
<file path=[Content_Types].xml><?xml version="1.0" encoding="utf-8"?>
<Types xmlns="http://schemas.openxmlformats.org/package/2006/content-types">
  <Override PartName="/xl/_rels/workbook.xml.rels" ContentType="application/vnd.openxmlformats-package.relationships+xml"/>
  <Override PartName="/xl/media/image6.jpeg" ContentType="image/jpeg"/>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9.xml.rels" ContentType="application/vnd.openxmlformats-package.relationships+xml"/>
  <Override PartName="/xl/worksheets/_rels/sheet2.xml.rels" ContentType="application/vnd.openxmlformats-package.relationships+xml"/>
  <Override PartName="/xl/worksheets/_rels/sheet8.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Лист13" sheetId="1" state="visible" r:id="rId2"/>
    <sheet name="статистика" sheetId="2" state="visible" r:id="rId3"/>
    <sheet name="Лист9" sheetId="3" state="visible" r:id="rId4"/>
    <sheet name="Метрогородок" sheetId="4" state="visible" r:id="rId5"/>
    <sheet name="Таможня" sheetId="5" state="visible" r:id="rId6"/>
    <sheet name="скани" sheetId="6" state="visible" r:id="rId7"/>
    <sheet name="паллиативная помощь" sheetId="7" state="visible" r:id="rId8"/>
    <sheet name="скорая помощь" sheetId="8" state="visible" r:id="rId9"/>
    <sheet name="Лист2" sheetId="9" state="visible" r:id="rId10"/>
    <sheet name="Лист10" sheetId="10" state="visible" r:id="rId11"/>
    <sheet name="ГКБ 13" sheetId="11" state="visible" r:id="rId12"/>
    <sheet name="Лист11" sheetId="12" state="visible" r:id="rId13"/>
    <sheet name="2017" sheetId="13" state="visible" r:id="rId14"/>
    <sheet name="Лист12" sheetId="14" state="visible" r:id="rId15"/>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G564" authorId="0">
      <text>
        <r>
          <rPr>
            <sz val="10"/>
            <color rgb="FF000000"/>
            <rFont val="Arial"/>
            <family val="0"/>
            <charset val="1"/>
          </rPr>
          <t xml:space="preserve">ебаный ублюдок при выезде  11.05 отказался платить  за 2 выезда
</t>
        </r>
      </text>
    </comment>
    <comment ref="G1498" authorId="0">
      <text>
        <r>
          <rPr>
            <sz val="10"/>
            <color rgb="FF000000"/>
            <rFont val="Arial"/>
            <family val="0"/>
            <charset val="1"/>
          </rPr>
          <t xml:space="preserve">от  второго выезда отказался
</t>
        </r>
      </text>
    </comment>
    <comment ref="G3523" authorId="0">
      <text>
        <r>
          <rPr>
            <sz val="10"/>
            <color rgb="FF000000"/>
            <rFont val="Arial"/>
            <family val="0"/>
            <charset val="1"/>
          </rPr>
          <t xml:space="preserve">см коммент в заявке на день выполнения</t>
        </r>
      </text>
    </comment>
    <comment ref="G3582" authorId="0">
      <text>
        <r>
          <rPr>
            <sz val="10"/>
            <color rgb="FF000000"/>
            <rFont val="Arial"/>
            <family val="0"/>
            <charset val="1"/>
          </rPr>
          <t xml:space="preserve">мозгоебка</t>
        </r>
      </text>
    </comment>
    <comment ref="G3942" authorId="0">
      <text>
        <r>
          <rPr>
            <sz val="10"/>
            <color rgb="FF000000"/>
            <rFont val="Arial"/>
            <family val="0"/>
            <charset val="1"/>
          </rPr>
          <t xml:space="preserve">от хол отказались
</t>
        </r>
      </text>
    </comment>
  </commentList>
</comments>
</file>

<file path=xl/sharedStrings.xml><?xml version="1.0" encoding="utf-8"?>
<sst xmlns="http://schemas.openxmlformats.org/spreadsheetml/2006/main" count="84102" uniqueCount="31968">
  <si>
    <t xml:space="preserve">Дата</t>
  </si>
  <si>
    <t xml:space="preserve">Время</t>
  </si>
  <si>
    <t xml:space="preserve">Сайт</t>
  </si>
  <si>
    <t xml:space="preserve">Менеджер</t>
  </si>
  <si>
    <t xml:space="preserve">Статус звонка</t>
  </si>
  <si>
    <t xml:space="preserve">Суть</t>
  </si>
  <si>
    <t xml:space="preserve">Адрес</t>
  </si>
  <si>
    <t xml:space="preserve">Сумма нал</t>
  </si>
  <si>
    <t xml:space="preserve">Сумма безнал</t>
  </si>
  <si>
    <t xml:space="preserve">Телефон</t>
  </si>
  <si>
    <t xml:space="preserve">Имя</t>
  </si>
  <si>
    <t xml:space="preserve">Номер договора</t>
  </si>
  <si>
    <t xml:space="preserve">Дата Выполнения</t>
  </si>
  <si>
    <t xml:space="preserve">Клиент</t>
  </si>
  <si>
    <t xml:space="preserve">Отказ</t>
  </si>
  <si>
    <t xml:space="preserve">заказ</t>
  </si>
  <si>
    <t xml:space="preserve">Новый </t>
  </si>
  <si>
    <t xml:space="preserve">перезвонить</t>
  </si>
  <si>
    <t xml:space="preserve">База</t>
  </si>
  <si>
    <t xml:space="preserve">невыгодно</t>
  </si>
  <si>
    <t xml:space="preserve">Наработка</t>
  </si>
  <si>
    <t xml:space="preserve">нецелевой</t>
  </si>
  <si>
    <t xml:space="preserve">Месяц</t>
  </si>
  <si>
    <t xml:space="preserve">Новая</t>
  </si>
  <si>
    <t xml:space="preserve">Период</t>
  </si>
  <si>
    <t xml:space="preserve">сумма нал</t>
  </si>
  <si>
    <t xml:space="preserve">сумма безнал</t>
  </si>
  <si>
    <t xml:space="preserve">итого</t>
  </si>
  <si>
    <t xml:space="preserve">Всего </t>
  </si>
  <si>
    <t xml:space="preserve">месяц</t>
  </si>
  <si>
    <t xml:space="preserve">звонков</t>
  </si>
  <si>
    <t xml:space="preserve">Конверсия</t>
  </si>
  <si>
    <t xml:space="preserve">Средний чек</t>
  </si>
  <si>
    <t xml:space="preserve">менеджер</t>
  </si>
  <si>
    <t xml:space="preserve">номер п/п</t>
  </si>
  <si>
    <t xml:space="preserve">Номер моб</t>
  </si>
  <si>
    <t xml:space="preserve">Суть :</t>
  </si>
  <si>
    <t xml:space="preserve">ПОДРОБНО СКОЛЬКО И ЧЕГО МЫ ОБРАБАТЫВАЕМ!!</t>
  </si>
  <si>
    <t xml:space="preserve">Сумма МСЭ</t>
  </si>
  <si>
    <t xml:space="preserve">Сумма МСЭ Б.Н</t>
  </si>
  <si>
    <t xml:space="preserve">Сумма МОС СЭС</t>
  </si>
  <si>
    <t xml:space="preserve">№ Договора</t>
  </si>
  <si>
    <t xml:space="preserve">Дата выполнения / Дата постановки в график</t>
  </si>
  <si>
    <t xml:space="preserve">Отказ </t>
  </si>
  <si>
    <t xml:space="preserve">Кол-во</t>
  </si>
  <si>
    <t xml:space="preserve">[</t>
  </si>
  <si>
    <t xml:space="preserve">Оксана 89168669443</t>
  </si>
  <si>
    <t xml:space="preserve">семен</t>
  </si>
  <si>
    <t xml:space="preserve">клопы</t>
  </si>
  <si>
    <t xml:space="preserve">Химки  2ка холодный туман </t>
  </si>
  <si>
    <t xml:space="preserve">1110я</t>
  </si>
  <si>
    <t xml:space="preserve">10.00</t>
  </si>
  <si>
    <t xml:space="preserve">89266366667 Сухроб</t>
  </si>
  <si>
    <t xml:space="preserve">Владимир</t>
  </si>
  <si>
    <t xml:space="preserve">клопы, клиент перезвонил - общались ранее</t>
  </si>
  <si>
    <t xml:space="preserve">м. Люблино марьинский парк, д. 45 
2 подъезд; кв .58; жтаж 7</t>
  </si>
  <si>
    <t xml:space="preserve">1111я</t>
  </si>
  <si>
    <t xml:space="preserve">15.56</t>
  </si>
  <si>
    <t xml:space="preserve">79672763231    Полина</t>
  </si>
  <si>
    <t xml:space="preserve">мск, квартира, квартира приобретена , профилактика
2-ка, 92 м2, 2 балкона, мск
дезинфекция, дезинсекция, дезодорация
жла собака</t>
  </si>
  <si>
    <t xml:space="preserve">Москва</t>
  </si>
  <si>
    <t xml:space="preserve">1112я</t>
  </si>
  <si>
    <t xml:space="preserve">16.34</t>
  </si>
  <si>
    <t xml:space="preserve">79663593123 Дмитрий </t>
  </si>
  <si>
    <t xml:space="preserve">тарканов,    пол года назад
1-ка, мск
12 этаж
от 3400 
</t>
  </si>
  <si>
    <t xml:space="preserve">думает от 19.03
сам наберет</t>
  </si>
  <si>
    <t xml:space="preserve">11.57</t>
  </si>
  <si>
    <t xml:space="preserve">Любовь Панфилова Телефоны:8 (903) 515-87-22
5158722@mail.ru</t>
  </si>
  <si>
    <t xml:space="preserve">Павел</t>
  </si>
  <si>
    <t xml:space="preserve">Контакт: ООО Трактир С (Дым Коромыслом р-н) м. Комсомольская ул. Краснопрудная д.3/5
ППК</t>
  </si>
  <si>
    <t xml:space="preserve">ППК - скинул анкету, думает</t>
  </si>
  <si>
    <t xml:space="preserve">10 000</t>
  </si>
  <si>
    <t xml:space="preserve">думает от от 19.03
набрать до 17.00</t>
  </si>
  <si>
    <t xml:space="preserve">15.30</t>
  </si>
  <si>
    <t xml:space="preserve">"89263863876 Михаил</t>
  </si>
  <si>
    <t xml:space="preserve">1-ка, хол и тум, клопы
дать рекомендации, обследовать квартиру на предмет проникновения клопов
дозвониться или отправиь смс, если недозвон</t>
  </si>
  <si>
    <t xml:space="preserve">"
ул большая филевская, д. 23 корп 3
2 подъещд, этаж 19
кв 552"""</t>
  </si>
  <si>
    <t xml:space="preserve">1113я</t>
  </si>
  <si>
    <t xml:space="preserve">16.00</t>
  </si>
  <si>
    <t xml:space="preserve">	"79099577191     Алексей
89057523102 Ирина"""</t>
  </si>
  <si>
    <t xml:space="preserve">2-ка, клопы, гор и хол 
ядреная доза, тяжелый случай</t>
  </si>
  <si>
    <t xml:space="preserve">""". г. Чехов, ул маркова, д 7 
2 подъезд, кв 21, этаж 1
"</t>
  </si>
  <si>
    <t xml:space="preserve">1114я</t>
  </si>
  <si>
    <t xml:space="preserve">17.00</t>
  </si>
  <si>
    <t xml:space="preserve">7 (905) 547-18-33, Фрязино</t>
  </si>
  <si>
    <t xml:space="preserve">дезинфекция трупа клиент перезвонил - общались ранее</t>
  </si>
  <si>
    <t xml:space="preserve">Д.В. Добренков
+ 7 (905) 547-18-33, Фрязино</t>
  </si>
  <si>
    <t xml:space="preserve">02-18 от 20.03.18</t>
  </si>
  <si>
    <t xml:space="preserve">20.19</t>
  </si>
  <si>
    <t xml:space="preserve">79263050716 Кирилл</t>
  </si>
  <si>
    <t xml:space="preserve">2-ка, тараканы и клопы, 20 км от мкад
сказал 4300 - отказались на след день. Знакомый за 1000 потравит</t>
  </si>
  <si>
    <t xml:space="preserve">2-ка, тараканы и клопы</t>
  </si>
  <si>
    <t xml:space="preserve">4 300</t>
  </si>
  <si>
    <t xml:space="preserve">ОТКАЗ</t>
  </si>
  <si>
    <t xml:space="preserve">20.21</t>
  </si>
  <si>
    <t xml:space="preserve">89601114311 Олег</t>
  </si>
  <si>
    <t xml:space="preserve">4-ка, комуналка, тараканы , ЛЮБЕРЦЫ, сказад 4300</t>
  </si>
  <si>
    <t xml:space="preserve">4-ка, тараканы</t>
  </si>
  <si>
    <t xml:space="preserve">сам перезвонит</t>
  </si>
  <si>
    <t xml:space="preserve">23.57</t>
  </si>
  <si>
    <t xml:space="preserve">79263642261 Михаил</t>
  </si>
  <si>
    <t xml:space="preserve">звонил ночью, насекомые, дозвониться</t>
  </si>
  <si>
    <t xml:space="preserve">тараканы</t>
  </si>
  <si>
    <t xml:space="preserve">3 200</t>
  </si>
  <si>
    <t xml:space="preserve">слился ебанько от 19.03</t>
  </si>
  <si>
    <t xml:space="preserve">04.56</t>
  </si>
  <si>
    <t xml:space="preserve">89647148489 Мария</t>
  </si>
  <si>
    <t xml:space="preserve">звонила , заказала - потом отменили из-за нехватки времени. Ей было нужно четко на утро</t>
  </si>
  <si>
    <t xml:space="preserve">2-ка, клопы, Царицино, медиков, д 15 кв 115</t>
  </si>
  <si>
    <t xml:space="preserve">2 100</t>
  </si>
  <si>
    <t xml:space="preserve">Семен</t>
  </si>
  <si>
    <t xml:space="preserve">нба серо запад  консультация</t>
  </si>
  <si>
    <t xml:space="preserve">клопы пропали, но боится что появятся опять</t>
  </si>
  <si>
    <t xml:space="preserve">10.30</t>
  </si>
  <si>
    <t xml:space="preserve">89263181669 Сергей</t>
  </si>
  <si>
    <t xml:space="preserve">столовая, тараканы</t>
  </si>
  <si>
    <t xml:space="preserve">нашли дешевле</t>
  </si>
  <si>
    <t xml:space="preserve">10.53</t>
  </si>
  <si>
    <t xml:space="preserve">79189737345  Анатолий 
</t>
  </si>
  <si>
    <t xml:space="preserve">клопы, видное
от 2300 , хол тум
</t>
  </si>
  <si>
    <t xml:space="preserve">комната в квартире</t>
  </si>
  <si>
    <t xml:space="preserve">1115я</t>
  </si>
  <si>
    <t xml:space="preserve">12.15</t>
  </si>
  <si>
    <t xml:space="preserve">79262174257        Велерий Серафимович</t>
  </si>
  <si>
    <t xml:space="preserve">клопы, 3-ка, комплекс со скид( с бар)</t>
  </si>
  <si>
    <t xml:space="preserve">МО Чехов, ул гагарина д 124 кв 17
этаж 5 , 1 подъезд</t>
  </si>
  <si>
    <t xml:space="preserve">1116я</t>
  </si>
  <si>
    <t xml:space="preserve">Николай   89660198174</t>
  </si>
  <si>
    <t xml:space="preserve">2500р подвал 60 м2  блохи один месяц гарантии</t>
  </si>
  <si>
    <t xml:space="preserve">москва</t>
  </si>
  <si>
    <t xml:space="preserve">2  500</t>
  </si>
  <si>
    <t xml:space="preserve">не берет от 19.03</t>
  </si>
  <si>
    <t xml:space="preserve">89688983750  Сания</t>
  </si>
  <si>
    <t xml:space="preserve">1ка</t>
  </si>
  <si>
    <t xml:space="preserve">5 200</t>
  </si>
  <si>
    <t xml:space="preserve">1117я</t>
  </si>
  <si>
    <t xml:space="preserve">79163228754            Татьяна</t>
  </si>
  <si>
    <t xml:space="preserve">Клин, 2-ка, тараканы, 4 этаж
80 км   от мкад, 
от 4700
79163228754            Татьяна</t>
  </si>
  <si>
    <t xml:space="preserve">Клин</t>
  </si>
  <si>
    <t xml:space="preserve">4 700</t>
  </si>
  <si>
    <t xml:space="preserve">сама перезвонит</t>
  </si>
  <si>
    <t xml:space="preserve">12.40</t>
  </si>
  <si>
    <t xml:space="preserve">"
89153152967 Александр
89689784388 Дилара"</t>
  </si>
  <si>
    <t xml:space="preserve">"1-ка, гор и хол, клопы
"</t>
  </si>
  <si>
    <t xml:space="preserve">ул изюмская, д. 39 корп 1 кв. 73, этаж 10</t>
  </si>
  <si>
    <t xml:space="preserve">1118я</t>
  </si>
  <si>
    <t xml:space="preserve">12.51</t>
  </si>
  <si>
    <t xml:space="preserve">Юлия Буйлова
Телефон Посольства: +7 495 688 16 51</t>
  </si>
  <si>
    <t xml:space="preserve">1500 м2, дезинсекция от тараканов в посольстве Шри ланка</t>
  </si>
  <si>
    <t xml:space="preserve">13.00</t>
  </si>
  <si>
    <t xml:space="preserve"> Алена
Телефон: 9252754455
</t>
  </si>
  <si>
    <t xml:space="preserve">Сообщение: Интересует экспертное заключение на рентген кабинет (интроаральный навесной рентген)
передал контакты врачихе
2Д - 40 м2 </t>
  </si>
  <si>
    <t xml:space="preserve">москва, сказал 180к</t>
  </si>
  <si>
    <t xml:space="preserve">передал врачихе от 16.03
</t>
  </si>
  <si>
    <t xml:space="preserve">13.30</t>
  </si>
  <si>
    <t xml:space="preserve">89267801210
74997025295     Мария
</t>
  </si>
  <si>
    <t xml:space="preserve">тараканы, 1-ка, мск
м. сходненская 
давно появились, по стояку в ванной комнате
провести аудит, выявить ситочник</t>
  </si>
  <si>
    <t xml:space="preserve">ул туристкая, д 12 корп 1 кв 56
этаж 15 подъезд 1</t>
  </si>
  <si>
    <t xml:space="preserve">1119я</t>
  </si>
  <si>
    <t xml:space="preserve">Наталья  9091616915</t>
  </si>
  <si>
    <t xml:space="preserve">недоступен</t>
  </si>
  <si>
    <t xml:space="preserve">СПАМ - недоступ постоянно</t>
  </si>
  <si>
    <t xml:space="preserve">14.30</t>
  </si>
  <si>
    <t xml:space="preserve">89775304315 Анастасия"</t>
  </si>
  <si>
    <t xml:space="preserve">"350 м2, муравьи, в доме
перед выездом позвонить - уточнить адрес.
за 1.5 часа хол и гор , репеленты и аттрактанты используются( приманивают и оттталкивают муравьев, использовать в разных местах)"</t>
  </si>
  <si>
    <r>
      <rPr>
        <sz val="11"/>
        <rFont val="Arial"/>
        <family val="0"/>
        <charset val="1"/>
      </rPr>
      <t xml:space="preserve">"""Мытищинский р-н, гольф-клуб Пирогово - ориентир
</t>
    </r>
    <r>
      <rPr>
        <sz val="11"/>
        <color rgb="FFFFFFFF"/>
        <rFont val="Cambria"/>
        <family val="0"/>
        <charset val="1"/>
      </rPr>
      <t xml:space="preserve">"
ЗАКАЗАЛИ РОДИТЕЛИ В ДРУГОМ МЕСТЕ</t>
    </r>
  </si>
  <si>
    <t xml:space="preserve">7 100</t>
  </si>
  <si>
    <t xml:space="preserve">89031809914 Александра
74991105489
"</t>
  </si>
  <si>
    <t xml:space="preserve">"тараканы   
до 50 м2, , гор и хол+ бар
провести аудит, выявить"</t>
  </si>
  <si>
    <t xml:space="preserve">"мичуринский пр-т, д 21 корп 3
массажный саллон Дуриан спа
</t>
  </si>
  <si>
    <t xml:space="preserve">1044ю</t>
  </si>
  <si>
    <t xml:space="preserve">89684643039 Улан</t>
  </si>
  <si>
    <t xml:space="preserve">"2-ка, гор ум
5 чел живет, ядреная доза"</t>
  </si>
  <si>
    <t xml:space="preserve">"ул проспект буденого, д 28 корп 2 
кв 23, подъезд 2
"</t>
  </si>
  <si>
    <t xml:space="preserve">1120я</t>
  </si>
  <si>
    <t xml:space="preserve">17.55</t>
  </si>
  <si>
    <t xml:space="preserve">"89264988289 Евгения
89055600314</t>
  </si>
  <si>
    <t xml:space="preserve">клопы, 3-ка, хол тум + бар</t>
  </si>
  <si>
    <t xml:space="preserve">"""ул изюмская, д 45 корп1 кв 60
2 этаж, 2 подъезд
"</t>
  </si>
  <si>
    <t xml:space="preserve">1121я</t>
  </si>
  <si>
    <t xml:space="preserve">19.20</t>
  </si>
  <si>
    <t xml:space="preserve">79255367661 Федор</t>
  </si>
  <si>
    <t xml:space="preserve">128 м2, антикафе, тараканы, надо после 23.00</t>
  </si>
  <si>
    <t xml:space="preserve">сказал 4100 если псоле 23.00 + 1000 р</t>
  </si>
  <si>
    <t xml:space="preserve">СУББОТА</t>
  </si>
  <si>
    <t xml:space="preserve">17.50</t>
  </si>
  <si>
    <t xml:space="preserve">"89254525559 Станислав
89685405680"</t>
  </si>
  <si>
    <t xml:space="preserve">3-ка, хол и гор клопы</t>
  </si>
  <si>
    <t xml:space="preserve">г. Зеленоград, корп 1805 кв 11</t>
  </si>
  <si>
    <t xml:space="preserve">1124я</t>
  </si>
  <si>
    <t xml:space="preserve">22.56</t>
  </si>
  <si>
    <t xml:space="preserve">89250527244 Соня</t>
  </si>
  <si>
    <t xml:space="preserve">2ка  гап и хол  клопы</t>
  </si>
  <si>
    <t xml:space="preserve">шелковская  щелковское шоссе д 18/2 кв 53 </t>
  </si>
  <si>
    <t xml:space="preserve">1122я</t>
  </si>
  <si>
    <t xml:space="preserve">09.30</t>
  </si>
  <si>
    <t xml:space="preserve">79636697993 ХАЧ</t>
  </si>
  <si>
    <t xml:space="preserve">крысы в доме 50 - 100 м2, Долгопрудный</t>
  </si>
  <si>
    <t xml:space="preserve"> сказал 2900 за 50 м2 </t>
  </si>
  <si>
    <t xml:space="preserve">ВОСКРЕСЕНЬЕ</t>
  </si>
  <si>
    <t xml:space="preserve">10.45</t>
  </si>
  <si>
    <t xml:space="preserve">89096831703 надежда</t>
  </si>
  <si>
    <t xml:space="preserve">Проспект Вернадского д 95 корп 1 кв 13</t>
  </si>
  <si>
    <t xml:space="preserve">1123я</t>
  </si>
  <si>
    <t xml:space="preserve">02.52</t>
  </si>
  <si>
    <t xml:space="preserve">: Светлана
Телефон: 9678086573</t>
  </si>
  <si>
    <t xml:space="preserve">оставила заявку- не берет</t>
  </si>
  <si>
    <t xml:space="preserve">СПАМ - недоступ</t>
  </si>
  <si>
    <t xml:space="preserve">животное какое то. разговаривал равиль. я ей перезвонил а там мразь</t>
  </si>
  <si>
    <t xml:space="preserve">блюет собака  1119я</t>
  </si>
  <si>
    <t xml:space="preserve">текущий</t>
  </si>
  <si>
    <t xml:space="preserve">10.48</t>
  </si>
  <si>
    <t xml:space="preserve">спам. бак ХОУМ КРЕДИТ автодозвон</t>
  </si>
  <si>
    <t xml:space="preserve">спам. бак ХОУМ КРЕДИТ автодозвон
2-й раз звониши в 13.10
3-й раз в 10.30 - 20.03</t>
  </si>
  <si>
    <t xml:space="preserve">11.15</t>
  </si>
  <si>
    <t xml:space="preserve">"Светлана        79104712904
89035839463 Вера"</t>
  </si>
  <si>
    <t xml:space="preserve">"кусает клопы, 4 раза вызывали
мск, 4-ка, 5 этаж
дать рекомендации:          заделать трещины, поменять сеточки, 
от 4300 гор и хол тум
маленький ребенок"</t>
  </si>
  <si>
    <t xml:space="preserve">"ул чертановская, д 66 корп 1 кв 196
5 этаж, подъезд 6
196к5305 код"""</t>
  </si>
  <si>
    <t xml:space="preserve">1125я</t>
  </si>
  <si>
    <t xml:space="preserve">79689281888        Арсений</t>
  </si>
  <si>
    <t xml:space="preserve">"2-ка, тараканы, мск
4 этаж
3900 гор и хол 
дать рекомендации: сеточки, стояк ( дыры, трещены) если есть"</t>
  </si>
  <si>
    <t xml:space="preserve">"
1-й новоподмосковный пер, д.2\1 кв 126
подъезд 3 этаж 3"</t>
  </si>
  <si>
    <t xml:space="preserve">1126я</t>
  </si>
  <si>
    <t xml:space="preserve">79255856710 Максим
89255065726 Ирина"</t>
  </si>
  <si>
    <t xml:space="preserve">"тараканы, 2-ка, 68 м2, 3 мес назад появилис
хол и гор  + барьер
дать рекомендации:          заделать трещины, поменять сеточки и т.д. "</t>
  </si>
  <si>
    <t xml:space="preserve">"ул куусинена, д. 9 корп 2
этаж 6 кв 90
</t>
  </si>
  <si>
    <t xml:space="preserve">1127я</t>
  </si>
  <si>
    <t xml:space="preserve">13.40</t>
  </si>
  <si>
    <t xml:space="preserve">
74957805190    Сергей 
</t>
  </si>
  <si>
    <t xml:space="preserve">без запаха
клопы,      2-ка, мск
3 мес, от 3900 гор и хол
мск
звонил с рабочего телефона</t>
  </si>
  <si>
    <t xml:space="preserve">
Батайский проезд д 49 под 3 эт 4 домофон 126</t>
  </si>
  <si>
    <t xml:space="preserve">1128я</t>
  </si>
  <si>
    <t xml:space="preserve">Имя: р
Телефон: 9163900931</t>
  </si>
  <si>
    <t xml:space="preserve">СПАМ - занято/сбрас постоянно</t>
  </si>
  <si>
    <t xml:space="preserve">23.30</t>
  </si>
  <si>
    <t xml:space="preserve">2ка хол и гап тараканы</t>
  </si>
  <si>
    <t xml:space="preserve">одинцово</t>
  </si>
  <si>
    <t xml:space="preserve">1129я</t>
  </si>
  <si>
    <t xml:space="preserve">20.55</t>
  </si>
  <si>
    <t xml:space="preserve">84956828648 89164882783</t>
  </si>
  <si>
    <t xml:space="preserve">Семен/павел</t>
  </si>
  <si>
    <t xml:space="preserve">3ка клоп  </t>
  </si>
  <si>
    <t xml:space="preserve">мск   Бориса Галушкина </t>
  </si>
  <si>
    <t xml:space="preserve">1130я</t>
  </si>
  <si>
    <t xml:space="preserve">20.45</t>
  </si>
  <si>
    <t xml:space="preserve">79154087084 Александр</t>
  </si>
  <si>
    <t xml:space="preserve">1-ка, клопы, ядрен доза
комплекс ( 2 выезда ) сказал 5100</t>
  </si>
  <si>
    <t xml:space="preserve">мск</t>
  </si>
  <si>
    <t xml:space="preserve">5 100</t>
  </si>
  <si>
    <t xml:space="preserve">думает 
набрать 23.03 в ПЯТНИЦУ до 17.00</t>
  </si>
  <si>
    <t xml:space="preserve">21.15 </t>
  </si>
  <si>
    <t xml:space="preserve">79685052055 ХАЧ</t>
  </si>
  <si>
    <t xml:space="preserve">2-ка, клопы, гор туман , хачевня сказал 4 300</t>
  </si>
  <si>
    <t xml:space="preserve">МО Щелково</t>
  </si>
  <si>
    <t xml:space="preserve">слился  22.03</t>
  </si>
  <si>
    <t xml:space="preserve">21.30</t>
  </si>
  <si>
    <t xml:space="preserve">79671075330 ХАЧ</t>
  </si>
  <si>
    <t xml:space="preserve">1-ка, клопы , гор туман хачевня</t>
  </si>
  <si>
    <t xml:space="preserve">Люберцы, почтовое отделение </t>
  </si>
  <si>
    <t xml:space="preserve">3 100</t>
  </si>
  <si>
    <t xml:space="preserve">вторник</t>
  </si>
  <si>
    <t xml:space="preserve">09.40</t>
  </si>
  <si>
    <t xml:space="preserve"> 89859056814.   89262742503   Ирина</t>
  </si>
  <si>
    <t xml:space="preserve">2ка хол и гап мск</t>
  </si>
  <si>
    <t xml:space="preserve">москва кузьминки</t>
  </si>
  <si>
    <t xml:space="preserve">1131я</t>
  </si>
  <si>
    <t xml:space="preserve">79772750453     Дмитрий</t>
  </si>
  <si>
    <t xml:space="preserve">2-ка, клопы, мск      , хол + бар по всей квартире
без запаха
от 3000
</t>
  </si>
  <si>
    <t xml:space="preserve">3 000</t>
  </si>
  <si>
    <t xml:space="preserve">8.44</t>
  </si>
  <si>
    <t xml:space="preserve">Рустам 8903-662-19-44
</t>
  </si>
  <si>
    <t xml:space="preserve">сделать кп
Добрый день! пришлите,пожалуйста, коммерческое предложение на сан.обработку подвалов ,мусорокамер от тараканов (одноразовая обработка). Общая площадь обработки 2400 кв м. </t>
  </si>
  <si>
    <t xml:space="preserve">МО Черноголовка</t>
  </si>
  <si>
    <t xml:space="preserve">9 096 бн</t>
  </si>
  <si>
    <t xml:space="preserve">веду диалог, направил КП втрое отконкурентов выше
от 19.06</t>
  </si>
  <si>
    <t xml:space="preserve">84956450236
84956459289</t>
  </si>
  <si>
    <t xml:space="preserve">780м2 годовое обслуживание. ктностудия звезда. 4200 в месяц профилактика дезинсекция. итого по году 50400. нужно  КП, рыба договора</t>
  </si>
  <si>
    <t xml:space="preserve">мск метро аэропорт</t>
  </si>
  <si>
    <r>
      <rPr>
        <b val="true"/>
        <sz val="14"/>
        <color rgb="FF000000"/>
        <rFont val="Arial"/>
        <family val="0"/>
        <charset val="1"/>
      </rPr>
      <t xml:space="preserve">
кп ок от 20.03
</t>
    </r>
    <r>
      <rPr>
        <sz val="11"/>
        <color rgb="FFFF0000"/>
        <rFont val="Cambria"/>
        <family val="0"/>
        <charset val="1"/>
      </rPr>
      <t xml:space="preserve">ждем ответ по кп
</t>
    </r>
    <r>
      <rPr>
        <b val="true"/>
        <sz val="14"/>
        <color rgb="FF000000"/>
        <rFont val="Arial"/>
        <family val="0"/>
        <charset val="1"/>
      </rPr>
      <t xml:space="preserve">от 22.03</t>
    </r>
  </si>
  <si>
    <t xml:space="preserve">89672837617 Роман</t>
  </si>
  <si>
    <t xml:space="preserve">2ка тараканы</t>
  </si>
  <si>
    <t xml:space="preserve">МО пос развилка</t>
  </si>
  <si>
    <t xml:space="preserve">3 900</t>
  </si>
  <si>
    <t xml:space="preserve">хочет за 2000</t>
  </si>
  <si>
    <t xml:space="preserve">12.30</t>
  </si>
  <si>
    <t xml:space="preserve">89161355105  Сергей 
89166814546 </t>
  </si>
  <si>
    <t xml:space="preserve">"2-ка, хол и гор 
клопы.
Вызвал мошенников - отменил их.
Взять конаткты мошенников: тел, сайт.
Дать рекомендации: сеточки, розетки и т.д"</t>
  </si>
  <si>
    <t xml:space="preserve">ул фортунатовская, д 33/44
2 подъещд, этаж 8
кв 47
</t>
  </si>
  <si>
    <t xml:space="preserve">1132я</t>
  </si>
  <si>
    <t xml:space="preserve">15.15</t>
  </si>
  <si>
    <t xml:space="preserve">	Овчинникова Елена.Александровна.8-916-621-33-28</t>
  </si>
  <si>
    <t xml:space="preserve">собирается осуществить закупку услуг по лабораторно-инструментальным методам исследований и измерений. Высылаю перечень. Просьба сформировать КП ( со сроком действия) для формирования НМЦК. Если есть возможность от 3х поставщиков.</t>
  </si>
  <si>
    <t xml:space="preserve">ГБУЗ «НПЦ ПЗДП им. Г.Е.Сухаревой ДЗМ»</t>
  </si>
  <si>
    <t xml:space="preserve">отклонили</t>
  </si>
  <si>
    <t xml:space="preserve">17.20</t>
  </si>
  <si>
    <t xml:space="preserve">79774890700   Чермен
</t>
  </si>
  <si>
    <t xml:space="preserve">2-ка, хол + бар 
тараканы
от 2600</t>
  </si>
  <si>
    <t xml:space="preserve">м. Алтуфьево        11.00-12.00        2600          "ул ангарская, д.51 кв.83
89774890700 Чермен"        2-ка, тараканы, хол и бар        Владимир</t>
  </si>
  <si>
    <t xml:space="preserve">    1259а  </t>
  </si>
  <si>
    <t xml:space="preserve">18.20</t>
  </si>
  <si>
    <t xml:space="preserve">79163537643    Сергей"</t>
  </si>
  <si>
    <t xml:space="preserve">"клопы,        2-ка, мск 
комплекс"</t>
  </si>
  <si>
    <t xml:space="preserve">"ул балаклавский пр-т, д. 12 корп 3 кв 39
этаж 11 подъезд 1
</t>
  </si>
  <si>
    <t xml:space="preserve">1133я</t>
  </si>
  <si>
    <t xml:space="preserve">18.30</t>
  </si>
  <si>
    <t xml:space="preserve">Имя: Екатерина
Телефон: 9163170349</t>
  </si>
  <si>
    <t xml:space="preserve">СПАМ - шутят</t>
  </si>
  <si>
    <t xml:space="preserve">хз</t>
  </si>
  <si>
    <t xml:space="preserve">89267902031 шакир</t>
  </si>
  <si>
    <t xml:space="preserve">ул красных зорь д 21 кв 71 этаж 11 89267902031 шакир</t>
  </si>
  <si>
    <t xml:space="preserve">1134я</t>
  </si>
  <si>
    <t xml:space="preserve">среда</t>
  </si>
  <si>
    <t xml:space="preserve">8 926 362 1490</t>
  </si>
  <si>
    <t xml:space="preserve">мо павловская слобода  истринский район  2ка + 500 за барьер</t>
  </si>
  <si>
    <t xml:space="preserve">1135я</t>
  </si>
  <si>
    <t xml:space="preserve">мытищи 1ка 2600</t>
  </si>
  <si>
    <t xml:space="preserve"> 2 600</t>
  </si>
  <si>
    <t xml:space="preserve">хочет за 1600</t>
  </si>
  <si>
    <t xml:space="preserve">84992692736 Марина</t>
  </si>
  <si>
    <t xml:space="preserve">москва 1ка сокольники 2500  хол +барьер</t>
  </si>
  <si>
    <t xml:space="preserve">1136я</t>
  </si>
  <si>
    <t xml:space="preserve">89031221881мария 89035586575 вячеслав</t>
  </si>
  <si>
    <t xml:space="preserve">3ка комплекс</t>
  </si>
  <si>
    <t xml:space="preserve">1137я</t>
  </si>
  <si>
    <t xml:space="preserve">89645888881фаид</t>
  </si>
  <si>
    <t xml:space="preserve">разговаривал с пашей</t>
  </si>
  <si>
    <t xml:space="preserve">хочет пашу</t>
  </si>
  <si>
    <t xml:space="preserve">мск 3500 3ка и 500 за лестничную площадки</t>
  </si>
  <si>
    <t xml:space="preserve">3 500</t>
  </si>
  <si>
    <t xml:space="preserve">шляпа какая то</t>
  </si>
  <si>
    <t xml:space="preserve">89773767777  Памир</t>
  </si>
  <si>
    <t xml:space="preserve">железнодорожный 3ка 2600 хол</t>
  </si>
  <si>
    <t xml:space="preserve">клопы 3ка хачи</t>
  </si>
  <si>
    <t xml:space="preserve">1138я</t>
  </si>
  <si>
    <t xml:space="preserve">кафе уже заказывал, КОНСУЛТИРОВАЛСЯ</t>
  </si>
  <si>
    <t xml:space="preserve">гипрокаучук</t>
  </si>
  <si>
    <t xml:space="preserve">дезинсекция</t>
  </si>
  <si>
    <t xml:space="preserve">89031778510 Юрий 89646334191 Маргарита"</t>
  </si>
  <si>
    <t xml:space="preserve">Равиль/Владимир</t>
  </si>
  <si>
    <t xml:space="preserve">мытищи  3ка тараканы</t>
  </si>
  <si>
    <t xml:space="preserve">"Мытищи, ул шараповская, д .8
корп 2 подъезд 4 этаж 7
кв. 131</t>
  </si>
  <si>
    <t xml:space="preserve">22.50</t>
  </si>
  <si>
    <t xml:space="preserve">79267459095 Али</t>
  </si>
  <si>
    <t xml:space="preserve">клопы, гор тум со скид , хачи</t>
  </si>
  <si>
    <t xml:space="preserve">белая дача ул вторая покровская  д 4 под 4 кв 247   </t>
  </si>
  <si>
    <t xml:space="preserve">22.00</t>
  </si>
  <si>
    <t xml:space="preserve">
 """	89255065471 Виктория"       </t>
  </si>
  <si>
    <t xml:space="preserve">"клопы, комната и МОПы
гор тум со скид"""</t>
  </si>
  <si>
    <t xml:space="preserve">"""ул говорова, д 14/3 кв 11 подъезд 2</t>
  </si>
  <si>
    <t xml:space="preserve">четверг</t>
  </si>
  <si>
    <t xml:space="preserve">8.42</t>
  </si>
  <si>
    <t xml:space="preserve">Имя: руслан
Телефон: 9651973334</t>
  </si>
  <si>
    <t xml:space="preserve">оставил заявку - был недоступен, заказал у других 
сказал ему 2100</t>
  </si>
  <si>
    <t xml:space="preserve">заказд у других</t>
  </si>
  <si>
    <t xml:space="preserve">11.45</t>
  </si>
  <si>
    <t xml:space="preserve">89251742424 Джульета 
89775848553 "</t>
  </si>
  <si>
    <t xml:space="preserve">
        2-ка, комлпекс со скид</t>
  </si>
  <si>
    <t xml:space="preserve">пр-т маршала жукова, д10 
кв 6 этаж 2 подъезд 1</t>
  </si>
  <si>
    <t xml:space="preserve">1239я
</t>
  </si>
  <si>
    <t xml:space="preserve">12.00</t>
  </si>
  <si>
    <t xml:space="preserve">74959429443
79031212394 Светлана</t>
  </si>
  <si>
    <t xml:space="preserve">спорт комплекс, 1500 м2
7800 БН договор 3Д
74959429443 Светлана</t>
  </si>
  <si>
    <t xml:space="preserve">СТрогирно + пустой пузырёк для фото ( баночку от препарата)</t>
  </si>
  <si>
    <t xml:space="preserve">1240я</t>
  </si>
  <si>
    <t xml:space="preserve">повтор</t>
  </si>
  <si>
    <t xml:space="preserve">13.15</t>
  </si>
  <si>
    <t xml:space="preserve">79647663366      Константин
79258007369 Сергей</t>
  </si>
  <si>
    <t xml:space="preserve">кафе, 2 этажа по  170 м2      = 340 м2 , 3200 р х 12 = 38 400 р 
магазин с 21.00 = 2200 х 12 = 26 400 р
в кафе с 8.00 = 2100 х 12= 25 200 р
раз в месяц , мск . 2Д 
2 ДОГОВОРА</t>
  </si>
  <si>
    <t xml:space="preserve">отправять реквизиты - взять в рабту</t>
  </si>
  <si>
    <t xml:space="preserve">1046ю, 1047ю</t>
  </si>
  <si>
    <t xml:space="preserve">хочет мед книжку</t>
  </si>
  <si>
    <t xml:space="preserve">14.40</t>
  </si>
  <si>
    <t xml:space="preserve">74959882159   Делла
89264000660
dellarahimova@yandex.ru</t>
  </si>
  <si>
    <t xml:space="preserve">госкорпорация    , НПК СПП
раз месяц 2Д - 
дер - раз в квартал
дез- раз в мес
много тараканов
несколько зданий 30 000 кв.м. - м. Авиамоторная
режимный объект
аукцион - в мае 
</t>
  </si>
  <si>
    <t xml:space="preserve">СДЕЛАТЬ КП</t>
  </si>
  <si>
    <t xml:space="preserve">
кп  ок, аукцион в МАЕ</t>
  </si>
  <si>
    <t xml:space="preserve">ШРИЛАНКА</t>
  </si>
  <si>
    <t xml:space="preserve">консультация</t>
  </si>
  <si>
    <t xml:space="preserve">89250026612  Александр</t>
  </si>
  <si>
    <t xml:space="preserve">люберцы 1ка  4000</t>
  </si>
  <si>
    <t xml:space="preserve">отдал уже кучу денег. обрабатывал АГРАНОМ</t>
  </si>
  <si>
    <t xml:space="preserve">сам обработал - слился.</t>
  </si>
  <si>
    <t xml:space="preserve">79175345928   Рома</t>
  </si>
  <si>
    <t xml:space="preserve">1-ка, тараканы, комплекс со скид</t>
  </si>
  <si>
    <t xml:space="preserve">тараканы, ярославское шосее,
д 18 кв 66 1-ка
8 этаж 2 полъезд"        </t>
  </si>
  <si>
    <t xml:space="preserve">1242я           </t>
  </si>
  <si>
    <t xml:space="preserve">18.00</t>
  </si>
  <si>
    <t xml:space="preserve">89265217908    Константин
</t>
  </si>
  <si>
    <t xml:space="preserve">2-ка, тараканы,      2 пенсионера
4 мес, 5 этаж, мск
гор и хол
дать рекомендации
от 4000    со скид    до конца марта а так 5600
</t>
  </si>
  <si>
    <t xml:space="preserve">думает</t>
  </si>
  <si>
    <t xml:space="preserve">79154503738     Дмитрий</t>
  </si>
  <si>
    <t xml:space="preserve">клопы, 3-ка, 3 этаж 
мск, года 4 назад 
от сосдей думает
от  4350   со скид Раменское
</t>
  </si>
  <si>
    <t xml:space="preserve">думает, хочет на начало апреля</t>
  </si>
  <si>
    <t xml:space="preserve">заказ
внесено на субботу 24.03</t>
  </si>
  <si>
    <t xml:space="preserve">пятница</t>
  </si>
  <si>
    <t xml:space="preserve">11.50</t>
  </si>
  <si>
    <t xml:space="preserve">79151997174   Дмитрий</t>
  </si>
  <si>
    <t xml:space="preserve">Долгопрудный, 5 этаж
2-ка, комплекс от 4300
от гор и хол
КЛОПЫ</t>
  </si>
  <si>
    <t xml:space="preserve">Анжела
 9160902288</t>
  </si>
  <si>
    <t xml:space="preserve">Семен/ Владимир</t>
  </si>
  <si>
    <t xml:space="preserve">тараканы  2ка хол </t>
  </si>
  <si>
    <t xml:space="preserve">1253я</t>
  </si>
  <si>
    <t xml:space="preserve">заказ
на 30.03</t>
  </si>
  <si>
    <t xml:space="preserve">суббота</t>
  </si>
  <si>
    <t xml:space="preserve">15.00</t>
  </si>
  <si>
    <t xml:space="preserve"> 89858971786 людмила</t>
  </si>
  <si>
    <t xml:space="preserve">3ка клопы гор и хол ( ПРОЗВОН)</t>
  </si>
  <si>
    <t xml:space="preserve">г. Раменское ул доненское шоссе д 4 кв 31 3 под  тел</t>
  </si>
  <si>
    <t xml:space="preserve">1245я</t>
  </si>
  <si>
    <t xml:space="preserve">26.03 18</t>
  </si>
  <si>
    <t xml:space="preserve"> 89037215289 Борис</t>
  </si>
  <si>
    <t xml:space="preserve">2ка тараканы комплекс  ( ПРОЗВОН)</t>
  </si>
  <si>
    <t xml:space="preserve">ул маршала тухачевского д 50 к 2 1 под этаж 12 кв 47 тел</t>
  </si>
  <si>
    <t xml:space="preserve">1246я</t>
  </si>
  <si>
    <t xml:space="preserve">воскресенье</t>
  </si>
  <si>
    <t xml:space="preserve">79168095134 ХЗ</t>
  </si>
  <si>
    <t xml:space="preserve">насекомые - НЕАКУАЛЬНО, сами решили</t>
  </si>
  <si>
    <t xml:space="preserve">НЕАКУАЛЬНО, сами решили</t>
  </si>
  <si>
    <t xml:space="preserve">79653523937 Ольга</t>
  </si>
  <si>
    <t xml:space="preserve">2-ка тараканы, хол и гор </t>
  </si>
  <si>
    <t xml:space="preserve">Мск</t>
  </si>
  <si>
    <t xml:space="preserve">слилась от 27.03</t>
  </si>
  <si>
    <t xml:space="preserve">понедельник</t>
  </si>
  <si>
    <t xml:space="preserve">89263326758   Яна</t>
  </si>
  <si>
    <t xml:space="preserve">зеленоград </t>
  </si>
  <si>
    <t xml:space="preserve">тараканы 4ка хол + гель</t>
  </si>
  <si>
    <t xml:space="preserve">1247я</t>
  </si>
  <si>
    <t xml:space="preserve">Имя: тамара
Телефон: 9057183414</t>
  </si>
  <si>
    <t xml:space="preserve">2 комнаты - 2800 р  , клопы в комуналке 
4-ка, 3900 гор и хол
дать рекокомендации - без запаха</t>
  </si>
  <si>
    <t xml:space="preserve">м. Авиамоторная
ул шоссе энтузиастов, д 22/18 кв 55
4 этаж подъезд 6 </t>
  </si>
  <si>
    <t xml:space="preserve">89261083052 Дмитрий 89264927505 Анна</t>
  </si>
  <si>
    <t xml:space="preserve">дом частный, новые ватутинки, калужка 15 км
на кухне
35 кв.м.
от 4100 гор и хол со скид
маленькие дети </t>
  </si>
  <si>
    <t xml:space="preserve">ом частный, новые ватутинки, ул чаруитовая, д. 49
калужка 15 км"</t>
  </si>
  <si>
    <t xml:space="preserve">1249я</t>
  </si>
  <si>
    <t xml:space="preserve">17.40</t>
  </si>
  <si>
    <t xml:space="preserve">"
74953371104  Алла Ивановна</t>
  </si>
  <si>
    <t xml:space="preserve">2-ка, тараканы</t>
  </si>
  <si>
    <t xml:space="preserve">
ул теплый стан, д. 9 корп 3 кв. 54
2 подъезд 2 этаж, код : 54к9805( набрать 2 раза)
"</t>
  </si>
  <si>
    <t xml:space="preserve">1248я</t>
  </si>
  <si>
    <t xml:space="preserve">12.14</t>
  </si>
  <si>
    <t xml:space="preserve">Екатерина Лушникова
Специалист по ценообразованию Финансово-экономического отдела
+ 7 (495) 540 59 77 (доб. 52-23)
+7 (916) 342 08 75</t>
  </si>
  <si>
    <t xml:space="preserve">ЗАПРОС КП</t>
  </si>
  <si>
    <t xml:space="preserve">
кп  ок, аукцион ждем</t>
  </si>
  <si>
    <t xml:space="preserve">13.42</t>
  </si>
  <si>
    <t xml:space="preserve">Сергей Николаевич Дегтярев
Начальник АХС отдела
материально-технической комплектации
+7 (495) 276-17-91 доб. 77-43
Моб.:+7 (926) 130-38-67</t>
  </si>
  <si>
    <t xml:space="preserve">89264170304 Игорь</t>
  </si>
  <si>
    <t xml:space="preserve">2-ка, клопы, гор и хол</t>
  </si>
  <si>
    <t xml:space="preserve">3ка клопы в москве  хол +барьер супер гиппоаллергенными препарат</t>
  </si>
  <si>
    <t xml:space="preserve">3 600</t>
  </si>
  <si>
    <t xml:space="preserve">10.35</t>
  </si>
  <si>
    <t xml:space="preserve">89265569741 Анастасия
74983140269</t>
  </si>
  <si>
    <t xml:space="preserve">детский сад
договор от сес с 01.01 . 18 
2Д доки
8000 р - НАЛ
800 р в Истру
</t>
  </si>
  <si>
    <t xml:space="preserve">г. Истра, Ул Восточная, д. 22 "золотой ключик ном 18"</t>
  </si>
  <si>
    <t xml:space="preserve">10.25</t>
  </si>
  <si>
    <t xml:space="preserve">Имя: татьяна
Телефон: 9050758648</t>
  </si>
  <si>
    <t xml:space="preserve">междуречинск</t>
  </si>
  <si>
    <t xml:space="preserve">регионы Междурчинск</t>
  </si>
  <si>
    <t xml:space="preserve">10.40</t>
  </si>
  <si>
    <t xml:space="preserve">мудак-мозгоеб анализ воды и т.д.</t>
  </si>
  <si>
    <t xml:space="preserve">мудак-мозгоеб</t>
  </si>
  <si>
    <t xml:space="preserve">10.52</t>
  </si>
  <si>
    <t xml:space="preserve">74951500426     Маргарита</t>
  </si>
  <si>
    <t xml:space="preserve">2Д 550 кв.м. раз в квартал мск 8500 р 2Д доки 1500 р за выезд.</t>
  </si>
  <si>
    <t xml:space="preserve">8 500</t>
  </si>
  <si>
    <t xml:space="preserve">12.35</t>
  </si>
  <si>
    <t xml:space="preserve">74955981989      Петр Николаевич
omts.50@mail.ru</t>
  </si>
  <si>
    <t xml:space="preserve">кадастровая палата МО
3 дез
8-10 мес назад
раз в квартал
столовая - пищеблок, подвальное помещение
примерно 100 кв.м. + кондиционеры
7000 р х 4 = 21 000 р за контракт
50-60 к        выделено - ОСВОИТЬ
</t>
  </si>
  <si>
    <t xml:space="preserve">
кп  ок,  ждем</t>
  </si>
  <si>
    <t xml:space="preserve">89661823366 Регина</t>
  </si>
  <si>
    <t xml:space="preserve">договор на дезинсекцию-10 000 годовой. + привозим ежемесячно акт выполненных работ. Оплата сразу 100%
</t>
  </si>
  <si>
    <t xml:space="preserve">кафе москва метраж  435м2
с 12 до 19</t>
  </si>
  <si>
    <t xml:space="preserve">79661233159    Сергей 
</t>
  </si>
  <si>
    <t xml:space="preserve">клопы и тараканы, 2-ка, г. Кашира
с октября заехали 
от 5500
без запаха</t>
  </si>
  <si>
    <t xml:space="preserve">г. Кашира, пер полевой, д.11 кв.7 
2 подъезд 2 этаж
89661233159 Сергей </t>
  </si>
  <si>
    <t xml:space="preserve">1251я</t>
  </si>
  <si>
    <t xml:space="preserve">89269900400 Дмитрий</t>
  </si>
  <si>
    <t xml:space="preserve">Михаил</t>
  </si>
  <si>
    <t xml:space="preserve">тараканы 3-ка, горячий плюс барьер 5600</t>
  </si>
  <si>
    <t xml:space="preserve">ул Ангарская 45 крпус2 кв 257 </t>
  </si>
  <si>
    <t xml:space="preserve">1254я</t>
  </si>
  <si>
    <t xml:space="preserve">пвтор на 30.03</t>
  </si>
  <si>
    <t xml:space="preserve">79032117385 БАБА</t>
  </si>
  <si>
    <t xml:space="preserve">замери освещенности ( инсталяции ) , хочет дерево спилить, а то в комнате темно</t>
  </si>
  <si>
    <t xml:space="preserve">сама перезвонит весной</t>
  </si>
  <si>
    <t xml:space="preserve">89163373795 Татьяна</t>
  </si>
  <si>
    <t xml:space="preserve">3ка клопы</t>
  </si>
  <si>
    <t xml:space="preserve">1255я</t>
  </si>
  <si>
    <t xml:space="preserve">повтор 1120я</t>
  </si>
  <si>
    <t xml:space="preserve">89031457875 Вера Михайловна</t>
  </si>
  <si>
    <t xml:space="preserve">отправляли КП хочет поговорить
Зарайская больница</t>
  </si>
  <si>
    <t xml:space="preserve">в работе</t>
  </si>
  <si>
    <t xml:space="preserve">74959891249   Никита</t>
  </si>
  <si>
    <t xml:space="preserve">клещей, 132 ГА
останский парк, 2 обработки
КП . 1 400 000 , аукцион - тендер . До 5 аперля подача, отыгрыш 7 аперля.
</t>
  </si>
  <si>
    <t xml:space="preserve">по 6000 за ГА считать
сможем сделать за 750к
кп на 800 р</t>
  </si>
  <si>
    <t xml:space="preserve"> 89672681948 Ильяс</t>
  </si>
  <si>
    <t xml:space="preserve">м Нахимовский проспект д 30 корп 43 1 подъезд 6кв 89672681948 Ильяс клопы</t>
  </si>
  <si>
    <t xml:space="preserve">клопы 2-ка хол туман барьер</t>
  </si>
  <si>
    <t xml:space="preserve">1256я</t>
  </si>
  <si>
    <t xml:space="preserve"> Зарема- управляющая
тел. 8-495-926-62-95</t>
  </si>
  <si>
    <t xml:space="preserve">Добрый день.
организации нужны Ваши услуги :ООО БОСО Групп (ПилПили р-н ) Адмирала Макарова 6 стр 13
  pilpili-2014@mail.ru
 </t>
  </si>
  <si>
    <t xml:space="preserve">ППК от мобил - мед</t>
  </si>
  <si>
    <t xml:space="preserve">8 000</t>
  </si>
  <si>
    <t xml:space="preserve">НАБРАТЬ 9 АПРЕЛЯ</t>
  </si>
  <si>
    <t xml:space="preserve">89684079192 Данияр</t>
  </si>
  <si>
    <t xml:space="preserve">москва 3ка</t>
  </si>
  <si>
    <t xml:space="preserve">клопы  комплекс  8 таджиков в хате проживает.</t>
  </si>
  <si>
    <t xml:space="preserve">4 000</t>
  </si>
  <si>
    <t xml:space="preserve">сам перезвонит от 29.03</t>
  </si>
  <si>
    <t xml:space="preserve">79672876626   Елена - соц работник</t>
  </si>
  <si>
    <t xml:space="preserve">"2-ка, клопы
хол и гор тум , лежачий больной
сделать хорошо - дать рекомендации"</t>
  </si>
  <si>
    <t xml:space="preserve">"
ул молостовых, д21/34 кв 60 этаж 10
60 В - домофон 
"</t>
  </si>
  <si>
    <t xml:space="preserve">1257я</t>
  </si>
  <si>
    <t xml:space="preserve">19.00</t>
  </si>
  <si>
    <t xml:space="preserve">договорной отдел
ГБУ «МОЦВС» Москомспорта
mocws-dogovor@mail.ru
8-499-369-62-17
Алексей Петрович</t>
  </si>
  <si>
    <t xml:space="preserve">дезинсекция, 20 000 кв.м.</t>
  </si>
  <si>
    <t xml:space="preserve">
кп  ок,  ждем аукциона</t>
  </si>
  <si>
    <t xml:space="preserve">89037334609 Любовь</t>
  </si>
  <si>
    <t xml:space="preserve">1-ка, тараканы , комплекс
соседка - алкашка</t>
  </si>
  <si>
    <t xml:space="preserve">слилась от 03.04</t>
  </si>
  <si>
    <t xml:space="preserve">Понедельник</t>
  </si>
  <si>
    <t xml:space="preserve">Абрамова Анна -
менеджер СХО ООО "ЛУДИНГ"
тел: (495) 99-444-77, доб. 5483
моб. +7-915-271-20-13</t>
  </si>
  <si>
    <t xml:space="preserve">запрашивала кп в январе - не устроило, что мы без НДС
сейчас передалал кп и отправил заново</t>
  </si>
  <si>
    <t xml:space="preserve">
кп  ок, ждем</t>
  </si>
  <si>
    <t xml:space="preserve">15.35</t>
  </si>
  <si>
    <t xml:space="preserve">89254400701 Хач</t>
  </si>
  <si>
    <t xml:space="preserve">клопы в бытовке, 6 км от мкад по новой риге
 гор и хол</t>
  </si>
  <si>
    <t xml:space="preserve">3 400</t>
  </si>
  <si>
    <t xml:space="preserve">заказал у других на 500 р дешевле</t>
  </si>
  <si>
    <t xml:space="preserve">Вторник</t>
  </si>
  <si>
    <t xml:space="preserve">
79035533334     Дмитрий</t>
  </si>
  <si>
    <t xml:space="preserve">1,5 месяца назад, тараканы, магазин 
без запаха, сказать что все из продуктовой базы приехали тараканы в ходе обследования
Истринский р-н, 40 км от мкад
до 80 кв.м.
от 5100 
+ 1000 р = 6100 если посде 23:00 р .</t>
  </si>
  <si>
    <t xml:space="preserve">соседка по аренде не хочет - ставит ловушки. Сам наберет, если не поможет</t>
  </si>
  <si>
    <t xml:space="preserve">С уважением,
Мельчарикова Анна
Эколог отдела экологии и геодезии КП «ВДНХ»</t>
  </si>
  <si>
    <t xml:space="preserve">89164975816  Юрий</t>
  </si>
  <si>
    <t xml:space="preserve">москва  капотня 1ка</t>
  </si>
  <si>
    <t xml:space="preserve">москва 1ка  2500  тараканы хол+гель</t>
  </si>
  <si>
    <t xml:space="preserve">заказъ</t>
  </si>
  <si>
    <t xml:space="preserve">  79263807003     Наталья 89855422725 Дарья (зв)
84953027131</t>
  </si>
  <si>
    <t xml:space="preserve">м. НОвогиреево        18.00-19.00        "гор и со скид в 50%
2000 р.
ПОВТОР за деньги."        1193я         "            
код 218к4996""""""    
"        "клопы. сделать ядрен дозу
едем 3 раз
смешать больше препаратов
обследовать откуда лезут: розетки, вытяжки, стояки"    </t>
  </si>
  <si>
    <t xml:space="preserve">  ""ул зеленый проспект, д 50, 7 подъезд, кв 249</t>
  </si>
  <si>
    <t xml:space="preserve">1193я  ПОВТОР</t>
  </si>
  <si>
    <t xml:space="preserve">10.50</t>
  </si>
  <si>
    <t xml:space="preserve">Имя: Олег
Телефон: 9057642805</t>
  </si>
  <si>
    <t xml:space="preserve">оставил заявку - не берет, мб спам</t>
  </si>
  <si>
    <t xml:space="preserve">84997227460 Евгений</t>
  </si>
  <si>
    <t xml:space="preserve">1ка клопы</t>
  </si>
  <si>
    <t xml:space="preserve">1260а</t>
  </si>
  <si>
    <t xml:space="preserve">89636387025  наталья</t>
  </si>
  <si>
    <t xml:space="preserve">москва 92000 договор на год с выездами по заявке. 50000-разовый выезд +гарантийный
</t>
  </si>
  <si>
    <t xml:space="preserve">107  комнат  общежитие</t>
  </si>
  <si>
    <t xml:space="preserve">50 000</t>
  </si>
  <si>
    <t xml:space="preserve">сам наберет</t>
  </si>
  <si>
    <t xml:space="preserve"> 89264633408 Хасим</t>
  </si>
  <si>
    <t xml:space="preserve">мкр Силикатд 8 кв101</t>
  </si>
  <si>
    <t xml:space="preserve">1ка клоп хол</t>
  </si>
  <si>
    <t xml:space="preserve">1261а</t>
  </si>
  <si>
    <t xml:space="preserve">11.00</t>
  </si>
  <si>
    <t xml:space="preserve">79250056775 Денис КЛИННИНГ комп</t>
  </si>
  <si>
    <t xml:space="preserve">1-ка, трупный запах</t>
  </si>
  <si>
    <t xml:space="preserve">60 км от мкад, </t>
  </si>
  <si>
    <t xml:space="preserve">сам наберет, пока денег нет</t>
  </si>
  <si>
    <t xml:space="preserve">21.00</t>
  </si>
  <si>
    <t xml:space="preserve">79851638380 Земфира</t>
  </si>
  <si>
    <t xml:space="preserve">плесень в ванной : мех зачистка и обраб</t>
  </si>
  <si>
    <t xml:space="preserve">4 500</t>
  </si>
  <si>
    <t xml:space="preserve">сама наберет, сделал скидку с 7 до 4500 тыс</t>
  </si>
  <si>
    <t xml:space="preserve">89299662222 Вячеслав</t>
  </si>
  <si>
    <t xml:space="preserve">8сот кроты  3 выезда 15000-оплата сразу. В гафик вносим сразу 3 выезда</t>
  </si>
  <si>
    <t xml:space="preserve">МО от мкада  40км по ярославке</t>
  </si>
  <si>
    <t xml:space="preserve">15 000</t>
  </si>
  <si>
    <t xml:space="preserve">слился</t>
  </si>
  <si>
    <t xml:space="preserve">89683648249  АЛЕКСАНДР</t>
  </si>
  <si>
    <t xml:space="preserve">клопы в мск 2ка
м. Бульвар рокосовского
ул бойцовая, д 18 корп 8 кв 59
код: 59в0921
89683648249  АЛЕКСАНДР</t>
  </si>
  <si>
    <t xml:space="preserve">2ка хол +барьер</t>
  </si>
  <si>
    <t xml:space="preserve">1262я</t>
  </si>
  <si>
    <t xml:space="preserve">10.22</t>
  </si>
  <si>
    <t xml:space="preserve">узнавала по купонам скидку, думает перезвонит сама</t>
  </si>
  <si>
    <t xml:space="preserve">тараканы моп</t>
  </si>
  <si>
    <t xml:space="preserve">6 00</t>
  </si>
  <si>
    <t xml:space="preserve">узнавала по купонам скидку, думает перезвонит сама
хотела самую деш обработку за 1600 +  1000 р купон итого за 600 р
пенсия</t>
  </si>
  <si>
    <t xml:space="preserve">89639680381 виктор</t>
  </si>
  <si>
    <t xml:space="preserve">Дезик с ксивой по поводу работы</t>
  </si>
  <si>
    <t xml:space="preserve">79104832663     александр</t>
  </si>
  <si>
    <t xml:space="preserve">кроты, 10 соток, 12 км от мкад
от 12 000, Лосинний парк-1 .
уч 456\1 
кроты, 16.00-17.00
79104832663     александр</t>
  </si>
  <si>
    <t xml:space="preserve">кроты, 16.00-17.00</t>
  </si>
  <si>
    <t xml:space="preserve">1267а</t>
  </si>
  <si>
    <t xml:space="preserve">79031002067 Владислав Маркович</t>
  </si>
  <si>
    <t xml:space="preserve">дератизация больших помещений</t>
  </si>
  <si>
    <t xml:space="preserve">ЗАПРОС КП на мсеинфо почту
должен прислать, если не прислал заебать его, чтоб прислал</t>
  </si>
  <si>
    <t xml:space="preserve">11.30</t>
  </si>
  <si>
    <t xml:space="preserve">Майстренко Ирина Александровна
</t>
  </si>
  <si>
    <t xml:space="preserve">2Д КП АО НИИП в г. Лыткарино</t>
  </si>
  <si>
    <t xml:space="preserve">КП ОК, ЖДЕМ от 12.04</t>
  </si>
  <si>
    <t xml:space="preserve">13.50</t>
  </si>
  <si>
    <t xml:space="preserve">79999702717 Джасур</t>
  </si>
  <si>
    <t xml:space="preserve">2-ка клопы
Видное
от 3900, гор тум
от 2900 , хол тум
</t>
  </si>
  <si>
    <t xml:space="preserve">клопы у хачей, 4 чел живет</t>
  </si>
  <si>
    <t xml:space="preserve">2 900</t>
  </si>
  <si>
    <t xml:space="preserve">думает, хочет заказать у мошенников за 1800</t>
  </si>
  <si>
    <t xml:space="preserve">89773775694 Спам</t>
  </si>
  <si>
    <t xml:space="preserve">спам</t>
  </si>
  <si>
    <t xml:space="preserve">89998000404  ЕКАТЕРИНА</t>
  </si>
  <si>
    <t xml:space="preserve">16.40</t>
  </si>
  <si>
    <t xml:space="preserve">
74957374576              Любовь</t>
  </si>
  <si>
    <t xml:space="preserve">270, кв.м. крысы, цокольный этаж 
мск
</t>
  </si>
  <si>
    <t xml:space="preserve">не актуально</t>
  </si>
  <si>
    <t xml:space="preserve">17.25</t>
  </si>
  <si>
    <t xml:space="preserve">79268495550   Эльвира</t>
  </si>
  <si>
    <t xml:space="preserve">"9 этаж, мск
симферопольский б-р, д 24 корп 1 кв - уточнить
подъезд 4</t>
  </si>
  <si>
    <t xml:space="preserve">2-ка, муравьи</t>
  </si>
  <si>
    <t xml:space="preserve">1263я  </t>
  </si>
  <si>
    <t xml:space="preserve">74964696233  Любовь</t>
  </si>
  <si>
    <t xml:space="preserve">120 км от мкад,              дом частный, часть дома
18 м2 , клопы, 2 года назад
от 5000 гор и хол 
</t>
  </si>
  <si>
    <t xml:space="preserve">4200 если в понедельник</t>
  </si>
  <si>
    <t xml:space="preserve">5 000</t>
  </si>
  <si>
    <t xml:space="preserve">сама наберет, сделал скидку с 5к до 4200 тыс</t>
  </si>
  <si>
    <t xml:space="preserve">Свеилана       74956567100</t>
  </si>
  <si>
    <t xml:space="preserve">Юр, 37 магазинов - 3000 р. в мес. / обсулкживание. 111 000 в мес
500 кв.м. , мск и МО
Авоська, 3Д .
s.churilova@avoska.ru
</t>
  </si>
  <si>
    <t xml:space="preserve">отправить Мишу в 15.00</t>
  </si>
  <si>
    <t xml:space="preserve">111 000</t>
  </si>
  <si>
    <t xml:space="preserve">Миша едет к 15.00</t>
  </si>
  <si>
    <t xml:space="preserve">19.45</t>
  </si>
  <si>
    <t xml:space="preserve">Павел/Семен</t>
  </si>
  <si>
    <t xml:space="preserve">москва тар 2ка</t>
  </si>
  <si>
    <t xml:space="preserve">комплекс тараканы</t>
  </si>
  <si>
    <t xml:space="preserve">9.22</t>
  </si>
  <si>
    <t xml:space="preserve">89099592602 Игорь </t>
  </si>
  <si>
    <t xml:space="preserve">Митинская д 47корп 2 </t>
  </si>
  <si>
    <t xml:space="preserve">3 к кв тараканы комплекс</t>
  </si>
  <si>
    <t xml:space="preserve">6 400</t>
  </si>
  <si>
    <t xml:space="preserve">8.00</t>
  </si>
  <si>
    <t xml:space="preserve">: Сергей
Телефон: 9250853767</t>
  </si>
  <si>
    <t xml:space="preserve">2843 за ГА - ниже не упадем.
199000 р за 70 Га
40 кладбищ</t>
  </si>
  <si>
    <t xml:space="preserve">сама наберет,думает</t>
  </si>
  <si>
    <t xml:space="preserve">79262345999              Степан</t>
  </si>
  <si>
    <t xml:space="preserve">крысы в доме частном
2 этажа, 200 м2
100 км от мкад
от 7300 
</t>
  </si>
  <si>
    <t xml:space="preserve">"Д-я Дёминская, д. 4
ехать через деревню Савино.
79262345999              Степан
89252952940 Александр - на объекте"</t>
  </si>
  <si>
    <t xml:space="preserve">1270а</t>
  </si>
  <si>
    <t xml:space="preserve">79166405016 Наталья</t>
  </si>
  <si>
    <t xml:space="preserve">м. Севастопольская
"черноморский б-р, д 19 корп 1
кв. 32 , 4 этаж подъезд 1
89166405016 Наталья"</t>
  </si>
  <si>
    <t xml:space="preserve">1265а</t>
  </si>
  <si>
    <t xml:space="preserve">10.36</t>
  </si>
  <si>
    <t xml:space="preserve">Екатерина 89060759207</t>
  </si>
  <si>
    <t xml:space="preserve">2к тараканы от соседей комплекс со скидкой 5400</t>
  </si>
  <si>
    <t xml:space="preserve">сама наберет, собирает инфу</t>
  </si>
  <si>
    <t xml:space="preserve">89670065323 Сергей</t>
  </si>
  <si>
    <t xml:space="preserve">30 кротов  звенигород 30 соток 6к 
7100 х 2</t>
  </si>
  <si>
    <t xml:space="preserve">заказ от 17.04</t>
  </si>
  <si>
    <t xml:space="preserve">79257315543   Анна</t>
  </si>
  <si>
    <t xml:space="preserve">кроты, 30 соток, 20 км от мкад
6000 х 3 = 18 000 р.
</t>
  </si>
  <si>
    <t xml:space="preserve">40 км от мкад, Истринский р-н</t>
  </si>
  <si>
    <t xml:space="preserve">18 000</t>
  </si>
  <si>
    <t xml:space="preserve">все сделали уже</t>
  </si>
  <si>
    <t xml:space="preserve">мска СВАО</t>
  </si>
  <si>
    <t xml:space="preserve">1ка муравьи хол</t>
  </si>
  <si>
    <t xml:space="preserve">1266а</t>
  </si>
  <si>
    <t xml:space="preserve">?))</t>
  </si>
  <si>
    <t xml:space="preserve">89168006402 иван</t>
  </si>
  <si>
    <t xml:space="preserve">клещи профилактика 6000 разово 10к за 2 выезда </t>
  </si>
  <si>
    <t xml:space="preserve">??????????????</t>
  </si>
  <si>
    <t xml:space="preserve">89056268881 Максим</t>
  </si>
  <si>
    <t xml:space="preserve">жилищник запрос 3х кп на дезинсмекцию 1090кв м</t>
  </si>
  <si>
    <t xml:space="preserve">жулебино 2 общаги таджей</t>
  </si>
  <si>
    <t xml:space="preserve">43 600</t>
  </si>
  <si>
    <t xml:space="preserve">КП ОК, ЖДЕМ от 13.04</t>
  </si>
  <si>
    <t xml:space="preserve">12-40</t>
  </si>
  <si>
    <t xml:space="preserve"> 89263746562 Павел</t>
  </si>
  <si>
    <t xml:space="preserve">16кв м моп комната в минобороны общага 2300 м динамо ул планетная д3 корпус 2</t>
  </si>
  <si>
    <t xml:space="preserve"> м динамо ул планетная д3 корпус 2</t>
  </si>
  <si>
    <t xml:space="preserve">1269а</t>
  </si>
  <si>
    <t xml:space="preserve">89031369799 Дмитрий
89096291776 Светлана"</t>
  </si>
  <si>
    <t xml:space="preserve">"""МО Домодедовский, р-н.
40 км от мкад""
Д-я Матчино, кот пос Ивушкино, ул пляжная, д 7 
ул 276 - сказать на охране, въезд через кпп.
</t>
  </si>
  <si>
    <t xml:space="preserve">1268а</t>
  </si>
  <si>
    <t xml:space="preserve">89859222395 Анна</t>
  </si>
  <si>
    <t xml:space="preserve">вешки 4 сотки  15000 за 3 выезда   хочет оплату на карту. заказчик какой то крутой хер-она просто ассистент
</t>
  </si>
  <si>
    <t xml:space="preserve">вешки 8 км от мкад</t>
  </si>
  <si>
    <t xml:space="preserve">1281а</t>
  </si>
  <si>
    <t xml:space="preserve">89162383617 Марина</t>
  </si>
  <si>
    <t xml:space="preserve">2-ка, тараканы , комплекс , 2 раза травили службой до этого
за 5100 мы сделаем 2 выезда</t>
  </si>
  <si>
    <t xml:space="preserve">сама наберет</t>
  </si>
  <si>
    <t xml:space="preserve">79671562942 Екатерина
</t>
  </si>
  <si>
    <t xml:space="preserve">2-ка, клопы, Химки
по6-7 дней назад. 
хол и гор 
от 4000 р
щенки</t>
  </si>
  <si>
    <t xml:space="preserve">1272а</t>
  </si>
  <si>
    <t xml:space="preserve">74963437308      Наталья</t>
  </si>
  <si>
    <t xml:space="preserve">клопы, нарофинск, 2-ка,        пол года назад, с кровтаью попали
от 4500 гор и хол
</t>
  </si>
  <si>
    <t xml:space="preserve">вызвала мошенников, хотя была предупреждена - дура)</t>
  </si>
  <si>
    <t xml:space="preserve">89169052254 Илья Палыч</t>
  </si>
  <si>
    <t xml:space="preserve">Семен/Владимир</t>
  </si>
  <si>
    <t xml:space="preserve">60 км от мкад 10 соток  3выезда 6100 3 выезда 16200-со скидкой
на юг, калужка
5х5000=10000
Д-я Чубарово. - уточнить.
оплата за каждый выезд</t>
  </si>
  <si>
    <t xml:space="preserve">1284а</t>
  </si>
  <si>
    <t xml:space="preserve">отказ</t>
  </si>
  <si>
    <t xml:space="preserve">16.25</t>
  </si>
  <si>
    <t xml:space="preserve">"Ирина
89104768952</t>
  </si>
  <si>
    <t xml:space="preserve">
Пушкино, 22 км от мкад
Г. Пушкино, мкрн Клязьма, уд некрасовская, д 26 "</t>
  </si>
  <si>
    <t xml:space="preserve">МО Пушкинский р-н, 25 км от мкад,  ярославка</t>
  </si>
  <si>
    <t xml:space="preserve">1271а</t>
  </si>
  <si>
    <t xml:space="preserve">левачек от мастера</t>
  </si>
  <si>
    <t xml:space="preserve">1273а</t>
  </si>
  <si>
    <t xml:space="preserve">89167027149 Александр</t>
  </si>
  <si>
    <t xml:space="preserve">
серпуховский р-н, кот пос Сосновка - парк , д 127 
на кпп набрать.
"        кроты, 3 выезда.    </t>
  </si>
  <si>
    <t xml:space="preserve">сиферополька, 63 км от мкад</t>
  </si>
  <si>
    <t xml:space="preserve">1274а</t>
  </si>
  <si>
    <t xml:space="preserve">18.39</t>
  </si>
  <si>
    <t xml:space="preserve">79060649694 ПРОПУЩ - сбросила</t>
  </si>
  <si>
    <t xml:space="preserve">  8916940297 Андрей Дмитриевич 84957757487 запасной номер    </t>
  </si>
  <si>
    <t xml:space="preserve"> МО Ленинский район д-я Григорчево кот пос ул янтарная д 52/1          кроты 3 выезда      </t>
  </si>
  <si>
    <t xml:space="preserve">кроты, 3 выещда
6 соток</t>
  </si>
  <si>
    <t xml:space="preserve">1275а  </t>
  </si>
  <si>
    <t xml:space="preserve">14.00</t>
  </si>
  <si>
    <t xml:space="preserve">  89035662277 Михаил 89265209400 Татьяна</t>
  </si>
  <si>
    <t xml:space="preserve">Ступинский район рабочий поселок михнево село разиньково СНТ рассвет                         </t>
  </si>
  <si>
    <t xml:space="preserve"> 9 соток кроты + клещи муравьи. 10000р за кротов-2 выезда. третий по требности за деньги +
хотел от клещей и муравьев ----- за 5000р со скидкой если вмести с кротами.  хотел сертификаты</t>
  </si>
  <si>
    <t xml:space="preserve">1276а    </t>
  </si>
  <si>
    <t xml:space="preserve">20.00</t>
  </si>
  <si>
    <t xml:space="preserve">крысы , 3-ка, пенсионеры думают</t>
  </si>
  <si>
    <t xml:space="preserve">сама наберет, пока не надо</t>
  </si>
  <si>
    <t xml:space="preserve">89165794558 Оксана</t>
  </si>
  <si>
    <t xml:space="preserve">1277а        20700        60 км от мкад Солнечногорский район д-я Новое таракановское шоссе    </t>
  </si>
  <si>
    <t xml:space="preserve"> комплекс: капканы, отравляющие фуминанты, на 3м выезде отпугтвающий репелент ДЕТЯ. итого 3 выезда</t>
  </si>
  <si>
    <t xml:space="preserve">1277а</t>
  </si>
  <si>
    <t xml:space="preserve">   89035662277 Михаил 89265209400 Татьяна </t>
  </si>
  <si>
    <t xml:space="preserve">1276а                Ступинский район рабочий поселок михнево село разиньково СНТ рассвет                        Павел                заказ</t>
  </si>
  <si>
    <t xml:space="preserve">1276а           </t>
  </si>
  <si>
    <t xml:space="preserve">хня</t>
  </si>
  <si>
    <t xml:space="preserve">хотел прививку от укуса клеща</t>
  </si>
  <si>
    <t xml:space="preserve">79166763515	бабушка звонила, телефон ребенка</t>
  </si>
  <si>
    <t xml:space="preserve">79160777781 Елена</t>
  </si>
  <si>
    <t xml:space="preserve">кроты, 3 сотки, 24 км от мкад</t>
  </si>
  <si>
    <t xml:space="preserve">5300х 2
4900 х 3</t>
  </si>
  <si>
    <t xml:space="preserve">8.45</t>
  </si>
  <si>
    <t xml:space="preserve">3-ка, тараканы , КУПОНЫ
сказал так 4500 а сос скид в 1к = 3500 р.</t>
  </si>
  <si>
    <t xml:space="preserve">недозвон 17.04 </t>
  </si>
  <si>
    <t xml:space="preserve">10-12 соток клещи комары-12000р + по гарантии в течении сезона</t>
  </si>
  <si>
    <t xml:space="preserve">мо где именно не мпросил.</t>
  </si>
  <si>
    <t xml:space="preserve">12 000</t>
  </si>
  <si>
    <t xml:space="preserve">10.14</t>
  </si>
  <si>
    <t xml:space="preserve">84954488008 Ната</t>
  </si>
  <si>
    <t xml:space="preserve">клопы 3ха перезвонит вечером сама</t>
  </si>
  <si>
    <t xml:space="preserve">клопы 3ха после мошенников</t>
  </si>
  <si>
    <t xml:space="preserve">заказала у других</t>
  </si>
  <si>
    <t xml:space="preserve">10.37</t>
  </si>
  <si>
    <t xml:space="preserve">79035675997 Людмила</t>
  </si>
  <si>
    <t xml:space="preserve">клопы, 3-ка, 4 дня назад
мск, 
маленький ребенек
либо 3000 хол и бар либо 4 600 гор и хол</t>
  </si>
  <si>
    <t xml:space="preserve">пробует своими силами</t>
  </si>
  <si>
    <t xml:space="preserve">10.49</t>
  </si>
  <si>
    <t xml:space="preserve">89269708458 Станислав</t>
  </si>
  <si>
    <t xml:space="preserve">клещи и кп на доки дать доки с лицухой на вывоз тбо</t>
  </si>
  <si>
    <t xml:space="preserve">мо домодедовский район клещи  8соток 5000</t>
  </si>
  <si>
    <t xml:space="preserve">выставлен счет </t>
  </si>
  <si>
    <t xml:space="preserve">79263090765   Наталья</t>
  </si>
  <si>
    <t xml:space="preserve">6 услуг . Каждый договор будет стоить 7100 р. х 2 = 14 200 р.
Ежеквартально запрашиваете у нас акты - мы подвозим. При единовременной оплате всей суммы послед. доставка осущ. за счет подрядчика.</t>
  </si>
  <si>
    <t xml:space="preserve">1056ю</t>
  </si>
  <si>
    <t xml:space="preserve">заказ
выставлен счет
СДЕЛАТЬ 2 договора и акты.</t>
  </si>
  <si>
    <t xml:space="preserve">11.35</t>
  </si>
  <si>
    <t xml:space="preserve">89057601142 Тимур</t>
  </si>
  <si>
    <t xml:space="preserve">тараканы комплекс</t>
  </si>
  <si>
    <t xml:space="preserve">Сущевский вал 41 кв 50 </t>
  </si>
  <si>
    <t xml:space="preserve">11.37</t>
  </si>
  <si>
    <t xml:space="preserve">79035244533    Татьяна</t>
  </si>
  <si>
    <t xml:space="preserve">кроты,     20 сот сотроениями
40 км от мкад, егорьевка, кот пос Гжель 3 , ул первая отрадная, уч 12
</t>
  </si>
  <si>
    <t xml:space="preserve">1280а</t>
  </si>
  <si>
    <t xml:space="preserve">89257400845 Андрей"</t>
  </si>
  <si>
    <t xml:space="preserve">м. Селигерская     бескудниковский б-р, 58 корпус 3
кв 143
5 этаж в углу дома падик    </t>
  </si>
  <si>
    <t xml:space="preserve">        "1-ка, тараканы хол и гор со скид.
в квартире тумач, доза ядрен"  </t>
  </si>
  <si>
    <t xml:space="preserve">1279я </t>
  </si>
  <si>
    <t xml:space="preserve">89998433949 алескей</t>
  </si>
  <si>
    <t xml:space="preserve">Подольский район Лопатино 31 участок клещи 12 сот 8к</t>
  </si>
  <si>
    <t xml:space="preserve">1282а</t>
  </si>
  <si>
    <t xml:space="preserve">сам заказжет, как дорога подсохнет от 17.04</t>
  </si>
  <si>
    <t xml:space="preserve">12.25</t>
  </si>
  <si>
    <t xml:space="preserve">Имя: елена
Телефон: 9672518447</t>
  </si>
  <si>
    <t xml:space="preserve">СПАМ</t>
  </si>
  <si>
    <t xml:space="preserve">12.27</t>
  </si>
  <si>
    <t xml:space="preserve">крыса</t>
  </si>
  <si>
    <t xml:space="preserve">2 500</t>
  </si>
  <si>
    <t xml:space="preserve">недозвон 17.04 до 12.00</t>
  </si>
  <si>
    <t xml:space="preserve">12.45</t>
  </si>
  <si>
    <t xml:space="preserve">Имя: Игорь Семенович
Телефон: 4957508977
Сообщение: звонить после 20-00</t>
  </si>
  <si>
    <t xml:space="preserve">12.50</t>
  </si>
  <si>
    <t xml:space="preserve">Имя: вацва
Телефон: 4662659</t>
  </si>
  <si>
    <t xml:space="preserve">79035273430            Наталья Ильинична</t>
  </si>
  <si>
    <t xml:space="preserve">12 соток, раменкое, клещи 
35 км от мкад
от 6700
</t>
  </si>
  <si>
    <t xml:space="preserve">6 700</t>
  </si>
  <si>
    <t xml:space="preserve">89851529424 Елена</t>
  </si>
  <si>
    <t xml:space="preserve">тараканы 2к комлекс Вешняковская 15 корпус 3 кв 111</t>
  </si>
  <si>
    <t xml:space="preserve">1283а</t>
  </si>
  <si>
    <t xml:space="preserve">Михаил/Равиль</t>
  </si>
  <si>
    <t xml:space="preserve">кафе, тараканы, 200 </t>
  </si>
  <si>
    <t xml:space="preserve">7 000</t>
  </si>
  <si>
    <t xml:space="preserve">недозвон, слился</t>
  </si>
  <si>
    <t xml:space="preserve">89163228072 Евгнения</t>
  </si>
  <si>
    <t xml:space="preserve">кроты и полевки 12 соток</t>
  </si>
  <si>
    <t xml:space="preserve">заказ от 16.08.2018</t>
  </si>
  <si>
    <t xml:space="preserve">Имя: Насим
Телефон: 9266725594
</t>
  </si>
  <si>
    <t xml:space="preserve">Зухра 8 (985) 787-71-05</t>
  </si>
  <si>
    <t xml:space="preserve">ООО Нувель Меридиан (Теплица кафе) Гаркина Зухра 8 (985) 787-71-05 . Нет ППК, расчета дез средств и др</t>
  </si>
  <si>
    <t xml:space="preserve">ОТ мобил мед</t>
  </si>
  <si>
    <t xml:space="preserve">11 000</t>
  </si>
  <si>
    <t xml:space="preserve">ЗВОНИЛ 23.04 сбрасывает</t>
  </si>
  <si>
    <t xml:space="preserve">15.37</t>
  </si>
  <si>
    <t xml:space="preserve">89031527570 Отец Владимир священник</t>
  </si>
  <si>
    <t xml:space="preserve">Михаил/Владимир</t>
  </si>
  <si>
    <t xml:space="preserve">50 соток кроты клинский район дер поджигородово
терриитория храма</t>
  </si>
  <si>
    <t xml:space="preserve">"12 000 х 2= 24 000 р
+ 6000р если понадобится третий
оплата з каждый выезд"</t>
  </si>
  <si>
    <t xml:space="preserve">24 000</t>
  </si>
  <si>
    <t xml:space="preserve">1286а</t>
  </si>
  <si>
    <t xml:space="preserve">песионерка советовалась, клопы, 2-ка, </t>
  </si>
  <si>
    <t xml:space="preserve">скидка х 2</t>
  </si>
  <si>
    <t xml:space="preserve">1 900</t>
  </si>
  <si>
    <t xml:space="preserve">купоны</t>
  </si>
  <si>
    <t xml:space="preserve">15.20</t>
  </si>
  <si>
    <t xml:space="preserve">79096412944   Павел</t>
  </si>
  <si>
    <t xml:space="preserve">  "Московский, пр-д, д 13 подъезд 3 кв 196 этаж 19
тараканы, </t>
  </si>
  <si>
    <t xml:space="preserve">МО Балашиха        18.00-19.00        5100        1285а          1-ка,     меньше полу года назад 
ЗАРАНЕЕ ПРЕПРЕДИТЬ и СКИНУТЬ РЕКВИЗИТЫ на оплату"        "5100 р комплекс, дать рекомендации
оплатат на карту 
</t>
  </si>
  <si>
    <t xml:space="preserve">1285а</t>
  </si>
  <si>
    <t xml:space="preserve">15.55</t>
  </si>
  <si>
    <t xml:space="preserve">Имя: Александр
Телефон: 9998201087</t>
  </si>
  <si>
    <t xml:space="preserve">хотел мед книжку </t>
  </si>
  <si>
    <t xml:space="preserve">НЕ по теме</t>
  </si>
  <si>
    <t xml:space="preserve">79060714903 Ольга </t>
  </si>
  <si>
    <t xml:space="preserve">Зарайск, клопы, 1-ка</t>
  </si>
  <si>
    <t xml:space="preserve">сама наберет, нет денег
абонет крякнул от 23.04</t>
  </si>
  <si>
    <t xml:space="preserve">89684746651 Татьяна</t>
  </si>
  <si>
    <t xml:space="preserve">комплекс 2 комнаты тараканы м дмитровская</t>
  </si>
  <si>
    <t xml:space="preserve">4 900 </t>
  </si>
  <si>
    <t xml:space="preserve">сама наберет
прозвон от 23.04 сама</t>
  </si>
  <si>
    <t xml:space="preserve">79615793696    Евгений</t>
  </si>
  <si>
    <t xml:space="preserve">7 соток, 5 км от мкад      домодевоский рн
за вычетом строений
</t>
  </si>
  <si>
    <t xml:space="preserve">6100 х 2= 12 200
5400 х 3 = 16 200</t>
  </si>
  <si>
    <t xml:space="preserve">12 200</t>
  </si>
  <si>
    <t xml:space="preserve">недозвон 17.04</t>
  </si>
  <si>
    <t xml:space="preserve">тараканы подмосковье</t>
  </si>
  <si>
    <t xml:space="preserve">2 600</t>
  </si>
  <si>
    <t xml:space="preserve">НАБРАТЬ 17.04 до 12.00</t>
  </si>
  <si>
    <t xml:space="preserve">89857661724 елена ук адмирал</t>
  </si>
  <si>
    <t xml:space="preserve">3000кв м  мытищинсукий р-н дер грибки ул адмиральская вл6 стр1 89255087013</t>
  </si>
  <si>
    <t xml:space="preserve">дератизация 7000кв м</t>
  </si>
  <si>
    <t xml:space="preserve">1287а</t>
  </si>
  <si>
    <t xml:space="preserve">79683666272 Анна</t>
  </si>
  <si>
    <t xml:space="preserve">частный дом от клопов, 1 этаж.
коломна, 90 км от мкад
до 100 м2
6200 гор и хол 
</t>
  </si>
  <si>
    <t xml:space="preserve">6 200</t>
  </si>
  <si>
    <t xml:space="preserve">сбрасывает 17.04</t>
  </si>
  <si>
    <t xml:space="preserve">79067454045    Марат</t>
  </si>
  <si>
    <t xml:space="preserve">кротов, 7 соток,    переделкино
4800х 3 = 14 400 р. 
2 х 5000 = 10 000.
3-й по потребности</t>
  </si>
  <si>
    <t xml:space="preserve">заказал у прошлого подрядчика</t>
  </si>
  <si>
    <t xml:space="preserve">Юрий 79032007080</t>
  </si>
  <si>
    <t xml:space="preserve">дезинфекция и дезодорация после порыва канализации
2 усулги по 5000 р = 10 000 БН через ИП</t>
  </si>
  <si>
    <t xml:space="preserve">От 24.04 НЕ берет</t>
  </si>
  <si>
    <t xml:space="preserve">16.30</t>
  </si>
  <si>
    <t xml:space="preserve">сергей Из Росгвардии 79652768999</t>
  </si>
  <si>
    <t xml:space="preserve">ебланы тупорылые из росгвардии, ждем запрос от них</t>
  </si>
  <si>
    <t xml:space="preserve">хотели просто доку-ы</t>
  </si>
  <si>
    <t xml:space="preserve">17.36</t>
  </si>
  <si>
    <t xml:space="preserve">74997501133 Сколково</t>
  </si>
  <si>
    <t xml:space="preserve">пизда из сколково, обзванивает компании
акарацидная обработка, дезинсекц, дератизвц , более </t>
  </si>
  <si>
    <t xml:space="preserve">13 р за м2</t>
  </si>
  <si>
    <t xml:space="preserve">обзвон подрядчиков - бюрократы</t>
  </si>
  <si>
    <t xml:space="preserve">74953108775 ЕЛЕНА</t>
  </si>
  <si>
    <t xml:space="preserve">14 соток, клещи, муравьи 17 км от мкад, + кроты.
7100 насекомые
+ 6500х2 = 13 000 </t>
  </si>
  <si>
    <t xml:space="preserve">13 000</t>
  </si>
  <si>
    <t xml:space="preserve">74954488008       Марина Николавена</t>
  </si>
  <si>
    <t xml:space="preserve">клопы, 3-ка,    3-4 мес гор и хол, 
хол гор со скид пенсионеру 3900 р. 
без запаха, есть кошка
</t>
  </si>
  <si>
    <t xml:space="preserve">ебло куринное</t>
  </si>
  <si>
    <t xml:space="preserve">74959569508    Светлана</t>
  </si>
  <si>
    <t xml:space="preserve">клопы, 3-ка, мск
несколько месяцев. 
от 3900 р          хол и гор сос кид .
есть домашние животные 
</t>
  </si>
  <si>
    <t xml:space="preserve">хня, слилась от 17.04</t>
  </si>
  <si>
    <t xml:space="preserve">18.24</t>
  </si>
  <si>
    <t xml:space="preserve">купоны, плесень
74953589358</t>
  </si>
  <si>
    <t xml:space="preserve">узнавал чем мы пользуемся, услуга не интересна</t>
  </si>
  <si>
    <t xml:space="preserve">9.30</t>
  </si>
  <si>
    <t xml:space="preserve">89587980912 Анна</t>
  </si>
  <si>
    <t xml:space="preserve">запрос кп на клещей 1га и 6,5га</t>
  </si>
  <si>
    <t xml:space="preserve">КП отправлено</t>
  </si>
  <si>
    <t xml:space="preserve">89104329014 Алина</t>
  </si>
  <si>
    <t xml:space="preserve">крыса и 10 соток клещей раменский район село строкино ул школьная д11 по навигатору</t>
  </si>
  <si>
    <t xml:space="preserve">1288а</t>
  </si>
  <si>
    <t xml:space="preserve">89035253377 Евгений 89032773355 Елена</t>
  </si>
  <si>
    <t xml:space="preserve">софрино 12 участок 27 утро снт леонидовка 57 участок рядом с могильцы 2 уч 2 выезда</t>
  </si>
  <si>
    <t xml:space="preserve">2 участка по 6 соток клещи  Орошением </t>
  </si>
  <si>
    <t xml:space="preserve">1289а</t>
  </si>
  <si>
    <t xml:space="preserve">84997840089 бабка</t>
  </si>
  <si>
    <t xml:space="preserve">бабка  перепутала </t>
  </si>
  <si>
    <t xml:space="preserve">узнавала номер роспотребнадзора</t>
  </si>
  <si>
    <t xml:space="preserve">79685639047 Галина</t>
  </si>
  <si>
    <t xml:space="preserve">истра, 65 км от мкад, 60 соток весь участок
2 вы: 8900х2=17800рю
3 вы: 8200х3=24600р.</t>
  </si>
  <si>
    <t xml:space="preserve">17 800</t>
  </si>
  <si>
    <t xml:space="preserve">1290а</t>
  </si>
  <si>
    <t xml:space="preserve">13.20</t>
  </si>
  <si>
    <t xml:space="preserve">74957071168          Филипп" </t>
  </si>
  <si>
    <t xml:space="preserve">м. Авиамоторная        12.00-13.00        5100             "шоссе энутазиастов, д .11 корп 1  кв. уточнить.
     </t>
  </si>
  <si>
    <t xml:space="preserve">  "1-ка, клопы, комплекс
провести обсед , дать рекомендации: стояки, вентиляция, розетки"        Владимир</t>
  </si>
  <si>
    <t xml:space="preserve"> 1291а  </t>
  </si>
  <si>
    <t xml:space="preserve">Елена Николаевна Зелинская. 8-496-532-96-93   e-mail: zolotoykluchik20@yandex.ru</t>
  </si>
  <si>
    <t xml:space="preserve">Аккарицидная обраьотка в пушкинском районе 40ГА разово</t>
  </si>
  <si>
    <t xml:space="preserve">КП ЖДЕТ, аукцион</t>
  </si>
  <si>
    <t xml:space="preserve">14.50</t>
  </si>
  <si>
    <t xml:space="preserve">79857671715 Аман</t>
  </si>
  <si>
    <t xml:space="preserve">кроты, клещи, муравьи, комары. 15 000 х 3 = 45к комплекс
33к - комплекс, 2 выезда</t>
  </si>
  <si>
    <t xml:space="preserve">33 000</t>
  </si>
  <si>
    <t xml:space="preserve">15.25</t>
  </si>
  <si>
    <t xml:space="preserve"> Александра 8-910-407-12-12 
boss@zhavoronkisovy.ru</t>
  </si>
  <si>
    <t xml:space="preserve">ППК и расчет дезсредств для журнала учета дезсредств</t>
  </si>
  <si>
    <t xml:space="preserve">15/39</t>
  </si>
  <si>
    <t xml:space="preserve">евгений
Телефон:
89166646402
</t>
  </si>
  <si>
    <t xml:space="preserve">заявка
турист база, 120 км от мка, ярославка
1,5 ГА
 28700х2=57400 р.
25000х3 = 75000р</t>
  </si>
  <si>
    <t xml:space="preserve">МОС СЭС</t>
  </si>
  <si>
    <t xml:space="preserve">
неудобно говорить
_____
зв. 03.05 в 13.00 - не берет, набрать вечером</t>
  </si>
  <si>
    <t xml:space="preserve">20 км по киевке 15 сот кроты  3 выезда</t>
  </si>
  <si>
    <t xml:space="preserve">22 000</t>
  </si>
  <si>
    <t xml:space="preserve">не берет от 23.04</t>
  </si>
  <si>
    <t xml:space="preserve">Имя: Мария
Телефон: 9265260512
</t>
  </si>
  <si>
    <t xml:space="preserve">Сообщение: Добрый день! Подскажите, какова будет стоимость ваших услуг по противоклещевой обработке дачного участка площадью 12 соток, расположенного в МО в районе г. Старая Купавна. Также меня интересуют услуги по уничтожению кротов на данном участке, крупных мурайвейников, и противокомариная обработка. Ответ прошу направить на электронный адрес bumazoid@mail.ru
+ интересуют гербициды</t>
  </si>
  <si>
    <t xml:space="preserve">заказ на 886 стр.</t>
  </si>
  <si>
    <t xml:space="preserve">   79067631903      Ирина</t>
  </si>
  <si>
    <t xml:space="preserve">"""г. Зарайск, 1-й мкрн, д. 15 кв. 54</t>
  </si>
  <si>
    <t xml:space="preserve">дать рекомендации, осмотреть квартиру: стояки, вытяжки, розетки. Что заклеить, загерметизировтаь и тюд сеточки на вытяжки .."" </t>
  </si>
  <si>
    <t xml:space="preserve">1293а</t>
  </si>
  <si>
    <t xml:space="preserve">ПОД вопросом постирать бушлат мужа но он не высохнет</t>
  </si>
  <si>
    <t xml:space="preserve">17.30</t>
  </si>
  <si>
    <t xml:space="preserve"> 89099026600 Алена </t>
  </si>
  <si>
    <t xml:space="preserve">   "     ""Г.Мытищи, олимпийский пр-т, д 4 кв 155
3 этаж 5 подъезд
""       </t>
  </si>
  <si>
    <t xml:space="preserve"> 3-ка, таракканы, хол и гор "              3-ка, тар, хол и гор        Павел                заказ        3-ка, тар, хол и гор</t>
  </si>
  <si>
    <t xml:space="preserve">1294а      </t>
  </si>
  <si>
    <t xml:space="preserve">74956808903 
                                  Елена
</t>
  </si>
  <si>
    <t xml:space="preserve"> клещи, 100 км от мкад,      8 соток, 
 6700 х 2= 13 400 р
 5900 х 3 = 17 700 р
 если соседи 8 х2 = 16 сот 
 7500 х 2= 15 000 р
 6600 х 3 = 19800  р       
 </t>
  </si>
  <si>
    <t xml:space="preserve">от 23.04
сбрасывает</t>
  </si>
  <si>
    <t xml:space="preserve">Среда</t>
  </si>
  <si>
    <t xml:space="preserve">84953188441 татьяна викторовна</t>
  </si>
  <si>
    <t xml:space="preserve">75 км от мкад 10 соток +дом 1 сотка Серофееево кп лесная опушка</t>
  </si>
  <si>
    <t xml:space="preserve">75 км от мкад 10 соток +дом сотка Серофееево кп лесная опушка 7к по 3 выезда хочет еще в дальнейшем клещей и комаров, сказал  плюс  8  тысяч за выезд</t>
  </si>
  <si>
    <t xml:space="preserve">10.55</t>
  </si>
  <si>
    <t xml:space="preserve">79164875858   Ананстасия</t>
  </si>
  <si>
    <t xml:space="preserve">1-ка, клопы, мск, 2 нед назад, от 3800 гор и хол
</t>
  </si>
  <si>
    <t xml:space="preserve">3 800</t>
  </si>
  <si>
    <t xml:space="preserve">не актулаьно
от 23.04</t>
  </si>
  <si>
    <t xml:space="preserve">79162389232   Иван
eil77@ya.ru</t>
  </si>
  <si>
    <t xml:space="preserve">склад, крысы, мыши , 4300 дератизация
строймателы, МО 30 км от мка
9000 х 4 = 36 000 р .
</t>
  </si>
  <si>
    <t xml:space="preserve">дератизация</t>
  </si>
  <si>
    <t xml:space="preserve">36 000</t>
  </si>
  <si>
    <t xml:space="preserve">отправил кп , от 23.04
сам свяжется</t>
  </si>
  <si>
    <t xml:space="preserve">11.40</t>
  </si>
  <si>
    <t xml:space="preserve">7(964)501-00-86 Юрий</t>
  </si>
  <si>
    <t xml:space="preserve">у меня завелись клопы,пытался вывести своими силами ничто неполучилось
</t>
  </si>
  <si>
    <t xml:space="preserve">2-ка, клопы, МО , 23 км от москвы, 7-8 мес, 
4100 + 300= 4400 р
2 квартиры: 3000 х 3 = 6000 р
</t>
  </si>
  <si>
    <t xml:space="preserve">6 000</t>
  </si>
  <si>
    <t xml:space="preserve">11.43</t>
  </si>
  <si>
    <t xml:space="preserve">Имя: Фатима
Телефон: 89255279884</t>
  </si>
  <si>
    <t xml:space="preserve">3-ка, клопы, 6 человек, мск, </t>
  </si>
  <si>
    <t xml:space="preserve">гор и хол со скид</t>
  </si>
  <si>
    <t xml:space="preserve">4 100</t>
  </si>
  <si>
    <t xml:space="preserve">заказала у мошенников)</t>
  </si>
  <si>
    <t xml:space="preserve">11.51</t>
  </si>
  <si>
    <t xml:space="preserve">84952219333 екатерина</t>
  </si>
  <si>
    <t xml:space="preserve">Кофейня 2Д 14 кв</t>
  </si>
  <si>
    <t xml:space="preserve">2 000 рублей дневное время 3500 ночь</t>
  </si>
  <si>
    <t xml:space="preserve">2 000 и 3 500</t>
  </si>
  <si>
    <t xml:space="preserve">многоканальный</t>
  </si>
  <si>
    <t xml:space="preserve">хочет договор на 3д сказал цену-повесила трубку</t>
  </si>
  <si>
    <t xml:space="preserve">6 800</t>
  </si>
  <si>
    <t xml:space="preserve">слилась</t>
  </si>
  <si>
    <t xml:space="preserve">Александр
Телефон: 9161797697</t>
  </si>
  <si>
    <t xml:space="preserve">Семен\Михаил</t>
  </si>
  <si>
    <t xml:space="preserve">торговые точки общепита дератизация дезинсекция территориально фили  площадь 100,150,50. Пока три точки. Кафе одна в ТЦ, жилом комплексе и на производстве</t>
  </si>
  <si>
    <t xml:space="preserve">договр на год 7800р +по заявке 2100р. хотят договр на вывоз тбо пищевые отходв и лампы-2000р за каждый     barkalov83@mail.ru</t>
  </si>
  <si>
    <t xml:space="preserve">приедет в офис, Миша ведет диалог</t>
  </si>
  <si>
    <t xml:space="preserve">79262752885 Эмиль
</t>
  </si>
  <si>
    <t xml:space="preserve">дезинсекция,  дератизация, Пушкино, 
стоматология         78  м2
9300 р.
300 р выезд.
ежеквартально.
</t>
  </si>
  <si>
    <t xml:space="preserve">9 300</t>
  </si>
  <si>
    <t xml:space="preserve">у других заказал</t>
  </si>
  <si>
    <t xml:space="preserve">74953585620 Валидимр Сергеевич</t>
  </si>
  <si>
    <t xml:space="preserve">тараканы,         2-ка, Мск
с осени 2017 р, 1 на этаж.
от 3500 гор и хол    со скид пенисонеру ПО КУПОНУ
выяснить откуда бегут, дать рекомендации</t>
  </si>
  <si>
    <t xml:space="preserve">сам наберет
КУПОНЫ</t>
  </si>
  <si>
    <t xml:space="preserve">1ка клопы москва байкальская</t>
  </si>
  <si>
    <t xml:space="preserve">хол и гап</t>
  </si>
  <si>
    <t xml:space="preserve">заказал у других</t>
  </si>
  <si>
    <t xml:space="preserve">13.36</t>
  </si>
  <si>
    <t xml:space="preserve">89652923457 максим 89652558828 спросить максима</t>
  </si>
  <si>
    <t xml:space="preserve">вороново в навигаторе дск актер, позвонить от ворот 10 соток 3 строение 2 выезда 7000 и третий выезд 5000</t>
  </si>
  <si>
    <t xml:space="preserve">кроты 10 соток, фосфин и кротоловки и дётя</t>
  </si>
  <si>
    <t xml:space="preserve">1295а</t>
  </si>
  <si>
    <t xml:space="preserve">заказ первый выезд7000 второй 7000 третий 5000</t>
  </si>
  <si>
    <t xml:space="preserve">9856550015@bitrix24.ru     Денис
моб тот же</t>
  </si>
  <si>
    <t xml:space="preserve">13     авто, микроавтобус и 3-т и 5-т
рефрежит
800 х 13= 10 400. р
20 000 р. на год.
</t>
  </si>
  <si>
    <t xml:space="preserve">13.35</t>
  </si>
  <si>
    <t xml:space="preserve">74996730777     Ольга</t>
  </si>
  <si>
    <t xml:space="preserve">Владимир\Михаил</t>
  </si>
  <si>
    <t xml:space="preserve">пищевое преизводство, МО Электросталь. СЕРБСКИЙ ЗАВОД ФАРМАЛАК    Ногинский технопарк
</t>
  </si>
  <si>
    <t xml:space="preserve">пестконтроль разработка 15000, внедрение бесплатно обслуга 9600 в мес (по стандартам РС)</t>
  </si>
  <si>
    <t xml:space="preserve"> Миша ведет диалог
от 23.04</t>
  </si>
  <si>
    <t xml:space="preserve">13.45</t>
  </si>
  <si>
    <t xml:space="preserve">Кузнецова Евгения
Менеджер группы снабжения
Отдел эксплуатации
АО «Модный Континент» (Торговая марка INCITY,DESEO)
Тел:  +7 (495) 6578081  Доб. 5572</t>
  </si>
  <si>
    <t xml:space="preserve">ЗАКАЗЧИК
АО «Модный Континент»
Адрес местонахождения: 1050
 ИНСИТИ</t>
  </si>
  <si>
    <t xml:space="preserve">передал рук-ву, сами наб</t>
  </si>
  <si>
    <t xml:space="preserve">14.18</t>
  </si>
  <si>
    <t xml:space="preserve">Имя: Евгения 
Телефон: 89165913662</t>
  </si>
  <si>
    <t xml:space="preserve">74959871192  Андерей</t>
  </si>
  <si>
    <t xml:space="preserve">кроты, землероки
10 сот, 64 км от мкад, калужка  , комплекс
7100 х 2 = 14 200 р.
6500 х 3 = 19 500. р
</t>
  </si>
  <si>
    <t xml:space="preserve">14 200</t>
  </si>
  <si>
    <t xml:space="preserve">звонил с раб</t>
  </si>
  <si>
    <t xml:space="preserve">Имя: наталья
Телефон: 89262584235</t>
  </si>
  <si>
    <t xml:space="preserve">3-ка, клопы, мск
от 6100 , комплекс
нарвалась на мошенников, отдала 20к</t>
  </si>
  <si>
    <t xml:space="preserve">6 100</t>
  </si>
  <si>
    <t xml:space="preserve">дура</t>
  </si>
  <si>
    <t xml:space="preserve">89165082158  Денис</t>
  </si>
  <si>
    <t xml:space="preserve">участок 15 соток 40 км от мкад  3 выезда   возможно по б/н + 4400 КЛЕЩЕЙ +  заболевания деревьев. на месте ему хуй в ухо вкрутить</t>
  </si>
  <si>
    <t xml:space="preserve">16 000</t>
  </si>
  <si>
    <t xml:space="preserve">САМ ЕМУ НАБЕРУ</t>
  </si>
  <si>
    <t xml:space="preserve">у Семена на пульсе))</t>
  </si>
  <si>
    <t xml:space="preserve">пока еще не сошел снег.    20.04 позвонить до 12.00</t>
  </si>
  <si>
    <t xml:space="preserve">79265966476       Владимир </t>
  </si>
  <si>
    <t xml:space="preserve">общепит, пивной рест
108 м2, мск
7800 доки
если по факту то 2500
</t>
  </si>
  <si>
    <t xml:space="preserve">7 800</t>
  </si>
  <si>
    <t xml:space="preserve">8 929 503 12 19 Мария Александровна</t>
  </si>
  <si>
    <t xml:space="preserve">необходима обработка дачных участков от клещей и комаров (комплекс) Площадь обработки - 350-400 соток. Индивидуальные договора с заказчиками,Организатор - ДНТ.
16:06
Вы
Добрый день! В телефонном режиме можно обсудить?
16:07
Чехов 5806337
8 929 503 12 19 Мария Александровна
16:08
40 участков. 
серпуховской р- н, 120 000 р
300 р за сотку.</t>
  </si>
  <si>
    <t xml:space="preserve">120 000</t>
  </si>
  <si>
    <t xml:space="preserve">КП ОТПРАВИЛ НАБРАТЬ 19.04
ждем обр связи от 19.04</t>
  </si>
  <si>
    <t xml:space="preserve">16.20</t>
  </si>
  <si>
    <t xml:space="preserve">79196167757 САНКНИЖКА</t>
  </si>
  <si>
    <t xml:space="preserve">79299553474       Наталья
89852403028""   </t>
  </si>
  <si>
    <t xml:space="preserve">1296а        3800        """тихорецкий б-р, д 2 к1
кв 23
     ""клопы, 1-ка, гор и хол
клопы, 1.5 мес назад,         1-ка, мск"     "        1-ка, клопы, комплекс</t>
  </si>
  <si>
    <t xml:space="preserve">1296а</t>
  </si>
  <si>
    <t xml:space="preserve">Суть,адрес :</t>
  </si>
  <si>
    <t xml:space="preserve">1600-холодный 2600-холодный   клопы  без гарантии так как не полная обработка</t>
  </si>
  <si>
    <t xml:space="preserve">1297а</t>
  </si>
  <si>
    <t xml:space="preserve">89057343635 АЛЛА ПЕТРОСЯН</t>
  </si>
  <si>
    <t xml:space="preserve">знакомые-----перевести на меня</t>
  </si>
  <si>
    <t xml:space="preserve">за кубинкой 80 км от мск участок 6 сот 2выезда 14000 3 выезд(ДЕТЯ)----- 4400(со скидкой) КРОТЫ</t>
  </si>
  <si>
    <t xml:space="preserve"> 14 000</t>
  </si>
  <si>
    <t xml:space="preserve">ПЕРЕЗВОНИТЬ в 17.00   19.04
НГЕДОЗВОН ОТ 20.04 16:22</t>
  </si>
  <si>
    <t xml:space="preserve">79778713665  Григорий"</t>
  </si>
  <si>
    <t xml:space="preserve">м. авиамоторная,        10.00-11.00        4700        1298а        "
ул авиамоторная, д 47 кв 9
2 этаж, 2 подъезд
</t>
  </si>
  <si>
    <t xml:space="preserve"> 4-ка, клопы
от 4700 гор и хол
        клопы, 4-ка, гор и хол        Владмиир</t>
  </si>
  <si>
    <t xml:space="preserve">1298а</t>
  </si>
  <si>
    <t xml:space="preserve">11.36</t>
  </si>
  <si>
    <t xml:space="preserve">79032800683     Елена</t>
  </si>
  <si>
    <t xml:space="preserve">кафе, изм. парк,          80 м2   , муравьи
гор тум
4100 р по БН
</t>
  </si>
  <si>
    <t xml:space="preserve">1059ю</t>
  </si>
  <si>
    <t xml:space="preserve">79263962760  Киём</t>
  </si>
  <si>
    <t xml:space="preserve">короед, дом частный, 200 м2, 6 км от мкад, 
6700 р 
79263962760  Киём</t>
  </si>
  <si>
    <t xml:space="preserve">штукатурка))</t>
  </si>
  <si>
    <t xml:space="preserve">79262587182     Константин</t>
  </si>
  <si>
    <t xml:space="preserve">уч от клещей,    20 сот, клещим 
30 км от мкад,    дмитровка 
7200 х 2 = 14 000р .
6500 х 3 = 19 500 р.
</t>
  </si>
  <si>
    <t xml:space="preserve">14 000</t>
  </si>
  <si>
    <t xml:space="preserve">сам наберет, ему не звонить</t>
  </si>
  <si>
    <t xml:space="preserve">13.17</t>
  </si>
  <si>
    <t xml:space="preserve">89167793132 Инесса</t>
  </si>
  <si>
    <t xml:space="preserve">20 соток 120км от мск 22000 за два выезда </t>
  </si>
  <si>
    <t xml:space="preserve">кроты, 6700 х 2 = 13 400 р </t>
  </si>
  <si>
    <t xml:space="preserve">13 400</t>
  </si>
  <si>
    <t xml:space="preserve">,</t>
  </si>
  <si>
    <t xml:space="preserve">
сама наберет
от 24.04
контрольный звонок 03.05
_____
зв. 03.05 в 13.00 - не берет, набрать вечером</t>
  </si>
  <si>
    <t xml:space="preserve">
74997542270      Ирина</t>
  </si>
  <si>
    <t xml:space="preserve">кроты, 12-15 сот , 80 км от мка, горьковка
2 х   7200 = 14 400р
3 х   6500 = 19 500 р.
</t>
  </si>
  <si>
    <t xml:space="preserve">14 400</t>
  </si>
  <si>
    <t xml:space="preserve">сам наберет, ему не звонить, ном рабочий</t>
  </si>
  <si>
    <t xml:space="preserve">74992673391    
Татьяна 89256285092</t>
  </si>
  <si>
    <t xml:space="preserve"> "
1-й тушинский пр-д, д 6 корп 1 кв 108
9 таж, 3 подъезд"        "клопы,   мес. назад, 
</t>
  </si>
  <si>
    <t xml:space="preserve">без запаха сделать, есть негативный опыт
2-ка, мск
от 4100 гор и хол
коты и дети"        Владимир</t>
  </si>
  <si>
    <t xml:space="preserve">1299а</t>
  </si>
  <si>
    <t xml:space="preserve">79096262140  Александр 
и на МОССЭС звонил</t>
  </si>
  <si>
    <t xml:space="preserve">6 соток, 70 км от мкад,   6800 - 1 выезд.
5300 х 2х3
клещи</t>
  </si>
  <si>
    <t xml:space="preserve">сам наберет, ему не звонить, интересовался для знакомых</t>
  </si>
  <si>
    <t xml:space="preserve">14.52</t>
  </si>
  <si>
    <t xml:space="preserve">89161845286 Навталья</t>
  </si>
  <si>
    <t xml:space="preserve">15 км от мкад г. дедовск волоколамка 100кв м 8сот 9000руб</t>
  </si>
  <si>
    <t xml:space="preserve">муравьи дом 10х10 и 8соток</t>
  </si>
  <si>
    <t xml:space="preserve">1300а</t>
  </si>
  <si>
    <t xml:space="preserve">14.55</t>
  </si>
  <si>
    <t xml:space="preserve">74957370628     Александр 
8-985-911-22-22</t>
  </si>
  <si>
    <t xml:space="preserve">15 ГА, одинцовский р-н
8 Га - деревья
15 ГА это клещи. 
жилой массив, 
98 000 р .
500 р за дерево , если свыше 100 деревьев то по 300 р за дерево. 
</t>
  </si>
  <si>
    <t xml:space="preserve">98 000</t>
  </si>
  <si>
    <t xml:space="preserve">работаем</t>
  </si>
  <si>
    <t xml:space="preserve">Ольга Владимировна
prima4@mail.ru</t>
  </si>
  <si>
    <t xml:space="preserve">я юр.лицо мне нужно срочно обработать места общего пользования в многоквартирном доме . площадь 248 кв.м.</t>
  </si>
  <si>
    <t xml:space="preserve">цена услуги в рамках Вашего объема составит 7400 рублей. По б/н</t>
  </si>
  <si>
    <t xml:space="preserve">7 400</t>
  </si>
  <si>
    <t xml:space="preserve">пишет в чат</t>
  </si>
  <si>
    <t xml:space="preserve">15.53</t>
  </si>
  <si>
    <t xml:space="preserve">Имя: Анастасия
Телефон: 9152855696</t>
  </si>
  <si>
    <t xml:space="preserve">САНКНИЖКА</t>
  </si>
  <si>
    <t xml:space="preserve">16.36</t>
  </si>
  <si>
    <t xml:space="preserve">
79250688128      Илья
</t>
  </si>
  <si>
    <t xml:space="preserve">50 сот, клещи       , 17 км от мкад, го восток
12к - 13к - 1 выезд
9100 х 2= 18 200 р.
8300 х 3 = 24 900 р. 
</t>
  </si>
  <si>
    <t xml:space="preserve">24 900</t>
  </si>
  <si>
    <t xml:space="preserve">сам наберет, ему не звонить, интересовался для клиента</t>
  </si>
  <si>
    <t xml:space="preserve">18.25</t>
  </si>
  <si>
    <t xml:space="preserve">89268522222 Андрей
89636230000 Ресепшн"</t>
  </si>
  <si>
    <t xml:space="preserve">    "МО Ленинский р-н""Д-я Коробово, Ленинский р-н, ул школьная, д 1В
</t>
  </si>
  <si>
    <t xml:space="preserve">""        ""участок, клещи, 20-25 соток, 
7 км от мкад        25 сот, клещи, 2 выезда        Павел
либо 9300 1 выезд, либо 14800 2 выезда</t>
  </si>
  <si>
    <t xml:space="preserve">1301а</t>
  </si>
  <si>
    <t xml:space="preserve">9.39</t>
  </si>
  <si>
    <t xml:space="preserve">89266854235 Александр </t>
  </si>
  <si>
    <t xml:space="preserve">1729кв м столовка и склад продуктов запрос кп бюджет 80тыщ</t>
  </si>
  <si>
    <t xml:space="preserve">звонил24.04 не берет</t>
  </si>
  <si>
    <t xml:space="preserve">КП ОТПРАВЛЕНО
МИШ, что Ним?</t>
  </si>
  <si>
    <t xml:space="preserve">9.49</t>
  </si>
  <si>
    <t xml:space="preserve">89099134430 Рахим</t>
  </si>
  <si>
    <t xml:space="preserve">м МЦК коптево онежская д 20 кв 95 4800</t>
  </si>
  <si>
    <t xml:space="preserve">клопы тараканы 2ккв живет хол и гор  9 таджиков</t>
  </si>
  <si>
    <t xml:space="preserve">1302а</t>
  </si>
  <si>
    <t xml:space="preserve">ЗАКАЗ</t>
  </si>
  <si>
    <t xml:space="preserve">74955406173  Вячеслав Михалыч</t>
  </si>
  <si>
    <t xml:space="preserve">кроты,  10 сот, 40 км от мка, Вороново
9000 р  х 1
8100 х 2 = 16 200 р
6500 х 3 = 19 500 р.
</t>
  </si>
  <si>
    <t xml:space="preserve">9 000</t>
  </si>
  <si>
    <t xml:space="preserve">раб номер
сам наберет</t>
  </si>
  <si>
    <t xml:space="preserve">89777185437 Оксана</t>
  </si>
  <si>
    <t xml:space="preserve">2 кк 5900 отпугнулась от гарантии 3 месяца</t>
  </si>
  <si>
    <t xml:space="preserve">5 900</t>
  </si>
  <si>
    <t xml:space="preserve">перезвонит, отпугнулась на гарантии
АБОНЕНТ НЕ АБОНЕНТ от 23.04</t>
  </si>
  <si>
    <t xml:space="preserve">13.25</t>
  </si>
  <si>
    <t xml:space="preserve">" "89161377539 Елена 74986027875"</t>
  </si>
  <si>
    <t xml:space="preserve">
"""МО Ленинский р-н
каширка""        10.00-11.00    ""Пос Мехерино, архитектурный пригород, южная долина - НАВИГАТОР
МО Ленинский р-н</t>
  </si>
  <si>
    <t xml:space="preserve">кроты,  землеройки      10 сот, 8 км от мкад</t>
  </si>
  <si>
    <t xml:space="preserve">1303а</t>
  </si>
  <si>
    <t xml:space="preserve">14.25</t>
  </si>
  <si>
    <t xml:space="preserve">74952219333 Екатерина</t>
  </si>
  <si>
    <t xml:space="preserve">2Д, кофейня, 14 м2
7100
Екатерина, 
доп услуги 2000р</t>
  </si>
  <si>
    <t xml:space="preserve">доки 2Д
ежеквартально</t>
  </si>
  <si>
    <t xml:space="preserve">1060ю</t>
  </si>
  <si>
    <t xml:space="preserve">ЗАКАЗ, счет выставлен
сделать док-ы, договор и акиы</t>
  </si>
  <si>
    <t xml:space="preserve">Имя: НатаЛья
Телефон: 89031025909</t>
  </si>
  <si>
    <t xml:space="preserve">2-ка, муравьии балашиха
хол и бар</t>
  </si>
  <si>
    <t xml:space="preserve">вызвала комапнию - не приехали</t>
  </si>
  <si>
    <t xml:space="preserve">79161254493 Александр</t>
  </si>
  <si>
    <t xml:space="preserve">БН обслуживание, ежеквартально на 5500 р 2Д
нахабино 270 кв.м.</t>
  </si>
  <si>
    <t xml:space="preserve">79166473692 Юлия</t>
  </si>
  <si>
    <t xml:space="preserve">кроты, можайка, 7100 х 2 = 14 200р
6300 х 3 = 18 900 р</t>
  </si>
  <si>
    <t xml:space="preserve">
сама наберет
решила через знакомых сделать</t>
  </si>
  <si>
    <t xml:space="preserve">89166946612 Игорь </t>
  </si>
  <si>
    <t xml:space="preserve">мо киевка              1 выезд : 10 000р 2 выезд 6200 р              киевское шоссе, 22 км от мкад кот пос  Природный парк, Каменка, уч. 177 20 сот, кроты, 22 км от мкад комплекс, 2 выезда. 16 200 р первый выезд оплачивает 10 000 р второй 6200 р комплекс : капканы, отравляющий фумигант, детя        кроты , 2 выезда   </t>
  </si>
  <si>
    <t xml:space="preserve">1304а  </t>
  </si>
  <si>
    <t xml:space="preserve">   Анастасия  89267837782 </t>
  </si>
  <si>
    <t xml:space="preserve">МО калужка        12.-13.00        16000        Д- я Дровнино, Калужка, ул центральная,  сбросит точку на карте мастеру. Геолокация        "Клещи, комары 15 сот--орошение, 40 км от мкад, юг
2 выезда за сезон и 1 гарант по потреб"     </t>
  </si>
  <si>
    <t xml:space="preserve">МО калужка        12.-13.00        16000        Д- я Дровнино, Калужка, ул центральная,  сбросит точку на карте мастеру. Геолокация        "Клещи, комары 15 сот--орошение, 40 км от мкад, юг
2 выезда за сезон и 1 гарант по потреб"     2 ВЫЕЗДА</t>
  </si>
  <si>
    <t xml:space="preserve">  1305а    </t>
  </si>
  <si>
    <t xml:space="preserve">Полина 89055028503</t>
  </si>
  <si>
    <t xml:space="preserve">17 км от мкад, 9 сот клещи 
Звонила в 11.23
Посмотреть номер в цербере
6 700×2
=13 400
5 200×3
=15 600
Думает</t>
  </si>
  <si>
    <t xml:space="preserve">неактуально</t>
  </si>
  <si>
    <t xml:space="preserve">13.32</t>
  </si>
  <si>
    <t xml:space="preserve">Олег 89175185330</t>
  </si>
  <si>
    <t xml:space="preserve">15 сот, кроты, михнево, 65 км от мкад 
Звонил примерно в 13.32
3 собаки на участке, 
7 200×2
=14 400 р. </t>
  </si>
  <si>
    <t xml:space="preserve">
сама наберет
решили своими силами от 23.04</t>
  </si>
  <si>
    <t xml:space="preserve">9.36</t>
  </si>
  <si>
    <t xml:space="preserve">899982223669 нарули</t>
  </si>
  <si>
    <t xml:space="preserve">зеленоград ул советской армии д4 кв 43</t>
  </si>
  <si>
    <t xml:space="preserve">2к кв комплекс клопы 5400</t>
  </si>
  <si>
    <t xml:space="preserve">1306а</t>
  </si>
  <si>
    <t xml:space="preserve">89169408437  Александр</t>
  </si>
  <si>
    <r>
      <rPr>
        <sz val="11"/>
        <color rgb="FFFF0000"/>
        <rFont val="Cambria"/>
        <family val="0"/>
        <charset val="1"/>
      </rPr>
      <t xml:space="preserve">строчка 772</t>
    </r>
    <r>
      <rPr>
        <sz val="11"/>
        <rFont val="Cambria"/>
        <family val="0"/>
        <charset val="1"/>
      </rPr>
      <t xml:space="preserve">---------- звонил его отец-------муравьи замучили  сказал 14000</t>
    </r>
  </si>
  <si>
    <t xml:space="preserve">
сам наберет
от 03.05 как уложит грунт </t>
  </si>
  <si>
    <t xml:space="preserve">89055731059 Татьяна</t>
  </si>
  <si>
    <t xml:space="preserve">одинцовский район 24 сотки обработка 14800/16100/18400 + 2дерева бесплатно инъекции + 1200 рубоей за остальные деревья</t>
  </si>
  <si>
    <t xml:space="preserve">одинцовский район 24 сотки обработка  КОРОЕД</t>
  </si>
  <si>
    <t xml:space="preserve">1307а</t>
  </si>
  <si>
    <t xml:space="preserve">79037223203 - дура</t>
  </si>
  <si>
    <t xml:space="preserve">тараканы,          2-ка, гор и хол ,        4100 гор</t>
  </si>
  <si>
    <t xml:space="preserve">хочет дешево локально обработать, не хочет туман, хочет гарантию на МОП , короче работать с ней только на своих условиях либо слать нах. Принципиальная дура</t>
  </si>
  <si>
    <t xml:space="preserve">79264725362 САНКНИЖКА</t>
  </si>
  <si>
    <t xml:space="preserve">Имя: арамаис
Телефон: 9775856869</t>
  </si>
  <si>
    <t xml:space="preserve">79031395327 Рустем</t>
  </si>
  <si>
    <t xml:space="preserve">бельевые клещи, мск, 2-ка.насекомые - установать факт
гор и хол 2-ка</t>
  </si>
  <si>
    <t xml:space="preserve">находится на районе у нас 
хотле на среду, есть дети
"МЦК Хорошево
у нас на р-не, недалеко от макдака"        10.00        4100        1309а        "народного ополчения, д 22 корп 3 кв 23
1 подъезд 6 этаж
79031395327 Рустем"        насекомые типы клопы или пылевые клещи, установить ФАКТ. чть оименно        Владмиир</t>
  </si>
  <si>
    <t xml:space="preserve">1309а</t>
  </si>
  <si>
    <t xml:space="preserve">отмена, своими силами</t>
  </si>
  <si>
    <t xml:space="preserve">89250569109 Артур </t>
  </si>
  <si>
    <t xml:space="preserve">160-170 кв м продукты тараканы</t>
  </si>
  <si>
    <t xml:space="preserve">тараканы люберцы</t>
  </si>
  <si>
    <t xml:space="preserve">89160646492  Максим</t>
  </si>
  <si>
    <t xml:space="preserve">дедовск  6000 комплексиСТРИНСКИЙ РАЙОН ДЕДОВСК ул космонавта комарова д 10 кв 24 </t>
  </si>
  <si>
    <t xml:space="preserve">тараканы </t>
  </si>
  <si>
    <t xml:space="preserve">1308а</t>
  </si>
  <si>
    <t xml:space="preserve">не понятная хачиха сказал ей 2800 за холодный в мамонтовке. ей местна СЭС обработала-----она ими не довольна</t>
  </si>
  <si>
    <t xml:space="preserve">клопы 2ка</t>
  </si>
  <si>
    <t xml:space="preserve">2 800</t>
  </si>
  <si>
    <t xml:space="preserve">сама наберет обратилсся к прошлымм</t>
  </si>
  <si>
    <t xml:space="preserve">12.20</t>
  </si>
  <si>
    <t xml:space="preserve">лосино петровский, инвалид с нарушением речи, очень сложно понять что говорит, 2900 сос кид в 1000р  комуналка </t>
  </si>
  <si>
    <t xml:space="preserve">4-ка</t>
  </si>
  <si>
    <t xml:space="preserve">купоны,</t>
  </si>
  <si>
    <t xml:space="preserve">89037264652 Андрей</t>
  </si>
  <si>
    <t xml:space="preserve">дезинфекция тубика подъезд 12 этажей</t>
  </si>
  <si>
    <t xml:space="preserve">соберет деньги с жильцов перезвонит сам</t>
  </si>
  <si>
    <t xml:space="preserve">13.23</t>
  </si>
  <si>
    <t xml:space="preserve">84958706965 Милана</t>
  </si>
  <si>
    <t xml:space="preserve">электроугли кроты 6 соток.</t>
  </si>
  <si>
    <t xml:space="preserve">кроты 6 соток комплекс</t>
  </si>
  <si>
    <t xml:space="preserve">1310а</t>
  </si>
  <si>
    <t xml:space="preserve">Заказ</t>
  </si>
  <si>
    <t xml:space="preserve">2 выезда</t>
  </si>
  <si>
    <t xml:space="preserve">89168421461 Екатерина </t>
  </si>
  <si>
    <t xml:space="preserve">40км 10 соток клещи 14000 за 2 выезда</t>
  </si>
  <si>
    <t xml:space="preserve">сам наберет ,  от 04.05.решили пока сами</t>
  </si>
  <si>
    <t xml:space="preserve">79167031330  Валентина    </t>
  </si>
  <si>
    <t xml:space="preserve">участок, комары,    новая москва, калужка, 40 км от мкад
до 20 сот, 7300 х 2 = 14 600
6400 х 3 = 19 200 р 
</t>
  </si>
  <si>
    <t xml:space="preserve">14 600</t>
  </si>
  <si>
    <t xml:space="preserve">сам наберет ,  от 03.05. дочь молчит пока</t>
  </si>
  <si>
    <t xml:space="preserve">89037962412  Александр
war-1812@mail.ru</t>
  </si>
  <si>
    <t xml:space="preserve">ватутинки рядом река весна 50 соток. две обработки за сезон и периметр участка. Какая то зона отдыха.    </t>
  </si>
  <si>
    <t xml:space="preserve">клещи, блохи 
50 сот, Ватутники, 16 км от мкад
12 700 х 2</t>
  </si>
  <si>
    <t xml:space="preserve">25 400</t>
  </si>
  <si>
    <t xml:space="preserve">сам наберет ,  от 03.05. " Я про Вас помню"</t>
  </si>
  <si>
    <t xml:space="preserve">79265260512 Мария
89265974859 Рушан ( зв в крайнем случи)"  </t>
  </si>
  <si>
    <t xml:space="preserve">МО Ногинский рн               "МО, Ногинский р-н, 2-й биссеровский участок, СНТ 40 лет октября, уч. 1      Стоимость комплексной обработки: кроты , клещи, комары, муравьи, 2 выезда - 9700х2= 19 400 р        Владимир</t>
  </si>
  <si>
    <t xml:space="preserve">    1311а   </t>
  </si>
  <si>
    <t xml:space="preserve">заказ строчка 776</t>
  </si>
  <si>
    <t xml:space="preserve"> 79036700195    Алексей </t>
  </si>
  <si>
    <t xml:space="preserve">кротов, 6 соток,    30 км от мкад
 6800 х 2 = 13 600  р.
 5500 х 3 = 16 500  р  .
</t>
  </si>
  <si>
    <t xml:space="preserve">габовское  поселение пос овсянниково кп эдельвейс д16 рогачевскоеш.</t>
  </si>
  <si>
    <t xml:space="preserve">13 600</t>
  </si>
  <si>
    <t xml:space="preserve">1316а</t>
  </si>
  <si>
    <t xml:space="preserve">заказ прошел 25.04</t>
  </si>
  <si>
    <t xml:space="preserve">89031715478  Евгений</t>
  </si>
  <si>
    <t xml:space="preserve">около 40 соток 22 км по новой риге клещи</t>
  </si>
  <si>
    <t xml:space="preserve">10к х 2 = 20 000 р.</t>
  </si>
  <si>
    <t xml:space="preserve">ЗАКАЗ стр 939</t>
  </si>
  <si>
    <t xml:space="preserve">84953188441 татьяна викторовна     
89162402361</t>
  </si>
  <si>
    <t xml:space="preserve">МО Симферополька        10.00-11.00               "Сероксеево, КП Лесная опушка, уч. - позвонить.
 кроты, клещи, комары, муравьи комплекс     , 8 сот</t>
  </si>
  <si>
    <t xml:space="preserve">1312а</t>
  </si>
  <si>
    <t xml:space="preserve">заказ строчка 783</t>
  </si>
  <si>
    <t xml:space="preserve">    79850110914       Мухамад</t>
  </si>
  <si>
    <t xml:space="preserve">котельники,           2400 хол , 1-ка,       
3 900 гор и хол </t>
  </si>
  <si>
    <t xml:space="preserve">звонил по гарантике, по рекомендации друзей - чебуреков</t>
  </si>
  <si>
    <t xml:space="preserve">8 (905) 708-20-67</t>
  </si>
  <si>
    <t xml:space="preserve">10.26</t>
  </si>
  <si>
    <t xml:space="preserve">79031228591     Татьяна</t>
  </si>
  <si>
    <t xml:space="preserve">клопы, 1-ка, Серпухов,               от 4700 гор и хол 
</t>
  </si>
  <si>
    <t xml:space="preserve">ЗАКАЗ стр. 969</t>
  </si>
  <si>
    <t xml:space="preserve">
                     79586438163 Полина</t>
  </si>
  <si>
    <t xml:space="preserve"> тарак, клопы, 60  км от мкад, кубинка,       1-ка, 4700 р   , </t>
  </si>
  <si>
    <t xml:space="preserve">Лиля 79260604296</t>
  </si>
  <si>
    <t xml:space="preserve">2-ка, клопы,  мытищи, </t>
  </si>
  <si>
    <t xml:space="preserve">почта</t>
  </si>
  <si>
    <t xml:space="preserve">8(496)79 61 612 СК АТЛАНТ</t>
  </si>
  <si>
    <t xml:space="preserve">клещи 1250 кв м запрос кп</t>
  </si>
  <si>
    <t xml:space="preserve">кп отправлено</t>
  </si>
  <si>
    <t xml:space="preserve">Имя: Евгений
Телефон: 8 964 705 07 05</t>
  </si>
  <si>
    <t xml:space="preserve">24 соток, не более 60 км от мкад сергиево пасадский рн 
ярославка 8100 х 2 = 16 200
 7000 х 3 = 21 000
</t>
  </si>
  <si>
    <t xml:space="preserve">16 200</t>
  </si>
  <si>
    <t xml:space="preserve">79672311104 Михаил</t>
  </si>
  <si>
    <t xml:space="preserve">Мо  Балашихинский р-н	16.00-17.00	6300	1314а	"М-н Салтыковка, ул пролетарская, д 8 
79672311104 Михаил 
мужик чудной"	"18 соток, 3 участка
разовая обработкаБЕЗ ГАРАНТИИ
350 р за сотку"	Владимир</t>
  </si>
  <si>
    <t xml:space="preserve">84953419955 Надежда петровна 89060918945</t>
  </si>
  <si>
    <t xml:space="preserve">тараканы 2 к кв пенсионерка</t>
  </si>
  <si>
    <t xml:space="preserve"> м алмаатинская борисовские пруды д34 к2 кв 809 8 этаж 6й подъезд домофон в0102 хол + барьер</t>
  </si>
  <si>
    <t xml:space="preserve">1315а</t>
  </si>
  <si>
    <t xml:space="preserve">заказ с купонов</t>
  </si>
  <si>
    <t xml:space="preserve">9.55</t>
  </si>
  <si>
    <t xml:space="preserve">Владимир/Михаил</t>
  </si>
  <si>
    <t xml:space="preserve">ЗАКАЗ с 23.04</t>
  </si>
  <si>
    <t xml:space="preserve">89161230646 Георгий</t>
  </si>
  <si>
    <t xml:space="preserve">киевка 40км от мкад 10 и 25 соток клещи</t>
  </si>
  <si>
    <t xml:space="preserve">6500 за 10 соток и 7500 со скидкой за второй участок </t>
  </si>
  <si>
    <t xml:space="preserve">МОС СЭС 4</t>
  </si>
  <si>
    <t xml:space="preserve">11.25</t>
  </si>
  <si>
    <t xml:space="preserve">Нагаева Ольга 79166717272</t>
  </si>
  <si>
    <t xml:space="preserve">я - Александр
клещи, 13 соток, клещи , 5 км от мкад, каширка
6700 х 2 = 13 400 р
были крысы - интересует . </t>
  </si>
  <si>
    <t xml:space="preserve">МО Каширка, Хотинская гора
нагаева ольга</t>
  </si>
  <si>
    <t xml:space="preserve">отмена</t>
  </si>
  <si>
    <t xml:space="preserve">МОС СЭС 5</t>
  </si>
  <si>
    <t xml:space="preserve">11.42</t>
  </si>
  <si>
    <t xml:space="preserve">Имя:
Залупа Ивановна 
Телефон:
89999849714
</t>
  </si>
  <si>
    <t xml:space="preserve">Имя: Наталья 
Телефон: 89260974172</t>
  </si>
  <si>
    <t xml:space="preserve">сбрасывает мб спам</t>
  </si>
  <si>
    <t xml:space="preserve">Имя: Анатолий
Телефон: 8-926 274-62-87
</t>
  </si>
  <si>
    <t xml:space="preserve">клещи, калужка, 10 сот , 40 км от мкад
5000 х 2 = 10к 
79262746287             Анатолий
6700 х 1</t>
  </si>
  <si>
    <t xml:space="preserve">Мо КАлужка        "10.00-11.00
за час позвонить"        6700        1318а        "клещи, калужка, 10 сот , 40 км от мкад
79262746287    Анатолий
planetsad@mail.ru
6700 х 1
Вороново, кот пос Лесные ключи, д. 5
ОПЛАТУ ПО КАРТЕ ХОТЕЛ"        1 выезд, клещи, 10 сот        Владимир</t>
  </si>
  <si>
    <t xml:space="preserve">1318а</t>
  </si>
  <si>
    <t xml:space="preserve">ЗАКАЗ </t>
  </si>
  <si>
    <t xml:space="preserve">МОС СЭС 8</t>
  </si>
  <si>
    <t xml:space="preserve">Михаил 89151954285
azkmto@mail.ru</t>
  </si>
  <si>
    <t xml:space="preserve">клещи, 6, 1 ГА, 15 км от мкад, Внуково аэропорт склад ГСМ 1 
По стоимости получится: 6200 р за ГА.
Соответственно 6200 р х 6.1 ГА = 37 820 р.
​​​​​​​В стоимость включено ВСЕ.</t>
  </si>
  <si>
    <t xml:space="preserve">ЧЕРЕЗ МГЦД или ЧЕРЕ МСЭ</t>
  </si>
  <si>
    <t xml:space="preserve">37 820</t>
  </si>
  <si>
    <t xml:space="preserve">ЗАКАЗ 
выставлен счет , обработка после майских ЧЕРЕЗ МГЦД</t>
  </si>
  <si>
    <t xml:space="preserve">МОС СЭС 9</t>
  </si>
  <si>
    <t xml:space="preserve">79260974172 Наталья</t>
  </si>
  <si>
    <t xml:space="preserve">Получить скидку 35%
клещи, 10 соток, 22 км от мкад, дмитрвка
6800 х 2 = 13 600 р.
5200 х 3 = 15 600 р . 
n250286@rambler.ru</t>
  </si>
  <si>
    <t xml:space="preserve">заказ стр. 961</t>
  </si>
  <si>
    <t xml:space="preserve">79250461923 Наталья" </t>
  </si>
  <si>
    <t xml:space="preserve">м. Люблино        10.00-11.00        2300           "ул верхние поля, д. 38 корп 1 
подъезд 11 9 таж кв 613
       мошка дрозофилы на цветах, на кухне и в тамбуре        Владимир</t>
  </si>
  <si>
    <t xml:space="preserve"> 1317а    </t>
  </si>
  <si>
    <t xml:space="preserve">84957978555   89032627997  Ольга</t>
  </si>
  <si>
    <t xml:space="preserve">хочет анализ на почву. сосед септик сливает к ней на участок. хочет анализ и с результатами в суд</t>
  </si>
  <si>
    <t xml:space="preserve">МИХАИЛУ ПЕРЕДАТЬ В РАБОТУ</t>
  </si>
  <si>
    <t xml:space="preserve">89036880938 Алексей</t>
  </si>
  <si>
    <t xml:space="preserve">10 бытовок город лобня по 1200р за бытовка, хочет по б/н, если меньше 10 бытовок, то по 1500</t>
  </si>
  <si>
    <t xml:space="preserve">ЗАКАЗ 
выставлен счет , ждем оплаты</t>
  </si>
  <si>
    <t xml:space="preserve">Татьяна
89629087671</t>
  </si>
  <si>
    <t xml:space="preserve">клопы 2ка москва</t>
  </si>
  <si>
    <t xml:space="preserve">1319а</t>
  </si>
  <si>
    <t xml:space="preserve">теплосесть сергиев поссад дератизация аукцион</t>
  </si>
  <si>
    <t xml:space="preserve">подписать договор и отправть скан им
КАК ПРИДЕТ ПИСЬМО</t>
  </si>
  <si>
    <t xml:space="preserve">ПОДПИСАТЬ ДОГОВР И ОТПРАВИТЬ</t>
  </si>
  <si>
    <t xml:space="preserve">74954838567     Нталья</t>
  </si>
  <si>
    <t xml:space="preserve">тараканы, 1-ка, мск,   сказал 3800 гор и хол</t>
  </si>
  <si>
    <t xml:space="preserve">хотела за 1600, много тараканов и т.д
дура - заказала у мошенников</t>
  </si>
  <si>
    <t xml:space="preserve">Имя: +7-985-991-07-63
Телефон: +7-985-991-07-63</t>
  </si>
  <si>
    <t xml:space="preserve">н: 89163123429
12:50
Москва 5832518
Добрый день! Хотела узнать стоимость обработки участка от клещей.
12:50
Москва 5832518
мы живем в котджном поселке
12:51
Москва 5832518
жители поселка интересуются
12:51
</t>
  </si>
  <si>
    <t xml:space="preserve">соседи заказали, не актуально</t>
  </si>
  <si>
    <t xml:space="preserve">89859860319
74953768438     Галина Александровна   </t>
  </si>
  <si>
    <t xml:space="preserve">кроты,            6  соток, 50 км от мкад       , киевка
              6100 х 2 = 12 200
</t>
  </si>
  <si>
    <t xml:space="preserve">
сама наберет
от  03.05
у нее полевки, пока своими силами, если что сама наб.</t>
  </si>
  <si>
    <t xml:space="preserve">79852919536     Дарья</t>
  </si>
  <si>
    <t xml:space="preserve">тараакны, 1-ка,    Пушкино
от 3800 гор и хол со скид
</t>
  </si>
  <si>
    <t xml:space="preserve">неактуально, заказала за 1500</t>
  </si>
  <si>
    <t xml:space="preserve"> 79685043968   Наталья</t>
  </si>
  <si>
    <t xml:space="preserve">2Д , 146, 6 м2
8100 р 
300 р. за доставку док-ов
РОСПОТРЕБ</t>
  </si>
  <si>
    <t xml:space="preserve">
сам наберет
от  03.05</t>
  </si>
  <si>
    <t xml:space="preserve">79267557535 Дмитрий </t>
  </si>
  <si>
    <t xml:space="preserve">Михаил </t>
  </si>
  <si>
    <t xml:space="preserve">2Д  доки</t>
  </si>
  <si>
    <t xml:space="preserve">5 600</t>
  </si>
  <si>
    <t xml:space="preserve">????</t>
  </si>
  <si>
    <t xml:space="preserve">МОС СЭС 12</t>
  </si>
  <si>
    <t xml:space="preserve">79161320143  Елена
89163830225 Андрей "	"комары,клещи. </t>
  </si>
  <si>
    <t xml:space="preserve">МО Егорьевка        17.00-18.00        13800            "Егррьевка, 50 км от мкад, д-я Кузяево, Раменкий р-н, 50 км
СНТ восток-2 уч. 366
моссес, комаров, клещи,      6 соток, 50 км от мкад    , егорьвка
</t>
  </si>
  <si>
    <t xml:space="preserve">лес рядом и канава, 6900 х 2 = 13 800 по комарам сделать равиолем или бактицидо канаву сточную рядом. Если захотят с соседями то это 6+6 = 12 соток. Сумма контракта будет 15 000р ( 7500х2)" Владимир</t>
  </si>
  <si>
    <t xml:space="preserve">1320 СЭС</t>
  </si>
  <si>
    <t xml:space="preserve">849994994027 Юлия 89150643095</t>
  </si>
  <si>
    <t xml:space="preserve">м новые черемушки ул перекопская 34к3 </t>
  </si>
  <si>
    <t xml:space="preserve">1 к кв хол +барьер тараканы</t>
  </si>
  <si>
    <t xml:space="preserve">1321а</t>
  </si>
  <si>
    <t xml:space="preserve">8.29</t>
  </si>
  <si>
    <t xml:space="preserve">84953554469  надежда михайловна</t>
  </si>
  <si>
    <t xml:space="preserve">клопы 2к кв 2700 холбарьер  и 5100 комплекс пенс</t>
  </si>
  <si>
    <t xml:space="preserve">заказ стр 944</t>
  </si>
  <si>
    <t xml:space="preserve">89685148726 ЛЮдмила</t>
  </si>
  <si>
    <t xml:space="preserve">Бронницы МО Раменский район   </t>
  </si>
  <si>
    <t xml:space="preserve">7900/8700/10400----участок 10 соток  клещи
5700х 2 = 11 400 р</t>
  </si>
  <si>
    <t xml:space="preserve">10 900</t>
  </si>
  <si>
    <t xml:space="preserve">уже обработали, нактуально</t>
  </si>
  <si>
    <t xml:space="preserve">79778602701        Андрей</t>
  </si>
  <si>
    <t xml:space="preserve">60 соток, можайск, 100к м от мкад, 
18 х 2    = 36 000 р
23 000  разово
</t>
  </si>
  <si>
    <t xml:space="preserve">клещи</t>
  </si>
  <si>
    <t xml:space="preserve">23 000</t>
  </si>
  <si>
    <t xml:space="preserve">79775059400    Ольга
</t>
  </si>
  <si>
    <t xml:space="preserve">кроты,         15-20 сот, 500 м2,
7200 х 2 = 14 400 р
6500 х 3 = 19 500 р 
</t>
  </si>
  <si>
    <t xml:space="preserve">как сетку вкопает</t>
  </si>
  <si>
    <t xml:space="preserve">
сама наберет
от  03.05
" я вас услышала"</t>
  </si>
  <si>
    <t xml:space="preserve">"	"89160414441 Александр
89035224751 Оксана ( зв)""  "</t>
  </si>
  <si>
    <t xml:space="preserve">   13800        "МО Симферополька        ""15.00-16.00
ЕСЛИ МОЖНО РАНЬШЕ""        13800р        1322а        ""Ступинский р-н, с. Семеновское, СНТ Виктория - 2. 
уч 227     
 </t>
  </si>
  <si>
    <t xml:space="preserve">        "клещи, 15 сот, 2 выезда</t>
  </si>
  <si>
    <t xml:space="preserve">1322а     </t>
  </si>
  <si>
    <t xml:space="preserve">ебло , за 60 р хотела обработку</t>
  </si>
  <si>
    <t xml:space="preserve">89859216890  Андрней</t>
  </si>
  <si>
    <t xml:space="preserve">94 км от мкад 13 соток клещи 12800/13400/14900. + Комары +6000 комары с поймой водоема. Еще  есть осы +2500  за утилизацию улия</t>
  </si>
  <si>
    <t xml:space="preserve">клещи  15 соток</t>
  </si>
  <si>
    <t xml:space="preserve">14 900</t>
  </si>
  <si>
    <t xml:space="preserve">1323а</t>
  </si>
  <si>
    <t xml:space="preserve">отказ передумали</t>
  </si>
  <si>
    <t xml:space="preserve">14200/15700/16400 клещи и комары</t>
  </si>
  <si>
    <t xml:space="preserve">25 соток 10км от мкад</t>
  </si>
  <si>
    <t xml:space="preserve">НАБРАТЬ 28.04 до 12.00
многоканальный тел</t>
  </si>
  <si>
    <t xml:space="preserve">89670731120 Юрий </t>
  </si>
  <si>
    <t xml:space="preserve">Подольский район дер федюково 12 бытовок по 1200 промзона у церкви и набрать</t>
  </si>
  <si>
    <t xml:space="preserve">12 бытовок клопы </t>
  </si>
  <si>
    <t xml:space="preserve">1066ю</t>
  </si>
  <si>
    <t xml:space="preserve">89165550134 Анната</t>
  </si>
  <si>
    <t xml:space="preserve">минская владение 4а азс, с филевског парка вышли и в сторону поклонной горы 89165550134 Анната</t>
  </si>
  <si>
    <t xml:space="preserve">1324а</t>
  </si>
  <si>
    <t xml:space="preserve">89161900060 Сергей</t>
  </si>
  <si>
    <t xml:space="preserve">15 соток 20км минка клещи краснознаменск жасминовая д2</t>
  </si>
  <si>
    <t xml:space="preserve">клещи  комары муравьи 16000</t>
  </si>
  <si>
    <t xml:space="preserve">1325а</t>
  </si>
  <si>
    <t xml:space="preserve">89093973171 Джавэл</t>
  </si>
  <si>
    <t xml:space="preserve">рублевка 15-20 соток николина гора позвонить</t>
  </si>
  <si>
    <t xml:space="preserve">клещи  </t>
  </si>
  <si>
    <t xml:space="preserve">1326а</t>
  </si>
  <si>
    <t xml:space="preserve">11.54</t>
  </si>
  <si>
    <t xml:space="preserve">89035212107 Ольга</t>
  </si>
  <si>
    <t xml:space="preserve">демьяна бедного 20 корп5 кв 33</t>
  </si>
  <si>
    <t xml:space="preserve">2 к кв клопы комплекс</t>
  </si>
  <si>
    <t xml:space="preserve">1327а</t>
  </si>
  <si>
    <t xml:space="preserve">МОС СЭС 6</t>
  </si>
  <si>
    <t xml:space="preserve">79267638918        Виктор</t>
  </si>
  <si>
    <t xml:space="preserve">3 ГА, частое лицо
300 км от мкад, смоленская
собаки
38 х 2 = 76 тыс , если все сразу 
</t>
  </si>
  <si>
    <t xml:space="preserve">70 000</t>
  </si>
  <si>
    <t xml:space="preserve">ПИДОР</t>
  </si>
  <si>
    <t xml:space="preserve">79372253832    Вячеслав</t>
  </si>
  <si>
    <t xml:space="preserve">мск, митино, 1-ка, клопы
от 3700 гор и хол сос кид 
</t>
  </si>
  <si>
    <t xml:space="preserve">3 700</t>
  </si>
  <si>
    <t xml:space="preserve">програмист приходил)</t>
  </si>
  <si>
    <t xml:space="preserve">Семен/Владмир</t>
  </si>
  <si>
    <t xml:space="preserve">тараканы 2ка  есть кошка  комплекс</t>
  </si>
  <si>
    <t xml:space="preserve">москва, м. Новогиреево, ул зеленый пр-т, д 63 кв 70
4 подъезд 3 этаж
89161286319 Ксения
89194108070 Валерий Владимирович</t>
  </si>
  <si>
    <t xml:space="preserve">-----------</t>
  </si>
  <si>
    <t xml:space="preserve">----------</t>
  </si>
  <si>
    <t xml:space="preserve">увеличение заявки 1307а Антонов</t>
  </si>
  <si>
    <t xml:space="preserve">1307а   добор</t>
  </si>
  <si>
    <t xml:space="preserve">добор 1307а</t>
  </si>
  <si>
    <t xml:space="preserve">89267638918 Дмитрий</t>
  </si>
  <si>
    <t xml:space="preserve">Семен Олегович</t>
  </si>
  <si>
    <t xml:space="preserve">3 ГА тверская область 2выезда за сезон</t>
  </si>
  <si>
    <t xml:space="preserve">75 000 </t>
  </si>
  <si>
    <t xml:space="preserve">??</t>
  </si>
  <si>
    <t xml:space="preserve"> Владимир 9859684141</t>
  </si>
  <si>
    <t xml:space="preserve">Московская область, Одинцовский район, д. Барвиха, ул. Кленовая, д. 8 </t>
  </si>
  <si>
    <t xml:space="preserve">крысы 2 выезда 50 кв м , установить 6 КИК</t>
  </si>
  <si>
    <t xml:space="preserve">ЗАказ от Михаила</t>
  </si>
  <si>
    <t xml:space="preserve">7(985)368-85-22 ???</t>
  </si>
  <si>
    <t xml:space="preserve">5 соток  5 км мкад</t>
  </si>
  <si>
    <t xml:space="preserve">МОС СЭС 13</t>
  </si>
  <si>
    <t xml:space="preserve">79859234057      Серегей Николаеввич</t>
  </si>
  <si>
    <t xml:space="preserve">МО Ярославка        16.00        "8200 х 2 = 
16400 р"           "              
7500 х 3 = 22 500 р 
Пушкинский р-н, кот пос Митрополье, уч. 17
Карпов Сергей НИколаевич 79859234057   "        """кротов, соток , 25- 30 соток, , бетонка       35 км от мкад, ярослакава Комплекс: ловушки, отр. фумиг. и на 2-й выез ДЁТЯ
</t>
  </si>
  <si>
    <t xml:space="preserve">ПОСМОТРЕТЬ: что роет еще ЗЕМЛЕРОЙКИ или МЕДВЕДКА. дополнительно рассчитать, если будет потребность."        Владимир</t>
  </si>
  <si>
    <t xml:space="preserve">1328СЭС</t>
  </si>
  <si>
    <t xml:space="preserve">МОС СЭС 14</t>
  </si>
  <si>
    <t xml:space="preserve">89030101462 Оксана Владимировна</t>
  </si>
  <si>
    <t xml:space="preserve">оферта на портал поставщиков. 86000----- в договоре прописать 3 выезда и 100% предоплата в договоре  </t>
  </si>
  <si>
    <t xml:space="preserve">86  000</t>
  </si>
  <si>
    <t xml:space="preserve">оплата в конце мая - обработка в июне</t>
  </si>
  <si>
    <t xml:space="preserve">МОС СЭС 15</t>
  </si>
  <si>
    <t xml:space="preserve">14.15</t>
  </si>
  <si>
    <t xml:space="preserve">     79251868888  Ксения</t>
  </si>
  <si>
    <t xml:space="preserve">8,5 со сторени
7 соток за вычет. 
 раменский р-н, 40 км отмкад
 клещи
  5100 х 2 = 10 200 р 
     МОССЭС</t>
  </si>
  <si>
    <t xml:space="preserve">10 200</t>
  </si>
  <si>
    <t xml:space="preserve">79779926094 ПЕДИК</t>
  </si>
  <si>
    <t xml:space="preserve">6 ГА, кроты, МО ступинский р- н
100 км от мкад
Павел 37 00 х 2 = 74 000
30 000 х 3 = 90 000
79779926094   Денис</t>
  </si>
  <si>
    <t xml:space="preserve">педик с расчетом от САН службы воскресенск</t>
  </si>
  <si>
    <t xml:space="preserve">МОС СЭС 18</t>
  </si>
  <si>
    <t xml:space="preserve">
79096811083           Юлия</t>
  </si>
  <si>
    <t xml:space="preserve">клещей, 20 сот общая
киевка, 22 км от мкад
7100 х 2 = 14 200
6000 х 3 = 18 000
</t>
  </si>
  <si>
    <t xml:space="preserve">сбрас от 10.05</t>
  </si>
  <si>
    <t xml:space="preserve">Мария
 89035972017</t>
  </si>
  <si>
    <t xml:space="preserve">
мск, 2-ка
ул бутлерова, д4 корп 1
16 этаж з подъезд кв. 226""        </t>
  </si>
  <si>
    <t xml:space="preserve">   "        """""""Мария
 89035972017""""   "        2-ка, муравьи, хол и бар        Павел                заказ        2-ка, муравьи, хол и бар  </t>
  </si>
  <si>
    <t xml:space="preserve">1331а</t>
  </si>
  <si>
    <t xml:space="preserve">МОС СЭС 20</t>
  </si>
  <si>
    <t xml:space="preserve"> 79268385908 Мария 89255897188 Супруг Алексей    </t>
  </si>
  <si>
    <t xml:space="preserve">14200        "МО Нарофоминский рн         30 км от мкад. д-я Мартемьяново р-н, д. 119а 14 200 х 2 = 7100р        ""комары, клещи  , 17 соток, весь 
2 выезда""        Владимир"        79268385908 Мария 89255897188 Супруг Алексей         </t>
  </si>
  <si>
    <t xml:space="preserve">17 соток клещи и комары , 2 выезд        </t>
  </si>
  <si>
    <t xml:space="preserve">1329СЭС</t>
  </si>
  <si>
    <t xml:space="preserve">МОС СЭС 21</t>
  </si>
  <si>
    <t xml:space="preserve">89267802816 Светлана</t>
  </si>
  <si>
    <t xml:space="preserve">10 соток деревня захарово одинцово 40 км</t>
  </si>
  <si>
    <t xml:space="preserve">8200/9400/10800</t>
  </si>
  <si>
    <t xml:space="preserve">10 800</t>
  </si>
  <si>
    <t xml:space="preserve">1332СЭС</t>
  </si>
  <si>
    <r>
      <rPr>
        <b val="true"/>
        <sz val="14"/>
        <color rgb="FFFF0000"/>
        <rFont val="Cambria"/>
        <family val="0"/>
        <charset val="1"/>
      </rPr>
      <t xml:space="preserve">отокотаа</t>
    </r>
    <r>
      <rPr>
        <sz val="11"/>
        <color rgb="FF000000"/>
        <rFont val="Cambria"/>
        <family val="0"/>
        <charset val="1"/>
      </rPr>
      <t xml:space="preserve">отказ все сами сделали</t>
    </r>
  </si>
  <si>
    <t xml:space="preserve">79031715478 Евгений</t>
  </si>
  <si>
    <t xml:space="preserve">Михаил / Владимир</t>
  </si>
  <si>
    <t xml:space="preserve">Новая Рига, 22 км от мкад
 ЖК Монолит, клещи , 40 соток, 
уч. 40 
д-я Воронино
9250 х 2 = 18500 р </t>
  </si>
  <si>
    <t xml:space="preserve">2 выезда, клещи 40 соток</t>
  </si>
  <si>
    <t xml:space="preserve">1333а</t>
  </si>
  <si>
    <t xml:space="preserve">ЗАКАЗ стр 868</t>
  </si>
  <si>
    <t xml:space="preserve">МОС СЭС 23</t>
  </si>
  <si>
    <t xml:space="preserve">18.23</t>
  </si>
  <si>
    <t xml:space="preserve">Юрий
Телефон:
9261603303</t>
  </si>
  <si>
    <t xml:space="preserve">Владмиир</t>
  </si>
  <si>
    <t xml:space="preserve">клещи, 6 сот х 2 = 12 сот
40 км от мкад,варшавка
6300 х 2 = 12 600 р</t>
  </si>
  <si>
    <t xml:space="preserve">сам наберет , пока неактуально от 03.05</t>
  </si>
  <si>
    <t xml:space="preserve">вечер</t>
  </si>
  <si>
    <t xml:space="preserve">84953554469 и 89163837056 надежда Михайловна</t>
  </si>
  <si>
    <t xml:space="preserve">5й квартал Капотни д 16 кВ 319 эт 8 7 подъезд код 319к8475 тел 84953554469 и 89163837056 надежда Михайловна </t>
  </si>
  <si>
    <t xml:space="preserve">1334а</t>
  </si>
  <si>
    <t xml:space="preserve">ЗАКАЗ стр.909</t>
  </si>
  <si>
    <t xml:space="preserve">89167756389марина   Черноголовка  село ивановское луговая 2  89114119090 Антон </t>
  </si>
  <si>
    <t xml:space="preserve">1335а</t>
  </si>
  <si>
    <t xml:space="preserve">89055715654 Алина 84954372148</t>
  </si>
  <si>
    <t xml:space="preserve">Мичуринский проспект. Олимпийская деревня  дом 8 под 6 кВ 84 тел 89055715654 Алина 84954372148</t>
  </si>
  <si>
    <t xml:space="preserve"> 89055715654 Алина 84954372148</t>
  </si>
  <si>
    <t xml:space="preserve">1336а</t>
  </si>
  <si>
    <t xml:space="preserve">89264525551 Екатерина 89175053288</t>
  </si>
  <si>
    <t xml:space="preserve">Подольский район посёлок заозерная слобода д7 ориентир щапово Москва 89264525551  Екатерина 89175053288</t>
  </si>
  <si>
    <t xml:space="preserve"> 89264525551  Екатерина 89175053288</t>
  </si>
  <si>
    <t xml:space="preserve">14 800</t>
  </si>
  <si>
    <t xml:space="preserve">1337а</t>
  </si>
  <si>
    <t xml:space="preserve">кроты пропали. если появятся-перезвонят</t>
  </si>
  <si>
    <t xml:space="preserve">чеховский район   деревня ивачково ул флотская д 6 тел 89167195945 Денис  89161753806</t>
  </si>
  <si>
    <t xml:space="preserve">клещи, мошки комары</t>
  </si>
  <si>
    <t xml:space="preserve">1338а</t>
  </si>
  <si>
    <t xml:space="preserve">шервуд 2 ГА</t>
  </si>
  <si>
    <t xml:space="preserve">1339а</t>
  </si>
  <si>
    <t xml:space="preserve">89605015503  Валентина</t>
  </si>
  <si>
    <t xml:space="preserve">Люблино</t>
  </si>
  <si>
    <t xml:space="preserve">1340а</t>
  </si>
  <si>
    <t xml:space="preserve">--------------</t>
  </si>
  <si>
    <t xml:space="preserve">музей ВОВ площадки с техгткой от клещей</t>
  </si>
  <si>
    <t xml:space="preserve">7га+2,5 Га</t>
  </si>
  <si>
    <t xml:space="preserve">07 мая предварительно</t>
  </si>
  <si>
    <t xml:space="preserve">89859672177 Ельчин</t>
  </si>
  <si>
    <t xml:space="preserve">1я успенское</t>
  </si>
  <si>
    <t xml:space="preserve">клещи комары+ барье по перемитру 20 соток</t>
  </si>
  <si>
    <t xml:space="preserve">1341а-1342а</t>
  </si>
  <si>
    <t xml:space="preserve">10.20</t>
  </si>
  <si>
    <t xml:space="preserve">74995179567 Сергей Николаевич
доб. 250
доб. 207</t>
  </si>
  <si>
    <t xml:space="preserve">Красногорский р-н, 5 км от мкад, 3 сот , КРОТЫ
ШКОЛА тер-я
5 - 6 сот</t>
  </si>
  <si>
    <t xml:space="preserve">9 400</t>
  </si>
  <si>
    <t xml:space="preserve">сам наберет , пока неактуально от 04.05</t>
  </si>
  <si>
    <t xml:space="preserve">79252854875 Любовь</t>
  </si>
  <si>
    <t xml:space="preserve">клещи, поклонная гора, 9.5 ГА
7 мая , в теч. дня
мосссес
150  т.р.
79252854875          Любовь</t>
  </si>
  <si>
    <t xml:space="preserve">АВАНС 30% - 45 000 р. БН</t>
  </si>
  <si>
    <t xml:space="preserve">
обзванивает музей ВОВ</t>
  </si>
  <si>
    <t xml:space="preserve">89255107667 Арсен</t>
  </si>
  <si>
    <t xml:space="preserve">сосед договор 1341а</t>
  </si>
  <si>
    <t xml:space="preserve">клещ комар 50 соток</t>
  </si>
  <si>
    <t xml:space="preserve">89260974172 НАТАЛЬЯ</t>
  </si>
  <si>
    <t xml:space="preserve">МО дмитровка   
можно двигать, но не раньше."          "Дмитровка, ГО мытищи, д-я Румянцево, кот Пос Пестово, уч. 140 - открытый проспект
</t>
  </si>
  <si>
    <t xml:space="preserve">79260974172 Наталья"        "клещи , комары, 2 выезда.
10 сот. 7500 х 2</t>
  </si>
  <si>
    <t xml:space="preserve">1343СЭС   </t>
  </si>
  <si>
    <t xml:space="preserve">ЗАКАЗ стр. 890</t>
  </si>
  <si>
    <t xml:space="preserve">89260092510 Сергей</t>
  </si>
  <si>
    <t xml:space="preserve">6 соток щелковский район деревня оболдино</t>
  </si>
  <si>
    <t xml:space="preserve">клещи 6 соток. еще есть сосед который его подтягивает, что бы сделать со скидкой у конкурентов</t>
  </si>
  <si>
    <t xml:space="preserve">11 100</t>
  </si>
  <si>
    <t xml:space="preserve">заказали у других, неактуально</t>
  </si>
  <si>
    <t xml:space="preserve">11.20</t>
  </si>
  <si>
    <t xml:space="preserve">ОЛЬГА
Телефон:
8905060024</t>
  </si>
  <si>
    <t xml:space="preserve">моссэс.рф
Форма:
Заказать звонок
Имя:
ОЛЬГА
Телефон:
89050600243
200 сот , 2 ГА
20 км от мкад, по успенка
5-6 участков
300 за сот, 200 сот х 300 р . = 60 000 р . 
клещи и комары, разовая хорошая обраотка
___________________________________
Эльчин Семен ведет диалог</t>
  </si>
  <si>
    <t xml:space="preserve">
Эльчин Семен ведет диалог</t>
  </si>
  <si>
    <t xml:space="preserve">моссэс 10</t>
  </si>
  <si>
    <t xml:space="preserve">84956507051 Дмитрий</t>
  </si>
  <si>
    <t xml:space="preserve">балашиха  клещи моссэс
15 соток,    клещи, балоашиха
ул . трубецкая, д. 102
12 400 р 
6200 х 2
74956507051  
Дмитрий 
89857677007 Николай  отец.
с 18 </t>
  </si>
  <si>
    <t xml:space="preserve">1345СЭС</t>
  </si>
  <si>
    <t xml:space="preserve">моссэс 11</t>
  </si>
  <si>
    <t xml:space="preserve">8906781125 Еляна 89197208515</t>
  </si>
  <si>
    <t xml:space="preserve">8 соток серпуховской рн дер калугино 7я линия 151й участок, заезд по оболенскому шоссе (ДНТ калугинские просторы)  85 км от мкад клещи комары</t>
  </si>
  <si>
    <t xml:space="preserve">клещи комары 2 выезда</t>
  </si>
  <si>
    <t xml:space="preserve">1349СЭС</t>
  </si>
  <si>
    <t xml:space="preserve">моссэс 12</t>
  </si>
  <si>
    <t xml:space="preserve">89036847287 Галина</t>
  </si>
  <si>
    <t xml:space="preserve">13800 клещи, 15 сот , 65 км 
</t>
  </si>
  <si>
    <t xml:space="preserve">сделал перерасчет на 6900 х 2 = 13 800 отправил смс</t>
  </si>
  <si>
    <t xml:space="preserve">13 800</t>
  </si>
  <si>
    <t xml:space="preserve">сам наберет ,  от 04.05. " Я про Вас помню"</t>
  </si>
  <si>
    <t xml:space="preserve">моссэс 13</t>
  </si>
  <si>
    <t xml:space="preserve">89255069095 Инна</t>
  </si>
  <si>
    <t xml:space="preserve">МО новая москва        15.00-16.00        13600              "
30 км от мкад, новая  Москва, киевка
кот пос Елизарово Парк,уч. 1213 поселение первомайское
79250275783
"        "клещи,    , 15- 16 сот за вычт ст
6800х 2 = 13 600  р."        Владимир</t>
  </si>
  <si>
    <t xml:space="preserve">  1344СЭС</t>
  </si>
  <si>
    <t xml:space="preserve">89267110695 Ольга</t>
  </si>
  <si>
    <t xml:space="preserve">Чеховский раон км от мкад 65 км клещи и муравьи 12 соток</t>
  </si>
  <si>
    <t xml:space="preserve">12 соток</t>
  </si>
  <si>
    <t xml:space="preserve">1348а</t>
  </si>
  <si>
    <t xml:space="preserve">79031228591 Татьяна" </t>
  </si>
  <si>
    <t xml:space="preserve">МО Серпухов        16.00-17.00            1346а        "МО. г. Серпухов, ул советская, д 19 
       3-ка, клопы, гор и хол со скид.        Владимир</t>
  </si>
  <si>
    <t xml:space="preserve">  1346а   </t>
  </si>
  <si>
    <t xml:space="preserve">ЗАКАЗ стр.874</t>
  </si>
  <si>
    <t xml:space="preserve">89685673430  Марина</t>
  </si>
  <si>
    <t xml:space="preserve">20 соток 13км от мкад клещи</t>
  </si>
  <si>
    <t xml:space="preserve">село домодедово</t>
  </si>
  <si>
    <t xml:space="preserve">1347СЭС</t>
  </si>
  <si>
    <t xml:space="preserve">89055658245 Юлия</t>
  </si>
  <si>
    <t xml:space="preserve">клещи 13 соток  14800. 10200- если на завтра на вечер</t>
  </si>
  <si>
    <t xml:space="preserve">чеховский район дачное поселение белое озеро</t>
  </si>
  <si>
    <t xml:space="preserve">САМИ БУДУТ ОБРАБАТЫВАТЬ</t>
  </si>
  <si>
    <t xml:space="preserve">бомжиха ебаная </t>
  </si>
  <si>
    <t xml:space="preserve">89623637773 Мария</t>
  </si>
  <si>
    <t xml:space="preserve">Семен/Равиль</t>
  </si>
  <si>
    <t xml:space="preserve"> клещи база отдыха воскресенский район</t>
  </si>
  <si>
    <t xml:space="preserve"> 27 Га клещи по б/н. ПОД ОБРАБОТКУ 15ГА</t>
  </si>
  <si>
    <t xml:space="preserve">127 500</t>
  </si>
  <si>
    <t xml:space="preserve">САМА перезвонит, обзванивает всех</t>
  </si>
  <si>
    <t xml:space="preserve">79268235333 Мария</t>
  </si>
  <si>
    <t xml:space="preserve">уч от клещей   , 9 сот,  истринский р-н, 40 км от мкад
6500 х 2 = 13 000 р клещи
7200  х 2 = 14 400 р. комары, клещи, муравьи
79268235333 Мария</t>
  </si>
  <si>
    <t xml:space="preserve">муж отказался, от 10.05</t>
  </si>
  <si>
    <t xml:space="preserve">79267756621 Владимир
74952083846</t>
  </si>
  <si>
    <t xml:space="preserve">хуета пробивон</t>
  </si>
  <si>
    <t xml:space="preserve">74955852366    Павел ( хач )</t>
  </si>
  <si>
    <t xml:space="preserve">клещей, комаров, 13 соток     , 3 км от мкад, котельники
7200 х 2 = 14 400
</t>
  </si>
  <si>
    <t xml:space="preserve">заказал у других. ( ебло)</t>
  </si>
  <si>
    <t xml:space="preserve">74957115999   Наталья</t>
  </si>
  <si>
    <t xml:space="preserve">клещи, 15 км от мкад, 10 сот выч
юг 6900 х 2 = 13 800 р 
</t>
  </si>
  <si>
    <t xml:space="preserve">ЗАКАЗ стр. 970</t>
  </si>
  <si>
    <t xml:space="preserve">юрий
 9166706533</t>
  </si>
  <si>
    <t xml:space="preserve">Cемен</t>
  </si>
  <si>
    <t xml:space="preserve">кроты 13 соток. 8200*3=24600 10% скидкам как пенсионерам</t>
  </si>
  <si>
    <t xml:space="preserve">108 км минского шоссе кроты</t>
  </si>
  <si>
    <t xml:space="preserve">заказ от 04. 05 прозвон
стр. 987</t>
  </si>
  <si>
    <t xml:space="preserve">89851557362 Анатолий</t>
  </si>
  <si>
    <t xml:space="preserve">15 соток клещи</t>
  </si>
  <si>
    <t xml:space="preserve">дмитров</t>
  </si>
  <si>
    <t xml:space="preserve">сам наберет ,  от 03.05. пока просто консулт</t>
  </si>
  <si>
    <t xml:space="preserve">89265965417 Алексей</t>
  </si>
  <si>
    <t xml:space="preserve">кратово</t>
  </si>
  <si>
    <t xml:space="preserve">10 соток клещи, 2 выезда</t>
  </si>
  <si>
    <t xml:space="preserve">сам наберет ,  от 07.05. " Я про Вас помню"</t>
  </si>
  <si>
    <t xml:space="preserve">79037729892 Реваз </t>
  </si>
  <si>
    <t xml:space="preserve">рядом лес, клещи,        до 6 сот за вычетом строений
30 км от мкад, калужка
10800 р 5400 х 2 
раз с клещ 7000
разовая 8000 р.  с мур
12 000    6000х2 с муравьями
</t>
  </si>
  <si>
    <t xml:space="preserve">клещи </t>
  </si>
  <si>
    <t xml:space="preserve">заказ от 05. 05 прозвон
стр. 1003</t>
  </si>
  <si>
    <t xml:space="preserve">89261906580 Наталья</t>
  </si>
  <si>
    <t xml:space="preserve">2 выезда клещи, кроты,  25 000 новая рига 60-70км</t>
  </si>
  <si>
    <t xml:space="preserve">кроты клещи</t>
  </si>
  <si>
    <t xml:space="preserve">ЗАКАЗ стр. 1012</t>
  </si>
  <si>
    <t xml:space="preserve">30 км от мкад 6 соток  9800. </t>
  </si>
  <si>
    <t xml:space="preserve"> 9 800</t>
  </si>
  <si>
    <t xml:space="preserve">обзвон стр. 982</t>
  </si>
  <si>
    <t xml:space="preserve">79360004161      Кирилл</t>
  </si>
  <si>
    <t xml:space="preserve">сруб, жучки ,     300 кв .м. 6 на 9 дом , 1.5 этажа
г. Домодедово, бетонка , 
от 9500 
фумигация горячим туман
</t>
  </si>
  <si>
    <t xml:space="preserve">жучки в срубе</t>
  </si>
  <si>
    <t xml:space="preserve">9 500</t>
  </si>
  <si>
    <t xml:space="preserve">нашел уже сам. химией поьюют ему.
ебло</t>
  </si>
  <si>
    <t xml:space="preserve">74992130281    Юлия</t>
  </si>
  <si>
    <t xml:space="preserve">8000 кв.м.
крысы, складл игрушки, канцеля. 
Москва.
12 000 ежемесячный 
14 000 ежеквартальный 
</t>
  </si>
  <si>
    <t xml:space="preserve">заказ ведем диалог. </t>
  </si>
  <si>
    <t xml:space="preserve">Cемен/Владимир</t>
  </si>
  <si>
    <t xml:space="preserve">кроты 13 соток. 8200*3=24600 10% скидкам как пенсионерам
СО СКИДКОЙ общ сумма 22140 р 
2 выезда 16400 и разницу докупит если надо</t>
  </si>
  <si>
    <t xml:space="preserve">1350а</t>
  </si>
  <si>
    <t xml:space="preserve">заказ от 04. 05 прозвон
стр. 977</t>
  </si>
  <si>
    <t xml:space="preserve">79261563206     Ярослава
</t>
  </si>
  <si>
    <t xml:space="preserve">клещи, ярослкав, до 50 км мкад
5 сот за вчетом строений.
5400 х 2 = 10 800 р 
6700 разово.
</t>
  </si>
  <si>
    <t xml:space="preserve">сам наберет ,  от 07.05. пока не надо</t>
  </si>
  <si>
    <t xml:space="preserve">8 соток  комары 20 км от мкад 2 выезда</t>
  </si>
  <si>
    <t xml:space="preserve">сам наберет ,  от 07.05.как сделает посадки</t>
  </si>
  <si>
    <t xml:space="preserve">МОС СЭС 10</t>
  </si>
  <si>
    <t xml:space="preserve">Екатерина +7(903)277-32-14 </t>
  </si>
  <si>
    <t xml:space="preserve">кроты, на даче, 12 соток    до 10 сот за вычетом строений
7400 х 2 = 14 800
6800 х 3 = 20 400
, подольск - 25- 30 км от мкад
05.05 - 06.05 
2 участнка, по 10 сот ( до 20 сот)
9000 х 2 = 18 000
8000 х 3 = 24 400</t>
  </si>
  <si>
    <t xml:space="preserve">1352СЭС</t>
  </si>
  <si>
    <t xml:space="preserve">МОС СЭС 11</t>
  </si>
  <si>
    <t xml:space="preserve">89035759797  александр</t>
  </si>
  <si>
    <t xml:space="preserve">20 сотокоК  николино рублевка  кроты 3 выезда</t>
  </si>
  <si>
    <t xml:space="preserve">20 соток кроты 3 выезда</t>
  </si>
  <si>
    <t xml:space="preserve">1351СЭС</t>
  </si>
  <si>
    <t xml:space="preserve">89031304535 Елена</t>
  </si>
  <si>
    <t xml:space="preserve">от ИЛЬЧИНА</t>
  </si>
  <si>
    <t xml:space="preserve">1353а</t>
  </si>
  <si>
    <t xml:space="preserve">79854390920   Яра ( хач) </t>
  </si>
  <si>
    <t xml:space="preserve">4700        "м. Бабушкинская        19.00-20.00        4700        1354а        ""ул коментерна, д 12 
корп 2 кв 99
подъезд 1 код 99#3736
15 этаж""        ""гор и хол, + гель, 2-ка, тараканы
мск
4700 гор и хол
""        Владимир"        79854390920   Яра ( хач)         клопы, компллекс        Павел                заказ        клопы, компллекс</t>
  </si>
  <si>
    <t xml:space="preserve">1354а</t>
  </si>
  <si>
    <t xml:space="preserve">17.45</t>
  </si>
  <si>
    <t xml:space="preserve">79032661818 Ольга" </t>
  </si>
  <si>
    <t xml:space="preserve">"МО Новая Москва
"        18.00-19.00        10 530 р. разовая        1355СЭС        "СНТ Отдых, Ожигово - ориентир.
Киевка, уч. 127
2 участка, по 10 сот = 20 сот 
35 км от мкад, киевка
       "2 участка, по 10 сот = 20 сот 
клещей, РАЗОВО"        Владимир</t>
  </si>
  <si>
    <t xml:space="preserve">1355СЭС</t>
  </si>
  <si>
    <t xml:space="preserve">18.15</t>
  </si>
  <si>
    <t xml:space="preserve">79663499265     Александр</t>
  </si>
  <si>
    <t xml:space="preserve">кроты,     20 соток, 30 км дмитровка
17 800р х 8900 - 2
22 800 х 7600 - 3
комары, муравьи, клещи - 10 000 р
79663499265     Александр
</t>
  </si>
  <si>
    <t xml:space="preserve">не берет от 10.05</t>
  </si>
  <si>
    <t xml:space="preserve">МОС СЭС 16</t>
  </si>
  <si>
    <t xml:space="preserve">18.40</t>
  </si>
  <si>
    <t xml:space="preserve">Андрей          79859250663</t>
  </si>
  <si>
    <t xml:space="preserve">"МО Ступинский р-н
10600 х 2""        1356СЭС        ""40 соток, клещи, 
м4 , 60 км от мкад
деревня Полушкино
городской округ Ступино, центральная улица, д .34
""        ""2 выезда, клещи, 40 сот.
27 000 р х 9000 если 3 выезда.""        "	</t>
  </si>
  <si>
    <t xml:space="preserve">1356СЭС</t>
  </si>
  <si>
    <t xml:space="preserve">МОС СЭС 1</t>
  </si>
  <si>
    <t xml:space="preserve">11.38</t>
  </si>
  <si>
    <t xml:space="preserve">7(929)697-51-37 Маргарита</t>
  </si>
  <si>
    <t xml:space="preserve">, конная база, клещи 
10 ГА 
100 км от мкад, мкад 
9000 р за ГА 
90к 
ap7725114@gmail.com</t>
  </si>
  <si>
    <t xml:space="preserve">90 000</t>
  </si>
  <si>
    <t xml:space="preserve">отдала рук-ву от 10.05
кп отправлено от МОССАНЭКСПЕРТ
контр звонок 10.05</t>
  </si>
  <si>
    <t xml:space="preserve">МОС СЭС 2</t>
  </si>
  <si>
    <t xml:space="preserve">Любовь
Телефон:
89267665600</t>
  </si>
  <si>
    <t xml:space="preserve">12 сот, клещи 
До 20 км от мкад, ярославка 
6200× 2 = 12 400 р
Любовь моссес заявка</t>
  </si>
  <si>
    <t xml:space="preserve">ЗАКАЗ стр. 1075</t>
  </si>
  <si>
    <t xml:space="preserve">мо Калужка 30 км от мкад         18.00-19.00        7000            30 км от мкад, Калужка, 6 соток, клещи, муравьи, 1 выезд . Новая Москва, ул 5-я фиалковая, кот пос Цветочный 89037729892 Реваз, провести обследование , возможна оплата на карту.                 Владимир</t>
  </si>
  <si>
    <t xml:space="preserve">РАЗОВО</t>
  </si>
  <si>
    <t xml:space="preserve"> 1357а   </t>
  </si>
  <si>
    <t xml:space="preserve">ЗАКАЗ стр. 982</t>
  </si>
  <si>
    <t xml:space="preserve">Оксана 89266874158"    </t>
  </si>
  <si>
    <t xml:space="preserve">МО Дмитровка         11.00-12.00        10000        1359СЭС        "48 сот, клещи , 25 км от мкад, дмитровка , Мытищинский р-н, пос Северная трудовая, ул Железнодорожная, д 4 
10 000×2
=20 000 р.     48 сот, клещи, 2 выезда.  оплата за каждый выезд         Владимир</t>
  </si>
  <si>
    <t xml:space="preserve">   1359СЭС  </t>
  </si>
  <si>
    <t xml:space="preserve">Юлия 89857658142 Супруг Дмитрий 89164421568</t>
  </si>
  <si>
    <t xml:space="preserve">МО Калужка         15.00-16.00        30000 р              мо Калужка, 25 км от мкад, кот пос Подолье, уч. 71 - 74 . Ориентир - Поселение Щаповское, вблизи деревни Шаганино 5-А.         2 участка, 70 сот, клещи, 15000х2. 2 выезда         Владимир</t>
  </si>
  <si>
    <t xml:space="preserve">1358СЭС</t>
  </si>
  <si>
    <t xml:space="preserve">Денис 89296786300   </t>
  </si>
  <si>
    <t xml:space="preserve">М. Трубная         19.00-19.30        2400        1360СЭС        крапивинский пер, д 4 кв 4 подъезд 1 этаж 2      муравьи в квартире, МОП и барьер         Владимир</t>
  </si>
  <si>
    <t xml:space="preserve">  1360СЭС </t>
  </si>
  <si>
    <t xml:space="preserve">МОС СЭС 7</t>
  </si>
  <si>
    <t xml:space="preserve">16.50</t>
  </si>
  <si>
    <t xml:space="preserve">84954368860 Владимир</t>
  </si>
  <si>
    <t xml:space="preserve">3 участка по 4 сот, 12 сот, 6000 х 2 = 12 000 р 
если один то 4500 х 2 = 9000 р 
2 выезда
</t>
  </si>
  <si>
    <t xml:space="preserve">сам наберет ,  от 07.05. соседи воткнули отпругиватели и кроты ушли</t>
  </si>
  <si>
    <t xml:space="preserve">12.34</t>
  </si>
  <si>
    <t xml:space="preserve">89774095713 Анна</t>
  </si>
  <si>
    <t xml:space="preserve">Клещи, комары, 5-6 сот за вычетом стр 
10 км от мкад, юг 
Дренажи за участком : 
7 200×2
=14 400 р. + 5000 р. Крысы 
Думают, с мужем совет</t>
  </si>
  <si>
    <t xml:space="preserve">ЗАКАЗ стр. 1068</t>
  </si>
  <si>
    <t xml:space="preserve">Роман 89037266986 </t>
  </si>
  <si>
    <t xml:space="preserve">МО новая рига         18.00        25000р.                 мо новая рига, 57 км от мкад, д-я Васильевское - болохвастово, ул авражная, д 33 , 20 соток, кроты и клещи, 3 выезда.         клещи, кроты, 3 выезда.         Владимир</t>
  </si>
  <si>
    <t xml:space="preserve">1361а          25000        МО новая рига         18.00        25000        1361а        мо новая рига, 57 км от мкад, д-я Васильевское - болохвастово, ул авражная, д 33         Роман 89037266986         20 соток, кроты и клещи, 3 выезда.         клещи, кроты, 3 выезда. 1-й : кроты, клещи. 2-й : кроты, 3-й: клещи.         Павел</t>
  </si>
  <si>
    <t xml:space="preserve">1361а       </t>
  </si>
  <si>
    <t xml:space="preserve">ЗАКАЗ стр. 983</t>
  </si>
  <si>
    <t xml:space="preserve">89636544509  Ольга</t>
  </si>
  <si>
    <t xml:space="preserve">6 сотк  клещи 2 выезда</t>
  </si>
  <si>
    <t xml:space="preserve">андрей 84995800563
89680031609</t>
  </si>
  <si>
    <t xml:space="preserve">65 км от мкад  20 сотк  </t>
  </si>
  <si>
    <t xml:space="preserve">сам наберет ,  от 10.05. пока не надо</t>
  </si>
  <si>
    <t xml:space="preserve">МСЭ 4</t>
  </si>
  <si>
    <t xml:space="preserve">1.1 Га детски лагерь 6 км от мкад </t>
  </si>
  <si>
    <t xml:space="preserve">2dou2axch@mail.ru  КП на почту отправить</t>
  </si>
  <si>
    <t xml:space="preserve">36 400</t>
  </si>
  <si>
    <t xml:space="preserve">думает 07.05.
кп отправлено от МОССАНЭКСПЕРТ
+ 2 сторонних
звонок 10.05</t>
  </si>
  <si>
    <t xml:space="preserve">МСЭ 5</t>
  </si>
  <si>
    <t xml:space="preserve">Евгения
79055350721</t>
  </si>
  <si>
    <t xml:space="preserve">рублевка клещи 20 соток 2 обработки</t>
  </si>
  <si>
    <t xml:space="preserve">24 800</t>
  </si>
  <si>
    <t xml:space="preserve">мы в ЧС)</t>
  </si>
  <si>
    <t xml:space="preserve">89854480720 Екатерина</t>
  </si>
  <si>
    <t xml:space="preserve">раменское 30 соток  клещи</t>
  </si>
  <si>
    <t xml:space="preserve">нашла дешевле ебаная тварь</t>
  </si>
  <si>
    <t xml:space="preserve">раменское 30 соток   клещи</t>
  </si>
  <si>
    <t xml:space="preserve">19 200</t>
  </si>
  <si>
    <t xml:space="preserve">20 соток талдомский район   кроты 2 выезда (9800 за выезд)  3й выезд  5400</t>
  </si>
  <si>
    <t xml:space="preserve">1361а</t>
  </si>
  <si>
    <t xml:space="preserve">анна                74954963385
79854543387</t>
  </si>
  <si>
    <t xml:space="preserve">7 сотк, клещи, 60 км от мкад, звенигород
6400 х 2 = 12 800 р 
7500 разовая . </t>
  </si>
  <si>
    <t xml:space="preserve">заказ стр. 1052</t>
  </si>
  <si>
    <t xml:space="preserve">Елена
Телефон:
89252087383
</t>
  </si>
  <si>
    <t xml:space="preserve">30 км от мкад зиновкино домодедовский район 19 соток</t>
  </si>
  <si>
    <t xml:space="preserve">нашла дешевле</t>
  </si>
  <si>
    <t xml:space="preserve">МСЭ 10</t>
  </si>
  <si>
    <t xml:space="preserve">79060929270   Елена
</t>
  </si>
  <si>
    <t xml:space="preserve">3 Д, 55 кв.м. 
7800 доки
если + мусор вывоз то общ 8500 р
2500 р по факту.       ежемесячн обраб 
</t>
  </si>
  <si>
    <t xml:space="preserve">сам наберет ,  от 14.05. </t>
  </si>
  <si>
    <t xml:space="preserve">
74955316300      
Ирина 89262211014</t>
  </si>
  <si>
    <t xml:space="preserve">МО Калужка 	15.00-16.00	10200 р.	1363СЭС	"27 км от мкад, Троицк
Новая Москва, с. Красное, - Ориентир.
Частная территория, 3 км в лес, кот пос Лесное Озеро. уч 120
ХОТЕЛА НА КАРТУ СБЕР ОНЛАЙН"	"клещи, комары,  до 30 сот.
РАЗОВАЯ"	Владимир </t>
  </si>
  <si>
    <t xml:space="preserve">1363СЭС</t>
  </si>
  <si>
    <t xml:space="preserve">   79154904842 Людмила 89169277292     </t>
  </si>
  <si>
    <t xml:space="preserve">     7500        """МО Минка, Киевка
Нарофомински р-н""        17.00-18.00        7500        1364СЭС        ""клещей       , 12 сотк, нарофоминский р-н, 100 км от мкад.
д-я Порядино, СНТ Мечта, уч. 85 
7500 х 2 = 15 000
""   12 сот, клещи, 2 выезда. оплата за каждый выезд        Павел                заказ         12 сот, клещи, 2 выезда.  оплата за каждый выезд</t>
  </si>
  <si>
    <t xml:space="preserve">1364СЭС   </t>
  </si>
  <si>
    <t xml:space="preserve">Елена 7(926)409-27-79 </t>
  </si>
  <si>
    <t xml:space="preserve">клещи, 20 сот, 12 км от мкад.
8700 разво
7500 х 2 = 15 000</t>
  </si>
  <si>
    <t xml:space="preserve">8 700</t>
  </si>
  <si>
    <t xml:space="preserve">9.32</t>
  </si>
  <si>
    <t xml:space="preserve">89005557725 Александр</t>
  </si>
  <si>
    <t xml:space="preserve">нарофоминский район 100км верея 20соток клещи и муравьи</t>
  </si>
  <si>
    <t xml:space="preserve">100км верея 20соток клещи и муравьи</t>
  </si>
  <si>
    <t xml:space="preserve">30 000</t>
  </si>
  <si>
    <t xml:space="preserve">заказ через моссанэксперт</t>
  </si>
  <si>
    <t xml:space="preserve">9.40</t>
  </si>
  <si>
    <t xml:space="preserve">79164208182 Валентина
</t>
  </si>
  <si>
    <t xml:space="preserve">звенигород 3 комнаты клопы комплекс, нахабинское шоссе д9 кв 22</t>
  </si>
  <si>
    <t xml:space="preserve"> 3 к кв клопы комплекс</t>
  </si>
  <si>
    <t xml:space="preserve">1366СЭС</t>
  </si>
  <si>
    <t xml:space="preserve">МОС СЭС 3</t>
  </si>
  <si>
    <t xml:space="preserve">5 соток клещи 7800</t>
  </si>
  <si>
    <t xml:space="preserve">долгопрудный</t>
  </si>
  <si>
    <t xml:space="preserve">89263922594 Николай Григорьевич</t>
  </si>
  <si>
    <t xml:space="preserve">майндорф барвиха</t>
  </si>
  <si>
    <t xml:space="preserve">клещи 80 соток комплекс</t>
  </si>
  <si>
    <t xml:space="preserve">1365СЭС</t>
  </si>
  <si>
    <t xml:space="preserve">89037210312 Григорий</t>
  </si>
  <si>
    <t xml:space="preserve">Вши клопы пероеды 3х4х2 курятник внуково</t>
  </si>
  <si>
    <t xml:space="preserve">Вши клопы пероеды 3х4х2</t>
  </si>
  <si>
    <t xml:space="preserve">7 500</t>
  </si>
  <si>
    <t xml:space="preserve">перезвонит сам</t>
  </si>
  <si>
    <t xml:space="preserve">МСЭ 6</t>
  </si>
  <si>
    <t xml:space="preserve">Александр 89005557725</t>
  </si>
  <si>
    <t xml:space="preserve">клещи 20 соток клещи муравьи </t>
  </si>
  <si>
    <t xml:space="preserve">1367СЭС</t>
  </si>
  <si>
    <t xml:space="preserve">дом продал. какой то ебаный бред</t>
  </si>
  <si>
    <t xml:space="preserve">89031969889  МИЛАН</t>
  </si>
  <si>
    <t xml:space="preserve">МО Рублевка        11.00-12.00        15000        1372СЭС        "89031969889  МИЛАН        барвиха  д-я ,д.5
Церковь - ориент
рублево - успенское шоссе .
комары        участок с озером                "        комары, 10 сот , в доль озера ( примерно 300 м2 погонных)        Семен/Владимир</t>
  </si>
  <si>
    <t xml:space="preserve">.
комары        участок с озером                "        комары, 10 сот , в доль озера ( примерно 300 м2 погонных)        Семен/Владимир</t>
  </si>
  <si>
    <t xml:space="preserve">1372СЭС</t>
  </si>
  <si>
    <t xml:space="preserve">СВЕТЛАНА 79096279897"</t>
  </si>
  <si>
    <t xml:space="preserve">комары, 25 - 30 соток, минка, рузский р-н, Ястребово, до 100 км от мкад.
РАЗОВО</t>
  </si>
  <si>
    <t xml:space="preserve">08.05        12.05           15000        "МО Минка        15.00-16.00        15000 р.        1369СЭС        ""Рузский р-н, д-я Ястребово, д. 1 
Пос. Космодемьянское.
Ориентир - д-я Мишинка.
        Комплексная хорошая обработка + канавки по периметру от комар.""        Владимир"               """КОМАРЫ, клещи.
25-30 соток, РАЗОВО."        Павел                заказ        """КОМАРЫ, клещи.
25-30 соток, РАЗОВО."</t>
  </si>
  <si>
    <t xml:space="preserve">  1369СЭС   </t>
  </si>
  <si>
    <t xml:space="preserve">форс мажор нам ни чего не надо</t>
  </si>
  <si>
    <t xml:space="preserve">МСЭ 9</t>
  </si>
  <si>
    <t xml:space="preserve">звонила вечером на кануне</t>
  </si>
  <si>
    <t xml:space="preserve">89859222517  Евгения</t>
  </si>
  <si>
    <t xml:space="preserve">москва клопы 3ка</t>
  </si>
  <si>
    <t xml:space="preserve">3000-гап/// 5200-комплекс///6400комплекс с подготовкой квартиры+ дезинфекция от вирусов и микробов</t>
  </si>
  <si>
    <t xml:space="preserve">пленкой телевизор, детский угол пленкой </t>
  </si>
  <si>
    <t xml:space="preserve">Заказ стр 1065</t>
  </si>
  <si>
    <t xml:space="preserve">89175453450 юрий петрович</t>
  </si>
  <si>
    <t xml:space="preserve">30км от мкад пос обухово, 30 соток горьковка Ногинский р-н село балабаново ул ясная д.2</t>
  </si>
  <si>
    <t xml:space="preserve">20 000 2 выезда кроты 30 соток комплекс</t>
  </si>
  <si>
    <t xml:space="preserve">1368а</t>
  </si>
  <si>
    <t xml:space="preserve">заказ созвон 10.05</t>
  </si>
  <si>
    <t xml:space="preserve">МСЭ 11</t>
  </si>
  <si>
    <t xml:space="preserve">чмо какое то с хуем во рту, сказал перезвонит</t>
  </si>
  <si>
    <t xml:space="preserve">СБРАСЫВАЕТ</t>
  </si>
  <si>
    <t xml:space="preserve">МСЭ 12</t>
  </si>
  <si>
    <t xml:space="preserve">74959657791 Дмитрий</t>
  </si>
  <si>
    <t xml:space="preserve">3017 кв.м. КЛЕЩИ на территории
15 000 х 2 = 30 000 р . </t>
  </si>
  <si>
    <t xml:space="preserve">думает 08.05.
сбрас от 10.05 </t>
  </si>
  <si>
    <t xml:space="preserve">МСЭ 13</t>
  </si>
  <si>
    <t xml:space="preserve">84955517408 Лидия николаевна</t>
  </si>
  <si>
    <t xml:space="preserve">клещи 10 соток воскр район </t>
  </si>
  <si>
    <t xml:space="preserve">комплекс</t>
  </si>
  <si>
    <t xml:space="preserve">12 00</t>
  </si>
  <si>
    <t xml:space="preserve">сама наберет ,  от 10.05. пока не надо</t>
  </si>
  <si>
    <t xml:space="preserve">84955517408 Лидия николаевна  89152962068</t>
  </si>
  <si>
    <t xml:space="preserve">10 соток, 100 км  от мкад, воскресенский р-н
7500 разово
6000 х 2 = 12 000</t>
  </si>
  <si>
    <t xml:space="preserve">89773585756 Роман</t>
  </si>
  <si>
    <t xml:space="preserve">30 км от мкад</t>
  </si>
  <si>
    <t xml:space="preserve">клещи кроты 6 соток (клещи) и 10 соток кроты   6 соток клещи-6800/7400/9100  и 10 соток кроты 12400  2а выезда. 20 000 за все</t>
  </si>
  <si>
    <t xml:space="preserve">20 000</t>
  </si>
  <si>
    <t xml:space="preserve">не беретот  10.05.
наьр 11.05 </t>
  </si>
  <si>
    <t xml:space="preserve">79260104952 Евегний</t>
  </si>
  <si>
    <t xml:space="preserve">14 соток, клещи     , до 25 км от мкад, домодеово
7000 х 2 = 14 000
8500 разово
</t>
  </si>
  <si>
    <t xml:space="preserve">сам наберет ,  от 10.05. узнавал для заказчика</t>
  </si>
  <si>
    <t xml:space="preserve">МСЭ 17</t>
  </si>
  <si>
    <t xml:space="preserve">84956452920 ЕВГЕНИЙ</t>
  </si>
  <si>
    <t xml:space="preserve">ДРОЖЖИНО мо ВАРШАВКА</t>
  </si>
  <si>
    <t xml:space="preserve">ТАРАКАНЫ 2 КА 3100 ХОЛ +БАРЬЕР</t>
  </si>
  <si>
    <t xml:space="preserve">1371а</t>
  </si>
  <si>
    <t xml:space="preserve">
Телефон:
+79123002007 Светлана
</t>
  </si>
  <si>
    <t xml:space="preserve">клещи, 6 соток, 10 км от мкад, дмитровке
7500 разовая
10000 р . 5000 х 2 р.</t>
  </si>
  <si>
    <t xml:space="preserve">сам наберет ,  от 10.05. думает</t>
  </si>
  <si>
    <t xml:space="preserve">МОС СЭС 19</t>
  </si>
  <si>
    <t xml:space="preserve">Телефон: 8-9506439690 ЮРИЙ</t>
  </si>
  <si>
    <t xml:space="preserve">
11:54
Екатеринбург 5862293
Моя почта: yuriykuz12@yandex.ru
Москва, поселение Марушкинское, деревня Власово, Лесная улица, 1
Объем какой?
7 гектар
Также помещения 2 т.р. кв.м.
Есть бюджет? рамки?</t>
  </si>
  <si>
    <t xml:space="preserve">79854543387 Анна"   </t>
  </si>
  <si>
    <t xml:space="preserve">Звенигород        14.30-15.00        6800 со скид за выезд.         1370СЭС        "Звенигород, д-я Аношкино, СНТ Констурктор, уч 16 
     развово, 7 сот от клеще, акаритокс        Владимир </t>
  </si>
  <si>
    <t xml:space="preserve">1370СЭС</t>
  </si>
  <si>
    <t xml:space="preserve">заказ стр. 1025</t>
  </si>
  <si>
    <t xml:space="preserve">добор 1358СЭС</t>
  </si>
  <si>
    <t xml:space="preserve">добор 1358СЭС (после вычета 30%)</t>
  </si>
  <si>
    <t xml:space="preserve">МСЭ 22</t>
  </si>
  <si>
    <t xml:space="preserve">8000 кв.м.
крысы, складл игрушки, канцеля. 
Москва.
12 000 ежемесячный х 3 = 36 000
14 000 ежеквартальный 
</t>
  </si>
  <si>
    <t xml:space="preserve">заказ в работе.  стр 986</t>
  </si>
  <si>
    <t xml:space="preserve">МСЭ 23</t>
  </si>
  <si>
    <t xml:space="preserve">79168480768 Надежда</t>
  </si>
  <si>
    <t xml:space="preserve">2-ка, клопы, хол тум 
пришла о тстарого клиента от соседки</t>
  </si>
  <si>
    <t xml:space="preserve">2 400</t>
  </si>
  <si>
    <t xml:space="preserve">народными средтсавми сама</t>
  </si>
  <si>
    <t xml:space="preserve">МОС СЭС 24</t>
  </si>
  <si>
    <t xml:space="preserve">79035869483      Сергей МУДАК Алексеевич</t>
  </si>
  <si>
    <t xml:space="preserve">кроты, 8 сотток,     до 25 км от мкад, ноая рига
14 000 х 7000
</t>
  </si>
  <si>
    <t xml:space="preserve">79035869483      Сергей МУДАК Алексеевич
" буду дальше обзваонивать - пошел нахуй тогда"</t>
  </si>
  <si>
    <t xml:space="preserve">МСЭ 1</t>
  </si>
  <si>
    <t xml:space="preserve">89265225482 Хосет</t>
  </si>
  <si>
    <t xml:space="preserve">50 соток клещи комары 2 выезда за сезон  бутово</t>
  </si>
  <si>
    <t xml:space="preserve">чура тупой подрядчик</t>
  </si>
  <si>
    <t xml:space="preserve">МСЭ 2</t>
  </si>
  <si>
    <t xml:space="preserve">74959804809 Сергей</t>
  </si>
  <si>
    <t xml:space="preserve">50 соток клещи комары 2 выезда за сезон  калужа, 8-9 км от икад</t>
  </si>
  <si>
    <t xml:space="preserve">тот же человек , что и ЧУРА</t>
  </si>
  <si>
    <t xml:space="preserve"> 1374а     </t>
  </si>
  <si>
    <t xml:space="preserve">МСЭ 3</t>
  </si>
  <si>
    <t xml:space="preserve">10.58</t>
  </si>
  <si>
    <t xml:space="preserve">Алексей      79859367889</t>
  </si>
  <si>
    <t xml:space="preserve">гос учреждение, акарицидная, парк москвы
</t>
  </si>
  <si>
    <t xml:space="preserve">38 ГА
</t>
  </si>
  <si>
    <t xml:space="preserve">хотел просто договор - отказ.</t>
  </si>
  <si>
    <t xml:space="preserve">79252381659    ризван
</t>
  </si>
  <si>
    <t xml:space="preserve">дезинсекция помещения от комаров, мух насекомых.       30 кв.м.
Москва сити , 3000 р. 
79252381659    ризван
</t>
  </si>
  <si>
    <t xml:space="preserve">79096696226 Наталья</t>
  </si>
  <si>
    <t xml:space="preserve">МО Солнечногорский р-н        17.00-18.00        25000        1373а        "МО Солнечногорский р-н, Брёхово, ул. цветочная, д .4 
"        "муравьи, 10 соток, 2 выезда.
+ гербицидная обработка от сорных растений за 11 000 р.
а муравьи - 14 000 р.
общ стоимость: 25 000 р."        Владимир</t>
  </si>
  <si>
    <t xml:space="preserve">1373а</t>
  </si>
  <si>
    <t xml:space="preserve">7(916)882-58-50 </t>
  </si>
  <si>
    <t xml:space="preserve">звонила в захватчик - не берет, плохо было слышно.</t>
  </si>
  <si>
    <t xml:space="preserve">звонила в захватчик - не берет, плохо было слышно. набрать до 18.00
________
за это время заказала у других.</t>
  </si>
  <si>
    <t xml:space="preserve">МСЭ 7</t>
  </si>
  <si>
    <t xml:space="preserve">"89859222517  Евгения     </t>
  </si>
  <si>
    <t xml:space="preserve">Владмиир/Семн</t>
  </si>
  <si>
    <t xml:space="preserve">м. Университет        10:00        6400        1375а          
ленинский пр-т, 70/1 кв 49
8 этаж 2 подъезд
3000-гап/// 5200-комплекс///6400комплекс с подготовкой квартиры+ дезинфекция от вирусов и микробов      "        "пленкой телевизор, детский угол пленкой
клопы, 3-ка"        Семен/Владимир</t>
  </si>
  <si>
    <t xml:space="preserve">1375а</t>
  </si>
  <si>
    <t xml:space="preserve">заказ 1041 стр.</t>
  </si>
  <si>
    <t xml:space="preserve">МСЭ 8</t>
  </si>
  <si>
    <t xml:space="preserve">79636647636 Алена</t>
  </si>
  <si>
    <t xml:space="preserve">ООО АЛЬБАНО текущий клтент, 3 Д доки</t>
  </si>
  <si>
    <t xml:space="preserve">1069ю</t>
  </si>
  <si>
    <t xml:space="preserve">заказ текущий</t>
  </si>
  <si>
    <t xml:space="preserve">15.13</t>
  </si>
  <si>
    <t xml:space="preserve">74956029791 ФУМИГАЦИЯ</t>
  </si>
  <si>
    <t xml:space="preserve">89778605822 Максим
89774095713 Анна       </t>
  </si>
  <si>
    <t xml:space="preserve">МО Юг        15.00-16.00        17 000         1376СЭС        "
10 км от мкад, юг , СНТ Филатов Луг, д 141 
"        "
Дренажи за участком.
есть собаки, учесть при расстановке от крыс: приманки, ловушки.
   ""Клещи, комары, муравьи, крысы 5-6 сот за вычетом стр , 2 выезда."        Владимир</t>
  </si>
  <si>
    <t xml:space="preserve">ЗАКАЗ стр. 1011</t>
  </si>
  <si>
    <t xml:space="preserve">74986022468   Александра</t>
  </si>
  <si>
    <t xml:space="preserve">закупка, дом правтельства москвы, 
4, 5 ГА.  45 000 кв. . Дератизация, 
нашал нас на ЕИСЕ
</t>
  </si>
  <si>
    <t xml:space="preserve">
отправлено кп по тз на след сезон</t>
  </si>
  <si>
    <t xml:space="preserve">Заведующий МБДОУ "Ямкинский д/с № 92"
Коршунова Светлана Михайловна
телефон 8(496)512-71-48</t>
  </si>
  <si>
    <t xml:space="preserve">кп от моссанэксперт отправил</t>
  </si>
  <si>
    <t xml:space="preserve">25 000</t>
  </si>
  <si>
    <t xml:space="preserve">сделают за 6300 р </t>
  </si>
  <si>
    <t xml:space="preserve">19.15</t>
  </si>
  <si>
    <t xml:space="preserve">89261190260 Юлия</t>
  </si>
  <si>
    <t xml:space="preserve">МО Одинцовский р-н         15.00-16.00        12 000 р.        1377а        "мо Одинцовский р-н, пос Николино,    89261190260 Юлия      ‭12.05 (завтра) с 15:00 до 16:00
Посёлок Николино, Одинцовский район,по 2-му Успенскому направлению, между деревней Таганьково и КП Ричмонд. Расстояние до МКАД – 24 км.
Дом 33
Позвонить заранее для пропуска.
+7 (925) 773-03-97‬
Алексей"        </t>
  </si>
  <si>
    <t xml:space="preserve">клещи, комары, муравьи, РАЗОВО. ДО 30 СОТОК. Владимир</t>
  </si>
  <si>
    <t xml:space="preserve">петница</t>
  </si>
  <si>
    <t xml:space="preserve">89104586985 Олег</t>
  </si>
  <si>
    <t xml:space="preserve">истринский район 60 км от мкад 6 соток</t>
  </si>
  <si>
    <t xml:space="preserve">8200/10400/12800</t>
  </si>
  <si>
    <t xml:space="preserve">созвониться 1 июня
хотели в 15.06 числах</t>
  </si>
  <si>
    <t xml:space="preserve">9.35</t>
  </si>
  <si>
    <t xml:space="preserve">Евгений 89855821477
Любовь
89267665600</t>
  </si>
  <si>
    <t xml:space="preserve">"МО Щелчек 
Ярославка"        14.00-15.00        12000        1378СЭС        "пос Загорянский, ул валентиновская д . 26 А
Евгений 89855821477"           Владимир</t>
  </si>
  <si>
    <t xml:space="preserve">до 12 сотток, клещи , 2 выезда.</t>
  </si>
  <si>
    <t xml:space="preserve">1378СЭС</t>
  </si>
  <si>
    <t xml:space="preserve">ЗАКАЗ стр. 1002</t>
  </si>
  <si>
    <t xml:space="preserve">84955405390 Александр</t>
  </si>
  <si>
    <t xml:space="preserve">дмитровский район 40 км от мкад 10 соток кроты 2 ВЫЕЗДА</t>
  </si>
  <si>
    <t xml:space="preserve">еще муравьев хочет +2400р</t>
  </si>
  <si>
    <t xml:space="preserve">сам наберет ,  от 14.05. МЫСЛИТ над этим</t>
  </si>
  <si>
    <t xml:space="preserve">11.22</t>
  </si>
  <si>
    <t xml:space="preserve">Наталия
Телефон:
89168183360
</t>
  </si>
  <si>
    <t xml:space="preserve">соток, 6 сот, клещи, клещи , муравьи 
дмитровский р-н.
разово</t>
  </si>
  <si>
    <t xml:space="preserve">        Михаил / Владимир        "Новая Рига, 22 км от мкад
 ЖК Монолит, клещи , 40 соток, 
уч. 40 
д-я Воронино
9250 х 2 = 18500 р "</t>
  </si>
  <si>
    <t xml:space="preserve">заказалаи от КОРОЕДА 6 деревьев
обработаем вместе со вторым выездом от клещей</t>
  </si>
  <si>
    <t xml:space="preserve">доЗАКАЗ стр. 939</t>
  </si>
  <si>
    <t xml:space="preserve">плесень в авто  гап 6000р</t>
  </si>
  <si>
    <t xml:space="preserve">сам приедет на территорию</t>
  </si>
  <si>
    <t xml:space="preserve">12.37</t>
  </si>
  <si>
    <t xml:space="preserve">74952801010 Ирина
Родимова Ирина 8-968-499-54-65</t>
  </si>
  <si>
    <t xml:space="preserve">комары, улица, полуоткрытые помещения, 250 м. БЦ
</t>
  </si>
  <si>
    <t xml:space="preserve">комары на территори, 250 кв .м. ждем тхз для кп</t>
  </si>
  <si>
    <t xml:space="preserve">1070ю</t>
  </si>
  <si>
    <t xml:space="preserve">79859709240 Роман</t>
  </si>
  <si>
    <t xml:space="preserve">кроты,      около 20 сот, 65 км от мкад, м2 симферополька.
8500 х 2 = 17 000 р
</t>
  </si>
  <si>
    <t xml:space="preserve">17 000</t>
  </si>
  <si>
    <t xml:space="preserve">чмо, нет слов
" с вами точно работать не буду, закажу лучше у мошенников подешевле"</t>
  </si>
  <si>
    <t xml:space="preserve">89250258800  Олег</t>
  </si>
  <si>
    <t xml:space="preserve">20 км от мкад клещи комары короед  фунгицидная обработка до 20 деревьев</t>
  </si>
  <si>
    <t xml:space="preserve">34 000</t>
  </si>
  <si>
    <t xml:space="preserve">14.05 В 12.00 ПОЗВОНИТЬ И УТВЕРДИТЬ ДАТУ
Семен наберет</t>
  </si>
  <si>
    <t xml:space="preserve">84953116150  женщина</t>
  </si>
  <si>
    <t xml:space="preserve">6 соток клещи  бронницы 60 км   разово</t>
  </si>
  <si>
    <t xml:space="preserve">7100///8200/11100</t>
  </si>
  <si>
    <t xml:space="preserve">неактуально от 14.05</t>
  </si>
  <si>
    <t xml:space="preserve">89685871308  Татьяна</t>
  </si>
  <si>
    <t xml:space="preserve">тульская область 165 км  соток 12</t>
  </si>
  <si>
    <t xml:space="preserve">ДОРОГО</t>
  </si>
  <si>
    <t xml:space="preserve">
Телефон:
89175370804      Ян</t>
  </si>
  <si>
    <t xml:space="preserve">Клещи, рядом река, грунтовые воды.
9 соток, + береговая линия 28 метров.
63 от мкад, новорязанка, бронницы
12 000 р
17 000 р 
8500 х 2
Телефон:
89175370804      Ян</t>
  </si>
  <si>
    <t xml:space="preserve">сам наберет или его супруга ,  от 14.05. МЫСЛИТ над этим</t>
  </si>
  <si>
    <t xml:space="preserve">74991310793    Ирина</t>
  </si>
  <si>
    <t xml:space="preserve">кроты, клещи
16 соток,                                  100 км от мкад   , можайск
8500 х 2 = 17 000 р
</t>
  </si>
  <si>
    <t xml:space="preserve">думает
контрольный звонок 14.05 до 18.00
___________
не берет от 14.05</t>
  </si>
  <si>
    <t xml:space="preserve">
74956140229    Елена</t>
  </si>
  <si>
    <t xml:space="preserve">6 соток, клещи, носовиха, 43 км от мкад, 
7500 
6000 х 2 = 12 000 р 
</t>
  </si>
  <si>
    <t xml:space="preserve">МОС СЭС 17</t>
  </si>
  <si>
    <t xml:space="preserve">
74992400959      Алексей Альбертович  - председатель жск</t>
  </si>
  <si>
    <t xml:space="preserve">клещи, 35 сот , в Москве, между квартир
15 000 БН ( + 
хотел начать в 20.30 работы</t>
  </si>
  <si>
    <t xml:space="preserve">МСЭ 18</t>
  </si>
  <si>
    <t xml:space="preserve">79175252022   Алексей</t>
  </si>
  <si>
    <t xml:space="preserve">хотел за 3900 - отказ.</t>
  </si>
  <si>
    <t xml:space="preserve">МСЭ 19</t>
  </si>
  <si>
    <t xml:space="preserve">18.45</t>
  </si>
  <si>
    <t xml:space="preserve">89168471552 Дмитрий</t>
  </si>
  <si>
    <t xml:space="preserve">7, 5 сот, 10 км от мкад
6800 раз
5000 х 2 = 10 000</t>
  </si>
  <si>
    <t xml:space="preserve">89169408437 Александр</t>
  </si>
  <si>
    <t xml:space="preserve">строчка 851</t>
  </si>
  <si>
    <t xml:space="preserve">1380а</t>
  </si>
  <si>
    <t xml:space="preserve">ЗАКАЗ СТРОЧКА 851 и 772</t>
  </si>
  <si>
    <t xml:space="preserve">89163779784 Борис</t>
  </si>
  <si>
    <t xml:space="preserve">24 сотки  Лобня</t>
  </si>
  <si>
    <t xml:space="preserve">клещи, муравьи комары 2 выезда</t>
  </si>
  <si>
    <t xml:space="preserve">думает от 15.05
скостил до 18к за оба выезда. по логистике. Сам наберет</t>
  </si>
  <si>
    <t xml:space="preserve">89262233733 Марта"</t>
  </si>
  <si>
    <t xml:space="preserve">    9000        "МО Киевка        16.00-17.00        9000                "", 20 км от мкад. , новая Москва, пос первомайское, пос Академия прак, д .37 кв. 2   
4500 х 2 = 9000 р ""        Владимир"                "клещей, 1, 5 сотки, таунхаус, 2 выезда        Павел                 заказ        "клещей, 1, 5 сотки, таунхаус, 2 выезда</t>
  </si>
  <si>
    <t xml:space="preserve">"клещей, 1, 5 сотки, таунхаус, 2 выезда</t>
  </si>
  <si>
    <t xml:space="preserve">1381СЭС    </t>
  </si>
  <si>
    <t xml:space="preserve">ЗАКАЗ ОТ МИХАИЛА</t>
  </si>
  <si>
    <t xml:space="preserve">договор и дезинфекция контейнера 22 куба</t>
  </si>
  <si>
    <t xml:space="preserve">1382ю</t>
  </si>
  <si>
    <t xml:space="preserve">ждем оплаты</t>
  </si>
  <si>
    <t xml:space="preserve">79852220839 Александр</t>
  </si>
  <si>
    <t xml:space="preserve">80 сотк, клещи, собаки, 10 км от мкад, минка, баковка
23 000 х 2 = 46 000
27 000 разово
79852220839    Александр</t>
  </si>
  <si>
    <t xml:space="preserve">27 000</t>
  </si>
  <si>
    <t xml:space="preserve">думает
контрольный звонок 29.05 до 18.00</t>
  </si>
  <si>
    <t xml:space="preserve">11.44</t>
  </si>
  <si>
    <t xml:space="preserve">Анастасия
89152394669
Получить 1000 рублей                           в подарок</t>
  </si>
  <si>
    <t xml:space="preserve">9, 5 соток, клещи, 40 км от мкад,   нарофоминска, киевка
7200 
5500 х 2  = 11 000
79152394669  Анастасия</t>
  </si>
  <si>
    <t xml:space="preserve">дороговато</t>
  </si>
  <si>
    <t xml:space="preserve">моссэс 7</t>
  </si>
  <si>
    <t xml:space="preserve">муравьи, 1 выезд муравьи 7500 нарофоминск</t>
  </si>
  <si>
    <t xml:space="preserve">7 500 </t>
  </si>
  <si>
    <t xml:space="preserve">ебло медицинское дача не ее
____________
передала контакты дочке от 15.05</t>
  </si>
  <si>
    <t xml:space="preserve">79166398583 Вера</t>
  </si>
  <si>
    <t xml:space="preserve">2-ка, хол и
бар </t>
  </si>
  <si>
    <t xml:space="preserve">ЗАКАЗ стр 1125</t>
  </si>
  <si>
    <t xml:space="preserve">9-20</t>
  </si>
  <si>
    <t xml:space="preserve">84953985371 Анна </t>
  </si>
  <si>
    <t xml:space="preserve">1074 кв м крысы и теплоузел 71 кв м  детский сад частный в зябликово</t>
  </si>
  <si>
    <t xml:space="preserve">сама наберет ,  от 16.05.  </t>
  </si>
  <si>
    <t xml:space="preserve">9.38</t>
  </si>
  <si>
    <t xml:space="preserve">84956861684 спросить Ирину Борисовну</t>
  </si>
  <si>
    <t xml:space="preserve">20 соток вднх клещи 2 обработки детсад</t>
  </si>
  <si>
    <t xml:space="preserve">НАБРАТЬ 16.05 в 14.00</t>
  </si>
  <si>
    <t xml:space="preserve">1362 СЭС  добор</t>
  </si>
  <si>
    <t xml:space="preserve">1362 СЭС  добор 5400</t>
  </si>
  <si>
    <t xml:space="preserve">строчка 1105</t>
  </si>
  <si>
    <t xml:space="preserve">12 800</t>
  </si>
  <si>
    <t xml:space="preserve">Узнает цены стр 1105</t>
  </si>
  <si>
    <t xml:space="preserve">9-45</t>
  </si>
  <si>
    <t xml:space="preserve">89256810889 Илья  управляющий </t>
  </si>
  <si>
    <t xml:space="preserve">дом от клещей 30 соток 10км рублевка жуковка д3 1 обработка</t>
  </si>
  <si>
    <t xml:space="preserve">1382 СЭС</t>
  </si>
  <si>
    <t xml:space="preserve">79166205059 Геннадий</t>
  </si>
  <si>
    <t xml:space="preserve">клещи комары 60км от мкад павлопосадский 16 соток 2 выезда</t>
  </si>
  <si>
    <t xml:space="preserve">89645019836 Марат
</t>
  </si>
  <si>
    <t xml:space="preserve">клещи талдомский р-н  5-6 соток  100ккм</t>
  </si>
  <si>
    <t xml:space="preserve">не актуально, дорого</t>
  </si>
  <si>
    <t xml:space="preserve">Сергей Григорьевич
Телефон:
89032476627</t>
  </si>
  <si>
    <t xml:space="preserve">4 сотки кроты ВНУКОВО крекшино</t>
  </si>
  <si>
    <t xml:space="preserve">кроты 2 выезда 6 соток</t>
  </si>
  <si>
    <t xml:space="preserve">1383СЭС</t>
  </si>
  <si>
    <t xml:space="preserve">84952587950 Наталья</t>
  </si>
  <si>
    <t xml:space="preserve">от мкад 30 км чеховский район 50 соток клещи</t>
  </si>
  <si>
    <t xml:space="preserve">50 соток клещи + периметр 2 выезда </t>
  </si>
  <si>
    <t xml:space="preserve">сама наберет ,  от 16.05.  думают когда заказать</t>
  </si>
  <si>
    <t xml:space="preserve">5 га тверская область  деревня быльцево</t>
  </si>
  <si>
    <t xml:space="preserve">клещи кот поселок 54000-орошение/// 72000-гап/// 89000-комплекс</t>
  </si>
  <si>
    <t xml:space="preserve">54 000</t>
  </si>
  <si>
    <t xml:space="preserve">ВЛАДИМИР ВЕДЕТ ДИАЛОГ ОТ МОССАНЭСПЕРТ на 98 000 р</t>
  </si>
  <si>
    <t xml:space="preserve">11-40</t>
  </si>
  <si>
    <t xml:space="preserve">строчка 1113</t>
  </si>
  <si>
    <t xml:space="preserve">11.55</t>
  </si>
  <si>
    <t xml:space="preserve">Сергей  74955450845</t>
  </si>
  <si>
    <t xml:space="preserve">комары, клещи  , 13 соток, ярославка, 63 км от мкад. 
8700 р .
</t>
  </si>
  <si>
    <t xml:space="preserve">хотел себе ловушку от комаров купить за 50к</t>
  </si>
  <si>
    <t xml:space="preserve">ПЕРЕЗВОНИТЬ 16.05 в 12.00
__________
раб тел мнококанальный от 16.05</t>
  </si>
  <si>
    <t xml:space="preserve">89852001205 Леонид</t>
  </si>
  <si>
    <r>
      <rPr>
        <sz val="11"/>
        <rFont val="Cambria"/>
        <family val="0"/>
        <charset val="1"/>
      </rPr>
      <t xml:space="preserve">отправить цены с разбивкой, разбить на методы. используемые препараты медилис ципер и акаритокс. В кп укзать что это цена с гарантированным выездом. Сделать на высшем высшим уровне  makarov.kraus@gmail.com </t>
    </r>
    <r>
      <rPr>
        <sz val="11"/>
        <color rgb="FFFF0000"/>
        <rFont val="Cambria"/>
        <family val="0"/>
        <charset val="1"/>
      </rPr>
      <t xml:space="preserve"> КП ОТПРАВИТЬ ОТ МОССАНЭКСПЕРТА </t>
    </r>
  </si>
  <si>
    <t xml:space="preserve">кот поселок пестово дмитровский шоссе  20-25 ГА    бюджет до 300р.  так же будет много участков которые возможно будут обрабатываться отдельно за налик</t>
  </si>
  <si>
    <t xml:space="preserve">240 000</t>
  </si>
  <si>
    <t xml:space="preserve">отправлено кп по тз
от 15.05 
_________
анализируют предложения, наберут от 16.05</t>
  </si>
  <si>
    <t xml:space="preserve">74959949393     Семен Федорович</t>
  </si>
  <si>
    <t xml:space="preserve">кроты, 20 сотк, дмитровский, 60 км от мкад
8000 х 2 = 16 000 р
20 000 р если 3 раза .
</t>
  </si>
  <si>
    <t xml:space="preserve">89099592602 игорь</t>
  </si>
  <si>
    <t xml:space="preserve">тараканы 3 к кв комплекс ул митинская д47к2 кв 38</t>
  </si>
  <si>
    <t xml:space="preserve">3 к кв комплекс 5000</t>
  </si>
  <si>
    <t xml:space="preserve">1384а</t>
  </si>
  <si>
    <t xml:space="preserve">ЗАКАЗ стр 687</t>
  </si>
  <si>
    <t xml:space="preserve">моссэс 2</t>
  </si>
  <si>
    <t xml:space="preserve">89265934150 юлия
</t>
  </si>
  <si>
    <t xml:space="preserve">23 км от мкад, калужское шоссе 13 соток делали обработку сами, муравьи в доме</t>
  </si>
  <si>
    <t xml:space="preserve">12 000 муравьи 13 соток  и дом разово</t>
  </si>
  <si>
    <t xml:space="preserve">НАБРАТЬ 16.05 до 17.00
________
сама наберет от 17.05, "взяли паузу"</t>
  </si>
  <si>
    <t xml:space="preserve">моссэс 3</t>
  </si>
  <si>
    <t xml:space="preserve">89055645641 Сергей</t>
  </si>
  <si>
    <t xml:space="preserve">участок от муравьи комаров клещй  без клещей-18000 на 2 выезд
если РАЗОВО то 10 - 11 к</t>
  </si>
  <si>
    <t xml:space="preserve">15 соток исра 70 км от мкад</t>
  </si>
  <si>
    <t xml:space="preserve">НАБРАТЬ 16.05 до 17.00
___
сам наберет от 18.05</t>
  </si>
  <si>
    <t xml:space="preserve">дезинфекция мусорного контейнера 4000 договор 2600</t>
  </si>
  <si>
    <t xml:space="preserve">моссэс5</t>
  </si>
  <si>
    <t xml:space="preserve">89264777107 Никифор </t>
  </si>
  <si>
    <t xml:space="preserve">70 км серпуховский район  12 соток комары</t>
  </si>
  <si>
    <t xml:space="preserve">комары 2 выезда </t>
  </si>
  <si>
    <t xml:space="preserve">19 000</t>
  </si>
  <si>
    <t xml:space="preserve">НАБРАТЬ 16.05 до 17.00
____
сбрас 15:25
______
общался 18.05 , отправил свои конаткты. Думает, дороговато
снизил до 16 к по логистике</t>
  </si>
  <si>
    <t xml:space="preserve">"79166398583 Вера </t>
  </si>
  <si>
    <t xml:space="preserve">1385а        2500        "м. Юго - западная        14.00-15.00        2500        1385а       
проспект вернадского, д. 95 корп 2  кв. 146
5 подъезд, этаж. 1 
дом: в146в4072""              Владимир"               2-ка, хол и бар        Павел                заказ        </t>
  </si>
  <si>
    <t xml:space="preserve">2-ка, хол и бар тараканы</t>
  </si>
  <si>
    <t xml:space="preserve">1385а</t>
  </si>
  <si>
    <t xml:space="preserve">ЗАКАЗ стр 1101</t>
  </si>
  <si>
    <t xml:space="preserve">Получить 1000 рублей                           в подарок
Имя:
Фархад
Телефон:
+79067722185
89032973959 Геннадий</t>
  </si>
  <si>
    <t xml:space="preserve">45 соток,  комары, 22 км от мкад, Апрелка
17 000 разово
12 000 х 2 = 24 000 р </t>
  </si>
  <si>
    <t xml:space="preserve">1386СЭС</t>
  </si>
  <si>
    <t xml:space="preserve">79661208886 Сергей от РАвиля</t>
  </si>
  <si>
    <t xml:space="preserve">тараканы, БЦ , КЛИНИНГ - пратнеры
узнает площадь - перезвонит</t>
  </si>
  <si>
    <t xml:space="preserve">НАБРАТЬ 16.05 до 17.00
___
как доедет, узнает - перезвонит сам.</t>
  </si>
  <si>
    <t xml:space="preserve">74952252302 Елена</t>
  </si>
  <si>
    <t xml:space="preserve">пришли от текущего клиента, ООО Валери.</t>
  </si>
  <si>
    <t xml:space="preserve">3Д доки</t>
  </si>
  <si>
    <t xml:space="preserve">ПОСЧИТАТЬ - ОБЪЯВИТЬ</t>
  </si>
  <si>
    <t xml:space="preserve">НАБРАТЬ 16.05 до 17.00
___
напишет на почту 17.05</t>
  </si>
  <si>
    <t xml:space="preserve">13-28</t>
  </si>
  <si>
    <t xml:space="preserve">84955405390 Светлана</t>
  </si>
  <si>
    <t xml:space="preserve">12 соток с + соседи 6 соток 70 км клещи собака на участках</t>
  </si>
  <si>
    <t xml:space="preserve">клещи 2 выезда</t>
  </si>
  <si>
    <t xml:space="preserve">НАБРАТЬ 17.05 до 17.00
_________
многоканальный тел.</t>
  </si>
  <si>
    <t xml:space="preserve">Толик Ким от Равиля</t>
  </si>
  <si>
    <t xml:space="preserve">200 кв. м. комары мухи
грызуны и тараканы 
г. троицк 
</t>
  </si>
  <si>
    <t xml:space="preserve">НАБРАТЬ 17.05 до 17.00</t>
  </si>
  <si>
    <t xml:space="preserve">С уважением, Л.В. Рогаткина</t>
  </si>
  <si>
    <t xml:space="preserve">КП клещи и дезинфекция вентиляции</t>
  </si>
  <si>
    <t xml:space="preserve">отправлено от МСЭ кп по тз
от 16.05 
набрать 17.05</t>
  </si>
  <si>
    <t xml:space="preserve">89684340816 Далант 79854383300 Анастасия</t>
  </si>
  <si>
    <t xml:space="preserve">М. Печатники        16.00-17.00        2300            "     печатники ул гурьянова д 73 под 1 эт 12 кв 44        89684340816 Далант
79854383300 Анастасия       "        "клопы, обработка туманом .
       Владмиир</t>
  </si>
  <si>
    <t xml:space="preserve">клопы, хол туман</t>
  </si>
  <si>
    <t xml:space="preserve">1387а</t>
  </si>
  <si>
    <t xml:space="preserve">ЗАКАЗ сатрый клиент ,  делал в январе." </t>
  </si>
  <si>
    <t xml:space="preserve">МУЗЕЙ ВОВ</t>
  </si>
  <si>
    <t xml:space="preserve">комары</t>
  </si>
  <si>
    <t xml:space="preserve">ГОТОВЯТ ДОГОВОР. как будет договор от них надо выставить счет</t>
  </si>
  <si>
    <t xml:space="preserve">рекомендации</t>
  </si>
  <si>
    <t xml:space="preserve">клопы 2ка комплекс</t>
  </si>
  <si>
    <t xml:space="preserve">1388а</t>
  </si>
  <si>
    <t xml:space="preserve">МОССЭС 1</t>
  </si>
  <si>
    <t xml:space="preserve">16.05 21.04</t>
  </si>
  <si>
    <t xml:space="preserve">89109437598 Алексей </t>
  </si>
  <si>
    <t xml:space="preserve">Комары 30 соток тульская область 120 км от мск,
Тульская обл, д-я Стороживое, д-я Федоровка - ориентир.
ул березовая д 2 
 есть ливневки ak@express-office.ru</t>
  </si>
  <si>
    <t xml:space="preserve">ЗАКАЗ стр 1167</t>
  </si>
  <si>
    <t xml:space="preserve"> МОССЭС 2</t>
  </si>
  <si>
    <t xml:space="preserve">9.25</t>
  </si>
  <si>
    <t xml:space="preserve"> Рашид 89672970777</t>
  </si>
  <si>
    <t xml:space="preserve">15км км от мкад 6 соток комары дер большаково ул благовещенская д6 пятнмицкое ш. </t>
  </si>
  <si>
    <t xml:space="preserve">комары  2 выезда </t>
  </si>
  <si>
    <t xml:space="preserve">1389СЭС</t>
  </si>
  <si>
    <t xml:space="preserve"> МОССЭС 3</t>
  </si>
  <si>
    <t xml:space="preserve">84952799005 Светлана
89031302725 Роман</t>
  </si>
  <si>
    <t xml:space="preserve">ногинский район  30 КМ ОТ МКАД   участок к лесу примыкает   10 соток</t>
  </si>
  <si>
    <t xml:space="preserve">РАЗОВАЯ 12000////+ ГАРАНТИЯ.  КОМАРЫ</t>
  </si>
  <si>
    <t xml:space="preserve">ДЕД МОЗГОЕБ ТУПОЙ,хочет за 5к и гарантия до конца года
___________
общался с его женой, долго
если че сами наберут.</t>
  </si>
  <si>
    <t xml:space="preserve"> МОССЭС 4</t>
  </si>
  <si>
    <t xml:space="preserve">79771010808     Григорий</t>
  </si>
  <si>
    <t xml:space="preserve">комары,         150 км от мкад, 6 соток, 
комары , 7100х 2 = 14 200 р . 
хотел картой
</t>
  </si>
  <si>
    <t xml:space="preserve">комары, 2 выезда,,егорьевка</t>
  </si>
  <si>
    <t xml:space="preserve">НАБРАТЬ 17.05 до 17.00
______
думает, после дождей от 18.05 
контрольный 21.05 до 17.00
___
не берт от 21.05</t>
  </si>
  <si>
    <t xml:space="preserve"> МОССЭС 5</t>
  </si>
  <si>
    <t xml:space="preserve">Светлана
89037580992</t>
  </si>
  <si>
    <t xml:space="preserve">40 км от мкад дмитр район клещи комары 6 соток</t>
  </si>
  <si>
    <t xml:space="preserve">клещи комары </t>
  </si>
  <si>
    <t xml:space="preserve">9 800</t>
  </si>
  <si>
    <t xml:space="preserve">нашла за 7000</t>
  </si>
  <si>
    <t xml:space="preserve"> МОССЭС 6</t>
  </si>
  <si>
    <t xml:space="preserve"> Евгений 89175041226</t>
  </si>
  <si>
    <t xml:space="preserve">15 соток истринский район 70 от мкад</t>
  </si>
  <si>
    <t xml:space="preserve">18000-2 выезда/// 3- выезд 4000   КРОТЫ</t>
  </si>
  <si>
    <t xml:space="preserve">04 июня созвон 
----
абонент не абонент</t>
  </si>
  <si>
    <t xml:space="preserve">89251498607 ВАГИ</t>
  </si>
  <si>
    <t xml:space="preserve">1339а- старый клиент</t>
  </si>
  <si>
    <t xml:space="preserve">1390а</t>
  </si>
  <si>
    <t xml:space="preserve">1339а- старый клиент   ЗАКАЗ</t>
  </si>
  <si>
    <t xml:space="preserve"> МОССЭС 8</t>
  </si>
  <si>
    <t xml:space="preserve">Имя:
Эдуард
Телефон:
89057191504</t>
  </si>
  <si>
    <t xml:space="preserve">СНТ, 20 км от мкад, осташка мытищинский р-н, в лесу
клещи, кооператив в форме круга-элипса, 450 на 450 м2
</t>
  </si>
  <si>
    <t xml:space="preserve">обрабоать периметр кооператива за нал
25 000 - 30 000
ГА за 18 000</t>
  </si>
  <si>
    <t xml:space="preserve">сам наберет,  жильцами думают
от 18.05</t>
  </si>
  <si>
    <t xml:space="preserve"> МОССЭС 9</t>
  </si>
  <si>
    <t xml:space="preserve">Евегния звонмила на захватчик моссес
7(925)998-19-26</t>
  </si>
  <si>
    <t xml:space="preserve">комары, клещи, 30 соток, до 25 км от мкад, дситровка сосновый лес
12 700 р 
9500 х 2 = 19 000 р </t>
  </si>
  <si>
    <t xml:space="preserve">комары ебут мозги</t>
  </si>
  <si>
    <t xml:space="preserve">НАБРАТЬ 18.05 до 17.00
________
думает
набрать 21.05
___
не бер от 21.05 - шухариться, сбрас</t>
  </si>
  <si>
    <t xml:space="preserve"> МОССЭС 10</t>
  </si>
  <si>
    <t xml:space="preserve">79256134831      Виталий</t>
  </si>
  <si>
    <t xml:space="preserve">плесень, в ванной комнате, 
электросталь
5000 р с выездом
</t>
  </si>
  <si>
    <t xml:space="preserve"> МОССЭС 11</t>
  </si>
  <si>
    <t xml:space="preserve">СЕМЕН</t>
  </si>
  <si>
    <t xml:space="preserve">нахабино красногорский район 14 км от мкад</t>
  </si>
  <si>
    <t xml:space="preserve">10 СОТОК ОТ КОМАРОВ </t>
  </si>
  <si>
    <t xml:space="preserve">11 900</t>
  </si>
  <si>
    <t xml:space="preserve">сам наберет, дороговато.
от 18.05</t>
  </si>
  <si>
    <t xml:space="preserve"> МОССЭС 12</t>
  </si>
  <si>
    <t xml:space="preserve">330 км от мск шиловский район рязанская область</t>
  </si>
  <si>
    <t xml:space="preserve">35 соток  комары</t>
  </si>
  <si>
    <t xml:space="preserve">1391СЭС</t>
  </si>
  <si>
    <t xml:space="preserve"> МОССЭС 13</t>
  </si>
  <si>
    <t xml:space="preserve">
79268716410     Алла
</t>
  </si>
  <si>
    <t xml:space="preserve">МО Варшавке        10.00-11.00        13000        1392СЭС        """
 клещи, 10 сот, новая москва, д -я дубовка,
ул номер 2, д. по правой стороне предпоследний."        "клещи, 2 выезда, 10 соток.
"        Владимир</t>
  </si>
  <si>
    <t xml:space="preserve">МО Варшавке	10.00-11.00	13000	1392СЭС	"""
 клещи, 10 сот, новая москва, д -я дубовка,
ул номер 2, д. по правой стороне предпоследний."	"клещи, 2 выезда, 10 соток.
"	Владимир</t>
  </si>
  <si>
    <t xml:space="preserve">1392СЭС</t>
  </si>
  <si>
    <t xml:space="preserve"> МОССЭС 14</t>
  </si>
  <si>
    <t xml:space="preserve">89261208009 Алексей
89852243560 "</t>
  </si>
  <si>
    <t xml:space="preserve">частный дом в красногорске, плесень
1 кв.м. , на 1 этаже
МО Красногрск        11.00        6500        1393СЭС        "МО Красногрск, м-н Опалиха, ул новая московская, д 76
- ориентир.
        "плесень, 1 кв.м. 
зачистка мех. и обработка составом.
( тефлекс, пуфас)"        Владимир</t>
  </si>
  <si>
    <t xml:space="preserve">"плесень, 1 кв.м. зачистка мех. и обработка составом.</t>
  </si>
  <si>
    <t xml:space="preserve">1393СЭС</t>
  </si>
  <si>
    <t xml:space="preserve">садовник дер. Голубое зелик 50км клещи 24 сотки 2 выезда 180000</t>
  </si>
  <si>
    <t xml:space="preserve">клещи 24 сотки 2 выезда</t>
  </si>
  <si>
    <t xml:space="preserve">Заказал за 7к у мошенников</t>
  </si>
  <si>
    <t xml:space="preserve">Кристина 89688999965</t>
  </si>
  <si>
    <t xml:space="preserve">НЕ ЗВОНИТЬ</t>
  </si>
  <si>
    <t xml:space="preserve">НЕ ЗВОНИТЬ!!!!!! </t>
  </si>
  <si>
    <t xml:space="preserve">9.23</t>
  </si>
  <si>
    <t xml:space="preserve">84959025404 андрей главинжер инженер 2 мус площадки по 8 куб контейнеры и 5 по 08</t>
  </si>
  <si>
    <t xml:space="preserve">управляющая компания запрос кп на 2д мусорных площадок  2 мус площадки по 8 куб контейнеры и 5 по 08, 3 мусорных контейнера по 08 куб, паркинги площади 2000кв,</t>
  </si>
  <si>
    <t xml:space="preserve">управляющая компания запрос кп на 2д мусорных площадок</t>
  </si>
  <si>
    <t xml:space="preserve">жду письма с площадями</t>
  </si>
  <si>
    <t xml:space="preserve">89652150240 наталья</t>
  </si>
  <si>
    <t xml:space="preserve">10 соток клещи, комары истра 70км  + блхи 5к 2 выезда дополнительно, дер никитскоке снт никитское</t>
  </si>
  <si>
    <t xml:space="preserve">10 соток комары клещи 2 выезда блохи и муравьи</t>
  </si>
  <si>
    <t xml:space="preserve">1395а</t>
  </si>
  <si>
    <t xml:space="preserve">заказ оплатила.</t>
  </si>
  <si>
    <t xml:space="preserve">сергей 89036233612</t>
  </si>
  <si>
    <t xml:space="preserve">Семен/Владмиир</t>
  </si>
  <si>
    <t xml:space="preserve">дорохово 70 км от мкад, РУЗА</t>
  </si>
  <si>
    <t xml:space="preserve">15 соток + водоем
7000 х 2 = 14 000
либо развово 10 000 р</t>
  </si>
  <si>
    <t xml:space="preserve">18 200</t>
  </si>
  <si>
    <t xml:space="preserve">подумает. мозгоеб како то, мне предлагали за 7000
_____
набрать 21.05 до 17.00</t>
  </si>
  <si>
    <t xml:space="preserve">89688999965 Алена </t>
  </si>
  <si>
    <t xml:space="preserve">комары 6 соток и клещи орехово-зуево 100км 15 000</t>
  </si>
  <si>
    <t xml:space="preserve">комары и клещи 6 соток  2 выезда  разовый на комаров на 12 соток 15000</t>
  </si>
  <si>
    <t xml:space="preserve">15 000 </t>
  </si>
  <si>
    <t xml:space="preserve">не нужно</t>
  </si>
  <si>
    <t xml:space="preserve">79652150240 Наталья</t>
  </si>
  <si>
    <t xml:space="preserve"> истра 90 км от мкад</t>
  </si>
  <si>
    <t xml:space="preserve">комары клещи муравьи 16200-разовая 24000-2 обработкит за сезон</t>
  </si>
  <si>
    <t xml:space="preserve">16 200///24000</t>
  </si>
  <si>
    <t xml:space="preserve">НЕ ЗВОНИТЬ!!!!!! заказала на МСЭ</t>
  </si>
  <si>
    <t xml:space="preserve">89163262265 Наталья</t>
  </si>
  <si>
    <t xml:space="preserve">МО Киевка        14.00-15.00        5000        1394а        "Нарофоминский р-н, ( Рядом одинцовский)
пос Калининец, д. 1
кв. 36 
тараканы, 2-ка, 40 км от мкад, Киевка
74994788666    Наталья
    Владимир</t>
  </si>
  <si>
    <t xml:space="preserve">" 2-ка, тараканы, комлпекс</t>
  </si>
  <si>
    <t xml:space="preserve">1394а</t>
  </si>
  <si>
    <t xml:space="preserve">74959800450 Константин</t>
  </si>
  <si>
    <t xml:space="preserve">Равиль/Владмиир</t>
  </si>
  <si>
    <t xml:space="preserve">70 км от мкад, новая рга
рузский р-н
15 сот: клещи, 8700 разово
7000 х 2 = 14 000.
комары и клещи: 10000 разово
8000 х 2 = 16 000 р. ---- 
1066 р /сотку
2 уч = 45 сот : 
комары и клещи: 17000 разово
14 000 х 2 = 28 000 р.
622 р/сотку.</t>
  </si>
  <si>
    <t xml:space="preserve">комары, клещи либо 15 сот
либо 45 сот</t>
  </si>
  <si>
    <t xml:space="preserve">28 000</t>
  </si>
  <si>
    <t xml:space="preserve">НАБРАТЬ 21.05 до 17.00
думает, размышляет.
набрать в понедельник</t>
  </si>
  <si>
    <t xml:space="preserve">моссэс9</t>
  </si>
  <si>
    <t xml:space="preserve">89265583888 дила </t>
  </si>
  <si>
    <t xml:space="preserve">Мытищи летняя веранда комары 130 м лес,   первая обработка 7 000 гарантия 1,5 мес 5 000,   дер высыково ул центральная 31 visokovo31@mail</t>
  </si>
  <si>
    <t xml:space="preserve">74955809693    Алена</t>
  </si>
  <si>
    <t xml:space="preserve">комары, 15 сот , раменкский р-н, д-я Вялки
9500  разово
7500 х 2 = 15 000
+ клещи
11 000  разово
8500 х 2 = 17 000
</t>
  </si>
  <si>
    <t xml:space="preserve">клещи, комары</t>
  </si>
  <si>
    <t xml:space="preserve">НАБРАТЬ 21.05 до 17.00
___
от 18.05 - не берет</t>
  </si>
  <si>
    <t xml:space="preserve">79267709204 Велерия
89267709204
vizard@live.ru</t>
  </si>
  <si>
    <t xml:space="preserve">14 соток, комары, Чеховский р-н, клещи
8000 х 2
оплата за каждый выезд.</t>
  </si>
  <si>
    <t xml:space="preserve">отправил расчет препарата  объем работ</t>
  </si>
  <si>
    <t xml:space="preserve">НАБРАТЬ 23.05 до 17.00
МОЗГОЕБКА ТИПА ЛИТВИНОВО</t>
  </si>
  <si>
    <t xml:space="preserve">89773980613 Артем</t>
  </si>
  <si>
    <t xml:space="preserve">40 км от мкад пушкинский район дачн поселок Данилово-2</t>
  </si>
  <si>
    <t xml:space="preserve">20 соток +дом и баня клещи комары  16200-разовая////21400- 2 обраьотки за лето</t>
  </si>
  <si>
    <t xml:space="preserve">16 200////21400</t>
  </si>
  <si>
    <t xml:space="preserve">СОЗВОН 25.05  после 18.00</t>
  </si>
  <si>
    <t xml:space="preserve">79859284185       Борис Яковлевич</t>
  </si>
  <si>
    <t xml:space="preserve">клещи, комары
18 соток, 70 км от мкад, 70 км от мкад, новая
11200 разово
18 000 , 2 выезда. по 9000
</t>
  </si>
  <si>
    <t xml:space="preserve">уже неактуально 
выбрал других, которые у соседей делали</t>
  </si>
  <si>
    <t xml:space="preserve">89109437598 Алексей</t>
  </si>
  <si>
    <t xml:space="preserve">16.05 21.04        89109437598 Алексей         Михаил        "Комары 30 соток тульская область 120 км от мск,
Тульская обл, д-я Стороживое, д-я Федоровка - ориентир.
ул березовая д 2 
 есть ливневки ak@express-office.ru"        19 200                        19 200</t>
  </si>
  <si>
    <t xml:space="preserve">комары, 30 сот и ливневки особое внимание.</t>
  </si>
  <si>
    <t xml:space="preserve">1397СЭС</t>
  </si>
  <si>
    <t xml:space="preserve">ЗАКАЗ стр 1137</t>
  </si>
  <si>
    <t xml:space="preserve">84955648201 максим</t>
  </si>
  <si>
    <t xml:space="preserve">НАРОФОМИНСК 86 км от мкад</t>
  </si>
  <si>
    <t xml:space="preserve">клещ РАЗОВЫЙ ВЫЕЗД  10 СОТОК</t>
  </si>
  <si>
    <t xml:space="preserve">НАБРАТЬ 22.05 до 17.00
___
номер партачный</t>
  </si>
  <si>
    <t xml:space="preserve"> МОССЭС 15</t>
  </si>
  <si>
    <t xml:space="preserve">79169704227 
Александр
</t>
  </si>
  <si>
    <t xml:space="preserve">комаров, 8 сот  , 24 км от мкад, дмитровка
7800
6200 х 2 = 12 400 р 
</t>
  </si>
  <si>
    <t xml:space="preserve">видел передачу по телику : дачный ответ, про бактерии которые убивают комаров.</t>
  </si>
  <si>
    <t xml:space="preserve">уже неактуально </t>
  </si>
  <si>
    <t xml:space="preserve">Оксана 
89775206119</t>
  </si>
  <si>
    <t xml:space="preserve"> МОССЭС 16</t>
  </si>
  <si>
    <t xml:space="preserve">15.45</t>
  </si>
  <si>
    <t xml:space="preserve">89165133701 Артур"</t>
  </si>
  <si>
    <t xml:space="preserve">1398СЭС        7000        "МО Домодедово        15.00        7000        1398СЭС        ""7 км от мкад, ленинский р-н, пос КОробово, ул малиновая, д 21
"        Владимир"         МОССЭС 1      комары, 10 сот, 2 выезда        Павел</t>
  </si>
  <si>
    <t xml:space="preserve">""2 выезда, комары. 10 соток 1-й выезд за 7000 р. 2-й выезд за 3000 р."</t>
  </si>
  <si>
    <t xml:space="preserve">1398СЭС</t>
  </si>
  <si>
    <t xml:space="preserve">ДОБОР старый клиент</t>
  </si>
  <si>
    <t xml:space="preserve">ДОБОР старый клиент ДОКИ</t>
  </si>
  <si>
    <t xml:space="preserve">1026ю</t>
  </si>
  <si>
    <t xml:space="preserve">19.05 11.22</t>
  </si>
  <si>
    <t xml:space="preserve">89266681018 Елена </t>
  </si>
  <si>
    <t xml:space="preserve">Елена, клиент экобарьера,  кафе Дон 109кв м марьина роща, 2Д ежеквартально плюс доки докупит 5к за выезд, </t>
  </si>
  <si>
    <t xml:space="preserve">идет диалог</t>
  </si>
  <si>
    <t xml:space="preserve">89104445901 Мария 89152119399 Николай</t>
  </si>
  <si>
    <t xml:space="preserve">древоточец дом 200кв м немчиновка ул первая запрудная уч 108</t>
  </si>
  <si>
    <t xml:space="preserve">19 100</t>
  </si>
  <si>
    <t xml:space="preserve">набрать 23.05</t>
  </si>
  <si>
    <t xml:space="preserve">Вероника блохи, 2к кв, кузьминка</t>
  </si>
  <si>
    <t xml:space="preserve">Фарукшин</t>
  </si>
  <si>
    <t xml:space="preserve">увеличение на 14000 в статистику внощу 9800 вычел 30% мастера</t>
  </si>
  <si>
    <t xml:space="preserve">ДОБОР</t>
  </si>
  <si>
    <t xml:space="preserve">Лелечка  89910003819</t>
  </si>
  <si>
    <t xml:space="preserve">89998204993 Вероника </t>
  </si>
  <si>
    <t xml:space="preserve">Вероника блохи, 2к кв, кузьминки комплекс 5000</t>
  </si>
  <si>
    <t xml:space="preserve">блохи, 2к кв, кузьминки комплекс 5000</t>
  </si>
  <si>
    <t xml:space="preserve">с мужем посоветуется
____
сбрас от 22.05</t>
  </si>
  <si>
    <t xml:space="preserve">Виталий 89256134831
89265881987 " </t>
  </si>
  <si>
    <t xml:space="preserve">МО Электросталь        14.00-15.00        5000        1399СЭС        "г. Электросталь, ул лесная, д .25
3 подъезд - кв. позвонить
       плесень в ванной, зачитска и обработка составом.        Владимир</t>
  </si>
  <si>
    <t xml:space="preserve">плесень в ванной, зачитска и обработка составом.</t>
  </si>
  <si>
    <t xml:space="preserve">ЗАКАЗ 1146</t>
  </si>
  <si>
    <t xml:space="preserve">МОССЭС 4</t>
  </si>
  <si>
    <t xml:space="preserve">89037094279 Юрий </t>
  </si>
  <si>
    <t xml:space="preserve">120 квм дом 90 кв м, 80км нарофиминск муравьи</t>
  </si>
  <si>
    <t xml:space="preserve">12 000 +4к комары вьи +4к клещи</t>
  </si>
  <si>
    <t xml:space="preserve">наберет сам как будет знать даты отпуска</t>
  </si>
  <si>
    <t xml:space="preserve">79250677384     Елена</t>
  </si>
  <si>
    <t xml:space="preserve">кроты,   6 соток, 90 км о мкад, под можайском
6000 х 2 = 12 000
если 3 , то 15 000 р. 
если 2 участка, по 6 сот = 12 сот , то за 13-14к.
</t>
  </si>
  <si>
    <t xml:space="preserve">НАБРАТЬ 23.05 до 17.00
думает , хотела скооперироваться или когда по МИНКЕ поедем.
__
сбрас от 22.05</t>
  </si>
  <si>
    <t xml:space="preserve">мосссэс строчка 1183</t>
  </si>
  <si>
    <t xml:space="preserve">Елена </t>
  </si>
  <si>
    <t xml:space="preserve">строчка 1183</t>
  </si>
  <si>
    <t xml:space="preserve">10000х2</t>
  </si>
  <si>
    <t xml:space="preserve">оксана валерьевна от Равиля
79058452387</t>
  </si>
  <si>
    <t xml:space="preserve">комары, 20 сот, клещи
муравьи, 10 000 х 2 = 20 000 р.
поселок Гринфилд
_____
Забрать бейсболку Равиля</t>
  </si>
  <si>
    <t xml:space="preserve">есть маленькие дети, переживает.
комары ебут мозг и муравьи лезут в дом.
четверг, к 15.00
24.05</t>
  </si>
  <si>
    <t xml:space="preserve">Заказ от РАВИЛЯ</t>
  </si>
  <si>
    <t xml:space="preserve">11.24</t>
  </si>
  <si>
    <t xml:space="preserve">79055725782 Галина</t>
  </si>
  <si>
    <t xml:space="preserve">комары в подвале, затопленом. мск
4 подъезда. 
15 - 17 тыс руб.
79055725782   Галина</t>
  </si>
  <si>
    <t xml:space="preserve">наберет сам как выкачают воду из подвала от 22.05</t>
  </si>
  <si>
    <t xml:space="preserve">МОССЭС 8</t>
  </si>
  <si>
    <t xml:space="preserve">александр
Телефон:
+79166019169
</t>
  </si>
  <si>
    <t xml:space="preserve">16 сотк, кроты, Владимирская, 80 км от мкад, Киржач
8200 х 2 = 16 400. 
7000 х 3 = 21 000 </t>
  </si>
  <si>
    <t xml:space="preserve">16 400</t>
  </si>
  <si>
    <t xml:space="preserve">МОССЭС 9</t>
  </si>
  <si>
    <t xml:space="preserve">89255448519 Юлия </t>
  </si>
  <si>
    <t xml:space="preserve">3 сотки лес рядом, 9-10 км от мкад горьковка микр-н северный-2 д6 балашиха</t>
  </si>
  <si>
    <t xml:space="preserve">11000 кроты 3 сотки 2 выезда</t>
  </si>
  <si>
    <t xml:space="preserve">1401СЭС</t>
  </si>
  <si>
    <t xml:space="preserve">    9263452417 Людмила       </t>
  </si>
  <si>
    <t xml:space="preserve">м. Площадь ильича        10.00-11.00        2500        1400а               Волочаевская д 14 к 3 кв 59 эт 9 код 59 ключ9579 ел 84953611492 ти 8        клоп        Семен        9263452417 Людмила        84953611492 ти 89263452417 Людмила                Павел                        "заказ ""комплекс 
  1081н  "        Владимир</t>
  </si>
  <si>
    <t xml:space="preserve">со скид 50% обрабат у нас в декабре 17 года.""
1-ка, клопы, барьер в подорк</t>
  </si>
  <si>
    <t xml:space="preserve">1400а</t>
  </si>
  <si>
    <t xml:space="preserve">ЗАКАЗ старый клиент</t>
  </si>
  <si>
    <t xml:space="preserve">МОССЭС 11</t>
  </si>
  <si>
    <t xml:space="preserve">13.28</t>
  </si>
  <si>
    <t xml:space="preserve">84993200977 Нина </t>
  </si>
  <si>
    <t xml:space="preserve">КЛЕЩИ 6 соток детсад узнавала препарат</t>
  </si>
  <si>
    <t xml:space="preserve">10 000 2 выезда</t>
  </si>
  <si>
    <t xml:space="preserve">узнавала препарат даже цену не спросила
____
тел косячный</t>
  </si>
  <si>
    <t xml:space="preserve">МСЭ12</t>
  </si>
  <si>
    <t xml:space="preserve">89772958406 Денис</t>
  </si>
  <si>
    <t xml:space="preserve">тбо</t>
  </si>
  <si>
    <t xml:space="preserve">МОССЭС 13</t>
  </si>
  <si>
    <t xml:space="preserve">79852359038 Юлия</t>
  </si>
  <si>
    <t xml:space="preserve">муравьи, 2-ка, мск
без запаха, барьер, от 2500
маленький ребенок
</t>
  </si>
  <si>
    <t xml:space="preserve">слилась от 22.05</t>
  </si>
  <si>
    <t xml:space="preserve">МОССЭС 14</t>
  </si>
  <si>
    <t xml:space="preserve">79262359533  Игорь Владимирович</t>
  </si>
  <si>
    <t xml:space="preserve">комары,      18 сотк, 35 -40 км от мкад
рядом лес
7000 х 2 = 14 000 р 
9500 - разово.
</t>
  </si>
  <si>
    <t xml:space="preserve">МОССЭС 15</t>
  </si>
  <si>
    <t xml:space="preserve">89169294043 Ольга</t>
  </si>
  <si>
    <t xml:space="preserve">касимовсский р-н ряз.обл. старый дом 1929года чердак, фосфин с куполом и дезактивацией хочет, подумает над туманами</t>
  </si>
  <si>
    <t xml:space="preserve">фумигация, мутная баба</t>
  </si>
  <si>
    <t xml:space="preserve"> фосфин с куполом и дезактивацией хочет, подумает над туманами шарящая баба похоже на прозвон</t>
  </si>
  <si>
    <t xml:space="preserve">МОССЭС 16</t>
  </si>
  <si>
    <t xml:space="preserve">16.17</t>
  </si>
  <si>
    <t xml:space="preserve">79169422299 
Андерей a.dolmatov@yandex.ru</t>
  </si>
  <si>
    <t xml:space="preserve">Владмиир/Михаил</t>
  </si>
  <si>
    <t xml:space="preserve">3Д, столовая,      700 кв.м.
ВНУКОВО
7800 договр
300 р . - доставка актов
 интерес к отходам и журннаул учта дез</t>
  </si>
  <si>
    <t xml:space="preserve">3Д договор</t>
  </si>
  <si>
    <t xml:space="preserve">Миша наберет от 22.05</t>
  </si>
  <si>
    <t xml:space="preserve">МОССЭС 17</t>
  </si>
  <si>
    <t xml:space="preserve">16.43</t>
  </si>
  <si>
    <t xml:space="preserve">79035693413 Ирина</t>
  </si>
  <si>
    <t xml:space="preserve">от клещей, 2 ГА, часть пляжа.
13 000 х 2 = 26 000 р
</t>
  </si>
  <si>
    <t xml:space="preserve">обработка терр -и от клещей</t>
  </si>
  <si>
    <t xml:space="preserve">26 000</t>
  </si>
  <si>
    <t xml:space="preserve">сама наберет, если понадобится от 22.05</t>
  </si>
  <si>
    <t xml:space="preserve">МОССЭС 18</t>
  </si>
  <si>
    <t xml:space="preserve">Виктор
Телефон:
89295297551</t>
  </si>
  <si>
    <t xml:space="preserve">кроты, до 10 сот, 20 км от мкад, новая рига.
Шервуд.
6500 х 3 = 19 500
7500 х 2 = 14 400
15.00 - 15.30 </t>
  </si>
  <si>
    <t xml:space="preserve">Шервуд кпп - ориентр.
2-е кпп. 
СНТ Обушково, уч. 15 
Виктор
89295297551</t>
  </si>
  <si>
    <t xml:space="preserve">1402СЭС</t>
  </si>
  <si>
    <t xml:space="preserve">Заказ совместить с ШЕРВУДОМ клещи.
перенес на 02.06</t>
  </si>
  <si>
    <t xml:space="preserve">89857946480 Антон</t>
  </si>
  <si>
    <t xml:space="preserve">5кв км клещи комары гарантии вред по времени 500га и 200га  в итоге 9га дубна  вкючить в сумму  водоемы</t>
  </si>
  <si>
    <t xml:space="preserve">выслал КП, жду конкретные площади</t>
  </si>
  <si>
    <t xml:space="preserve">89637107440 Антон</t>
  </si>
  <si>
    <t xml:space="preserve">снт спутник 2 участок 46 павлоповско посадский р-н проезд через крупино</t>
  </si>
  <si>
    <t xml:space="preserve">плесень дом 8х9 комплекс + мехочистка чердака</t>
  </si>
  <si>
    <t xml:space="preserve">1403а</t>
  </si>
  <si>
    <t xml:space="preserve">89032117385  Елена Анатольевна</t>
  </si>
  <si>
    <t xml:space="preserve">Михаил/Павел</t>
  </si>
  <si>
    <t xml:space="preserve">освещенность нормативы для жилых домов жду коээфф ест освещенности не менее 5 точек 8 390 3 300 цены лабы ул пилюгина д26 к 87</t>
  </si>
  <si>
    <t xml:space="preserve">освещенность нормативы для жилых домов жду коээфф ест освещенности не менее 5 точек 8 390 3 300 цены лабы</t>
  </si>
  <si>
    <t xml:space="preserve">10.17</t>
  </si>
  <si>
    <t xml:space="preserve">79683815569 Хз</t>
  </si>
  <si>
    <t xml:space="preserve">НЕ НАШ КЛИЕНТ, хотел типа анализы</t>
  </si>
  <si>
    <t xml:space="preserve">89774004287 Анастасия</t>
  </si>
  <si>
    <t xml:space="preserve">дом ногинск большое буньково   от мкад 40 км</t>
  </si>
  <si>
    <t xml:space="preserve">дом 86м2 деревянный брус короед муравьи   </t>
  </si>
  <si>
    <t xml:space="preserve">ОЧЕНЬ ДОРОГО, МОЖНО ПОЗВОНИТЬ и предложить типо по логистике за 14000
заказала за 3500</t>
  </si>
  <si>
    <t xml:space="preserve">добор</t>
  </si>
  <si>
    <t xml:space="preserve">Антонов</t>
  </si>
  <si>
    <t xml:space="preserve">9000 вношу за вычетом 30% 1401СЭС</t>
  </si>
  <si>
    <t xml:space="preserve">добор  1401СЭС</t>
  </si>
  <si>
    <t xml:space="preserve">МОССЭС 7</t>
  </si>
  <si>
    <t xml:space="preserve">Имя:
Дмитрий
Телефон:
+79168875002</t>
  </si>
  <si>
    <t xml:space="preserve">мурвьи дома, 214 кв.м. дом - на 1 - этаже.
6 соток кроты, 
46 км от мкад, Чеховский р-н 
8000 х 2 = 16 000</t>
  </si>
  <si>
    <t xml:space="preserve">МО Чеховский р-н, СНТ Москвоский ветеран, ориентир д-я Алочково.
уч. 6 
Дмитрий
+79168875002</t>
  </si>
  <si>
    <t xml:space="preserve">1404СЭС</t>
  </si>
  <si>
    <t xml:space="preserve">Заказ </t>
  </si>
  <si>
    <t xml:space="preserve">89032148483  Ирина</t>
  </si>
  <si>
    <t xml:space="preserve">6 соток 87 км от мкад по горьковке</t>
  </si>
  <si>
    <t xml:space="preserve">разово на месяц комары</t>
  </si>
  <si>
    <t xml:space="preserve">ЗАКАЗ - съехали</t>
  </si>
  <si>
    <t xml:space="preserve"> но пока под вопросом позвонить ЗАВТРА!!!!!!!!!!!!!!!     набрать в 17.00</t>
  </si>
  <si>
    <t xml:space="preserve">16.55</t>
  </si>
  <si>
    <t xml:space="preserve">Оксана Валерьевна от Равиля 79058452387"</t>
  </si>
  <si>
    <t xml:space="preserve">"оксана валерьевна от Равиля
79058452387"        Владмиир        "комары, 20 сот, клещи
муравьи, 10 000 х 2 = 20 000 р.
поселок Гринфилд
_____
Забрать бейсболку Равиля"        "есть маленькие дети, переживает.
комары ебут мозг и муравьи лезут в дом.
четверг, к 15.00
24.05"</t>
  </si>
  <si>
    <t xml:space="preserve">Нвоя РИга, кот пос Гринфилд</t>
  </si>
  <si>
    <t xml:space="preserve">1405а</t>
  </si>
  <si>
    <t xml:space="preserve">Заказ стр.1185</t>
  </si>
  <si>
    <t xml:space="preserve">89777431789 Сергей</t>
  </si>
  <si>
    <t xml:space="preserve">НЕ БЕРЕТ 07:20///09:00///
ТЕЛ ВЫКЛЮЧЕН, мб спам</t>
  </si>
  <si>
    <t xml:space="preserve">МЭССЭС2</t>
  </si>
  <si>
    <t xml:space="preserve">89266000022 Петр
</t>
  </si>
  <si>
    <t xml:space="preserve">15 соток с домом 15 км, дети  и животные, рядом лес, пятницккое шоссе дер благовещенка ул садовая д6 </t>
  </si>
  <si>
    <t xml:space="preserve">комары, муравьи 10 сот</t>
  </si>
  <si>
    <t xml:space="preserve">1407СЭС</t>
  </si>
  <si>
    <t xml:space="preserve">МЭССЭС3</t>
  </si>
  <si>
    <t xml:space="preserve">10.15</t>
  </si>
  <si>
    <t xml:space="preserve">89031929944 Гарик</t>
  </si>
  <si>
    <t xml:space="preserve">1000кв м склад комары 23 км  Электроугли ул центральная д 109</t>
  </si>
  <si>
    <t xml:space="preserve">комары продсклады 2300 кв м, </t>
  </si>
  <si>
    <t xml:space="preserve">1408СЭС</t>
  </si>
  <si>
    <t xml:space="preserve">МЭССЭС5</t>
  </si>
  <si>
    <t xml:space="preserve">Имя:
Алексей
Телефон:
+79636877475
alex.di@mail.ru</t>
  </si>
  <si>
    <t xml:space="preserve">клещи, 22 сотки - 15 сот за вычетом
30 км от мкад, дмитровка
8000 разово
6500 х 2 = 13 000
9000 - 9500
7000 х 2 = 14 000
3 выезда клещи, кроты, :
20 000 р на 3 выезда. 
</t>
  </si>
  <si>
    <t xml:space="preserve">МЭССЭС6</t>
  </si>
  <si>
    <t xml:space="preserve">79258358220  Александр</t>
  </si>
  <si>
    <t xml:space="preserve">15 кв м.  клопы,     мск, 
2700 гор и хол
БЕЗ ЗАПАХА</t>
  </si>
  <si>
    <t xml:space="preserve">" 
егорьевский пр-д, д. 2 - ПРОХОДНАЯ. промзона
 Владмиир        """"15 кв м.  клопы,     мск, 
2700 гор и хол
БЕЗ ЗАПАХА""""                     24.05"""</t>
  </si>
  <si>
    <t xml:space="preserve">1412СЭС</t>
  </si>
  <si>
    <t xml:space="preserve">МЭССЭС7</t>
  </si>
  <si>
    <t xml:space="preserve">11.16</t>
  </si>
  <si>
    <t xml:space="preserve">роман
Телефон:
89629798086</t>
  </si>
  <si>
    <t xml:space="preserve">плесень в квартире, на полу , на потолке, МО 40 км от мкад, дмитровка
33 кв. плесень</t>
  </si>
  <si>
    <t xml:space="preserve">Поселок деденево, МО, Дмитровский р-н, ул заводская, 11
</t>
  </si>
  <si>
    <t xml:space="preserve">1410СЭС</t>
  </si>
  <si>
    <t xml:space="preserve">МЭССЭС8</t>
  </si>
  <si>
    <t xml:space="preserve">Марина
89165507020</t>
  </si>
  <si>
    <t xml:space="preserve">от мкад 25 км дмитровское шоссе 27 соток клещи</t>
  </si>
  <si>
    <t xml:space="preserve">разовая обработка </t>
  </si>
  <si>
    <t xml:space="preserve">1409СЭС</t>
  </si>
  <si>
    <t xml:space="preserve">заказ с 24го</t>
  </si>
  <si>
    <t xml:space="preserve">освещенность нормативы для жилых домов жду коээфф ест освещенности не менее 5 точек 8 390 3 300 цены лабы ул академика пилюгина д26 корп1 кв 87</t>
  </si>
  <si>
    <t xml:space="preserve">1411а</t>
  </si>
  <si>
    <t xml:space="preserve">Заказ стр 1202 перенос до доступа на крышу и облачности 10 баллов</t>
  </si>
  <si>
    <t xml:space="preserve">МЭССЭС 9</t>
  </si>
  <si>
    <t xml:space="preserve">89852001205 Леонид"</t>
  </si>
  <si>
    <t xml:space="preserve">МО Дмитровка        11.00-12.00        "ОБСЛЕДОВАНИЕ,
АКТ ОСМОТРА.
акты и счет"        1075ю        "Кот Пос ПЕСТОВО, Дмитровка. 
     "
на кону 240000 р"        Владимр</t>
  </si>
  <si>
    <t xml:space="preserve">Сделать флажирование ( энтомологическое обследование на клещей) 
Найти клещей, сделать все профессионально и качественно.</t>
  </si>
  <si>
    <t xml:space="preserve">1075ю</t>
  </si>
  <si>
    <t xml:space="preserve">Заказ стр 1116</t>
  </si>
  <si>
    <t xml:space="preserve">МЭССЭС 10</t>
  </si>
  <si>
    <t xml:space="preserve">74952152890 ирина
89250356975 Ирина"  </t>
  </si>
  <si>
    <t xml:space="preserve">м. Парк культуры        17.00-18.00        10600 БН        1076ю        "ул пречистинка, д. 33/19 стр 1
вход со стьороны кропотк.
      "плесень, примерно 3 м2 х 3 команты = 9 кв.м. под зачистку , + буферные зоны обработка 2 компаонентым составом.
ДЕО - АНТИПЛЕСНЬ + ПУФАс"        Владимир</t>
  </si>
  <si>
    <t xml:space="preserve">ПЛЕСНЬ</t>
  </si>
  <si>
    <t xml:space="preserve">10 600</t>
  </si>
  <si>
    <t xml:space="preserve">1076ю</t>
  </si>
  <si>
    <t xml:space="preserve">ОТМЕНА</t>
  </si>
  <si>
    <t xml:space="preserve">МЭССЭС 11</t>
  </si>
  <si>
    <t xml:space="preserve">15.46</t>
  </si>
  <si>
    <t xml:space="preserve">Имя:
Лидия
Телефон:
89165828095
</t>
  </si>
  <si>
    <t xml:space="preserve">участок, грудной ребенок
5 соток, 15 км от мкад, нахабино
за вычет строений</t>
  </si>
  <si>
    <t xml:space="preserve">клещи, муравьи, РАЗОВО комлпексно</t>
  </si>
  <si>
    <t xml:space="preserve">сами свяжутся от 28.05</t>
  </si>
  <si>
    <t xml:space="preserve">МЭССЭС 12</t>
  </si>
  <si>
    <t xml:space="preserve">16.35</t>
  </si>
  <si>
    <t xml:space="preserve">Руслан 79771580636</t>
  </si>
  <si>
    <t xml:space="preserve">комары, 40  сотток, новая рига , 19 км от мкад, 
14 000 х 2 = 28 000 
17 000 РАЗОВО
Истринский р-н, д-я Новинки, кот  пос Читые пруды, д. 136
</t>
  </si>
  <si>
    <t xml:space="preserve">комары ебут мозг
пруд на участке и за участком.</t>
  </si>
  <si>
    <t xml:space="preserve">1413СЭС</t>
  </si>
  <si>
    <t xml:space="preserve">МЭССЭС 13</t>
  </si>
  <si>
    <t xml:space="preserve">89637775963 Светлана</t>
  </si>
  <si>
    <r>
      <rPr>
        <b val="true"/>
        <sz val="11"/>
        <rFont val="Cambria"/>
        <family val="0"/>
        <charset val="1"/>
      </rPr>
      <t xml:space="preserve">калужка. Мосрнтген
</t>
    </r>
    <r>
      <rPr>
        <b val="true"/>
        <sz val="15"/>
        <rFont val="Cambria"/>
        <family val="0"/>
        <charset val="1"/>
      </rPr>
      <t xml:space="preserve">АДРЕС УТОЧНИТЬ В ПОНЕДЕЛЬНИК!!!!!!!!!</t>
    </r>
  </si>
  <si>
    <t xml:space="preserve">ОТКАТ ДИЗАЙНЕРУ В 6000 РУБ.
ВЗЯТЬ С ОБЪЕКТА 20 000 р</t>
  </si>
  <si>
    <t xml:space="preserve">1414СЭС</t>
  </si>
  <si>
    <t xml:space="preserve">ЗАКАЗ  от старого клиента стр.1111
В ПОНЕДЕЛЬНИК ПОДТВЕРДИТЬ ВСЕ!!</t>
  </si>
  <si>
    <t xml:space="preserve">МЭССЭС 14</t>
  </si>
  <si>
    <t xml:space="preserve">74957907628       Инна
89037966066 Инна"" </t>
  </si>
  <si>
    <t xml:space="preserve">участок,   комары, оводы, слепни
1 ГА, буферная 35 м за пределы
Талдомский р-н, 90 км от мкад
д-я павловичи
35 - 37 разово
24 000 х 2 = 48 000
20 000 х 3 = 60 000 
ЛАРВИЦИДЫ, РЕПЕЛЕНТЫ, ИНСЕКТИЦИДЫ</t>
  </si>
  <si>
    <t xml:space="preserve">участок, комары, оводы, слепни 1 ГА, буферная 35 м за пределы
1415СЭС        48000        "МО Талдомский , дмитровка        10.00-11.00        48000        1415СЭС        ""Талдомский р-н, Д-я Павловичи- ориентир, 90 км от мкад
кот пос 
89037966066 Инна""        ""1 Га + буферная зона 35 м2 по периметру.
комары, слепни, оводы, 2 ВЫЕЗДА.
24000х2 = 48 000 р""        Владимир"        "89037966066 Инна""</t>
  </si>
  <si>
    <t xml:space="preserve">1415СЭС     </t>
  </si>
  <si>
    <t xml:space="preserve">МЭССЭС 15</t>
  </si>
  <si>
    <t xml:space="preserve">89161317744 станислав 89265561457 Дарья звонить ей</t>
  </si>
  <si>
    <t xml:space="preserve">москва ярославское ш д 124, 1 подъезд  9 этаж кв 28</t>
  </si>
  <si>
    <t xml:space="preserve">хол тум + барьер муравьи 1 комн кв 2500 руб.</t>
  </si>
  <si>
    <t xml:space="preserve">1416СЭС</t>
  </si>
  <si>
    <t xml:space="preserve">МЭССЭС 16</t>
  </si>
  <si>
    <t xml:space="preserve">красногорский район ул Березовая цчасток 275</t>
  </si>
  <si>
    <t xml:space="preserve">лещи комары + до 10 деревьев обработка фунгицидами участок 15-20 соток</t>
  </si>
  <si>
    <t xml:space="preserve">1417СЭС</t>
  </si>
  <si>
    <t xml:space="preserve">МЭССЭС 1</t>
  </si>
  <si>
    <t xml:space="preserve">9.19</t>
  </si>
  <si>
    <t xml:space="preserve">9161389350 наталья</t>
  </si>
  <si>
    <t xml:space="preserve">клещи 4 соток  ебанутая затворница</t>
  </si>
  <si>
    <t xml:space="preserve">отпугнула ТБ </t>
  </si>
  <si>
    <t xml:space="preserve">МЭССЭС 2</t>
  </si>
  <si>
    <t xml:space="preserve">84965393980  Елена</t>
  </si>
  <si>
    <t xml:space="preserve">9 соток софрино 30 км от мкад комары разово гарантия 1,5 месяца</t>
  </si>
  <si>
    <t xml:space="preserve">комар на участке и пруд там же</t>
  </si>
  <si>
    <t xml:space="preserve">8 800</t>
  </si>
  <si>
    <t xml:space="preserve">ПОЗВОНИТЬ СЕГОДНЯ ДО 14.00
___
многоканальный тел, большая компрания</t>
  </si>
  <si>
    <t xml:space="preserve">МЭССЭС 3</t>
  </si>
  <si>
    <t xml:space="preserve">89067442038 Андрей Николаевич
</t>
  </si>
  <si>
    <t xml:space="preserve">комары рядом лес 30 соток, 2 дома соток 20, киевское\калужское бетонка 35км от мкад, рядом в лесу лужи за забором, </t>
  </si>
  <si>
    <t xml:space="preserve">14 000 2 выезда комплекс</t>
  </si>
  <si>
    <t xml:space="preserve">МСЭ     4</t>
  </si>
  <si>
    <t xml:space="preserve">89688679585 владимир</t>
  </si>
  <si>
    <t xml:space="preserve">поддоны клейма 300 поддонов</t>
  </si>
  <si>
    <t xml:space="preserve">40 если привезут 50 с выездом</t>
  </si>
  <si>
    <t xml:space="preserve">фумигация на европу (лицензия) </t>
  </si>
  <si>
    <t xml:space="preserve">МСЭ    5</t>
  </si>
  <si>
    <t xml:space="preserve">ВЕЧЕР 23.05</t>
  </si>
  <si>
    <t xml:space="preserve">89265401001 Алексей </t>
  </si>
  <si>
    <t xml:space="preserve">возле аэропорта домодедово</t>
  </si>
  <si>
    <t xml:space="preserve">10 соток комары- разово////// 19000 3 выезда комплекс: муравьи, клеши комары и тд</t>
  </si>
  <si>
    <t xml:space="preserve">сами свяжутся от 28.05
скидка 15% по предвар записи</t>
  </si>
  <si>
    <t xml:space="preserve">МЭССЭС 6</t>
  </si>
  <si>
    <t xml:space="preserve">Алексей Телефон: +79636877475 alex.di@mail.ru""</t>
  </si>
  <si>
    <t xml:space="preserve">"МО Дмитровка
30 км от мкад"        16.00-17/00        13000        1418СЭС        """Имя:
Алексей
Телефон:
+79636877475
alex.di@mail.ru""        Владмиир        ""клещи, 22 сотки - 15 сот за вычетом
30 км от мкад, дмитровка
       Владимир
"" " "8000 разово 6500 х 2 = 13 000 15 сот, клещи, муравьи, 2 выезда"</t>
  </si>
  <si>
    <r>
      <rPr>
        <b val="true"/>
        <sz val="11"/>
        <rFont val="Cambria"/>
        <family val="0"/>
        <charset val="1"/>
      </rPr>
      <t xml:space="preserve">МО ДМИТРОВКА
</t>
    </r>
    <r>
      <rPr>
        <b val="true"/>
        <sz val="15"/>
        <rFont val="Cambria"/>
        <family val="0"/>
        <charset val="1"/>
      </rPr>
      <t xml:space="preserve">Московская область, Мытищинский район, сельское поселение Федоскинское, вблизи д. Подольниха, уч. 83. КП Лазурный берег</t>
    </r>
  </si>
  <si>
    <t xml:space="preserve">1418СЭС</t>
  </si>
  <si>
    <t xml:space="preserve">ЗАКАЗ  1214 ОТМЕНА</t>
  </si>
  <si>
    <t xml:space="preserve">МЭССЭС 7</t>
  </si>
  <si>
    <t xml:space="preserve">84952210023 Кристина</t>
  </si>
  <si>
    <t xml:space="preserve">балашихаМО Балашиха	10.00	12900 р.	1420СЭС	балашиха мкр салтыковка ул черняховского д 26 а тел 9852278535 Иван 	плесень с зачисткой с верхатурой  фокт есть на почте чистка и обработка 	Семен</t>
  </si>
  <si>
    <t xml:space="preserve">здание с внешней стороны-фасад весь с в плесени   5м2</t>
  </si>
  <si>
    <t xml:space="preserve">1420СЭС</t>
  </si>
  <si>
    <t xml:space="preserve">МЭССЭС 8</t>
  </si>
  <si>
    <t xml:space="preserve">84955989721 ольга</t>
  </si>
  <si>
    <t xml:space="preserve">10 СОТОК НОРОФОМИНСК ОТ МКАД 85 КМ  КОМАРЫ</t>
  </si>
  <si>
    <t xml:space="preserve">12 200-РАЗО//// 16200-2 ВЫЕЗДА </t>
  </si>
  <si>
    <r>
      <rPr>
        <b val="true"/>
        <sz val="11"/>
        <color rgb="FFFF0000"/>
        <rFont val="Cambria"/>
        <family val="0"/>
        <charset val="1"/>
      </rPr>
      <t xml:space="preserve">нашла </t>
    </r>
    <r>
      <rPr>
        <sz val="11"/>
        <color rgb="FF000000"/>
        <rFont val="Cambria"/>
        <family val="0"/>
        <charset val="1"/>
      </rPr>
      <t xml:space="preserve">нашла за 8000, но возможно перезвонит напугал недобросовестными службами</t>
    </r>
  </si>
  <si>
    <t xml:space="preserve">74956905006 Артем</t>
  </si>
  <si>
    <t xml:space="preserve">комары,       6 сотток, 10 км от мкад, 
6700 разово
5500 х 2 = 11 000
хотел с соседями копирнуться
</t>
  </si>
  <si>
    <t xml:space="preserve">ПОЗВОНИТЬ 24.05 ДО 17.00
думает , обсуждает
САМ НАБЕРЕТ - раб номер</t>
  </si>
  <si>
    <t xml:space="preserve">79152394300 Геннадий
3637824@gmail.com</t>
  </si>
  <si>
    <t xml:space="preserve">10 соток 25 км мкад  клещи  дедовск</t>
  </si>
  <si>
    <t xml:space="preserve">10 000 руб один выезд 15 000 два выезда </t>
  </si>
  <si>
    <t xml:space="preserve">ЗАКАЗ дожат</t>
  </si>
  <si>
    <t xml:space="preserve">Иван
Телефон:
+79852278535
</t>
  </si>
  <si>
    <t xml:space="preserve">читстка фасадной стены строчка 1235</t>
  </si>
  <si>
    <t xml:space="preserve">строчка 1235</t>
  </si>
  <si>
    <t xml:space="preserve">89853877612 артем </t>
  </si>
  <si>
    <t xml:space="preserve">15 км рублевка от мкад 3 сотки крот!</t>
  </si>
  <si>
    <t xml:space="preserve"> 15 000  12 000 с логистической скидкой </t>
  </si>
  <si>
    <t xml:space="preserve">гасится от 28.05</t>
  </si>
  <si>
    <t xml:space="preserve">Евгений 89096864466</t>
  </si>
  <si>
    <t xml:space="preserve">от мкад 5 км вешки-2   9800-разовая 15100- 2 обрабоки</t>
  </si>
  <si>
    <t xml:space="preserve">участок 10 соток от комаров</t>
  </si>
  <si>
    <t xml:space="preserve"> 9 800///15100</t>
  </si>
  <si>
    <t xml:space="preserve">отказ - переживают за детей</t>
  </si>
  <si>
    <t xml:space="preserve">Получить 1000 рублей                           в подарок
Имя:
Анастасия
Телефон:
+79850283295
</t>
  </si>
  <si>
    <t xml:space="preserve">10 сотток, 35 км от мкад, дмитровка, клещи, мошка, муравьи МО Дмитровка        14.00-15.00        14000        1419СЭС        "Анастасия
+79850283295
МО Дмитровски йр-н, ДНП Дмитровская слобода."        "комплекс от насекомых( клещи, муравьи, мошка)
2 выезда, (10, 5 сотток)"        Владимир</t>
  </si>
  <si>
    <t xml:space="preserve">7000 х 2 = 14 000 р </t>
  </si>
  <si>
    <t xml:space="preserve">1419СЭС</t>
  </si>
  <si>
    <t xml:space="preserve">ЗАКАЗ  </t>
  </si>
  <si>
    <t xml:space="preserve"> 79262664340       Дмитрий</t>
  </si>
  <si>
    <t xml:space="preserve">"комары,      12 стоток, одинцоский.   12 км от мкад, 
ларвициды и репеленты.
9000 
7500 х 2 = 15 000 р
04- 79262664340       Дмитрий
 "</t>
  </si>
  <si>
    <t xml:space="preserve">
САМ НАБЕРЕТ - от 28.05
пока ненадо</t>
  </si>
  <si>
    <t xml:space="preserve">84957978900   89152394300 Генанадий</t>
  </si>
  <si>
    <t xml:space="preserve">снегери   волоколамка  от мкад 25 км</t>
  </si>
  <si>
    <t xml:space="preserve">клещи  10 соток  7800/8600/12000-комплекс с гарантией, если будет ломаться дать сктдку на комплекс 700р за логистику</t>
  </si>
  <si>
    <t xml:space="preserve">ПОМЕЧАЙТЕ ЧТО ЗВОНЯТ НА РАЗНЫЕ ПРОКТЫ ОДИН И ТОТ ЖЕ ЧЕЛОВЕК!!!!!!!!!</t>
  </si>
  <si>
    <t xml:space="preserve">18.35</t>
  </si>
  <si>
    <t xml:space="preserve">79859692983      Сергей"  </t>
  </si>
  <si>
    <t xml:space="preserve">"МО Истринский р-н
32 км от мкад
Новая РИга"        15.00-16.00        15000 р.        1421СЭС        "участок,  клещи, комары, 25 соток, истринский р-н, Кот псо Духанино -4
ул рождественская, д 94
 32 км о мкад
10 000 разовая
7500 х 2
79859692983      Сергей"        "клещи, комары, муравьи, 2 выезда.
ПРИКИНУТЬ ТОЧНУЮ ПЛОЩАДЬ НА МЕСТЕ, ЦЕНА ОБСУЖДАЛАСЬ ЗА 25 СОТ,
Нужно что бы все сошлось.( чтобы не было пересчета стоимости в минус)"        Владимир</t>
  </si>
  <si>
    <t xml:space="preserve">"клещи, комары, муравьи, 2 выезда.</t>
  </si>
  <si>
    <t xml:space="preserve">1421СЭС</t>
  </si>
  <si>
    <t xml:space="preserve">МСЭ    17</t>
  </si>
  <si>
    <t xml:space="preserve"> "79670385061  Кристина</t>
  </si>
  <si>
    <t xml:space="preserve">1422а        4100        "м. Флевский парк/Пионерская        ""20.00-21.00
ВЕЧЕР""        4100        1422а        ""   """"
ул пивченкова, д .7 кв 70
домофо 70, 8 этаж""""""""""""        """"""""""""
      клопы        Павел                заказ     ""           заказ, 1-ка, комплекс со скид        Владимир"        "79670385061  Кристина
84991442313""""  "        """   заказ, 1-ка, комплекс со скид
лежачий больной, проявить тактичность и лояльность. """        Павел                заказ        """   заказ, 1-ка, комплекс со скид
лежачий больной, проявить тактичность и лояльность. """</t>
  </si>
  <si>
    <t xml:space="preserve">заказ, 1-ка, комплекс со скид лежачий больной, проявить тактичность и лояльность. """</t>
  </si>
  <si>
    <t xml:space="preserve">1422а</t>
  </si>
  <si>
    <t xml:space="preserve">1197я старый клиент возобновил после переноса
ЗАКАЗ</t>
  </si>
  <si>
    <t xml:space="preserve">8.56</t>
  </si>
  <si>
    <t xml:space="preserve">84957950295 игорь </t>
  </si>
  <si>
    <t xml:space="preserve">16 соток истра 64км,  кроты 13 000   + 8 000 комары, подруга семьи главсанврач истринского района, шаристый чел</t>
  </si>
  <si>
    <t xml:space="preserve"> 13 000</t>
  </si>
  <si>
    <t xml:space="preserve">многоканальный тел - пеедал информацйию, оставил контакты. от 28.05</t>
  </si>
  <si>
    <t xml:space="preserve">Получить 1000 рублей                           в подарок
Имя:
Валентина
Телефон:
+79055791913</t>
  </si>
  <si>
    <t xml:space="preserve">ПЛЕСЕНЬ, 8 - 10 кв.м. под плиткой
зачитска и обработка 2-компонентным составом.</t>
  </si>
  <si>
    <t xml:space="preserve">работа, 15 000 - 17 000 р.
Выезд в калужскую область, 1000 р.
В 20 000 рублй уложимся.</t>
  </si>
  <si>
    <t xml:space="preserve">сами решили  вопрос - если что наберутЮ при потребности</t>
  </si>
  <si>
    <t xml:space="preserve">89166749699 Влад   89099191654 Ирина</t>
  </si>
  <si>
    <t xml:space="preserve">кроты, лес рядом, звенигород 40км от мкад 25 соток,  село введенское снт дубки позвонить при выезде ирине, ориентир ст. звенигород</t>
  </si>
  <si>
    <t xml:space="preserve">15 000, третий, по потребонсти 5000 кроты 2 выезда оаплата на карту</t>
  </si>
  <si>
    <t xml:space="preserve">МЭССЭС 4</t>
  </si>
  <si>
    <t xml:space="preserve">79150552802 Денис</t>
  </si>
  <si>
    <t xml:space="preserve">КРОТЫ, 10 сотк, 40 км от мкад, щелчек
6500 х 2 = 13 000 
</t>
  </si>
  <si>
    <t xml:space="preserve">Щелковский р-н, </t>
  </si>
  <si>
    <t xml:space="preserve">МЭССЭС 5</t>
  </si>
  <si>
    <t xml:space="preserve">Алла 89269501604 "</t>
  </si>
  <si>
    <t xml:space="preserve">Мо Люберцы        10.00        2700        1425СЭС        "МО Люберцы, мазаровская, д .1
кв. 141 подъезд 1
Алла 89269501604 "        1-ка, пыльевые клещи        Владимир</t>
  </si>
  <si>
    <t xml:space="preserve">1-ка, пыльевые клещи</t>
  </si>
  <si>
    <t xml:space="preserve">Имя:
Сергей 
Телефон:
89251222134
</t>
  </si>
  <si>
    <t xml:space="preserve">участок, 8 соток, общ, клещи, комары
75 км от мкад, ярославка
9000 разово
7000 х 2 = 14 000</t>
  </si>
  <si>
    <t xml:space="preserve">СОЗВОНИТЬСЯ   07.06 в 17.00
определится по времени - перезвонит</t>
  </si>
  <si>
    <t xml:space="preserve">79777884329    Юлия</t>
  </si>
  <si>
    <t xml:space="preserve">участок от комаров, 10 сотток, Юлия, 
рядом болото. Троицк, киевка
9000 разово
13 600  = 6800 х 2
</t>
  </si>
  <si>
    <t xml:space="preserve">Имя: Марина
Телефон:
+79255066103
-----
скидка 35%</t>
  </si>
  <si>
    <t xml:space="preserve">комары, клещи, 1. 5 сотки
10 км от мкад, новоподрезково
4000 х 2 = 8000 р 
</t>
  </si>
  <si>
    <t xml:space="preserve">МО Ленинградка	15.00-16.00	9000	1427СЭС	"ул 2-я сестрорецкая, д. 9 
Марина
+79255066103
89857733191 Игорь"	"1,5 сотки, клщи, комары, + осы.
2 выезда"	Владимир</t>
  </si>
  <si>
    <t xml:space="preserve">1427СЭС</t>
  </si>
  <si>
    <t xml:space="preserve">13.55</t>
  </si>
  <si>
    <t xml:space="preserve">Имя:
Дмитрий 
Телефон:
89670500005</t>
  </si>
  <si>
    <t xml:space="preserve">15 сотток, клещи, 50 км от мкад, новорязанка
8500 разово
7000 х 2 = 15 000
хотел по БН</t>
  </si>
  <si>
    <t xml:space="preserve">
САМ НАБЕРЕТ - от 28.05
пока не опред</t>
  </si>
  <si>
    <t xml:space="preserve">АНДРЕЙ ПАРКОВАЯ ЗОНА
79163172765</t>
  </si>
  <si>
    <t xml:space="preserve">АНДРЕЙ ПАРКОВАЯ ЗОНА</t>
  </si>
  <si>
    <t xml:space="preserve">слсли нахуй из-за префектуры ЗАО</t>
  </si>
  <si>
    <t xml:space="preserve">79857603587 Борис Михайлович</t>
  </si>
  <si>
    <t xml:space="preserve">короед на яблонях, 4 яблони, 3 км от мкад, Вешки
4 - 5 мето</t>
  </si>
  <si>
    <t xml:space="preserve">МО МЫтищи, 3 км от мкад	10.00-11.00	7700	1426СЭС	"Вешки, Мытищинский р-н, ул островского, д11
заречье - ориентир
89857603587 Борис Михайлович"	"4 дерева яблони( 4 -5 метров высоту)
 от короеда гор. тум - 4700 р
+ инъекции в каждое дерево.3000р.
= 7700 р.
провести обслед, выявить точно что за вид( короед, жук - усач, древоточец)"	Владимир</t>
  </si>
  <si>
    <t xml:space="preserve">1426СЭС</t>
  </si>
  <si>
    <t xml:space="preserve">""79152394300 Геннадий
3637824@gmail.com"" "</t>
  </si>
  <si>
    <t xml:space="preserve">Владимир/Миша</t>
  </si>
  <si>
    <t xml:space="preserve">МО Волооламка/ Новая РИга        10.00-11/00        "6800 р. Развово
ПРОСИЛ ГАП+МОТООПРЫСК"        1428СЭС        "25  км от мкад, Дедовск
д-я Надовражино, СНТ - КАЗЫ.
""79152394300 Геннадий
3637824@gmail.com"" "        "10 соток, клещи ( муравьи) 
ГЕМОРРНЫЙ КЛИЕНТ, СДЕЛАТЬ ВСЕ ЧЕТКО"        Владимир</t>
  </si>
  <si>
    <t xml:space="preserve">"10 соток, клещи ( муравьи) ГЕМОРРНЫЙ КЛИЕНТ, СДЕЛАТЬ ВСЕ ЧЕТКО"</t>
  </si>
  <si>
    <t xml:space="preserve"> 1428СЭС    </t>
  </si>
  <si>
    <t xml:space="preserve">ГЕМОРРНЫЙ КЛИЕНТ, ДОЖАТ , ОБЩАЛСЯ 40 мин. стр 1238
__________
конченное животное - сосоать</t>
  </si>
  <si>
    <t xml:space="preserve">17.47</t>
  </si>
  <si>
    <t xml:space="preserve">Дмитрий       79067743318
89295999381</t>
  </si>
  <si>
    <t xml:space="preserve">м. Крылатское        12.00-13.00        4590        1429СЭС        "пелесень,  в ванной   , на потолке и между швов
до 2 кв.м. 
Дмитрий       79067743318
89295999381
от 5400 , гарантия год
скидка 10%
осенний б-р, д. 16 корп 2 
подъезд 14 этаж 5 кв. 900"        "плесень в ванной,, 2 кв. м ( потолок и швы)
дал скидку 15 % от общ суммы 5400 р.
зачистка + 2 комоп состав обработка."        Владимир</t>
  </si>
  <si>
    <t xml:space="preserve">"плесень в ванной,, 2 кв. м ( потолок и швы) дал скидку 15 % от общ суммы 5400 р.</t>
  </si>
  <si>
    <t xml:space="preserve">1429СЭС</t>
  </si>
  <si>
    <t xml:space="preserve">СУББОТА-ВОСКРЕСЕНЬЕ</t>
  </si>
  <si>
    <t xml:space="preserve">ПЛЕСЕНЬ ОДИНЦОВ</t>
  </si>
  <si>
    <t xml:space="preserve">ДО 10 М2</t>
  </si>
  <si>
    <t xml:space="preserve">1430сэс</t>
  </si>
  <si>
    <t xml:space="preserve">суббота 12.00</t>
  </si>
  <si>
    <t xml:space="preserve">истра дом плесень-грибок 10м2 -25000-лаборатория </t>
  </si>
  <si>
    <t xml:space="preserve">25  000</t>
  </si>
  <si>
    <t xml:space="preserve">суббота 12:12</t>
  </si>
  <si>
    <t xml:space="preserve">южное бутово кп потапово </t>
  </si>
  <si>
    <t xml:space="preserve">муравьи на деревьях 5 деревтев и участок 2 сотки комплекс-7400+ 1500 за иньекции</t>
  </si>
  <si>
    <t xml:space="preserve">левак от мастера Ресницкий</t>
  </si>
  <si>
    <t xml:space="preserve">левак от мастера Ресницкий без договора</t>
  </si>
  <si>
    <t xml:space="preserve">Светлана
Телефон:
89268251989</t>
  </si>
  <si>
    <t xml:space="preserve">шаповское поселение деревня шаганино подольский район</t>
  </si>
  <si>
    <t xml:space="preserve">13 соток кроты 9800-разовый выезд и гарантийный////14200////-2 выезда и гарантия///// 16000-выезд </t>
  </si>
  <si>
    <t xml:space="preserve">ебанько - подай снаряд. 
разведут ее на баки и обоссут ей ебальник. Дуры кусок
от 28.05</t>
  </si>
  <si>
    <t xml:space="preserve">владимир 84956739263</t>
  </si>
  <si>
    <t xml:space="preserve">чехов </t>
  </si>
  <si>
    <t xml:space="preserve">6 соток  кроты  8200-разовый выезд////14000-2 выезда- 10% пенсионеру  12600 со скидкой</t>
  </si>
  <si>
    <t xml:space="preserve">1431сэс</t>
  </si>
  <si>
    <t xml:space="preserve">89268391313 Евгения</t>
  </si>
  <si>
    <t xml:space="preserve">клещи комары 10 соток пруд и бассейн на участке, 45 км от мкад 2 выезда
Мо Ленинградка 	17.00- 18.00	"8000
оплата за каждый выезд."	1433СЭС	"Солнечогорский р-н, д-я Михайловка, д. 27
Поварово - съезд с ленинградки
89268391313 Евгения"	"клещи комары 10 соток пруд и бассейн на участке, 45 км от мкад 2 выезда
оплата за каждый выезд: 8000 х 2 = 16 000 р.
ЛАРВИЦИДЫ + АКАРИЦИДЫ."	Владимир</t>
  </si>
  <si>
    <t xml:space="preserve">клещи комары 10 соток пруд и бассейн на участке, 45 км от мкад 2 выезда</t>
  </si>
  <si>
    <t xml:space="preserve">1433СЭС</t>
  </si>
  <si>
    <t xml:space="preserve">ЗАКАЗ дожат 28.05</t>
  </si>
  <si>
    <t xml:space="preserve">12.49</t>
  </si>
  <si>
    <t xml:space="preserve">Наталия
Телефон:
89169158658</t>
  </si>
  <si>
    <t xml:space="preserve">клещи, 4 сотки, Загорянка., разово
просила ГАПом</t>
  </si>
  <si>
    <t xml:space="preserve">скидка по предварительной записи 5 %</t>
  </si>
  <si>
    <t xml:space="preserve">5 400</t>
  </si>
  <si>
    <t xml:space="preserve">дура, нах пошла от 04.06</t>
  </si>
  <si>
    <t xml:space="preserve">добор 1430сэс</t>
  </si>
  <si>
    <t xml:space="preserve">фарукшин</t>
  </si>
  <si>
    <t xml:space="preserve">14.20</t>
  </si>
  <si>
    <t xml:space="preserve">89773589054 Баха"  </t>
  </si>
  <si>
    <t xml:space="preserve">м. Мякинино        17.00-18.00        4100        1432а        "Павшинская пойма, красногорский бульвар, д 14 ( Красногорск) , 7 подъезд, 17 этаж. кв. 412
89773589054 Баха"        "4-ка, гор и хол со скид.
пришел от старого клиента Рашида
клопы"        Владимир</t>
  </si>
  <si>
    <t xml:space="preserve">"4-ка, гор и хол со скид. пришел от старого клиента Рашида клопы"</t>
  </si>
  <si>
    <t xml:space="preserve">1432а</t>
  </si>
  <si>
    <t xml:space="preserve">79260374948   Мариана</t>
  </si>
  <si>
    <t xml:space="preserve">комары, клещи, 
79260374948   Мариана
участок до 10 сот .     14 км от мкад
6500 разово
5000 х 2 = 10 000 р</t>
  </si>
  <si>
    <t xml:space="preserve">
САМ НАБЕРЕТ - от 29.05
пока не опред</t>
  </si>
  <si>
    <t xml:space="preserve">С уважением,
Вадим
sbr832527@yandex.ru</t>
  </si>
  <si>
    <t xml:space="preserve">Добрый день!
Вышлите пожалуйста ваше коммерческое предложение и проект договора на обработку территории 5га от клещей и комаров.
С уважением,
Вадим</t>
  </si>
  <si>
    <t xml:space="preserve">кп отправлено 28.05
от МСЭ</t>
  </si>
  <si>
    <t xml:space="preserve">МСЭ    8</t>
  </si>
  <si>
    <t xml:space="preserve"> Отдел Главного механика
Служба пути ГУП «Мосгортранс»
Тел:   8-495-678-55-90
8-915-302-45-54 Ольга</t>
  </si>
  <si>
    <t xml:space="preserve">Добрый день!
Во вложении Техническое задание на  Оказание услуг по санитарно-профилактической обработке объектов по дератизации и дезинсекции
Просьба рассмотреть и в ответ прислать Коммерческое предложение, со сроком действия до 31.12.2019г.
Также в КП просьба поставить печать , и реквизиты ИНН.</t>
  </si>
  <si>
    <t xml:space="preserve">кп отправлено 28.05
аукционы</t>
  </si>
  <si>
    <t xml:space="preserve">89637829454 Олег </t>
  </si>
  <si>
    <t xml:space="preserve">Моссес походу 
Четверг 31.05 с 10 до 11.00
89637829454 Олег 
14 км от мкад, киевка 
В навигаторе: д-я Филимонки. 
2 участка по 20 сот х 2 = 40 сот 
Клещи, комары, муравьи 
Разовая 14 000
ему 5%
14 000×5%
=700 р</t>
  </si>
  <si>
    <t xml:space="preserve">1434СЭС</t>
  </si>
  <si>
    <t xml:space="preserve">МОССЭС1</t>
  </si>
  <si>
    <t xml:space="preserve">9.46</t>
  </si>
  <si>
    <t xml:space="preserve">89268595149 Елена  89037368822 Владимир</t>
  </si>
  <si>
    <t xml:space="preserve">плесень 10кв м, м бульвыар рокоссовсколго б-р рокоссовского д39. корп. 1 кв 33  этаж вход по домофону 33</t>
  </si>
  <si>
    <t xml:space="preserve">плесень 10кв м мех очистка плюс дезинфекция воздуха от спор плесени ОПЛАТА ПО ТЕРМИНАЛУ</t>
  </si>
  <si>
    <t xml:space="preserve">1435СЭС</t>
  </si>
  <si>
    <t xml:space="preserve">МОССЭС2</t>
  </si>
  <si>
    <t xml:space="preserve">10 :07</t>
  </si>
  <si>
    <t xml:space="preserve">Виолетта
Телефон:
89652265535</t>
  </si>
  <si>
    <t xml:space="preserve">Сергей</t>
  </si>
  <si>
    <t xml:space="preserve">ступинский район малино снт бермуды 93 км от мкад</t>
  </si>
  <si>
    <t xml:space="preserve">8 соток клещи  9200-разовая 16000-2 обработки +гарантия и барьерная защита+ обработка от каморов</t>
  </si>
  <si>
    <t xml:space="preserve">некуально от 04.06</t>
  </si>
  <si>
    <t xml:space="preserve">МОССЭС 3</t>
  </si>
  <si>
    <t xml:space="preserve">10.33</t>
  </si>
  <si>
    <t xml:space="preserve">74957307081 НИколай ( хач)</t>
  </si>
  <si>
    <t xml:space="preserve">щелковский р-н, 41 , 30 соток, 8700 развов, 22-25 соткто
7000 х 2 = 14 000 р. 
есть пруд, КОМАРЫ</t>
  </si>
  <si>
    <t xml:space="preserve">щелчек</t>
  </si>
  <si>
    <t xml:space="preserve">
САМ НАБЕРЕТ - от 29.05
многоканальный тел</t>
  </si>
  <si>
    <t xml:space="preserve">Получить 1000 рублей                           в подарок
Имя:
Светлана
Телефон:
+79165858724</t>
  </si>
  <si>
    <t xml:space="preserve">23 дерева, елки сосны, 3-4 метра, 25 км от мкад, новая рига
9700 - обработка ГАПом
600 - 700 рублей за инъекцию , в зависимости от </t>
  </si>
  <si>
    <t xml:space="preserve">новая рига</t>
  </si>
  <si>
    <t xml:space="preserve">9 700</t>
  </si>
  <si>
    <t xml:space="preserve">нашла з 7000 </t>
  </si>
  <si>
    <t xml:space="preserve">МОССЭС 5</t>
  </si>
  <si>
    <t xml:space="preserve">
Имя:
Екатерина
Телефон:
89152398397
</t>
  </si>
  <si>
    <t xml:space="preserve">кроты, 20 сотк, 25 км от мкад, егорьевка
7500 х 2 = 15 000
6000 х 3 = 18 000
</t>
  </si>
  <si>
    <t xml:space="preserve">егорьевка</t>
  </si>
  <si>
    <t xml:space="preserve">
САМ НАБЕРЕТ - от 29.05
хотели на осень и т.д.</t>
  </si>
  <si>
    <t xml:space="preserve">МОССЭС 6</t>
  </si>
  <si>
    <t xml:space="preserve">
79013662862     Денис</t>
  </si>
  <si>
    <t xml:space="preserve">потолок, в ванной
2 мес назад, мск
0,5 кв.        мех зачитска + обработка
4100 р .
79013662862     Денис</t>
  </si>
  <si>
    <t xml:space="preserve">кузьминки</t>
  </si>
  <si>
    <t xml:space="preserve">если плесень не вызывает туберкулез , то мы отказываемся обрабаьывать</t>
  </si>
  <si>
    <t xml:space="preserve">79778371223 СПАМ</t>
  </si>
  <si>
    <t xml:space="preserve">79175881408   Наталья</t>
  </si>
  <si>
    <t xml:space="preserve">мск, плесень
до 5 кв.м.     - зачистка, обработка
от 5100 
79175881408   Наталья</t>
  </si>
  <si>
    <t xml:space="preserve">ЗАКАЗ стр 1339
- дожат Владимиром 04.06
</t>
  </si>
  <si>
    <t xml:space="preserve">моссэс 9</t>
  </si>
  <si>
    <t xml:space="preserve">84957974931 сЕРГЕЙ
89263503663 </t>
  </si>
  <si>
    <t xml:space="preserve">Сергей/Владимир</t>
  </si>
  <si>
    <t xml:space="preserve">короед 70 деревтев на учвстке 50 соток 2 выезда-35000//// кроты-17000</t>
  </si>
  <si>
    <t xml:space="preserve">зеленоград, 4</t>
  </si>
  <si>
    <t xml:space="preserve">ЗАКАЗ стр 1338
- дожат Владимиром 04.06
общий чек 49 400 р 
оплата в 2 транша. 40 000 + 9400</t>
  </si>
  <si>
    <t xml:space="preserve">МОССЭС 10</t>
  </si>
  <si>
    <t xml:space="preserve">
79057210077   Надежда</t>
  </si>
  <si>
    <t xml:space="preserve">клещи,   30 соток, около 100 км от мкад, юг 
20 соток  - зеленка.
10 000 - 11 000 разово
8500 х 2 = 17 000 
</t>
  </si>
  <si>
    <t xml:space="preserve"> 01.06 ДОЖАТЬ!!!!!! контрольный думает, 
 позвонить до 17.00"
_
ДОХУЯ УМНАЯ: какое ДВ и т.д.
зависит от траноспорта
__
не берет от 04.06 - прозванивать до талого</t>
  </si>
  <si>
    <t xml:space="preserve">Андрей,  79269038021
vysotka@bk.ru</t>
  </si>
  <si>
    <t xml:space="preserve">обработка от клещей, новая рига, 55 км от мкад
КЛЕЩИ 20 ГА
база отдыха, частная
</t>
  </si>
  <si>
    <t xml:space="preserve">Истринский р-н.</t>
  </si>
  <si>
    <t xml:space="preserve">кп отправлено 28.05
от МСЭ
___
сам свяжется при потребности, отдал рук-ву</t>
  </si>
  <si>
    <t xml:space="preserve">МОССЭС 12</t>
  </si>
  <si>
    <t xml:space="preserve">17.15</t>
  </si>
  <si>
    <t xml:space="preserve">Получить скидку 35%
Имя:
Светлана
+79253777046
</t>
  </si>
  <si>
    <t xml:space="preserve">клещи,8 соток, 32 км от мкад, дмитровка
5350х 2 = 10 700 р. 
</t>
  </si>
  <si>
    <t xml:space="preserve">Дмитровка, </t>
  </si>
  <si>
    <t xml:space="preserve">ЗАКАЗ стр. 1300</t>
  </si>
  <si>
    <t xml:space="preserve">89167488110  Светлана</t>
  </si>
  <si>
    <t xml:space="preserve">ступинский район 100 км от мкад снт скиф поселок алиево рядом</t>
  </si>
  <si>
    <t xml:space="preserve">8 соток от каомаров -7200-разово. колодец обработать-ларвицидами
2 обработки 5800 х 2 = 11 600 р.</t>
  </si>
  <si>
    <t xml:space="preserve">7 200</t>
  </si>
  <si>
    <t xml:space="preserve">с мужем решит и перезвонит
______
НАБРАТЬ 31.05 - даст ответ. до 17.00</t>
  </si>
  <si>
    <t xml:space="preserve">Виктор
Телефон:
+79636213233</t>
  </si>
  <si>
    <t xml:space="preserve">участок 70 соток 100 км от мкад по калужке</t>
  </si>
  <si>
    <t xml:space="preserve">кроты 70 соток разовый-18000//// 24000-2 выезда///29000-3 выезда +муравьев и комаров</t>
  </si>
  <si>
    <t xml:space="preserve">" НЕ звоните , не отвлекайте меня от работы/" " я уже все выслушал"!
дорого
__
конеченный.</t>
  </si>
  <si>
    <t xml:space="preserve">МСЭ  3</t>
  </si>
  <si>
    <t xml:space="preserve"> 89168198223 Наталья Павловна
84983027028  </t>
  </si>
  <si>
    <t xml:space="preserve">МО Люберцы        10.00-11.00        2500        1436а        " люберцы 1й панковский д 27  кв 2      89168198223 Наталья Павловна
84983027028        "        "клопы, 2-ка, гор и хол скидка 50%
_____
выезжаем 5-й РАЗ"        Владимир</t>
  </si>
  <si>
    <t xml:space="preserve">"клопы, 2-ка, гор и хол скидка 50% _____ выезжаем 5-й РАЗ" Владимир</t>
  </si>
  <si>
    <t xml:space="preserve">1436а  </t>
  </si>
  <si>
    <t xml:space="preserve">Светлана +79253777046"</t>
  </si>
  <si>
    <t xml:space="preserve">МО Дмитровка        10.00-11.00        10000        1437СЭС        "МО Дмитровка, дмитровский р-н, пос  Лупаново, кот пос Лесная Усадьба, д. 2
Лупаново - поворот свернуть.
Светлана
+79253777046"        "клещи, 2 выезда, 
клещи,8 соток, 32 км от мкад, дмитровка
5000х 2 = 10 000 р. 
"        Владимир</t>
  </si>
  <si>
    <t xml:space="preserve">клещи,8 соток, 32 км от мкад, дмитровка</t>
  </si>
  <si>
    <t xml:space="preserve"> 1437СЭС   </t>
  </si>
  <si>
    <t xml:space="preserve">ЗАКАЗ стр. 1294</t>
  </si>
  <si>
    <t xml:space="preserve"> Виктор 89295297551</t>
  </si>
  <si>
    <t xml:space="preserve">МО Новая РИга        11.00        "14400 р.!
_____
При подтврждении заявки точно утвердить АДРЕС и СУММУ!"        1438СЭС        "МО Новая Рига
Шервуд ( рядом)""        15.00-        1     14400        """"""""""""Шервуд кпп - ориентр.
2-е кпп. 
СНТ Обушково, уч. 15 
2 выезда""""""        ""до 10 сот, кроты, 2 выезда."        "НОВАЯ РИГА ШЕРВУД""""       """"        """"кроты до 10 сотки комплекс 
2 выезда""""        Павел                заказ        """"кроты до 10 сотки комплекс 
7500 х 2 = 15 000р и скидка на дорогу 600 р = 14 400 р!
третий выезд по потребности, доплата 4500 р.
( заключительный выезд - ДЁТЯ)""   "        Владимир</t>
  </si>
  <si>
    <t xml:space="preserve">   """"кроты до 10 сотки комплекс 
7500 х 2 = 15 000р и скидка на дорогу 600 р = 14 400 р!</t>
  </si>
  <si>
    <t xml:space="preserve">ЗАКАЗ старый прозвон - перенос стр. 1197</t>
  </si>
  <si>
    <t xml:space="preserve">Валерий
Телефон:
+79104688338
</t>
  </si>
  <si>
    <t xml:space="preserve">комаров, слепни, пруд на участке
18 сотток, 75 км от мкад, варшавка
7300 х 2 = 14 600 р.
</t>
  </si>
  <si>
    <t xml:space="preserve">сами наберут - уезжают на месяц. от 04.06
__
набрать в ИЮЛЕ 01.07</t>
  </si>
  <si>
    <t xml:space="preserve">МСЭ  7</t>
  </si>
  <si>
    <t xml:space="preserve">ЖК монолит, истринский р-н
105 штук елей, до 5 метров
гапом за 28 000 обработка по скидке  - 40 соток
елси все деревья то 350 р за дерево
если избирательно то 700 р за дерево</t>
  </si>
  <si>
    <t xml:space="preserve">"Новая Рига, 22 км от мкад
 ЖК Монолит, клещи , 40 соток, 
уч. 40 
д-я Воронино
</t>
  </si>
  <si>
    <t xml:space="preserve">15.58</t>
  </si>
  <si>
    <t xml:space="preserve">89168568493 Сергей владимирович</t>
  </si>
  <si>
    <t xml:space="preserve">дом с сайдингом короед 100 кв м, 70 км по минскому ш  дер. усадково до светофора у дорохово поворот на верею и там поворот на архангельское  набрать ему при выезде</t>
  </si>
  <si>
    <t xml:space="preserve">дом с сайдингом короед 100 кв м гортуман</t>
  </si>
  <si>
    <t xml:space="preserve">МСЭ  9</t>
  </si>
  <si>
    <t xml:space="preserve">89161377539 Елена</t>
  </si>
  <si>
    <t xml:space="preserve">"МО Ленинский р-н
каширка"        17.00-18.00        "3й выезд   был ресницкий
ТРЕТИЙ ВЫЕЗ - 3000 р ДОПЛАТА"        1303а        "Пос Мещерино,  НАВИГАТОР : архитектурный пригород, южная долина -
89161377539 Елена
74986027875
кроты,  землеройки      10 сот, 8 км от мкад
МО Ленинский р-н
8250 х 2 = 16 500 р"        "кроты, землеройки
2 выезда,, комплекс, + отраву землеройкам
Капрканы, отрв. фумигант, Дётя и отрава    с утра позвонить и заказать пропуск"        Владимир</t>
  </si>
  <si>
    <t xml:space="preserve">3-й ВЫЕЗД ДОБОР</t>
  </si>
  <si>
    <t xml:space="preserve">   1303а  </t>
  </si>
  <si>
    <t xml:space="preserve">МСЭ  10</t>
  </si>
  <si>
    <t xml:space="preserve">79099329816 Иван</t>
  </si>
  <si>
    <t xml:space="preserve">м. Измайловская        17.00-18.00        2500        1439а        "
ул 3-я парковая, д. 25
1 подъезд этаж 11 кв. 83
"        "</t>
  </si>
  <si>
    <t xml:space="preserve">3-ка, клопы, КОМПЛЕКС: горячий, холодный, барьер.
сдавали квартиру ХАЧАМ.
ЗНАКОМЫЕ Генерального директора, сделать ОТЛИЧНО. Будет повтор - будет анальная казнь."        Владимир</t>
  </si>
  <si>
    <t xml:space="preserve">1439а  </t>
  </si>
  <si>
    <t xml:space="preserve">ЗАКАЗ от Рамиля</t>
  </si>
  <si>
    <t xml:space="preserve">89257926492 Максим</t>
  </si>
  <si>
    <t xml:space="preserve">от мкад 32км по калужке  9800-разовый//// 15400-2 выезда + обработка участка от комаров</t>
  </si>
  <si>
    <t xml:space="preserve">кроты 15-20 соток</t>
  </si>
  <si>
    <t xml:space="preserve">1440 СЭС</t>
  </si>
  <si>
    <t xml:space="preserve">МОССЭС 2</t>
  </si>
  <si>
    <t xml:space="preserve">10.29</t>
  </si>
  <si>
    <t xml:space="preserve">74955198565  Андрей</t>
  </si>
  <si>
    <t xml:space="preserve">кот пос , о клещей, 22 ГА, 18- 20 ГА 
Королев.
Болшево, КП , 75 р за сотку, 150000 р за 20 ГА.
74955198565  Андрей</t>
  </si>
  <si>
    <t xml:space="preserve">20 ГА клещи, </t>
  </si>
  <si>
    <t xml:space="preserve">150 000</t>
  </si>
  <si>
    <t xml:space="preserve">ведем диалог 
набрать 31.05 до 17.00 - ДОЖАТЬ
___
тел не АЛЕ</t>
  </si>
  <si>
    <t xml:space="preserve">89152522220 Галина</t>
  </si>
  <si>
    <t xml:space="preserve">от мкад 55 км по волоколамке</t>
  </si>
  <si>
    <t xml:space="preserve">5 сотки-где роют, 30 соток-там нет разовый выезд 7800  сотка-1560р</t>
  </si>
  <si>
    <t xml:space="preserve">ебанутая тварь, позвонит-послать на хуй</t>
  </si>
  <si>
    <t xml:space="preserve">Евгентй 89160891126</t>
  </si>
  <si>
    <t xml:space="preserve">участок 10 соток примерно 6 дубов и елей 8-10. много комаров. хочет клещей и короеда одна обраьотка------- 18000р///// 2 обработки 29200+ муравьи </t>
  </si>
  <si>
    <t xml:space="preserve">29 200</t>
  </si>
  <si>
    <t xml:space="preserve">сами наберут - от 04.06
денег нет))</t>
  </si>
  <si>
    <t xml:space="preserve">79265007080 
Дмитрий</t>
  </si>
  <si>
    <t xml:space="preserve">дачу от клещей,  60 - 70 соток, 7 км от мкад, Новая РИга
17 000 разово       - 243 р.     за сотку
14 500 х 2 = 29 000 р
</t>
  </si>
  <si>
    <t xml:space="preserve">сами наберут - взяли паузу от 04.06
</t>
  </si>
  <si>
    <t xml:space="preserve">12.21</t>
  </si>
  <si>
    <t xml:space="preserve">89689723014 Снежанна</t>
  </si>
  <si>
    <t xml:space="preserve">Михаил\Владимир</t>
  </si>
  <si>
    <t xml:space="preserve">Детсад, истринский район снегири 43544,8 кв м клещи 4,3га госзакупки выслать кп 3 шт</t>
  </si>
  <si>
    <t xml:space="preserve">mdou_28@mail.ru</t>
  </si>
  <si>
    <t xml:space="preserve">18 000 </t>
  </si>
  <si>
    <t xml:space="preserve">отмена , другая компания забрала за 16.5 тыс рублей</t>
  </si>
  <si>
    <t xml:space="preserve">89254712232 Ирина</t>
  </si>
  <si>
    <t xml:space="preserve">2 участка 8,424га и 3,5369 интернат реутов лесная 8а и балашиха свердлова 9 клещи, </t>
  </si>
  <si>
    <t xml:space="preserve">договор без дат в эти вых с актами без дат, оплата после регистрации договора balkcson@yandex.ru</t>
  </si>
  <si>
    <t xml:space="preserve">37 000</t>
  </si>
  <si>
    <t xml:space="preserve">совещается
______________
СТАТУС ЗАКАЗА ПОМЕНЯТЬ!!!!!!!!!!!! ОНА НЕ СОВЕЩАЕТСЯ, А ЗАКАЗАЛА У НАС! МИШ, БУДЬ ВНИМАТЕЛЬНЕЕ. от 04.06</t>
  </si>
  <si>
    <t xml:space="preserve">79036210577 Зинаида Николоевна</t>
  </si>
  <si>
    <t xml:space="preserve">8 кв, поесень на балконе, 5000 р
зачитска + обрботка
79036210577      Зинаида Николоевна</t>
  </si>
  <si>
    <t xml:space="preserve">набрать 05.06!</t>
  </si>
  <si>
    <t xml:space="preserve">Ирэн
Телефон:
+79035961264
</t>
  </si>
  <si>
    <t xml:space="preserve">79637588800 Светлана 89037375751 Валерий ( зв)"</t>
  </si>
  <si>
    <t xml:space="preserve">Мо Минка        16.00-17.00        8700        1441 СЭС        "участок,  Кубинка, 50 км от мкад, минка
МО, Одинцовчкий р-н, д-я Дютьково, д 27А
79637588800 Светлана
89037375751 Валерий ( зв)"        "15 соток,  разова
клещи, мур, комары"        Владимир</t>
  </si>
  <si>
    <t xml:space="preserve">"15 соток, разова клещи, мур, комары"</t>
  </si>
  <si>
    <t xml:space="preserve"> 1441 СЭС   </t>
  </si>
  <si>
    <t xml:space="preserve">Имя:
Алена
Телефон:
79099847695</t>
  </si>
  <si>
    <t xml:space="preserve">плесень, 8 кв. м. 
Домодедово, 6200 зачитска и обработка
</t>
  </si>
  <si>
    <t xml:space="preserve">Г. Домодедово        10.00-11.00        6200        1442 СЭС        "Г. Домодедово, ул кирова, д. 11 корп1 кв 91
89099847695 Алена
79099847695"        "плесень, 8 кв. на балконе
мех зачистка + обработка 2к составом"        Владимир</t>
  </si>
  <si>
    <t xml:space="preserve">  1442 СЭС </t>
  </si>
  <si>
    <t xml:space="preserve">16.24</t>
  </si>
  <si>
    <t xml:space="preserve">79774538403 Николай
с уважением,
Администрация поселения Внуковское
8 (495) 736-61-24</t>
  </si>
  <si>
    <t xml:space="preserve">Добрый день! Вам звонили по поводу обработки против клещей на площади 56Га и обработки против личинок комаров на площади 12 Га.
Ждём Ваше коммерческое предложение.</t>
  </si>
  <si>
    <t xml:space="preserve">кп отправлено 31.05
от МСЭ
набрать 01.06
__
01.06
не берет, бесполезная чепуха</t>
  </si>
  <si>
    <t xml:space="preserve">МСЭ  13</t>
  </si>
  <si>
    <t xml:space="preserve">89167479966 Артем 
пришел с садового центра Ясенево</t>
  </si>
  <si>
    <t xml:space="preserve">"МОСКВА
БУТОВО"        13.00-14.00        20000        1444 ИН сэс        "89167479966 Артем 
Деревня Боброво, ул кооперативная, д. 298
Днт Бутово"        "2 выезда за сезон,  20 сот, бутово 
Комплекс насекомые-  11 000 р
30-40 деревьев гапом от древесных вредителей - 8000 р
+ инъекции в деревья по факту обследования : 700 р за инъекцию. ""
Интересовался подпилом веток и т.д.
Просил провести комплексное обследование на предмет болезни деревьев. "        Владимир</t>
  </si>
  <si>
    <t xml:space="preserve">1444 ИН</t>
  </si>
  <si>
    <t xml:space="preserve">Никита 79774970845</t>
  </si>
  <si>
    <t xml:space="preserve">до 5 метров, сосны, 3 деревы. Итсра, 35 км от мкад</t>
  </si>
  <si>
    <t xml:space="preserve">короед профилактика, предложил + еще иньекции 700 р за дерево
есть сосед на участке, у него деревья поражены</t>
  </si>
  <si>
    <t xml:space="preserve">сами решают вопрос - неакту от 04.06</t>
  </si>
  <si>
    <t xml:space="preserve">10.28</t>
  </si>
  <si>
    <t xml:space="preserve">89104431827 Юрий</t>
  </si>
  <si>
    <t xml:space="preserve">МО НОВОРЯЗАНКА        17.00-18.00        7000-7500 р.        1443ИНСЭС        "Нижнее Хорошово — село в Коломенском муниципальном районе СНТ ХОРОШОВО-2
89104431827 Юрий
село - Чанки - ориентир.
"        """щитовыой домик, оббит вагонкой, 85 км от мкад, Коломна, 20 кв.м. 
КОРОЕД - каратезион, аррива.
сертификаты копии просил"        Владимир
</t>
  </si>
  <si>
    <t xml:space="preserve">1443ИНСЭС    </t>
  </si>
  <si>
    <t xml:space="preserve">89031785423 Светлана"</t>
  </si>
  <si>
    <t xml:space="preserve"> м. Красногвардейская        10.00        4100        1445 ИНСЭС        "Ореховый пр-д, д 41
корп 1 кв. 125
2 подеъхзд, 16 этаж
89031785423 Светлана"      </t>
  </si>
  <si>
    <t xml:space="preserve">  3-ка, муравьи, гор , хол, бартер сос кид        Владимир</t>
  </si>
  <si>
    <t xml:space="preserve">1445ИНСЭС    </t>
  </si>
  <si>
    <t xml:space="preserve">79859761585      Александр</t>
  </si>
  <si>
    <t xml:space="preserve">после затопления, 4- 5 мес назад, в ванной, мсск
5100 р       , он не хозяин - ОБЗВАНИВАЕТ ФИРМЫ
79859761585      Александр</t>
  </si>
  <si>
    <t xml:space="preserve">плесень в ванной</t>
  </si>
  <si>
    <t xml:space="preserve">сами решают вопрос - неакту от 01.06</t>
  </si>
  <si>
    <t xml:space="preserve">79299700103     Владлена
</t>
  </si>
  <si>
    <t xml:space="preserve">25 сот, клещи, 20 км от мкад , новая рига
9100 р         разово
клещи, муравьи, </t>
  </si>
  <si>
    <t xml:space="preserve">9 100</t>
  </si>
  <si>
    <t xml:space="preserve">мудень)
сам наберет</t>
  </si>
  <si>
    <t xml:space="preserve">12.46 суб.</t>
  </si>
  <si>
    <t xml:space="preserve">89166826287 Карина</t>
  </si>
  <si>
    <t xml:space="preserve">муравьи 4к км м. Крылатское, Островной пр-д д 6 кв 4, номер машины на пропуск, на за час ей позвонить</t>
  </si>
  <si>
    <t xml:space="preserve">муравьи 4к кв хол туман + барьер 4200</t>
  </si>
  <si>
    <t xml:space="preserve">1446инСЭС</t>
  </si>
  <si>
    <t xml:space="preserve">МСЭ </t>
  </si>
  <si>
    <t xml:space="preserve">антонов</t>
  </si>
  <si>
    <t xml:space="preserve">1444 ИН   ДОБОР  на 2000 вношу за минусом 30%</t>
  </si>
  <si>
    <t xml:space="preserve">1444 ИН   ДОБОР</t>
  </si>
  <si>
    <t xml:space="preserve">понеднльник</t>
  </si>
  <si>
    <t xml:space="preserve">"МО Ленинский р-н
каширка"        14.00-15.00        14000р.        1303а        "Пос Мещерино,  НАВИГАТОР : архитектурный пригород, южная долина -
89161377539 Елена
74986027875
кроты,  землеройки      10 сот, 8 км от мкад
МО Ленинский р-н
8250 х 2 = 16 500 р"     </t>
  </si>
  <si>
    <t xml:space="preserve">4 -й выезд к ней. ОБРАБОТКА ДЕРЕВЬЕВ от блезней и вредителей. ( ПАРША, ЛИСТОВЕРТКА) Владимир</t>
  </si>
  <si>
    <t xml:space="preserve">заказ - ДОБОР 4-й выезд.</t>
  </si>
  <si>
    <t xml:space="preserve">84953411313 зинаида степановна </t>
  </si>
  <si>
    <t xml:space="preserve">борисовские пруды клопы 2к кв,  комплекс 4200</t>
  </si>
  <si>
    <t xml:space="preserve">2к кв</t>
  </si>
  <si>
    <t xml:space="preserve">4 200</t>
  </si>
  <si>
    <t xml:space="preserve">отказ ( бомжи, бичи)</t>
  </si>
  <si>
    <t xml:space="preserve">короед 70-80 деревтев на учвстке 50 соток 2 выезда-35000//// кроты-17000</t>
  </si>
  <si>
    <t xml:space="preserve">зеленоград, 4
"ЗАКАЗ - дожат Владимиром 04.06
общий чек 49 400 р 
оплата в 2 транша. 40 000 + 9400"</t>
  </si>
  <si>
    <t xml:space="preserve">1447ИНСЭС</t>
  </si>
  <si>
    <t xml:space="preserve">ЗАКАЗ ДОЖАТ СТР, 1291</t>
  </si>
  <si>
    <t xml:space="preserve">мск, плесень
до 5 кв.м.     - зачистка, обработка
от 5100 
79175881408   Наталья
ул весенняя, д 25 корп 1 кв 32
подъезд 2 этаж 3
79175881408   Наталья</t>
  </si>
  <si>
    <t xml:space="preserve">ВСЕ ДОКИ И ВСЯ ОСНОВНАЯ ИНФОРМАЦИЯ МОССАНЭКСПЕРТ ЕЙ ДАЛ. ИЗНАЧАЛЬНО НА МОССЕС ЗВОНИЛА</t>
  </si>
  <si>
    <t xml:space="preserve">1448ИНСЭС</t>
  </si>
  <si>
    <t xml:space="preserve">ПЕРЕНОС С стр.1201</t>
  </si>
  <si>
    <t xml:space="preserve">Оксана
Телефон:
79857801354</t>
  </si>
  <si>
    <t xml:space="preserve">кроты, 15 соток, </t>
  </si>
  <si>
    <t xml:space="preserve">участок в курской области у деда.
просто бесплатная консультация))</t>
  </si>
  <si>
    <t xml:space="preserve">79067288333   Наталья</t>
  </si>
  <si>
    <t xml:space="preserve">под домом муравейник, и на 1 и на 2 этаж.
450 кв.м. примерно,    11 000 - 12 000 р.
3 км от мкад одинцовский р-н, 
МО, ПДК Трехгорка, можайское шоссе, д. 6, Курносов.- хозяин.
периметр дома, цоколь, и 1 этаж.
</t>
  </si>
  <si>
    <t xml:space="preserve">периметр дома, цоколь, и 1 этаж.
"под домом муравейник, и на 1 и на 2 этаж.
450 кв.м. примерно,    11 000 - 12 000 р.
МУРАВЬИ</t>
  </si>
  <si>
    <t xml:space="preserve">1149ИНСЭС</t>
  </si>
  <si>
    <t xml:space="preserve">МСЭ  8</t>
  </si>
  <si>
    <t xml:space="preserve">ЖК монолит, истринский р-н
105 штук елей, до 5 метров
гапом за 28 000 обработка по скидке  - 40 соток от короеда( каратезион, аррива)
+ 4000 р. за фунгицидную обработку ( от грибков , плесени на деревьях)
елси все деревья то 350 р за дерево
если избирательно то 700 р за дерево</t>
  </si>
  <si>
    <t xml:space="preserve">ДОЖАТ стр. 1303</t>
  </si>
  <si>
    <t xml:space="preserve">17.28</t>
  </si>
  <si>
    <t xml:space="preserve">89689723014 Снежанна  </t>
  </si>
  <si>
    <t xml:space="preserve">89689723014 Снежанна        Михаил\Владимир        Детсад, истринский район снегири 43544,8 кв м клещи 4,3га госзакупки выслать кп 3 шт</t>
  </si>
  <si>
    <t xml:space="preserve">подписать все доки, закрывашки.  постоплата!
все от МСЭ</t>
  </si>
  <si>
    <t xml:space="preserve">335727-18</t>
  </si>
  <si>
    <t xml:space="preserve">жалобщица</t>
  </si>
  <si>
    <t xml:space="preserve">куда жаловаться на сумасшедшую кошатницу-соседку, сказал как выселят проведем дезодорацию</t>
  </si>
  <si>
    <t xml:space="preserve">19.37</t>
  </si>
  <si>
    <t xml:space="preserve">89263869678 Виктор</t>
  </si>
  <si>
    <t xml:space="preserve">баня 40кв м и 20 деревьев, короед дер. буняково  ул. дубовой рощи д 27</t>
  </si>
  <si>
    <t xml:space="preserve">баня 40кв м 7 500 и 20 деревьев по 800 рублей, короед  сначала заказал на 05.06 потом отменил сказал не может</t>
  </si>
  <si>
    <t xml:space="preserve">23 500</t>
  </si>
  <si>
    <t xml:space="preserve">звонить 11.06 в 12-00
__ не берет от 13.06</t>
  </si>
  <si>
    <t xml:space="preserve">79265521180 бабка с комарами</t>
  </si>
  <si>
    <t xml:space="preserve">6 соток +2 по границам комары 2 выезда</t>
  </si>
  <si>
    <t xml:space="preserve">перезвонит сама
___
сбрас от 05.06</t>
  </si>
  <si>
    <t xml:space="preserve">79151362652    Вероника</t>
  </si>
  <si>
    <t xml:space="preserve">м. Коломенская        16.00-17.00        5100 р.         1150ИНСЭС        "79151362652    Вероника
ул высокая, д 21 кв 126
2 подъезд 9 этаж"        "плесень на кухне,    мск
    </t>
  </si>
  <si>
    <t xml:space="preserve">провести обследовние всей квартиры, плесень на стене точечно
стена 3 на 2
___
мех зачистка и 2 компонента состав."   </t>
  </si>
  <si>
    <t xml:space="preserve">1150ИНСЭС      </t>
  </si>
  <si>
    <t xml:space="preserve">Имя:
Галина
Телефон:
79686415596
</t>
  </si>
  <si>
    <t xml:space="preserve">короед, 66 кв. м. первый этаж + мансарда.
дом 130 кв.м.
100 км от мкад, Каширский р-н, брус, 
11 000 - 12 000 р.</t>
  </si>
  <si>
    <t xml:space="preserve">  </t>
  </si>
  <si>
    <t xml:space="preserve">строят дом - будут в конце лета.
ПРОЗВОН НА ИЮЛЬ 07.07
</t>
  </si>
  <si>
    <t xml:space="preserve">89250577778 андрей</t>
  </si>
  <si>
    <t xml:space="preserve">комары крысы мошки тараканы на складе в подтапливаемом подвале жилого дома, в соседях продмагаз и необслуживаемывй подвал 200кв м ежеквартально 4500 ежемесячно 3000</t>
  </si>
  <si>
    <t xml:space="preserve">жмот </t>
  </si>
  <si>
    <t xml:space="preserve">дорого </t>
  </si>
  <si>
    <t xml:space="preserve">89296529119 Сергей</t>
  </si>
  <si>
    <t xml:space="preserve">60 км от мкад   2 выезда-кротоловки </t>
  </si>
  <si>
    <t xml:space="preserve">6 соток дмитровский район </t>
  </si>
  <si>
    <t xml:space="preserve">11 800</t>
  </si>
  <si>
    <t xml:space="preserve">долбаеб какой то, пытался научить как бороться с кротами. можно попробовать дожать, но не факт
_______
не берет , сбрас от 06.06 17.00</t>
  </si>
  <si>
    <t xml:space="preserve">МСЭ  2</t>
  </si>
  <si>
    <t xml:space="preserve">8(906)787-6955 </t>
  </si>
  <si>
    <t xml:space="preserve">москва 2800-обычная/// 4200-премиум</t>
  </si>
  <si>
    <t xml:space="preserve">клопы 2ка маленький ребенок и собака</t>
  </si>
  <si>
    <t xml:space="preserve">1151ин</t>
  </si>
  <si>
    <t xml:space="preserve">84959661605 Максим многоканальный</t>
  </si>
  <si>
    <t xml:space="preserve">блохи подвалы ярославское ш 978кв м второго 985 кв м запрос belyaev.v.s@bk.ru УК БРИГ </t>
  </si>
  <si>
    <t xml:space="preserve">  блохи подвалы ярославское ш 978кв м второго 985 кв м </t>
  </si>
  <si>
    <t xml:space="preserve">выслал КП</t>
  </si>
  <si>
    <t xml:space="preserve">МСЭ  4</t>
  </si>
  <si>
    <t xml:space="preserve">89037954435 Руслан</t>
  </si>
  <si>
    <t xml:space="preserve">2х этажный дом тараканы 60км, 100кв бронницы новорязанское гарантия 1500 ком  г. Бронницы ул ландышевая д 36</t>
  </si>
  <si>
    <t xml:space="preserve">2х этажный дом 100кв м тараканы  комплекс</t>
  </si>
  <si>
    <t xml:space="preserve">10 500</t>
  </si>
  <si>
    <t xml:space="preserve">1153ин</t>
  </si>
  <si>
    <t xml:space="preserve">мы не будем обрабатываться все до свиданья</t>
  </si>
  <si>
    <t xml:space="preserve">МСЭ  5</t>
  </si>
  <si>
    <t xml:space="preserve">89266653981 Елизавета"    </t>
  </si>
  <si>
    <t xml:space="preserve">МО Голицино        10.00-11.00        6000        1152ин        "МО , Одинцовский р-н, Пос Большие Вяземы, ул городок 17
д 24 кв 34
1 подъездб 9 этаж
89266653981 Елизавета"       </t>
  </si>
  <si>
    <t xml:space="preserve"> 2-ка, тараканы, комплекс ( гор, хол, бар)        Владимир</t>
  </si>
  <si>
    <t xml:space="preserve"> 1152ин  </t>
  </si>
  <si>
    <t xml:space="preserve">11.31</t>
  </si>
  <si>
    <t xml:space="preserve">89265389012 Мира</t>
  </si>
  <si>
    <t xml:space="preserve">15 соток, Владимирская область, муравьи</t>
  </si>
  <si>
    <t xml:space="preserve">комары, 6-8 соток 2 выезда</t>
  </si>
  <si>
    <t xml:space="preserve">8 300</t>
  </si>
  <si>
    <t xml:space="preserve">1154инСЭС</t>
  </si>
  <si>
    <t xml:space="preserve">Звонить 11.06 по поводу даты</t>
  </si>
  <si>
    <t xml:space="preserve">79771412242 Михаил</t>
  </si>
  <si>
    <t xml:space="preserve">79261971922 Юлия</t>
  </si>
  <si>
    <t xml:space="preserve">м. Тульская        18.00-19.00        "5500 р. 
нал"        1155ин        "
79261971922 Юлия
БЦ W - Плаза"        "тараканы,   офис, кафе + цветочный магаз, 60 кв.м.
мск, 1.5 - 2 мес.
под ними столовая 
комплекс"        Владимир</t>
  </si>
  <si>
    <t xml:space="preserve">БЦ W - Плаза"        "тараканы,   офис, кафе + цветочный магаз, 60 кв.м.
мск, 1.5 - 2 мес.</t>
  </si>
  <si>
    <t xml:space="preserve">1155ин</t>
  </si>
  <si>
    <t xml:space="preserve">79152767713
Марина</t>
  </si>
  <si>
    <t xml:space="preserve">"МО 25 км от мкад
ОДинцовский р-н"        18.00-19.00        11000-12000 р.        1156инСЭС        """79152767713
Марина""        
одинцовский рн, 25 км от мкад
Жаворнки, ул 6-я советская, д. 38 - уточнить.
11 000 - 12 000 р. по расходу препарата"        "скидка за выезд 700 р.
</t>
  </si>
  <si>
    <t xml:space="preserve">короед, участок, 10 соток, елки до 20 м, 10+ 10 = 20 деревья. __ взять с собой если инъекции во все деревья то 500 р если избирательно то 700 р.""" Владимир</t>
  </si>
  <si>
    <t xml:space="preserve">1156инСЭС</t>
  </si>
  <si>
    <t xml:space="preserve">МСЭ  11</t>
  </si>
  <si>
    <t xml:space="preserve">79151192661   Василий Иванович"  </t>
  </si>
  <si>
    <t xml:space="preserve">м. Кунцевская        10.00-11.00        4100 р.        1157ин        "
ул барвихинская , д 16 коорп 2 кв 107
      "клопы,  2-ка, 
4100 р гор хол туман"        Владимир</t>
  </si>
  <si>
    <t xml:space="preserve">4100 р гор хол туман"        Владимир</t>
  </si>
  <si>
    <t xml:space="preserve">1157ин   </t>
  </si>
  <si>
    <t xml:space="preserve">МСЭ  12</t>
  </si>
  <si>
    <t xml:space="preserve">Лариса      8926282-1129   </t>
  </si>
  <si>
    <t xml:space="preserve">м. лениниский пр-т        13.00-13.30        2500        1158ин        "лениинский пр-т, д 135 коорп 3 
6 подъезд кв. - уточнить.
79262821129 Лариса"        "2-ка, трааканы, хол и бар гель.
"        Владимир</t>
  </si>
  <si>
    <t xml:space="preserve">таракны, 2-ка, хол и бар гель</t>
  </si>
  <si>
    <t xml:space="preserve">  1158ин   </t>
  </si>
  <si>
    <t xml:space="preserve">валентина 89031561705</t>
  </si>
  <si>
    <t xml:space="preserve">дубна 2ка  хол-4800 комплекс 5400</t>
  </si>
  <si>
    <t xml:space="preserve">клопы комплекс</t>
  </si>
  <si>
    <t xml:space="preserve">1159ин</t>
  </si>
  <si>
    <t xml:space="preserve">МСЭ  14</t>
  </si>
  <si>
    <t xml:space="preserve">14.35</t>
  </si>
  <si>
    <t xml:space="preserve">79250318906    Наталья"  </t>
  </si>
  <si>
    <t xml:space="preserve">м. Юго - Западная        16.00-16.30        5300 р.        1160ин        "
ул озерная, д 29 корп 1 
2 подъезд, 14 этаж
кв 192
79250318906    Наталья"       </t>
  </si>
  <si>
    <t xml:space="preserve"> "тараканы, 14 этаж, 2-ка, мск
5300 - комплекс ( хол, гор и бар)"        Владимир</t>
  </si>
  <si>
    <t xml:space="preserve">1160ин</t>
  </si>
  <si>
    <t xml:space="preserve">МСЭ  15</t>
  </si>
  <si>
    <t xml:space="preserve">8(985)141-3779   Александр</t>
  </si>
  <si>
    <t xml:space="preserve">%2Fkak-izbavitsya-ot-tarakanov.html                                страница с которой пришел запрос
8(985)+141-3779                                телефон</t>
  </si>
  <si>
    <t xml:space="preserve">3-ка, Химки, </t>
  </si>
  <si>
    <t xml:space="preserve">МСЭ  16</t>
  </si>
  <si>
    <t xml:space="preserve">84999660856 Марина</t>
  </si>
  <si>
    <t xml:space="preserve">москва 2300-хол гар-3500 4200-комлекс + барьер</t>
  </si>
  <si>
    <t xml:space="preserve">2ка клопы</t>
  </si>
  <si>
    <t xml:space="preserve">сама наберет - чмо)
от  08.06 ( гарантия маленькая , хочет год)</t>
  </si>
  <si>
    <t xml:space="preserve">МСЭ  17</t>
  </si>
  <si>
    <t xml:space="preserve">8(906)+087-1373                                телефон</t>
  </si>
  <si>
    <t xml:space="preserve">%2Funichtozheniye-klopov.html 	          	     страница с которой пришел запрос
8(906)+087-1373 	          	     телефон</t>
  </si>
  <si>
    <t xml:space="preserve">спамМММММ</t>
  </si>
  <si>
    <t xml:space="preserve">МСЭ  1</t>
  </si>
  <si>
    <t xml:space="preserve">8(962)1060507 Марис</t>
  </si>
  <si>
    <t xml:space="preserve">Электрогорск, 2-ка, профилактика от всего ( хач)</t>
  </si>
  <si>
    <t xml:space="preserve">74986013495 Вадим
79858268328</t>
  </si>
  <si>
    <t xml:space="preserve">"МО 8 км от мкад
ОДинцовский р-н"        10.00-11.00        8700        1161ин        "Одинцовский р-н, кот пос Луч, минка
д. 49
   " сот от клеща. 
20 сот , разово"        Владимир</t>
  </si>
  <si>
    <t xml:space="preserve">   " сот от клеща. 
20 сот , разово"     </t>
  </si>
  <si>
    <t xml:space="preserve">1161ин</t>
  </si>
  <si>
    <t xml:space="preserve">89031632628 Светлана </t>
  </si>
  <si>
    <t xml:space="preserve">2к кв  тараканы, Щелково  космодеьянская 17к3 кв 24 позвонить ей заранее с 10-11 есть две кошки запрет на балконе</t>
  </si>
  <si>
    <t xml:space="preserve">2к кв тараканы комплекс</t>
  </si>
  <si>
    <t xml:space="preserve">1162ин</t>
  </si>
  <si>
    <t xml:space="preserve">8(916)7504563            </t>
  </si>
  <si>
    <t xml:space="preserve">Владимир/Семен</t>
  </si>
  <si>
    <t xml:space="preserve">м. Строгино	17.00-17.30	6100	1166ин	"строгинский б-р, д 22 кв 75
подъезд 1 этаж 16
Данииил - муж, связь по скайпу.
8(916)7504563     Супруга. "	"3-ка, тараканы, КОМПЛЕКС.
обследование, выделить критические зоны, дать рекомендации( сеточки на вент отверстия, щели в стояках и т.).
провести барьерную обрботку гелем.
____
сдача с 10 000 р."	Владимир</t>
  </si>
  <si>
    <t xml:space="preserve">обследование, выделить критические зоны, дать рекомендации( сеточки на вент отверстия, щели в стояках и т.).
провести барьерную обрботку гелем.</t>
  </si>
  <si>
    <t xml:space="preserve">1166ин</t>
  </si>
  <si>
    <t xml:space="preserve">84954205421  Викторая</t>
  </si>
  <si>
    <t xml:space="preserve">2ка комлекс</t>
  </si>
  <si>
    <t xml:space="preserve">клопы умер чел и из его хаты клопы ползут</t>
  </si>
  <si>
    <t xml:space="preserve">4 900</t>
  </si>
  <si>
    <t xml:space="preserve">1163ин</t>
  </si>
  <si>
    <t xml:space="preserve">перенос на неопред.срок
прозвон на понедельник 11.06</t>
  </si>
  <si>
    <t xml:space="preserve">МСЭ  6</t>
  </si>
  <si>
    <t xml:space="preserve">74991324730 Юлия</t>
  </si>
  <si>
    <t xml:space="preserve">крысы, супермаркет, 3000 кв.м. 
8500 ежемесячно
9000 ежеквартально
мск</t>
  </si>
  <si>
    <t xml:space="preserve">думает от 08.06
набрать до 17.00
______
сапог сиди на трубке, многоканл тел</t>
  </si>
  <si>
    <t xml:space="preserve">8(925)354-0087 Катерина</t>
  </si>
  <si>
    <t xml:space="preserve">сдается киргизам хата, 3к кв после окт. поле 
ул расплетина, д 15 кв. 73
2 подъезд 3 этаж
</t>
  </si>
  <si>
    <t xml:space="preserve">м. Октябрьское поле        "14.00-15.00
__
НАБРАТЬ в 11.00 мастеру"        3000 р        1164ин        "8(925)354-0087 Катерина               ""сдается киргизам хата, 3к кв после окт. поле 
ул расплетина, д 15 кв. 73
2 подъезд 3 этаж"        "3-ка, клопы, ГАП со скид.
____
НАБРАТЬ клиенту в 11.00 мастеру!!!!!!
с гарантией просила"         Михаил/Владимир</t>
  </si>
  <si>
    <t xml:space="preserve">  1164ин   </t>
  </si>
  <si>
    <t xml:space="preserve">МОССААС) 8</t>
  </si>
  <si>
    <t xml:space="preserve">84997670617 Екатерина</t>
  </si>
  <si>
    <t xml:space="preserve">предедатель СНТ мо истра 7га акарицидка по указанию власте</t>
  </si>
  <si>
    <t xml:space="preserve">38000 разово 54000 2 выезда</t>
  </si>
  <si>
    <t xml:space="preserve">17.06 позвонить утром</t>
  </si>
  <si>
    <t xml:space="preserve">89032623363 сергей</t>
  </si>
  <si>
    <t xml:space="preserve">ленинский прт 200кв м бухгатерия тараканы 2йдонской пр-д д10 стр 2 вход где вывезка златкомбанк, на охране сказать 404 офис 3й этаж лифт и оттуда набрать</t>
  </si>
  <si>
    <t xml:space="preserve">ручное орошение и гортуман и барьер</t>
  </si>
  <si>
    <t xml:space="preserve">1172ин</t>
  </si>
  <si>
    <t xml:space="preserve">84991825172 Тамара Васильевна</t>
  </si>
  <si>
    <t xml:space="preserve">сауна 5600 от тараканов 3000 тараканы крысы 4000 разово tdlosinka@mail.ru</t>
  </si>
  <si>
    <t xml:space="preserve">ТУПАЯ МРАЗЬ ПЕРЕЗВОНИТ САМА</t>
  </si>
  <si>
    <t xml:space="preserve">84994730474 Лариса</t>
  </si>
  <si>
    <t xml:space="preserve">3ка клопы в мск комплекс</t>
  </si>
  <si>
    <t xml:space="preserve">за 2300 </t>
  </si>
  <si>
    <t xml:space="preserve">шлюха заказала за 2300, санитарная службарус ей в помощь</t>
  </si>
  <si>
    <t xml:space="preserve">89104811274 Юля</t>
  </si>
  <si>
    <t xml:space="preserve">1ка подольск   холодный  клопы</t>
  </si>
  <si>
    <t xml:space="preserve">за 1500 обработались сегодня</t>
  </si>
  <si>
    <t xml:space="preserve">"89253446274 Свеилана</t>
  </si>
  <si>
    <t xml:space="preserve">"МО 27 км от мкад
ОДинцовский р-н"        17.00        4700        1165ин        "89253446274 Свеилана - отвест лицо.
можайское шоссе, д. 2 кв. 22
6 этаж подъезд 1 
89160374313 Наталья ( хозяйка, зв. в крайнем) 
74985333601"        1-ка, клопы, КОМПЛЕКС        Владимир </t>
  </si>
  <si>
    <t xml:space="preserve">1-ка, клопы, КОМПЛЕКС        Владимир </t>
  </si>
  <si>
    <t xml:space="preserve">1165ин</t>
  </si>
  <si>
    <t xml:space="preserve">898518889955 Дмитрий dm.zhukov@bk.ru</t>
  </si>
  <si>
    <t xml:space="preserve">крысы орехово зуево 300 кв м 4к первая обработка 2 к вторая с учетом логистики в орехово зуево</t>
  </si>
  <si>
    <t xml:space="preserve">1169ин 1170ин</t>
  </si>
  <si>
    <t xml:space="preserve">8 (926) 734-50-44 Антон Стрижаков</t>
  </si>
  <si>
    <t xml:space="preserve">доки 5600 2д с актами и 3500 биоотходы</t>
  </si>
  <si>
    <t xml:space="preserve">отправлено кп по ТЗ
набрать 08.06 до 12.00</t>
  </si>
  <si>
    <t xml:space="preserve">84955545331 юрий зампредседателя</t>
  </si>
  <si>
    <t xml:space="preserve">кроты роют около деревьев деревья гибнут, 15 соток 40-50км бронницы 89166540731@mail.ru  муравьи до 140 участков по 15 соток </t>
  </si>
  <si>
    <t xml:space="preserve">запрос кп на обработку снт от кротов</t>
  </si>
  <si>
    <t xml:space="preserve">
79165119173 Ирэна</t>
  </si>
  <si>
    <t xml:space="preserve">"м. Ломоносовкий пр-т
м. Раменки"        10.00-11.00        4700        1167ин        "
мичуринский пр-т, д 13 корп 3 кв. 104""
12 этаж подъезд 1"        2-ка, тараканы, гор и хол.        Владимир</t>
  </si>
  <si>
    <t xml:space="preserve"> 2-ка, тараканы, гор и хол.  </t>
  </si>
  <si>
    <t xml:space="preserve">1167ин </t>
  </si>
  <si>
    <t xml:space="preserve">МСЭ  18</t>
  </si>
  <si>
    <t xml:space="preserve">84952232881  моб 89264994343 Светлана</t>
  </si>
  <si>
    <t xml:space="preserve">клещи участок 30 соток-13500(если прикрутит соседей то скидка 50%)  второй участок 30 соток-1350третий участок 15 соток-6750  4 участок 30 соток-13500 итого 40500</t>
  </si>
  <si>
    <t xml:space="preserve">высоковск клинский район км 90 км</t>
  </si>
  <si>
    <t xml:space="preserve">40 500</t>
  </si>
  <si>
    <t xml:space="preserve">В 16.00 связб не берет 17:00////17:10
__
не берет от 08.06 в 12:43
__ не берет от 09.06</t>
  </si>
  <si>
    <t xml:space="preserve">МСЭ  19</t>
  </si>
  <si>
    <t xml:space="preserve">8(915)+414-6869 </t>
  </si>
  <si>
    <t xml:space="preserve">какая то хуйня у чувака крыша поехала</t>
  </si>
  <si>
    <t xml:space="preserve">какие то укусы 1,5 года его только кусает походу кукундер поехал</t>
  </si>
  <si>
    <t xml:space="preserve">шляпа</t>
  </si>
  <si>
    <t xml:space="preserve">МСЭ 20</t>
  </si>
  <si>
    <t xml:space="preserve">89036860686 леонид</t>
  </si>
  <si>
    <t xml:space="preserve">муравьи 1й этаж 100квм 500кв  участок, тсж барвиха дачный</t>
  </si>
  <si>
    <t xml:space="preserve">1171ин</t>
  </si>
  <si>
    <t xml:space="preserve">МСЭ 21</t>
  </si>
  <si>
    <t xml:space="preserve">79267996528 Анна</t>
  </si>
  <si>
    <t xml:space="preserve">МО , 66 км от мкад, щелчек
2-ка, тараканы
4 этаж
Дуброво, 15 км от черноголовки
от 6200
79267996528    Анна
5200 с логист скидкой</t>
  </si>
  <si>
    <t xml:space="preserve">уже сделали</t>
  </si>
  <si>
    <t xml:space="preserve">89161116001 Парис"</t>
  </si>
  <si>
    <t xml:space="preserve">Мытищи        17.00-18.00        5700        1168ин        "Мытищинский р-н, д-я Сгоники, ул сгоникская, д. 12 
        "крысы, комплекс
дача 100 кв..м. есть куры"        Владимир</t>
  </si>
  <si>
    <t xml:space="preserve">1168ин </t>
  </si>
  <si>
    <t xml:space="preserve">Рогова Маргарита
Специалист по снабжению
Тел: +7 (495)  789 70 31 доб. 127
Моб: +7 (906) 741 00 45</t>
  </si>
  <si>
    <t xml:space="preserve">отправлено кп по ТЗ
набрать 08.06 до 12.00
__
все передали,сами наберут</t>
  </si>
  <si>
    <t xml:space="preserve">МОССЭС 24</t>
  </si>
  <si>
    <t xml:space="preserve">тел рос банка</t>
  </si>
  <si>
    <t xml:space="preserve">звонил 2 раза - пропущ!
многоканальный тел</t>
  </si>
  <si>
    <t xml:space="preserve">МСЭ 25</t>
  </si>
  <si>
    <t xml:space="preserve">84955861721 Светлана</t>
  </si>
  <si>
    <t xml:space="preserve">мытищи обследования 5600 2000 акт обследования консультируется </t>
  </si>
  <si>
    <t xml:space="preserve">через госпортал хотела наебать роспотребнадзор</t>
  </si>
  <si>
    <t xml:space="preserve">МСЭ 26</t>
  </si>
  <si>
    <t xml:space="preserve">С уважением, Казакова Валерия
kazakova_work@bk.ru</t>
  </si>
  <si>
    <t xml:space="preserve">Добрый день! Интересует коммерческое предложение за обработку 1м2:
1) дератизация помещений -7482м2
2) дератизация территории -14632м2
3) дезинсекция помещений -8075м2
4) дезинсекция вагонов -30м2
Обработка требуется раз в месяц
</t>
  </si>
  <si>
    <t xml:space="preserve">МСЭ 27</t>
  </si>
  <si>
    <t xml:space="preserve">74956096081     Анаит</t>
  </si>
  <si>
    <t xml:space="preserve">75 кв. м. , тараканы, Бн
офис, мск
5200 р 
комплекс 
74956096081     Анаид</t>
  </si>
  <si>
    <t xml:space="preserve">1079ю</t>
  </si>
  <si>
    <t xml:space="preserve">ХЗ ПОКА</t>
  </si>
  <si>
    <t xml:space="preserve">ЗАКАЗ
выставлен счет</t>
  </si>
  <si>
    <t xml:space="preserve">МСЭ 28</t>
  </si>
  <si>
    <t xml:space="preserve">александр 89851413779 </t>
  </si>
  <si>
    <t xml:space="preserve">Мо Химки        16.00-17.00        4400        1173ин        "александр 89851413779 
89160904514 Наталья ( зв)
Химки, ул розы люксембург, д 4
4 подъезд 
2 этааж кв 55"""        3-ка, тарканы, гор и хол        Владимир</t>
  </si>
  <si>
    <t xml:space="preserve">3-ка, тарканы, гор и хол</t>
  </si>
  <si>
    <t xml:space="preserve"> 1173ин </t>
  </si>
  <si>
    <t xml:space="preserve">ЗАКАЗ стр 1368</t>
  </si>
  <si>
    <t xml:space="preserve">МСЭ 29</t>
  </si>
  <si>
    <t xml:space="preserve">89168429774 Алина</t>
  </si>
  <si>
    <t xml:space="preserve">54 кв м тараканы салон красоты ночные работы </t>
  </si>
  <si>
    <t xml:space="preserve">думает от 08.06
набрать до 17.00
______
абанент не доступ от 09.06</t>
  </si>
  <si>
    <t xml:space="preserve">МСЭ 30</t>
  </si>
  <si>
    <t xml:space="preserve">79165859830 Андрей</t>
  </si>
  <si>
    <t xml:space="preserve">м. Сходненская        20.00-21.00        "7700
нал."        1174ин        "крысы,        мск, 220 кв.     + до 320 кв.м.
79165859830 Андрей
м. Сходненская, ул сходненская, д 37"        "7700 р нал
клеевые ловушки, приманки и пенокумарин.
__КРЫСЫ
возможно увеличение объема до 550 кв.м. если так, то ценник 11 000 р."        Владимир</t>
  </si>
  <si>
    <t xml:space="preserve">клеевые ловушки, приманки и пенокумарин.
__КРЫСЫ</t>
  </si>
  <si>
    <t xml:space="preserve">    1174ин   </t>
  </si>
  <si>
    <t xml:space="preserve">ЗАКАЗ
</t>
  </si>
  <si>
    <t xml:space="preserve">МСЭ 31</t>
  </si>
  <si>
    <t xml:space="preserve">79252001380 Георгий</t>
  </si>
  <si>
    <t xml:space="preserve">м. лениниский пр-т        "17.00-18.00
можно позже"        4700 нал.        1175ин        "ул панферова, д 4 
Салон красоты сакура
79252001380 Георгий
"        "тараканы, салон красоты, под 90 кв.м.
мск, 4700 р нал
гор и хол, бар."        Владимир</t>
  </si>
  <si>
    <t xml:space="preserve">"        "тараканы, салон красоты, под 90 кв.м.
мск, 4700 р нал</t>
  </si>
  <si>
    <t xml:space="preserve"> 1175ин </t>
  </si>
  <si>
    <t xml:space="preserve">МСЭ 32</t>
  </si>
  <si>
    <t xml:space="preserve"> Рустам 8 -901-363-15-66</t>
  </si>
  <si>
    <t xml:space="preserve">Добрый день! Пришлите,пожалуйста, коммерческое предложение на дезинсекцию подвалов жилых домов( от блох) Общая площадь составляет 39067,3 кв.м. Двукратная обработка в летний период по заявке Управляющей компании. </t>
  </si>
  <si>
    <t xml:space="preserve">отправлено кп по ТЗ
набрать 08.06 до 12.00
ждем приглашение на торги</t>
  </si>
  <si>
    <t xml:space="preserve">МСЭ 33</t>
  </si>
  <si>
    <t xml:space="preserve">Дмитрий 89164336072 
74953305852</t>
  </si>
  <si>
    <t xml:space="preserve">Мо Химки        18.00-19.00        3600        1176ин        "2-ка, тараканы, 200 м от мкад, Химки
Левобережная, ул зеленая, д 11 подъезд 1 кв 33
9 этаж
</t>
  </si>
  <si>
    <t xml:space="preserve">"        2-ка, тараканы, комлпекс сос кид пенсионерам и логист  </t>
  </si>
  <si>
    <t xml:space="preserve"> 1176ин </t>
  </si>
  <si>
    <t xml:space="preserve">МСЭ 34</t>
  </si>
  <si>
    <t xml:space="preserve">Сергеева Ольга Александровна
89267865856</t>
  </si>
  <si>
    <t xml:space="preserve">Добрый день!
Нас интересуют Дератизация и дезинсекция- 1 раз в месяц ,6 месяцев( с апреля по сентябрь).
Обработка проводится на территории административных зданий и вольерного комплекса. Общая площадь 12100 кв.м
Ждём от Вас коммерческое предложение. Спасибо.</t>
  </si>
  <si>
    <t xml:space="preserve">отправлено кп по ТЗ
набрать 08.06 до 12.00
кп на след год</t>
  </si>
  <si>
    <t xml:space="preserve">79055341348   Нола</t>
  </si>
  <si>
    <t xml:space="preserve">клопы, 2-ка, мск
БУТОВО -  хачи
6 человек
м. Буниннская аллея 
3200    2-ка
2100   1-ка
79055341348   Нола</t>
  </si>
  <si>
    <t xml:space="preserve">на 15 .06 след пятница, к 12.00
м. Буниннская аллея - Бутово
79055341348   Нола ( хачи, 2 хаты)
1-я квартира: ул александра манохова, д. 96 корп 2 
подъезд 2 
7 этаж кв 132
2-ка
2-я квартира: Московский, ул бьянки, д 10 кв. 50 
1-ка
___
за 4500 обе хаты</t>
  </si>
  <si>
    <t xml:space="preserve">ЗАКАЗ
стр 1416</t>
  </si>
  <si>
    <t xml:space="preserve">МСЭ 35</t>
  </si>
  <si>
    <t xml:space="preserve">8(916)1264969 Елена</t>
  </si>
  <si>
    <t xml:space="preserve">дом брус, 136й км 80кв М4 каширский район гритчино</t>
  </si>
  <si>
    <t xml:space="preserve">короед 80квм + вагонка в подвале</t>
  </si>
  <si>
    <t xml:space="preserve">1178ин</t>
  </si>
  <si>
    <t xml:space="preserve">МСЭ 36</t>
  </si>
  <si>
    <t xml:space="preserve">89150452424 Наталья</t>
  </si>
  <si>
    <t xml:space="preserve">доки для сэз на 4юрлица</t>
  </si>
  <si>
    <t xml:space="preserve">ЗАКАЗ
диалог</t>
  </si>
  <si>
    <t xml:space="preserve">8(916)+541-9655 Елена</t>
  </si>
  <si>
    <t xml:space="preserve">мск 2ка тараканы холодный +барьер</t>
  </si>
  <si>
    <t xml:space="preserve">2ка первый этаж </t>
  </si>
  <si>
    <t xml:space="preserve">1177ин</t>
  </si>
  <si>
    <t xml:space="preserve">89264075504 Елена</t>
  </si>
  <si>
    <t xml:space="preserve">300кв м тараканы, раменское с 9 вечера, ул карла маркса д4а кафе миля elena.avakova@mail.ru</t>
  </si>
  <si>
    <t xml:space="preserve">тараканы комплекс 300кв м без запаха</t>
  </si>
  <si>
    <t xml:space="preserve">1179ин</t>
  </si>
  <si>
    <t xml:space="preserve">89853484990  Ирина Павловна</t>
  </si>
  <si>
    <t xml:space="preserve">москва  хол и барьер</t>
  </si>
  <si>
    <t xml:space="preserve">1ка  31м2</t>
  </si>
  <si>
    <t xml:space="preserve">1180ин</t>
  </si>
  <si>
    <t xml:space="preserve">8(999)+854-9529  иван</t>
  </si>
  <si>
    <t xml:space="preserve">новая москва поселение краснопахорское</t>
  </si>
  <si>
    <t xml:space="preserve">3ка какие насекомые??</t>
  </si>
  <si>
    <t xml:space="preserve">сам наберет хотел после праздников
___
контрольный 13.06</t>
  </si>
  <si>
    <t xml:space="preserve">79055341348   Нола ( хачи, 2 хаты)
1-я квартира: ул александра манохова, д. 96 корп 2 
подъезд 2 
7 этаж кв 132
2-ка
2-я квартира: Московский, ул бьянки, д 10 кв. 50 
1-ка
___</t>
  </si>
  <si>
    <t xml:space="preserve">за 4500 обе хаты
на 15 .06 след пятница, к 12.00
м. Буниннская аллея - Бутово</t>
  </si>
  <si>
    <t xml:space="preserve">1181ин
1181ин/1</t>
  </si>
  <si>
    <t xml:space="preserve">ЗАКАЗ стр. 1407
дожата</t>
  </si>
  <si>
    <t xml:space="preserve">Олеся
Телефон:
79151130495
</t>
  </si>
  <si>
    <t xml:space="preserve">11 сотток, клещи, сосоновка, осташка
до 25 
8300 разово</t>
  </si>
  <si>
    <t xml:space="preserve">сама наберет если что от 14.06</t>
  </si>
  <si>
    <t xml:space="preserve">
79167963096       Александр</t>
  </si>
  <si>
    <t xml:space="preserve">"100 км от мкад, Ленинградка
"        15.00-16.00        10000 р.        1183ИНСЭС        "89653213620 Александр""
79167963096       
Тверская облатсь, Конаковский р-н, д-я Вахонино, ул полторыхина, д.1"        """брус,       и вагонка
120 кв.м , 2 этажа, 100 км от мкад, легтград
10 000 р( 9000 р обработка - 1000 р выезд)
ГАПом
гар 3 мес"        Владимир</t>
  </si>
  <si>
    <t xml:space="preserve">10 000 р( 9000 р обработка - 1000 р выезд) ГАПом гар 3 мес" Владимир</t>
  </si>
  <si>
    <t xml:space="preserve">1183ИНСЭС     </t>
  </si>
  <si>
    <t xml:space="preserve">строчка 1387</t>
  </si>
  <si>
    <t xml:space="preserve">отдал в оплату</t>
  </si>
  <si>
    <t xml:space="preserve">1081ю</t>
  </si>
  <si>
    <t xml:space="preserve">ЗАКАЗ стр. 1387
дожата</t>
  </si>
  <si>
    <t xml:space="preserve">89296379440 Александр</t>
  </si>
  <si>
    <t xml:space="preserve">50м2 короед дом 130 км от мкад</t>
  </si>
  <si>
    <t xml:space="preserve">12 500</t>
  </si>
  <si>
    <t xml:space="preserve">13.06.2018    ПОЗВОНИТЬ  И ДОЖАТЬ!!!!
__
не берет от 14.06</t>
  </si>
  <si>
    <t xml:space="preserve">79636563038 Юлия
89654485117 Супруг Петр" </t>
  </si>
  <si>
    <t xml:space="preserve">м. Пражская        14.00-15.00        4100 р.         1182ин        "ул красного маяка, 
д. 7 корп 1 кв. 20
этаж 3
</t>
  </si>
  <si>
    <t xml:space="preserve">       "2-ка, гор туман.
провести обследование квартиры.
( сеточки, розетки, дать рекомендации) "        Владимир</t>
  </si>
  <si>
    <t xml:space="preserve"> 1182ин   </t>
  </si>
  <si>
    <t xml:space="preserve">84954118592 Илья</t>
  </si>
  <si>
    <t xml:space="preserve">склад хранение химии 60 000м2 и 4700 офис дезинсекция и дератизация  Домодедово</t>
  </si>
  <si>
    <t xml:space="preserve">есть договор уже//// тендер будет 18500 ежемесячно///// на год 222000</t>
  </si>
  <si>
    <t xml:space="preserve">КП В РАБОТЕ у меня</t>
  </si>
  <si>
    <t xml:space="preserve">89637775963  Светлана</t>
  </si>
  <si>
    <t xml:space="preserve">2 выезд договор 1414СЭС</t>
  </si>
  <si>
    <t xml:space="preserve">2 выезд</t>
  </si>
  <si>
    <t xml:space="preserve">занято абонент не может ответить на ваш звонок</t>
  </si>
  <si>
    <t xml:space="preserve">79169301533 Константин
89161464549 Инна супруга"   </t>
  </si>
  <si>
    <t xml:space="preserve">"МО Пушкино
ярославка"        13.00-14.00        2800        1184ин        "г. Пушкино, м-н Серебрянка, д. 58 
кв 13 
3 этаж подъезд 1
79169301533 Константин
89161464549 Инна супруга"        "2-ка, тараакны, хол и бар 
выезд 300 р."        Владимир</t>
  </si>
  <si>
    <t xml:space="preserve">  "2-ка, тараакны, хол и бар 
выезд 300 р."        Владимир</t>
  </si>
  <si>
    <t xml:space="preserve"> 1184ин  </t>
  </si>
  <si>
    <t xml:space="preserve">15.17</t>
  </si>
  <si>
    <t xml:space="preserve">8(903)+772-0750         Влад</t>
  </si>
  <si>
    <t xml:space="preserve">"МО Серпухов
50 км от мкад"	10.00-11.00	5000 р. 	 1185ин  	"г. Серпухов, ул захаркина, д 7 кв. 77
5 этаж подъезд 4 
79037720750 Владислав"	2-ка, клопы, комплекс со скид. 	Владимир</t>
  </si>
  <si>
    <t xml:space="preserve">2-ка, Серпухов
5000 </t>
  </si>
  <si>
    <t xml:space="preserve"> 1185ин  </t>
  </si>
  <si>
    <t xml:space="preserve">89164862422  татьяна</t>
  </si>
  <si>
    <t xml:space="preserve">москва ювао 2 квартиры по 4 комнаты</t>
  </si>
  <si>
    <t xml:space="preserve">САМА ПОЗВОНИТ ЗАВТРА
__
контрольный 09.06
___
не берет от 09.06</t>
  </si>
  <si>
    <t xml:space="preserve">  79166328830    Сергей</t>
  </si>
  <si>
    <t xml:space="preserve"> жучки на деревьях, 
 3 елки до 20 м
 3 на 12 кв. периметр
 киевка, нарофоминский р-н
 50 км от мкад
 от 6900 р с выездом.
  79166328830    Сергей
</t>
  </si>
  <si>
    <t xml:space="preserve">6 900</t>
  </si>
  <si>
    <t xml:space="preserve">84953304615 Татьяна</t>
  </si>
  <si>
    <t xml:space="preserve">очень много клопов травит не первый раз, не хочет комплексОЧЕНЬ дорого закажет у мошенников</t>
  </si>
  <si>
    <t xml:space="preserve">	5 700 руб</t>
  </si>
  <si>
    <t xml:space="preserve">очень дорого будет заказывать у других, скверная бабка
__
вызвала за 1900,в итоге развели на 4000 р. </t>
  </si>
  <si>
    <t xml:space="preserve">89267623285 Игорь
89263228232 Александра"  </t>
  </si>
  <si>
    <t xml:space="preserve">м. Люблино        17.00-18.00        3900        1186ин        "ул маршала кожедуба, д. 2 корп 1 
кв. 250
жтаж 10 5 подъезд
89267623285 Игорь
89263228232 Александра"        1-ка, комплекс со скид + логист скидка        Владимир</t>
  </si>
  <si>
    <t xml:space="preserve"> 1-ка, комплекс со скид + логист скидка        Владимир</t>
  </si>
  <si>
    <t xml:space="preserve">  1186ин    </t>
  </si>
  <si>
    <t xml:space="preserve">МСЭ  20</t>
  </si>
  <si>
    <t xml:space="preserve">8(985)+935-7085 Анвар</t>
  </si>
  <si>
    <t xml:space="preserve">2-ка, комплекс со скид
м. кантемировская</t>
  </si>
  <si>
    <t xml:space="preserve">заказал у мошеннников за 2000 р</t>
  </si>
  <si>
    <t xml:space="preserve">МСЭ  21</t>
  </si>
  <si>
    <t xml:space="preserve">8(925)+310-8036</t>
  </si>
  <si>
    <t xml:space="preserve">спам ПИДОР гнойный</t>
  </si>
  <si>
    <t xml:space="preserve">МСЭ  22</t>
  </si>
  <si>
    <t xml:space="preserve">8(903)+114-4333   </t>
  </si>
  <si>
    <t xml:space="preserve">2Fkak-izbavitsya-ot-tarakanov.html                                страница с которой пришел запрос
8(903)+114-4333                                телефон</t>
  </si>
  <si>
    <t xml:space="preserve">не берет спам</t>
  </si>
  <si>
    <t xml:space="preserve">МСЭ  23</t>
  </si>
  <si>
    <t xml:space="preserve">    8(916)+697-9459     </t>
  </si>
  <si>
    <t xml:space="preserve">00                               расстояние
 6000                     обьем работ
 Участки                 тип пространства
6900                   общая цена
     8(916)+697-9459                   телефон</t>
  </si>
  <si>
    <t xml:space="preserve">84992544855  Татьяна</t>
  </si>
  <si>
    <t xml:space="preserve">86 м2  бронницы</t>
  </si>
  <si>
    <t xml:space="preserve">короед и осы</t>
  </si>
  <si>
    <t xml:space="preserve">1187ин</t>
  </si>
  <si>
    <t xml:space="preserve">84955032361 Ирина</t>
  </si>
  <si>
    <t xml:space="preserve">люберцы 1ка </t>
  </si>
  <si>
    <t xml:space="preserve">клопы в коммуналке</t>
  </si>
  <si>
    <t xml:space="preserve">2 200</t>
  </si>
  <si>
    <t xml:space="preserve">1188ин</t>
  </si>
  <si>
    <t xml:space="preserve">отмена, своими силами </t>
  </si>
  <si>
    <t xml:space="preserve">видное участок 9000м2 </t>
  </si>
  <si>
    <t xml:space="preserve">19 800</t>
  </si>
  <si>
    <t xml:space="preserve">полумразь  какая то сказала хочу дешевле
набрать 09.06 до 17.00
__
тел многоканал не берет от 09.06</t>
  </si>
  <si>
    <t xml:space="preserve">89851718386   михаил викторович</t>
  </si>
  <si>
    <t xml:space="preserve">перово моп</t>
  </si>
  <si>
    <t xml:space="preserve">1189ин</t>
  </si>
  <si>
    <t xml:space="preserve">89262700668  татьяна</t>
  </si>
  <si>
    <t xml:space="preserve">сергирев пасад</t>
  </si>
  <si>
    <t xml:space="preserve">черные мураши 100м2</t>
  </si>
  <si>
    <t xml:space="preserve">дорого, сами если че от 14.06</t>
  </si>
  <si>
    <t xml:space="preserve">
89299829994 Наталья</t>
  </si>
  <si>
    <t xml:space="preserve">"45 км от мкад.
Новая РИга , Звенигород"        10.00-11.00        5300 р.        1190ин        "г. Звенигород, кв-л маяковского, д. 5 кв. 57 
3 подъезд 5 этаж
89299829994 Наталья
"        "2-ка , тараканы, комплкс сос кид ( хол, гор, бар)
провести обселд откуда берутся, дать рекомендации: сеточки на вент отверстия, загерметезировать стояки - сквозные дыры и т.д обезопасить от проникновения"        Владимир</t>
  </si>
  <si>
    <t xml:space="preserve">провести обселд откуда берутся, дать рекомендации: сеточки на вент отверстия, загерметезировать стояки - сквозные дыры и т.д обезопасить от проникновения"        Владимир</t>
  </si>
  <si>
    <t xml:space="preserve">   1190ин </t>
  </si>
  <si>
    <t xml:space="preserve">     8(965)+348-1919      </t>
  </si>
  <si>
    <t xml:space="preserve">                               расстояние
                      обьем работ
 Помещения                 тип пространства
                   общая цена
     8(965)+348-1919                   телефон</t>
  </si>
  <si>
    <t xml:space="preserve">номер неправильынй
мб спам</t>
  </si>
  <si>
    <t xml:space="preserve">запрос кп на основании ТЗ</t>
  </si>
  <si>
    <t xml:space="preserve">ПЕРЕДАНО В РАБОТУ МИХАИЛУ! ПО ЕГО ПРОФИЛЮ.( клиент оповещен, сроки не критичны , 2019 год)
отправить 13.06 до 11.00. </t>
  </si>
  <si>
    <t xml:space="preserve">" +7(916)1744496"   Александр</t>
  </si>
  <si>
    <t xml:space="preserve">"""МО Дунино
одинцовский р-н""
рублевка, 30 км"        15.00-16.00        "5300 БН
ПОСТОПЛАТА!
ПОДПИСАТЬ ВСЕ ДОК_Ы"        1082ю        "Одинцовский р-н, д. Дунино
Далее связаться - объяснит.
Киров Александр Игоревич Экономист ФГБУ ""Детский медицинский центр"" УДПРФ Р.О. ""Поляны"" +7(916)1744496"        "Крысы, 10 х10 площадка
комплекс.
ПОСТОПЛАТА!
ПОДПИСАТЬ ВСЕ ДОК_Ы
акты, договора, счет.
сделать все четко - управление делами президента."        Владимир</t>
  </si>
  <si>
    <t xml:space="preserve">   "Крысы, 10 х10 площадка
комплекс.
ПОСТОПЛАТА!
ПОДПИСАТЬ ВСЕ ДОК_Ы</t>
  </si>
  <si>
    <t xml:space="preserve">1082ю </t>
  </si>
  <si>
    <t xml:space="preserve">79167783497 Юлия</t>
  </si>
  <si>
    <t xml:space="preserve">тараканы, 124 кв. м 
мск,         
салон красоты
79167783497 Юлия</t>
  </si>
  <si>
    <t xml:space="preserve">1083ю</t>
  </si>
  <si>
    <t xml:space="preserve">84955660070  тел моб    Жанна</t>
  </si>
  <si>
    <t xml:space="preserve">120 км от мкад волоколамск  12,5 соток</t>
  </si>
  <si>
    <t xml:space="preserve">8500-разовый&gt;  16200-2 выезда(на втором выезде )+4500-третий выезд</t>
  </si>
  <si>
    <t xml:space="preserve">будет советоваться с мужем
___
контрольный 13.06!1
__
номер многокан от 14.06</t>
  </si>
  <si>
    <t xml:space="preserve">79057594214    Александр</t>
  </si>
  <si>
    <t xml:space="preserve">"МО Минка
Можайское шоссе.
100 км от мкад"        10.00-11.00        10000 р.        1191ин        "
79057594214    Александр
СНТ - Лебедь, уч. 31 
128 км минского шоссе"        "короед, </t>
  </si>
  <si>
    <t xml:space="preserve">прошлый год появился
деревенный сруб, 2 этаажа.
до 100 кв.м.
фумигация ГАПом.
короед, 
прошлый год появился
деревенный сруб, 2 этаажа.
до 100 кв.м."        Владимир</t>
  </si>
  <si>
    <t xml:space="preserve"> 1191ин</t>
  </si>
  <si>
    <t xml:space="preserve">8(960)+677-9269        </t>
  </si>
  <si>
    <t xml:space="preserve">%2Fkak-izbavitsya-ot-tarakanov.html                                страница с которой пришел запрос
8(960)+677-9269                                телефон</t>
  </si>
  <si>
    <t xml:space="preserve">абонент недоступен мб спам
заказ стр 1467</t>
  </si>
  <si>
    <t xml:space="preserve">79654040333 Татьяна </t>
  </si>
  <si>
    <t xml:space="preserve">Балашиха, клопы, 1-ка, 
4700 р комплекс со скид.
2800 хол и бар
3900 гор тум 
79654040333 Татьяна </t>
  </si>
  <si>
    <t xml:space="preserve">сама наерет от 14.06 </t>
  </si>
  <si>
    <t xml:space="preserve">89263756902 Константин</t>
  </si>
  <si>
    <t xml:space="preserve">заречье по сколковское шоссе  2ка 4 человека  уже 2 раза обрабатывали</t>
  </si>
  <si>
    <t xml:space="preserve">чурка советуется 
набрать 09.06 до 17.00
___
не берет 
контрольный 13.06</t>
  </si>
  <si>
    <t xml:space="preserve">89855170151 Елена</t>
  </si>
  <si>
    <t xml:space="preserve">2ка клопы москва </t>
  </si>
  <si>
    <t xml:space="preserve">хочет еще пропитку спального места</t>
  </si>
  <si>
    <t xml:space="preserve">1192ин</t>
  </si>
  <si>
    <t xml:space="preserve">89165606655 Алексей</t>
  </si>
  <si>
    <t xml:space="preserve">по новой риге 20 км от мкад  </t>
  </si>
  <si>
    <t xml:space="preserve">100 соток  и водоем.   12000-разово( 16500 клещи ). 19200-2 обработки от комаров(24200 с клещами+муравьи в подарок)</t>
  </si>
  <si>
    <t xml:space="preserve">13.37</t>
  </si>
  <si>
    <t xml:space="preserve">74999552520 Не захотела представляться
Татьяна Анатольевна
89175714282</t>
  </si>
  <si>
    <t xml:space="preserve">4700 , 2-ка, хол тум
4000 логистическая скидка орехово - зуево.</t>
  </si>
  <si>
    <t xml:space="preserve">89670527311 Екатерина</t>
  </si>
  <si>
    <t xml:space="preserve">20 км от мкад горьковка</t>
  </si>
  <si>
    <t xml:space="preserve">до 15 соток  7500 -оазовая 12200-2 обработки</t>
  </si>
  <si>
    <t xml:space="preserve">1193ин</t>
  </si>
  <si>
    <t xml:space="preserve">14.14</t>
  </si>
  <si>
    <t xml:space="preserve">8(967)+031-3200     </t>
  </si>
  <si>
    <t xml:space="preserve">%2Funichtozheniye-klopov.html                                страница с которой пришел запрос
8(967)+031-3200                                телефон</t>
  </si>
  <si>
    <t xml:space="preserve">не берет мб спам</t>
  </si>
  <si>
    <t xml:space="preserve">89165051709  Алексей</t>
  </si>
  <si>
    <t xml:space="preserve">москва семеновская 2ка проспект буденого 27 кв 21 клопы</t>
  </si>
  <si>
    <t xml:space="preserve">клопы комплекс 4100 вместо 5700</t>
  </si>
  <si>
    <t xml:space="preserve">ищет дешевле
мошенникик не пугают - хочет их сам проверить, если что нас вызовет. Но в целом он мудак))</t>
  </si>
  <si>
    <t xml:space="preserve">79772824214 Надежда</t>
  </si>
  <si>
    <t xml:space="preserve">клопы,     2-ка, мск
3900 комплекс со скидкой - нищебродка
79772824214 Надежда</t>
  </si>
  <si>
    <t xml:space="preserve">сама наерет от 09.06 - чепушило)</t>
  </si>
  <si>
    <t xml:space="preserve">79166328830    Сергей"   </t>
  </si>
  <si>
    <t xml:space="preserve">" киевка, минка нарофоминский р-н
 50 км от мкад"        15.00-16.00        10000р.        1194ин        "киевка, минка   нарофоминский р-н
50 км от мкад, д-я Иневка, набрать - уточнить точн адрес
79166328830    Сергей"        "жучки на деревьях, 
 3 елки до 20 м
 3 на 12 кв. периметр ГАПом
+ 7-8 сот от клещей"        Владимир</t>
  </si>
  <si>
    <t xml:space="preserve">"жучки на деревьях, 
 3 елки до 20 м
 3 на 12 кв. периметр ГАПом
+ 7-8 сот от клещей"        Владимир</t>
  </si>
  <si>
    <t xml:space="preserve">    1194ин </t>
  </si>
  <si>
    <t xml:space="preserve">заказ дожат стр. 1429</t>
  </si>
  <si>
    <t xml:space="preserve">МСЭ  24</t>
  </si>
  <si>
    <t xml:space="preserve">15.40</t>
  </si>
  <si>
    <t xml:space="preserve">8(916)+859-3737   Эмин</t>
  </si>
  <si>
    <t xml:space="preserve">%2Fkak-izbavitsya-ot-tarakanov.html                                страница с которой пришел запрос
8(916)+859-3737                                телефон
93 кв.. от тараканов
</t>
  </si>
  <si>
    <t xml:space="preserve">93 кв.м 
гор тум, м.  войковская </t>
  </si>
  <si>
    <t xml:space="preserve">МСЭ  25</t>
  </si>
  <si>
    <t xml:space="preserve">должен отправить КП в среду</t>
  </si>
  <si>
    <t xml:space="preserve">МСЭ  26</t>
  </si>
  <si>
    <t xml:space="preserve">%2Funichtozheniye-klopov.html                                
8(916)+580-4745  Игорь</t>
  </si>
  <si>
    <t xml:space="preserve">от мкад 4км   шоссе энтузиастов 4 комнты 150м2  </t>
  </si>
  <si>
    <t xml:space="preserve">клопы  5200</t>
  </si>
  <si>
    <t xml:space="preserve">какой то мутный тип. у меня определенный бюджет и тд и тп мне уже приезжали все воняло ЧЕПУШИЛО
__
набрать 09.06 до 17.30</t>
  </si>
  <si>
    <t xml:space="preserve">МСЭ  27</t>
  </si>
  <si>
    <t xml:space="preserve">79153531516 Натаоья
89037330792 Супрг Юрий</t>
  </si>
  <si>
    <t xml:space="preserve">"Мо 
Дмитровка, 21 км от мкад."        10.00-11.00        3900        1195ин        "муравьи в квартире, 21 км от мкад, дмитровский рн, пос некрасовский, ул маяковского , д 15 кв 20 
3 этаж, 
79153531516 Натаоья
89037330792 Супрг Юрий
"        "2-ка, муравьи
3900 р с выезд , хол и бар"        Владимир</t>
  </si>
  <si>
    <t xml:space="preserve">      "2-ка, муравьи
3900 р с выезд , хол и бар"        Владимир</t>
  </si>
  <si>
    <t xml:space="preserve"> 1195ин  </t>
  </si>
  <si>
    <t xml:space="preserve">МСЭ  28</t>
  </si>
  <si>
    <t xml:space="preserve">16.15</t>
  </si>
  <si>
    <t xml:space="preserve">79777149881 
Катарина"   </t>
  </si>
  <si>
    <t xml:space="preserve">"4 км от мкад
НОСОВИХА"        11.00-12.00        7500 р.        1196ин        "носовихинское ш-е, д. 197А
коттедж, общежитие, 540 кв.м.
4 км от мкад</t>
  </si>
  <si>
    <t xml:space="preserve">     "540 кв.м. хостел, таарканы.
хол туман со скид.
__
ЧЕК, ДОГОВОР,АКТЫ,"        Владимир</t>
  </si>
  <si>
    <t xml:space="preserve"> 1196ин  </t>
  </si>
  <si>
    <t xml:space="preserve">МСЭ  29</t>
  </si>
  <si>
    <t xml:space="preserve">16.45</t>
  </si>
  <si>
    <t xml:space="preserve">МСЭ  30</t>
  </si>
  <si>
    <t xml:space="preserve">79606779269 Яна</t>
  </si>
  <si>
    <t xml:space="preserve">м. Бауманская        17.00        4300 р.        1197ин        "ул бауманская, д. 20 . 
кв. 187
79606779269 Яна
6 этаж,  "        "3-ка, тараканы, на лест площадке у соседки тараканы.
обслед, дать рекомендации.
   сеточки, стояки, вень=т отверстия
комплеекс со скид."        Владимир</t>
  </si>
  <si>
    <t xml:space="preserve">обслед, дать рекомендации.
   сеточки, стояки, вень=т отверстия
комплеекс со скид."        Владимир</t>
  </si>
  <si>
    <t xml:space="preserve">1197ин </t>
  </si>
  <si>
    <t xml:space="preserve">МСЭ  31</t>
  </si>
  <si>
    <t xml:space="preserve">17.39</t>
  </si>
  <si>
    <t xml:space="preserve">79163702304 
Александр</t>
  </si>
  <si>
    <t xml:space="preserve">кроты,  комплекс       до 6 сот, ч. Чехов, 70 км от мкад, 
общая площадь участка больше
7000 х 2  = 14000
6000 х 3      =  18 000 
79163702304 
Александр
</t>
  </si>
  <si>
    <t xml:space="preserve">КРОТЫ</t>
  </si>
  <si>
    <t xml:space="preserve">сам наберет от 14.06 
</t>
  </si>
  <si>
    <t xml:space="preserve">МСЭ  32</t>
  </si>
  <si>
    <t xml:space="preserve">18.15 </t>
  </si>
  <si>
    <t xml:space="preserve">79165648630  Надежда</t>
  </si>
  <si>
    <t xml:space="preserve">МО Чехов        16.00-17.00        5000 р.         1198ин        "
р-н Венякоа, ул гагарина, д. 46
кв. 44 подъезд 3 этаж 1
79165648630  Надежда""
89165124823 Вячеслав супруг"        "5000 р с выездом.
комплекс ( проводится) 
""1-ка, клопы, Чехов, ( провести обслед , стояки, сеточки, вытяжки)"        Владимир</t>
  </si>
  <si>
    <t xml:space="preserve">КЛОПЫкомплекс ( проводится) 
""1-ка, клопы, Чехов, ( провести обслед , стояки, сеточки, вытяжки)"        Владимир</t>
  </si>
  <si>
    <t xml:space="preserve">  1198ин    </t>
  </si>
  <si>
    <t xml:space="preserve">МСЭ  33</t>
  </si>
  <si>
    <t xml:space="preserve">79161678843 ""Александр   "</t>
  </si>
  <si>
    <t xml:space="preserve">МО Подольск        "12.00-13.00
просил позже"        4400 р.         1199ин        "Г. Подольск, ул ульяновых, д 15 
2 подъезд, 3 этаж
кв. 70
в70в1543
79161678843 ""Александр   "        "3-ка, тараканы, комплекас со скид.
( провести обслед , стояки, сеточки, вытяжки)"        Владимир</t>
  </si>
  <si>
    <t xml:space="preserve">"3-ка, тараканы, комплекас со скид.
( провести обслед , стояки, сеточки, вытяжки)"        Владимир</t>
  </si>
  <si>
    <t xml:space="preserve"> 1199ин   </t>
  </si>
  <si>
    <t xml:space="preserve">МСЭ  34</t>
  </si>
  <si>
    <t xml:space="preserve">79776763238 АЛИК ( хач)</t>
  </si>
  <si>
    <t xml:space="preserve">4 человека, 1-ка, 
4700 рклопы, 50 км от мкад
нарофоминский, киевка
наро-фоминск ул ленина 25</t>
  </si>
  <si>
    <t xml:space="preserve">мудак, мог бы 10.09 под киевку со скидкой встать и было бы все чики-пуки
не берет трубку чебурек ебучий))</t>
  </si>
  <si>
    <t xml:space="preserve">в 17.00  набрать и ушатать его на обработку
___
думает, опред. контрольный 13.06!
хочет заказать 
_
съехал</t>
  </si>
  <si>
    <t xml:space="preserve">МСЭ  35</t>
  </si>
  <si>
    <t xml:space="preserve">89035444493 Татьяна Викторовна</t>
  </si>
  <si>
    <t xml:space="preserve">Минка, новая Москва 	15.00-16.00	14400 р 	1200 ин	" 11.06 понедельник            Крекшино, кот пос Чистые пруды, д 32 89035444493 Татьяна Викторовна      Татьяна Викторовна 
30 соток, крекшино новая Москва 
7 200×2
=14 400  "	"кроты, 2 выезда. третий по потребности доплата из расчета разницы    6 500×3
=19 500 "	Владимир </t>
  </si>
  <si>
    <t xml:space="preserve">Кроты, 2 выезда </t>
  </si>
  <si>
    <t xml:space="preserve">1200ин</t>
  </si>
  <si>
    <t xml:space="preserve">10-12.06</t>
  </si>
  <si>
    <t xml:space="preserve">ВЫХОДНЫЕ: 10-12</t>
  </si>
  <si>
    <t xml:space="preserve">89154882859 Денис </t>
  </si>
  <si>
    <t xml:space="preserve">С 14.00- 15.00, понедельник. 11.06
89154882859 Денис 
Клопы, тараканы, 4-ка, комплекс. Провести обследование. До этого были мошенники, залили всю квартиру. 
М. Водный стадион 
Ул лавочкина, д 6 корп 2 Кв. 281
Этаж 9 подъезд 4
Договор 1201ин</t>
  </si>
  <si>
    <t xml:space="preserve">Этаж 9 подъезд 4
Договор 1201ин</t>
  </si>
  <si>
    <t xml:space="preserve">1201ин</t>
  </si>
  <si>
    <t xml:space="preserve">Денис 89067454498</t>
  </si>
  <si>
    <t xml:space="preserve">МО Монино горьковка        18.00-19.00 лучше к 18.00        4700        1202ин        г. монино, ул баранова д. 5 кв 63 подъезд 1 этаж 9 моб 89778121353 Денис 89067454498 Мария супруга         1-ка, клопы,  комплекс. переезжает на другую квартиру - не допустить миграцию клопов : мебель, вещи тщательно обработка.         Владимир</t>
  </si>
  <si>
    <t xml:space="preserve"> 1-ка, клопы,  комплекс. переезжает на другую квартиру - не допустить миграцию клопов : мебель, вещи тщательно обработка.         Владимир</t>
  </si>
  <si>
    <t xml:space="preserve">1202ин</t>
  </si>
  <si>
    <t xml:space="preserve">14.23</t>
  </si>
  <si>
    <t xml:space="preserve">Геннадий 79267109791  </t>
  </si>
  <si>
    <t xml:space="preserve">М.  мякинино         21.00-22.00        5300 нал         1203ин        павшинский бульвар, д.  18 магазин : Все по 49.   Геннадий 79267109791        55 кв М.  тараканы, комплекс         Владимир 
5300 нал.
Может отказаться, пока стоит.</t>
  </si>
  <si>
    <t xml:space="preserve">1203ин</t>
  </si>
  <si>
    <t xml:space="preserve">89152975597 Олеся 
89151166904
Елена 79031372877 Сдает квартире </t>
  </si>
  <si>
    <t xml:space="preserve">СЕГОДНЯ! ! ВОСКРЕСЕНЬЕ 10.06
1-ка, клопы 
М. Бибирево 
Путевой пр-д , д 40 корп 2 Кв 77
5 этаж код 77к5383
5300 р 
Комплекс</t>
  </si>
  <si>
    <t xml:space="preserve">1204ин</t>
  </si>
  <si>
    <t xml:space="preserve">Ирина 79060378751</t>
  </si>
  <si>
    <t xml:space="preserve">Ирина 79060378751
Мск, 1-ка
Тараканы, 6 этаж 
Хотела за 1500 с гарантией на год. 
Всего хорошего...</t>
  </si>
  <si>
    <t xml:space="preserve">хотела за 1500</t>
  </si>
  <si>
    <t xml:space="preserve">79852270520 Девушка</t>
  </si>
  <si>
    <t xml:space="preserve">Звонила в 20. С копейками 
79852270520
3-ка, Клопы 
Москва 
4700 р
--'-'  передумали делать.</t>
  </si>
  <si>
    <t xml:space="preserve">передумали делать.</t>
  </si>
  <si>
    <t xml:space="preserve">8(917)+576-8418  Диана </t>
  </si>
  <si>
    <t xml:space="preserve">8(917)+576-8418  Диана 
1-ка, клопы 
Комплекс со скидкой
09.06, 21:09 User: 4700 р 
Новокосино, некрасовка 
------ НАБРАТЬ 15.06 МУЖ ЗП ПОЛУЧИТ </t>
  </si>
  <si>
    <t xml:space="preserve">сам наберет от 15.06</t>
  </si>
  <si>
    <t xml:space="preserve">Елена Николаевна 
79162004890</t>
  </si>
  <si>
    <t xml:space="preserve">Короед , брус 
60 км от мкад , каширка 
ФУМИГАЦИЯ ГАПОМ 
9000 р.
90 кв . Дом от короеда 
Елена Николаевна 
79162004890</t>
  </si>
  <si>
    <t xml:space="preserve">короед</t>
  </si>
  <si>
    <t xml:space="preserve">хотели на осень... консультация</t>
  </si>
  <si>
    <t xml:space="preserve">79037828020 Вахтанг </t>
  </si>
  <si>
    <t xml:space="preserve">79037828020 Вахтанг 
50 кв М , тараканы в магазин 
Гоодовой договр на обработку раз в квартал 
3000 р х 4 
Набрать 13.06</t>
  </si>
  <si>
    <t xml:space="preserve">сам наберет от 13.06</t>
  </si>
  <si>
    <t xml:space="preserve">89104002984 Наталья</t>
  </si>
  <si>
    <t xml:space="preserve">Барвихинская д 8 корп 2 кв 138</t>
  </si>
  <si>
    <t xml:space="preserve">комплекс 2 к кв клопы</t>
  </si>
  <si>
    <t xml:space="preserve">1205ин</t>
  </si>
  <si>
    <t xml:space="preserve">89257710288  Ирина</t>
  </si>
  <si>
    <t xml:space="preserve">войковская метро офис 2 комнаты 34 м2 </t>
  </si>
  <si>
    <t xml:space="preserve"> </t>
  </si>
  <si>
    <t xml:space="preserve">заказали у других от 14.06</t>
  </si>
  <si>
    <t xml:space="preserve">89680178802 Александр 
</t>
  </si>
  <si>
    <t xml:space="preserve">москва 2ка тараканы и блохи</t>
  </si>
  <si>
    <t xml:space="preserve">4100 блохи и тараканы( комплекс со скид, гап, хол, бар)
обсеод квартиры и рекомендации : сеточки, стояки и т.д.</t>
  </si>
  <si>
    <t xml:space="preserve">Михаил    79777290039</t>
  </si>
  <si>
    <t xml:space="preserve">клещи, комары, 12-13 сотк, 110 км от мкад, тверская   , Завидово
11 000 + 3500 = 14 500 р  - разово.
Михаил    79777290039</t>
  </si>
  <si>
    <t xml:space="preserve">сам наберет от 14.06</t>
  </si>
  <si>
    <t xml:space="preserve">89262099600   Павел</t>
  </si>
  <si>
    <t xml:space="preserve">450 м2 1 этаж  38 комнат  клопы</t>
  </si>
  <si>
    <t xml:space="preserve">комлекс</t>
  </si>
  <si>
    <t xml:space="preserve">1084ю</t>
  </si>
  <si>
    <t xml:space="preserve">ОПЛАЧЕН</t>
  </si>
  <si>
    <t xml:space="preserve">79645358463    Александр" </t>
  </si>
  <si>
    <t xml:space="preserve">МО Солнечногорский р-н        12.00-13.00        13600 р.         1206ин        "Пятницкое шоссе, Солнечногосркий р-н, д-я Меленки, ул речная, д 185
кроты, комплекс
6 соток, мо , 46 км от мкад, пятницкое 
6800 х 2 = 13 600р.
4400 р разница. 3 выезд долата
79645358463    Александр"        </t>
  </si>
  <si>
    <t xml:space="preserve">"комлпекс кроты: на заключительный выезд ДЕТЯ.( 2-й или 3-й)
под обработку 6 соток."        Владимир</t>
  </si>
  <si>
    <t xml:space="preserve">   1206ин  </t>
  </si>
  <si>
    <t xml:space="preserve">89037748294 Наталья
74955088246" </t>
  </si>
  <si>
    <t xml:space="preserve">м. Пражская        18.00-19.00        4700        1207ин        "подольских курсантов, д 6 корп 3 кв. 8 
3 подъезд 2 этаж домофон 100к2294
89037748294 Наталья
74955088246"       </t>
  </si>
  <si>
    <t xml:space="preserve"> "3-ка, клопы, комплекс
провести обслде, дать рекомендации.
есть дети, старики , дом живтоные 5 чел."        Владимир</t>
  </si>
  <si>
    <t xml:space="preserve">1207ин</t>
  </si>
  <si>
    <t xml:space="preserve">"г. балашиха, р-н НИкольско- трубецкое, ул липовая, д 16
"        "Балашиха комары, 6-8 соток есть дети</t>
  </si>
  <si>
    <t xml:space="preserve">заказ перенос со стр 1360</t>
  </si>
  <si>
    <t xml:space="preserve">84954380469 Наталья</t>
  </si>
  <si>
    <t xml:space="preserve">26бакинских комиссаров д1 корп3 кв 65 2й подъезд 8й этаж 89037850538 Наталья</t>
  </si>
  <si>
    <t xml:space="preserve">3ккв гор+барьер  тараканы от чурок соседей</t>
  </si>
  <si>
    <t xml:space="preserve">1213ин</t>
  </si>
  <si>
    <t xml:space="preserve">79807823323   Андрей</t>
  </si>
  <si>
    <t xml:space="preserve">м. рязанский пр-т        16.00-17.00        4300        1208ин        "
79807823323   Андрей
м. рязанский пр-т
ул шатурская, д 39 кв. 56
4 этаж подъезд 3 
</t>
  </si>
  <si>
    <t xml:space="preserve">"        "клопы, 2-ка, мск, комплекс
4300 р . "        Владимир</t>
  </si>
  <si>
    <t xml:space="preserve"> 1208ин  </t>
  </si>
  <si>
    <t xml:space="preserve">12.55</t>
  </si>
  <si>
    <t xml:space="preserve">79199702292    Карина</t>
  </si>
  <si>
    <t xml:space="preserve">м. Щелковская        "20.00-21.00
может даже раньше."        3900        1209ин        "
79199702292    Карина
от 3900 комплес со скид.
ул хабаровская, д 9 кв. 281
8 этаж  подъезд 2"        "1-ка, малосемейка, 20 кв.м</t>
  </si>
  <si>
    <t xml:space="preserve">мск, м. щелчек
ТАРКАНЫ, комплекс со скид.
___
возможно загерметезировать щели или дыры ( стояки, розетки) за отдельную плату, в зависимости от обслед 1000-1500 р. на закреп выезд."      </t>
  </si>
  <si>
    <t xml:space="preserve">1209ин </t>
  </si>
  <si>
    <t xml:space="preserve">89998090129 Руслан</t>
  </si>
  <si>
    <t xml:space="preserve">1к кв клопы подольск </t>
  </si>
  <si>
    <t xml:space="preserve">слился от 18.06</t>
  </si>
  <si>
    <t xml:space="preserve">84992441421 Наталья</t>
  </si>
  <si>
    <t xml:space="preserve">1к кв тараканы  бауманская</t>
  </si>
  <si>
    <t xml:space="preserve">2 300</t>
  </si>
  <si>
    <t xml:space="preserve">звонить 13.06 в 17-00 думает
______
не берет 15.45
набрать 14.06
___
тел говно</t>
  </si>
  <si>
    <t xml:space="preserve">Надежда Степановна      74955441674</t>
  </si>
  <si>
    <t xml:space="preserve">крысы,        производст помещение, 800 кв.м. 
склад, растения, одежда,  Мытищи
9700 БН
Надежда Степановна      74955441674</t>
  </si>
  <si>
    <t xml:space="preserve">ведем диалог от 15.06</t>
  </si>
  <si>
    <t xml:space="preserve">8(926)+869-2712    </t>
  </si>
  <si>
    <t xml:space="preserve">%2Fkak-izbavitsya-ot-tarakanov.html                                страница с которой пришел запрос
8(926)+869-2712                                телефон</t>
  </si>
  <si>
    <t xml:space="preserve">не берет  оставил заявку
СПАМ мб</t>
  </si>
  <si>
    <t xml:space="preserve">89163917878 эльвира</t>
  </si>
  <si>
    <t xml:space="preserve">пустая кваритра 3 кк тараканы ул широкая д 21 кв 133 </t>
  </si>
  <si>
    <t xml:space="preserve">тараканы 3 к кв хол + барьер</t>
  </si>
  <si>
    <t xml:space="preserve">1210ин</t>
  </si>
  <si>
    <t xml:space="preserve">79854174046 Юрий</t>
  </si>
  <si>
    <t xml:space="preserve">"2-ка, клопы, МО , 23 км от москвы, 7-8 мес, 
4100 + 300= 4400 р
2 квартиры: 3000 х 3 = 6000 р
"</t>
  </si>
  <si>
    <t xml:space="preserve">Мо, одинцовский р-н, пос Горки-10, 23 км от мкад, рублевка.
Конезавод - ориентир.
д 12 кв. 11 и д.10 кв. 19 - 2 квартиры.
</t>
  </si>
  <si>
    <t xml:space="preserve">1211ин</t>
  </si>
  <si>
    <t xml:space="preserve">заказ стр 786</t>
  </si>
  <si>
    <t xml:space="preserve">84999070188 иван</t>
  </si>
  <si>
    <t xml:space="preserve">Семенн</t>
  </si>
  <si>
    <t xml:space="preserve">коптево 1 ка тараканы</t>
  </si>
  <si>
    <t xml:space="preserve">3800 гап</t>
  </si>
  <si>
    <t xml:space="preserve">перезвонит хочет на 15.06 утро
___
заказал у других на 14.06</t>
  </si>
  <si>
    <t xml:space="preserve">74992543671
89166451497    Марина Николаевна</t>
  </si>
  <si>
    <t xml:space="preserve">м. Белорусская        16.00-17.00        3485 р. на карту сбер.        1211ин        "
74992543671
89166451497    Марина Николаевна
ул васильевская, д. 4 кв. 77 
1 этаж 3 подъезд.
рядом ДОМ КИНО"        "клопы,                2-ка, мск</t>
  </si>
  <si>
    <t xml:space="preserve">3485 р. со скид 15% ГАПом" Владимир</t>
  </si>
  <si>
    <t xml:space="preserve">1212ин</t>
  </si>
  <si>
    <t xml:space="preserve">89775445911 Тимур</t>
  </si>
  <si>
    <t xml:space="preserve">Алтуфьево ул корнейчука д14 кв 14</t>
  </si>
  <si>
    <t xml:space="preserve">1214ин</t>
  </si>
  <si>
    <t xml:space="preserve">
79091611066         Юрий</t>
  </si>
  <si>
    <t xml:space="preserve">тараканы, 3-ка, 4400 руб комплекс со скид
думает общается с соседями
набрать в 17.30
79091611066         Юрий</t>
  </si>
  <si>
    <t xml:space="preserve">заказ стр 1528</t>
  </si>
  <si>
    <t xml:space="preserve">15.39</t>
  </si>
  <si>
    <t xml:space="preserve">7(915)477-3311  Алексей</t>
  </si>
  <si>
    <t xml:space="preserve">м. Таганская	15.00-16.00	7800 НАЛ.	1222ин	" Нижегородская д. 25
7(915)477-3311  Алексей"	"3д док-ы, оплата НАЛОМ.
все подписать."	Владимир</t>
  </si>
  <si>
    <t xml:space="preserve">3 д доки 
+150 р за акты ежемесячно или сами вывезут</t>
  </si>
  <si>
    <t xml:space="preserve">1222ин</t>
  </si>
  <si>
    <t xml:space="preserve">74954205421 ХХЗ</t>
  </si>
  <si>
    <t xml:space="preserve">ЛЕВАК</t>
  </si>
  <si>
    <t xml:space="preserve">МСЭ 24</t>
  </si>
  <si>
    <t xml:space="preserve">16.18</t>
  </si>
  <si>
    <t xml:space="preserve">89032546932 Светлана</t>
  </si>
  <si>
    <t xml:space="preserve">Общепит тараканы м сокол 38 кв м с 17-00 без запаха упор на барьеры</t>
  </si>
  <si>
    <t xml:space="preserve">3 000 руб за обработку ежеквартально ползет все из института внииити</t>
  </si>
  <si>
    <t xml:space="preserve">79643314323   Валентина</t>
  </si>
  <si>
    <t xml:space="preserve">1200 кв.м.
овощи фрукты, 
доки на дератизация 7800 год
если обработка то 6000 р раз в квартал
79643314323   Валентина</t>
  </si>
  <si>
    <t xml:space="preserve">доки</t>
  </si>
  <si>
    <t xml:space="preserve">передали рук-ву от 13.06 перезвонят если надо будет</t>
  </si>
  <si>
    <t xml:space="preserve">С уважением, Евгений.</t>
  </si>
  <si>
    <t xml:space="preserve">Добрый день!
Нужно провести дезинфекцию в промышленном помещении под производство выпечки. Раньше помещение использовалось под склад химических реагентов, на стенах есть очаги плесени. Просьба выслать коммерческое предложение в ответном письме. Адрес: г. Москва, Нагатинская улица, 4Ас5. Также просьба сообщить вредны ли химикаты используемые для процедуры стерилизации или не потребуется дальнейшая очистка.</t>
  </si>
  <si>
    <t xml:space="preserve">ПЛЕСЕНЬ</t>
  </si>
  <si>
    <t xml:space="preserve">12 700</t>
  </si>
  <si>
    <t xml:space="preserve">ОТПРАВЛЕНО КП ПО ТЗ
набрать 14.06 до 17.00
дал ей расчет звонок в понедеотник 18.06
__
думают от 18.06 сами свяжутся</t>
  </si>
  <si>
    <t xml:space="preserve">блохи дед с помпой???</t>
  </si>
  <si>
    <t xml:space="preserve">блохи мозгоебка с договором</t>
  </si>
  <si>
    <t xml:space="preserve">две 2к кв клопы и тараканы комплекс солнечногорский район</t>
  </si>
  <si>
    <t xml:space="preserve">89855454536 Валерия </t>
  </si>
  <si>
    <t xml:space="preserve"> 2 ккв клопы из подвала  балашиха 40 лет победы д2 кв 1</t>
  </si>
  <si>
    <t xml:space="preserve">хол туман + барьер</t>
  </si>
  <si>
    <t xml:space="preserve">1215ин</t>
  </si>
  <si>
    <t xml:space="preserve">9.45</t>
  </si>
  <si>
    <t xml:space="preserve">89267341442 Дмитрий</t>
  </si>
  <si>
    <t xml:space="preserve">доки открытие, ветиляциия 2к, дезработы и 2 акта 3600</t>
  </si>
  <si>
    <t xml:space="preserve">1086ю</t>
  </si>
  <si>
    <t xml:space="preserve">заказ  псина жадная</t>
  </si>
  <si>
    <t xml:space="preserve">89629216669 ниджад</t>
  </si>
  <si>
    <t xml:space="preserve">3к кв тараканы комплекс чертановская д43 корпус 2 кв 79 м пражская</t>
  </si>
  <si>
    <t xml:space="preserve">1216ин</t>
  </si>
  <si>
    <t xml:space="preserve">79161488478 Алексей </t>
  </si>
  <si>
    <t xml:space="preserve">2-ка, тараканы, комплекс со скид 4100 р
гор+ хол+ бар. Обслед квартиру : сеточки, стояки , розетки - промазать гелем и дать рекомендации.
м. рязанский пр-т
без запаха</t>
  </si>
  <si>
    <t xml:space="preserve">ТАРАКАНЫ
3500 р . </t>
  </si>
  <si>
    <t xml:space="preserve">москва свао</t>
  </si>
  <si>
    <t xml:space="preserve">моп 1500 таракан с барьером</t>
  </si>
  <si>
    <t xml:space="preserve">1217ин</t>
  </si>
  <si>
    <t xml:space="preserve">89031983137 Андрей </t>
  </si>
  <si>
    <t xml:space="preserve">6 соток участок клещи  40</t>
  </si>
  <si>
    <t xml:space="preserve">клещи 6 соток 2 выезда</t>
  </si>
  <si>
    <t xml:space="preserve">
__
съехал от 15.06</t>
  </si>
  <si>
    <t xml:space="preserve">74959429375 Ольга</t>
  </si>
  <si>
    <t xml:space="preserve">2-ка, клопы, 38 кв.м
мск, 3700 р .
гор и хол - бичара
74959429375 Ольга</t>
  </si>
  <si>
    <t xml:space="preserve">гор и хол - бичара
__
съехала от 15.06</t>
  </si>
  <si>
    <t xml:space="preserve">8(951)+508-4874     </t>
  </si>
  <si>
    <t xml:space="preserve">%2Funichtozheniye-klopov.html                                страница с которой пришел запрос
8(951)+508-4874                                телефон</t>
  </si>
  <si>
    <t xml:space="preserve">79150358621 Елена</t>
  </si>
  <si>
    <t xml:space="preserve">грызуны, 50 кв.м. 
мск, 4700 р.
79150358621</t>
  </si>
  <si>
    <t xml:space="preserve">1085ю</t>
  </si>
  <si>
    <t xml:space="preserve">заказ, выставлен счет</t>
  </si>
  <si>
    <t xml:space="preserve">79096865252  Юрий</t>
  </si>
  <si>
    <t xml:space="preserve">м. Авиамоторная        15.00-16.00        1600        1220ин        "ул 3-я карачаовская, д. 9 корп 3 
кв 109 
2 подъезд 11 этаж
79096865252 Юрий
"        1-ка, тараканы, хол туман. базовая        Владимир</t>
  </si>
  <si>
    <t xml:space="preserve">        1-ка, тараканы, хол туман. базовая       </t>
  </si>
  <si>
    <t xml:space="preserve">  1220ин     </t>
  </si>
  <si>
    <t xml:space="preserve">79091611066 Юрий"  </t>
  </si>
  <si>
    <t xml:space="preserve">м. Сходненская        10.00-11.00        4400        1218ин        "ул ткристская, д 4 корп 5 кв. 114
 4 подъезд 2 этаж
79091611066 Юрий"          </t>
  </si>
  <si>
    <t xml:space="preserve"> "3-ка, таорканы, комплекс со скид.
провести обслед ( стояки, вытяжки, розетки и т. д барьер)"    </t>
  </si>
  <si>
    <t xml:space="preserve">1218ин  </t>
  </si>
  <si>
    <t xml:space="preserve">заказ стр 1507</t>
  </si>
  <si>
    <t xml:space="preserve">8(985)+094-7320</t>
  </si>
  <si>
    <t xml:space="preserve">3ка клопы  тараканы</t>
  </si>
  <si>
    <t xml:space="preserve">1219ин</t>
  </si>
  <si>
    <t xml:space="preserve">79680178802 Александр </t>
  </si>
  <si>
    <t xml:space="preserve">Кутузовская        "16.00-17.00
ЕСЛИ МОЖНО РАНЬШЕ"        4100 р.         1221ин        "кутузовский пр-т, д 26 стр 1
8 подъезд этаж 8
кв 177
79680178802 Александр </t>
  </si>
  <si>
    <t xml:space="preserve">особенный клиент)"        "2, тараканы и блохи
комлпекс со скид.
миниГАП
обслед квартиры и рекомендации( сеточки, стояки, розетки от тараканов)
без запаха"        Владимир</t>
  </si>
  <si>
    <t xml:space="preserve">1221ин</t>
  </si>
  <si>
    <t xml:space="preserve">заказ стр 1489</t>
  </si>
  <si>
    <t xml:space="preserve">Ирина Золотухина&lt;zolotuxinaiv@mail.ru
79670100813 Юрий 
sopsfsb@mail.ru</t>
  </si>
  <si>
    <t xml:space="preserve">адрес Ярославское шоссе 11
обработка от тараканов
коридор 100м2  х на 16 этажей ( каждый по 100)
12 квартир по 38м2
15 кухня по 20м2
14 кухня по 9м2
15 кладовок по 9 м2
это одно посчитайте
___
27 500 р.</t>
  </si>
  <si>
    <t xml:space="preserve">коридор 100м2  х на 16 этажей ( каждый по 100)
88 квартир по 38м2
28 квартир по 19м2
15 кухня по 20м2
14 кухня по 9м2
15 кладовок по 9 м2
___
38 500 р.</t>
  </si>
  <si>
    <t xml:space="preserve">ОТПРАВЛЕНО КП ПО ТЗ
написатиь 15.06 до 17.00
дал ей расчет звонок в понедеотник 18.06
___
ведем диалог отправил уставные док-ы
____
на начало ИЮЛЬ</t>
  </si>
  <si>
    <t xml:space="preserve">8(925)+033-2497</t>
  </si>
  <si>
    <t xml:space="preserve">14.38</t>
  </si>
  <si>
    <t xml:space="preserve">84992772583   моб не дал  Илья</t>
  </si>
  <si>
    <t xml:space="preserve">москва  3ка  клопы и тараканы  +гель   5200  </t>
  </si>
  <si>
    <t xml:space="preserve">заказ у нас</t>
  </si>
  <si>
    <t xml:space="preserve">74953468600     Зафар</t>
  </si>
  <si>
    <t xml:space="preserve">2-ка, клопы,    мск
комлпекс со скид.
3700 
74953468600     Зафар</t>
  </si>
  <si>
    <t xml:space="preserve">клопы, 2-ка
м. БРАТИСЛАВСКАЯ</t>
  </si>
  <si>
    <t xml:space="preserve">сам наберет -вызвал садовую помпу за 2200, сидит - ждет)</t>
  </si>
  <si>
    <t xml:space="preserve">Елена Крючкова Менеджер объектов Моб. +7 (909) 965 84 01</t>
  </si>
  <si>
    <t xml:space="preserve">Добрый день!
Интересует вопрос обработки от мух складских и офисных помещений по адресу: МО, Солнечногорский р-н, д. Черная Грязь. Общая площадь – 9 646 кв.м.
На сколько возможно провести оперативную обработку помещений, стоимость ваших услуг, гарантии после проведения работ.
 </t>
  </si>
  <si>
    <t xml:space="preserve">МУХИ</t>
  </si>
  <si>
    <t xml:space="preserve">ОТПРАВЛЕНО КП ПО ТЗ
дал ей расчет звонок в понедеотник 18.06</t>
  </si>
  <si>
    <t xml:space="preserve">79150758334 Максим
89055292905"     </t>
  </si>
  <si>
    <t xml:space="preserve">м. Первомайская        10.00-11.00        4200        1223ин        "сиреневый б-р, д 14 корп 2
кв. 37 и 33
79150758334 Максим
89055292905"        2 квартиры от тараканов, МОПЫ и барьер.        Владимир</t>
  </si>
  <si>
    <t xml:space="preserve">2 квартиры от тараканов, МОПЫ и барьер.    </t>
  </si>
  <si>
    <t xml:space="preserve"> 1223ин</t>
  </si>
  <si>
    <t xml:space="preserve">79055152006  Лариса с клопами из балашихи</t>
  </si>
  <si>
    <t xml:space="preserve">4800 комплекс 3 к кв клопы</t>
  </si>
  <si>
    <t xml:space="preserve">4 800</t>
  </si>
  <si>
    <t xml:space="preserve">---------------------</t>
  </si>
  <si>
    <t xml:space="preserve">-------------------------</t>
  </si>
  <si>
    <t xml:space="preserve">1303а    ДОБОР</t>
  </si>
  <si>
    <t xml:space="preserve">добор на 9000 вычел 30% мастера</t>
  </si>
  <si>
    <t xml:space="preserve">11.18</t>
  </si>
  <si>
    <t xml:space="preserve">79772650185   Павел</t>
  </si>
  <si>
    <t xml:space="preserve">МО РАменский р-н        "17.00-18.00
ЕСЛИ МОЖНО РАНЬШЕ"        5500        1224ин        "
МО РАменский р-н
село Еганово, на территориии Раменского ГОК
79772650185 Павел"        7 бытовок о клопов, гапом        Владимир</t>
  </si>
  <si>
    <t xml:space="preserve">бытовки, клопы, 7 бытовок, рменский р-н
с логист скид по БН 5500
79772650185   Павел</t>
  </si>
  <si>
    <t xml:space="preserve"> 1224ин   </t>
  </si>
  <si>
    <t xml:space="preserve">Лариска) 74991100030</t>
  </si>
  <si>
    <t xml:space="preserve">Добрый день!
Прошу выслать коммерческое предложение на проведение дезинфекции и дератизации на объекте общественного питания (кафе ) в ТРК «Мари».</t>
  </si>
  <si>
    <t xml:space="preserve">78, 8 кв.м.
раз в мес, 2500 р 
2Д
годовой договор.</t>
  </si>
  <si>
    <t xml:space="preserve">ждем ТЗ от 15.06
__
дал ей расчет звонок во вторник 19.06</t>
  </si>
  <si>
    <t xml:space="preserve">89164443288 Елена</t>
  </si>
  <si>
    <t xml:space="preserve">Михаил/Володя</t>
  </si>
  <si>
    <t xml:space="preserve">МО Новая РИга	8.00-9.00	10200 р	1226ин	"Пос Новорижский , Борки.
Истринский р-н, -  ВВодить в навик.
парадная аллея , д 13
89164443288 Елена"	"15 соток комары28 км истра  
есть прудик на участке: ларвициды.
и общий участок инсектициды.
разово + 1 гарант выезд."	Миша/Владимир</t>
  </si>
  <si>
    <t xml:space="preserve">КОМАРЫ, 15 стоток</t>
  </si>
  <si>
    <t xml:space="preserve">1226ин</t>
  </si>
  <si>
    <t xml:space="preserve">74954530388    Ирина Анатольевна</t>
  </si>
  <si>
    <t xml:space="preserve">м. Водный стадион	14.00-15.00	2100	 1225ин   	"ул зеленоградская, д3 кв 207
5 этаж 5 подъезд
89199680765 Ирина Анатольевна
74954530388
""65 автобус, 698.
Платформа Моссельмаш."""	"3-ка, хол тумам.
тарканы
провести обследование: вытяжки, стояки, розетки. и т.д"	Владимир</t>
  </si>
  <si>
    <t xml:space="preserve">таракашки)</t>
  </si>
  <si>
    <t xml:space="preserve"> 1225ин   </t>
  </si>
  <si>
    <t xml:space="preserve">----------------------------</t>
  </si>
  <si>
    <t xml:space="preserve">-------------------------------------</t>
  </si>
  <si>
    <t xml:space="preserve">1227ин</t>
  </si>
  <si>
    <t xml:space="preserve">заказ строчка1537</t>
  </si>
  <si>
    <t xml:space="preserve">79857657117     Николай</t>
  </si>
  <si>
    <t xml:space="preserve">8 соток, Жаворонки, 20 км от мкад,
8600 р 
79857657117     Николай</t>
  </si>
  <si>
    <t xml:space="preserve">8 600</t>
  </si>
  <si>
    <t xml:space="preserve">будет проводить флажирование
по итогу связь во вторник 19.06
___
не берет от 19.06
набрать 20.06</t>
  </si>
  <si>
    <t xml:space="preserve">89175505303 Татьяна</t>
  </si>
  <si>
    <t xml:space="preserve">МО Новая РИга        15.00-16.00        12500 р.        1228ин        "30 ум от мкад 
Истринский р-н,  д-я Красновидово, пос Спутник.
уч. 6
89175505303 Татьяна"        "до 25 сотток, клещи.
___
хотят обработать буферную зону поселка, пусть мастер походит - посмотрит объем работ, все запишет - сделаем им КП."        Владимир</t>
  </si>
  <si>
    <t xml:space="preserve">1228ин </t>
  </si>
  <si>
    <t xml:space="preserve">84957974931 сЕРГЕЙ 89263503663 ""</t>
  </si>
  <si>
    <t xml:space="preserve">МО Солнечногорский р-н ( рядом с ЗеЛАО)        10.00-11.00        "20000+ 5000
= 25 000 р.
деревья и  второй выезд: крот, короед."        1447ИНСЭС        "Зеленоград, МО пос Андреевка, солнечногорский р-н
кот  пос Зеленое подворье , д. 18 
""84957974931 сЕРГЕЙ 89263503663 """        "короед 70-80 деревтев на учвстке 50 соток 2 выезда-35000//// кроты-17000= скидка 5% =
49400  р. 
""20000+ 5000
деревья и  второй выезд: крот, короед."""        Владимир</t>
  </si>
  <si>
    <t xml:space="preserve">""20000+ 5000
деревья и  второй выезд: крот, короед."""  </t>
  </si>
  <si>
    <t xml:space="preserve">1447ИНСЭС  ДОЗАКАЗ</t>
  </si>
  <si>
    <t xml:space="preserve">8(903)+221-2162       Ольга</t>
  </si>
  <si>
    <t xml:space="preserve">м. Новогиреево	15.00-16.00	4700	1229ин	"8(903)2212162       Ольга
ул кетчерская, д 12кв 68
11 этаж 
код 110"	"2-ка, тараканы, комплекс сос кид.
провести обслед : вытяжки, стояки, розетки сеточки и т.д что где заделать ичтоб не бежали тараканы."	Владимир</t>
  </si>
  <si>
    <t xml:space="preserve">1229ин</t>
  </si>
  <si>
    <t xml:space="preserve">Семен/Миша</t>
  </si>
  <si>
    <t xml:space="preserve">щелковское шоссе д 77 к 1 6 под кв 204 код 204 к 2906 тел 89264617582</t>
  </si>
  <si>
    <t xml:space="preserve">комплекс тар и клопы</t>
  </si>
  <si>
    <t xml:space="preserve">1230ин</t>
  </si>
  <si>
    <t xml:space="preserve">89265575776 Николай</t>
  </si>
  <si>
    <t xml:space="preserve">Балашиха московский бульвар д 5 кв 41 тел 89265575776 Николай</t>
  </si>
  <si>
    <t xml:space="preserve">комплекс клоп</t>
  </si>
  <si>
    <t xml:space="preserve">1231ин</t>
  </si>
  <si>
    <t xml:space="preserve">9852238378 Сергей</t>
  </si>
  <si>
    <t xml:space="preserve">боровский район дер шилово 89852238378 Сергей 89165932742</t>
  </si>
  <si>
    <t xml:space="preserve">1232ин</t>
  </si>
  <si>
    <t xml:space="preserve">89263169312 бухой чел</t>
  </si>
  <si>
    <t xml:space="preserve">короед 3 строения 150кв м и 9 соток с деревьями СЕРТИФИКАТЫ </t>
  </si>
  <si>
    <t xml:space="preserve">позвонить 21.06 предварительная бронь на суб
</t>
  </si>
  <si>
    <t xml:space="preserve">АНТОНОВ</t>
  </si>
  <si>
    <t xml:space="preserve">добор 1191ин   внес за вычетом 30%(5000)</t>
  </si>
  <si>
    <t xml:space="preserve">добор 1191ин</t>
  </si>
  <si>
    <t xml:space="preserve">добор 1232 ин внес за вычетом 30 %(4000)</t>
  </si>
  <si>
    <t xml:space="preserve">добор 1232ин</t>
  </si>
  <si>
    <t xml:space="preserve">79037982953  ольга</t>
  </si>
  <si>
    <t xml:space="preserve">20 соток км от мкад 12 км клещи-11 200 и 4000 за комаров</t>
  </si>
  <si>
    <t xml:space="preserve">симферополька</t>
  </si>
  <si>
    <t xml:space="preserve">1236ин</t>
  </si>
  <si>
    <t xml:space="preserve">13 соток чехов </t>
  </si>
  <si>
    <t xml:space="preserve">клещи   10% -многодетная мать</t>
  </si>
  <si>
    <t xml:space="preserve">будем искать в Чехове
19.06 до 17.00
вторник
__
заказала за 7000 р</t>
  </si>
  <si>
    <t xml:space="preserve">с вых</t>
  </si>
  <si>
    <t xml:space="preserve">89295513625 Анна</t>
  </si>
  <si>
    <t xml:space="preserve">плесень</t>
  </si>
  <si>
    <t xml:space="preserve">набрать 25.06</t>
  </si>
  <si>
    <t xml:space="preserve">89257236330 наталья</t>
  </si>
  <si>
    <t xml:space="preserve">5-6 соток чеховский р-н дер чепелево </t>
  </si>
  <si>
    <t xml:space="preserve">крот роет землю вдоль по  по дренажу,  2 выезда </t>
  </si>
  <si>
    <t xml:space="preserve">1233ин</t>
  </si>
  <si>
    <t xml:space="preserve">79854101419 Алена</t>
  </si>
  <si>
    <t xml:space="preserve">18 соток, 29 км от мкад, комары, клещи
Звенигород
</t>
  </si>
  <si>
    <t xml:space="preserve">КЛЕЩИ, КОМАРЫ: разово 9700, 8000 х 2= 16 000 р</t>
  </si>
  <si>
    <t xml:space="preserve">с кривой заявки подбором, спит еще позвонить 11.07 до 17.00
</t>
  </si>
  <si>
    <t xml:space="preserve">89162107699 Ирина</t>
  </si>
  <si>
    <t xml:space="preserve">плесень на сайдинге 35 кв м дер петровская ул садовая уч 125 коричневый забор светлый дом истринский р-н рядом с кп британника и кп петровский парк</t>
  </si>
  <si>
    <t xml:space="preserve">высота 6-7 м, плесень на сайдинге 35 кв м комплекс дать мастеру стремянку</t>
  </si>
  <si>
    <t xml:space="preserve">1235ин</t>
  </si>
  <si>
    <t xml:space="preserve">89851392497 Наталья
74957714088"  </t>
  </si>
  <si>
    <t xml:space="preserve">"МО ЮГ
Калужка, 100 км от мкад"        10.00-11.00        9700        1237ин        "Калужская обл, Обнинск, боровский р-н, д-я Тимашово, СНт Восход. 
89851392497 Наталья
74957714088"        10 сотток, кломары, + гарантийный выезд по потребности и логистк( выезд з мкад отдельно)        Владимир</t>
  </si>
  <si>
    <t xml:space="preserve">10 сотток, кломары, + гарантийный выезд по потребности и логистк( выезд з мкад отдельно)        Владимир</t>
  </si>
  <si>
    <t xml:space="preserve">9  700</t>
  </si>
  <si>
    <t xml:space="preserve">1237ин </t>
  </si>
  <si>
    <t xml:space="preserve">89104776068  Виктортя</t>
  </si>
  <si>
    <t xml:space="preserve">мкравьи  комплекс гиппоалергенными препаратоами</t>
  </si>
  <si>
    <t xml:space="preserve">3ка в котельниках</t>
  </si>
  <si>
    <t xml:space="preserve">1234ин</t>
  </si>
  <si>
    <t xml:space="preserve">79161442179 Екатерина</t>
  </si>
  <si>
    <t xml:space="preserve">м. Шаболовская
ул городская, д. 5</t>
  </si>
  <si>
    <t xml:space="preserve">ХОТЕЛА СИЗ за + 1000 р.</t>
  </si>
  <si>
    <t xml:space="preserve">4 940</t>
  </si>
  <si>
    <t xml:space="preserve">заказ - отказ, на прозвон 25.06</t>
  </si>
  <si>
    <t xml:space="preserve">892564196591 оследтин </t>
  </si>
  <si>
    <t xml:space="preserve">2к кв бабушкинская летчика бабушкина</t>
  </si>
  <si>
    <t xml:space="preserve">клопы 2к кв комплекс</t>
  </si>
  <si>
    <t xml:space="preserve">5 700</t>
  </si>
  <si>
    <t xml:space="preserve">слился - чмо от19.06</t>
  </si>
  <si>
    <t xml:space="preserve">79030032229  Станислав</t>
  </si>
  <si>
    <t xml:space="preserve">короед, дом , сруб, есть дырки
баня,                   50 км от мкад, ленинградка
снаружи, 180 кв.м.
10 000 - 11 000 р. 
79030032229  Станислав</t>
  </si>
  <si>
    <t xml:space="preserve">НЕ собственник, смотрящий)) скажет хозяевам - перезвонят.</t>
  </si>
  <si>
    <t xml:space="preserve">дал номер хозяину - сами на берут от 19.06</t>
  </si>
  <si>
    <t xml:space="preserve">79268777307 Екатерина</t>
  </si>
  <si>
    <t xml:space="preserve">на 3Д,    кофефня, 40 квм.
цветной б-р
7800 р  договор.
150 р за выезд курьера
79268777307 Екатерина</t>
  </si>
  <si>
    <t xml:space="preserve">3Д</t>
  </si>
  <si>
    <t xml:space="preserve">нашли дешевле))</t>
  </si>
  <si>
    <t xml:space="preserve">79997646303 Евгений</t>
  </si>
  <si>
    <t xml:space="preserve">м. Новые черемушки        16.00        3000        1238ин        "ул зюзинская, д. 3
79997646303 Евгений
79858545986"        "крысы, на территории, возле пандуса 2 мусорных бака, мск
ловушки + приманки"        Владимир</t>
  </si>
  <si>
    <t xml:space="preserve">КРЫСЫ</t>
  </si>
  <si>
    <t xml:space="preserve"> 1238ин  </t>
  </si>
  <si>
    <t xml:space="preserve">89162720300 ольга</t>
  </si>
  <si>
    <t xml:space="preserve">9500 кв.м. , склад, объемная дезинфекция 6м высота
 79162720300   Ольга продукты питания минус 18</t>
  </si>
  <si>
    <t xml:space="preserve">23 750</t>
  </si>
  <si>
    <t xml:space="preserve">актуально ведем диалог, готовит 
25.06 </t>
  </si>
  <si>
    <t xml:space="preserve">84953283169 светлана</t>
  </si>
  <si>
    <t xml:space="preserve">тараканы моп и квартира</t>
  </si>
  <si>
    <t xml:space="preserve">выхино</t>
  </si>
  <si>
    <t xml:space="preserve">1239ин</t>
  </si>
  <si>
    <t xml:space="preserve">79100054889      Анна</t>
  </si>
  <si>
    <t xml:space="preserve">2-ка, тараканы, давно, сами пытались, сверху бегут, жевет на 3 этаж.
мск
4700
79100054889      Анна</t>
  </si>
  <si>
    <t xml:space="preserve">ТАРАКАНЫ</t>
  </si>
  <si>
    <t xml:space="preserve">уже неактуально) от 19.06</t>
  </si>
  <si>
    <t xml:space="preserve"> "74955726714       Мария
89262501367</t>
  </si>
  <si>
    <t xml:space="preserve">МО Химки, 10 км от мад        19.00-20.00        4700 р.        1240ин        "74955726714       Мария
89262501367
г. Химки, м-н Подрезково, уд школьная, д 1 
кв. 70
2 подъезд 9 этаж"        "
2-ка, с весны, 
без запаха. есть дети, комлпекс со скид"        Владимир</t>
  </si>
  <si>
    <t xml:space="preserve">ТАРКАНЫ</t>
  </si>
  <si>
    <t xml:space="preserve">  1240ин     </t>
  </si>
  <si>
    <t xml:space="preserve">89175504744 Анна</t>
  </si>
  <si>
    <t xml:space="preserve">1 ка тараканы 2800</t>
  </si>
  <si>
    <t xml:space="preserve">электросталь</t>
  </si>
  <si>
    <t xml:space="preserve">бомжиха хочет за 1000
___
подумает перезвонит от 19.06</t>
  </si>
  <si>
    <t xml:space="preserve">заказ от наших клиентов  стр 540 в базе
МСЭ 19</t>
  </si>
  <si>
    <t xml:space="preserve">?????????</t>
  </si>
  <si>
    <t xml:space="preserve">89256223024 Ольга </t>
  </si>
  <si>
    <t xml:space="preserve">дезинсекция дезинсекция skazkaolga@mail.ru доки</t>
  </si>
  <si>
    <t xml:space="preserve">ОТПРАВЛЕНО КП ПО ТЗ Михаил
дал ей расчет звонок  20.06</t>
  </si>
  <si>
    <t xml:space="preserve">???????????</t>
  </si>
  <si>
    <t xml:space="preserve">Сергиев Посад </t>
  </si>
  <si>
    <t xml:space="preserve">доки 2д</t>
  </si>
  <si>
    <t xml:space="preserve">СМ СТРОЧКУ 1632</t>
  </si>
  <si>
    <t xml:space="preserve">74997000222  Вадим</t>
  </si>
  <si>
    <t xml:space="preserve">комары, клещи, короед. 
от 1 до 15 и от 15-30 
Пирогово, осташка,
12 000 р
9500 х 2 = 19 000.
74997000222  Вадим</t>
  </si>
  <si>
    <t xml:space="preserve">комары, клещи, короед. </t>
  </si>
  <si>
    <t xml:space="preserve">сам наберет - многоканальный тел
от 19.06</t>
  </si>
  <si>
    <t xml:space="preserve">????????????????</t>
  </si>
  <si>
    <t xml:space="preserve">89998637751 сергей </t>
  </si>
  <si>
    <t xml:space="preserve">переехали в друнгую хату
от 19.06</t>
  </si>
  <si>
    <t xml:space="preserve">79604171910       Денис Давыдовыч</t>
  </si>
  <si>
    <t xml:space="preserve">МО Монино        "19.00-20.00
ЕСЛИ МОЖНО РАНЬШЕ"        4700        1241ин        "г. Монино, ул трудовая , д. 2 кв.9 - звонить.
2 этаж
79604171910   Денис Давыдовыч
89282971919"        "клопы. монино, 3-ка, 2 под обработки
4700 с выезд.
гор и хол "        Владимир</t>
  </si>
  <si>
    <t xml:space="preserve">к "клопы. монино, 3-ка, 2 под обработки
4700 с выезд.
гор и хол "        Владимир</t>
  </si>
  <si>
    <t xml:space="preserve">1241ин </t>
  </si>
  <si>
    <t xml:space="preserve">плесень 4 кв м  часовая сокол</t>
  </si>
  <si>
    <t xml:space="preserve">1088ю</t>
  </si>
  <si>
    <t xml:space="preserve">Строчка 166 в базе
МСЭ  25</t>
  </si>
  <si>
    <t xml:space="preserve">Строчка 166 в базе</t>
  </si>
  <si>
    <t xml:space="preserve">79197279494 Игорь</t>
  </si>
  <si>
    <t xml:space="preserve">комплекс со скидкой </t>
  </si>
  <si>
    <t xml:space="preserve">2 850</t>
  </si>
  <si>
    <t xml:space="preserve">звонить 19.06 
ПОВТОР</t>
  </si>
  <si>
    <t xml:space="preserve">79067029900 Игорь</t>
  </si>
  <si>
    <t xml:space="preserve">клопы, 2-ка,     строгино, 
комплекс хачи 3 раза делали
79067029900 Игорь </t>
  </si>
  <si>
    <t xml:space="preserve">79629852885  Елизавета</t>
  </si>
  <si>
    <t xml:space="preserve">м. Ясенево        10.00-11.00        4100 р.        1242ин        "литовский б-р, д.3 корп 2 
кв. 620
17 подъезд 6 этаж.
79629852885 Елизавета"        "1-ка, клопы, комплекс.
обслед:  диваны, розетки, стояки, вытяжки.
выявить есть дети, 4 года. 
она беременна"        Владимир</t>
  </si>
  <si>
    <t xml:space="preserve">провести обследование: диваны, розетки, стояки, вытяжки.</t>
  </si>
  <si>
    <t xml:space="preserve">1242ин</t>
  </si>
  <si>
    <t xml:space="preserve">79197841193 Валентина</t>
  </si>
  <si>
    <t xml:space="preserve">commercial	 	 Тема
 Валентина	 	  Имя
  adamkevitsh_vv.mmt@mosgortrans.ru	 	  email
 +7 919 784 11 93	 	  Телефон
      скачать 
 	  ТЗ</t>
  </si>
  <si>
    <t xml:space="preserve">МОСГОРТРАНС МУЗЕЙ</t>
  </si>
  <si>
    <t xml:space="preserve">ОТПРАВЛЕНО КП ПО ТЗ
дал ей расчет звонок во втроник 19.06
___ сами свяжутся все передала</t>
  </si>
  <si>
    <t xml:space="preserve">89032560941 Татьяна 89162429830 марина</t>
  </si>
  <si>
    <t xml:space="preserve">клещи комары 4 сотки серпуховский р-н снт автомосквич </t>
  </si>
  <si>
    <t xml:space="preserve">2 выезда комары 10 600 и клещи если то 14 000</t>
  </si>
  <si>
    <t xml:space="preserve">1243ин</t>
  </si>
  <si>
    <t xml:space="preserve"> 74955556480   Людмила</t>
  </si>
  <si>
    <t xml:space="preserve">дача, коросед доска, 3 года назад
 люберецкий р-н, 18 км отмкад.
 до 160 кв.м.
 7500-8000 р.
  74955556480   Людмила</t>
  </si>
  <si>
    <t xml:space="preserve">КОРОЕД</t>
  </si>
  <si>
    <t xml:space="preserve">думвет хочет на начал июля
- НАБРАТЬ ЕЙ 29.06 ДО 17.00</t>
  </si>
  <si>
    <t xml:space="preserve">17.44</t>
  </si>
  <si>
    <t xml:space="preserve">89035704985 полина</t>
  </si>
  <si>
    <t xml:space="preserve">6 соток нарофоминск после обработки звонила у других снялап клеща</t>
  </si>
  <si>
    <t xml:space="preserve">клещи комплекс 2 выезда</t>
  </si>
  <si>
    <t xml:space="preserve">20.15</t>
  </si>
  <si>
    <t xml:space="preserve">79257259050 Андрей </t>
  </si>
  <si>
    <t xml:space="preserve">обработка участка - был в элке, оставил номер но трубку не взял больше
10 соток, Новая москва, 10 км от мкад,
7000 р разово
6000 х 2 = 12 000 р.</t>
  </si>
  <si>
    <t xml:space="preserve">ДУмает
ЕСЛИ НЕ ПЕРЕЗВОНИТ- позвонить во вторник
не берет от 20.06___
 21.06 до 17.00</t>
  </si>
  <si>
    <t xml:space="preserve">ВТОРНИК</t>
  </si>
  <si>
    <t xml:space="preserve">89257641298 нищеброд</t>
  </si>
  <si>
    <t xml:space="preserve">1к ккв 2300 нищеброд</t>
  </si>
  <si>
    <t xml:space="preserve">1к ккв 2300</t>
  </si>
  <si>
    <t xml:space="preserve">уже сделал) от 19.06</t>
  </si>
  <si>
    <t xml:space="preserve">апрелевка 10 соток комары разово</t>
  </si>
  <si>
    <t xml:space="preserve">думает на будущее узнавал
___
отказ, дорого</t>
  </si>
  <si>
    <t xml:space="preserve">9.29</t>
  </si>
  <si>
    <t xml:space="preserve">20 соток короед ели рублевка  89651650210 Сергей горки 2 снт лесные просторы звонить</t>
  </si>
  <si>
    <t xml:space="preserve">выезд консультация </t>
  </si>
  <si>
    <t xml:space="preserve">1245ин</t>
  </si>
  <si>
    <t xml:space="preserve">татьяна 89296105169</t>
  </si>
  <si>
    <t xml:space="preserve">1 этаж 90м2   тараканы</t>
  </si>
  <si>
    <t xml:space="preserve">москва  8200</t>
  </si>
  <si>
    <t xml:space="preserve">9.44</t>
  </si>
  <si>
    <t xml:space="preserve">84964633860 Юлия</t>
  </si>
  <si>
    <t xml:space="preserve">раменский р-н короед  160кв</t>
  </si>
  <si>
    <t xml:space="preserve">комплекс 160кв м</t>
  </si>
  <si>
    <t xml:space="preserve">многоканал -съехала от 20.06</t>
  </si>
  <si>
    <t xml:space="preserve">ольга 89254418477</t>
  </si>
  <si>
    <t xml:space="preserve">2ка тараканы москва</t>
  </si>
  <si>
    <t xml:space="preserve">4100 комплекс</t>
  </si>
  <si>
    <t xml:space="preserve">1244ин</t>
  </si>
  <si>
    <t xml:space="preserve">89152144559 Валентина</t>
  </si>
  <si>
    <t xml:space="preserve">демьяна беджного 23 к2 кв 117 6й этаж</t>
  </si>
  <si>
    <t xml:space="preserve">4400 комплек 1 ккв</t>
  </si>
  <si>
    <t xml:space="preserve">1246ин</t>
  </si>
  <si>
    <t xml:space="preserve">строчка 1597</t>
  </si>
  <si>
    <t xml:space="preserve">------------------</t>
  </si>
  <si>
    <t xml:space="preserve">----------------------</t>
  </si>
  <si>
    <t xml:space="preserve">84956301837 Дмитрий</t>
  </si>
  <si>
    <t xml:space="preserve">кроты, клещи комары 8га кроты раз в некделю кротоловки, дезработы ежемесячно чьято дача</t>
  </si>
  <si>
    <t xml:space="preserve">32 к клещи комары ежемесячно  кроты 14 первая обработка  и 7000 раз в неделю
__
хочет только клещи комары, 8 ГА, 2 выезда
32 000 р.</t>
  </si>
  <si>
    <t xml:space="preserve">32 000</t>
  </si>
  <si>
    <t xml:space="preserve">совет с рук=лем
__
не берет набрать 20.06
___
веду диалог - Владиимр от 20.06
думает, набрать 25.06</t>
  </si>
  <si>
    <t xml:space="preserve">84992423194  Анна   89269122722</t>
  </si>
  <si>
    <t xml:space="preserve">2ка москва</t>
  </si>
  <si>
    <t xml:space="preserve">2ка 45м2 москва  5100</t>
  </si>
  <si>
    <t xml:space="preserve">1247ин</t>
  </si>
  <si>
    <t xml:space="preserve">79264474715 Денис </t>
  </si>
  <si>
    <t xml:space="preserve">кроты,  6 соток, 90 км от мкад, Егорьевск
7400   разовый выезд
6000 х 2 = 12 000
3 выезд по потребности
моссэс
79264474715 Денис </t>
  </si>
  <si>
    <t xml:space="preserve">сам наберет от 20.06</t>
  </si>
  <si>
    <t xml:space="preserve">89852112232 Виталий</t>
  </si>
  <si>
    <t xml:space="preserve">2ка таракны 4500 барьр</t>
  </si>
  <si>
    <t xml:space="preserve">79773181409    Бек</t>
  </si>
  <si>
    <t xml:space="preserve">москва, КЛОПЫ</t>
  </si>
  <si>
    <t xml:space="preserve">клопы,     2-ка, мск
4 человека, 
4700 р , без запаха
79773181409    Бек</t>
  </si>
  <si>
    <t xml:space="preserve">не берет -съехала от 20.06</t>
  </si>
  <si>
    <t xml:space="preserve">89266849632 роман</t>
  </si>
  <si>
    <t xml:space="preserve">3 к кв клопы комплекс водный стадион</t>
  </si>
  <si>
    <t xml:space="preserve">комплекчс хачи</t>
  </si>
  <si>
    <t xml:space="preserve">маля гарантый</t>
  </si>
  <si>
    <t xml:space="preserve"> 79162630177      екатерина</t>
  </si>
  <si>
    <t xml:space="preserve">клещи, 7 сотк, общая, 73 км от мкад, за бронницами
7000 р
5800 х 2 = 11 600 р
акаритокс,       79162630177      екатерина</t>
  </si>
  <si>
    <t xml:space="preserve">ДУмает, хотела на след неделю. 
набрать 25.06 до 17.00</t>
  </si>
  <si>
    <t xml:space="preserve">Тамрон 7999+812+74+74   </t>
  </si>
  <si>
    <t xml:space="preserve">м. Выхино        17.30- 18.00        4100        1248ин        "ул попова, д 40 
5 подъеезд кв 148 
1 этаж
Тамрон 79998127474 "        "клопы, 3-ка, ГАП
восточные ребята - 4 чел."        Владимир</t>
  </si>
  <si>
    <t xml:space="preserve">"клопы, 3-ка, ГАП</t>
  </si>
  <si>
    <t xml:space="preserve">1248ин  </t>
  </si>
  <si>
    <t xml:space="preserve">89067406020 Татьяна</t>
  </si>
  <si>
    <t xml:space="preserve">клопы 18400-гап и 14200 холодный туман</t>
  </si>
  <si>
    <t xml:space="preserve">дом 650 м2   деревня лапино одинцовский район</t>
  </si>
  <si>
    <t xml:space="preserve">пока решили отложить ПОЗВОНИТЬ  02 июля </t>
  </si>
  <si>
    <t xml:space="preserve">12.58</t>
  </si>
  <si>
    <t xml:space="preserve">84956845615 Ирина</t>
  </si>
  <si>
    <t xml:space="preserve">103 кв дом крыса жаворонки 7я советская д.7,  7 соток 6500 есть ребенок 89263270570 сергей </t>
  </si>
  <si>
    <t xml:space="preserve">крыса дом 7 соток </t>
  </si>
  <si>
    <t xml:space="preserve">1250ин</t>
  </si>
  <si>
    <t xml:space="preserve">%2B7+915+395+83+63  юлия</t>
  </si>
  <si>
    <t xml:space="preserve">тараканы  комплекс</t>
  </si>
  <si>
    <t xml:space="preserve">3ка красногорск</t>
  </si>
  <si>
    <t xml:space="preserve">1249ин</t>
  </si>
  <si>
    <t xml:space="preserve">строчка 1598 </t>
  </si>
  <si>
    <t xml:space="preserve">тел управляющей пизды 8921992202</t>
  </si>
  <si>
    <t xml:space="preserve">Михаил\Семен</t>
  </si>
  <si>
    <t xml:space="preserve"> 
выезд консультация    57750 со скуидкой 50000  обработка участка от короеда-22000 (41 дерево) и инъекции 44 дерева по 800р--35200     тел управляющей пизды 89219922025   и еще елочки по периметру бесплатно от  короеда
</t>
  </si>
  <si>
    <t xml:space="preserve">Александр 79636580865"  </t>
  </si>
  <si>
    <t xml:space="preserve">м. Царицино        19.00-20.00        5100        1251ин        "ул элеваторная, д 8 кв 26 
1 подъезд 7 этаж 
Александр 79636580865"        "тараканов,   3-ка, мск
от 5100 ползут от соседей
комплекс со скид. обследование: вытяжки, воздуховоды, стояки, розетки.
что где заделать если увидим щели"        Владимир</t>
  </si>
  <si>
    <t xml:space="preserve">1251ин  </t>
  </si>
  <si>
    <t xml:space="preserve">РЯЗАНЬ короед, старый дом.
сруб, 30 кв.м.</t>
  </si>
  <si>
    <t xml:space="preserve">РЯЗАНЬ</t>
  </si>
  <si>
    <t xml:space="preserve">РЯЗАНЬ
пенсионерка. </t>
  </si>
  <si>
    <t xml:space="preserve">ЧЕЛЯБИНСК</t>
  </si>
  <si>
    <t xml:space="preserve">84957086120   Елена Васильевна</t>
  </si>
  <si>
    <t xml:space="preserve">5 м2 плесень   2000р/м2 </t>
  </si>
  <si>
    <t xml:space="preserve">москва балкон</t>
  </si>
  <si>
    <t xml:space="preserve">сама наберет
от 19.06</t>
  </si>
  <si>
    <t xml:space="preserve">89161989371 Алексей</t>
  </si>
  <si>
    <t xml:space="preserve">юрик обрабатываются  у других МГЦД не устраивает качество ресторан 300кв м отдельностоящее здание   ирна мастер а раньтше обработывались 4500 89261819059 денис ООО а-трейд минская д 6 к3 до 500 кв м мойка</t>
  </si>
  <si>
    <t xml:space="preserve">2д 10 000  400-500кв м</t>
  </si>
  <si>
    <t xml:space="preserve">1254ин</t>
  </si>
  <si>
    <t xml:space="preserve">не дали закрыть ресторан наберет сам</t>
  </si>
  <si>
    <t xml:space="preserve">79060454666   Людмила</t>
  </si>
  <si>
    <t xml:space="preserve">"МО Павлопосадский р-н
Рядом с Орехово-Зуево"        "17.00-18.00
КАК ОСВОБОДИТЬСЯ "        12750 р.         1252ИНСЭС        "МО Павлопосадский р-н
д-я Теренино, д 63 ул центральня
89060454666 Людмила"        "2 выезда : 
1 выезд комплекс насекомые 3 в 1 ( муравьи, клещи, комары) + кроты.
2 выезд КРОТЫ только.- НАПОМНИТЬ ЕЙ , чтоб через 2-3 недели записалась на 2 выезд."        Владимир</t>
  </si>
  <si>
    <t xml:space="preserve">КРОТЫ + НАСЕКОМЫ</t>
  </si>
  <si>
    <t xml:space="preserve"> 1252ИНСЭС   </t>
  </si>
  <si>
    <t xml:space="preserve">79057532500      Валентин</t>
  </si>
  <si>
    <t xml:space="preserve">м. Текстильщики        12.00-13.00        4400 р.        1252ин        "волжский б-р, д2\22 кв 39
6 этаж подъзд 1
79057532500      Валентин"        "тараканы,   1-ка, мск, 
4400 р со скид. обследование: вытяжки, воздуховоды, стояки, розетки.
что где заделать если увидим щели
комплесная со скидкой"        Владимир</t>
  </si>
  <si>
    <t xml:space="preserve">    1252ин   </t>
  </si>
  <si>
    <t xml:space="preserve">79261200070 Вячеслав</t>
  </si>
  <si>
    <t xml:space="preserve">ОТПРАВЛЕНО КП ПО ТЗ
дал ей расчет звонок 20.06
</t>
  </si>
  <si>
    <t xml:space="preserve">строчка 1580</t>
  </si>
  <si>
    <t xml:space="preserve">89254593465 Анастасия </t>
  </si>
  <si>
    <t xml:space="preserve">1091ю</t>
  </si>
  <si>
    <t xml:space="preserve">74956959444     Владимир Васильевич
89636153194</t>
  </si>
  <si>
    <t xml:space="preserve">м. Арбатская        17.00-18.00        2500 р.         1253ин        "
Борисоглебский пер, д 12 кв 27
1 подъезд. 5 этаж"        "клопы, 2-ка, мск
2500 р 
гор и хол клдопы, скидка инвалиду и пенсионеру 50%"        Владимир</t>
  </si>
  <si>
    <t xml:space="preserve">КЛОПЫ</t>
  </si>
  <si>
    <t xml:space="preserve">1253ин  </t>
  </si>
  <si>
    <t xml:space="preserve">89295793104 михаил 89854235814</t>
  </si>
  <si>
    <t xml:space="preserve">веерная 3к3 25 квартира  1й перввый подъезд</t>
  </si>
  <si>
    <t xml:space="preserve">1255ин</t>
  </si>
  <si>
    <t xml:space="preserve">89168767285 вера николаевна</t>
  </si>
  <si>
    <t xml:space="preserve">30 бытовок клопы </t>
  </si>
  <si>
    <t xml:space="preserve">1090ю</t>
  </si>
  <si>
    <t xml:space="preserve">заказ ЖДУ ОПЛАТЫ</t>
  </si>
  <si>
    <t xml:space="preserve">89265813133 Людмила </t>
  </si>
  <si>
    <t xml:space="preserve">230кв м фонвизинская детский сад милашенкова 16</t>
  </si>
  <si>
    <t xml:space="preserve">ЕЩЕ ВЗЯТЬ ЛОВУШКИ ОТ ТАРАКАНОВ</t>
  </si>
  <si>
    <t xml:space="preserve">1258ин</t>
  </si>
  <si>
    <t xml:space="preserve">89852208481  Наталья</t>
  </si>
  <si>
    <t xml:space="preserve">от мкад 75 км минского шоссе</t>
  </si>
  <si>
    <t xml:space="preserve">кроты 30 соток 2 выезда</t>
  </si>
  <si>
    <t xml:space="preserve">1257ин</t>
  </si>
  <si>
    <t xml:space="preserve">м. Рязянский пр-т        15.00-16.00        3500        1256ин        "рязанский пр-т, д 91
коррп 1 кв. 174
8 этаж подъезд 5 
79161488478 Алексей 
- боязливый тип, быть деликатнее, может слиться."        "комплекс тараканы
со скид. ""2-ка, тараканы, комплекс со скид
гор+ хол+ бар. Обслед квартиру : сеточки, стояки , розетки - промазать гелем и дать рекомендации.
м. рязанский пр-т
без запаха"""        Владимир</t>
  </si>
  <si>
    <t xml:space="preserve">1256ин  </t>
  </si>
  <si>
    <t xml:space="preserve">заказ стр 1521
дожат</t>
  </si>
  <si>
    <t xml:space="preserve">
74956378285       Ирина</t>
  </si>
  <si>
    <t xml:space="preserve">м. Каховская	20.00-20.30	5300 нал.	1261ИН	"ул малая юшуньская, д. 1 корп 1
БЦ. парикмахерская Нью Стайл
74956378285       Ирина
89775706848"	"тараканы, здание БЦ
2 кабинета, маникюр и подсобка
комплекс, до 100 кв.
гор и хол+ бар"	Владимир</t>
  </si>
  <si>
    <t xml:space="preserve">1261ИН</t>
  </si>
  <si>
    <t xml:space="preserve">16.19</t>
  </si>
  <si>
    <t xml:space="preserve">3д доки на медицину</t>
  </si>
  <si>
    <t xml:space="preserve">перзвонит
НАБРАТЬ МИШЕ 21.06</t>
  </si>
  <si>
    <t xml:space="preserve">МОССЭС 35</t>
  </si>
  <si>
    <t xml:space="preserve">79162521813          Андрей</t>
  </si>
  <si>
    <t xml:space="preserve">"МО Дмитровка
60 км от мкад"        "9.00-18.00
НАБРАТЬ 20.06 УТОЧНИТЬ ИНТРВАЛ ПРИБЫТИЯ"        5500        1259инСЭС        "Дмитровский р-н, д-ч Ивашево, вл. 56
Большой логисттический центр - ориентир.
79162521813          Андрей
"        100 кв.м. клещи.               Владимир</t>
  </si>
  <si>
    <t xml:space="preserve">КЛЕЩИ</t>
  </si>
  <si>
    <t xml:space="preserve">1259инСЭС  </t>
  </si>
  <si>
    <t xml:space="preserve">МСЭ  36</t>
  </si>
  <si>
    <t xml:space="preserve">74954481898 Елена</t>
  </si>
  <si>
    <t xml:space="preserve">м. Молодежная         10.00-11.00        4100        1260ИН        "
м. Молодежная""
ул толбухина, д 7 корп1 
кв. 61
код 2846
89773339817 Елена
74954481898"        "2-ка,  клопы. ГАП
""2-ка, клопы, мск
ГАП 4100
+ обследование квартиры на премет наличия"        Владимир</t>
  </si>
  <si>
    <t xml:space="preserve"> 1260ИН  </t>
  </si>
  <si>
    <t xml:space="preserve">МСЭ  37</t>
  </si>
  <si>
    <t xml:space="preserve">89266849632 Роман</t>
  </si>
  <si>
    <t xml:space="preserve">3ка клопы +1000 за сиз</t>
  </si>
  <si>
    <t xml:space="preserve">тупой чурка пиздец
________
хотел в рассрочку
сам наберет</t>
  </si>
  <si>
    <t xml:space="preserve">МСЭ  38</t>
  </si>
  <si>
    <t xml:space="preserve">20.50</t>
  </si>
  <si>
    <t xml:space="preserve">89032081276 Андрей </t>
  </si>
  <si>
    <t xml:space="preserve">89032081276 Андрей 
Крысы на участке 
10-15 соток, 40 км от мкад, новая рига 
Есть дети и собака
8500-9000
Думает , скажет хозяину.</t>
  </si>
  <si>
    <t xml:space="preserve">от 20.06
сам наберет</t>
  </si>
  <si>
    <t xml:space="preserve">москва басманка  хол 1800  гап-3500 уже со скидкой</t>
  </si>
  <si>
    <t xml:space="preserve">1 800</t>
  </si>
  <si>
    <t xml:space="preserve">тел управляющей 89219922025 Анна</t>
  </si>
  <si>
    <t xml:space="preserve">Михаил\Семен/Ресницкий</t>
  </si>
  <si>
    <t xml:space="preserve">обработка участка от короеда (41 дерево) и инъекции 44 дерева     тел управляющей 89219922025 Анна   и еще елочки по периметру бесплатно от  короеда горки 2 и ей звонить</t>
  </si>
  <si>
    <t xml:space="preserve">35 000</t>
  </si>
  <si>
    <t xml:space="preserve">1262ИН</t>
  </si>
  <si>
    <t xml:space="preserve">заказ выполнен и в сьатистике от 22.06</t>
  </si>
  <si>
    <t xml:space="preserve">2B7+965+588+56+18</t>
  </si>
  <si>
    <t xml:space="preserve">аббонент не аббонент</t>
  </si>
  <si>
    <t xml:space="preserve">79853600788 Артур</t>
  </si>
  <si>
    <t xml:space="preserve">блохи, 2-ка, с 12 июня.
4100 ГАП
м. Добрынинская</t>
  </si>
  <si>
    <t xml:space="preserve">БЛОХИ</t>
  </si>
  <si>
    <t xml:space="preserve">89161666066 Елена</t>
  </si>
  <si>
    <t xml:space="preserve">от мкад 13 км ильинмкое шоссе</t>
  </si>
  <si>
    <t xml:space="preserve">на участке 6 соток  от муравьи 6200  от комаров-11100 от клещей-14 00   от всех 18000</t>
  </si>
  <si>
    <t xml:space="preserve">неактуально сделли съехала от 22.06</t>
  </si>
  <si>
    <t xml:space="preserve">Илья 89104044865</t>
  </si>
  <si>
    <t xml:space="preserve">ТЦ Серпухов, 800 кв.м.
тараканы за 15 000
</t>
  </si>
  <si>
    <t xml:space="preserve">ТАРКАНЫ И ПЛЕСЕНЬ В ТЦ
узнать объем плесени</t>
  </si>
  <si>
    <t xml:space="preserve">ведем диалог от 21.06
набрать 25.06</t>
  </si>
  <si>
    <t xml:space="preserve">5 мешков с плесенью в которых мука. Что делать?</t>
  </si>
  <si>
    <t xml:space="preserve">------------</t>
  </si>
  <si>
    <t xml:space="preserve">---------------</t>
  </si>
  <si>
    <t xml:space="preserve">------------------------</t>
  </si>
  <si>
    <t xml:space="preserve">74993500776     Мари</t>
  </si>
  <si>
    <t xml:space="preserve">клопы, 2-ка, 
гор туман, 4100 . 
74993500776     Мари</t>
  </si>
  <si>
    <t xml:space="preserve">многоканальный теле сама наберет
от 20.06</t>
  </si>
  <si>
    <t xml:space="preserve">79254876767 Али</t>
  </si>
  <si>
    <t xml:space="preserve">МО Балашиха	"19.00-20.00
МОЖНО РАНЬШЕ"	5000р.	1267ин	"МО Балашиха, ул дмитриева, д 18
4 подъезд кв 340
79254876767 Алик"	комплекс, 1-ка, клопы-тараканы	Михаил</t>
  </si>
  <si>
    <t xml:space="preserve">КЛОПЫ, ТАРАКАНЫ</t>
  </si>
  <si>
    <t xml:space="preserve">1267ин</t>
  </si>
  <si>
    <t xml:space="preserve">89035848337 ебанутая людмила</t>
  </si>
  <si>
    <t xml:space="preserve">2к кв очень дохуя тараканов, есть собака и мыши ботанический сад березовая аллея Олонецкая улица, д 15б кв 342 9й подъезд 4й этаж  дадим в арену маску обязательно будут контролировать</t>
  </si>
  <si>
    <t xml:space="preserve">2 ккв тараканы комплекс ДОХУЯ ТАРАКАНОВ</t>
  </si>
  <si>
    <t xml:space="preserve">1263ИН</t>
  </si>
  <si>
    <t xml:space="preserve">79688764014   Елена</t>
  </si>
  <si>
    <t xml:space="preserve">%2Fplesen-na-stenakh.html                                страница с которой пришел запрос
%2B7+968+876+40+14                                телефон</t>
  </si>
  <si>
    <t xml:space="preserve">16 этаж, плесен на стене в комнате,
мск, 1 кв.м. пятнышками</t>
  </si>
  <si>
    <t xml:space="preserve">дороготеле сама наберет
от 22.06</t>
  </si>
  <si>
    <t xml:space="preserve">2д доки</t>
  </si>
  <si>
    <t xml:space="preserve">перзвонит
НАБРАТЬ МИШЕ 21.06 сбрасывает от 17-40</t>
  </si>
  <si>
    <t xml:space="preserve">79197213961 инна </t>
  </si>
  <si>
    <t xml:space="preserve">клопы 1к кв профсорюзная новочеремушкинская 49 кв 526  позвонить при подъезде указать сумму в акте</t>
  </si>
  <si>
    <t xml:space="preserve">клопы 1 к кв комплекс</t>
  </si>
  <si>
    <t xml:space="preserve">1264ИН</t>
  </si>
  <si>
    <t xml:space="preserve">новая москва</t>
  </si>
  <si>
    <t xml:space="preserve">3ка</t>
  </si>
  <si>
    <t xml:space="preserve">3 00</t>
  </si>
  <si>
    <t xml:space="preserve">многоканал - от 22.06</t>
  </si>
  <si>
    <t xml:space="preserve">открытие столовой журналы 52 закон сколково igor686@list.ru</t>
  </si>
  <si>
    <t xml:space="preserve"> долбоебы</t>
  </si>
  <si>
    <t xml:space="preserve">старый клиент</t>
  </si>
  <si>
    <t xml:space="preserve">1154я СЭС////// 1265ин-новый номер договора</t>
  </si>
  <si>
    <t xml:space="preserve">89262779745  Феруз</t>
  </si>
  <si>
    <t xml:space="preserve">7 комнат и кухня 200м2</t>
  </si>
  <si>
    <t xml:space="preserve">домодедово село ям</t>
  </si>
  <si>
    <t xml:space="preserve">1092ю</t>
  </si>
  <si>
    <t xml:space="preserve">заказ платежка ок</t>
  </si>
  <si>
    <t xml:space="preserve">74997836161     Вячеслав Леонидович</t>
  </si>
  <si>
    <t xml:space="preserve">крысы на подземеной автостоянке, до 1500 кв.м.
мск, пр-т вернадского
9000 р. 
комплекс+ гарантия, БН
74997836161     Вячеслав Леонидович</t>
  </si>
  <si>
    <t xml:space="preserve">79262193000  Денис</t>
  </si>
  <si>
    <t xml:space="preserve">м. Первомайская        10.00-11.00        4100        1266ин        "
79262193000  Денис
сиреневый б-р, д72 корп 1
кв. 32
1 подъезд, 9 этаж
код: 1154 "        "тараканы, клопы, 2-ка, мск
от 4100
профилактика.
ГАПом</t>
  </si>
  <si>
    <t xml:space="preserve">КЛОПЫ, ТАРАКАНЫ, ПРОФИЛАКТИКА</t>
  </si>
  <si>
    <t xml:space="preserve"> 1266ин </t>
  </si>
  <si>
    <t xml:space="preserve">89254065789  Игорь</t>
  </si>
  <si>
    <t xml:space="preserve">журналы в столовую</t>
  </si>
  <si>
    <t xml:space="preserve">долбоеб какой то с ним Миша диалог ведет</t>
  </si>
  <si>
    <t xml:space="preserve">79261055562 Любомир </t>
  </si>
  <si>
    <t xml:space="preserve">9 кв.м. Дедодск,        бактерии
птица чихает, бактериии
5000 р 
79261055562 Любомир </t>
  </si>
  <si>
    <t xml:space="preserve">КУРЫ ЧИХАЮТ </t>
  </si>
  <si>
    <t xml:space="preserve">74991915154
74956686083   Ксения
89104786824" </t>
  </si>
  <si>
    <t xml:space="preserve">"м. Полежаевская
МЦК ХОРОШОВО"        18.00        3500 нал.        1268ин        "2-й сликатный пр-д, д 34 стр 1
4 этаж, ""Стндарт -21""       "червячки, на потолке,  в офисе, мск
30 кв.м.
без запаха
ГАП"        Владимир</t>
  </si>
  <si>
    <t xml:space="preserve">червячки, на потолке ГАП</t>
  </si>
  <si>
    <t xml:space="preserve">1268ин  </t>
  </si>
  <si>
    <t xml:space="preserve">89857007409 Дмитрий </t>
  </si>
  <si>
    <t xml:space="preserve">производство 150 кв м  с 23-00 кишечная палочка дезинфекция производственной линии</t>
  </si>
  <si>
    <t xml:space="preserve">хочет налом и договор на юрлицо</t>
  </si>
  <si>
    <t xml:space="preserve">13 500</t>
  </si>
  <si>
    <t xml:space="preserve">НАШЛИ НА СЕГОДНЯ НЕ АКТУАЛЬНО</t>
  </si>
  <si>
    <t xml:space="preserve">74957133079 Валентина Михайловна
89160263164" </t>
  </si>
  <si>
    <t xml:space="preserve">"м.   Дмитрия Донского
"        10.00-11.00        3000 р.        1269ин        "ул куликовская , д 3 кв. 86
2 подъезд, 5 этаж
74957133079 Валентина Михайловна
89160263164"        "2-ка, клопы, ГАП.
со скидкой инвалиду и пенсионеру.
проявить лояльность и ответственность."        Владимир</t>
  </si>
  <si>
    <t xml:space="preserve"> 1269ин  </t>
  </si>
  <si>
    <t xml:space="preserve">89175505303 Татьяна"</t>
  </si>
  <si>
    <t xml:space="preserve">"МО Новая РИга            ""30 ум от мкад 
Истринский р-н,  д-я Красновидово, пос Спутник.
уч. 6
89175505303 Татьяна""        ""до 25 сотток, клещи.
___
хотят обработать буф"</t>
  </si>
  <si>
    <t xml:space="preserve">КЛЕЩИ 8 ГА</t>
  </si>
  <si>
    <t xml:space="preserve">пока не актуально от 26.06.18</t>
  </si>
  <si>
    <t xml:space="preserve">79267581498 Андрей " </t>
  </si>
  <si>
    <t xml:space="preserve">м. Бабушкинская        17.00-18.00        "4400
ИМЕТЬ СДАЧУ"        1270ин        "анадырский пр-д, д 19/2 кв. 21
подъезд угловой
3 этаж 
79267581498 Андрей "        "3-ка, ГАпом
КЛОПЫ"        Владимир</t>
  </si>
  <si>
    <t xml:space="preserve">1270ин  </t>
  </si>
  <si>
    <t xml:space="preserve">от наших клиентов МСЭ  </t>
  </si>
  <si>
    <t xml:space="preserve">89035826679 николай </t>
  </si>
  <si>
    <t xml:space="preserve">16 соток 45 км дмитровка комары икшинский р-н</t>
  </si>
  <si>
    <t xml:space="preserve">комары 2 выезда от клиентки нашей пришел вип клиент </t>
  </si>
  <si>
    <t xml:space="preserve">Эдуард Юрьевич 74956460657
79031354520 Денис</t>
  </si>
  <si>
    <t xml:space="preserve">короед, деревья, 2 пораженные  - остальные профилактика
2 кам от мкад.
Алтушка, 2 км от мкад.
до 10 деревье - 1000 р за инъекцию
свыше - дешевле, смолтреть по объему. 30 дер = 500 р за одно
+ обработка ГАПом
15 деревьев. Большые сосны. - 12 000 ГАПом
</t>
  </si>
  <si>
    <t xml:space="preserve">от 30 деревьев, КОРОЕД.
</t>
  </si>
  <si>
    <t xml:space="preserve">1278ин</t>
  </si>
  <si>
    <t xml:space="preserve">89859503530 Михаил</t>
  </si>
  <si>
    <t xml:space="preserve">1кквартира ооо дезинфекционная станция  травили фоскон 2000 и газоввые шашки   солнцевский пр-т д 6 кв 198 </t>
  </si>
  <si>
    <t xml:space="preserve">комплекс 1 к кв</t>
  </si>
  <si>
    <t xml:space="preserve">1271ин</t>
  </si>
  <si>
    <t xml:space="preserve">84953422405 НАТАЛЬЯ ПАВЛОВНА</t>
  </si>
  <si>
    <t xml:space="preserve">CЕМЕН</t>
  </si>
  <si>
    <t xml:space="preserve">МОСКВА</t>
  </si>
  <si>
    <t xml:space="preserve">2КА</t>
  </si>
  <si>
    <t xml:space="preserve">хня от 22.06</t>
  </si>
  <si>
    <t xml:space="preserve">74954475167      Ольга</t>
  </si>
  <si>
    <t xml:space="preserve">от муравьев помещенгие, склад , 30 кв.м
мск, ул рябинова,
от 4100 БН
74954475167      Ольга</t>
  </si>
  <si>
    <t xml:space="preserve">МУРАВЬИ, БН</t>
  </si>
  <si>
    <t xml:space="preserve">заказ </t>
  </si>
  <si>
    <t xml:space="preserve">89672182331 сергей</t>
  </si>
  <si>
    <t xml:space="preserve">м.  кантемировская         16.00-17.00        4500        1282ин        "ул кантемировская, д 31 кв. 74
3 поддъезд 1 этаж
79672182331 Сергей"        "2-ка, комплекс, + гель барьер
( обслед откуда беруться и что заделать: вытяжки сеточки, стояки герментик, розетки и т.д)"        Михаил/Владимир</t>
  </si>
  <si>
    <t xml:space="preserve">муравьи комплекс 2к кв либо моп 3800
</t>
  </si>
  <si>
    <t xml:space="preserve">  1282ин   </t>
  </si>
  <si>
    <t xml:space="preserve">79255172112   Денис</t>
  </si>
  <si>
    <t xml:space="preserve">крыс,  дом, в коттеджном поселке
250 кв.м. дом + буферная зона 2-3 сотки
15 - 20 сотки.
комлпекс: ловушки, приманки, пенокумарин.
Ильинка, 30  км от мкад
8500 - 9000 р
</t>
  </si>
  <si>
    <t xml:space="preserve">ХУЕТА ссанная
дурилка картонная
от 22.06</t>
  </si>
  <si>
    <t xml:space="preserve">84957858301 Михаил </t>
  </si>
  <si>
    <t xml:space="preserve">1 к кв якиманская клопы  большая якиманка д 54 кв 41 89854920045</t>
  </si>
  <si>
    <t xml:space="preserve">1 комплекс клопы </t>
  </si>
  <si>
    <t xml:space="preserve">1272ин</t>
  </si>
  <si>
    <t xml:space="preserve">1.</t>
  </si>
  <si>
    <t xml:space="preserve">89213072187 Руслан </t>
  </si>
  <si>
    <t xml:space="preserve">овощи фрукты фуд сити, мыши мошки, 1000кв м  + акты за май</t>
  </si>
  <si>
    <t xml:space="preserve">7 000 пестконтроль схема 28.sad@bk.ru  + 1000 акты за май</t>
  </si>
  <si>
    <t xml:space="preserve">1095ю</t>
  </si>
  <si>
    <t xml:space="preserve">79169321029    Наталья</t>
  </si>
  <si>
    <t xml:space="preserve">МО Раменксий р-н        11.00-12.00        5000 р.         1273ин        "Раменский р-н, пос  Быково, пушкинский пер, д. 28/4
79169321029    Наталья
"        "
плесень в авто, месяц назад.
тряпошные сиденья   - зачистка, и обработка салона
тойтоа авенсис
"        Владимир
</t>
  </si>
  <si>
    <t xml:space="preserve">ПЛЕСЕНЬ В АВТО</t>
  </si>
  <si>
    <t xml:space="preserve"> 1273ин   </t>
  </si>
  <si>
    <t xml:space="preserve">89169227783 Татьяна</t>
  </si>
  <si>
    <t xml:space="preserve">2ка тараканы  комплекс со скидкой</t>
  </si>
  <si>
    <t xml:space="preserve">1274ин</t>
  </si>
  <si>
    <t xml:space="preserve">созвон 22.06</t>
  </si>
  <si>
    <t xml:space="preserve">79661113011 Нина
 ( восток фм)</t>
  </si>
  <si>
    <t xml:space="preserve">м. Баррикадная        14.00-15.00        9700 НАЛ        1280ин        "ул малая никитская. д 20
Салон персона - ориентир.
РЕСТОРАН
79661113011 Нина 
89670788388 Дек ( если ватсап звонить)"        "600 квм.          тараканы
ресторан
мск, 
горячий туман + хол думан
9700 нал 
"        Владимир</t>
  </si>
  <si>
    <t xml:space="preserve">ТАРАКАНЫ, 600 Кв.м. ГАП
рестик</t>
  </si>
  <si>
    <t xml:space="preserve"> 1280ин </t>
  </si>
  <si>
    <t xml:space="preserve">89261100030   Дмитрий</t>
  </si>
  <si>
    <t xml:space="preserve">тараканы   мытищи</t>
  </si>
  <si>
    <t xml:space="preserve">1 ка  4 200-комплекс</t>
  </si>
  <si>
    <t xml:space="preserve">сам наберет , заинтересвоан
25.06 в 12.00 - контрольный</t>
  </si>
  <si>
    <t xml:space="preserve">79772513980      Екатерина"    </t>
  </si>
  <si>
    <t xml:space="preserve">м. Перово        15.00-16.00        2400        1275ин        "ул мастеровая, д. 4 
кв. 34
2 подъезд 4 этаж
домофо: 1*4892
79772513980      Екатерина"        1-ка, тараканы, хол + барьер        Владимир</t>
  </si>
  <si>
    <t xml:space="preserve">1275ин   </t>
  </si>
  <si>
    <t xml:space="preserve">89169222124 Александр</t>
  </si>
  <si>
    <t xml:space="preserve">2 к кв тараканы орехово пострадавший от санслужбы рус</t>
  </si>
  <si>
    <t xml:space="preserve">компекс после санслужбы рус</t>
  </si>
  <si>
    <t xml:space="preserve">сам наберет от 22.06
</t>
  </si>
  <si>
    <t xml:space="preserve">89164748855 Максим</t>
  </si>
  <si>
    <t xml:space="preserve">можайск 2к кв ул юбилейная д1 кв 3 </t>
  </si>
  <si>
    <t xml:space="preserve">комплекс 1 к кв травить охуенно, агентство недвижимости</t>
  </si>
  <si>
    <t xml:space="preserve">1276ин</t>
  </si>
  <si>
    <t xml:space="preserve">79268660151     Мария</t>
  </si>
  <si>
    <t xml:space="preserve">500 кв.м.
тараканы, клопы, крысы
производство, Зеленограда
9000 р нал
9100 бн
79268660151     Мария</t>
  </si>
  <si>
    <t xml:space="preserve">ТРАКАНЫ, КРЫСЫ
24.06.2018 в 10 часов утра</t>
  </si>
  <si>
    <t xml:space="preserve">89163255576 Елена</t>
  </si>
  <si>
    <t xml:space="preserve">клещи   новая рига от мкад 30 км</t>
  </si>
  <si>
    <t xml:space="preserve">25 соток   21500-2 выезда</t>
  </si>
  <si>
    <t xml:space="preserve">13 750</t>
  </si>
  <si>
    <t xml:space="preserve">сама наберет от 22.06
</t>
  </si>
  <si>
    <t xml:space="preserve">89255062790 Юрий</t>
  </si>
  <si>
    <t xml:space="preserve">автосервис на фабрике прачечной  5000-разовый   36000- на год//// 8000-2 выезд</t>
  </si>
  <si>
    <t xml:space="preserve">1277ин</t>
  </si>
  <si>
    <t xml:space="preserve">89265478117 Рената </t>
  </si>
  <si>
    <t xml:space="preserve">солнечногорск </t>
  </si>
  <si>
    <t xml:space="preserve">9кв м  плесень</t>
  </si>
  <si>
    <t xml:space="preserve">12 000 </t>
  </si>
  <si>
    <t xml:space="preserve">съехала от 22.06</t>
  </si>
  <si>
    <t xml:space="preserve">89253360694 Инна </t>
  </si>
  <si>
    <t xml:space="preserve">красногорск  пионерская 17а  секция 211214 комната 214 позвонить за 30 мин</t>
  </si>
  <si>
    <t xml:space="preserve">комплекс комната </t>
  </si>
  <si>
    <t xml:space="preserve">1279ин</t>
  </si>
  <si>
    <t xml:space="preserve">79850854696 Наталья </t>
  </si>
  <si>
    <t xml:space="preserve">клопы подольск</t>
  </si>
  <si>
    <t xml:space="preserve">комплекс 1к кв</t>
  </si>
  <si>
    <t xml:space="preserve">4 600 </t>
  </si>
  <si>
    <t xml:space="preserve">89035477271 Алексей</t>
  </si>
  <si>
    <t xml:space="preserve">поесень площадь порадения 11 м2  </t>
  </si>
  <si>
    <t xml:space="preserve">дорого для нас    за 1500 кто то предлагал</t>
  </si>
  <si>
    <t xml:space="preserve">
79654246529 
Алексндр Вениаминович</t>
  </si>
  <si>
    <t xml:space="preserve">МО Железнодорожный 	10.00-11.00	3000 р.	1283ин	"Железнодорожный
ул пионерская, д 19 кв 45
2 этаж 3 подъезд
79654246529 
Алексндр Вениаминович"	"без запаха и безопасными препаратами
проявить лояльность и тактичность.
Скидка ИНВАЛИДУ и пенсионеру.
3-ка, КОмлпекс со скидкой"	Владимир</t>
  </si>
  <si>
    <t xml:space="preserve">1283ин</t>
  </si>
  <si>
    <t xml:space="preserve">16.46</t>
  </si>
  <si>
    <t xml:space="preserve">как избавиться от тараканов запрос недозвон сумма 1900</t>
  </si>
  <si>
    <t xml:space="preserve">уже вызвали спасибо</t>
  </si>
  <si>
    <t xml:space="preserve">17.23</t>
  </si>
  <si>
    <t xml:space="preserve">м. Добрынинская	15.00-16.00	4100	1281ин	"
м. Добрынинская
ул пятницкая, д 76 кв 28
2 подъезд этаж 5
домофон 68""
79853600788 Артур"	"""блохи, 2-ка, 
ГАП"	Владимир</t>
  </si>
  <si>
    <t xml:space="preserve">1281ин</t>
  </si>
  <si>
    <t xml:space="preserve">ЗАКАЗ 1643 стр</t>
  </si>
  <si>
    <t xml:space="preserve">849999069642 светлана</t>
  </si>
  <si>
    <t xml:space="preserve">тараканы 2к кв разбита на 4к кв 70кв м</t>
  </si>
  <si>
    <t xml:space="preserve">тараканы моль комплекс сделать упор на гели, есть серверная  есть маленький ребенок лижет плинтукса</t>
  </si>
  <si>
    <t xml:space="preserve">многоканальный от 22.06</t>
  </si>
  <si>
    <t xml:space="preserve">79166021018         Игорь</t>
  </si>
  <si>
    <t xml:space="preserve">клопы,           пол года, 
мск, 2-ка, 5 этаж
от 5100 комплекс 
осбледование и т.д
79166021018         Игорь</t>
  </si>
  <si>
    <t xml:space="preserve">уже вызвали спасибо
за 1500 р</t>
  </si>
  <si>
    <t xml:space="preserve">89151689565 Сергей </t>
  </si>
  <si>
    <t xml:space="preserve">ип комплект доков фрукты овощи палатка, 12 000</t>
  </si>
  <si>
    <t xml:space="preserve">1097ю</t>
  </si>
  <si>
    <t xml:space="preserve">Артем 79852452516</t>
  </si>
  <si>
    <t xml:space="preserve">Мо Королев        10.00-11.00        6100 р.        1284ин        "Мо Кородев, м-н Юбилейный, удл нестеренко, д 3 
заезд с ул тихонравова.
ориентиер бежевое 2-е здание.
Артем 79852452516"        "200 кв.м. БЛОХИ
гор и хол "        Владимир</t>
  </si>
  <si>
    <t xml:space="preserve">   1284ин    </t>
  </si>
  <si>
    <t xml:space="preserve">10.44</t>
  </si>
  <si>
    <t xml:space="preserve">Кристина
Телефон:
79175649964</t>
  </si>
  <si>
    <t xml:space="preserve">ПЛЕСЕНЬ или ГРИБОК
комлпекс мех зачитска и 2 компон состав
1 кв.м.  под обработку
МО 30 км от мкад, киевка</t>
  </si>
  <si>
    <t xml:space="preserve">со весь день
завтра интервалы с 12.до 15.</t>
  </si>
  <si>
    <t xml:space="preserve">5 500</t>
  </si>
  <si>
    <t xml:space="preserve">89161374748  Дмитрий</t>
  </si>
  <si>
    <t xml:space="preserve">михнево 80 км от мкад  за 11 500  на завтра</t>
  </si>
  <si>
    <t xml:space="preserve">10 сотк  клещи</t>
  </si>
  <si>
    <t xml:space="preserve">89161010714 олег</t>
  </si>
  <si>
    <t xml:space="preserve">3 к кв тараканы комплекс  2я квиссиская ул 24 к 1 кв 62</t>
  </si>
  <si>
    <t xml:space="preserve">тараканы 3 к кв комплекс</t>
  </si>
  <si>
    <t xml:space="preserve">1285ин</t>
  </si>
  <si>
    <t xml:space="preserve">"79855170151 Елена</t>
  </si>
  <si>
    <t xml:space="preserve">м. Ломоновский пр-т        12.00-13.00        5100 р.         1286ин        "79855170151 
Елена
ул мосфильмовская, д 31
кв 71
4 подъезд 3 этаж"        "клопы,    2-ка, мск
24.05 мая мошенники делали   . 
с сентября 2017 года.
комлпекс со скид: гор, хол, юбарьер.
обслед: рекомендации вытяжки, сеточки, стояки , розетки"        Владимир</t>
  </si>
  <si>
    <t xml:space="preserve">1286ин</t>
  </si>
  <si>
    <t xml:space="preserve">79161374748 Дмитрий</t>
  </si>
  <si>
    <t xml:space="preserve">клещи, 10 соток, под обработку 8 сотток
ступинский от мкад 70 км от мкад, 
9000 разово 
6400 х 2 = 12 800 </t>
  </si>
  <si>
    <t xml:space="preserve">уже вызвали спасибо от 26.06</t>
  </si>
  <si>
    <t xml:space="preserve">89256475138 Жорик</t>
  </si>
  <si>
    <t xml:space="preserve">москва   6100 со скидко за 2х насекомых</t>
  </si>
  <si>
    <t xml:space="preserve">3ка клопы и тараканы 9 человек  6100</t>
  </si>
  <si>
    <t xml:space="preserve">заказал за 4000 у других сгарантией на год</t>
  </si>
  <si>
    <t xml:space="preserve">79636907690   Анна
89055637657 Людмила Георгиевна - мама" </t>
  </si>
  <si>
    <t xml:space="preserve">м. ВДНХ         11.00-11.30        3700        1288ин        "уд большая марфинская, д 4 корп1 кв. 10
1 подъезд этаж 4
домофо 10в
       "клопы  , мск, 1-ка, 
от 3700 гор и хол сос кид"        Владимир</t>
  </si>
  <si>
    <t xml:space="preserve"> 1288ин  </t>
  </si>
  <si>
    <t xml:space="preserve">не больше 1-2 метров ////цена такая так  как много плесени    и обработка всей квартиры</t>
  </si>
  <si>
    <t xml:space="preserve">плесень  под рукомйником </t>
  </si>
  <si>
    <t xml:space="preserve">  6 500</t>
  </si>
  <si>
    <r>
      <rPr>
        <b val="true"/>
        <sz val="14"/>
        <color rgb="FFFFFFFF"/>
        <rFont val="Cambria"/>
        <family val="0"/>
        <charset val="1"/>
      </rPr>
      <t xml:space="preserve">дороговато.   сами перезвонят, надо подготовить квартиру///////  </t>
    </r>
    <r>
      <rPr>
        <sz val="12"/>
        <color rgb="FF000000"/>
        <rFont val="Cambria"/>
        <family val="0"/>
        <charset val="1"/>
      </rPr>
      <t xml:space="preserve"> заказали у других за 4000   и теперь не можеть до них дозвониться </t>
    </r>
  </si>
  <si>
    <t xml:space="preserve">фармсклад 225кв м </t>
  </si>
  <si>
    <t xml:space="preserve">5000 за 2 склада ежемесячно и 7000 за один</t>
  </si>
  <si>
    <t xml:space="preserve">74999628333 Екатерина
89651501223</t>
  </si>
  <si>
    <t xml:space="preserve">м. Маяковская        17.00-18.00        3600        1289ин        "
большая садовая, д 3 стр 10
кв. 184."        "квартира -офис, 100 кв.м.
маяковская
тараканы, мадагадарский
3100 нал хол туман.
+ 600 р с барьером ГЕЛЕМ - обязат."        Владимир</t>
  </si>
  <si>
    <t xml:space="preserve">  1289ин  </t>
  </si>
  <si>
    <t xml:space="preserve">79161594609 Светлана ебанутая</t>
  </si>
  <si>
    <t xml:space="preserve">2 дня будет только убирать кухню  ебанутая аллергичка</t>
  </si>
  <si>
    <t xml:space="preserve">тараканы
аллергичка дичайшая аллергия даже на гели думает</t>
  </si>
  <si>
    <t xml:space="preserve">
темная ночь, только пули свестят по степи...
___
сама наберет от 22.06 , узнает про сольфак</t>
  </si>
  <si>
    <t xml:space="preserve">79055748402 Наталья</t>
  </si>
  <si>
    <t xml:space="preserve">моссес, плесень,  на кухне стояк
Балашиха, менее 1 кв.м.
79055748402 Наталья
от 5000 р.
мех зачистка + обработка.
</t>
  </si>
  <si>
    <t xml:space="preserve">89017997926 сергей </t>
  </si>
  <si>
    <t xml:space="preserve"> владимирская обл киржачский р-н красный огород 1,5 га </t>
  </si>
  <si>
    <t xml:space="preserve">комары разово есть уси и собаки гостиница лес барьер</t>
  </si>
  <si>
    <t xml:space="preserve">выезд ориентировочно 26.06 каблук думает от 16-40
_______
набрать 27.06</t>
  </si>
  <si>
    <t xml:space="preserve">74955266842   Серегей</t>
  </si>
  <si>
    <t xml:space="preserve">клещей, Ивантеевка
300 соток, 3ГА
18 000 х 3 = 54 000 р
74955266842   Серегей</t>
  </si>
  <si>
    <t xml:space="preserve">
( многоканальный тел)
сам набеерт</t>
  </si>
  <si>
    <t xml:space="preserve">волоколоамеий район от мкад 100км</t>
  </si>
  <si>
    <t xml:space="preserve">плесень  4м2 и 2 м2 в комнате</t>
  </si>
  <si>
    <t xml:space="preserve"> 9 000</t>
  </si>
  <si>
    <t xml:space="preserve">84955105001 доб.1706 маргарита </t>
  </si>
  <si>
    <t xml:space="preserve">запрос кп 13620 кв м алкашка 2д</t>
  </si>
  <si>
    <t xml:space="preserve">КП ОТПРАВЛЕНО на рассмотрении от 22.06
___
передала всее рук-ву, свяжутся от 26.06</t>
  </si>
  <si>
    <t xml:space="preserve">14.16</t>
  </si>
  <si>
    <t xml:space="preserve">8999849169 марлен </t>
  </si>
  <si>
    <t xml:space="preserve">74 кв м  3 магазина в жилом доме потравить таракнов полезли из подвала после обработкки  щелковское ш 56\72 </t>
  </si>
  <si>
    <t xml:space="preserve">тараканы комлпекс 74кв м</t>
  </si>
  <si>
    <t xml:space="preserve">1290ин</t>
  </si>
  <si>
    <t xml:space="preserve">89037610038  Яков</t>
  </si>
  <si>
    <t xml:space="preserve">27 км от мкад калужка</t>
  </si>
  <si>
    <t xml:space="preserve">15 соток комары</t>
  </si>
  <si>
    <t xml:space="preserve">89265282267 Ольга </t>
  </si>
  <si>
    <t xml:space="preserve">20 км от мкад 2х дом 300 100кв м клопы</t>
  </si>
  <si>
    <t xml:space="preserve">комплекс 400кв м</t>
  </si>
  <si>
    <t xml:space="preserve">советуется с семьей и прочей родней
____
не берет от 26.06
набрать 27.06</t>
  </si>
  <si>
    <t xml:space="preserve">9 соток 60 от мкада 9 соток клещи +3к </t>
  </si>
  <si>
    <t xml:space="preserve">комары 2 выезда разово 9000</t>
  </si>
  <si>
    <t xml:space="preserve">14 700</t>
  </si>
  <si>
    <t xml:space="preserve">не актуально от 26.06</t>
  </si>
  <si>
    <t xml:space="preserve">79262240436     Армен" </t>
  </si>
  <si>
    <t xml:space="preserve">Новая РИна, 26 км от мкад.        10.00-11.00        10 000 р.        1292ин        " Кот Пос 26 км от мкад, новая рига
уч. 547
кот пос Княжье Озеро
79262240436     Армен"        "комаров, клещи, шмели
15 сототк, разово.
инсектициды и репеленты.
___
сделать все четко, готов ежемесячно платить по 10к."        Владимир</t>
  </si>
  <si>
    <t xml:space="preserve">КОМАРЫ,КЛЕЩИ, ШМЕЛИ</t>
  </si>
  <si>
    <t xml:space="preserve">1292ин </t>
  </si>
  <si>
    <t xml:space="preserve">74952046003     Максим
89199971914 </t>
  </si>
  <si>
    <t xml:space="preserve">г. Жуковский         12.00-13.00        5000 р.         1293ин        "Жуковский, ул амедхансултана, д . 15 корп 3
кв. 11
919+997+19+14 "        "3-ка, 80 км от мкад
МО Жуковский, 
клопы, сами пшикали
от 5000 с выездом.
комлпекс + обслед вытяжки, стояки, розетки"        Владимир</t>
  </si>
  <si>
    <t xml:space="preserve">1293ин    </t>
  </si>
  <si>
    <t xml:space="preserve">79672935599 Дмитрий</t>
  </si>
  <si>
    <t xml:space="preserve">муравьи, можайский, р-н, 140 км о от мкад, 
в доме
60 кв.м.
7800 р.
с выездом ГАП</t>
  </si>
  <si>
    <t xml:space="preserve">МУРАВЬИ</t>
  </si>
  <si>
    <t xml:space="preserve">подумает и перезвонит
от 22.06
___
сбрас от 26.06</t>
  </si>
  <si>
    <t xml:space="preserve">Владимир 89252723781</t>
  </si>
  <si>
    <t xml:space="preserve">6 на 6 сруб 
Короед, 50 кв.м.
97 км от мкад, ленинградка 
Владимир 89252723781
9700 р.</t>
  </si>
  <si>
    <t xml:space="preserve">подумает и перезвонит
от 22.06
____________
не берет от 26.06</t>
  </si>
  <si>
    <t xml:space="preserve">89660776263 Артур </t>
  </si>
  <si>
    <t xml:space="preserve">89660776263 Артур 
Профилактика 
Дезинфекция 
Мск, 2-ка 
От 4700
Думает</t>
  </si>
  <si>
    <t xml:space="preserve">ПРОФИЛАКТИКА</t>
  </si>
  <si>
    <t xml:space="preserve">26-27</t>
  </si>
  <si>
    <t xml:space="preserve">ВЫХИ</t>
  </si>
  <si>
    <t xml:space="preserve">Рабия 89150333822 Алим 89998373795 и 89150804334 </t>
  </si>
  <si>
    <t xml:space="preserve">мо Видное         17.00-18.00        5000        1294ин        Г.  Видное, ул гаевского, д 10 кв  5 этаж 2 подъезд 1 Рабия 89150333822 Алим 89998373795 и 89150804334        клопы,  1-ка, комплекс         Владимир</t>
  </si>
  <si>
    <t xml:space="preserve"> 1294ин   </t>
  </si>
  <si>
    <t xml:space="preserve">79166690233 Артем</t>
  </si>
  <si>
    <t xml:space="preserve">20 сот. , клещи 
Артем 
60 км от мкад, дмитровка 
9300 
7000×2</t>
  </si>
  <si>
    <t xml:space="preserve">в отпуск едут, сами наберут от 26.07</t>
  </si>
  <si>
    <t xml:space="preserve">Тамара Васильевна 
89261723626 </t>
  </si>
  <si>
    <t xml:space="preserve">мо новая рига         10.00-11.00        12000        1295ин        "После 30.06
Тамара Васильевна 
89261723626 
Кроты, 10-11 соток 
Комплекс 
6000×2 = 12 000 р</t>
  </si>
  <si>
    <t xml:space="preserve">
25 км от мкад, новая рига 
Истринский р-н, пос Снегири, д-я Жевнево, снт - Снегири дачное, ул сосновая, д 4
"	кроты, комплекс, 2 выезда по потребности 3-й за 3000 р допоатв</t>
  </si>
  <si>
    <t xml:space="preserve"> 1295ин   </t>
  </si>
  <si>
    <t xml:space="preserve">Екатерина 
79032574955
79032574960</t>
  </si>
  <si>
    <t xml:space="preserve">Воскресенье, 24.06
На вечер
110 км от мкад, можайка 	18.00-19.00	7500	1296ин	"Екатерина 
79032574955
79032574960
Комары, 6 соток, 110 км от мкад, можайка + ливневки ларвицидная
Можайский р-н, Климентьевское поселение, снт Энергетик, д 98
7500 р разово. "	комары, разово 6 соток 
Может перенестись</t>
  </si>
  <si>
    <t xml:space="preserve">КОМАРЫ</t>
  </si>
  <si>
    <t xml:space="preserve">сами наберут от 26.07</t>
  </si>
  <si>
    <t xml:space="preserve">Александра
89036654697</t>
  </si>
  <si>
    <t xml:space="preserve">200 кв М
Короед 
50 км от мкад, кубинка 
Минка 
Александра
89036654697
10 000 р</t>
  </si>
  <si>
    <t xml:space="preserve">89850854696 Наталья 89807341113 Екатерина    </t>
  </si>
  <si>
    <t xml:space="preserve">Понедельник 25.06
мо Подольск         13.00-14.00        5600р        1297ин        Подольск, ул мира. д 4а кв 38 подъезд 1 этаж 9 моб 89850854696 Наталья 89807341113 Екатерина         1-ка, клопы, комплекс         Владимир</t>
  </si>
  <si>
    <t xml:space="preserve">  1297ин     </t>
  </si>
  <si>
    <t xml:space="preserve">Игорь 
79646382165</t>
  </si>
  <si>
    <t xml:space="preserve">
Деревянный дом 
Короед 
Брус 
2 этажа, 180 кв
60 км от мкад, Дмитровский 
12 000 р.</t>
  </si>
  <si>
    <t xml:space="preserve">подумает и перезвонит
от 22.06
набрать 26.06 после 18.00</t>
  </si>
  <si>
    <t xml:space="preserve">МОССЭС  8</t>
  </si>
  <si>
    <t xml:space="preserve">17.300</t>
  </si>
  <si>
    <t xml:space="preserve">89853114332 Анна </t>
  </si>
  <si>
    <t xml:space="preserve">
Плесень в ванной 
Мск
От 5000 комплекс 
Думает</t>
  </si>
  <si>
    <t xml:space="preserve">ПЛСЕНЬ</t>
  </si>
  <si>
    <t xml:space="preserve">не абонент от 26.06</t>
  </si>
  <si>
    <t xml:space="preserve">%2B7+915+166+56+81   Александр</t>
  </si>
  <si>
    <t xml:space="preserve">2 ка   москва</t>
  </si>
  <si>
    <t xml:space="preserve">клопы  комплекс</t>
  </si>
  <si>
    <t xml:space="preserve">1298ин</t>
  </si>
  <si>
    <t xml:space="preserve">%2B7+916+097+46+00   артур</t>
  </si>
  <si>
    <t xml:space="preserve">4 ка  аэропорт </t>
  </si>
  <si>
    <t xml:space="preserve">клопы 3 спальных места  2900</t>
  </si>
  <si>
    <t xml:space="preserve">10.51</t>
  </si>
  <si>
    <t xml:space="preserve">84997825045 Марина 89055937197</t>
  </si>
  <si>
    <t xml:space="preserve">тараканы  1 к кв космплекс м южная сумская ул. 6 к 3 кв 130  7й этаж код 130к2499 и 5й подъезд 9й этаж кв 176 1 к кв комплекс  89161299837 елена</t>
  </si>
  <si>
    <t xml:space="preserve">1299ин</t>
  </si>
  <si>
    <t xml:space="preserve"> черт из снт лебедь с короедом наберет после 3х недель после обработки</t>
  </si>
  <si>
    <t xml:space="preserve">по текущему заказу</t>
  </si>
  <si>
    <t xml:space="preserve"> черт из снт лебедь с короедом наберет после 3х недель после обработки
___
по текущему заказу от 26.06</t>
  </si>
  <si>
    <t xml:space="preserve">7+903+798+68+64   </t>
  </si>
  <si>
    <t xml:space="preserve">крыса залезла в квартиру</t>
  </si>
  <si>
    <t xml:space="preserve">-----------------</t>
  </si>
  <si>
    <t xml:space="preserve">-----------------------</t>
  </si>
  <si>
    <t xml:space="preserve">89263695365 Наталья </t>
  </si>
  <si>
    <t xml:space="preserve">дезинфекция бассейна в лрц 280 куб м  n.varavina@bk.ru</t>
  </si>
  <si>
    <t xml:space="preserve">тупая очкующая мразь</t>
  </si>
  <si>
    <t xml:space="preserve">7+962+188+67+22 </t>
  </si>
  <si>
    <t xml:space="preserve">клопы в костроме</t>
  </si>
  <si>
    <t xml:space="preserve">-------------------</t>
  </si>
  <si>
    <t xml:space="preserve">--------------------</t>
  </si>
  <si>
    <t xml:space="preserve">-</t>
  </si>
  <si>
    <t xml:space="preserve">---------------------------</t>
  </si>
  <si>
    <t xml:space="preserve">------------------------------</t>
  </si>
  <si>
    <t xml:space="preserve">не берет</t>
  </si>
  <si>
    <t xml:space="preserve">89264355453   Владимир</t>
  </si>
  <si>
    <t xml:space="preserve">от мкад 20 км николина гора</t>
  </si>
  <si>
    <t xml:space="preserve">муравьи дом холодным</t>
  </si>
  <si>
    <t xml:space="preserve">1300ин</t>
  </si>
  <si>
    <t xml:space="preserve">89645535892 Ирина 
Ольга</t>
  </si>
  <si>
    <t xml:space="preserve">3к кв полгода клопы комполекс люберцы </t>
  </si>
  <si>
    <t xml:space="preserve">сделали за 3000 р от 25.06
помпой</t>
  </si>
  <si>
    <t xml:space="preserve">МОССЭС  11</t>
  </si>
  <si>
    <t xml:space="preserve">Андрей 
Телефон:
79267010210</t>
  </si>
  <si>
    <t xml:space="preserve">деревня следово от мкад 65</t>
  </si>
  <si>
    <t xml:space="preserve">дом короед метраж 6на 4,5  </t>
  </si>
  <si>
    <t xml:space="preserve">7 900</t>
  </si>
  <si>
    <t xml:space="preserve">будет звонить на недели
___
"мамка что-то сама делает"  от 26.06</t>
  </si>
  <si>
    <t xml:space="preserve">ХОЧЕТ МИХАИЛА</t>
  </si>
  <si>
    <t xml:space="preserve">набрать дмитрию сдюшор нагинск</t>
  </si>
  <si>
    <t xml:space="preserve">89208436723 Самсон</t>
  </si>
  <si>
    <t xml:space="preserve">10000 кв м 2д  вниии столовая 300кв м Москва грызунов насекомых не много, </t>
  </si>
  <si>
    <t xml:space="preserve">7 500 постоплата, 72к за год  если предоплата </t>
  </si>
  <si>
    <t xml:space="preserve">нашли дешевле </t>
  </si>
  <si>
    <t xml:space="preserve">89165950160 Татьяна </t>
  </si>
  <si>
    <t xml:space="preserve">кроты давно, участок 10, волоколамск\шаховская истринские озера</t>
  </si>
  <si>
    <t xml:space="preserve">120 км от   2 выезда  8000-9000 первый выезд через 2-3 недели второй  работать час два </t>
  </si>
  <si>
    <t xml:space="preserve">16 000 </t>
  </si>
  <si>
    <t xml:space="preserve">закказала на МСЭ</t>
  </si>
  <si>
    <t xml:space="preserve">под истрой от мкад 48 км</t>
  </si>
  <si>
    <t xml:space="preserve"> 7 соток кроты  2 выезда</t>
  </si>
  <si>
    <t xml:space="preserve">дороговато для нас. досвиданье
___
многоканадбный тел - хня</t>
  </si>
  <si>
    <t xml:space="preserve"> 7 соток кроты   1 выезд</t>
  </si>
  <si>
    <t xml:space="preserve">электросталь от мкад 60 км</t>
  </si>
  <si>
    <t xml:space="preserve">9.5 сотк</t>
  </si>
  <si>
    <t xml:space="preserve">будет искать в электростали
__
берет трубу и молчит, неполноценный. от 26.06</t>
  </si>
  <si>
    <t xml:space="preserve">79263940628   Марина</t>
  </si>
  <si>
    <t xml:space="preserve">от мкад 37 км раменский район</t>
  </si>
  <si>
    <t xml:space="preserve">участок  14 соток от муравьев и дом 8на8ъ</t>
  </si>
  <si>
    <t xml:space="preserve">сЕМЕН</t>
  </si>
  <si>
    <t xml:space="preserve">СТРОЧКА 1531  золотухина///// КАРТОЧКУ НАШУ ХОТЕЛА ДЛЯ УСКОРЕНИЯ ПОДПИСАНИЯ ДОГОВРА</t>
  </si>
  <si>
    <t xml:space="preserve">7+906+783+93+97 </t>
  </si>
  <si>
    <t xml:space="preserve">от мкад 25 поселок загорянский</t>
  </si>
  <si>
    <t xml:space="preserve">от клещей на участке 25  от мкад 25  поселок загорянский</t>
  </si>
  <si>
    <t xml:space="preserve">СОЗВОН В ПЯТНИЦУ
__
не берет от 26.06</t>
  </si>
  <si>
    <t xml:space="preserve">8965950160 таТЬЯНА</t>
  </si>
  <si>
    <t xml:space="preserve">кроты давно, участок 12, волоколамск\шаховская истринские озера   и 10% скидка</t>
  </si>
  <si>
    <t xml:space="preserve">участок 20 соток-чистыми 12   кроты 7800выезд1 156002й выезд</t>
  </si>
  <si>
    <t xml:space="preserve">15 600</t>
  </si>
  <si>
    <t xml:space="preserve">79777929791 Конснтантин</t>
  </si>
  <si>
    <t xml:space="preserve">Семнен</t>
  </si>
  <si>
    <t xml:space="preserve">7 бытовок 1500 за штук и 3500 договтр на дезинсекцию</t>
  </si>
  <si>
    <t xml:space="preserve">сами наберут от 27.07</t>
  </si>
  <si>
    <t xml:space="preserve">9.50</t>
  </si>
  <si>
    <t xml:space="preserve">89100828077 татьяна </t>
  </si>
  <si>
    <t xml:space="preserve">2 к кв  9я парковая д 18 кв 10 тараканы  есить водяная черепаха</t>
  </si>
  <si>
    <t xml:space="preserve">тараканы хол гор 2к кв</t>
  </si>
  <si>
    <t xml:space="preserve">1301ин</t>
  </si>
  <si>
    <t xml:space="preserve">89859890903 Александр</t>
  </si>
  <si>
    <t xml:space="preserve">2 к кв   клопы очаковское шоссе</t>
  </si>
  <si>
    <t xml:space="preserve">клопы 2 к кв 2 500 хол гор</t>
  </si>
  <si>
    <t xml:space="preserve">заказ стр 1793</t>
  </si>
  <si>
    <t xml:space="preserve">7916360+5305 Елена</t>
  </si>
  <si>
    <t xml:space="preserve">москва старый дом 1ка и гардеробная</t>
  </si>
  <si>
    <t xml:space="preserve">1302ин</t>
  </si>
  <si>
    <t xml:space="preserve">10.13</t>
  </si>
  <si>
    <t xml:space="preserve">84955712289 хач</t>
  </si>
  <si>
    <t xml:space="preserve">1 к кв химки  хол гор 2800 комплекс 4700</t>
  </si>
  <si>
    <t xml:space="preserve">хня, тел многоканадбный от 27.06</t>
  </si>
  <si>
    <t xml:space="preserve">89299386959 александра </t>
  </si>
  <si>
    <t xml:space="preserve">тараканы 2 кв м москва  собака и попугай  фрунзенская  холгор или комплес  комсомольский пр-т д 25 корп 1 кв 125 </t>
  </si>
  <si>
    <t xml:space="preserve">тараканы комплекс 2к кв</t>
  </si>
  <si>
    <t xml:space="preserve">1303ин</t>
  </si>
  <si>
    <t xml:space="preserve">?</t>
  </si>
  <si>
    <t xml:space="preserve">84991255562 Варгиза </t>
  </si>
  <si>
    <t xml:space="preserve">клопы 1к кв  академическая комплекс лежачая бибуля </t>
  </si>
  <si>
    <t xml:space="preserve">79165950160 Татьяна
tatyana.barteneva@gmail.com</t>
  </si>
  <si>
    <t xml:space="preserve">Семен/Владиирм</t>
  </si>
  <si>
    <t xml:space="preserve">"120 км от мкад.
Волоколамск"        11.00-12.00        15600 р.        1304ин        "120 км от мкад, МО, Волоколамский р-н, ориентр - д-я Львово.
Котп пос Новорижские озера.
уч. 54-56.
79165950160 Татьяна
"        "кроты, комплес, 20 соток.
фумигант, капканы, отпугивающая Детя.
2 выезда"        Семен/Владимир</t>
  </si>
  <si>
    <t xml:space="preserve">КРОТЫ, комплес, 2 выезда</t>
  </si>
  <si>
    <t xml:space="preserve">1304ин</t>
  </si>
  <si>
    <t xml:space="preserve">заказ стр 1760</t>
  </si>
  <si>
    <t xml:space="preserve">79035344904 Сергей</t>
  </si>
  <si>
    <t xml:space="preserve">от мкад 24 км симферопольское шоссе </t>
  </si>
  <si>
    <t xml:space="preserve">муравьи на участке 6 соток  5500 и дом+ 2500</t>
  </si>
  <si>
    <t xml:space="preserve">набрать в августе 
от 27.06</t>
  </si>
  <si>
    <t xml:space="preserve">8926845897 Андрей </t>
  </si>
  <si>
    <t xml:space="preserve">космическое пмтание 17кв м и 36 кв м склады 2д, дезвент, жуд, вывоз ламп, пищ отходы, 10к  с объекта </t>
  </si>
  <si>
    <t xml:space="preserve">1098ю</t>
  </si>
  <si>
    <t xml:space="preserve">79017974910      Игорь</t>
  </si>
  <si>
    <t xml:space="preserve">кроты, 2 год.
7-8 сотк, 90 км от мкад
7000 х 2 
79017974910      Игорь</t>
  </si>
  <si>
    <t xml:space="preserve">малоимущий колхозник, хотел купить кротоловки.
нет смысла вести диалог.</t>
  </si>
  <si>
    <t xml:space="preserve">строчка 1458</t>
  </si>
  <si>
    <t xml:space="preserve">клопы комплекс 2к кв</t>
  </si>
  <si>
    <t xml:space="preserve">1305ин</t>
  </si>
  <si>
    <t xml:space="preserve">89683508211  Светлана</t>
  </si>
  <si>
    <t xml:space="preserve">рублевка</t>
  </si>
  <si>
    <t xml:space="preserve">10 соток муравьи</t>
  </si>
  <si>
    <t xml:space="preserve">1306ин</t>
  </si>
  <si>
    <t xml:space="preserve">7+915+035+35+75 </t>
  </si>
  <si>
    <t xml:space="preserve">зеленоград  деревня чашниково</t>
  </si>
  <si>
    <t xml:space="preserve">тараканы 2 комнаты </t>
  </si>
  <si>
    <t xml:space="preserve">хня, тел не берет, слился от 27.06</t>
  </si>
  <si>
    <t xml:space="preserve">МСЭ 14</t>
  </si>
  <si>
    <t xml:space="preserve">89857637810  Уна </t>
  </si>
  <si>
    <t xml:space="preserve">фрязино производство хол туман не идет ооо пряник,  учредитель 3этажа здание площадь около 500 2д работы 10  утра  алла будет звонить</t>
  </si>
  <si>
    <t xml:space="preserve">ДИАЛОГ МИША-СЕМЕН</t>
  </si>
  <si>
    <t xml:space="preserve">МСЭ 15</t>
  </si>
  <si>
    <t xml:space="preserve">89164077277  Светлана</t>
  </si>
  <si>
    <t xml:space="preserve">москва метро анино</t>
  </si>
  <si>
    <t xml:space="preserve">хостел 3 комнаты 2 сан узла и коридор   клопы 100м2</t>
  </si>
  <si>
    <t xml:space="preserve">1307ин</t>
  </si>
  <si>
    <t xml:space="preserve">МСЭ 16</t>
  </si>
  <si>
    <t xml:space="preserve">14.36</t>
  </si>
  <si>
    <t xml:space="preserve">89671877502  шахеда </t>
  </si>
  <si>
    <t xml:space="preserve">2к кв апрелевка  комплекс 2к кв</t>
  </si>
  <si>
    <t xml:space="preserve">заказала за 1800 от 27.06</t>
  </si>
  <si>
    <t xml:space="preserve">89166979064 Лариса"</t>
  </si>
  <si>
    <t xml:space="preserve">МО Химки        18.00        4400 р.        1308ин        "МО Химки, юбилейный пр-т, д 35
кв 87
3 подъезд 4 этаж
89166979064 Лариса"        3-ка, тараканы, хол и гор+ бар        Владимир</t>
  </si>
  <si>
    <t xml:space="preserve">1308ин    </t>
  </si>
  <si>
    <t xml:space="preserve">89169015120   феликс</t>
  </si>
  <si>
    <t xml:space="preserve">мневники д 13</t>
  </si>
  <si>
    <t xml:space="preserve">подвал 45 м2   блохи</t>
  </si>
  <si>
    <t xml:space="preserve">1309ин</t>
  </si>
  <si>
    <t xml:space="preserve">79164859215   Галина</t>
  </si>
  <si>
    <t xml:space="preserve">на 1 этаж е в квартире мыши
ловушки, приманки , пенокумарин
неделю назад, 
3-ка, мыши
3400 комплекс.
79164859215   Галина
</t>
  </si>
  <si>
    <t xml:space="preserve">МЫШИ в квартире</t>
  </si>
  <si>
    <t xml:space="preserve">16.23</t>
  </si>
  <si>
    <t xml:space="preserve">79687629398 Заха</t>
  </si>
  <si>
    <t xml:space="preserve">"100 км от мкад, Коломна
МО"        10.00-11.00        7000        1310ин        "г. Коломна, ул красногвардейская,д 11 Кафе светлана.
таракканы, 
79267844355 Заха
84966186249 Администратор"        "таркааны, 110 кв.м.
ГАП"        Владимир</t>
  </si>
  <si>
    <t xml:space="preserve">ТАРАКАНЫ в коломне</t>
  </si>
  <si>
    <t xml:space="preserve">1310ин    </t>
  </si>
  <si>
    <t xml:space="preserve">Коган Анастасия 
89645705970</t>
  </si>
  <si>
    <t xml:space="preserve">Сергиев Посад игровой клуб в тц  3д,  2жуд,  2ппк,  есть кафе, пищ, лампы  Naska13@yandex.ru</t>
  </si>
  <si>
    <t xml:space="preserve">14 500</t>
  </si>
  <si>
    <t xml:space="preserve">сами наберут от 28.06</t>
  </si>
  <si>
    <t xml:space="preserve">926+066+41+01 </t>
  </si>
  <si>
    <t xml:space="preserve">сбрасывает</t>
  </si>
  <si>
    <t xml:space="preserve">плесень на окнах  на стыках  </t>
  </si>
  <si>
    <t xml:space="preserve">заказ от 28.06</t>
  </si>
  <si>
    <t xml:space="preserve">ООО РАЗВИТИЕ </t>
  </si>
  <si>
    <t xml:space="preserve">муравьи 30кв метров примерно  +3500 к документам  сентябрьским</t>
  </si>
  <si>
    <t xml:space="preserve">Володька</t>
  </si>
  <si>
    <t xml:space="preserve">ЛЕВАК, ЗАКАЗАЛ В ДРУГОЙ КОНТОРЕ - ДОЕБАЛСЯ ДО НАШЕЙ</t>
  </si>
  <si>
    <t xml:space="preserve">"79854112475   Алексей</t>
  </si>
  <si>
    <t xml:space="preserve">м. пр-т мира        "8.00-9.00
УТРО!!!!!!!"        7100        1311ин        "79854112475   Алексей
банный перулок, д. 4 стр 1
3 подъезд 9 этаж кв 107
код: 108#2626"        "тарк, 4-ка, мск
9 этаж
комплекс полный фарш"        Владимир</t>
  </si>
  <si>
    <t xml:space="preserve">1311ин   </t>
  </si>
  <si>
    <t xml:space="preserve">21.40</t>
  </si>
  <si>
    <t xml:space="preserve">очаковское . д2 к 1 кв 50 </t>
  </si>
  <si>
    <t xml:space="preserve">клопы 2к кв хол и гор</t>
  </si>
  <si>
    <t xml:space="preserve">1313ин</t>
  </si>
  <si>
    <t xml:space="preserve">заказ 1766</t>
  </si>
  <si>
    <t xml:space="preserve">9.20</t>
  </si>
  <si>
    <t xml:space="preserve">89851770562 Валентина</t>
  </si>
  <si>
    <t xml:space="preserve">тараканы 3 к кв Зеленоград корп 2034 кв 219 </t>
  </si>
  <si>
    <t xml:space="preserve">1312ин</t>
  </si>
  <si>
    <r>
      <rPr>
        <b val="true"/>
        <sz val="18"/>
        <color rgb="FFFF0000"/>
        <rFont val="Cambria"/>
        <family val="0"/>
        <charset val="1"/>
      </rPr>
      <t xml:space="preserve">заказ п</t>
    </r>
    <r>
      <rPr>
        <sz val="11"/>
        <color rgb="FF000000"/>
        <rFont val="Cambria"/>
        <family val="0"/>
        <charset val="1"/>
      </rPr>
      <t xml:space="preserve">пока не надо</t>
    </r>
  </si>
  <si>
    <t xml:space="preserve">89646297099 сергей павлович</t>
  </si>
  <si>
    <t xml:space="preserve">зодчий мякинино бытовки</t>
  </si>
  <si>
    <t xml:space="preserve">запрос кп бытовки </t>
  </si>
  <si>
    <t xml:space="preserve">1099ю</t>
  </si>
  <si>
    <t xml:space="preserve">Ресницкий</t>
  </si>
  <si>
    <t xml:space="preserve">добор на 4000  до комплекса</t>
  </si>
  <si>
    <t xml:space="preserve">89776781201  Инна</t>
  </si>
  <si>
    <t xml:space="preserve">павшино</t>
  </si>
  <si>
    <t xml:space="preserve">тараканы  2ка комплекс</t>
  </si>
  <si>
    <t xml:space="preserve">хня, тел не сбрас, слился от 27.06</t>
  </si>
  <si>
    <t xml:space="preserve">?)</t>
  </si>
  <si>
    <t xml:space="preserve">89164356344 Алексей </t>
  </si>
  <si>
    <t xml:space="preserve">ППК, ЖУД, 2д , пищ отходы, лабораторка.  обработка от мух 4000 минипеукарня</t>
  </si>
  <si>
    <t xml:space="preserve">не актульно пока перезвонит сам
МИША контрольный 29.06</t>
  </si>
  <si>
    <t xml:space="preserve">74952767701   Ваиктория</t>
  </si>
  <si>
    <t xml:space="preserve">тараканы, 2 кабинета - 40 кв.м.
все кабинеты на этаж, 350 кв.м.
9000 р бн
м. белорусская
1447 кв.м.
15 000 р</t>
  </si>
  <si>
    <t xml:space="preserve">сами наберут от 29.06</t>
  </si>
  <si>
    <t xml:space="preserve">79269073448    Сергей</t>
  </si>
  <si>
    <t xml:space="preserve">плесень,       в ванной
на стенках, мск     , 1 кв.м. 
пол года.
от 5000 р .
под ключ
</t>
  </si>
  <si>
    <t xml:space="preserve">думает от 27.06
контрольный 09.07 связь</t>
  </si>
  <si>
    <t xml:space="preserve">10.47</t>
  </si>
  <si>
    <t xml:space="preserve">84956988069 татьяна  89035412991 </t>
  </si>
  <si>
    <t xml:space="preserve">2кв профилактика тараканы клопы 3я дорожнй пр-д д 5 корп2 кыв 169 метро янгеля\пражская</t>
  </si>
  <si>
    <t xml:space="preserve">тараканы и клопы + клининг 5000</t>
  </si>
  <si>
    <t xml:space="preserve">1314ин</t>
  </si>
  <si>
    <t xml:space="preserve">79685598071 Анна</t>
  </si>
  <si>
    <t xml:space="preserve">"100 км от мкад
Клинскй р-н"        16.00-17.00        5400 р.        1315ин        "МО, Клинский р-н, Высоковск, ул ленина, д 26
кв 40
этаж 5 подъезд 3
79685598071 Анна"        "3-ка, клопы, ХОЛ и ГОР
сделать ядрено - много клопов."        Владимир
</t>
  </si>
  <si>
    <t xml:space="preserve"> 1315ин    </t>
  </si>
  <si>
    <t xml:space="preserve">89057994106 Марина</t>
  </si>
  <si>
    <t xml:space="preserve">участок и деревья барьер 20 соток 10 деревьев и барьер 30м  62 км от мкадж новый быт днт святая гора участок 309-311 осмотр дерева взяить с собой вакцину у соседей +3 ели у соседей и шприцевание взять с собой  по 1000 руб за дерево 25х5м барьер 17000 </t>
  </si>
  <si>
    <t xml:space="preserve">Короед щприцевание 1 </t>
  </si>
  <si>
    <t xml:space="preserve">1332ин</t>
  </si>
  <si>
    <t xml:space="preserve">89167142178  Владимир</t>
  </si>
  <si>
    <t xml:space="preserve">плесень пятна 6м2 в цокольном жтаже +1500 за анализ</t>
  </si>
  <si>
    <t xml:space="preserve">1316ин</t>
  </si>
  <si>
    <t xml:space="preserve">89264725300 Алла </t>
  </si>
  <si>
    <t xml:space="preserve">фрязино ооо пряник стр 1778</t>
  </si>
  <si>
    <t xml:space="preserve">400 м2-9200 и 900м2-17100 (3 мес гарантии)///// договр на год до 30000////// 8200 ежеквартально</t>
  </si>
  <si>
    <t xml:space="preserve">8 200</t>
  </si>
  <si>
    <t xml:space="preserve">заказ - ждем доки
выставлен счет</t>
  </si>
  <si>
    <t xml:space="preserve">79104746025  НИколай иванович</t>
  </si>
  <si>
    <t xml:space="preserve">крысы, замороженные продукты
склад, камера хранения, мск, перово, 150 кв..м
кмплес : ловушки, приманки, пенокумарин
79104746025  НИколай иванович</t>
  </si>
  <si>
    <t xml:space="preserve">уже вызвали за 1700
 от 27.06</t>
  </si>
  <si>
    <t xml:space="preserve">???</t>
  </si>
  <si>
    <t xml:space="preserve">89153958161 Марина </t>
  </si>
  <si>
    <t xml:space="preserve">1 к кв домодедовская 4 жильца, компекс  клопы 5 000, ядрено </t>
  </si>
  <si>
    <t xml:space="preserve">поговорит c жильцами  и перезвонит  по обработке
связь до 17.00 
29.06
__
контрольный 04.07</t>
  </si>
  <si>
    <t xml:space="preserve">
79160543582 Станислав</t>
  </si>
  <si>
    <t xml:space="preserve">14 км от мкад, Новая Рига        17.00-18.00        23000 р.        1317ин        "79160543582 Станислав
Д-я Веледниково, котт псо Павлово, ул солнечная, д. 9
"        "кроты+ муравьи, 2 выезда, КОМПЛЕКС во всех смыслах.
10  - 15 сот кроты = 8000 х 2 = 16 000 р
12 соток - муравьи + 7000р.
Возможен перерасчет стоимости в меньшую или большую пользу. Учесть на месте это, надестя на нашу порядочность."        Владимир
</t>
  </si>
  <si>
    <t xml:space="preserve">КРОТЫ + МУРАВЬИ</t>
  </si>
  <si>
    <t xml:space="preserve"> 1317ин     </t>
  </si>
  <si>
    <t xml:space="preserve">79099592602   Игорь"     </t>
  </si>
  <si>
    <t xml:space="preserve">МО Химки        14.00-15.00        2100        1318ин        "МО. Химки, м-н подрезково, ул первая лесная, д 10 корп 1 
1 поддъезд кв 10
1-ка, 40 кв .м. 
79099592602   Игорь"        "1-ка, тараканы, хол и бар гелем промазать. вытяжки, воздух и т.д
обселд квартиру, дать рекомендации - СТАРЫЙ клиент."        Владимир</t>
  </si>
  <si>
    <t xml:space="preserve"> 1318ин    </t>
  </si>
  <si>
    <t xml:space="preserve">74956724913  нина НИколевна</t>
  </si>
  <si>
    <t xml:space="preserve">столовая, 2 Д
до 250 кв.м.
мск.
7800 БН
и 150 р за каждый выезд курьера - акты.
74956724913  нина НИколевна</t>
  </si>
  <si>
    <t xml:space="preserve">2Д
отправить + 2 кп фиктивных иустанвыне док-ы</t>
  </si>
  <si>
    <t xml:space="preserve">хуета , сами договор делают.
ебланы. миллион подписей ит.д</t>
  </si>
  <si>
    <t xml:space="preserve">12.42</t>
  </si>
  <si>
    <t xml:space="preserve">БОРИС 79258947108</t>
  </si>
  <si>
    <t xml:space="preserve">Бюджетники дом культуры нужно освоить 30к 
2Д</t>
  </si>
  <si>
    <t xml:space="preserve">2Д</t>
  </si>
  <si>
    <t xml:space="preserve">ДИАЛОГ, ПЕРЕДАН МИХАИЛУ В РАБОТУ.
МИША НАБРАТЬ 28.06</t>
  </si>
  <si>
    <t xml:space="preserve">александр 89773456168
mup012018@yandex.ru</t>
  </si>
  <si>
    <t xml:space="preserve">154 дома
мытищи
УК
170 кв. м.
ежемесячно - 
44 фз аукцион
</t>
  </si>
  <si>
    <t xml:space="preserve">170 000 кв.м. х 0.35 руб = 59 500 р х 12 = 714 000 р
АУКЦИОН</t>
  </si>
  <si>
    <t xml:space="preserve">ДИАЛОГ, в рааботе у Владимира
ВЫСЛАТЬ КП по ТЗ ---- ждем точную площадь.
от 28.06</t>
  </si>
  <si>
    <t xml:space="preserve">МСЭ 20 </t>
  </si>
  <si>
    <t xml:space="preserve">12.57</t>
  </si>
  <si>
    <t xml:space="preserve">89771323754 Женя </t>
  </si>
  <si>
    <t xml:space="preserve">1 к кв комплекс клопы  бутлерова 34к2 кв 92 внимание на шкафы</t>
  </si>
  <si>
    <t xml:space="preserve">комплекс </t>
  </si>
  <si>
    <t xml:space="preserve">1319ин</t>
  </si>
  <si>
    <t xml:space="preserve">89031352889 Александр</t>
  </si>
  <si>
    <t xml:space="preserve">подольский р-н 22 комнаты подольск дер сынково 10а </t>
  </si>
  <si>
    <t xml:space="preserve">1100ю</t>
  </si>
  <si>
    <t xml:space="preserve">7923+349+83+64 Антонина</t>
  </si>
  <si>
    <t xml:space="preserve">МО Химки        15.00-16.00        4100        1320ин        "МО. Химки, м-н подрезково, ул синявенская, д 11
корп 11 кв. 61
1 подъезд 12 этаж
код 1988
79233498364 Антонина"        "3-ка, клопы, ГАП
и хол"        Владимир</t>
  </si>
  <si>
    <t xml:space="preserve">1320ин    </t>
  </si>
  <si>
    <t xml:space="preserve">89031910447  Сергей</t>
  </si>
  <si>
    <t xml:space="preserve">москва    тараканы</t>
  </si>
  <si>
    <t xml:space="preserve">много встраиваемой техники  4 ка+ лестничная клетка 700р  и клининг 6000+ пару ловушек от мух</t>
  </si>
  <si>
    <t xml:space="preserve">1321ин</t>
  </si>
  <si>
    <t xml:space="preserve">79262758751  Юлия</t>
  </si>
  <si>
    <t xml:space="preserve">м. Селегирская        18.00-19.00        4700        1322ин        "ул учинская, д 11
1 подъезд, 10 этаж
кв 75
10 этаж, мск
79262758751  Юлия
без запапха.
код домф: 75к2912"        "таракканы, 2-ка, мес 4 назад
4700 р гор, хол, бар
Провести обслед и дать рекомендации: сеточки, вытяжки, стояки"        Владимир</t>
  </si>
  <si>
    <t xml:space="preserve"> 1322ин</t>
  </si>
  <si>
    <t xml:space="preserve">89165749357 Григорий </t>
  </si>
  <si>
    <t xml:space="preserve">центр 4к кв  ТАРАКАНЫ КОМПЛЕКС гранатный пер 10 кв 25</t>
  </si>
  <si>
    <t xml:space="preserve">1323ин</t>
  </si>
  <si>
    <t xml:space="preserve">84954147788 Людмила</t>
  </si>
  <si>
    <t xml:space="preserve">10 соток 55 км минка кошка </t>
  </si>
  <si>
    <t xml:space="preserve">хим и отпуга</t>
  </si>
  <si>
    <t xml:space="preserve">думает не берет от 16.40
__
тел многоканальный((</t>
  </si>
  <si>
    <t xml:space="preserve">79152032047    Ананстия</t>
  </si>
  <si>
    <t xml:space="preserve">тараканы,     200 кв 
4 спальни, гор 
5000 р  + 1000 р за вечерние работы
79152032047    Ананстия
м. минская       , славянский б-р</t>
  </si>
  <si>
    <t xml:space="preserve">хня, тел не бер , слился от 28.06</t>
  </si>
  <si>
    <t xml:space="preserve">79684996482    Андрей
</t>
  </si>
  <si>
    <t xml:space="preserve">сруб, короед,        7на 9   , 2 эт
до 150 кв.м. 
от мкад, 25 мкад
10 000 р.
79684996482    Андрей
дер нефедиха снт нефедиха-т дмитровка\дмитровка </t>
  </si>
  <si>
    <t xml:space="preserve">1342ин</t>
  </si>
  <si>
    <t xml:space="preserve">заказ от 29.06</t>
  </si>
  <si>
    <t xml:space="preserve">Тел.: +7(499)720 80 40, внут. 80-40</t>
  </si>
  <si>
    <t xml:space="preserve">Добрый день, нашему предприятию необходимо провести санобработку от тараканов на площади 1300м2.  Подскажите,пжл,сколько стоит и время проведения санобработки
 </t>
  </si>
  <si>
    <t xml:space="preserve">диалог Владимир от 28.06
ждем реквизиты</t>
  </si>
  <si>
    <t xml:space="preserve">17.56</t>
  </si>
  <si>
    <t xml:space="preserve">84991950631 Ольга владимировна </t>
  </si>
  <si>
    <t xml:space="preserve">Рузский р-н 15 соток  120км кроты </t>
  </si>
  <si>
    <t xml:space="preserve">кроты</t>
  </si>
  <si>
    <t xml:space="preserve">12 800 </t>
  </si>
  <si>
    <t xml:space="preserve">набрать 3.07 </t>
  </si>
  <si>
    <t xml:space="preserve">79162887702 Елена</t>
  </si>
  <si>
    <t xml:space="preserve">МО пушкино        10.00-11.00        6000 р + 2000 р.        1324ин        "г. Пушкино, м-н мамонтовка, ул рабочая, д. 8Б
кв. 8
"        "плесень
плесень , в команте, 2-3 нед назад
2 очага, до 2 кв.м."        Владимир</t>
  </si>
  <si>
    <t xml:space="preserve"> 1324ин     </t>
  </si>
  <si>
    <t xml:space="preserve">7+909+934+54+72     Анасатсия</t>
  </si>
  <si>
    <t xml:space="preserve">
%2Fkak-izbavitsya-ot-blokh.html                                страница с которой пришел запрос
%2B7+909+934+54+72                                телефон</t>
  </si>
  <si>
    <t xml:space="preserve">БЛОХИ
частный дом</t>
  </si>
  <si>
    <t xml:space="preserve">
стр 1828</t>
  </si>
  <si>
    <t xml:space="preserve">20.31</t>
  </si>
  <si>
    <t xml:space="preserve">89037208137 Андрей</t>
  </si>
  <si>
    <t xml:space="preserve">кроты 6-7 счоток истринский р-н дер. Духанино КП Тополь ул. Мира 116</t>
  </si>
  <si>
    <t xml:space="preserve">кроты  2 выезда комплекс </t>
  </si>
  <si>
    <t xml:space="preserve">1328ин</t>
  </si>
  <si>
    <t xml:space="preserve">89175338693 Вера 89776054346 Дмитрий Викторович </t>
  </si>
  <si>
    <t xml:space="preserve">Аминьевское ш. 18к2 3 подъезд кв 45 код 346 </t>
  </si>
  <si>
    <t xml:space="preserve">1327ин</t>
  </si>
  <si>
    <t xml:space="preserve">МСЭ 35 </t>
  </si>
  <si>
    <t xml:space="preserve">89099345472 блохи </t>
  </si>
  <si>
    <t xml:space="preserve">фрязино блохи 110кв м </t>
  </si>
  <si>
    <t xml:space="preserve">попробует потравить сама и перезвонит </t>
  </si>
  <si>
    <t xml:space="preserve">89775207173 Владимир</t>
  </si>
  <si>
    <t xml:space="preserve">6 бытовок по 1100р итого 6600////    клопы</t>
  </si>
  <si>
    <t xml:space="preserve">новая могсква  клиент сказал что бюджет по 1100 за бытовку сначала посчитал по 1500</t>
  </si>
  <si>
    <t xml:space="preserve">1325ин</t>
  </si>
  <si>
    <t xml:space="preserve">МСЭ 2 </t>
  </si>
  <si>
    <t xml:space="preserve">89889734885 алкаш</t>
  </si>
  <si>
    <t xml:space="preserve">комната в клоповнике голицино  комплекс  100% повтор</t>
  </si>
  <si>
    <t xml:space="preserve">алкаш, ждет зп перезвонит сам</t>
  </si>
  <si>
    <t xml:space="preserve">84955913428  Дмитрий</t>
  </si>
  <si>
    <t xml:space="preserve">одинцовский район </t>
  </si>
  <si>
    <t xml:space="preserve">6 соток комары  на участке 20км от мкад</t>
  </si>
  <si>
    <t xml:space="preserve">нашел за 5к
от 28.06</t>
  </si>
  <si>
    <t xml:space="preserve">Ольга 89055106615</t>
  </si>
  <si>
    <t xml:space="preserve">плесень на окнах</t>
  </si>
  <si>
    <t xml:space="preserve">1326ин</t>
  </si>
  <si>
    <t xml:space="preserve">заказ строчка 1787</t>
  </si>
  <si>
    <t xml:space="preserve">9.47</t>
  </si>
  <si>
    <t xml:space="preserve">89772922149 Евгений</t>
  </si>
  <si>
    <t xml:space="preserve">осы 1 гнездо 2 год под крышей баня 3500, 6х3  муравьи в доме 6х7 1 этаж 4000, крысы 4000 везде одинцовский р-н ул  немчиновка, малевича д6  12 соток набрать заранее</t>
  </si>
  <si>
    <t xml:space="preserve">   осы 1 гнездо 2 год под крышей баня  6х3  муравьи в доме 6х7 1 этаж крысы12 соток  </t>
  </si>
  <si>
    <t xml:space="preserve">1329ин</t>
  </si>
  <si>
    <t xml:space="preserve">985+018+43+60  Тоня</t>
  </si>
  <si>
    <t xml:space="preserve">подольск</t>
  </si>
  <si>
    <t xml:space="preserve">блохи принесли кошку и появились блохи 2ка</t>
  </si>
  <si>
    <t xml:space="preserve">4 600</t>
  </si>
  <si>
    <t xml:space="preserve">уже неактуально от 28.06</t>
  </si>
  <si>
    <t xml:space="preserve">79258338905   НИна</t>
  </si>
  <si>
    <t xml:space="preserve">кроты   , с неделю назад
9 соток, 90 км от  мкад, стипино
7500 
5800 х 2 = 11 600 р
</t>
  </si>
  <si>
    <t xml:space="preserve">11 600</t>
  </si>
  <si>
    <t xml:space="preserve">дорого, отказ от 28.06</t>
  </si>
  <si>
    <t xml:space="preserve">10.27</t>
  </si>
  <si>
    <t xml:space="preserve"> Лариса Владимировна                  Info@vniinmash.ru                  +7 499 259 87 31</t>
  </si>
  <si>
    <t xml:space="preserve">запрос кп лератизация профилактика 10000кв м</t>
  </si>
  <si>
    <t xml:space="preserve">дератизация профилактика</t>
  </si>
  <si>
    <t xml:space="preserve">79264945648    Екатерина</t>
  </si>
  <si>
    <t xml:space="preserve">клопы,    1-ка, 1.5 месяца
8 этаж
5200 комплекс, с логист скидкой
79264945648    Екатерина
дубна</t>
  </si>
  <si>
    <t xml:space="preserve">нашли дешевле, отказ от 29.06</t>
  </si>
  <si>
    <t xml:space="preserve">74992493087 Елена</t>
  </si>
  <si>
    <t xml:space="preserve">тараканы   , 3-ка, мск
от 5100 , хочет за 2000 р и чтобы ничего не убирать и гарантия чтобы и т.д
74992493087 Елена</t>
  </si>
  <si>
    <t xml:space="preserve">уезжает перезвонит сам
от 28.06 </t>
  </si>
  <si>
    <t xml:space="preserve">Алена 89165083088</t>
  </si>
  <si>
    <t xml:space="preserve">тараканы город чехов </t>
  </si>
  <si>
    <t xml:space="preserve">2 ка комплекс</t>
  </si>
  <si>
    <t xml:space="preserve">нашел за 2к
от 28.06</t>
  </si>
  <si>
    <t xml:space="preserve">Александр 89263860125</t>
  </si>
  <si>
    <t xml:space="preserve">истринский район 25 соток комары</t>
  </si>
  <si>
    <t xml:space="preserve">можно дать скидку еще на 1500р
СКАЗАЛ 8500 р развово
7000 х 2
5500 х4
4500 х 6
оплата сразу</t>
  </si>
  <si>
    <t xml:space="preserve">ерезвонит сам
от 29.06 </t>
  </si>
  <si>
    <t xml:space="preserve">79687280816      Дмитрий</t>
  </si>
  <si>
    <t xml:space="preserve">обработка матрасов, акты
60 матрасов, МО , Долгопрудный
7800 р
79687280816      Дмитрий
вытяжка - 3 отверстия
счет - фактуры.
2 услуги = 10 000 р. НАЛ</t>
  </si>
  <si>
    <t xml:space="preserve">доки на дезинфекцию, 2 услуги</t>
  </si>
  <si>
    <t xml:space="preserve"> 1330ин     </t>
  </si>
  <si>
    <t xml:space="preserve">заказ
</t>
  </si>
  <si>
    <t xml:space="preserve">79104359906 Людмила</t>
  </si>
  <si>
    <t xml:space="preserve">дмитровск район  подрядчиво деревня сафоново  участок 30 соток  от мкад 65 км </t>
  </si>
  <si>
    <t xml:space="preserve">кроты-мыши/// есть собака/// гарантия до сентября</t>
  </si>
  <si>
    <t xml:space="preserve">набрать в 29.06 до 17.00
________
общался пол часа, за 15 к 2 выезда.
провел разъяснительную беседу.
__
сама наберет от 29.06</t>
  </si>
  <si>
    <t xml:space="preserve">79265308917 Алексей </t>
  </si>
  <si>
    <t xml:space="preserve">"м. Молодежная или славянский б-р
1 км от мкад"        10.00-11.00        6100 р.        1331ин        "МО, одинцовский р-н, пос Заречье, ул заречная, д 21 
кв 5 
подъезд 1
79265308917 Алексей "        "тараканы, 2-ка, комплекс 5100 р+ комплеккт СИЗ за 1000р
тараканы, 2-ка,      3 мес. назадл
1 этаж, МО 1 км от мкад, 
____
выдать сиз, провести обслед: вытяжки, стояки, розетки, сеточки  ит.д"        Владимир</t>
  </si>
  <si>
    <t xml:space="preserve"> 1331ин     </t>
  </si>
  <si>
    <t xml:space="preserve">84957813909 Ирина</t>
  </si>
  <si>
    <t xml:space="preserve">15 соток плюс полсотки барьер кроты чеховский р-н 56 км</t>
  </si>
  <si>
    <t xml:space="preserve">кроты 2 выезда комплекс</t>
  </si>
  <si>
    <t xml:space="preserve">многоканальный тел, сама наберет от 29.06</t>
  </si>
  <si>
    <t xml:space="preserve">89661185277 Александр </t>
  </si>
  <si>
    <t xml:space="preserve"> плесень 25кв м дмитровка 10км дер Еремино, </t>
  </si>
  <si>
    <t xml:space="preserve">еблан) от 28.06</t>
  </si>
  <si>
    <t xml:space="preserve">13.53</t>
  </si>
  <si>
    <t xml:space="preserve">79677275919 Лева</t>
  </si>
  <si>
    <t xml:space="preserve">89250717892 Наталья</t>
  </si>
  <si>
    <t xml:space="preserve">раменский район село константиново</t>
  </si>
  <si>
    <t xml:space="preserve">4 комнаты по 2000р</t>
  </si>
  <si>
    <t xml:space="preserve">стр 1852</t>
  </si>
  <si>
    <t xml:space="preserve">МОССЭС 20</t>
  </si>
  <si>
    <t xml:space="preserve">что это :)</t>
  </si>
  <si>
    <t xml:space="preserve">1 500</t>
  </si>
  <si>
    <t xml:space="preserve">в понедельник СОЗВОН  02.07</t>
  </si>
  <si>
    <t xml:space="preserve">79645368171    Олеся
89645368140 Павел" </t>
  </si>
  <si>
    <t xml:space="preserve">м. Новогиреево        12.00-13.00        4700 р.        1333ин        "ул фрязевская, д 15  кв 18
корп1 эподъезд 1 этаж 3
       "тараканы,    2-ка, мск
от соседа снизу, 3 этаж
от 4700, комлпекс со скид.
обслед.: вытяжки, стояки, сеточки, розетки и т.д"        Владимир</t>
  </si>
  <si>
    <t xml:space="preserve">1333ин</t>
  </si>
  <si>
    <t xml:space="preserve">79680099990 Ашот
89250717892 Наталья"   </t>
  </si>
  <si>
    <t xml:space="preserve">МО Раменский р-н, 22 км от мкад        "14.00
Не опаздывать"        9000        1334ин        "Раменский р-н, 22 км от мкад, с. Константиново, ориентир -  кладбище, магнит.
79680099990 Ашот
89250717892 Наталья"        """12 комант, клопы, 22 км от мкад, каширка
+ кухня и коридор""
ГАП, ядрено"        Владимир</t>
  </si>
  <si>
    <t xml:space="preserve"> 1334ин  </t>
  </si>
  <si>
    <t xml:space="preserve">14.45</t>
  </si>
  <si>
    <t xml:space="preserve">Оксана 79851006980</t>
  </si>
  <si>
    <t xml:space="preserve">м. Домодедовская        18.00-19.00        2700        1335ин        "Оксана 79851006980  
ореховый пр-д, д 41 корп 1 кв 130 
2 подъезд 17 этаж "        "муравьи, 2-ка
акцентом мопы гелем
дети, живтоные 
2700 хол и бар, 2-ка , муравьи""    "        Владимир</t>
  </si>
  <si>
    <t xml:space="preserve">1335ин    </t>
  </si>
  <si>
    <t xml:space="preserve">МСЭ 24 </t>
  </si>
  <si>
    <t xml:space="preserve">89637829640 Елена </t>
  </si>
  <si>
    <t xml:space="preserve">2к кв 51 кв м после трупа 20 дней, без опарышей  м марьиноул маршал  голованова д 4 а кв 15</t>
  </si>
  <si>
    <t xml:space="preserve">трупик</t>
  </si>
  <si>
    <t xml:space="preserve">5  000</t>
  </si>
  <si>
    <t xml:space="preserve">1336ин</t>
  </si>
  <si>
    <t xml:space="preserve">89057705070 Ярослав </t>
  </si>
  <si>
    <t xml:space="preserve">110кв м, 2д, стирка, дезинф вентиляции,  москва под открытие медцентр</t>
  </si>
  <si>
    <t xml:space="preserve">1103ю</t>
  </si>
  <si>
    <t xml:space="preserve">16.26</t>
  </si>
  <si>
    <t xml:space="preserve">79037544246    Анна"   </t>
  </si>
  <si>
    <t xml:space="preserve">м. Бабушкинская        8.00        6700р.        1337ин        "ул магаданкая, д 3 
4 подъезд кв 144
этаж 1 
79037544246    Анна"        "тараканы, 2-ка, мск
комплекс 5700 р.
+ 1000 р за утро.
обслед: сеточки, стояки, розетки, вытяжки."        Владимир</t>
  </si>
  <si>
    <t xml:space="preserve"> 1337ин    </t>
  </si>
  <si>
    <t xml:space="preserve">79091584008    Александр</t>
  </si>
  <si>
    <t xml:space="preserve">1-ка, 5 этаж
плесень , на стене          , Московский град
2 кв.м.
79091584008    Александр
5100 р 
гарантия на плесень год.</t>
  </si>
  <si>
    <t xml:space="preserve">набрать в 02.07 до 18.00
расположен к НАМ</t>
  </si>
  <si>
    <t xml:space="preserve">89261907090 Айбэх </t>
  </si>
  <si>
    <t xml:space="preserve">крыса ЗАО 1 к кв </t>
  </si>
  <si>
    <t xml:space="preserve">пока не готова заказывать
___
сама наберет от 29.06</t>
  </si>
  <si>
    <t xml:space="preserve">89032926444 русоан</t>
  </si>
  <si>
    <t xml:space="preserve">Михаил /Владимир</t>
  </si>
  <si>
    <t xml:space="preserve">муравьи павлов посад 75 км горьковка муравьи 60кв м </t>
  </si>
  <si>
    <t xml:space="preserve">набрать в 29.06 до 13.00
расположен к НАМ</t>
  </si>
  <si>
    <t xml:space="preserve">79164388505   Ольга</t>
  </si>
  <si>
    <t xml:space="preserve">тарарканы, 2000 кв.м
мск,            ГАП, профилактика
12 000 р 
если с барьером то + 5000+ 6000
79164388505   Ольга</t>
  </si>
  <si>
    <t xml:space="preserve">ТАРАКАНЫ
клинниновая комания, на подряд НАС</t>
  </si>
  <si>
    <t xml:space="preserve">сама наберет, решают с клиентом от 29.06</t>
  </si>
  <si>
    <t xml:space="preserve">84957771100 ирина 89166160168</t>
  </si>
  <si>
    <t xml:space="preserve">блохи горячий 3 к кв постельная, преображенская пл краснобогатырская д25 кв 48 работать час</t>
  </si>
  <si>
    <t xml:space="preserve">блохи 3 к кв комплекс </t>
  </si>
  <si>
    <t xml:space="preserve">1338ин</t>
  </si>
  <si>
    <t xml:space="preserve">ОТКАЗ
заказали у Экобарьера</t>
  </si>
  <si>
    <t xml:space="preserve">79636545466    Бахтияр
</t>
  </si>
  <si>
    <t xml:space="preserve">клопы, 2-ка, Видное, 
3900 гор и хол, 8 человек
</t>
  </si>
  <si>
    <t xml:space="preserve">гарантия год за 3000 р
заказал</t>
  </si>
  <si>
    <t xml:space="preserve">10.54</t>
  </si>
  <si>
    <t xml:space="preserve">89036115335 Ольга</t>
  </si>
  <si>
    <t xml:space="preserve">Жилой комплекс дезинсекция тараканы офис, тупая пизда </t>
  </si>
  <si>
    <t xml:space="preserve">сама наберет от 29.06</t>
  </si>
  <si>
    <t xml:space="preserve">89057673559 Марина </t>
  </si>
  <si>
    <t xml:space="preserve">Муравьи коммунарка 2км калужка</t>
  </si>
  <si>
    <t xml:space="preserve">гор и барьер муравьи хочет на суб</t>
  </si>
  <si>
    <t xml:space="preserve">нашли уже
от 29.06</t>
  </si>
  <si>
    <t xml:space="preserve">  "79153750353 НИкита Захаркин
89660431548 Дарья ( зв)  </t>
  </si>
  <si>
    <t xml:space="preserve">м. Бабушкинская        "14.00-15.00
закончить до 15.20!"        1800        1339ин        "79153750353 НИкита Захаркин
89660431548 Дарья ( зв)  
пр-д , дежнева, 38А, кв. 124
3 подъезд 11 этаж"        "1-ка, клопы, ХОЛ туман
кот будет на кухне"        Владимир</t>
  </si>
  <si>
    <t xml:space="preserve"> 1339ин   </t>
  </si>
  <si>
    <t xml:space="preserve">79262299177 Татьяна" </t>
  </si>
  <si>
    <t xml:space="preserve">м. Новокузнецкая        20.00        4100        1340ин        "космодемианская набережная, д 4\22
корп Б кв. 83
2 подъезд, домофон 083, этаж 11
79262299177 Татьяна"        "квартира, тараканы,     2-ка, 
от 4100, ГАП, профилактика
"        Владимир</t>
  </si>
  <si>
    <t xml:space="preserve">ТАРАКАНЫ
</t>
  </si>
  <si>
    <t xml:space="preserve"> 1340ин  </t>
  </si>
  <si>
    <t xml:space="preserve">отмена пока, планы поменялись.</t>
  </si>
  <si>
    <t xml:space="preserve">89257723986 Оксана</t>
  </si>
  <si>
    <t xml:space="preserve">1сан служба рус развела на 10000////  участок 3 сотки  кроты 2 км от мкад окуркино где химки</t>
  </si>
  <si>
    <t xml:space="preserve">8200- разовый/ 14200-2 выезд  и если 3 выезд 6800 по портебности</t>
  </si>
  <si>
    <t xml:space="preserve">1341ин</t>
  </si>
  <si>
    <t xml:space="preserve">79035046811 Ирина  агент</t>
  </si>
  <si>
    <t xml:space="preserve">ванная плесень,   угол
 на лоджии ,     потолок
 и внизу где пол, на лоджии. 3 очага
 МО, Реутов, 
 5000 - 6000 р.
79035046811 Ирина  агент
</t>
  </si>
  <si>
    <t xml:space="preserve">89772553813 Максим</t>
  </si>
  <si>
    <t xml:space="preserve">3 кв, тараканы комплекс. </t>
  </si>
  <si>
    <t xml:space="preserve">
набрать в 29.06 в 16.00, каблук
___
зв в 15:11 - скидывает</t>
  </si>
  <si>
    <t xml:space="preserve">13.18</t>
  </si>
  <si>
    <t xml:space="preserve">89850425231 Оксана</t>
  </si>
  <si>
    <t xml:space="preserve">2в кв подольск  клопы</t>
  </si>
  <si>
    <t xml:space="preserve">4 500 если вскр </t>
  </si>
  <si>
    <t xml:space="preserve">заказала у мошенников за 3500, подольская станция - гарантия 3 года)</t>
  </si>
  <si>
    <t xml:space="preserve">84951159507 владимир 89646419507 по поводу сотрудничества камчатка турбаза</t>
  </si>
  <si>
    <t xml:space="preserve">евгений савин 89638338833 </t>
  </si>
  <si>
    <t xml:space="preserve">4-5 июля обработки сегодня завтра, паратунка  4га наличка </t>
  </si>
  <si>
    <t xml:space="preserve">КАМЧАТКА - МИША</t>
  </si>
  <si>
    <t xml:space="preserve">13.33</t>
  </si>
  <si>
    <t xml:space="preserve">89057547016 Борис </t>
  </si>
  <si>
    <t xml:space="preserve">50-55км чеховский р-н 15 сотокм </t>
  </si>
  <si>
    <t xml:space="preserve">кроты 2 выездов
если  развово то 8000 р</t>
  </si>
  <si>
    <t xml:space="preserve">сама наберет от 29.06
ДОРОГО</t>
  </si>
  <si>
    <t xml:space="preserve">84952480507 Дмитрий</t>
  </si>
  <si>
    <t xml:space="preserve">москва цао</t>
  </si>
  <si>
    <t xml:space="preserve">центр для животных площадь 200м2   тараканы   8800-не премиум /////11800-премиум  +500 ловушки форсайт</t>
  </si>
  <si>
    <t xml:space="preserve">сама наберет от 29.06
контрольный 02.07</t>
  </si>
  <si>
    <t xml:space="preserve">89998378786 Хасан</t>
  </si>
  <si>
    <t xml:space="preserve">3к кв 7 чел </t>
  </si>
  <si>
    <t xml:space="preserve">думает перезвонит
набрать в 29.06 в 16.00
____
сказал 3900 - перезвонит сам</t>
  </si>
  <si>
    <t xml:space="preserve">89680847248 Айгуль</t>
  </si>
  <si>
    <t xml:space="preserve">клопы 1 к кв 6 чел владыкино ул ботаническая д33 корп 7 кв 8 </t>
  </si>
  <si>
    <t xml:space="preserve">комплекс  клопы тараканы</t>
  </si>
  <si>
    <t xml:space="preserve">1344ин</t>
  </si>
  <si>
    <t xml:space="preserve">владимир 89208341068</t>
  </si>
  <si>
    <t xml:space="preserve">Семен/владимир</t>
  </si>
  <si>
    <t xml:space="preserve">30 км от мкад   на участке есть водоем 60м2</t>
  </si>
  <si>
    <t xml:space="preserve">участок 50 соток комары мошки 16000-1 выезд///// 28000-2 выезд</t>
  </si>
  <si>
    <t xml:space="preserve">79161411289     Александр Степанович"</t>
  </si>
  <si>
    <t xml:space="preserve">"МО Одинцовский р-н
рублевка или новая рига"        15.00-16.00        7000        1343ин        "10 соток,кроты, 25 км от мкад,
никулина гора, Одинцовский р-н, ул масловка, д 4
79161411289     Александр Степанович"        "7000 разовой   , если ещ ераз то попять 7000
Рублевка, пенсионер или новая рига
кроты: ловушки, фумиагнты."        Владимир</t>
  </si>
  <si>
    <t xml:space="preserve">КРОТЫ развово</t>
  </si>
  <si>
    <t xml:space="preserve">1343ин   </t>
  </si>
  <si>
    <t xml:space="preserve">отказ, кто-то делает</t>
  </si>
  <si>
    <t xml:space="preserve">89036777876 Светлана</t>
  </si>
  <si>
    <t xml:space="preserve">тараканы 2к кв, 35 кв м недели 2 тараканы, таджики соседи 11.00 богданова д 32 кв 27 </t>
  </si>
  <si>
    <t xml:space="preserve">тараканы комплекс 2к кв и 1 к кв, если только 1 кв то 4200</t>
  </si>
  <si>
    <t xml:space="preserve">1345ин</t>
  </si>
  <si>
    <t xml:space="preserve">отказ, кто-то делает по знакомству мужа</t>
  </si>
  <si>
    <t xml:space="preserve">1 этаж, 1 подъезд
79260387060 Ксения</t>
  </si>
  <si>
    <t xml:space="preserve">м. тургеневская или чист пруды        21.00-22.00        3200        1346ин        "костянский пер, д 10
кв. 16 или 18
"        "тарарканы, сегодня, 1-ка, 33 кв.м.
мск,        на 1 этаже
хол и бар
цена с учетом вечерних работ.
НАБРАТЬ за ЧАС"        Владимир</t>
  </si>
  <si>
    <t xml:space="preserve">   1346ин  </t>
  </si>
  <si>
    <t xml:space="preserve">7+967+109+45+39    </t>
  </si>
  <si>
    <t xml:space="preserve">35 км от мкад, волоколамка        18.00-19.00        4000 р        1347ин        "Истринский р-н, 35 км от мкад, волоколамка
г.Дедовск, ул гагарина, д20 кв 17
2 подъезд 4 этаж""
    "        "
комлпекс со скид , как старому клиенту.
выяснить откуда бегут, осблед: вытяжки, стояки, сеточки, розетки, герметик и т.д.
в тот раз хватило ненадлго. Дать рекомендации как обезопасить себя
____
стр 73 в базе старый клиент
1067н"""        Владимир</t>
  </si>
  <si>
    <t xml:space="preserve">   1347ин  </t>
  </si>
  <si>
    <t xml:space="preserve">вскр 14.22</t>
  </si>
  <si>
    <t xml:space="preserve">89857946480 дед с клещами? АНТОН АЛМАЗ</t>
  </si>
  <si>
    <t xml:space="preserve">подольский р-н клещи 2 выезда 13тыщ за 7 соток </t>
  </si>
  <si>
    <t xml:space="preserve">узнавал цены</t>
  </si>
  <si>
    <t xml:space="preserve">89879410777 Алла </t>
  </si>
  <si>
    <t xml:space="preserve">Доки образовательные  под лицензию, dali0307@mail.ru</t>
  </si>
  <si>
    <t xml:space="preserve">ДИАЛОГ, в рааботе у МИХАИЛА
ВЫСЛАЛ КП по ТЗ от 02.07
связь 03.07</t>
  </si>
  <si>
    <t xml:space="preserve">
79253668972   Наталья</t>
  </si>
  <si>
    <t xml:space="preserve">2-ка, тараканы, Балашиха, 
4 этаж
от 4700 комплекс со скид.
79253668972   Наталья
</t>
  </si>
  <si>
    <t xml:space="preserve">съехала , гасится от 03.07</t>
  </si>
  <si>
    <t xml:space="preserve">79252059970     Владимир</t>
  </si>
  <si>
    <t xml:space="preserve">Володька\Михаил</t>
  </si>
  <si>
    <t xml:space="preserve">2-ка, клорпы, 
4100 ГАП, 
79252059970     Владимир  фестивальная ул д 12 кв 42</t>
  </si>
  <si>
    <t xml:space="preserve">КЛОПЫ, 2-ка, мск
</t>
  </si>
  <si>
    <t xml:space="preserve">1348ин</t>
  </si>
  <si>
    <t xml:space="preserve">74954823898   Елена</t>
  </si>
  <si>
    <t xml:space="preserve">1 этаж, блохи, до 100 кв.м
мск, с 10 до 19
от 4000 нал    со скид льготникам
74954823898   Елена</t>
  </si>
  <si>
    <t xml:space="preserve">БЛОХИ, 100 кв.м.</t>
  </si>
  <si>
    <t xml:space="preserve">нашли за 1500 р</t>
  </si>
  <si>
    <t xml:space="preserve">11.14</t>
  </si>
  <si>
    <t xml:space="preserve">89854389080 пропущ</t>
  </si>
  <si>
    <t xml:space="preserve">"аэээоооо, уже не надо" (с)</t>
  </si>
  <si>
    <t xml:space="preserve">79264686555 Жаз Гуль </t>
  </si>
  <si>
    <t xml:space="preserve">КЛОПЫ, 4 команты, 12 человек. 
</t>
  </si>
  <si>
    <t xml:space="preserve">КЛОПЫ, 2-ка., 12 чел</t>
  </si>
  <si>
    <t xml:space="preserve">сделали  у мошенников за 2500, гарантия 2 года.</t>
  </si>
  <si>
    <t xml:space="preserve">7+925+093+67+79  Анна</t>
  </si>
  <si>
    <t xml:space="preserve">м. Менделеевская        16.00-17.00        4700        1349ин        "ул тихлинская, д 16 
кв. 53
подъез 1 этаж 8
79250936779 Анна
"        """КЛОПЫ, 2-ка, мск
8 этаж, 
комлпекс со скид, + обселд квартиры: сеточки, стояки, розетки."""        Владимир</t>
  </si>
  <si>
    <t xml:space="preserve">КЛОПЫ, 2-ка, мск
8 этаж, 
комлпекс со скид, + обселд квартиры: сеточки, стояки, розетки.</t>
  </si>
  <si>
    <t xml:space="preserve">1349ин  </t>
  </si>
  <si>
    <t xml:space="preserve">С Уважением Дмитрий.
8(985)306-84-72</t>
  </si>
  <si>
    <t xml:space="preserve">День добрый. Интересует коммерческое предложение на дезинсекцию и дератизацию в жилых помещениях а также столовой. Общая площадь 3000 кв.м и 7000 кв.м. Коммерческое предложение я предоставлю своему руководству.
Благодарю за внимание.</t>
  </si>
  <si>
    <t xml:space="preserve">КП казармы военный городок сергиев посад</t>
  </si>
  <si>
    <t xml:space="preserve">ДИАЛОГ, в рааботе у Владимира
ВЫСЛАЛ КП по ТЗ от 02.07
связь 03.07 - сами наберут от 3.07</t>
  </si>
  <si>
    <t xml:space="preserve">74992657265
89060334435 Валерия"   </t>
  </si>
  <si>
    <t xml:space="preserve">м. Красносельская        18.00-19.00        4400        1350ин        "ул гаврикова, д 2/38
подъезд 1 этаж 7 кв. 23
     "3-ка, ГАП, тараканы
борится давно , провести обселд откуда бегут: вытяжки, стояки, воздуховоды, сечтоки, розетки."        Владимир</t>
  </si>
  <si>
    <t xml:space="preserve">1350ин </t>
  </si>
  <si>
    <t xml:space="preserve">12.29</t>
  </si>
  <si>
    <t xml:space="preserve">89099234842 Владимир </t>
  </si>
  <si>
    <t xml:space="preserve">8 соток чеховский р-н дер алачково снт ветераны столицы уч 366</t>
  </si>
  <si>
    <t xml:space="preserve">клещи разово 8 соток </t>
  </si>
  <si>
    <t xml:space="preserve">1351ин</t>
  </si>
  <si>
    <t xml:space="preserve">79164259136 Ксения
от Равшана</t>
  </si>
  <si>
    <t xml:space="preserve">м. Тимирязевская        10.00-11.00        "3500 р.
оплата на карту ген. Деру"        1356ил        "астродамский пр-д, д 3
кв 51
этаж 3 подъзд 3 
код: 52к7849
79164259136 Ксекния"        "3-ка, тараканы, КОМПЛЕКС со скид.
сделать все хорошо, качественно, без запаха.  ЗНАКОМЫЕ ДИРЕКТОРА"        Павел</t>
  </si>
  <si>
    <t xml:space="preserve"> 1356ил  </t>
  </si>
  <si>
    <t xml:space="preserve">заказ от Рамиля</t>
  </si>
  <si>
    <t xml:space="preserve">Всеволод 89099581209</t>
  </si>
  <si>
    <t xml:space="preserve">ТБО биоотходы, 3д минус 5 к </t>
  </si>
  <si>
    <t xml:space="preserve">заказ у Миши на контроле.</t>
  </si>
  <si>
    <t xml:space="preserve">ВТОРАЯ ЛИНИЯ, Я ПЕРЕЗВОНЮ</t>
  </si>
  <si>
    <t xml:space="preserve">КАМЧАТКА</t>
  </si>
  <si>
    <t xml:space="preserve">ЛАрвиоль 5л и медилис 5 л  и литрушка ларвиоля еще отдельно на Дон</t>
  </si>
  <si>
    <t xml:space="preserve">1352ин</t>
  </si>
  <si>
    <t xml:space="preserve">1309ин договор добор 30кв м 3000 - отказ 500 руп за ложный</t>
  </si>
  <si>
    <t xml:space="preserve">повтор платный</t>
  </si>
  <si>
    <t xml:space="preserve">"74992543671
89166451497    Марина Николаевна</t>
  </si>
  <si>
    <t xml:space="preserve">м. Белоруская        13.00-14.00        "ПОВТОР
за деньги 1750 р.
3-й раз"        1212ин           "    ""м. Белорусская         """"
ул васильевская, д. 4 кв. 77 
1 этаж 3 подъезд.
рядом ДОМ КИНО""""        """"клопы,                2-ка, мск
ГАПом""""        Владимир""        """"        " """"клопы,  2-ка, мск
сделать хорошо без запаха, не помогло, жаловалась.
делали аверфосом."        Владимир</t>
  </si>
  <si>
    <t xml:space="preserve">1 750</t>
  </si>
  <si>
    <t xml:space="preserve">   1212ин   </t>
  </si>
  <si>
    <t xml:space="preserve">повтор платный - отмена</t>
  </si>
  <si>
    <t xml:space="preserve">89262683296 Сергей</t>
  </si>
  <si>
    <t xml:space="preserve">30 км от мкад короед</t>
  </si>
  <si>
    <t xml:space="preserve">дом деревянный холодным короед</t>
  </si>
  <si>
    <t xml:space="preserve">сам перезвонит на след недели</t>
  </si>
  <si>
    <t xml:space="preserve">9.27</t>
  </si>
  <si>
    <t xml:space="preserve">89253470077 кавказские ребята</t>
  </si>
  <si>
    <t xml:space="preserve">тараканы 2к кв кашира 5 000 если комплекс при совпадении логистики и 3 000 хол и бар если  при совпадении логистики</t>
  </si>
  <si>
    <t xml:space="preserve">2к кв чурки тараканы кашира </t>
  </si>
  <si>
    <t xml:space="preserve">ищет дешевле</t>
  </si>
  <si>
    <t xml:space="preserve">7+977+320+36+07  Юлия</t>
  </si>
  <si>
    <t xml:space="preserve">3-ка, МО, 40 км от мкад, 3 этаж
солнечногорский р-н</t>
  </si>
  <si>
    <t xml:space="preserve">" я 3500 тыщи 2 недели назад запатила мошенникам, мне что еще 5 ТЫЩ сейчас плОтить?"</t>
  </si>
  <si>
    <t xml:space="preserve">89262707170 Андрей</t>
  </si>
  <si>
    <t xml:space="preserve">2 ка вороново</t>
  </si>
  <si>
    <t xml:space="preserve">хочет на завтра, но будет еще обзванивать других</t>
  </si>
  <si>
    <t xml:space="preserve">79859692983      Сергей"</t>
  </si>
  <si>
    <t xml:space="preserve">"    """"""МО Истринский р-н
32 км от мкад
Новая РИга"""" "        18.00        6000 р за 3 выезд.        1421СЭС           "       15.00-16.00        15000 р.        1421СЭС        """"участок,  клещи, комары, 25 соток, истринский р-н, Кот псо Духанино -4
ул рождественская, д 94
 32 км о мкад
79859692983      Сергей""""        """"клещи, комары, муравьи, 2 выезда.
"        "комары и мошка мозг ебут.
25 сототк."        Владимир</t>
  </si>
  <si>
    <t xml:space="preserve">КОМАРЫ,МОШКА</t>
  </si>
  <si>
    <t xml:space="preserve">   1421СЭС     </t>
  </si>
  <si>
    <t xml:space="preserve">добор за 3-й выезд.</t>
  </si>
  <si>
    <t xml:space="preserve">7+926+907+60+22  Александр</t>
  </si>
  <si>
    <t xml:space="preserve">м. Юго западная        10.00-11.00        4500 р.        1353ИЛ        "ул солнцевский пр-т, д 2 кв. 72
11 этаж, подъезд 1
79269076022 Александр
"        2-ка, клопы, ГАП+ бар        Владимир</t>
  </si>
  <si>
    <t xml:space="preserve">  1353ИЛ  </t>
  </si>
  <si>
    <t xml:space="preserve">11.28</t>
  </si>
  <si>
    <t xml:space="preserve">ХЗ! Животинка</t>
  </si>
  <si>
    <t xml:space="preserve">тля, мошакара, 8 - 10 соток, елки, березы. 
35 км от мкад, белые столбы</t>
  </si>
  <si>
    <t xml:space="preserve">тля, мошка, жрут сливу и сирень</t>
  </si>
  <si>
    <t xml:space="preserve"> я Вам перезвоню, номер не определился
ждем ее звонка</t>
  </si>
  <si>
    <t xml:space="preserve">7916+142+47+94 </t>
  </si>
  <si>
    <t xml:space="preserve">Владимир  74959885776
89168113128 " </t>
  </si>
  <si>
    <t xml:space="preserve">м. Кантемировская        14.00-15.00        "6000 р
нал"        1354ИЛ        "
м. Кантемировская
ул кавказский б-р, д 52Б
Владимир  74959885776
89168113128 "        "300 кв.м. склад, крысы комплекс: ловушки, приманки, пенокумарин
мск, 
"        Владимир</t>
  </si>
  <si>
    <t xml:space="preserve"> 1354ИЛ   </t>
  </si>
  <si>
    <t xml:space="preserve">12.17</t>
  </si>
  <si>
    <t xml:space="preserve">89857625993 Вячеслав</t>
  </si>
  <si>
    <t xml:space="preserve">Разово лунки, фосфином 4 холмика домодмодедовский р-н 28км  дер жуково ул нагорная д 5</t>
  </si>
  <si>
    <t xml:space="preserve">фосфином</t>
  </si>
  <si>
    <t xml:space="preserve">1355ил</t>
  </si>
  <si>
    <t xml:space="preserve">12.39</t>
  </si>
  <si>
    <t xml:space="preserve">79856450781 РАМЕНСКАЯ ДЕЗСТАНЦИЯ</t>
  </si>
  <si>
    <t xml:space="preserve">79104915723  Сергей"  </t>
  </si>
  <si>
    <t xml:space="preserve">МО Ступино        10.00-11.00        7000 р.        1357ил        "МО , Новое ступино, д-я Верзилово.
79104915723  Сергей"        "баню от короед, 2 неедели назад, МО  100 км от мкад
36 кв.м. + 2 этаж чердак     , сруб 
"        Владимир</t>
  </si>
  <si>
    <t xml:space="preserve">    1357ил     </t>
  </si>
  <si>
    <t xml:space="preserve">МО Минка, 50 км от мкад.        10.00-11.00        10 000 р        1358 ил        "50 км от мкад, кубинка 
Одинцовский р-н
Минка , СНТ Взлет, втрая улица, д .8 
"        """200 кв М
Короед , комлпекс ДОМ."        Владимир</t>
  </si>
  <si>
    <t xml:space="preserve">    1358ил     </t>
  </si>
  <si>
    <t xml:space="preserve">заказ 1734 стр.</t>
  </si>
  <si>
    <t xml:space="preserve">79013311219  Марк" </t>
  </si>
  <si>
    <t xml:space="preserve">м. Выхино        16.00-17.00        5700 р.        1359 ил        "
ул святоозерская, д 26 кв 127
11 этаж,  подъезд 3
79013311219  Марк"        "2-ка, таркаканы, мск
КОМПЛЕКС.
СДЕЛАТЬ ЯДРЕНО! ТАМ жЭпа"        Владимир</t>
  </si>
  <si>
    <t xml:space="preserve">  1359 ил  </t>
  </si>
  <si>
    <t xml:space="preserve">84965719978 Лев иванович  89263345830</t>
  </si>
  <si>
    <t xml:space="preserve">4 сотки поражены газон, 10 соток всего, носовихинское ш 50  дер козлово  павловопосадский р-н ул новая д3  подтвердить в пт</t>
  </si>
  <si>
    <t xml:space="preserve">кроты 4 сотки пораженные 10 всего 2 выезда комплекс</t>
  </si>
  <si>
    <t xml:space="preserve">1360ил</t>
  </si>
  <si>
    <t xml:space="preserve">79647660062 Елена</t>
  </si>
  <si>
    <t xml:space="preserve">3Д доки
с мая</t>
  </si>
  <si>
    <t xml:space="preserve">заказ
выставить счет, подготовить док-ы</t>
  </si>
  <si>
    <t xml:space="preserve">89778792118 Супргу Сергей ( зв)
79778792082    Дарья"    </t>
  </si>
  <si>
    <t xml:space="preserve">м. Автозаводская        12.00-13.00        4300 р.         1361ил        "ул трофимова, д 1/17 кв. 210
8 этаж 7 подъезд
89778792118 Супргу Сергей ( зв)
79778792082    Дарья"        "3-ка, мск, 
давно
, ГАП 4300
конфиденциально"        Владимир</t>
  </si>
  <si>
    <t xml:space="preserve">  1361ил </t>
  </si>
  <si>
    <t xml:space="preserve">79165520823 Игорь
89150232516</t>
  </si>
  <si>
    <t xml:space="preserve">м. Ясенево        9.00-10.00        4100 р.        1362ил        "79165520823 Игорь
89150232516
ул рокотова, д2 / 10 кв. 134
3 подъезд 2 этаж "        "тараканы, месяц,     2-ка, мск
от 4100 ГАП"        Владимир</t>
  </si>
  <si>
    <t xml:space="preserve">1362ил       </t>
  </si>
  <si>
    <t xml:space="preserve">Равиль/Володька</t>
  </si>
  <si>
    <t xml:space="preserve">КЛЕЩИ 6.7 ГА
</t>
  </si>
  <si>
    <t xml:space="preserve">ПОРТАЛ ПОСТАВЩИКОВ МО</t>
  </si>
  <si>
    <t xml:space="preserve">ОТправлено КП по ТЗ, связь 04.07</t>
  </si>
  <si>
    <t xml:space="preserve">79265294979 Валероий</t>
  </si>
  <si>
    <t xml:space="preserve">1-ка, 3 года назад делал капремонт, тарарканы рыжие, 
8 этаж, мск, 
4200 гор туман + бар гель
79265294979 Валероий
м. площадь ильича</t>
  </si>
  <si>
    <t xml:space="preserve">совет женой, хотел за 2200 - алкаш или инвалид - хз, может все вместе.
набрать от 09.07 до 16.00</t>
  </si>
  <si>
    <t xml:space="preserve">79777157146 Виталий</t>
  </si>
  <si>
    <t xml:space="preserve">если одеу кухню, то 2000 р без гарантии
если помещение 50 кв.м. то 477 БН</t>
  </si>
  <si>
    <t xml:space="preserve">заказ
выставлен счет</t>
  </si>
  <si>
    <t xml:space="preserve">74995048206
89160285537 Алина</t>
  </si>
  <si>
    <t xml:space="preserve">24- 24 квартира, стояк, МСК, от УК
1300 р примерно за квартиру. = 30 000 - 32 000 р в целом сумма , ГАП, комплекс клопы и тарарканы</t>
  </si>
  <si>
    <t xml:space="preserve">ТАРАКАНЫ, КЛОПЫ</t>
  </si>
  <si>
    <t xml:space="preserve">думает, обсуждаеют с жильцами
набрать от 06.07 до 16.00
__
не берет контрольный 09.07</t>
  </si>
  <si>
    <t xml:space="preserve">74991370077  игорь</t>
  </si>
  <si>
    <t xml:space="preserve">блохи, цоколь,     200 кв.м.
мск
7000 р 
6500 если нал
74991370077  игорь легнинский пр-т 44 со стороны фотиевой вывеска сервисный центр тел. 89055552707 Игорь </t>
  </si>
  <si>
    <t xml:space="preserve">1364ил</t>
  </si>
  <si>
    <t xml:space="preserve">79197298399 Юлия</t>
  </si>
  <si>
    <t xml:space="preserve">МО, 20 км от мкад, каширка, Константиново, </t>
  </si>
  <si>
    <t xml:space="preserve">хотели, чтобы мы руками крысц словили)) за 1900- нах.
20 км от мкад</t>
  </si>
  <si>
    <t xml:space="preserve">89629152842 Дмитрий 89150236618 74956677477 "</t>
  </si>
  <si>
    <t xml:space="preserve">МО Мытищи        20.00-21.00        4100 р.        1363ил        "г. Мытищи, ул станционная, д 5 кв 81
этаж 4 
2 подъезд
       2-ка, ГАП, тарарканы        Владимир</t>
  </si>
  <si>
    <t xml:space="preserve">1363ил  </t>
  </si>
  <si>
    <t xml:space="preserve">89153776434 Лариса</t>
  </si>
  <si>
    <t xml:space="preserve">москва мичуринский</t>
  </si>
  <si>
    <t xml:space="preserve">тараканы   комплекс</t>
  </si>
  <si>
    <t xml:space="preserve">1365ил</t>
  </si>
  <si>
    <t xml:space="preserve">7+926+816+22+26</t>
  </si>
  <si>
    <t xml:space="preserve">не берут</t>
  </si>
  <si>
    <t xml:space="preserve">клопъ</t>
  </si>
  <si>
    <t xml:space="preserve">не берут, мб спам</t>
  </si>
  <si>
    <t xml:space="preserve">74959899594 Ирэна</t>
  </si>
  <si>
    <t xml:space="preserve">блохи, в офисе
170 кв.м.
мск, м. беляево
на 2 этаже, 6500 БН
74959899594 Ирэна</t>
  </si>
  <si>
    <t xml:space="preserve">79090000000 СПАМ</t>
  </si>
  <si>
    <t xml:space="preserve">СПААМ</t>
  </si>
  <si>
    <t xml:space="preserve">7+925+355+68+69   александр</t>
  </si>
  <si>
    <t xml:space="preserve">москва  делает ремонт в квартире, после демонтажгных работ хочет провести 2Д</t>
  </si>
  <si>
    <t xml:space="preserve">дезинсекция и дезинфекция </t>
  </si>
  <si>
    <t xml:space="preserve">созвон 09.07</t>
  </si>
  <si>
    <t xml:space="preserve">89852363255 Эдуард</t>
  </si>
  <si>
    <t xml:space="preserve">сму11 наши глупые  соседушки, дератизация </t>
  </si>
  <si>
    <t xml:space="preserve">дератизация 80 бытовок дератизация ежеквартально дыбенко 7 вл 1 комплекс дискавери 12кв м бытовка</t>
  </si>
  <si>
    <t xml:space="preserve">жду реквизитов</t>
  </si>
  <si>
    <t xml:space="preserve">89645383634 Сергей 89036258277"</t>
  </si>
  <si>
    <t xml:space="preserve">Новая мск, 3 км от мкад        12.00-13.00        14100        1368ил        "ТенАО Новая москва, пос Сосенское, д-я Николо-Хованское, СНТ Дубрава, уч. 83
яндекс : уч. 75 - ориентир.
      "дом 3 км от мкад дом 400м2  проживает 6 челевок
преимиум препараты без запапха и аллеригии"        Семен</t>
  </si>
  <si>
    <t xml:space="preserve">клопы 9200-обычные препаратиы///// премиум-14100</t>
  </si>
  <si>
    <t xml:space="preserve"> 1368ил</t>
  </si>
  <si>
    <t xml:space="preserve">89851584308 Лариса</t>
  </si>
  <si>
    <t xml:space="preserve">плесень 5 кв, дать рекомендации по просушке стены, грибок гор туман м университет ул крупской д4корп1 кв 163 6 подъезд, есть беременные и животные и дети ечсли площадь можется  увеличится за 1500 за кв м если площадь больше </t>
  </si>
  <si>
    <t xml:space="preserve">плесень 5 кв, дать рекомендации по просушке стены, грибок гор туман площадь можется  увеличится за 1500 за кв м если площадь больше </t>
  </si>
  <si>
    <t xml:space="preserve">1369ил</t>
  </si>
  <si>
    <t xml:space="preserve">89857960991 виктор</t>
  </si>
  <si>
    <t xml:space="preserve">1ка хрущевка</t>
  </si>
  <si>
    <t xml:space="preserve">муравьи</t>
  </si>
  <si>
    <t xml:space="preserve">не звонить, сказал сам перезвонит</t>
  </si>
  <si>
    <t xml:space="preserve">7+968+562+24+25</t>
  </si>
  <si>
    <t xml:space="preserve">2к 50м2  москва</t>
  </si>
  <si>
    <t xml:space="preserve">блохи</t>
  </si>
  <si>
    <t xml:space="preserve">1367ил</t>
  </si>
  <si>
    <t xml:space="preserve">74995178888         
89857654075 Наталья
84991830927" </t>
  </si>
  <si>
    <t xml:space="preserve">м. ВДНХ        "18.00
ЕСЛИ ЧТО МОЖНО РАНЬШЕ"        6500 - 7000 р        1366ил        "
м. ВДНХ
ярославское шоссе, д 109, корп 2 кв 376
5 подъезд, 5 этаж. домф: 376
зачищать только на мокрую - смочить.
       "плесень после залития,       по стенке шкафа,      на стене в коридоре, 4-5 кв.м.
мск, 6500 - 7000 р. МЕХ зачискат+ 2 компонентный состоав, КОПЛЕКС
без запаха - лежачий чел"        Владимир</t>
  </si>
  <si>
    <t xml:space="preserve">    1366ил   </t>
  </si>
  <si>
    <t xml:space="preserve">7+916+690+95+23 Сергей</t>
  </si>
  <si>
    <t xml:space="preserve">1ка  1800-обычная//// 3200-премиум</t>
  </si>
  <si>
    <t xml:space="preserve">1371ил</t>
  </si>
  <si>
    <t xml:space="preserve">отказ уже не надо</t>
  </si>
  <si>
    <t xml:space="preserve">89263528502 Александр
79013508582 
89169972668 " </t>
  </si>
  <si>
    <t xml:space="preserve">м. Семеновская        16.00-17.00        5100        1370ил        "измайловское ш-е, д 27
кв. 87
13 этаж, подъзд 1
дофм 87#531       "2-ка, тараканы,КОМЛЕКС без запаха
есть дети
тараканы давно. Обслед: сеточик, вытяжки,стояяки, розетки.
гап+ хол+ БАР гель"        владимир</t>
  </si>
  <si>
    <t xml:space="preserve">    1370ил </t>
  </si>
  <si>
    <t xml:space="preserve">Ольга Хуёновна (Ивановна) 
79265509212</t>
  </si>
  <si>
    <t xml:space="preserve">2-ка. хол и бар , тараканы
держим бронь до 15.00</t>
  </si>
  <si>
    <t xml:space="preserve">ХУЕНОВНА!</t>
  </si>
  <si>
    <t xml:space="preserve">79161111763  Виталий</t>
  </si>
  <si>
    <t xml:space="preserve">мытищи, 
7800 
2д 
+ проблемы с РОспотребом
кафе, 150 кв.м.</t>
  </si>
  <si>
    <t xml:space="preserve">2д ДОКИ
МО Мытищи        18.00-19.00        7800 НАЛ        1372ил        "Мытищи, шараповский пр-д, 3Е
79161111763 Виталий"        "3д Доки
отвезти, заббрать подписать"        Владимир</t>
  </si>
  <si>
    <t xml:space="preserve">  1372ил  </t>
  </si>
  <si>
    <t xml:space="preserve">74991915131 ХАЧ</t>
  </si>
  <si>
    <t xml:space="preserve">3-ка, клопы,    барьер
</t>
  </si>
  <si>
    <t xml:space="preserve">12.44</t>
  </si>
  <si>
    <t xml:space="preserve">79651575656  Александр</t>
  </si>
  <si>
    <t xml:space="preserve">2-ка, химки, комплекс , обслед. 
оч много тараканов </t>
  </si>
  <si>
    <t xml:space="preserve">сам набрет от 06.07
контрольный 11.07</t>
  </si>
  <si>
    <t xml:space="preserve">74997547165 Констатнин </t>
  </si>
  <si>
    <t xml:space="preserve">"м. Аэропорт
"        14.00-14.30        8500        1374ил        "
74997547165 Констатнин 
89851574244
авиационный пер , д 5
Инсттитут - проходная.
"        "тарарканы, ГАП офис, этаж, 350 кв.м
мск, + 35 кв.м. бытовка от клопов + спальный
700 р 
7800 нал    комплекс  гор и хол + бар
есть кошка."        Владимир</t>
  </si>
  <si>
    <t xml:space="preserve">ТАРАКАНЫ+ КЛОПЫ</t>
  </si>
  <si>
    <t xml:space="preserve"> 1374ил </t>
  </si>
  <si>
    <t xml:space="preserve">89261400809 Маргарита</t>
  </si>
  <si>
    <t xml:space="preserve">тараканы 2 к кв, собака и новорожденный есть, царицино бехтерева 39 корп 1 кв 55 89261400809 ВЯЧЕСЛАВ сертифИКАТ НА ПРЕПАРАТ</t>
  </si>
  <si>
    <t xml:space="preserve">ТАРАКАНЫ комлекс </t>
  </si>
  <si>
    <t xml:space="preserve">1373ил</t>
  </si>
  <si>
    <t xml:space="preserve">15.29</t>
  </si>
  <si>
    <t xml:space="preserve">79067427366      Елена</t>
  </si>
  <si>
    <t xml:space="preserve">плесень, МО внуково, чатсный дом, экспертиза.
в подвале.
5000 р экспертиза
отпрвит фото     на ватс ап</t>
  </si>
  <si>
    <t xml:space="preserve">отпрвит фото     на ватс ап
связь 06.07
_
не берет 11:50</t>
  </si>
  <si>
    <t xml:space="preserve">89030125909 Владимир</t>
  </si>
  <si>
    <t xml:space="preserve">преобр площадь. 300кв</t>
  </si>
  <si>
    <t xml:space="preserve">Елена Юрьевна  79175106620</t>
  </si>
  <si>
    <t xml:space="preserve">тараканы, 1-ка, мск, 
</t>
  </si>
  <si>
    <t xml:space="preserve">ИДИ</t>
  </si>
  <si>
    <t xml:space="preserve">НА</t>
  </si>
  <si>
    <t xml:space="preserve">ХУЙ</t>
  </si>
  <si>
    <t xml:space="preserve">ДУРА</t>
  </si>
  <si>
    <t xml:space="preserve">ДОРОГО, специально закажет у мошенников за 1500.
тараканов много))</t>
  </si>
  <si>
    <t xml:space="preserve">осиное гнездо удалить столбовая чехов думает шо мы чеховские</t>
  </si>
  <si>
    <t xml:space="preserve">сбрас от 06.07</t>
  </si>
  <si>
    <t xml:space="preserve">
79160661777 Сергей</t>
  </si>
  <si>
    <t xml:space="preserve">24 сотток, клещи, 15 км от мкад, 
15 соток, 7500 разово
6000 х 2 = 12 000
79160661777 Сергей
</t>
  </si>
  <si>
    <t xml:space="preserve">мыслит
набрать от 06.07 до 16.00
__
из-за дождей стопнул набрать 11.07</t>
  </si>
  <si>
    <t xml:space="preserve">89252051903 гульна</t>
  </si>
  <si>
    <t xml:space="preserve">бытовка -1800  10 бытовок-1200/////10 бытовок -6500  со скидкой   КЛОПЫ</t>
  </si>
  <si>
    <t xml:space="preserve">1348ил</t>
  </si>
  <si>
    <t xml:space="preserve">ебобо сбросы</t>
  </si>
  <si>
    <t xml:space="preserve">Владимир 89208341068    " </t>
  </si>
  <si>
    <t xml:space="preserve">Новая Москва, 28 км от мкад,         19.00-12.00        "28000р
2 выезда. "        1349ил        "Новая Москва, 28 км от мкад, 
Пос Первмайсоке, д-я Ширяево, кот  пос Изумрудная Долина, ул троицкая, уч. 615
Владимир 89208341068    "        """  30 км от мкад   на участке есть водоем 60м2, ЕСТЬ РЫБЫ - переживает        """"участок 50 соток комары мошки ларвиоль, бактицид 16000-1 выезд///// 28000-2 выезд
+ крысы""""   вв подарок"""        Семен/Владимир</t>
  </si>
  <si>
    <t xml:space="preserve">КОМПЛЕКС  НАСЕКОМЫЕ,КРЫСЫ</t>
  </si>
  <si>
    <t xml:space="preserve">1349ил  </t>
  </si>
  <si>
    <t xml:space="preserve">заказ дожат стр. 1880</t>
  </si>
  <si>
    <t xml:space="preserve">79257357775    Семен"</t>
  </si>
  <si>
    <t xml:space="preserve">МО Красногорск        19.00-20.00        5700 р         1350ил        "тракакны,      2-ка, Красногорск, ул циалковского, д 18 
кв. 25, 2 подъезд 2 этаж
79257357775    Семен"        "
2  этаж, 4700 комплекс со скид
,+ 1000 аренда СИЗ
"        Владимир</t>
  </si>
  <si>
    <t xml:space="preserve">1350ил    </t>
  </si>
  <si>
    <t xml:space="preserve">перенос, уехал на дачу
прозвон в понед 09.07</t>
  </si>
  <si>
    <t xml:space="preserve">тар и клопы.  лежачий больной, будут определяться куда бабуля деть</t>
  </si>
  <si>
    <t xml:space="preserve">6 250</t>
  </si>
  <si>
    <t xml:space="preserve">79163017417     Андрей Александроич</t>
  </si>
  <si>
    <t xml:space="preserve">подвал, 490 кв.м.
блохи, насекомые
м. Первомайкая
8700 БН
79163017417     Андрей Александроич
</t>
  </si>
  <si>
    <t xml:space="preserve">подвал, 490 кв.м.
блохи, насекомые, ГАП</t>
  </si>
  <si>
    <t xml:space="preserve">выставлен счет</t>
  </si>
  <si>
    <t xml:space="preserve">89997137984 Анастаси цбс свао</t>
  </si>
  <si>
    <t xml:space="preserve">запрос кп по библиотекам</t>
  </si>
  <si>
    <t xml:space="preserve">выслал кп
МИША КОНТРОЛЬ!!!!</t>
  </si>
  <si>
    <t xml:space="preserve">79653308786    Сергей</t>
  </si>
  <si>
    <t xml:space="preserve">дача дервенная, мыши
60 кв.м., 2 этаж
пос Зеленоградский, Чеховский р-н
постоянно
Знкомый Димы    , комплекс: ловушки, приманки, пенокумарин
79653308786    Сергей
27 км от мкад, 
8000 р со скидкой 6500</t>
  </si>
  <si>
    <t xml:space="preserve">МЫШИ</t>
  </si>
  <si>
    <t xml:space="preserve">6 500</t>
  </si>
  <si>
    <t xml:space="preserve">сам наберет - согласует с хозяином. от 06.07
Знакомый Димооооона</t>
  </si>
  <si>
    <t xml:space="preserve">мясные ингридиенты</t>
  </si>
  <si>
    <t xml:space="preserve">доки ветлиц</t>
  </si>
  <si>
    <t xml:space="preserve">89166881167 Сергей </t>
  </si>
  <si>
    <t xml:space="preserve">крысы ряз область 100 кв м  3500</t>
  </si>
  <si>
    <t xml:space="preserve">купить препапрат</t>
  </si>
  <si>
    <t xml:space="preserve">см заказ 9.07</t>
  </si>
  <si>
    <t xml:space="preserve">экос джипи доки ПК</t>
  </si>
  <si>
    <t xml:space="preserve">79998105030  Анатолий
89639649797"  </t>
  </si>
  <si>
    <t xml:space="preserve">"МО Звенигород, 42 км от мкад.
"        14.00-15.00        15000        1351ил        """МО Звенигород, 42 км от мкад.
СНТ Прометей-1 .
МО Звенигород, 
      "короед, ёлка, 30 деревьев, 3 из них поражено.
13 000
+ 2000 иньекции. в 3 дерево"        Владимир</t>
  </si>
  <si>
    <t xml:space="preserve"> 1351ил  </t>
  </si>
  <si>
    <t xml:space="preserve">Ксения 89163278865 супруг Алексей 89254433762 </t>
  </si>
  <si>
    <t xml:space="preserve">Павел </t>
  </si>
  <si>
    <t xml:space="preserve">мо Одинцовский р-н 	15.00-16.00	6000 х 2= 12 000 р	1352ил	мо Одинцовский р-н, ж/д станция Полушкино, снт Связист, уч 46 Ксения 89163278865 супруг Алексей 89254433762 ( за ему )	кроты, комплекс, 7-8 сот. ловушки, фумигант, 2 выезд детя 	Павел </t>
  </si>
  <si>
    <t xml:space="preserve">1352ил</t>
  </si>
  <si>
    <t xml:space="preserve">суханово парк от мкад 8 км 4 сотки кроты</t>
  </si>
  <si>
    <t xml:space="preserve">один выезд-6500//// 2 выезда 11200</t>
  </si>
  <si>
    <t xml:space="preserve">отравили сами таблетками на Ф</t>
  </si>
  <si>
    <t xml:space="preserve">120 м2   кузьминки</t>
  </si>
  <si>
    <t xml:space="preserve">уже протравили</t>
  </si>
  <si>
    <t xml:space="preserve">7+965+373+18+89 </t>
  </si>
  <si>
    <t xml:space="preserve">плесень под паркетом 5 м2 -сами обработали//////  3ка</t>
  </si>
  <si>
    <t xml:space="preserve">холо-3500 гар -4200</t>
  </si>
  <si>
    <t xml:space="preserve">1353ил</t>
  </si>
  <si>
    <t xml:space="preserve">пом  с гелем москва</t>
  </si>
  <si>
    <t xml:space="preserve">1354ил</t>
  </si>
  <si>
    <t xml:space="preserve">10.21</t>
  </si>
  <si>
    <t xml:space="preserve">давид матвеевич 79037226254</t>
  </si>
  <si>
    <t xml:space="preserve">муравьи, 1 этаж  + периметр дома и земля
Звенигород, 45 км от мкад, </t>
  </si>
  <si>
    <t xml:space="preserve">дети , пожиолй человек, думают как быть, на след неделе совзвон.  16.07</t>
  </si>
  <si>
    <t xml:space="preserve">Сергей 74957270804</t>
  </si>
  <si>
    <t xml:space="preserve">торговая, точка 10 кв.м.
2 Д
</t>
  </si>
  <si>
    <t xml:space="preserve">2д, доки</t>
  </si>
  <si>
    <t xml:space="preserve">сам наберет от 09.07</t>
  </si>
  <si>
    <t xml:space="preserve">11.41</t>
  </si>
  <si>
    <t xml:space="preserve">89199900160 вячеслав </t>
  </si>
  <si>
    <t xml:space="preserve">1000кв м, 1 больной дезинфекция от тубика,  выставочное пространство,    м баррикадная </t>
  </si>
  <si>
    <t xml:space="preserve">тубик 1000кв м </t>
  </si>
  <si>
    <t xml:space="preserve">1112ю</t>
  </si>
  <si>
    <t xml:space="preserve">сам наберет от 09.07 </t>
  </si>
  <si>
    <t xml:space="preserve">7+977+344+86+97  Олеся</t>
  </si>
  <si>
    <t xml:space="preserve">м. кузьминки        19.00-20.00        3700        1355ил        "ул шумиловад 14 корп 1 
5 подъезд 1 этаж
кв 84
7+977+344+86+97  Олеся
7+977+344+86+87 Дмитрий"        "тараканы комплекс + барьер
сос кид за 3700"        Владимир</t>
  </si>
  <si>
    <t xml:space="preserve">ТАРАКАНЫ </t>
  </si>
  <si>
    <t xml:space="preserve"> 1355ил</t>
  </si>
  <si>
    <t xml:space="preserve">89057389559  Андрей</t>
  </si>
  <si>
    <t xml:space="preserve">2ка  квартира в стадии ремонта//// сами все зачистили только хотят обработку </t>
  </si>
  <si>
    <t xml:space="preserve">набрать 09.07 в 17.00\\\ сбрасывает от 16-18
__
хоятт озоном сам наберет от 09.07</t>
  </si>
  <si>
    <t xml:space="preserve">79015308887 Николай</t>
  </si>
  <si>
    <t xml:space="preserve">м. кузьминки        17.00-18.00        4700        1356ил        "79015308887 Николай
волгоградский пр-т, д 120 корп 1 кв 49
3 подъезд 3 этаж"        "клопы,   2-ка, мск
больше года назад, 3 этаж
от 4700  , комплекс со скид, 
БЕЗ ЗАПАХА"        Владимир</t>
  </si>
  <si>
    <t xml:space="preserve"> 1356ил</t>
  </si>
  <si>
    <t xml:space="preserve">74997314120 
89265385431 Игорь</t>
  </si>
  <si>
    <t xml:space="preserve">Зеленоград        12.00-13.00        5100 БН        1113ю        "Зеленоград, пос Андреевка, д 41
Салон Красоты эдельвейс в яндексе.
74997314120 
89265385431 Игорь "        "120 кв.м. тарарканы, ГАП, 
барьер.
доки подписать."        Владимир</t>
  </si>
  <si>
    <t xml:space="preserve">1113ю</t>
  </si>
  <si>
    <t xml:space="preserve">выставлен счет
оплачен</t>
  </si>
  <si>
    <t xml:space="preserve">926+159+91+09  Гарри</t>
  </si>
  <si>
    <t xml:space="preserve">тараканы  гап 2ка</t>
  </si>
  <si>
    <t xml:space="preserve">1357ил</t>
  </si>
  <si>
    <t xml:space="preserve">89260284600 Олег </t>
  </si>
  <si>
    <t xml:space="preserve">1к кв клары цеткин 13 2 подъезд кв 21 м войковская </t>
  </si>
  <si>
    <t xml:space="preserve">тараканы комплекс  4 500 </t>
  </si>
  <si>
    <t xml:space="preserve">1358ил</t>
  </si>
  <si>
    <t xml:space="preserve">строчка 1973</t>
  </si>
  <si>
    <t xml:space="preserve">1359ил</t>
  </si>
  <si>
    <t xml:space="preserve">7+903+108+91+70 Екатерина</t>
  </si>
  <si>
    <t xml:space="preserve">1-ка, г. Зеленоград, 1015 корп.
1 подъезд 11 этаж, кв. 105
 год 1.5 давно
11 этаж, 
собака БЕЗОПАСАНО
растения + комплект СИЗ 
бронь </t>
  </si>
  <si>
    <t xml:space="preserve">ТАРАКАНЫ 
возможна кооперация с соседями: тогда скидку им в 50%
соседям в 25%
комплекс считать как 4700 </t>
  </si>
  <si>
    <t xml:space="preserve">1361ил</t>
  </si>
  <si>
    <t xml:space="preserve">нашли в два раза дешевле</t>
  </si>
  <si>
    <t xml:space="preserve">89651258888 Сергей</t>
  </si>
  <si>
    <t xml:space="preserve">участок 30 соток  от мкад 90 км воскресенск</t>
  </si>
  <si>
    <t xml:space="preserve">клещи 12100-холодный комплекс 14200</t>
  </si>
  <si>
    <t xml:space="preserve">13.13</t>
  </si>
  <si>
    <t xml:space="preserve">таракань и хлопь  (с) и  тд, очень восточные ребята</t>
  </si>
  <si>
    <t xml:space="preserve">тараканы комплекс </t>
  </si>
  <si>
    <t xml:space="preserve">брат э пока нэту брата если что перэзвоню</t>
  </si>
  <si>
    <t xml:space="preserve">79258749458 Сергей</t>
  </si>
  <si>
    <t xml:space="preserve">Зеленоград        16.00-17.00        5200 р.          1362ил              "Зеленоград, корп 831 кв. 1
1 этаж, 1 подъезд
"        "плесень, 2 кв.м. 
комплекс зачистка + 2 компонента.
между комнатой и кухней, год уже, мех зачистка + нанесение препаратов 2 компонента.
собака, 5200 р "        Владимир</t>
  </si>
  <si>
    <t xml:space="preserve">  1362ил   </t>
  </si>
  <si>
    <t xml:space="preserve">14.37</t>
  </si>
  <si>
    <t xml:space="preserve">89265391053 Марина</t>
  </si>
  <si>
    <t xml:space="preserve">можайский р-н 110км от мкад 175 кв м </t>
  </si>
  <si>
    <t xml:space="preserve">короед комплекс год </t>
  </si>
  <si>
    <t xml:space="preserve">набрать 09.07 в 17.00
нашла за 6000 р</t>
  </si>
  <si>
    <t xml:space="preserve">14.47</t>
  </si>
  <si>
    <t xml:space="preserve">89055830202 Федор </t>
  </si>
  <si>
    <t xml:space="preserve">медынская 5 к 1 кв 98 3 подъезд первый этаж</t>
  </si>
  <si>
    <t xml:space="preserve">1363ил</t>
  </si>
  <si>
    <t xml:space="preserve">79776608281 Ирина
</t>
  </si>
  <si>
    <t xml:space="preserve">дачный домик, до 100 кв. км от мкад 60 мкад, Горьковка, мука есть , скрипы,
сруб , + обшит вагонкой.
79776608281 Ирина
7600 гор тум</t>
  </si>
  <si>
    <t xml:space="preserve">7 600</t>
  </si>
  <si>
    <t xml:space="preserve">набрать 10.07 в 12.00</t>
  </si>
  <si>
    <t xml:space="preserve">7+922+260+26+05 Антон</t>
  </si>
  <si>
    <t xml:space="preserve">Красногрск, 1-ка, 40 кв.м.
крокус
ГАП , 3800 
</t>
  </si>
  <si>
    <t xml:space="preserve">3 800 </t>
  </si>
  <si>
    <t xml:space="preserve">сам наберет от
09.07 в 17.00</t>
  </si>
  <si>
    <t xml:space="preserve">79264410074    Ольга</t>
  </si>
  <si>
    <t xml:space="preserve">400 квм.м
блохи    подвал жилого дома
8000 БН
79264410074    Ольга
без запаха      ГАП</t>
  </si>
  <si>
    <t xml:space="preserve">БлоХИ в подвале</t>
  </si>
  <si>
    <t xml:space="preserve">1114ю</t>
  </si>
  <si>
    <t xml:space="preserve">15.42</t>
  </si>
  <si>
    <t xml:space="preserve">89197210241 Валентина  бабка узнвает для шефа </t>
  </si>
  <si>
    <t xml:space="preserve">Дезодорация кошачий запах 5 кошек </t>
  </si>
  <si>
    <t xml:space="preserve">кошачья ссанина </t>
  </si>
  <si>
    <t xml:space="preserve">7+915+049+73+25 Татьяна</t>
  </si>
  <si>
    <t xml:space="preserve">Красногорск        18.00-19.00        8700 нал.        1364ил        "79150497325 Татьяна
detsad39@mail.ru - сертификаты.
г. Красногорск, ул карбушева, д. 36
Детсад ориентир д. 29
есть кошки, там дети - безопасно."        900 кв..м, детский сад, в подвале,        Владимир</t>
  </si>
  <si>
    <t xml:space="preserve"> 1364ил  </t>
  </si>
  <si>
    <t xml:space="preserve">15.50</t>
  </si>
  <si>
    <t xml:space="preserve">89169542397 ксения </t>
  </si>
  <si>
    <t xml:space="preserve">тараканы кафе, воскресенск, травили ГорСЭС сипаз акаритокс, 160 кв м </t>
  </si>
  <si>
    <t xml:space="preserve">передаст информацию шефу
набрать 09.07 в 17.00
__
зазказли у других в рассрочку оплата 50%</t>
  </si>
  <si>
    <t xml:space="preserve">89161323134 николай </t>
  </si>
  <si>
    <t xml:space="preserve">140 км кашира короед 150кв м </t>
  </si>
  <si>
    <t xml:space="preserve">короед 12к без логистической скидки</t>
  </si>
  <si>
    <t xml:space="preserve">совестуется с женой набрать 13.07 в 12-00</t>
  </si>
  <si>
    <t xml:space="preserve">79684286068 Дмитрий</t>
  </si>
  <si>
    <t xml:space="preserve">подвал ГАП и хол, 1500 кв. блохи
мск
13 000 р.
сольфак,
ципеметрин. сертификаты?
79684286068 Дмитрий</t>
  </si>
  <si>
    <t xml:space="preserve">заказ выставлен счет</t>
  </si>
  <si>
    <t xml:space="preserve">74957414556 Ольга 89260015126</t>
  </si>
  <si>
    <t xml:space="preserve">МО Люберцы.        "16.00-17.00
ВРЕМЯ МОЖЕТ СМЕСТИТЬСЯ"        4800        1365ил        "74957414556 Ольга 89260015126        ""4-ка, клопы, Люберцы, октябрьский пр-т, д 53 кв 30
2 подъезд
74957414556 Ольга 89260015126
Ольга Ивановна 89661460205""        "        4800 ГАП с выездом в Люберцык лопы,ГАП        4800        Владимир</t>
  </si>
  <si>
    <t xml:space="preserve">клопы,ГАП</t>
  </si>
  <si>
    <t xml:space="preserve">   1365ил </t>
  </si>
  <si>
    <t xml:space="preserve">89163421232 Александр74991268936"</t>
  </si>
  <si>
    <t xml:space="preserve">м. Щелковская        14.00-15.00        3700        1366ил        "тарканаов,       2-ка, 
ул хабароская, д 18 корп 1 кв. 83
3 этаж поъезд 3        "3700   комплекс со скид.
тарканаов,       2-ка, 3 этаж
комплекс со скид.   инвалиду
лежачая мама, быть тактичным"        Владимир</t>
  </si>
  <si>
    <t xml:space="preserve"> 1366ил     </t>
  </si>
  <si>
    <t xml:space="preserve">84957306311    моб 89169901197 Ольга</t>
  </si>
  <si>
    <t xml:space="preserve">москва  трехгорка  100м2 2 комнаты (ОАО трехгорка)</t>
  </si>
  <si>
    <t xml:space="preserve">блохи клопы</t>
  </si>
  <si>
    <t xml:space="preserve">7 700</t>
  </si>
  <si>
    <t xml:space="preserve">карточку организации ждемс.  прислать в ответ договор с номером договора.  ХОТЯТ ВСЕ ОПЕРАТИВНО//////  набрать завтра в 10.00---решают вопрос с директором
связь 11.07</t>
  </si>
  <si>
    <t xml:space="preserve">7+926+897+49+90  ЖИЛДОС</t>
  </si>
  <si>
    <t xml:space="preserve">5ки комн квар</t>
  </si>
  <si>
    <t xml:space="preserve">клопы комплекс-6500//// хол-2900////гап-4900</t>
  </si>
  <si>
    <t xml:space="preserve">НАБРАТЬ В 15.00
__
не берет, гасится от 17.00</t>
  </si>
  <si>
    <t xml:space="preserve">не берет
думает, перезвонить в 16.00
__
ШЛЯПА от 17.00</t>
  </si>
  <si>
    <t xml:space="preserve">89859802604 Петр Павлович </t>
  </si>
  <si>
    <t xml:space="preserve">4кв м плесень в мае протечка,  дезинфекция гор туманом плесень</t>
  </si>
  <si>
    <t xml:space="preserve">8 000 </t>
  </si>
  <si>
    <t xml:space="preserve">сам обработал уксусом</t>
  </si>
  <si>
    <t xml:space="preserve">10.57</t>
  </si>
  <si>
    <t xml:space="preserve">89165057555 Людмила</t>
  </si>
  <si>
    <t xml:space="preserve">скорая частная 4 машины 5600 договор на дезинфекцию 89265532793 главфельдшер</t>
  </si>
  <si>
    <t xml:space="preserve">1117ю</t>
  </si>
  <si>
    <t xml:space="preserve">сказала, что уже переговорила с кем то</t>
  </si>
  <si>
    <t xml:space="preserve">с кем????</t>
  </si>
  <si>
    <t xml:space="preserve">че это?  пропущенный ос хуйня садик</t>
  </si>
  <si>
    <t xml:space="preserve">7+926+230+78+82</t>
  </si>
  <si>
    <t xml:space="preserve">москва 2ка</t>
  </si>
  <si>
    <t xml:space="preserve">клопы  уже 4 раза травила у других</t>
  </si>
  <si>
    <t xml:space="preserve">набрать 13.07 очень сильно сомневается
думает, перезвонить в 16.00
__
сама наберет от 10.07</t>
  </si>
  <si>
    <t xml:space="preserve">"79852599812  Юрий</t>
  </si>
  <si>
    <t xml:space="preserve">м. Чертановская        "16.00
время может меняться"        4900        1367ил        "79852599812  Юрий
сумской пр-д, д 25 корп 2 кв. 117
3 этаж подъезд 4"        "плесень    , 1,5 кв. в двух местах   + ванной полоса 
мск
4900 со скидк в 300р пенсионеру
зачитска + 2 компоненат"        Владимир</t>
  </si>
  <si>
    <t xml:space="preserve">1367ил </t>
  </si>
  <si>
    <t xml:space="preserve">конченный дед сука</t>
  </si>
  <si>
    <t xml:space="preserve">89653183847 Алена</t>
  </si>
  <si>
    <t xml:space="preserve">плесень 8 кв м 1000 за кв м + дезинфекия  гор туманом 500 руп </t>
  </si>
  <si>
    <t xml:space="preserve">думает, перезвонить в 16.00\\\не берет от 16.37
__
связь 11.07</t>
  </si>
  <si>
    <t xml:space="preserve">79169737863 Екатерина"   </t>
  </si>
  <si>
    <t xml:space="preserve">"15 км о мкад, Дмитровка.
"        21.00        "3200
нал ежемесячно"        1116ю        "МО, Дмитровске ш-е, ТЦ каштановая роща, д-я Шолохово. 
2 этаж, ресторан Таширо.
79169737863 Екатерина"        50 кв.м. тараканы, хол туман        Владимир</t>
  </si>
  <si>
    <t xml:space="preserve">1116ю  </t>
  </si>
  <si>
    <t xml:space="preserve">7+926+268+06+17 Сергей</t>
  </si>
  <si>
    <t xml:space="preserve">1-ка, МО , мкад 45 км от мкад, одинсцовский р -н</t>
  </si>
  <si>
    <t xml:space="preserve">таРАКАНЫ и клопы, комплекс</t>
  </si>
  <si>
    <t xml:space="preserve">думает, перезвонить в 16.00
__
связь 11.07</t>
  </si>
  <si>
    <t xml:space="preserve">7+903+185+93+93  таьтяна</t>
  </si>
  <si>
    <t xml:space="preserve">на 1 этажэ, в доме, МО. Жостово, осташка, 12 км от мкад.
первый этаж + примыкающая буферная зона земли - уничтожить маткау .</t>
  </si>
  <si>
    <t xml:space="preserve">думает, перезвонить в 16.00
совет с мужем\\\ прям через час хочхочухочу, если никого не найду позвоню Вам - ебанутая истеричка от 13.01
__
связь 11.07</t>
  </si>
  <si>
    <t xml:space="preserve">7+903+723+61+79 Владимир</t>
  </si>
  <si>
    <t xml:space="preserve">МО Дмитровка, 50 км от мкад.        10.00-11.00        6700        1368ил        "МО Дмитровка, 50 км от мкад.
Костинское поселение, д-я Новинки, д 41
79037236179 Владимир"        "участок, дом, под вальером крысы: комплекс пенокумарин, приманки, ловушки обработать там + буферную зону
32 сотки, 50 км от мкад.
Дмитровка
есть собака!"        Валдимир</t>
  </si>
  <si>
    <t xml:space="preserve">КРЫСЫ
</t>
  </si>
  <si>
    <t xml:space="preserve"> 1368ил </t>
  </si>
  <si>
    <t xml:space="preserve">трупик двое суток ламинат кв 44кв м 2к кв москва,  </t>
  </si>
  <si>
    <t xml:space="preserve">5500 труп и дезодорация 4000 если нужно</t>
  </si>
  <si>
    <t xml:space="preserve">5 500 </t>
  </si>
  <si>
    <t xml:space="preserve">наберет сам__
связь 11.07</t>
  </si>
  <si>
    <t xml:space="preserve">89262751562  Ирин</t>
  </si>
  <si>
    <t xml:space="preserve">3ка москва</t>
  </si>
  <si>
    <t xml:space="preserve">89160285537 Алина""  
alinasi@yandex.ru"   </t>
  </si>
  <si>
    <t xml:space="preserve">"Бригада из 2-х мастеров!!
 ОБЩ: 54 000                "        " в целом сумма , ГАП, комплекс клопы и тарарканы""        ""ТАРАКАНЫ, КЛОПЫ
3 кв х 1300 = 39 000 р.""    , стояк, лестн площадки    
КОМПЛЕКС
+ 8500 подвал""        ОБЩ: 47 500                "        "ул большая набережная, д 19 корп 3 
""74995048206
89160285537 Алина""  
alinasi@yandex.ru"        "КЛОПЫ, ТАРАКАНЫ, 
30 квартир + подвал."        Владимир</t>
  </si>
  <si>
    <t xml:space="preserve">2 договора : нал и БН</t>
  </si>
  <si>
    <t xml:space="preserve">заказ дожата стр. 1931</t>
  </si>
  <si>
    <t xml:space="preserve">79852487345     Марианна
89175002704 супруг Денис"   </t>
  </si>
  <si>
    <t xml:space="preserve">МО Ступино         10.00-11.00        5500 р        1370ил        "МО, Ступиснкий р-н, 90 км от мкад
СОвхоз шугарова, ул комсомольская, д. 6 кв. 19
2 этаж 3 подъезд
79852487345     Марианна
89175002704 супруг Денис"        "5500 р    комплекс со скид.
без запаха, конфиденциально от соседейклопы, 2-ка, клопы"        Владимир</t>
  </si>
  <si>
    <t xml:space="preserve">1370ил   </t>
  </si>
  <si>
    <t xml:space="preserve">84953352171  Ада     84953301557 сосед долбаеб</t>
  </si>
  <si>
    <t xml:space="preserve">москва 2ка сильно зараженная-5700  и еще 2ка-5700</t>
  </si>
  <si>
    <t xml:space="preserve">1372ил</t>
  </si>
  <si>
    <t xml:space="preserve">отказ//// заказали в санитарной службе рус</t>
  </si>
  <si>
    <t xml:space="preserve">79057306346 Любовь Сергеевна</t>
  </si>
  <si>
    <t xml:space="preserve">г. Видное, МО        10.00-11.00        4800        1371ил        ", г. Видное
, ул центральная, д 36А
79057306346 Любовь Сергеевна
"        "100 кв.м. чассный дом
ТАРААКНЫ
4800 ГАП, "        Владимир</t>
  </si>
  <si>
    <t xml:space="preserve">ТАРААКНЫ</t>
  </si>
  <si>
    <t xml:space="preserve">1371ил  </t>
  </si>
  <si>
    <t xml:space="preserve">79629461403   Владислав</t>
  </si>
  <si>
    <t xml:space="preserve">плесень, на стене  и на матрасе
Мск, команта, 
79629461403   Владислав
3700 р зачистка, и нанаесение 2 компоннентов. 
если обработать всю квартиру, то 5000 хол туманом.</t>
  </si>
  <si>
    <t xml:space="preserve">студент, хули, бабок нэт
сам наберет
__
связь 11.07</t>
  </si>
  <si>
    <t xml:space="preserve">74956897007 Марина</t>
  </si>
  <si>
    <t xml:space="preserve">осы в доме, на фасаде
100 км от мкад, тучкково, можайка
д-я Трюфановка   . МБ мыши там же приманки
7000 р
74956897007 Марина
</t>
  </si>
  <si>
    <t xml:space="preserve">ОСЫ</t>
  </si>
  <si>
    <t xml:space="preserve">собирают инфу, сами наберут 10.07
связь 13.07</t>
  </si>
  <si>
    <t xml:space="preserve">79999221532 Елена</t>
  </si>
  <si>
    <t xml:space="preserve">МО Королев        15.00-16.00        5500        1373ил        "
МО, Королев, ул 50-ти летия влксм, д . 5\16
кв. 572
подъезд 13 этаж 10"        "клопы,           3-ка, МО Королев, 
год точно, 6100 + 200 = 6300 р  , скидка 800 р = 5500 р. соц. программа
гор, хол, барьер гель
без запахов."        Валдимир</t>
  </si>
  <si>
    <t xml:space="preserve">  1373ил   </t>
  </si>
  <si>
    <t xml:space="preserve">79684414991 Анна</t>
  </si>
  <si>
    <t xml:space="preserve">Мск,   2-ка, 10 этаж.
ГАП 4100
79684414991 Анна
м. Марьино
</t>
  </si>
  <si>
    <t xml:space="preserve">думает, перезвонить в 18.00
__
дала номер хозяйке сами наберут от 10.07</t>
  </si>
  <si>
    <t xml:space="preserve">89035759797  александр     </t>
  </si>
  <si>
    <t xml:space="preserve">МО Рублевка        10.00        3выезд  5740р        1351СЭС        поселок николино перед вьездом встречаемся кп николино  89035759797  александр          20 сотк  кротоы. комплекс. в договоре прописать 2й и 3й выезд(даты). Заказчик-подряджчик который делает газон ооооочень крутому человеку. Если кроты не пропадут, то мастер на лето переходит к ним в рабство!!!!!        Семен  приехали,  заказчик долбаеб сказал, что ни чего не надо/ ///   попросили 1000 за ложный ыфезд-платить отказался. в случае повторной записи-СТРОГО ОПЛАТА НА КАРТУ!!!!!!!</t>
  </si>
  <si>
    <t xml:space="preserve">КРОТЫ, 3й выезд доплата</t>
  </si>
  <si>
    <t xml:space="preserve">заказ - добор </t>
  </si>
  <si>
    <t xml:space="preserve">МОССЭС 25</t>
  </si>
  <si>
    <t xml:space="preserve">Семен/Володька</t>
  </si>
  <si>
    <t xml:space="preserve">МО Рублевка        "14.00-15.00
ЕХАТЬ ПОСЛЕ НИКОЛИНО!!"        "17000
2 выезда"        1351СЭС/2        "20 сот, одинцовский р-н
пос Раздоры, от мкад 5-7 км
89035759797  александр  "        "оплата за 2 вызда, тот же заказчик.
КРОТЫ,комплекс
3 выезд по потребности за 5500 р"        Семен/Владимир</t>
  </si>
  <si>
    <t xml:space="preserve">КРОТЫ, 2 выезда</t>
  </si>
  <si>
    <t xml:space="preserve">1351СЭС/2</t>
  </si>
  <si>
    <t xml:space="preserve">9.58</t>
  </si>
  <si>
    <t xml:space="preserve">89151513932 тамара </t>
  </si>
  <si>
    <t xml:space="preserve">2к кв перово, клопы 2 мес</t>
  </si>
  <si>
    <t xml:space="preserve">клопы комплекс восточная семья </t>
  </si>
  <si>
    <t xml:space="preserve">узнавала цены обработку даж не планирует пока
сама наберет от 11.07</t>
  </si>
  <si>
    <t xml:space="preserve">7+925+098+75+98 анна</t>
  </si>
  <si>
    <t xml:space="preserve">плесень 1 м2  салон красоты</t>
  </si>
  <si>
    <t xml:space="preserve">1374ил</t>
  </si>
  <si>
    <t xml:space="preserve">ШЛЯПА</t>
  </si>
  <si>
    <t xml:space="preserve">хотела купить препарат машенька и т.д. - ШЛЯПА</t>
  </si>
  <si>
    <t xml:space="preserve">МСЭ 4 </t>
  </si>
  <si>
    <t xml:space="preserve">89778545138 Александр </t>
  </si>
  <si>
    <t xml:space="preserve">10км кашира, 300-400кв  тараканы  рабочий дом, кошка есть собака  7 600 хорл 8400 комплекс</t>
  </si>
  <si>
    <t xml:space="preserve">тараканы комлпекс</t>
  </si>
  <si>
    <t xml:space="preserve">8 400</t>
  </si>
  <si>
    <t xml:space="preserve">думает набрать в 13-00
___
сам наьерет от 11.07</t>
  </si>
  <si>
    <t xml:space="preserve">79684910476 Расул</t>
  </si>
  <si>
    <t xml:space="preserve">короед, дома, 6 на 6, 36 кв.м.
Раменском, 
6300 ГАП с выездом.
79684910476 Расул</t>
  </si>
  <si>
    <t xml:space="preserve">6 300</t>
  </si>
  <si>
    <t xml:space="preserve">добор </t>
  </si>
  <si>
    <t xml:space="preserve">владимир камчатка</t>
  </si>
  <si>
    <t xml:space="preserve">5 медилис ципер 5 лаврвиоль</t>
  </si>
  <si>
    <t xml:space="preserve">продажа комарятины</t>
  </si>
  <si>
    <t xml:space="preserve">79262097262 Валеннтина</t>
  </si>
  <si>
    <t xml:space="preserve">дератизация, 8000 кв.м.      БЦ   = 10 000 БН      весь объем
мск, 
под обработку 2000 кв.м. =         6000 р.   БН только 2к метров
крысы в БЦ,  ежемесячно
79262097262 Валеннтина</t>
  </si>
  <si>
    <t xml:space="preserve">думает набрать в 15-00
связь 12.07</t>
  </si>
  <si>
    <t xml:space="preserve">89250296437 Екатерина </t>
  </si>
  <si>
    <t xml:space="preserve">тараканы общага 4 комнаты, старый дом, кухня и моп общие и 4 комнатом + моп соседи  до этого обрабатывались бабки 7500 за 1 секцию и 7500 во вторую </t>
  </si>
  <si>
    <t xml:space="preserve">тараканы 2 секции по 4 комнаты и моп комплекс</t>
  </si>
  <si>
    <t xml:space="preserve">позвонить 12.07  12.00 будет советоваться с соседями, денях няма! </t>
  </si>
  <si>
    <t xml:space="preserve">79168445333  Мария"</t>
  </si>
  <si>
    <t xml:space="preserve">Красногорск        14.00-15.00        5200        1375ил        "тараканы,   3-ка, Красногроск, красногорский б-р, д. 5 
кв. 106
2 подъезд 4 этаж
79168445333  Мария"        "от 5200 комплекс со скид ( хол, гор, бар гель)
3-ка, тараканы"        Владмиир</t>
  </si>
  <si>
    <t xml:space="preserve"> 1375ил</t>
  </si>
  <si>
    <t xml:space="preserve">79055240325    Владимир Борисович</t>
  </si>
  <si>
    <t xml:space="preserve">клопы, много   , домик гостевой, 16 кв.м.
Селятино, 30 км от кад, 
4700 ГАП
79055240325    Владимир Борисович</t>
  </si>
  <si>
    <t xml:space="preserve">79261743051 ХАЧ</t>
  </si>
  <si>
    <t xml:space="preserve">чебурек с тараканами 
хотел купить препарат
</t>
  </si>
  <si>
    <t xml:space="preserve">"попозже перезвоню, нет времени"
ты же сам звонишь , мудило!
связь в 15.00
__
хотел купить препарат.</t>
  </si>
  <si>
    <t xml:space="preserve">МСЭ 11 </t>
  </si>
  <si>
    <t xml:space="preserve">89167251668 Лена </t>
  </si>
  <si>
    <t xml:space="preserve">жуки на голове))))))</t>
  </si>
  <si>
    <t xml:space="preserve">КРАСНОГОРСК  3000 ОБСЛЕДОВАНИЕ</t>
  </si>
  <si>
    <t xml:space="preserve">перезвонит после анализов в лаборатории</t>
  </si>
  <si>
    <t xml:space="preserve">тараканы однушка  1600/3800-дорого</t>
  </si>
  <si>
    <t xml:space="preserve">когда</t>
  </si>
  <si>
    <t xml:space="preserve">кто</t>
  </si>
  <si>
    <t xml:space="preserve">мытищи тараканы клопы</t>
  </si>
  <si>
    <t xml:space="preserve">что</t>
  </si>
  <si>
    <t xml:space="preserve">тупой хач за 1800 3к хочет</t>
  </si>
  <si>
    <t xml:space="preserve">12.28</t>
  </si>
  <si>
    <t xml:space="preserve">89629978554 Лев Николаевич</t>
  </si>
  <si>
    <t xml:space="preserve">тубик 3 комнаты южное бутово </t>
  </si>
  <si>
    <t xml:space="preserve">вторая обработка 4500</t>
  </si>
  <si>
    <t xml:space="preserve"> 5 700</t>
  </si>
  <si>
    <t xml:space="preserve">Перезвонит Сам, набрать 12.07 в 17-00</t>
  </si>
  <si>
    <t xml:space="preserve">79776130364 
Шаха</t>
  </si>
  <si>
    <t xml:space="preserve">"МО Горки, - 2
одинцовский р-н"        "16.00-17.00
Жду подтверждения"        4300        1376ил        """МО , 20 км от мкад, одинцовский, Горки-2, сосны, д .15
79776130364 
Шаха"""        "бытовка большая, 10 на 4
4300 ГАП
"        Владимир</t>
  </si>
  <si>
    <t xml:space="preserve">КЛОЫП</t>
  </si>
  <si>
    <t xml:space="preserve">1376ил</t>
  </si>
  <si>
    <t xml:space="preserve">заказ отмена</t>
  </si>
  <si>
    <t xml:space="preserve">79636296990  Виктория</t>
  </si>
  <si>
    <t xml:space="preserve">БЛОХИ,            1-ка, Серпухов, 
есть собака
комлпекс со скид, 5000 р
ГАП и хол
79636296990  Виктория
</t>
  </si>
  <si>
    <t xml:space="preserve">7+903+197+56+27 Евегний</t>
  </si>
  <si>
    <t xml:space="preserve">м. Выхино        15.00-16.00        4700        1377ил        "
ул ташкентская, д. 4 корп 1 кв 127
5 этаж 2 подъезд дофм в179в9396в
7+903+197+56+27 Евегний   "        "7+903+197+56+27 Евегний        Володька        ""1-ка, мск, сбоку на лестн площадке
5 этаж""        ТАРААКНЫ        4700
комлпекс со скид( хол, гор, гель, обслед)"        Владимир</t>
  </si>
  <si>
    <t xml:space="preserve"> 1377ил      </t>
  </si>
  <si>
    <t xml:space="preserve">79852252685 Нталья Ивановна</t>
  </si>
  <si>
    <t xml:space="preserve">3Д, отель - ресторан
</t>
  </si>
  <si>
    <t xml:space="preserve">3д ДОКИ</t>
  </si>
  <si>
    <t xml:space="preserve">не актуально от 11.07</t>
  </si>
  <si>
    <t xml:space="preserve">7+964+775+99+95 Владимир</t>
  </si>
  <si>
    <t xml:space="preserve"> м. Бабушкинская        21.00        5200 нал        1378ил        "89661303737 Анастасия ( админ)
7+964+775+99+95 Владимир        Володька    
мск, м. Бабушкинская
ул летчика бабушкина, д 39 корп 3 
мужской салон красоты бородач
"        """        ТАРААКНЫ        5200
    ""тараканы, салон красоты, 100 кв..м
комплекс"        Владмиир
</t>
  </si>
  <si>
    <t xml:space="preserve"> 1378ил     </t>
  </si>
  <si>
    <t xml:space="preserve">13.48</t>
  </si>
  <si>
    <t xml:space="preserve">89161617017 Светлана</t>
  </si>
  <si>
    <t xml:space="preserve">2-3 мес тараканы, 2к кв чепртаново ак. янгеля есть  кошка</t>
  </si>
  <si>
    <t xml:space="preserve">Тараканы если соседка то скидка 50%</t>
  </si>
  <si>
    <t xml:space="preserve">4 500 </t>
  </si>
  <si>
    <t xml:space="preserve">консультация.
с соседкой  совет
свзяь 16.00
__
связь 12.07</t>
  </si>
  <si>
    <t xml:space="preserve">7+926+120+46+67  Ирина</t>
  </si>
  <si>
    <t xml:space="preserve">котельники</t>
  </si>
  <si>
    <t xml:space="preserve">2ка  тараны</t>
  </si>
  <si>
    <t xml:space="preserve">1379ил</t>
  </si>
  <si>
    <t xml:space="preserve">13.59</t>
  </si>
  <si>
    <t xml:space="preserve">84957399479 Екатерина</t>
  </si>
  <si>
    <t xml:space="preserve">офисная территория 45000кв м дератизация </t>
  </si>
  <si>
    <t xml:space="preserve">КОНКУРЕНТЫ</t>
  </si>
  <si>
    <t xml:space="preserve">79999894149  Александр</t>
  </si>
  <si>
    <t xml:space="preserve">м. Павелецкая        16.00-17.00        9500 Бн        1118ю        "
79999894149  Александр
большая пионерская, д 15 корп 1
"        "блохи, в подвале
600 кв.м.
мск, павелецкий
БН
ГАП ядрено"        Владимир</t>
  </si>
  <si>
    <t xml:space="preserve"> 1118ю </t>
  </si>
  <si>
    <t xml:space="preserve">заказ
выст счет
</t>
  </si>
  <si>
    <t xml:space="preserve">С уважением,
 Сергеева Наталья Геннадьевна
 </t>
  </si>
  <si>
    <t xml:space="preserve">КП</t>
  </si>
  <si>
    <t xml:space="preserve">АКАРИЦИДКА</t>
  </si>
  <si>
    <t xml:space="preserve">в Работе у Володи от 11.07
кп отправлено по ТЗ
связь 13.07</t>
  </si>
  <si>
    <t xml:space="preserve">79250400404   Марина</t>
  </si>
  <si>
    <t xml:space="preserve">комары,  6 соток, от мкад 22, км киевка - 10 000 БН
170 кв.м.     - 4000 БН    профилактика дома от вредителей
= 14 000 р БН
79250400404   Марина
</t>
  </si>
  <si>
    <t xml:space="preserve">КОмары+ дом от насекомых
хотели по БН</t>
  </si>
  <si>
    <t xml:space="preserve">79104740280   Валентина Семеновна</t>
  </si>
  <si>
    <t xml:space="preserve">был залив, плесень в квартире , давно
мск,     определеям объем работ
79104740280   Валентина Семеновна</t>
  </si>
  <si>
    <t xml:space="preserve">ПЛСЕСЕНЬ
обслед 3500 р</t>
  </si>
  <si>
    <t xml:space="preserve">мск,     определеям объем работ
ВАТС АП__
думает, вся квартира в плеснеи - дороговатто
__связь 12.07</t>
  </si>
  <si>
    <t xml:space="preserve">с гарантийки</t>
  </si>
  <si>
    <t xml:space="preserve">89687930282 абдулали</t>
  </si>
  <si>
    <t xml:space="preserve">Михаил\Володька</t>
  </si>
  <si>
    <t xml:space="preserve">чурочки, клопы 3к кв комплекс вместо повтора</t>
  </si>
  <si>
    <t xml:space="preserve">клопы 3к кв комплекс</t>
  </si>
  <si>
    <t xml:space="preserve">1380ил</t>
  </si>
  <si>
    <t xml:space="preserve">"89169227783 Татьяна </t>
  </si>
  <si>
    <t xml:space="preserve">МО Электросталь        18.00-19.00        3500        1274ин        "89169227783 Татьяна        Семен        электросталь  , ул карла маркса, д 49А кв 6в
1 подъезд 2 этаж
      "        2ка тараканы  комплекс со скидкой        3500        Семен/Володька</t>
  </si>
  <si>
    <t xml:space="preserve">1274ин </t>
  </si>
  <si>
    <t xml:space="preserve">заказ стр 1679</t>
  </si>
  <si>
    <t xml:space="preserve">89663474701 Екатерина </t>
  </si>
  <si>
    <t xml:space="preserve">1 к кв  метро бабушкинская </t>
  </si>
  <si>
    <t xml:space="preserve">комплекс клопы</t>
  </si>
  <si>
    <t xml:space="preserve">вонючка</t>
  </si>
  <si>
    <t xml:space="preserve">шкафы, техника микроволновки санузлы? клининг диваны матрасы паром?</t>
  </si>
  <si>
    <t xml:space="preserve">89774706460 Ирина </t>
  </si>
  <si>
    <t xml:space="preserve">тараканы 2 к кв, 60 лкет октября дом 7 кв 75 5 этаж 1  подъезд   щелково</t>
  </si>
  <si>
    <t xml:space="preserve">тараканы хол и  гель</t>
  </si>
  <si>
    <t xml:space="preserve">1381ил</t>
  </si>
  <si>
    <t xml:space="preserve">89190518778 Сергей </t>
  </si>
  <si>
    <t xml:space="preserve">западная двина комары соток 10  штилевские генератор, 53-55 штилевский, озера , 2 за литр </t>
  </si>
  <si>
    <t xml:space="preserve">франшиза:?))) гор зап. двина</t>
  </si>
  <si>
    <t xml:space="preserve">франшиза узнает у кореша</t>
  </si>
  <si>
    <t xml:space="preserve">84992748127 Николай</t>
  </si>
  <si>
    <t xml:space="preserve">мо 87 от мкад КАЛЯЗИН  участок 20 соток, рядом водлем 3м3</t>
  </si>
  <si>
    <t xml:space="preserve">одна обработка-12200////2обработки-18500(-2500 логистическая скидка)</t>
  </si>
  <si>
    <t xml:space="preserve">ПОЗВОНИТЬ в обед  в 15.00///// номер нне существует</t>
  </si>
  <si>
    <t xml:space="preserve">Дмитрий      79267641267</t>
  </si>
  <si>
    <t xml:space="preserve">хол туман, Коломна
клопы, 3-ка
4500 хол
5200 комплекс     скидка в 200 р пенсионеру
Дмитрий      79267641267
</t>
  </si>
  <si>
    <t xml:space="preserve">ПОЗВОНИТЬ в обед  в 15.00
сам наберет от 12.07</t>
  </si>
  <si>
    <t xml:space="preserve">89264568847  Екатерирна</t>
  </si>
  <si>
    <t xml:space="preserve">подольск  3ка комплекс</t>
  </si>
  <si>
    <t xml:space="preserve">1382ил</t>
  </si>
  <si>
    <t xml:space="preserve">Медцентр от авоськи </t>
  </si>
  <si>
    <t xml:space="preserve">89859913332 Гаянэ Эрнестовна </t>
  </si>
  <si>
    <t xml:space="preserve">с кем и чем обрабатывается скажет сеть медцентров 150кв м  факт обработка капкан плюс,  плюс экомир,</t>
  </si>
  <si>
    <t xml:space="preserve">7855864@mail.ru Марина, </t>
  </si>
  <si>
    <t xml:space="preserve">89851516850  Дамир</t>
  </si>
  <si>
    <t xml:space="preserve">4ка квартира </t>
  </si>
  <si>
    <t xml:space="preserve">плесень и оставить препарата  </t>
  </si>
  <si>
    <t xml:space="preserve">СОЗВОН ЗАВТРА 13.07   в 12.00</t>
  </si>
  <si>
    <t xml:space="preserve">89647976909 Андрей</t>
  </si>
  <si>
    <t xml:space="preserve">москва  5 м2 3ка новочеркасский б-р д 22 кв 227 </t>
  </si>
  <si>
    <t xml:space="preserve">плесень выезд 5000р специалиста///// 12500 за обработку///// аренла пушки 2000р за два дня</t>
  </si>
  <si>
    <t xml:space="preserve">1387ил</t>
  </si>
  <si>
    <t xml:space="preserve">11.23</t>
  </si>
  <si>
    <t xml:space="preserve">84991351297 Лариса</t>
  </si>
  <si>
    <t xml:space="preserve">маленькие беленькие червячки и темная головка, соседи нечистоплотные только в ванной  ленинский 45 сантиметр  </t>
  </si>
  <si>
    <t xml:space="preserve">посоветуется сдочерью и решит, какой то трэш
___
не бер от 15:25</t>
  </si>
  <si>
    <t xml:space="preserve">
79258802808 Ярослав </t>
  </si>
  <si>
    <t xml:space="preserve">МО Люберцы        12.00-13.00        2400        1383ил        "
79258802808 Ярослав        
 1-ка, Люберцы, ул попова, д 28\4 кв 7
1 подъезд 2 этаж
"        "клопы + тараканы
2400 хол и барьер гель"        Владимир</t>
  </si>
  <si>
    <t xml:space="preserve">КЛОПЫ ТАРАКАНЫ</t>
  </si>
  <si>
    <t xml:space="preserve">  1383ил  </t>
  </si>
  <si>
    <t xml:space="preserve">нет денег - чмо</t>
  </si>
  <si>
    <t xml:space="preserve">7+925+146+35+10   Алексангдр</t>
  </si>
  <si>
    <t xml:space="preserve">1 ка  москва свао</t>
  </si>
  <si>
    <t xml:space="preserve">КЛОПЫ   комплекс</t>
  </si>
  <si>
    <t xml:space="preserve">1384ил</t>
  </si>
  <si>
    <t xml:space="preserve">11.53</t>
  </si>
  <si>
    <t xml:space="preserve">84991527210 Анна Павловна </t>
  </si>
  <si>
    <t xml:space="preserve">22 000, 18 000 жилая площадь дезинсекия раз в месяц и дератизация  премимум препараты комната 36 кв  препараты с заводской упаковкой и т.д. </t>
  </si>
  <si>
    <t xml:space="preserve">мади цены узнает для аукциона</t>
  </si>
  <si>
    <t xml:space="preserve">сергиев пасад посоело скаросковский от мкад 60 км  2ка</t>
  </si>
  <si>
    <t xml:space="preserve">хол с барьером-4200///// комплекс 7200</t>
  </si>
  <si>
    <t xml:space="preserve">79637856578      Шухрад</t>
  </si>
  <si>
    <t xml:space="preserve">"МО Люберцы
Томилино"        "10.00
МОЖЕТ СЪЕХАТЬ"        3200        1386ил        "Люберецкий р-н, пос Томилино, ул гоголя, д 20А
79637856578 Шурхад"        """3-ка, МО , ЛЮберцы
клопы, 6 чел
ГАП
поменьше зааха"        Владимир
</t>
  </si>
  <si>
    <t xml:space="preserve">КЛОПЫ
если на завтра , то 3200</t>
  </si>
  <si>
    <t xml:space="preserve">1386ил</t>
  </si>
  <si>
    <t xml:space="preserve">79154488884   Александр</t>
  </si>
  <si>
    <t xml:space="preserve">м. Динамо        14.00-15.00        4000        1385ил        "79154488884   Александр
м. Динамо
ул планетная, д 3 корп 2 кв. 715
7 этаж 1 подъезд"        "тарарканы, на 15.00
1-ка, мск, 3800 ГАП + 200 р бар гель= 4000 р."        Владмиир</t>
  </si>
  <si>
    <t xml:space="preserve"> 1385ил   </t>
  </si>
  <si>
    <t xml:space="preserve">, Зыкин А.И.
т. 8-916-362-65-07</t>
  </si>
  <si>
    <t xml:space="preserve">Добрый день.
Прошу выслать в мой адрес коммерческое предложение по дезинсекции подвала многоквартирного дома. Дом расположен по адресу: г. Москва, ул. Айвазовского, д. 6, корп. 1, подъезды с 9 по 15.
Площадь подвала 1400 кв. м.
С уважением, Зыкин А.И.
т. 8-916-362-65-07</t>
  </si>
  <si>
    <t xml:space="preserve">в Работе у Володи от 12.07
кп отправлено по ТЗ
связь 13.07</t>
  </si>
  <si>
    <t xml:space="preserve">-------------------------------------------------------</t>
  </si>
  <si>
    <t xml:space="preserve">-------------------------------------------------</t>
  </si>
  <si>
    <t xml:space="preserve">-----------------------------------------------</t>
  </si>
  <si>
    <t xml:space="preserve">-----------------------------------------</t>
  </si>
  <si>
    <t xml:space="preserve">79037270151@ya.ru</t>
  </si>
  <si>
    <t xml:space="preserve">анастасия</t>
  </si>
  <si>
    <t xml:space="preserve">запрос кп лаврицидка 3ГА</t>
  </si>
  <si>
    <t xml:space="preserve">кп отправлено САМА НАБЕРЕТ</t>
  </si>
  <si>
    <t xml:space="preserve">89651050024 Анна </t>
  </si>
  <si>
    <t xml:space="preserve">тараканы, 2к кв собаки есть 2 шт, хата после переезда новопередкелкино</t>
  </si>
  <si>
    <t xml:space="preserve">2 к кв комплекес тараканы </t>
  </si>
  <si>
    <t xml:space="preserve">набрать 16.07</t>
  </si>
  <si>
    <t xml:space="preserve">МСЭ19</t>
  </si>
  <si>
    <t xml:space="preserve">7+926+205+33+41</t>
  </si>
  <si>
    <t xml:space="preserve">хочет заказать в государственом Сэс</t>
  </si>
  <si>
    <t xml:space="preserve">не звонить шляпа в голове</t>
  </si>
  <si>
    <t xml:space="preserve">89611069536 Александ</t>
  </si>
  <si>
    <t xml:space="preserve">москва общага 2800-хол </t>
  </si>
  <si>
    <t xml:space="preserve">если что   перезвонит</t>
  </si>
  <si>
    <t xml:space="preserve">89166800288  Сергей</t>
  </si>
  <si>
    <t xml:space="preserve">г. Видное, мо        18.00-19.00        3500        1390ил        "Г. Видное, ул советская, д.21/22
кв. 68
.
89166800288  Сергей   "        "1-КА,ГАП со скид
клопы"        Сергей/Владимир</t>
  </si>
  <si>
    <t xml:space="preserve">КЛОПЫ </t>
  </si>
  <si>
    <t xml:space="preserve"> 1390ил   </t>
  </si>
  <si>
    <t xml:space="preserve">заказ дожат 16.30</t>
  </si>
  <si>
    <t xml:space="preserve">89857848726  Эльхан</t>
  </si>
  <si>
    <t xml:space="preserve">12 км пт ш от мкад дер федоровка кп лермонтово, 24 соток комары клещи </t>
  </si>
  <si>
    <t xml:space="preserve">заказал в другом месте</t>
  </si>
  <si>
    <t xml:space="preserve">МСЭ 23 </t>
  </si>
  <si>
    <t xml:space="preserve">14.44</t>
  </si>
  <si>
    <t xml:space="preserve">89037241184 Александр </t>
  </si>
  <si>
    <t xml:space="preserve">3к кв блохи  и 2 машины 1500 И 3Ки 3500 за хату</t>
  </si>
  <si>
    <t xml:space="preserve">хол и бар </t>
  </si>
  <si>
    <t xml:space="preserve">цок цок цок, каблук. перезвонит после 18-00</t>
  </si>
  <si>
    <t xml:space="preserve">79151856552 Павел</t>
  </si>
  <si>
    <t xml:space="preserve">3Д 
10 кв.м.
миникафе, мск, 5100 год договор
79151856552 Павел</t>
  </si>
  <si>
    <t xml:space="preserve">ничего не решает, передал рук-ву
связь 13.07</t>
  </si>
  <si>
    <t xml:space="preserve">89268750397 Екатерина</t>
  </si>
  <si>
    <t xml:space="preserve">москва 4 ка-5900машины- по 1200р  бмв мерседес фольксваген</t>
  </si>
  <si>
    <t xml:space="preserve">1388ил</t>
  </si>
  <si>
    <t xml:space="preserve">153.2</t>
  </si>
  <si>
    <t xml:space="preserve">7+896+722+65+40 </t>
  </si>
  <si>
    <t xml:space="preserve">НОМЕР УКАЗАН НЕВЕРНО</t>
  </si>
  <si>
    <t xml:space="preserve">89160013666 Аижан</t>
  </si>
  <si>
    <t xml:space="preserve">Плесень протек кран. 3 кв м 1,5х2, коммунарка липовый парк д 8 корп 2 2 подъезд кв 47</t>
  </si>
  <si>
    <t xml:space="preserve">1500 за кв дезинфекция, 1500 гор туман кухня снять обои на пораженном участке , пройтись корячкой еще стыки отдельно</t>
  </si>
  <si>
    <t xml:space="preserve">1389ил</t>
  </si>
  <si>
    <t xml:space="preserve">авоська</t>
  </si>
  <si>
    <t xml:space="preserve">79998103740  Андрей</t>
  </si>
  <si>
    <t xml:space="preserve">клопы, дом частный, 285 кв.м .
МО 25 км от мкад, краногроск, 
9500 ГАП, хол , з адом
79998103740  Андрей</t>
  </si>
  <si>
    <t xml:space="preserve">по рекомендации
КЛОПЫ в доме и в 3-ке</t>
  </si>
  <si>
    <t xml:space="preserve">89154725729 Александра</t>
  </si>
  <si>
    <t xml:space="preserve">тараканы с месяц   комплекс</t>
  </si>
  <si>
    <t xml:space="preserve">1391ил</t>
  </si>
  <si>
    <t xml:space="preserve">89646470891 Валентина  89017227142 Андрей РОМАНОВИЧ </t>
  </si>
  <si>
    <t xml:space="preserve">детя  газон есть не трогать , новая мск калужка 20 км троицкий р-н дер. краснопахорское, дер раево днп  Идиллия уч 13</t>
  </si>
  <si>
    <t xml:space="preserve">отпугивание кротов</t>
  </si>
  <si>
    <t xml:space="preserve">1392ил</t>
  </si>
  <si>
    <t xml:space="preserve">89067297147 Анатолий  89857251190 АНатолий написать смс глухой чел</t>
  </si>
  <si>
    <t xml:space="preserve">блохи 2 к кв, животные ул панфиловцев д1 к 1 кв 392</t>
  </si>
  <si>
    <t xml:space="preserve">1393ил</t>
  </si>
  <si>
    <t xml:space="preserve"> "74956887104    Вячеслав ( мудак)
89168401633</t>
  </si>
  <si>
    <t xml:space="preserve">м. Братиславская        11.00-12.00        2500                "74956887104    Вячеслав ( мудак)
89168401633
перервинский б-р, д 21 корп 3 кв 26
7 этаж 1 подъезд, набрать за час."        "клопы, 2-ка, мск
несколько, 
хол + бар.
от 2500 р."        Владимир</t>
  </si>
  <si>
    <t xml:space="preserve">1394ил</t>
  </si>
  <si>
    <t xml:space="preserve">79771174785  Карина</t>
  </si>
  <si>
    <t xml:space="preserve">клопы, дача, 20 кв.м.
1 км от мкад, Балашиха
79771174785  Карина
3500 ГАП</t>
  </si>
  <si>
    <t xml:space="preserve">сама наеберт - СТЕРВА
от 12.07</t>
  </si>
  <si>
    <t xml:space="preserve">79267775777    Роман
89257724546</t>
  </si>
  <si>
    <t xml:space="preserve">15 км от мкад, Новая РИга        15.00-16.00        "6300
можно разрабатывать"        1395ил        "резиденция Бенилюкс, Итринский р-н, д-я чесноково, ул алея художников, д 11
дети, кошка и т.д
"        "лезут с одной стороны, + примакающую землю 
ГАП частный дом, муравьи
на 1 этаж     - под обработку 100 кв.
15 км отмкад, новая рига
обслед уничтожить муравенйники, "        Владимир</t>
  </si>
  <si>
    <t xml:space="preserve">1395ил  </t>
  </si>
  <si>
    <t xml:space="preserve">89096859166 Анастасия</t>
  </si>
  <si>
    <t xml:space="preserve">бехтерова д 47 к 2 кв 97 89096859166 Анастасия клопы 1 к кв по программе поддержки матерей одиночек комплекс</t>
  </si>
  <si>
    <t xml:space="preserve">клопы </t>
  </si>
  <si>
    <t xml:space="preserve">1396ил</t>
  </si>
  <si>
    <t xml:space="preserve">вонь из раковины сыростью\плесенью ул. Таптьянин парк 16 корп1 кв 235 2500 если дезодорация, можно прикрутить на плесень</t>
  </si>
  <si>
    <t xml:space="preserve">запах</t>
  </si>
  <si>
    <t xml:space="preserve">1398ил</t>
  </si>
  <si>
    <t xml:space="preserve">9.15</t>
  </si>
  <si>
    <t xml:space="preserve">89169738640 Ангелина</t>
  </si>
  <si>
    <t xml:space="preserve">мособл 70 км павловский 1 к кв пав посад ул мира 22  частный дом  </t>
  </si>
  <si>
    <t xml:space="preserve">тубик </t>
  </si>
  <si>
    <t xml:space="preserve">1397ил</t>
  </si>
  <si>
    <t xml:space="preserve">79194110645 Вадим </t>
  </si>
  <si>
    <t xml:space="preserve">2 к кв тараканы кухня старый дом, алкоголики снизу м пражская красного маяка 6 кв 21</t>
  </si>
  <si>
    <t xml:space="preserve">тараканы 2 к кв комплекс</t>
  </si>
  <si>
    <t xml:space="preserve">1399ил</t>
  </si>
  <si>
    <t xml:space="preserve">89166943005 Юлия</t>
  </si>
  <si>
    <t xml:space="preserve">тбо, пищ отходы, 3д доки открытие, "оформление договора  подряда  на вывоз тбо"</t>
  </si>
  <si>
    <t xml:space="preserve">1121ю</t>
  </si>
  <si>
    <t xml:space="preserve">Сергей 74956815482</t>
  </si>
  <si>
    <t xml:space="preserve">подвал и цоколь, 6000 кв.м.
мск, 
(ФГБУ «ЦМВС РФ» Минобороны России</t>
  </si>
  <si>
    <t xml:space="preserve">ДИАЛОГ! ОТправлен договор
заказ</t>
  </si>
  <si>
    <t xml:space="preserve">
79653878687   Екатерина</t>
  </si>
  <si>
    <t xml:space="preserve">м. Преображенская площадь.        20.00-20.30        "1700 хол
если ГАП то 3800"        1400ил        "
79653878687   Екатерина
ул халтуринская, д 15 кв 177
подъезд 5 этаж 9 "        "клопы,   1-ка, мск
от 1700 р хол туман
обслед квартиру, при обнаруж клопов - ГАП за 3800 - взять с собой."        Владимир</t>
  </si>
  <si>
    <t xml:space="preserve"> 1400ил    </t>
  </si>
  <si>
    <t xml:space="preserve">79257771545 Людмила</t>
  </si>
  <si>
    <t xml:space="preserve">тарарканы, 2-3 мес, 1-ка, Апрелевка, 4 этаж
4300 ГАП + бар+ выезда
79257771545 Людмила</t>
  </si>
  <si>
    <t xml:space="preserve">если в среду, то 4000 р.</t>
  </si>
  <si>
    <t xml:space="preserve">набрать 17:00
__
гасится не береет 17.00</t>
  </si>
  <si>
    <t xml:space="preserve">89265789462 Надежда </t>
  </si>
  <si>
    <t xml:space="preserve">1 к кв, клопы копмлекс химки  мкрн сходня 2й чапаевский пер д4 кв 125 3 подъезд 2 этаж код 125</t>
  </si>
  <si>
    <t xml:space="preserve">1402ил</t>
  </si>
  <si>
    <t xml:space="preserve">79250654006 Екатерина</t>
  </si>
  <si>
    <t xml:space="preserve">"40 км от мкад, Новая РИга        18.00-19.00        5300        1401ил        ""МО, Истринский р-н, д-я Павловское, д 16 кв. 48
4 подъезд 2 этаж
79250654006 Екатерина
""        ""клопы,  3-ка, МО Истра
ГАП, 5300 + бар
без запаха
""        Владимир"</t>
  </si>
  <si>
    <t xml:space="preserve">1401ил</t>
  </si>
  <si>
    <t xml:space="preserve">ебаное животное бросает трубки дорого ей</t>
  </si>
  <si>
    <t xml:space="preserve">тараканы 3800-гап 1600-холодный</t>
  </si>
  <si>
    <t xml:space="preserve">дорого</t>
  </si>
  <si>
    <t xml:space="preserve">КЛИНИНГ 5 тыщ проспкт андропова д 28 под 4 эт 9 кв 144   Анна   89269122722  </t>
  </si>
  <si>
    <t xml:space="preserve">Любовь Вячеславнваона 74987203451</t>
  </si>
  <si>
    <t xml:space="preserve">клщей          , 1 ГА
Одинцово, 
Любовь Вячеславнваона 74987203451
</t>
  </si>
  <si>
    <t xml:space="preserve">КЛЕЩИ , ГОС ХУЙНЯ
Гимназия</t>
  </si>
  <si>
    <t xml:space="preserve">ЖДЕМ ТЗ , хлеб ( она)
от 13.07</t>
  </si>
  <si>
    <t xml:space="preserve">74992016152   Алекесей</t>
  </si>
  <si>
    <t xml:space="preserve">таркакнаы, 2-ка, ГАП , 4100
не менее часа
74992016152   Алекесей</t>
  </si>
  <si>
    <t xml:space="preserve">набрать 17:00
думает, хотел ток мопа с гарантией
__
многоканальный тел</t>
  </si>
  <si>
    <t xml:space="preserve">79998498669     Рашин
89653872950 Диана</t>
  </si>
  <si>
    <t xml:space="preserve">м. Люблино        17.00-18.00        4100        1403ил        "79998498669     Рашин
89653872950 Диана
ул ставропольская, д 8 корп 2 
2 подъезд 1 этаж кв 23"        "клопы,    2-ка, неделю как
ГАП, 4100 
оплата на карту!"        Владимир</t>
  </si>
  <si>
    <t xml:space="preserve">    1403ил   </t>
  </si>
  <si>
    <t xml:space="preserve">89689532254 Борис 89857600006 </t>
  </si>
  <si>
    <t xml:space="preserve">2кк тараканы комлекс ул иерусалимская д 6 кв 66 м пролетарская </t>
  </si>
  <si>
    <t xml:space="preserve">1404ил</t>
  </si>
  <si>
    <t xml:space="preserve">89254375413 Святослав </t>
  </si>
  <si>
    <t xml:space="preserve">частный дом кухня строгино кухня 30кв ул 2я лыковская дом 65  корпус 46 набрать перед ваыздом</t>
  </si>
  <si>
    <t xml:space="preserve">муравьи </t>
  </si>
  <si>
    <t xml:space="preserve">1405ил</t>
  </si>
  <si>
    <t xml:space="preserve">89060337353 Иван</t>
  </si>
  <si>
    <t xml:space="preserve">москва 3 ка</t>
  </si>
  <si>
    <t xml:space="preserve">тараканы  моп-1600</t>
  </si>
  <si>
    <t xml:space="preserve">1406ил</t>
  </si>
  <si>
    <t xml:space="preserve">79683553478   Наталья</t>
  </si>
  <si>
    <t xml:space="preserve"> менделеево- зеленоград МО, тараканы, 
 3 шт 4-ки
 1 шт - 2-ка
ГАП, хол и бар = 8100 + 1000 р   = 9100 р.
79683553478   Наталья
</t>
  </si>
  <si>
    <t xml:space="preserve">набрать 17:00
совет с соедми
))
связь 16.07</t>
  </si>
  <si>
    <t xml:space="preserve">------</t>
  </si>
  <si>
    <t xml:space="preserve">---------</t>
  </si>
  <si>
    <t xml:space="preserve">84992461596 Эльдар 89252880035</t>
  </si>
  <si>
    <t xml:space="preserve">плесень точки сначала были и разрослась на швы 1 км от мкад  одинцовский р-н немчиновка ул связистов д6 кв. 432 7 подъезд </t>
  </si>
  <si>
    <t xml:space="preserve">1407ил</t>
  </si>
  <si>
    <t xml:space="preserve">14.24</t>
  </si>
  <si>
    <t xml:space="preserve">89160602424 Амик</t>
  </si>
  <si>
    <t xml:space="preserve">10 соток, 7км каширка ленинский р-н Южные горки 2  дом 131
____
склад, текстиль . Люблино.
350 кв.м. </t>
  </si>
  <si>
    <t xml:space="preserve">1408ил</t>
  </si>
  <si>
    <t xml:space="preserve">79774255958     Серегй</t>
  </si>
  <si>
    <t xml:space="preserve">плесень по стене,      мск
в жилой , пятнами, 4-5 кв.м.
5700 под ключ - мех зачистка и нанесения 2-к компонентов
79774255958     Серегй</t>
  </si>
  <si>
    <t xml:space="preserve">набрать 17:00
думает
__
не берет связь 16.07</t>
  </si>
  <si>
    <t xml:space="preserve">79032750013   Наталья
89032958474 супруг Алексей</t>
  </si>
  <si>
    <t xml:space="preserve">МО Мытищи        10.00-11.00        4400        1409ил        "
1-й красноармейски пер, д 4 кв 27
7 этаж 1 подезд"        "блохи, 3-ка, 7 этаж
дом живтоных нет.
МЫтищи, 4400 ГАП
безопасно, 4 мес ребенок"        Владимир</t>
  </si>
  <si>
    <t xml:space="preserve">1409ил  </t>
  </si>
  <si>
    <t xml:space="preserve">мск, запах в холодильнике
79260602903</t>
  </si>
  <si>
    <t xml:space="preserve">запах в холодильнике</t>
  </si>
  <si>
    <t xml:space="preserve">набрать 17:00
"скину номер человеку , он вам перезваонит"</t>
  </si>
  <si>
    <t xml:space="preserve">89060672685 Надежда </t>
  </si>
  <si>
    <t xml:space="preserve">коломна 100 кв м короед</t>
  </si>
  <si>
    <t xml:space="preserve">набрать 16.07 </t>
  </si>
  <si>
    <t xml:space="preserve">84967631876 Людмила николаевна</t>
  </si>
  <si>
    <t xml:space="preserve">5000-клининг/// 4400-обработка///  подольск</t>
  </si>
  <si>
    <t xml:space="preserve">клопы 3ка</t>
  </si>
  <si>
    <t xml:space="preserve">1410ил</t>
  </si>
  <si>
    <t xml:space="preserve">79035582678     Елизавета</t>
  </si>
  <si>
    <t xml:space="preserve">м. Ясенево        15.00-15.30        4700        1411ил        "
79035582678     Елизавета
м. Ясенево
пр-д карамзина, д 1 корп 1 кв 398
3 этаж 12 подъезд"        "3-ка, мск, клопы
4400 ГАП + 300 рбар гель
= 4700 р.
обслед квартиры и рекомаендации: сеточик, вытяжки, стояки, розетки."        Валдимир</t>
  </si>
  <si>
    <t xml:space="preserve">1411ил </t>
  </si>
  <si>
    <t xml:space="preserve">89853805614 Николай</t>
  </si>
  <si>
    <t xml:space="preserve">советуется с хозяйкой-перезвонит
сам набеерет от 13.07
__
связь 16.07</t>
  </si>
  <si>
    <t xml:space="preserve"> Михаил   79646218986
89032272929</t>
  </si>
  <si>
    <t xml:space="preserve">м. медведково        12.00-13.00        4400        1412ил        "
ул осташковская, д 28 кв 9
1 подъезд 6 этаж"        "4400
3-ка
ГАП,      КЛОПЫ  "        Владимир</t>
  </si>
  <si>
    <t xml:space="preserve">   1412ил   </t>
  </si>
  <si>
    <t xml:space="preserve">7+903+240+91+77  Не отвечает</t>
  </si>
  <si>
    <t xml:space="preserve">7+903+240+91+77  Не отвечает
связь в 18.00</t>
  </si>
  <si>
    <t xml:space="preserve">79269673058 Татьяна </t>
  </si>
  <si>
    <t xml:space="preserve">МО Орехово-зуево        16.00-17.00        6500-7000р          1414ил            "МО Орехово-зуево, ул володарского, д 35 кв. 64 
8 этаж домофон 64
79269673058 Татьяна "        "стена 2.60 на 4 метра, везде пятна
6500-7000.
комлпекс, зачистка + состав
хол тума"        Владимир</t>
  </si>
  <si>
    <t xml:space="preserve">  1414ил    </t>
  </si>
  <si>
    <t xml:space="preserve">89169841267 Инесса</t>
  </si>
  <si>
    <t xml:space="preserve">2-ка , мск</t>
  </si>
  <si>
    <t xml:space="preserve">Тараканы, муравьи</t>
  </si>
  <si>
    <t xml:space="preserve">нищеебена от 13.07
сама набеерт</t>
  </si>
  <si>
    <t xml:space="preserve">79262853045 Ольга</t>
  </si>
  <si>
    <t xml:space="preserve">м. Тушинская        10.00-11.00        4100        1413ил          "79262853045 Ольга        Володька      
большая набережная, д 19 корп 3 кв. 48""                     "        "КЛОПЫ, 2-ка, ГАП 4100  ""2-ка, 64 кв.м. клопы
БЕЗОПАСНО, в положении + мал ребенок
без запаха 
__
был Ресницкий 13.07
возможно + еще  квартиры сделать скидку"        Владимир</t>
  </si>
  <si>
    <t xml:space="preserve">КЛОПЫ, 2-ка, ГАП</t>
  </si>
  <si>
    <t xml:space="preserve">1413ил</t>
  </si>
  <si>
    <t xml:space="preserve">12.22 вскр</t>
  </si>
  <si>
    <t xml:space="preserve">89166338451 Лариса </t>
  </si>
  <si>
    <t xml:space="preserve">осы и муравьи, старый клиент</t>
  </si>
  <si>
    <t xml:space="preserve">созвон 15.06</t>
  </si>
  <si>
    <t xml:space="preserve">плесень 15 кв м,</t>
  </si>
  <si>
    <t xml:space="preserve">Татьяна 89161386494</t>
  </si>
  <si>
    <t xml:space="preserve">калужка 2ка</t>
  </si>
  <si>
    <t xml:space="preserve">москва 2ка тараканы</t>
  </si>
  <si>
    <t xml:space="preserve">1415ил</t>
  </si>
  <si>
    <t xml:space="preserve">ритзонфрэш</t>
  </si>
  <si>
    <t xml:space="preserve">заведедение, клопы
2 кооманты, </t>
  </si>
  <si>
    <t xml:space="preserve">клопы,</t>
  </si>
  <si>
    <t xml:space="preserve">заказали  удругих за 1500
ЛЫТКАРИНО</t>
  </si>
  <si>
    <t xml:space="preserve">74997678023    Лариса</t>
  </si>
  <si>
    <t xml:space="preserve">мск, 20 м2 , цвети
5100 3Д
акты на год.
74997678023    Лариса</t>
  </si>
  <si>
    <t xml:space="preserve">совет с рук-вом
__
связь 16.07 в 17.00
__
тел многоканальный от 16.07</t>
  </si>
  <si>
    <t xml:space="preserve">79261050777 Алексей """    </t>
  </si>
  <si>
    <t xml:space="preserve">  "м. Алтуфьево        "13.00-13.30
как можно быстрее"        3800        1417ил        """м. алтуфьево, 1-ка, 3 дня назад
6 этаж, дом живтоное 
дмитровское ш-е, д 155 корп 3 
79261050777 Алексей """        1-ка, блохи , ГАП туман        Владимир</t>
  </si>
  <si>
    <t xml:space="preserve"> 1417ил  </t>
  </si>
  <si>
    <t xml:space="preserve">89031622375 Ольга </t>
  </si>
  <si>
    <t xml:space="preserve">1ккв м. Проспект мира азово-давыдовский пер. д 3 под3 5 этаж кв 88 код 88решетка8598</t>
  </si>
  <si>
    <t xml:space="preserve">1416ил</t>
  </si>
  <si>
    <t xml:space="preserve">
79771949244    Юлия
</t>
  </si>
  <si>
    <t xml:space="preserve">твараканы, 2-ка, Мытищи, 10 км от мкад
давно, год назад
16 этаж,  
4300 ГАП
79771949244    Юлия
</t>
  </si>
  <si>
    <t xml:space="preserve">сама наберет от 16.07</t>
  </si>
  <si>
    <t xml:space="preserve">89851566015 Павел</t>
  </si>
  <si>
    <t xml:space="preserve">балашиха</t>
  </si>
  <si>
    <t xml:space="preserve">клопы 1ка +400 за дорогу</t>
  </si>
  <si>
    <t xml:space="preserve">каблук, жена решает--- ПЕРЕЗВОНИТЬ ДО 14.00
__
гасится, связь 17.07</t>
  </si>
  <si>
    <t xml:space="preserve">жк монолит старый клиент 1333а</t>
  </si>
  <si>
    <t xml:space="preserve">осы + КОМАРЫ</t>
  </si>
  <si>
    <t xml:space="preserve">1418ил</t>
  </si>
  <si>
    <t xml:space="preserve">калужка 150км от мкад</t>
  </si>
  <si>
    <t xml:space="preserve">6 соток от клещей</t>
  </si>
  <si>
    <t xml:space="preserve">12 100</t>
  </si>
  <si>
    <t xml:space="preserve">сама наберет от 16.07
пока неактвульано</t>
  </si>
  <si>
    <t xml:space="preserve">79169431099 Сергей</t>
  </si>
  <si>
    <t xml:space="preserve">2-ка, тараканы, ГАП + барьер 
4100 + 300 
без запаха и слоя
</t>
  </si>
  <si>
    <t xml:space="preserve">4 400</t>
  </si>
  <si>
    <t xml:space="preserve">мудак, интеерсуется для знакомых.
__
связь 17.07 </t>
  </si>
  <si>
    <t xml:space="preserve">79260133333 Игорь</t>
  </si>
  <si>
    <t xml:space="preserve">Агабабоа/Владимир</t>
  </si>
  <si>
    <t xml:space="preserve">2-ка, бабушки
этаж 2 , Химки, ГАП + ХОЛ, + бар</t>
  </si>
  <si>
    <t xml:space="preserve">думает.
__
связь 16.07 в 18.00</t>
  </si>
  <si>
    <t xml:space="preserve">79067848712 Александр</t>
  </si>
  <si>
    <t xml:space="preserve">2-ка, хрущовка, 30 м2
идет ремонт
если с соседо 2 кв то по 3000 х 2</t>
  </si>
  <si>
    <t xml:space="preserve">клопы, тарарканы</t>
  </si>
  <si>
    <t xml:space="preserve">думает, хотел с соседом
__
связь 17.07 </t>
  </si>
  <si>
    <t xml:space="preserve">89153210102 александр</t>
  </si>
  <si>
    <t xml:space="preserve">одинцовский район 10 км</t>
  </si>
  <si>
    <t xml:space="preserve">муравьи  1 ГА  и дома 200м2 и 300м2 и баня 50м2</t>
  </si>
  <si>
    <t xml:space="preserve">1420ил</t>
  </si>
  <si>
    <t xml:space="preserve">79998470629     Таььяна Анантольевга"     </t>
  </si>
  <si>
    <t xml:space="preserve">"60 км от мкад, 
Новая РИга, "        11.00-12.00        "6000 х 2 = 12 000
"        1419ил        "
  д-я Трусово, солнечногорский р-н, Истра- холидей - ориентир. 
пос Антея.
комплекс , 
   "кроты, неделю назад
10 соток,   комлпекс, 2 выезд + детя
7500 разово если"        Владимир</t>
  </si>
  <si>
    <t xml:space="preserve"> 1419ил   </t>
  </si>
  <si>
    <t xml:space="preserve">МБ ПЛСЕНЬ МБ СПАМ</t>
  </si>
  <si>
    <t xml:space="preserve">79104805824 Александра</t>
  </si>
  <si>
    <t xml:space="preserve">Ногинск! МО            "15.00-16.00
МОЖЕТ съезать"        5700        1421ил        "Ногинск
ул 3-я доможировская, д. 5 кв. 43
подъезд 3
давно, 4 этаж, от соседей снизу
79104805824 Александра
"        "от 5700  комлпекс под ключ
без запаха
2-ка, клопы, "        Владимир</t>
  </si>
  <si>
    <t xml:space="preserve">1421ил    </t>
  </si>
  <si>
    <t xml:space="preserve">79256284538 Андрей </t>
  </si>
  <si>
    <t xml:space="preserve">Рамиль/Владмиир</t>
  </si>
  <si>
    <t xml:space="preserve">бытовки клопы</t>
  </si>
  <si>
    <t xml:space="preserve">не беерт, сбрас
связь в 14.00
__
гасится , чмо от 17:00</t>
  </si>
  <si>
    <t xml:space="preserve">79999250810    Алексей</t>
  </si>
  <si>
    <t xml:space="preserve">1-ка, клопы, от соседей, травим давно
от 1500 
79999250810    Алексей</t>
  </si>
  <si>
    <t xml:space="preserve">клопы, хотел за 1500</t>
  </si>
  <si>
    <t xml:space="preserve">" в виду фактора нашей финансовой неустойчивости..." дорого короче</t>
  </si>
  <si>
    <t xml:space="preserve">79055006722      Нина</t>
  </si>
  <si>
    <t xml:space="preserve">1-ка, клопов, мск
сдается, 
ГАП 3800
79055006722      Нина
</t>
  </si>
  <si>
    <t xml:space="preserve">----------------</t>
  </si>
  <si>
    <t xml:space="preserve">добор 1304ин</t>
  </si>
  <si>
    <t xml:space="preserve">екатерина 89623600054 екатерина</t>
  </si>
  <si>
    <t xml:space="preserve">клоп москва 1ка комплекс</t>
  </si>
  <si>
    <t xml:space="preserve">клоп</t>
  </si>
  <si>
    <t xml:space="preserve">1422ил</t>
  </si>
  <si>
    <t xml:space="preserve">926+553+23+64</t>
  </si>
  <si>
    <t xml:space="preserve">НЕ БЕРЕТ,</t>
  </si>
  <si>
    <t xml:space="preserve">89168572528 Сергей</t>
  </si>
  <si>
    <t xml:space="preserve">москва  на лоджии крысы 1 этаж</t>
  </si>
  <si>
    <t xml:space="preserve">крысы</t>
  </si>
  <si>
    <t xml:space="preserve">дорого мне зв 1500 сказали, что потрявят//// ну и иди и трави чепушило</t>
  </si>
  <si>
    <t xml:space="preserve">8915+499+95+35 Александра</t>
  </si>
  <si>
    <t xml:space="preserve">16.00-17.00        1800        1424ил        "8915+499+95+35 Александра        Семен        ""москва, ул чертановская, д 51 корп 3 кв. 170
этаж 7 подъезд 5
м. ул академика  янгеля""       "        "есть живтоные.
тараканы  2ка        1800
хол туман"        Семен</t>
  </si>
  <si>
    <t xml:space="preserve">тараканы  2ка</t>
  </si>
  <si>
    <t xml:space="preserve">1424ил  </t>
  </si>
  <si>
    <t xml:space="preserve">79104056129 Евгения</t>
  </si>
  <si>
    <t xml:space="preserve">м. беляево        "18.00-19.00
__
НАБРАТЬ ЗА ЧАС."        3400 р .        1423ил        "
79104056129 Евгения
ул профсоюзная, д 69 кв. 
13-14 этажи"        "2 студии от тараканов, дом старый
мск
1700 х 2 = 3400 р
хол туман"        Владимир</t>
  </si>
  <si>
    <t xml:space="preserve">  "2 студии от тараканов, дом старый
мск</t>
  </si>
  <si>
    <t xml:space="preserve"> 1423ил   </t>
  </si>
  <si>
    <t xml:space="preserve">89032064066 Татьяна</t>
  </si>
  <si>
    <t xml:space="preserve">2к кв стенки из гипсокартона особое внимание , кухню горячим измайловская сир бульвар </t>
  </si>
  <si>
    <t xml:space="preserve">уточняет время КОГДА НАБРТАЬ???????</t>
  </si>
  <si>
    <t xml:space="preserve">хз от кого но напрямую на 107 звонил</t>
  </si>
  <si>
    <t xml:space="preserve">89147902933 Рустам </t>
  </si>
  <si>
    <t xml:space="preserve">2702933@mail.ru</t>
  </si>
  <si>
    <t xml:space="preserve">доки мясокомбинат</t>
  </si>
  <si>
    <t xml:space="preserve">диалог кп вся хурма</t>
  </si>
  <si>
    <t xml:space="preserve">17.05 от завода анипласт</t>
  </si>
  <si>
    <t xml:space="preserve">Алексей 79154526743  </t>
  </si>
  <si>
    <t xml:space="preserve">ЗВенигород, 60 км от мкад        13.00-14.00        10000        1426ил        "кот пос , 60 км от мкад,
г. Звенигород, д-я Супонево, пос Велич,
Алексей 79154526743  
ПРИШЕЛ с гарантийки!"        25 соток -      , муравьи, МОТО        Владмимир</t>
  </si>
  <si>
    <t xml:space="preserve">1426ил</t>
  </si>
  <si>
    <t xml:space="preserve">заказ ПРИШЕЛ с гарантийки!</t>
  </si>
  <si>
    <t xml:space="preserve">роман 89167404909</t>
  </si>
  <si>
    <t xml:space="preserve"> 2ка тар и клопы</t>
  </si>
  <si>
    <t xml:space="preserve">дорого-буду думать, перезвоню
связь 19.07 </t>
  </si>
  <si>
    <t xml:space="preserve">7+925+309+73+44  екатерина</t>
  </si>
  <si>
    <t xml:space="preserve">документы для сэс и роспотреб надзора площадь 87,6</t>
  </si>
  <si>
    <t xml:space="preserve">кафе</t>
  </si>
  <si>
    <t xml:space="preserve">наберет сама руководитель болеет</t>
  </si>
  <si>
    <t xml:space="preserve">хата в ебенях- дед олень</t>
  </si>
  <si>
    <t xml:space="preserve">орзу 89636260494</t>
  </si>
  <si>
    <t xml:space="preserve">1к москва  ебаные чуркабесы</t>
  </si>
  <si>
    <t xml:space="preserve">тупой хачила-хочу что б в 11.00 приехал мастер и гарантия на год
- ну пошел нахкй тогда</t>
  </si>
  <si>
    <t xml:space="preserve">89265501018  Татьяна</t>
  </si>
  <si>
    <t xml:space="preserve">1427ил</t>
  </si>
  <si>
    <t xml:space="preserve">74956657375 Катерина</t>
  </si>
  <si>
    <t xml:space="preserve">Химки, общага 200 м2, от клопов</t>
  </si>
  <si>
    <t xml:space="preserve">клопы , организация, 200 м2 БН
если 400 м2 = 10000 р.</t>
  </si>
  <si>
    <t xml:space="preserve">79688348055 вадим</t>
  </si>
  <si>
    <t xml:space="preserve">грибок, 
79688348055 вадим
отправил фото ватс ап</t>
  </si>
  <si>
    <t xml:space="preserve">ПЛЕСЕНЬ  скинул фотки сказал что плесень </t>
  </si>
  <si>
    <t xml:space="preserve">скинул фото васт ап - узнал , что это плесень и сказал спасибо - МУДЕНЬ!</t>
  </si>
  <si>
    <t xml:space="preserve">Лариса искала Мишу жаринова
ослиха, наебывала с 2-х телефонов</t>
  </si>
  <si>
    <t xml:space="preserve">10.31</t>
  </si>
  <si>
    <t xml:space="preserve">10.38</t>
  </si>
  <si>
    <t xml:space="preserve">ХОТЕЛ контору с мед лицензией</t>
  </si>
  <si>
    <t xml:space="preserve">ХОТЕЛ контору с мед лицензией
все рук-ву передал</t>
  </si>
  <si>
    <t xml:space="preserve">вызвали другую службу, а они не приехали</t>
  </si>
  <si>
    <t xml:space="preserve">клопы   выхино</t>
  </si>
  <si>
    <t xml:space="preserve">за цену комплекса залили всю хату помой , весь паркет кровать и т.д )</t>
  </si>
  <si>
    <t xml:space="preserve">89199939699         евгений</t>
  </si>
  <si>
    <t xml:space="preserve">после затопа  одинцово</t>
  </si>
  <si>
    <t xml:space="preserve">дезинфекция   по логистики 3500
всю хату говном затопило</t>
  </si>
  <si>
    <t xml:space="preserve">пошел искать деньги
набрать 17.30
__
связь 18.07</t>
  </si>
  <si>
    <t xml:space="preserve">79663697118  Любовь</t>
  </si>
  <si>
    <t xml:space="preserve">трааканы,         2-ка,  мск
давно, 9 этаж, 
от 5200 комплекс, со скид
м. царицино
маленький лысый ребенок
клиннинг  4700
79663697118  Любовь</t>
  </si>
  <si>
    <t xml:space="preserve">связь в 13.00
думает, хотела на субботу
___
готова продолжить диалог 18.07 в среду после 13.00</t>
  </si>
  <si>
    <t xml:space="preserve">79774632804   Ирина
</t>
  </si>
  <si>
    <t xml:space="preserve">"МО Ногинский р-н , пос Обухуово
30 км "        10.00-11.00        4300        1433ил        """1-ка, клопы, МО Ногинский р-н , пос Обухуово, ул карьер д. 4 кв. 44
3 подъезд 5 этаж дфмн
30  км о мкад
79774632804   Ирина
89032356330"""        "4300 ГАП + бар с выездом
3 мес гарантия
клопы"        Владмир</t>
  </si>
  <si>
    <t xml:space="preserve">КЛОПЫ, МО</t>
  </si>
  <si>
    <t xml:space="preserve">1433ил</t>
  </si>
  <si>
    <t xml:space="preserve">заказ дожата 17:30</t>
  </si>
  <si>
    <t xml:space="preserve">79169736971 Александр</t>
  </si>
  <si>
    <t xml:space="preserve">м. Марьино        15.00-15.30        2500        1428ил        "79169736971 Александр        Володька        ""м. Марьно
луговой пр-д, д 3 кв 303
этаж 7 подъезд 9
"        "хол туман + бар 2500
обработка команты + гелм места проникновения промазать.
БЕЗ ЗАПАХА премиум препаратами
БЕЗ ГАРАНТИИ команту в квартире , есть маленькие дети"        Владимир</t>
  </si>
  <si>
    <t xml:space="preserve">1428ил</t>
  </si>
  <si>
    <t xml:space="preserve">общежитие</t>
  </si>
  <si>
    <t xml:space="preserve">1ка подольск</t>
  </si>
  <si>
    <t xml:space="preserve">в график поставил, предварительно</t>
  </si>
  <si>
    <t xml:space="preserve">предварительно. Позвонить в 18.00
__
не берет от 18.06</t>
  </si>
  <si>
    <t xml:space="preserve">79296192261 Роман </t>
  </si>
  <si>
    <t xml:space="preserve">сан обраббока, 25 сотток клещи, 50 км от мкад, калужка
сан обраббока, 25 сотток клещи, 50 км от мкад, калужка
79296192261  Роман
10000 р , со скидкой в 15% - 8500 р.</t>
  </si>
  <si>
    <t xml:space="preserve">КИНУЛ ПРЕЖНИЙ ПОДРЯДЧИК, ЛИМИТ СРЕДСТВ У НЕГО,
ХОЧЕТ ЗА 3500!</t>
  </si>
  <si>
    <t xml:space="preserve">79164774583   Елена</t>
  </si>
  <si>
    <t xml:space="preserve">тарарканы, 2-ка,  маленькая 38 м2.
давно, мск
4100 ГАП + бар.
79164774583   Елена</t>
  </si>
  <si>
    <t xml:space="preserve">тарарканы, 2-ка</t>
  </si>
  <si>
    <t xml:space="preserve">связь в 18.07
в СРЕДУ заказжет.</t>
  </si>
  <si>
    <t xml:space="preserve">0204859@gmail.com
79160204859   Денис</t>
  </si>
  <si>
    <t xml:space="preserve">2 хостела, клопы и клопы.
32 спальных места.
мск, 100 кв.м.
развово 5500
ежемесячно.    3000
3д договор 7800 просто.
0204859@gmail.com
79160204859   Денис
</t>
  </si>
  <si>
    <t xml:space="preserve">клопы, ежемесячно , ГАП хол
100 кв. = 3000 х 12 = 36 000</t>
  </si>
  <si>
    <t xml:space="preserve">заказ диалог, скинул договор на почту.
связь в 15.00</t>
  </si>
  <si>
    <t xml:space="preserve">"79269660580     Наталья</t>
  </si>
  <si>
    <t xml:space="preserve">м. Кожухово        18.00-19.00        3500        1429ил        "79269660580     Наталья
ул святоозерская, д 22 подъезд 5 12 этаж кв 210"        "1-ка, профилактика дезинсекция и дезинфекция  , клопы, тараканы
ГАП"        Владимир</t>
  </si>
  <si>
    <t xml:space="preserve">клопа, тарк, профилактика</t>
  </si>
  <si>
    <t xml:space="preserve">1429ил   </t>
  </si>
  <si>
    <t xml:space="preserve">200кв м  короед буньково, ногинский район. 55 км, упор на второй этаж и крышу</t>
  </si>
  <si>
    <t xml:space="preserve">узнавала цены, не планирует пока обработку</t>
  </si>
  <si>
    <t xml:space="preserve">дозаказ 1316а </t>
  </si>
  <si>
    <t xml:space="preserve">дозаказ 1316а   кроты</t>
  </si>
  <si>
    <t xml:space="preserve">3 выезд добор</t>
  </si>
  <si>
    <t xml:space="preserve">7+915+030+86+80</t>
  </si>
  <si>
    <t xml:space="preserve">Ксения 89096670336</t>
  </si>
  <si>
    <t xml:space="preserve">лыткарино 1 ка</t>
  </si>
  <si>
    <t xml:space="preserve">1430ил</t>
  </si>
  <si>
    <t xml:space="preserve">89032108574 Светлана"</t>
  </si>
  <si>
    <t xml:space="preserve">м. войковская        20.00        "3000 р. 
___
По рекомендации от Павла."        1431ил        "ленинградское ш-е, д 21 
подъезд 4А офисный.
89032108574 Светлана"        "45 кв.м. офис муравьи, комплекс хол, гор, барьер-гель.
упор сделать и промазать гелем отпугавающим откуда лезут : окно, стена.
Сделать качественно - знакомые."        Павел</t>
  </si>
  <si>
    <t xml:space="preserve">1431ил   </t>
  </si>
  <si>
    <t xml:space="preserve">89776420133 Екатерина</t>
  </si>
  <si>
    <t xml:space="preserve">балашиха 2 3кк тараканы 89269787356 екатерина балашиха ул ситникова д6 кв 311 и 307</t>
  </si>
  <si>
    <t xml:space="preserve">74954117040   Вячеслва </t>
  </si>
  <si>
    <t xml:space="preserve">слепни, комары, 
участок, 9 соток, 50 км от мкад, калужка/киевка
с учетом обработки водоема
9300 нал
74954117040   Вячеслва 
маленький ребенок.
</t>
  </si>
  <si>
    <t xml:space="preserve">слепни, комары, </t>
  </si>
  <si>
    <t xml:space="preserve">думает, хочет поставить комаринные ловушки.
тел многоканаль- сам набеерт от 17.07</t>
  </si>
  <si>
    <t xml:space="preserve">79269046886  Олег</t>
  </si>
  <si>
    <t xml:space="preserve">дератизация, крысы
жилой дом, подземеный тех этаж
400-500 кв.м.м
мск,    9000 БН     , если 1000 м2, то увел цены на 35% 
комплекс: ловушки, приманки, 
пенокумарин
79269046886  Олег</t>
  </si>
  <si>
    <t xml:space="preserve">КРЫСЫ
сделать доки оплата сначала за нал, потом бн переведм ему бабки обратно.</t>
  </si>
  <si>
    <t xml:space="preserve">МСЭ 30 </t>
  </si>
  <si>
    <t xml:space="preserve">7+906+084+35+62   Анастасия</t>
  </si>
  <si>
    <t xml:space="preserve">москва 15м2 зона поражения</t>
  </si>
  <si>
    <t xml:space="preserve"> плесень</t>
  </si>
  <si>
    <t xml:space="preserve">интересуется пока только      ПРОЗВОН 18.07</t>
  </si>
  <si>
    <t xml:space="preserve">79775331454 Никита везде побрито</t>
  </si>
  <si>
    <t xml:space="preserve">магазин, 350 м2
ежемесячно
3Д
7800 договор.
на гол с актами</t>
  </si>
  <si>
    <t xml:space="preserve">3Д доки на год</t>
  </si>
  <si>
    <t xml:space="preserve"> 7 800</t>
  </si>
  <si>
    <t xml:space="preserve">обзванивает компании от 17.07
если что сам набеерт</t>
  </si>
  <si>
    <t xml:space="preserve">89260367777 Павел</t>
  </si>
  <si>
    <t xml:space="preserve">неделя, 1 к кв</t>
  </si>
  <si>
    <t xml:space="preserve">каблук</t>
  </si>
  <si>
    <t xml:space="preserve">Дмитрий 89055559049</t>
  </si>
  <si>
    <t xml:space="preserve">блохи +500 </t>
  </si>
  <si>
    <t xml:space="preserve">1432ил</t>
  </si>
  <si>
    <t xml:space="preserve">79637670033 Виталина</t>
  </si>
  <si>
    <t xml:space="preserve">Володька/Михайло</t>
  </si>
  <si>
    <t xml:space="preserve">3д, нейл - бар
8 км.м.
5700 БН годовой договр.
79637670033 Виталина
</t>
  </si>
  <si>
    <t xml:space="preserve">доки маникюр (студия маникюра) 5 договоров жураналы стерилизиция оборудования, генуборок, уконтроль</t>
  </si>
  <si>
    <t xml:space="preserve">Миша грузит</t>
  </si>
  <si>
    <t xml:space="preserve">м. Речной вокзал        "16.00-17.00
ЕСЛИ МОЖНО РАНЬШЕ"        5700        1434ил        "     
79774255958     Серегй""                               
ул петрозаводская, д 15 корп 2 кв 199
подъезд 1 этаж 8"        " ""плесень по стене,      мск
в жилой , пятнами, 4-5 кв.м.
5700 под ключ - мех зачистка и нанесения 2-к компонентов"        Владимир</t>
  </si>
  <si>
    <t xml:space="preserve">  1434ил</t>
  </si>
  <si>
    <t xml:space="preserve">заказ дожат стр. 2136</t>
  </si>
  <si>
    <t xml:space="preserve">9.26</t>
  </si>
  <si>
    <t xml:space="preserve">89263944277 Евгения </t>
  </si>
  <si>
    <t xml:space="preserve">тараканы 1 к кв домодедово  комлпекс 4к при логистике, работаем в домодедово</t>
  </si>
  <si>
    <t xml:space="preserve">муму, хочет через две недели может быть
__
не береет гасится от 19.07</t>
  </si>
  <si>
    <t xml:space="preserve">79687111336 Валерий</t>
  </si>
  <si>
    <t xml:space="preserve">москва  завод КРИСТАЛ</t>
  </si>
  <si>
    <t xml:space="preserve">блохи 1000м2-11200 2000м2-19800</t>
  </si>
  <si>
    <t xml:space="preserve">1435ил</t>
  </si>
  <si>
    <t xml:space="preserve">8906312854 Галина</t>
  </si>
  <si>
    <t xml:space="preserve">плесень 10 кв пушкино </t>
  </si>
  <si>
    <t xml:space="preserve">8 000 без зачистки 11 000  с зачисткой</t>
  </si>
  <si>
    <t xml:space="preserve">узхавала цены, перед планируемым ремонтом хз через сколько
__
номер не верный! от 19.07</t>
  </si>
  <si>
    <t xml:space="preserve">89167392945  Ольга</t>
  </si>
  <si>
    <t xml:space="preserve">1436ил</t>
  </si>
  <si>
    <t xml:space="preserve">метраж поражения  10м2 </t>
  </si>
  <si>
    <t xml:space="preserve">ебаная мразь, зевает через каждое слово, хочет обработку под ключ с покраской и тд</t>
  </si>
  <si>
    <t xml:space="preserve">89161534054  Анна</t>
  </si>
  <si>
    <t xml:space="preserve">дом с плесенью  только построили дом и через   2 месяца появилась плесень</t>
  </si>
  <si>
    <t xml:space="preserve">будут судиться с застройщиком и потом обратяться к нам
__
сами наберут от 19.07</t>
  </si>
  <si>
    <t xml:space="preserve">олег 89150317777</t>
  </si>
  <si>
    <t xml:space="preserve">3ка комплекс 6100-тараканы клопы+3000 со скидкой 7000</t>
  </si>
  <si>
    <t xml:space="preserve">тараканы/клопы со скидкой</t>
  </si>
  <si>
    <t xml:space="preserve">маминькин сынок, мамка даст добро и закажу////  СВЯЗЬ В 17.00  клиент готов 
_
связь в 17.07 в 12.00</t>
  </si>
  <si>
    <t xml:space="preserve">89268150855 Виктория </t>
  </si>
  <si>
    <t xml:space="preserve">тараканы снизу общепит 3 ккв  пм перово 2я владимирская д 32 корп 1 кв 24 код 1*2541</t>
  </si>
  <si>
    <t xml:space="preserve">вместо 5200 заплатят 3800 за МОПы
без гарантиии</t>
  </si>
  <si>
    <t xml:space="preserve">1437ил</t>
  </si>
  <si>
    <t xml:space="preserve">79060997495  Евгений</t>
  </si>
  <si>
    <t xml:space="preserve">клопы 1ка</t>
  </si>
  <si>
    <t xml:space="preserve">1438ил</t>
  </si>
  <si>
    <t xml:space="preserve">89852220896 Игорь</t>
  </si>
  <si>
    <t xml:space="preserve">москва 1 ка лежачий больной, НА КУХНЕ спит сиделка-ее ебут клопы</t>
  </si>
  <si>
    <t xml:space="preserve">1 клопы 1600-вонючими 2500-премиальными препаратоам</t>
  </si>
  <si>
    <t xml:space="preserve">до 17.00 ПРОЗВОНИТЬ
--
не актуально ,сделали
</t>
  </si>
  <si>
    <t xml:space="preserve">"Любовь     89263811275</t>
  </si>
  <si>
    <t xml:space="preserve">м. Фпунзенсакая        14.00-15.00        4100        1439ил        "Любовь     89263811275
фрунзенская набережная, д 44 стр 1
к 31
подъезд 3 вход с набережной. 2 этаж"        "  2-ка, тараканы                4100 ГАП
__
оплата хотела на карту."        Владимир</t>
  </si>
  <si>
    <t xml:space="preserve">Тараканы</t>
  </si>
  <si>
    <t xml:space="preserve">  1439ил     </t>
  </si>
  <si>
    <t xml:space="preserve">1419ил  добор</t>
  </si>
  <si>
    <t xml:space="preserve">ФАРУКШИН</t>
  </si>
  <si>
    <t xml:space="preserve">добор 1419ил  </t>
  </si>
  <si>
    <t xml:space="preserve">      ""79636907690   Анна</t>
  </si>
  <si>
    <t xml:space="preserve">"м. ВДНХ        19.00-20.00        "1850 р.потвор 3 - раз заденьги
скидка 50 % комлпекс"        1288ин            "     """"уд большая марфинская, д 4 корп1 кв. 10
1 подъезд этаж 4
домофо 10в     Владимир""        ""79636907690   Анна
89055637657 Людмила Георгиевна - мама""""   ""      "        "     """"клопы  , мск, 1-ка, 
от 3700 гор и хол сос кид""""   "        Владимир</t>
  </si>
  <si>
    <t xml:space="preserve">1 850</t>
  </si>
  <si>
    <t xml:space="preserve">1288ин  </t>
  </si>
  <si>
    <t xml:space="preserve">платный повтор 3 выезд</t>
  </si>
  <si>
    <t xml:space="preserve">"79265728450     Надежда</t>
  </si>
  <si>
    <t xml:space="preserve">м. Таганская        13.00-14.00        "5000 - 6000 р.
в хзависисмости от степени заражения и трудоемкости работ."        1441ил        "79265728450     Надежда
ул трудовая, д 2\21 кв 98 этаж 15"        "плесени с балкона, вдоль окна, крытая лоджия
30 см полоса плесени.
мск, комлпекс зачитска мех : фунгициды!!! + хлоросодерж
5000 - 6000 р."        Владмир</t>
  </si>
  <si>
    <t xml:space="preserve"> 1441ил  </t>
  </si>
  <si>
    <t xml:space="preserve">79854811852 Киндели</t>
  </si>
  <si>
    <t xml:space="preserve">м. профсоюзная	10.00-11.00	3900	 1442ил  	"79854811852 Киндели        
ул архитектора власова, д 13 корп 4 кв 28
этаж 2 "	"2-ка, ГАп тарарканы
Володька        мск, 2-ка, тарраканы,                 3900
есть коты"	Владмир</t>
  </si>
  <si>
    <t xml:space="preserve"> 1442ил  </t>
  </si>
  <si>
    <t xml:space="preserve">16.47</t>
  </si>
  <si>
    <t xml:space="preserve">7+909+903+17+19</t>
  </si>
  <si>
    <t xml:space="preserve">не берет
___
связь 19.07 до 12.00
__
съехал, сбрас от 19.07</t>
  </si>
  <si>
    <t xml:space="preserve">16.49</t>
  </si>
  <si>
    <t xml:space="preserve">84957579784 бабка</t>
  </si>
  <si>
    <t xml:space="preserve">дед срет в подъезде и на балконе</t>
  </si>
  <si>
    <t xml:space="preserve">89152250888 алкаш </t>
  </si>
  <si>
    <t xml:space="preserve">2 к кв  домодедово хол и бар  клопы</t>
  </si>
  <si>
    <t xml:space="preserve">79778507713 Ольга</t>
  </si>
  <si>
    <t xml:space="preserve">тараканы, 1000 кв.м.
13 000 ГАП + хол 
офисы</t>
  </si>
  <si>
    <t xml:space="preserve">КОМУС
ТАРКАНЫ</t>
  </si>
  <si>
    <t xml:space="preserve">ОШИБЛАСЬ, ДУРА!</t>
  </si>
  <si>
    <t xml:space="preserve">ОШИБЛАСЬ, ДУРА! номер 2</t>
  </si>
  <si>
    <t xml:space="preserve">18.51</t>
  </si>
  <si>
    <t xml:space="preserve">79260951872 Иван</t>
  </si>
  <si>
    <t xml:space="preserve">"тарарканы, 2-ка, комлпекс , от 5700
79260951872 "</t>
  </si>
  <si>
    <t xml:space="preserve">тараканы, </t>
  </si>
  <si>
    <t xml:space="preserve">не беретдумает, совет с хозяйкой
___
связь 20.07 до 12.00</t>
  </si>
  <si>
    <t xml:space="preserve">89251421363 Эльвира"</t>
  </si>
  <si>
    <t xml:space="preserve">МО Мытищи         19.00-20.00        4800         1443ил           "Мытищи, ул борисовские, д 12А кв 353 подъезд 5
89251421363 Эльвира"          клопы , 2-ка, ГАП + барьер и выезд за мкад         Владимир </t>
  </si>
  <si>
    <t xml:space="preserve">  1443ил   </t>
  </si>
  <si>
    <t xml:space="preserve">79266783632 таджик</t>
  </si>
  <si>
    <t xml:space="preserve">клопы комната красногорск комплекс 3700  год уже как расплодились</t>
  </si>
  <si>
    <t xml:space="preserve">бомжара
обработал команту за 1200 с гар 3 года</t>
  </si>
  <si>
    <t xml:space="preserve">89778811480  Максим
89778802450 Анна</t>
  </si>
  <si>
    <t xml:space="preserve">тараканы  4 кошки и 2 хорька</t>
  </si>
  <si>
    <t xml:space="preserve">заказали у других!</t>
  </si>
  <si>
    <t xml:space="preserve">79629422006 Александр</t>
  </si>
  <si>
    <t xml:space="preserve">москва  2ка</t>
  </si>
  <si>
    <t xml:space="preserve">клопы  ГАП</t>
  </si>
  <si>
    <t xml:space="preserve">еще поищу у  других
не берет 
связь 20.07</t>
  </si>
  <si>
    <t xml:space="preserve">89773104697 Олег</t>
  </si>
  <si>
    <t xml:space="preserve">3к кв клопы тараканы после покупки профилактика подольск</t>
  </si>
  <si>
    <t xml:space="preserve">клопы тараканы комлекс 3к кв</t>
  </si>
  <si>
    <t xml:space="preserve">каблук\  эжет жену перезвонит сам
__
не берерт гасится от 19.07</t>
  </si>
  <si>
    <t xml:space="preserve">89629949997 Имен</t>
  </si>
  <si>
    <t xml:space="preserve">МО Видное	10.00-11.00	4400	1456ил	"
89629949997 Имен	""г. Видное, советский пр-д, д 7 кв. 6 
этаж 2 ""	"	"        3ка клопы  4 человека        4400        
ГАП, восток-фм"	Владимир</t>
  </si>
  <si>
    <t xml:space="preserve">3ка клопы  4 человека</t>
  </si>
  <si>
    <t xml:space="preserve">1456ил</t>
  </si>
  <si>
    <t xml:space="preserve">7+965+416+77+02 </t>
  </si>
  <si>
    <t xml:space="preserve">КОРОЕД </t>
  </si>
  <si>
    <t xml:space="preserve">не брала трубку час
_________
заказали у других!
</t>
  </si>
  <si>
    <t xml:space="preserve">79687866231 Сергей</t>
  </si>
  <si>
    <t xml:space="preserve">1-ка, клопы,    Люберцы
4 этаж.
3800 ГАП + 200 бар + 200 р выезд = 4200 р.
79687866231 Сергей</t>
  </si>
  <si>
    <t xml:space="preserve">сам наберет от 19.07</t>
  </si>
  <si>
    <t xml:space="preserve">89162504322 Наталья</t>
  </si>
  <si>
    <t xml:space="preserve">1к клопы</t>
  </si>
  <si>
    <t xml:space="preserve">пидоры обработали за 5000///// буду съехжать в другую квартитру</t>
  </si>
  <si>
    <t xml:space="preserve">74957597790
89165255747 Александр"   </t>
  </si>
  <si>
    <t xml:space="preserve">м. ВДНХ        "15.00-16.00
КЛИНЕР РАВИЛЬ"        5000         1444ил           "ул академика королева, д 9 
корп 2 подъезд 6 кв 193
89165255747 Александр"        "КЛИННИНГ 2-ка, мелогабартика
после дезинсекции
скидка 200 р скидка пенсит"        Владмир</t>
  </si>
  <si>
    <t xml:space="preserve">КЛИННИНГ 2-ка, мелогабартика
после дезинсекции</t>
  </si>
  <si>
    <t xml:space="preserve">    1444ил      </t>
  </si>
  <si>
    <t xml:space="preserve">заказ КЛИННИНГ после дезинсекции</t>
  </si>
  <si>
    <t xml:space="preserve">10.56</t>
  </si>
  <si>
    <t xml:space="preserve">89661739641тадж </t>
  </si>
  <si>
    <t xml:space="preserve">средство от кляпа</t>
  </si>
  <si>
    <t xml:space="preserve">хотел средство</t>
  </si>
  <si>
    <t xml:space="preserve">74959885546      Оксана</t>
  </si>
  <si>
    <t xml:space="preserve">3д доки,  115, 8 кв.м.
договоор 7800 с актами.
м охотный ряд. 
law@bkc.ru
74959885546      Оксана</t>
  </si>
  <si>
    <t xml:space="preserve">доки обр лиц</t>
  </si>
  <si>
    <t xml:space="preserve">89267037741 Николай  иностраниц</t>
  </si>
  <si>
    <t xml:space="preserve">подольск дер федюково клопы 2к кв  давно жрут</t>
  </si>
  <si>
    <t xml:space="preserve">хол и бар без гарантии</t>
  </si>
  <si>
    <t xml:space="preserve">1445ил</t>
  </si>
  <si>
    <r>
      <rPr>
        <sz val="11"/>
        <color rgb="FF000000"/>
        <rFont val="Cambria"/>
        <family val="0"/>
        <charset val="1"/>
      </rPr>
      <t xml:space="preserve">отмена жкх потравит</t>
    </r>
    <r>
      <rPr>
        <sz val="9"/>
        <rFont val="Cambria"/>
        <family val="0"/>
        <charset val="1"/>
      </rPr>
      <t xml:space="preserve">отмена отмена</t>
    </r>
  </si>
  <si>
    <t xml:space="preserve">79776143913   Зафар</t>
  </si>
  <si>
    <t xml:space="preserve">клопы, 1-ка, Люберцы
3 чел, 
3900 ГАП.
79776143913   Зафар</t>
  </si>
  <si>
    <t xml:space="preserve">заказали у мошенников, за 1700 
с гарантией 2 года</t>
  </si>
  <si>
    <t xml:space="preserve">84952217808 Жанна</t>
  </si>
  <si>
    <t xml:space="preserve">аллюминиевая тара завод ППК,  100 сотрудников площадь 3000кв м, банки для колы  7 раб дней </t>
  </si>
  <si>
    <t xml:space="preserve">думает для чего ей ппк, путает с соут, перезвонит сама</t>
  </si>
  <si>
    <t xml:space="preserve">сам наберет от 17.07
__
контрольный 20.07</t>
  </si>
  <si>
    <t xml:space="preserve">79684887292 Татьяна
Александр сын</t>
  </si>
  <si>
    <t xml:space="preserve">клопы, 2-ка, мск
высокая степень заражения
в запущенном сосотояни
комплекс 5700    если 2 квартиры то 5000 р.
без запаха
м. царицино
Татььяна    79684887292
+ 1к квартира 2500р     хол и бар. чтоб не перебежали.
</t>
  </si>
  <si>
    <t xml:space="preserve">1452ил</t>
  </si>
  <si>
    <t xml:space="preserve">79252275316   Любовь</t>
  </si>
  <si>
    <t xml:space="preserve">100 км от мкад.         10.00-11.00                БРОНь        "100 км от мкад, волоколомск, 
тарарканы, 3-ка, 
давно. 2  этаж 
от 6100 комлекс, 
без запаха 
если повтор то 700 р. выезд.
79252275316   Любовь
"                Владимир</t>
  </si>
  <si>
    <t xml:space="preserve">ТАРАРКАНЫ</t>
  </si>
  <si>
    <t xml:space="preserve">
заказали  у дпугих от 19.07</t>
  </si>
  <si>
    <t xml:space="preserve">79670010789 Алла"    </t>
  </si>
  <si>
    <t xml:space="preserve">        "10.00
НЕ ПОЗЖЕ"                        "тараканы, соседи сделали ремонт
мск, МОП + барьер.
2100 без гаранти.
79670010789 Алла"                Владимир</t>
  </si>
  <si>
    <t xml:space="preserve">хотят утром - доплачивать не хотят
без гарантии
__
заказали  у дпугих от 19.07</t>
  </si>
  <si>
    <t xml:space="preserve">84991456640 Виолета</t>
  </si>
  <si>
    <t xml:space="preserve">офис</t>
  </si>
  <si>
    <t xml:space="preserve">80 м2  тараканы</t>
  </si>
  <si>
    <t xml:space="preserve">уточняет у руководства</t>
  </si>
  <si>
    <t xml:space="preserve">89777267974 Иван </t>
  </si>
  <si>
    <t xml:space="preserve">2к кв 4 этаж комплекс 4 900 м курская ул верхняя сыромЯтническая д2 подъезд2 кв 58 есть кошка запрут на балкон</t>
  </si>
  <si>
    <t xml:space="preserve">тараканы комлекс</t>
  </si>
  <si>
    <t xml:space="preserve">1447ил</t>
  </si>
  <si>
    <t xml:space="preserve">89268255575  Татьяна </t>
  </si>
  <si>
    <t xml:space="preserve">1 к кв клопы дезенфикатора хотят бирюлево цаприцино 4200 ул загорьевская д 10 корп 1 кв 85 есть 2 собаки</t>
  </si>
  <si>
    <t xml:space="preserve">хол и гор </t>
  </si>
  <si>
    <t xml:space="preserve">1446ил</t>
  </si>
  <si>
    <t xml:space="preserve">7+915+174+63+66 Михаил</t>
  </si>
  <si>
    <t xml:space="preserve">домодедово  хостел </t>
  </si>
  <si>
    <t xml:space="preserve">плесень 2м2-зона зачистки</t>
  </si>
  <si>
    <t xml:space="preserve">79104931608 Оксана</t>
  </si>
  <si>
    <t xml:space="preserve">клопы, 2-ка, мск
2 года
завозят.
3 мес гарантия, ГАП 4100
3700 ГАП со скидкой.
79104931608 Оксана
</t>
  </si>
  <si>
    <t xml:space="preserve">свзяь 15.00
хочет у мошенников за 2000 с гарантией год</t>
  </si>
  <si>
    <t xml:space="preserve">79990993062  Андрей</t>
  </si>
  <si>
    <t xml:space="preserve">2ка комплекс 5700  клопы</t>
  </si>
  <si>
    <t xml:space="preserve">стр 2264!!!!!!</t>
  </si>
  <si>
    <t xml:space="preserve">89169182101 Михаил </t>
  </si>
  <si>
    <t xml:space="preserve">пищевое предприятие, насекомые и грызуны, 18000 кв м, </t>
  </si>
  <si>
    <t xml:space="preserve">хочет с директором поговорить 89251592263 михаил </t>
  </si>
  <si>
    <t xml:space="preserve">хочет директора</t>
  </si>
  <si>
    <t xml:space="preserve">12.43</t>
  </si>
  <si>
    <t xml:space="preserve">ё</t>
  </si>
  <si>
    <t xml:space="preserve">сколково 2д 1800кв м 1 раз в квартал обработки, офисы инновационный центр</t>
  </si>
  <si>
    <t xml:space="preserve">7 500 если 800кв м</t>
  </si>
  <si>
    <t xml:space="preserve">шляпа, ток строятся</t>
  </si>
  <si>
    <t xml:space="preserve">12.36</t>
  </si>
  <si>
    <t xml:space="preserve">79167153435       Марина
89613219111 мария ( звонить)</t>
  </si>
  <si>
    <t xml:space="preserve">м. Пр-т Мира        18.00-19.00        "4500-5000
в зависимости от сложности."        1448ил        ".
79167153435       Марина
89613219111 мария ( звонить)
м. Проспект Мира
банный пер, д 4 стр 2 
4 подъезд 9 этаж кв 140
код 140к2007
"        "стена, с другой строны ванны, плесень
2 на 1, 5   кв.м.
мск, мех зачитска и нанесения 2 компонентов
4500 - 5000 р"        Владмир</t>
  </si>
  <si>
    <t xml:space="preserve">плесень </t>
  </si>
  <si>
    <t xml:space="preserve"> 1448ил</t>
  </si>
  <si>
    <t xml:space="preserve">отказ будут делать ремонт</t>
  </si>
  <si>
    <t xml:space="preserve">2 к кв тараканы маленькие год  хол и барьер2500 комплекс 4500</t>
  </si>
  <si>
    <t xml:space="preserve">соцработник узнавала для какой-то бабки оставит наш номер</t>
  </si>
  <si>
    <t xml:space="preserve">2ка балашиха</t>
  </si>
  <si>
    <t xml:space="preserve">интересуется просто</t>
  </si>
  <si>
    <t xml:space="preserve">  "79687171600    Сергей</t>
  </si>
  <si>
    <t xml:space="preserve">"м. Академическая
м. Нагорная"        17.00        4600        1449ил        "79687171600    Сергей
есть домашние живтоные. 
безопасно
ул ремезова, д 2 кв 244 
код 244к9572"        "тарарканы, 2-ка, мск
много очень, каждый год
5 этаж
4100ГАП + 500 бар = 4600 р
постоянно трави т - провести осблед."        Владмир</t>
  </si>
  <si>
    <t xml:space="preserve">  1449ил </t>
  </si>
  <si>
    <t xml:space="preserve">7+967+054+65+66 </t>
  </si>
  <si>
    <t xml:space="preserve">2 ка мытищи</t>
  </si>
  <si>
    <t xml:space="preserve">1451ил</t>
  </si>
  <si>
    <t xml:space="preserve">79167653305     Татьяна" </t>
  </si>
  <si>
    <t xml:space="preserve">м. рязанский пр-т        "10.00-11.00
НА 6 АВГУСТА!!!!!!!"        4100        1450ил        "рязанский пр-т, д 42\1
1 этаж кв 1
79167653305     Татьяна"        "клопы, квартира родителей
2 нед назд
мск, 1-ка, ГАП + бар. 3800 +300 бар гель = 4100 р.
1 этаж."        Владимир</t>
  </si>
  <si>
    <t xml:space="preserve"> 1450ил </t>
  </si>
  <si>
    <t xml:space="preserve">7+926+277+62+18 Серафима
89257651277 АЛехан</t>
  </si>
  <si>
    <t xml:space="preserve">М. Выхино        10.00        4800        1455ил        "ферганский пр-д, 8 А
кафе-бар Закавказье
79257651277 Алехан"        """тараркаы и крыски это предпприятие, кафе.
70 кв.м. 
м. Выхино"""        Владимир</t>
  </si>
  <si>
    <t xml:space="preserve">тараркаы и крыски </t>
  </si>
  <si>
    <t xml:space="preserve"> 1455ил </t>
  </si>
  <si>
    <t xml:space="preserve">89276908352 кристиан </t>
  </si>
  <si>
    <t xml:space="preserve">"романа" равиля спрашиваал</t>
  </si>
  <si>
    <t xml:space="preserve">кек</t>
  </si>
  <si>
    <t xml:space="preserve">79503845909   максим</t>
  </si>
  <si>
    <t xml:space="preserve">таракана,     МО , подольск
2-ка, 4500 ГАП + бар.
79503845909   максим</t>
  </si>
  <si>
    <t xml:space="preserve">думает ,  хочет дешевле.
связь в 20.07</t>
  </si>
  <si>
    <t xml:space="preserve">79852069919  Александр</t>
  </si>
  <si>
    <t xml:space="preserve">м. Тушинсккая        19/00-19.30        7000 нал        1453ил        "
79852069919  Александр
Republik
волоколмаское шоссе, 124 
м. Тушинская"        "тарарканы, ночной клуб, тараканы в баре 10 кв.м.
250 кв.м.
7000 нал"        Владимир</t>
  </si>
  <si>
    <t xml:space="preserve">тараркны</t>
  </si>
  <si>
    <t xml:space="preserve"> 1453ил  </t>
  </si>
  <si>
    <t xml:space="preserve">89260762356 Александр</t>
  </si>
  <si>
    <t xml:space="preserve">москва  77 м2 винный погреб</t>
  </si>
  <si>
    <t xml:space="preserve">1454ил</t>
  </si>
  <si>
    <t xml:space="preserve">МСЭ 37</t>
  </si>
  <si>
    <t xml:space="preserve">79099954646 Гуля
</t>
  </si>
  <si>
    <t xml:space="preserve">18.00-19.00                        "клопы, 2-ка,              2 мес назад
без запаха
4 человека
4100    Гап
м. Южная
79099954646 Гуля
"                Владмир
</t>
  </si>
  <si>
    <t xml:space="preserve">пошла искать у мошенников, что бы на утро заказать 
__
трубу не берет - обиженка</t>
  </si>
  <si>
    <t xml:space="preserve">84997296915  Елена Михайлова</t>
  </si>
  <si>
    <t xml:space="preserve">тараканы клопы</t>
  </si>
  <si>
    <t xml:space="preserve">1457ил</t>
  </si>
  <si>
    <t xml:space="preserve">84992016152 алексей 89055787429</t>
  </si>
  <si>
    <t xml:space="preserve">ВЛАДЫКИНО тараканы 2 к кв, алтуфьевское ш 12 кв 290 7 под 3 этаж  на кухне и в ванной натяжные потолки ОСОБОЕ ВНИМАНИЕ</t>
  </si>
  <si>
    <t xml:space="preserve">комплекс 4500</t>
  </si>
  <si>
    <t xml:space="preserve">1458ил</t>
  </si>
  <si>
    <t xml:space="preserve">79263179050 мария</t>
  </si>
  <si>
    <t xml:space="preserve">м. Коньково        "18.00
время может меняться."        4100        1458ил        "
79263179050 мария
м. Коньково
ул профсоюзная, д 136 корп 1 
кв.5 подъезд 1"        "тараканы,  травили месяц назад.
1-ка, 2 - й этаж
мск
от 4100 ГАП + бар гель"        Владимир</t>
  </si>
  <si>
    <t xml:space="preserve">1459ил</t>
  </si>
  <si>
    <t xml:space="preserve">74997635131    Лидия Алексеевна
89856401150 </t>
  </si>
  <si>
    <t xml:space="preserve">МО, Балашиха        11.00-12.00        3000        1460ил        "МО, Балаша, НИколо-архангельская.
м-н Никольсоке, ул граничная, д 7 кв. 2
2-ка, комуналка, клопы, 
"        клопы, 2-ка, хол туман        Владимир</t>
  </si>
  <si>
    <t xml:space="preserve">  1460ил   </t>
  </si>
  <si>
    <t xml:space="preserve">79670726480      Ананстия</t>
  </si>
  <si>
    <t xml:space="preserve">1-ка, клопы, Орехово - зуево
клопы давно, были обработки , месяц назад
от 4700 комплекс со скид
79670726480      Ананстия
В ПОЛОЖЕНИИ!!!</t>
  </si>
  <si>
    <t xml:space="preserve">думает , 
связь в 20.07 15.00
__
муж заказал гдето дешевле)</t>
  </si>
  <si>
    <t xml:space="preserve">79255334550 Лука</t>
  </si>
  <si>
    <t xml:space="preserve">м. варшавская        18.00-19.00        4100        1461ил        "
79255334550 Лука
варшавское, ш-е, 84 кв 52
3 подъезд"        "клопы,  2-ка, мск
3 чел.
от 4100 ГАП"        Владимир</t>
  </si>
  <si>
    <t xml:space="preserve">1461ил  </t>
  </si>
  <si>
    <t xml:space="preserve">2Fplesen-na-stenakh.html                                страница с которой пришел запрос
%2B7+925+835+11+86                                телефон</t>
  </si>
  <si>
    <t xml:space="preserve">СПАМ!
</t>
  </si>
  <si>
    <t xml:space="preserve">79778215153 Елена</t>
  </si>
  <si>
    <t xml:space="preserve">участки в кот поселке, перед продажей
30 участков, по 8 соток, 
= 240 соток
17 000 х 30 = 510 000 р.
10 000 х 30 = 300 000 р . без покоса, покос с их стороны.
79778215153 Елена
Московская обл, Дмитровский р-н, деревня Лавровки  80 км </t>
  </si>
  <si>
    <t xml:space="preserve">БОРЩЕВИК</t>
  </si>
  <si>
    <t xml:space="preserve">510 000</t>
  </si>
  <si>
    <t xml:space="preserve">думает , оч дорого
связь в 23.07 15.00
__
отложили это т.к. неподъемные деньги.</t>
  </si>
  <si>
    <t xml:space="preserve">89175374486  Ирина</t>
  </si>
  <si>
    <t xml:space="preserve">комната 10кв м и ванна 4 кв гор тум 5000 от спор,  моложежная ивана франко д40 корп 1 под 5 9 эт 197кв звонить заранее</t>
  </si>
  <si>
    <t xml:space="preserve">плесенЬ дезинфекция ванны и комнаты гор туманом</t>
  </si>
  <si>
    <t xml:space="preserve">1462ил</t>
  </si>
  <si>
    <t xml:space="preserve">на кухне плесень на окне </t>
  </si>
  <si>
    <t xml:space="preserve">плесень  </t>
  </si>
  <si>
    <t xml:space="preserve">позвонит на след недели и скажет точно метраж и все остальное</t>
  </si>
  <si>
    <t xml:space="preserve">7+985+906+70+86 </t>
  </si>
  <si>
    <t xml:space="preserve">подвал 600м2 </t>
  </si>
  <si>
    <t xml:space="preserve">1131ю</t>
  </si>
  <si>
    <t xml:space="preserve">ХЗ!не оплачено пока</t>
  </si>
  <si>
    <t xml:space="preserve">заказ выставлен счет.</t>
  </si>
  <si>
    <t xml:space="preserve">89104511994 Жанна </t>
  </si>
  <si>
    <t xml:space="preserve">250кв м ьлози театр луны  мал ордынка 31 </t>
  </si>
  <si>
    <t xml:space="preserve">1463ил</t>
  </si>
  <si>
    <t xml:space="preserve">строчка 2220</t>
  </si>
  <si>
    <t xml:space="preserve">малышка с доками ооо можинстрой</t>
  </si>
  <si>
    <t xml:space="preserve">ппк жуд (аламинол), 2д лаб, журналы 2 шт</t>
  </si>
  <si>
    <t xml:space="preserve">   Анна 89853127847 супруг Петр 89162004651        </t>
  </si>
  <si>
    <t xml:space="preserve">21.07        21.07        1465ил        4700        М. тимирязевская         20.00-21.00 можно раньше         4700                красностуденческий пр-д, д 2 Кв 190 этаж 1 подъезд 5 код 190к8797  и вт номер 89169578065        3-ка, блохи. гап и хол        Владимир        Анна 89853127847 супруг Петр 89162004651        блохи        Павел                        3-ка, блохи. гап и хол        Владимир</t>
  </si>
  <si>
    <t xml:space="preserve">1465ил</t>
  </si>
  <si>
    <t xml:space="preserve">     Максим 89774680132   </t>
  </si>
  <si>
    <t xml:space="preserve">21.07        21.07        1466ил        4500        "ПРЯМО СЕЙЧАС РЕСНИЦКОМУ! 
МО Видное        12.00-12.30        4500                видное, ул советская д. 2Б кв 99 подъезд 3 этаж 8  Максим 89774680132         3-ка, гап + бар со скидкой         Владимир"         Максим 89774680132          клопы        Павел                          3-ка, гап + бар со скидкой</t>
  </si>
  <si>
    <t xml:space="preserve"> 1466ил   </t>
  </si>
  <si>
    <t xml:space="preserve">от Виталины</t>
  </si>
  <si>
    <t xml:space="preserve">89998251565 Юлия</t>
  </si>
  <si>
    <t xml:space="preserve">магазин одежды доки  к проверке ППК, ЖУД, 3д, лаб, </t>
  </si>
  <si>
    <t xml:space="preserve">1136ю</t>
  </si>
  <si>
    <t xml:space="preserve">заказ  выставлен счет</t>
  </si>
  <si>
    <t xml:space="preserve">89999784744  Михаил</t>
  </si>
  <si>
    <t xml:space="preserve">Михаил/Семен</t>
  </si>
  <si>
    <t xml:space="preserve">клопы    москва 2 ка</t>
  </si>
  <si>
    <t xml:space="preserve">перезвонит в 10:30
___
не берет 12.55</t>
  </si>
  <si>
    <t xml:space="preserve">Наталья 89164104131</t>
  </si>
  <si>
    <t xml:space="preserve">2-ка, блохи
м. Каширская	10.00-11.00	4100				Владимир</t>
  </si>
  <si>
    <t xml:space="preserve">"муж разобрался там со всеем"</t>
  </si>
  <si>
    <t xml:space="preserve">79104915963 Анна</t>
  </si>
  <si>
    <t xml:space="preserve">г. Серпухов, сами пытились, 1-ка, комуналка
соседка потравила и переебажт.</t>
  </si>
  <si>
    <t xml:space="preserve">"мы лучше за 2500 закажем"</t>
  </si>
  <si>
    <t xml:space="preserve">89268978052  Рита</t>
  </si>
  <si>
    <t xml:space="preserve">жуковский 1ка</t>
  </si>
  <si>
    <t xml:space="preserve">нашли за 3500</t>
  </si>
  <si>
    <t xml:space="preserve">89161508067  Евгений</t>
  </si>
  <si>
    <t xml:space="preserve">москва  новогиреево</t>
  </si>
  <si>
    <t xml:space="preserve">плесень  есть заключении 25м2 </t>
  </si>
  <si>
    <t xml:space="preserve">будет судиться с ЖЭКОМ</t>
  </si>
  <si>
    <t xml:space="preserve">79300118730 Артем</t>
  </si>
  <si>
    <t xml:space="preserve"> зеленоград корп 608 набрать 3 подъезд </t>
  </si>
  <si>
    <t xml:space="preserve">2ка тараканы </t>
  </si>
  <si>
    <t xml:space="preserve">1469ил</t>
  </si>
  <si>
    <t xml:space="preserve">79168237655  ДАдрья</t>
  </si>
  <si>
    <t xml:space="preserve">2 км от мкад, Дмитровское ш-е        15.00-16.00        4700        1467ил        "
79168237655  ДАдрья
дмитровское ш-е, 165Е, корп 1 кв 70
этаж 3 подъезд."        "таарканы, 4400 ГАП + бар гель 300 = 4700 р
по ссеверный 2 км от мкад.
3-ка"        Владимир</t>
  </si>
  <si>
    <t xml:space="preserve">тарарканы</t>
  </si>
  <si>
    <t xml:space="preserve">1467ил   </t>
  </si>
  <si>
    <t xml:space="preserve">79067111176 Дмитрий" </t>
  </si>
  <si>
    <t xml:space="preserve">Люберцы        16.00        2100        1468ил        "Люберцы, 3-е почтовое отделение д 68 
3 подъезд 4 этаж кв 150
79067111176 Дмитрий"        балкон от букашек, хол туман        Владимир</t>
  </si>
  <si>
    <t xml:space="preserve">букаши- ниндзя черепашки</t>
  </si>
  <si>
    <t xml:space="preserve">1468ил</t>
  </si>
  <si>
    <t xml:space="preserve">12.13</t>
  </si>
  <si>
    <t xml:space="preserve">7+916+494+14+94 </t>
  </si>
  <si>
    <t xml:space="preserve">ТЕЛ КРИВОЙ не зарег абонент</t>
  </si>
  <si>
    <t xml:space="preserve">12.24</t>
  </si>
  <si>
    <t xml:space="preserve">блохи 1170кв м производства, теплопункт есть, ленинградское 300а стр 21 на проходной взять пропуск ооо развитие </t>
  </si>
  <si>
    <t xml:space="preserve">1135ю</t>
  </si>
  <si>
    <t xml:space="preserve">79096947332      Александра</t>
  </si>
  <si>
    <t xml:space="preserve">соседи потравили, 2 этажа, производство, пища
гидромаш, м. РИжская, 120 кв..м
хол , гор, бар.
5700 БН
79096947332      Александра</t>
  </si>
  <si>
    <t xml:space="preserve">1133ю</t>
  </si>
  <si>
    <t xml:space="preserve">79636506374 Сергей</t>
  </si>
  <si>
    <t xml:space="preserve">160 м2    обработки по факту за деньги
провпет мира, д 210 корп 2 ТЦ  золотой ввавилон
21 спектр, северный пр-т, 39 второй торгой уровень.
</t>
  </si>
  <si>
    <t xml:space="preserve">89267956964   Олеся</t>
  </si>
  <si>
    <t xml:space="preserve">коломна 3ка</t>
  </si>
  <si>
    <t xml:space="preserve">1470ил</t>
  </si>
  <si>
    <t xml:space="preserve">79152837159    Александр</t>
  </si>
  <si>
    <t xml:space="preserve">таркаркны, 2-ка, мск
давно, 1 этаж, 
4100 ГАП + 200 р бар.
79152837159    Александр
</t>
  </si>
  <si>
    <t xml:space="preserve">смутила гарантия 3 мес.
связь в 16..00
__
нашел за 2000 с гарантией ГОД.</t>
  </si>
  <si>
    <t xml:space="preserve">79151881089      Ася
89104620097"</t>
  </si>
  <si>
    <t xml:space="preserve">Раменский р-н        18.00-19.00        3400                "раменкский р-н, пос им Тельмана, д 24
подъезд 4 этаж 5 кв 59
79151881089      Ася
89104620097"        "клопы, 1-ка, 
3400 ГАП со скид"        Владимир</t>
  </si>
  <si>
    <t xml:space="preserve">1471ил</t>
  </si>
  <si>
    <t xml:space="preserve">89037331923 Михаил""</t>
  </si>
  <si>
    <t xml:space="preserve">Звенигород.        10.00- 11.00        "3200 ( скидка 50%)
ПОВТОР"        "1366СЭС          """""звенигород нахабинское шоссе д9 кв 22 9164208182 Валентина
89037331923 Михаил""""        """" 9164208182 Валентина
89037331923 Михаил""""        клопы 3к комплекс        "        3 комнаты клопы комплекс,   деньги вперед!!!!        Владимир</t>
  </si>
  <si>
    <t xml:space="preserve">1366СЭС   </t>
  </si>
  <si>
    <t xml:space="preserve">платный повт</t>
  </si>
  <si>
    <t xml:space="preserve">
74997020238  Артем</t>
  </si>
  <si>
    <t xml:space="preserve">4 домов, 24 этажные, новые     , 19 подъездов
1 дом 9 подъехдов.
26 подъездов , мусорокамеры, подвалы, техэтажи.
74997020238  Артем
Реутов. 
reu1nz2@yandex.ru
</t>
  </si>
  <si>
    <t xml:space="preserve">ОБСЛУЖ.</t>
  </si>
  <si>
    <t xml:space="preserve">КП БЕЗ ТЗ, квадратуру не знаем, приедьте посмотреть - бесплатно, платить не будем. - мудак. Объем считаем по подъездам.</t>
  </si>
  <si>
    <t xml:space="preserve">Через Регину</t>
  </si>
  <si>
    <t xml:space="preserve">17.27</t>
  </si>
  <si>
    <t xml:space="preserve">ПЕРОВО 1к кв травили дуплетом, не помогло травили около 10 раз, квартира после 10   через Регину</t>
  </si>
  <si>
    <t xml:space="preserve">79168857897 Фархад </t>
  </si>
  <si>
    <t xml:space="preserve">м. Коломенская        19.00-19.30        4100        1472ил        "
79168857897 Фархад 
ул высокая, д 18 кв. 59
код: 77к6699"        "клопы, 2-ка, мск, 
4100 ГАП"        Владимир</t>
  </si>
  <si>
    <t xml:space="preserve">1472ил </t>
  </si>
  <si>
    <t xml:space="preserve">хостел капсульный кухня - </t>
  </si>
  <si>
    <t xml:space="preserve">1475ил</t>
  </si>
  <si>
    <t xml:space="preserve">89652310937 Алексей </t>
  </si>
  <si>
    <t xml:space="preserve">1 к кв  тараканы и клопы, сходненская  ул фабрициуса д 33 корп 1 кв 80</t>
  </si>
  <si>
    <t xml:space="preserve">1474ил</t>
  </si>
  <si>
    <t xml:space="preserve">со вчера вечера</t>
  </si>
  <si>
    <t xml:space="preserve">89261204667 ирина</t>
  </si>
  <si>
    <t xml:space="preserve">89261204667 ирина мкрн южный д4 кв 27 </t>
  </si>
  <si>
    <t xml:space="preserve">тараканы 2к кв комплекс</t>
  </si>
  <si>
    <t xml:space="preserve">1473ил</t>
  </si>
  <si>
    <t xml:space="preserve">1 ка хол-3500 комплекс 5500</t>
  </si>
  <si>
    <t xml:space="preserve">обработался за 2500 год гарантии</t>
  </si>
  <si>
    <t xml:space="preserve">7+916+010+97+20 Дарига</t>
  </si>
  <si>
    <t xml:space="preserve">м. Планерная        17.00-17.30        4000        1477ил         туристская 31к1 под2 кв 102        трараканы, 1-ка, ГАП + бар.        Владимир</t>
  </si>
  <si>
    <t xml:space="preserve">1477ил </t>
  </si>
  <si>
    <t xml:space="preserve">7+903+150+61+59 Юлия</t>
  </si>
  <si>
    <t xml:space="preserve">м. Отрадное        19.00-20.00        5400        1476ил        "79031506159 Юлия 
ул молодцова, д 23 корп 2 кв. 362 
6 подъезд 10 этаж."        "1-ка, хол, гор , бар- гель.
обслед квартиры: сеточки, стояки,, розтки.
УЖЕ травила у мошенников, рассчитать дозировку."        Владимир</t>
  </si>
  <si>
    <t xml:space="preserve">1476ил     </t>
  </si>
  <si>
    <t xml:space="preserve">89165608875 Ирина  84992492126</t>
  </si>
  <si>
    <t xml:space="preserve">тараканы кухня м кутузовская кутузовский пр-т д 30\32 21 под кв 968 есть мама инвалид лежачая аккуратнее будет на время обработки там</t>
  </si>
  <si>
    <t xml:space="preserve">тараканы гор и бар кухня  и моп</t>
  </si>
  <si>
    <t xml:space="preserve">1480ил</t>
  </si>
  <si>
    <t xml:space="preserve">79096650000  Евгений" </t>
  </si>
  <si>
    <t xml:space="preserve">м. Дмитровская        16.00-17.00        5700        1478ил        "
м. Дмитровская
петровско-разумоский пр-д, д 24 корп 19 
подъезд 1 этаж 3 кв 11 
79096650000  Евгений"        "плесень. 1 на 1 кв.м.
мск, 
5700 мех зачистка + 2 комп состав "        Владимир</t>
  </si>
  <si>
    <t xml:space="preserve"> 1478ил   </t>
  </si>
  <si>
    <t xml:space="preserve">79637791152      Юлия"  </t>
  </si>
  <si>
    <t xml:space="preserve">МО Мытищи        17.00-18.00        4300        1479ил        "
2-ка, Мытищи, пос Пироговский, ул советская, 2А кв. 190 
7 этаж
4300 
79637791152      Юлия"        "ГАП, клопы, МО
2-ка, клопы
4100 + 200 р выезд"        Владимир</t>
  </si>
  <si>
    <t xml:space="preserve">1479ил  </t>
  </si>
  <si>
    <t xml:space="preserve"> "89255199974 Роман 
79168850050 </t>
  </si>
  <si>
    <t xml:space="preserve">МО Химки.        13.00-14.00        5500        1481ил        "89255199974 Роман 
79168850050 
МО , Химки, ул дружбы, 8 А, подъезд 3 
этаж 3 кв 79"        "химки, 3-ка, клопы
давно обнаружили, размножились
5500 комплекс со скид.
хол, гор, бар.
без запаха, что соседи не учуяли."        Владимир</t>
  </si>
  <si>
    <t xml:space="preserve">1481ил  </t>
  </si>
  <si>
    <t xml:space="preserve">89031190130 Владимир
74956092435</t>
  </si>
  <si>
    <t xml:space="preserve">м. Беговая         16.00-17.00        5700        1482ил        "3-й хорошевский пр-д, д 8 подънд 1 
3 этаж кв 7 домофон 007
89031190130 Владимир
74956092435
""особенный"" клиент"        "2-ка, комплекс гап, хол, бар
сделать все четко .
тарарканы, квартиру сдает"        Владимир</t>
  </si>
  <si>
    <t xml:space="preserve">  1482ил     </t>
  </si>
  <si>
    <t xml:space="preserve">79299549035 Данир</t>
  </si>
  <si>
    <t xml:space="preserve">в общаге, 1 к , заехали 2 мес, Мытищи
ГАП</t>
  </si>
  <si>
    <t xml:space="preserve">думает, прозвон в течении дня в 16.00
на сегодня на вечер хотел\\\ сбрасывает от 16.05
сбрас , съехал от 25.07</t>
  </si>
  <si>
    <t xml:space="preserve">79261123500    Срегей</t>
  </si>
  <si>
    <t xml:space="preserve">79261123500    Срегей
клопов,     3-ка,        Химки
бех запааха, безопасно мал ребенок
гиппоаллергено , нетоксично.
комлпекс 6100 </t>
  </si>
  <si>
    <t xml:space="preserve">думает, прозвон в течении дня в 16.00
\\думает от 16.11 </t>
  </si>
  <si>
    <t xml:space="preserve">
79997978283    Иса</t>
  </si>
  <si>
    <t xml:space="preserve">20-25 соток, рублевка
комары, водоем недалеко от участка.
Барвиха.
есть дети, БЕЗОПАСНО
15 000 р.
79997978283    Иса
</t>
  </si>
  <si>
    <t xml:space="preserve">1483ил</t>
  </si>
  <si>
    <t xml:space="preserve">89154522344 Даниил </t>
  </si>
  <si>
    <t xml:space="preserve">КЛОПЫ очень давно,  обрабатывали палачом, дмитровский р-н пос горки 25 д14 кв 65 </t>
  </si>
  <si>
    <t xml:space="preserve">клопы комплекс 1к кв</t>
  </si>
  <si>
    <t xml:space="preserve">1484ил</t>
  </si>
  <si>
    <t xml:space="preserve">добор  1475ил</t>
  </si>
  <si>
    <t xml:space="preserve">Фарукшин 1475ил</t>
  </si>
  <si>
    <t xml:space="preserve">79265844144 Андрей </t>
  </si>
  <si>
    <t xml:space="preserve">МО Люберцы        16.00-17.00        4000        1485ил        "Мо Люберцы, ул инициативная, д 13 подъезд 6
этаж 14 кв 699
79265844144 Андрей
"        "1-ка, студия, чешуйница
ГАП"        Владимир</t>
  </si>
  <si>
    <t xml:space="preserve">чешуйница</t>
  </si>
  <si>
    <t xml:space="preserve"> 1485ил  </t>
  </si>
  <si>
    <t xml:space="preserve">79267170471    Елена"     </t>
  </si>
  <si>
    <t xml:space="preserve">МО Рузский р-н        17.00        6100        1486ил        "тучково, 70 км от мкад, 
Рузский р-н, МО, пгт Тучково, м-н Восточный, д 22 кв 70 А
79267170471    Елена"        "2-ка, тарарканы.
9 этаж.
5700 р + 400 р выезд = 6100 р.
комплекс: гор, хол, бар гель"        Владимир</t>
  </si>
  <si>
    <t xml:space="preserve"> 1486ил  </t>
  </si>
  <si>
    <t xml:space="preserve">89168770703 Леонид</t>
  </si>
  <si>
    <t xml:space="preserve">клопы  3ка</t>
  </si>
  <si>
    <t xml:space="preserve">1487ил</t>
  </si>
  <si>
    <t xml:space="preserve">9.16</t>
  </si>
  <si>
    <t xml:space="preserve">89773297930 максим </t>
  </si>
  <si>
    <t xml:space="preserve">клопы переехали недавно, в диване, м южная, чертановская ул 7 корп 2 10 эт кв 68</t>
  </si>
  <si>
    <t xml:space="preserve">2 к кв </t>
  </si>
  <si>
    <t xml:space="preserve">1488ил</t>
  </si>
  <si>
    <t xml:space="preserve">89259265399 Абдул</t>
  </si>
  <si>
    <t xml:space="preserve">клопы 3 к кв  зеленоград 2й район корп 251 кв 144 13 этаж</t>
  </si>
  <si>
    <t xml:space="preserve">1489ил</t>
  </si>
  <si>
    <t xml:space="preserve"> договор 2Д  200м2-6100(если нужна обработка) </t>
  </si>
  <si>
    <t xml:space="preserve">2д</t>
  </si>
  <si>
    <t xml:space="preserve">интересуется пока
связь в 13.00
__
неактуально! 13:00</t>
  </si>
  <si>
    <t xml:space="preserve">89250655365 89096364395 очень чурки</t>
  </si>
  <si>
    <t xml:space="preserve">Равиль</t>
  </si>
  <si>
    <t xml:space="preserve">большая пионерская д 42 кв 4 живет 8 чел без гарантии        89250655365 89096364395</t>
  </si>
  <si>
    <t xml:space="preserve">клопы 2 к кв </t>
  </si>
  <si>
    <t xml:space="preserve">1490ил</t>
  </si>
  <si>
    <t xml:space="preserve">89688310150 Михаил</t>
  </si>
  <si>
    <t xml:space="preserve">от мкад 24 км одинцовский район</t>
  </si>
  <si>
    <t xml:space="preserve">клопы 30м2</t>
  </si>
  <si>
    <t xml:space="preserve">1491ил</t>
  </si>
  <si>
    <t xml:space="preserve">89268256494 Алексаендр </t>
  </si>
  <si>
    <t xml:space="preserve">клопы тараканы  балашиха 4к кв </t>
  </si>
  <si>
    <t xml:space="preserve">тараканы клопы комплекс</t>
  </si>
  <si>
    <t xml:space="preserve">советуется с соседями
связь в 13.00
___
"Я МАЙОР ПОЛИЦИИ" ,заказал за 2500</t>
  </si>
  <si>
    <t xml:space="preserve">89257074944 Альберт </t>
  </si>
  <si>
    <t xml:space="preserve">клещи комары жк татьянин парк 3 соток  зеленые горки д 1 </t>
  </si>
  <si>
    <t xml:space="preserve">клещи комары 3 сотки</t>
  </si>
  <si>
    <t xml:space="preserve">1492ил</t>
  </si>
  <si>
    <t xml:space="preserve">москва клоп</t>
  </si>
  <si>
    <t xml:space="preserve">1ка гап</t>
  </si>
  <si>
    <t xml:space="preserve">1493ил</t>
  </si>
  <si>
    <t xml:space="preserve">89776039636 Марина</t>
  </si>
  <si>
    <t xml:space="preserve">зеленоград 3ка</t>
  </si>
  <si>
    <t xml:space="preserve">тараканы  гап </t>
  </si>
  <si>
    <t xml:space="preserve">думают
связь в 13.00
__
нашли дешевое с гарантией год</t>
  </si>
  <si>
    <t xml:space="preserve">89162217283  Любовь</t>
  </si>
  <si>
    <t xml:space="preserve">5км от мкад город Дзержинский</t>
  </si>
  <si>
    <t xml:space="preserve">1494ил</t>
  </si>
  <si>
    <t xml:space="preserve">79167164855  Ольга</t>
  </si>
  <si>
    <t xml:space="preserve">консультация, будет ебать мозг УК, сушить хату-----потом нам позвонитъ</t>
  </si>
  <si>
    <t xml:space="preserve">89036220114 Наталья</t>
  </si>
  <si>
    <t xml:space="preserve">м. ясеново        11.00-12.00        4300        1495ил        "
новоясеневский пр-т д 3 подьхд 5 этаж 11 кв 300
89036220114 Наталья
7495"        "3-ка клопы гап
наталья клопы 3-ка мск гап 4300 без запахов у мамы астма"        владимир</t>
  </si>
  <si>
    <t xml:space="preserve">    1495ил   </t>
  </si>
  <si>
    <t xml:space="preserve">2к кв  Пражская  бирюлево зап востряковский пр-д тараканы давно и много</t>
  </si>
  <si>
    <t xml:space="preserve">тараканы комплекс 2 к кв </t>
  </si>
  <si>
    <t xml:space="preserve">думают
___
не берет набрать в 16.00
__
съехал гасится</t>
  </si>
  <si>
    <t xml:space="preserve">89299866551  Евгений</t>
  </si>
  <si>
    <t xml:space="preserve">химки</t>
  </si>
  <si>
    <t xml:space="preserve">плесень   зона поражения метр на 1,5//// 5к зарядил за выезд, стоимость выезда войдет в стоимость обработки</t>
  </si>
  <si>
    <t xml:space="preserve">думают
связь в 13.00
___
дохуя умный, сам наберет 13:10</t>
  </si>
  <si>
    <t xml:space="preserve">11.33</t>
  </si>
  <si>
    <t xml:space="preserve">кондитерский цех 160кв москва, крысы </t>
  </si>
  <si>
    <t xml:space="preserve">АРЕНДОДАТЕЛИ САМИ ТРАВЯТ</t>
  </si>
  <si>
    <t xml:space="preserve">84955718823 Надежда 89260376146</t>
  </si>
  <si>
    <t xml:space="preserve">плесень  есть лежачий больной химки куркинское ш д 12 кв 77</t>
  </si>
  <si>
    <t xml:space="preserve">дезинфекция от спор плесени</t>
  </si>
  <si>
    <t xml:space="preserve">1498ил</t>
  </si>
  <si>
    <t xml:space="preserve">железка 1ка 40м2</t>
  </si>
  <si>
    <t xml:space="preserve">клопы 1 мес   комплекс 5100 + 400 за дорогу</t>
  </si>
  <si>
    <t xml:space="preserve">перезвонит, если че набрать в 16:00
__
сбрас набрать в 18.00</t>
  </si>
  <si>
    <t xml:space="preserve">79036653562  Эдьдар</t>
  </si>
  <si>
    <t xml:space="preserve">Куркино        11.00-12.00        4085 р.со скид         1496ил        "
79036653562  Эдьдар
Москва, куркино,  ул воротынская, д 16 корп 1 
кв. 42 , этаж 12 "        "муравьи, в квартире, рыжие
2 -ка, 2 санузла.
мск, 
есть дети, 2 года. 
безопасно!!
ГАП+бар. ГЕЛЬ
2500 клинниг. на след день.
5200 через 2 недели. "        Владимир</t>
  </si>
  <si>
    <t xml:space="preserve">4 085</t>
  </si>
  <si>
    <t xml:space="preserve">1496ил     </t>
  </si>
  <si>
    <t xml:space="preserve">дератизация 1р в квартал, крысы 524 кв м, по факту 300 кв м oplova@bk.ru</t>
  </si>
  <si>
    <t xml:space="preserve">диалог МИША</t>
  </si>
  <si>
    <t xml:space="preserve">79605779306    Гадру</t>
  </si>
  <si>
    <t xml:space="preserve"> Балашиха        18.00        3800        1497ил        "
79605779306    Гадру
Балашиха, м-н авиаторов, ул нестерова, д 1 кв. 121
14 этаж 2 подъезд
"        "тарарканы, клопы,         2-ка, Балашиха
4 человека.
3800 ГАП выезд вкл.
со скидкой "        Владимир</t>
  </si>
  <si>
    <t xml:space="preserve">КЛОП ТАРКАН</t>
  </si>
  <si>
    <t xml:space="preserve"> 1497ил</t>
  </si>
  <si>
    <t xml:space="preserve">84992065860 Елена</t>
  </si>
  <si>
    <t xml:space="preserve">Семен/Влаимир</t>
  </si>
  <si>
    <t xml:space="preserve">МО Одинцовский р-н        19.00-20.00        7000        1503ил        "МО Одинцовский р-н, с. Жаворонки, ул 6-я советская, д 25 
74992065860 Елена
89265920893"        " соток осы под коньком осы  6 м  высота   2мес гарантия  
ГАПОМ если надо взят лестницу"        Сергей/Владимир</t>
  </si>
  <si>
    <t xml:space="preserve">11 соток осы под коньком осы  6 м  высота   2мес гарантия    взять лестницу   +3000 демонтаж пары досок и удаления
ОСЫ</t>
  </si>
  <si>
    <t xml:space="preserve">  1503ил</t>
  </si>
  <si>
    <t xml:space="preserve">заказ дожата в 18.30
Володькей</t>
  </si>
  <si>
    <t xml:space="preserve">89251991683 Руслан</t>
  </si>
  <si>
    <t xml:space="preserve">клоп в коммуналке одна комната без гарантии </t>
  </si>
  <si>
    <t xml:space="preserve">1 600</t>
  </si>
  <si>
    <t xml:space="preserve">хочет гарантию на 100 лет</t>
  </si>
  <si>
    <t xml:space="preserve">москва  офис подвальное помещение после затопления и ремонта</t>
  </si>
  <si>
    <t xml:space="preserve">плесень  140м2  гарантия </t>
  </si>
  <si>
    <t xml:space="preserve">прикинет зону поражения и пеоезвонит</t>
  </si>
  <si>
    <t xml:space="preserve">79255008057 Сергей Александрови</t>
  </si>
  <si>
    <t xml:space="preserve">хонда цивик, плесень в авто.
в гараже, 2 недели.
рязанский пр-т
79255008057 Сергей Александрови
5000 р мех зачиска, + ГАП плесень.
17.00 -18 .00</t>
  </si>
  <si>
    <t xml:space="preserve">плесень в авто</t>
  </si>
  <si>
    <t xml:space="preserve">ПЕРЕЗВОНИТ САМ КАК РЕЩИТСЯ
16.40</t>
  </si>
  <si>
    <t xml:space="preserve">89031112021 Владимир</t>
  </si>
  <si>
    <t xml:space="preserve">москва 1ка  недавно травила говнокомпания и ни чего не пропало</t>
  </si>
  <si>
    <t xml:space="preserve">подумаю и перезвоню
набрать в 16:00</t>
  </si>
  <si>
    <t xml:space="preserve">89859249099 хач </t>
  </si>
  <si>
    <t xml:space="preserve">2-3 кв м кухня плесень стена наружная плесневелая угол дома </t>
  </si>
  <si>
    <t xml:space="preserve">плесень +дез воздуха </t>
  </si>
  <si>
    <t xml:space="preserve">ПЕРЕЗВОНИТ САМ КАК РЕЩИТСЯ</t>
  </si>
  <si>
    <t xml:space="preserve">   "79258222512 Светлана</t>
  </si>
  <si>
    <t xml:space="preserve">Геннадий ( из гарантийного)
Владимир</t>
  </si>
  <si>
    <t xml:space="preserve">Звенигород.        13.00-14.00        6100        1499ил        "79258222512 Светлана
М-н, Ракитня, пер чайковского 33- ориентир.
Завод Анипласт ."        "120 кв.м. , тарарканы, муравьи, 
Звенигород.
6100 ГАП, ХОЛ.
__
сатрый клиент"        Владимир</t>
  </si>
  <si>
    <t xml:space="preserve">ТАРААКНЫ МУРАВТИ</t>
  </si>
  <si>
    <t xml:space="preserve">1499ил </t>
  </si>
  <si>
    <t xml:space="preserve">заказ стар клиент</t>
  </si>
  <si>
    <t xml:space="preserve">НМК рустам</t>
  </si>
  <si>
    <t xml:space="preserve">НМК рустам доки мясокомбинат</t>
  </si>
  <si>
    <t xml:space="preserve">1132ю</t>
  </si>
  <si>
    <t xml:space="preserve">79152676660  Юлия</t>
  </si>
  <si>
    <t xml:space="preserve">мо каширский район 120 км от мкад </t>
  </si>
  <si>
    <t xml:space="preserve">блохи частный дом 40м2 в доме дети 4 и 8 лет    11200-обычный ////16100-премиум</t>
  </si>
  <si>
    <t xml:space="preserve">поговорю с родителями и перезвонит сама. пока не звонить</t>
  </si>
  <si>
    <t xml:space="preserve">79858458054 Людмила </t>
  </si>
  <si>
    <t xml:space="preserve">квартира в старорм доме есть крысы, 2к кв ясный проезд 30корп1 кв41 </t>
  </si>
  <si>
    <t xml:space="preserve">без пенокумарина 2500 с ним 4200</t>
  </si>
  <si>
    <t xml:space="preserve">1501ил</t>
  </si>
  <si>
    <t xml:space="preserve">79636240598    Сергей"  </t>
  </si>
  <si>
    <t xml:space="preserve">м. Преобпаженская площадь        16.00-17.00        4200        1500ил        "2-я пугачевская, д 12 корп 1 кв. 52
4 этаж 2 подъезд
79636240598    Сергей"        "сдавали, 
4400 ГАП + 300 бар гель = 420 со скид.
3-ка, тарраканы  , мск"        Владимир</t>
  </si>
  <si>
    <t xml:space="preserve">ТАРААКНЫ </t>
  </si>
  <si>
    <t xml:space="preserve"> 1500ил </t>
  </si>
  <si>
    <t xml:space="preserve">ярославка"        19.00-20.00        4600        1502ил        "
79168578026 Алина</t>
  </si>
  <si>
    <t xml:space="preserve">"МО Королев
ярославка"	19.00-20.00	4600	1502ил	"
79168578026 Алина  
Королев, мкр юбилейный ул большая комитетская д 10 кв 7 эт 2 под 1 
"	"12 км от мкад, 2-ка, тарарканы, 
сдавали, весной были уже.
4100ГАП + 300 + 200 = 4600 р"	Владимир</t>
  </si>
  <si>
    <t xml:space="preserve"> 1502ил </t>
  </si>
  <si>
    <t xml:space="preserve">89254620212 Мария </t>
  </si>
  <si>
    <t xml:space="preserve">3д на год + БИО ПУТЕМ СЖИГАНИЯ лаб, </t>
  </si>
  <si>
    <t xml:space="preserve">заказ  заберет заавтра из офиса</t>
  </si>
  <si>
    <t xml:space="preserve">14.21</t>
  </si>
  <si>
    <t xml:space="preserve">2к кв зарайск тараканы </t>
  </si>
  <si>
    <t xml:space="preserve">далеко</t>
  </si>
  <si>
    <t xml:space="preserve">
79099743540       Анатолий</t>
  </si>
  <si>
    <t xml:space="preserve">Павел исаев</t>
  </si>
  <si>
    <t xml:space="preserve">клещи, ЮЗАО западный округ, 96 ГА
единократно
территорию окло прудов
uzao05@mail.ru
79099743540       Анатолий
___
пересчет 77, 5 ГА от 26.07</t>
  </si>
  <si>
    <t xml:space="preserve">96 ГА юзаю
кп
КЛЕЩИ</t>
  </si>
  <si>
    <t xml:space="preserve">263 500</t>
  </si>
  <si>
    <t xml:space="preserve">77,5  ГА юзаю
кп отправлено
пересчетот 26.07 Павел</t>
  </si>
  <si>
    <t xml:space="preserve">79153458877        Алексей</t>
  </si>
  <si>
    <t xml:space="preserve">кроты   , месяца, 25 соток, 12 км от мкад, домодево
12 000 разово
9000 х 2  = 18 000 р
7500 х 3   = 22 500 р
79153458877        Алексей
</t>
  </si>
  <si>
    <t xml:space="preserve">МСЭ 38</t>
  </si>
  <si>
    <t xml:space="preserve">79168511263 Екатерина </t>
  </si>
  <si>
    <t xml:space="preserve">кроты, 20 соток, 8 соток под обработку.
22 км отм кад, новая рига
всегда были, газон попортили
10000 разов
16 000 х 2
6500 х 3 = 19 500 р.
79168511263 Екатерина </t>
  </si>
  <si>
    <t xml:space="preserve">думаю, перезвонит
набрать 26.07 в 12.00</t>
  </si>
  <si>
    <t xml:space="preserve">1504ил</t>
  </si>
  <si>
    <t xml:space="preserve">89153458877 алексей</t>
  </si>
  <si>
    <t xml:space="preserve">Семен/Володимир</t>
  </si>
  <si>
    <t xml:space="preserve">строчка 2385</t>
  </si>
  <si>
    <t xml:space="preserve">1505ил</t>
  </si>
  <si>
    <t xml:space="preserve">строчка 2385   ЗАКАЗ</t>
  </si>
  <si>
    <t xml:space="preserve">79651664402 Алексей</t>
  </si>
  <si>
    <t xml:space="preserve">квартира 3 этаж   3комнаты  алтуфьево    заделка дыр пенокумарин милашенкова д 10а кв 9 3 этаж </t>
  </si>
  <si>
    <t xml:space="preserve">крымы лезут по стояку</t>
  </si>
  <si>
    <t xml:space="preserve">заказ от 30.07</t>
  </si>
  <si>
    <t xml:space="preserve"> "89037273626 Амиран
74954622779</t>
  </si>
  <si>
    <t xml:space="preserve">м. Щелковская        10.00        4100        1506ил        "89037273626 Амиран
74954622779
ул уральская, д . 5А
кафе Визит"        "крысы, 100 кв.м.
ловушки, приманки, пенокумарин."        Владимир</t>
  </si>
  <si>
    <t xml:space="preserve">  1506ил   </t>
  </si>
  <si>
    <t xml:space="preserve">79672145601 Михаил </t>
  </si>
  <si>
    <t xml:space="preserve">10 сототок, 7- 8 к м от мкад, одинцвово</t>
  </si>
  <si>
    <t xml:space="preserve">КОМАРЫ, КЛЕЩИ</t>
  </si>
  <si>
    <t xml:space="preserve">7 300</t>
  </si>
  <si>
    <t xml:space="preserve">совет с хозяевами
набрать 30.07 в 12.00</t>
  </si>
  <si>
    <t xml:space="preserve">1355ил старый клиент были у него 3 июля</t>
  </si>
  <si>
    <t xml:space="preserve">будет отпрашиваться с работы на завтра но пока хз</t>
  </si>
  <si>
    <t xml:space="preserve">перезвонит</t>
  </si>
  <si>
    <t xml:space="preserve">79856142168   Наталья</t>
  </si>
  <si>
    <t xml:space="preserve">МО Нарофоминск        10.00-11.00        5300        1507ил        "Нарофоминск
полубоярова, д 1 кв 6 
1 подъезд 2 этаж 
79856142168   Наталья
"        "от 5300 комплес со скид
хол, гор, бар
клопы,     2-ка, "        Владимир</t>
  </si>
  <si>
    <t xml:space="preserve">1507ил</t>
  </si>
  <si>
    <t xml:space="preserve">79160176868 Светлана" </t>
  </si>
  <si>
    <t xml:space="preserve">МО Раменское        "19.00-20.00
ЕСЛИ МОЖНО РАНЬШЕ."        5500        1508ил        "Раменское, ул красноарсмейская, д 23А кв. 59
этаж 9 
79160176868 Светлана"        "2-ка, гор, хол, бар
акцент на клопов + тараканы.
5500 комплекс
укусы, клопы, 
ЕСТЬ КОШКА!"        Владимир</t>
  </si>
  <si>
    <t xml:space="preserve">КЛОПЫ+ тарак</t>
  </si>
  <si>
    <t xml:space="preserve"> 1508ил   </t>
  </si>
  <si>
    <t xml:space="preserve">МО Мытищи, Пироговский	15.00-16.00	4300	1509ил	"МО Мытищи, Пироговский
пос Пироговский, ул фабричная д 12 кв 228 
16 этаж,  
79771949244    Юлия
"""	"""твараканы, 2-ка, Мытищи, 10 км от мкад
давно, год назад
4300 ГАП"	Владимир
</t>
  </si>
  <si>
    <t xml:space="preserve">1509ил</t>
  </si>
  <si>
    <t xml:space="preserve">заказ стр 2159</t>
  </si>
  <si>
    <t xml:space="preserve">7+985+270+23+34  Ольга</t>
  </si>
  <si>
    <t xml:space="preserve">МО Лобня        16.00        5600        1510ил        "79852702334  Ольга 
89258792311 Алексей     
3-ка, ЛОбня, р-н красная поляна, ул 9-й квартал, д 8 
2 подъезд дмфо 21к
2 этаж кв 21
2 этаж
""      "        "тараканы        5600   ""3 раза травили, 3 фиомы
ноябрь 2017.
__
КОМПЛЕСКС усилен со скид: гор, хол, бар.
Осбед : сеточки, розетки, стояки.
запланировать закреп обработку 08.08 с мастром.
выезд 200 р"        Владимир</t>
  </si>
  <si>
    <t xml:space="preserve"> 1510ил   </t>
  </si>
  <si>
    <t xml:space="preserve">7+999+992+74+78</t>
  </si>
  <si>
    <t xml:space="preserve">79035769726    Елена</t>
  </si>
  <si>
    <t xml:space="preserve">МО Старая купавна        18.00         4600 р.        1511ил        "
79035769726    Елена
МО Старая купавна, ул большая москвоская, д 140 кв 25 
2 подъезд 5 этаж"        "клопы, 1-ка. Старая купанва
муж бывал в командировках
3800 ГАП + 300 р выезд.
маленький ребенок.
+ 500 если примиум   немецик без запаха, без следов= 4600 р."        Владимир</t>
  </si>
  <si>
    <t xml:space="preserve">   1511ил </t>
  </si>
  <si>
    <t xml:space="preserve">79260460027 Надежда"  </t>
  </si>
  <si>
    <t xml:space="preserve">м. Щелковская        18.00-19.00        4200        1512ил        "щелковское ш-е, д 85 корп 1 
кв 4 
1 этаж 
79260460027 Надежда"        4-ка, блохи, ГАП со скид        Владимир</t>
  </si>
  <si>
    <t xml:space="preserve"> 1512ил </t>
  </si>
  <si>
    <t xml:space="preserve">нашли за 2000 р.</t>
  </si>
  <si>
    <t xml:space="preserve">74953373672 , Борис Львович</t>
  </si>
  <si>
    <t xml:space="preserve">м. Теплый стан        12.00 - 13.00        4000        1514ил        "74953373672 , Борис Львович     89266138980
Борис Львович
ул профсоюзная, д 156 корп 1 подъезд 4 этаж 3 кв 118
4000 ГАП барьер со скид.  "        3-ка, ГАП , тараканы, + бар гель ср скид        Владимир</t>
  </si>
  <si>
    <t xml:space="preserve">   1514ил   </t>
  </si>
  <si>
    <t xml:space="preserve">89037233282  Ольга</t>
  </si>
  <si>
    <t xml:space="preserve">250м2 москва</t>
  </si>
  <si>
    <t xml:space="preserve">тараканы и клопы хол 7500/// 9200-гап //// комплекс 11400   2 обработки 18000</t>
  </si>
  <si>
    <t xml:space="preserve">подумаю и перезвоню
СВЗЯЬ В 16.00!
__
связь в 31.07 вторник</t>
  </si>
  <si>
    <t xml:space="preserve">79031908385   Людмила Сергеевна</t>
  </si>
  <si>
    <t xml:space="preserve">тараркканы, МО , 30 км от мкад, Киевка
2-ка, 1 команата закарыта.
79031908385   Людмила Сергеевна
3 этаж.
первый раз мае.
3800 ГАП + 300 р.
на ыоскресенье днем! после нарофоминска</t>
  </si>
  <si>
    <t xml:space="preserve">сами свяжутся от 26.07</t>
  </si>
  <si>
    <t xml:space="preserve">79854421309  Игорь"   </t>
  </si>
  <si>
    <t xml:space="preserve">МО Мытищи        17.00-18.00        4100        1513ил        "
МО Мытищи, 4 км мкад, 
ул щербакова, д 1 корп 1 кв 134
давно? с месяц назад. по ка в мопах.
3 этаж, подъезд 3
79854421309  Игорь"        "3800 ГАП + 300 р барьер = 4100 р  гель.
квартира, 40 кв.м.  тараканы "        Владимир</t>
  </si>
  <si>
    <t xml:space="preserve"> 1513ил  </t>
  </si>
  <si>
    <t xml:space="preserve">79997685376  Елена</t>
  </si>
  <si>
    <t xml:space="preserve">новая москва  кафе и магазин 50м2 и кафе 50 м2-</t>
  </si>
  <si>
    <t xml:space="preserve">тараканы   если будет заказывать 10% дать скидку</t>
  </si>
  <si>
    <t xml:space="preserve">74954305438      Любовь</t>
  </si>
  <si>
    <t xml:space="preserve">тараракны, на кухгне, даже днем
мск,  3-ка,  74954305438      Любовь
4100 ГАП
3300 ГАП мопы без гарантии
астамтик мамам</t>
  </si>
  <si>
    <t xml:space="preserve">хотят на АВГУСТ
мозгоебы - пенсионеры. </t>
  </si>
  <si>
    <t xml:space="preserve">рекомендация</t>
  </si>
  <si>
    <t xml:space="preserve">89262187495 Галина</t>
  </si>
  <si>
    <t xml:space="preserve">склад полигрфической продукции  100м2  москва</t>
  </si>
  <si>
    <t xml:space="preserve">тараканы   холодный</t>
  </si>
  <si>
    <t xml:space="preserve">будут решать, не звонить. на контроле Семена</t>
  </si>
  <si>
    <t xml:space="preserve">79163027750      Елена</t>
  </si>
  <si>
    <t xml:space="preserve">тарарканы, мск, 
м. Октябрьское поле
морим-морим пол года.
3-ка, 
79163027750      Елена
</t>
  </si>
  <si>
    <t xml:space="preserve">4100 мопы + 1 к
4400 ГАП 3-ка
тарарканы</t>
  </si>
  <si>
    <t xml:space="preserve">дорого. без гарантии, только мпопы.
нахуй</t>
  </si>
  <si>
    <t xml:space="preserve">84985201078 Светлана</t>
  </si>
  <si>
    <t xml:space="preserve">балашиха 1ка  тараканы</t>
  </si>
  <si>
    <t xml:space="preserve">сложности с головой  созвон 30.07</t>
  </si>
  <si>
    <t xml:space="preserve">79031451675    Наталья</t>
  </si>
  <si>
    <t xml:space="preserve">Рамиль/Володька</t>
  </si>
  <si>
    <t xml:space="preserve">Ногинск, по рекомендации
1-ка , клопы + тараракны.
только стлокнулись 
79031451675    Наталья</t>
  </si>
  <si>
    <t xml:space="preserve">4700 минималка
5600 комплекс</t>
  </si>
  <si>
    <t xml:space="preserve">хочет за 1800 в НОГИНСКЕ - нахуй.</t>
  </si>
  <si>
    <t xml:space="preserve">клининг 1362ил </t>
  </si>
  <si>
    <t xml:space="preserve">клининг</t>
  </si>
  <si>
    <t xml:space="preserve">89267846610 Татьяна</t>
  </si>
  <si>
    <t xml:space="preserve">москва  сходненская 2ка</t>
  </si>
  <si>
    <t xml:space="preserve">тараканы и клопы  1800+900</t>
  </si>
  <si>
    <t xml:space="preserve">1515ил</t>
  </si>
  <si>
    <t xml:space="preserve">89031867172  Юля</t>
  </si>
  <si>
    <t xml:space="preserve">подольск 3ка</t>
  </si>
  <si>
    <t xml:space="preserve">1517ил</t>
  </si>
  <si>
    <t xml:space="preserve">74951502211   ирина
89032092856</t>
  </si>
  <si>
    <t xml:space="preserve">м. Строгино/Щукинская        10.00-11.00        8700 нал.        1516ил        "74951502211   ирина
89032092856
ул маршала прошлякова, д 20 
Ориентир - пром зона."        "500 кв.м. крысы,  
крысы, швейное, производство
мск, 500 кв.м. 
8700 нал
9000 бн
приманки, ловушки, ПЕНОКУМАРИН обязат.
"        Владимир</t>
  </si>
  <si>
    <t xml:space="preserve"> 1516ил    </t>
  </si>
  <si>
    <t xml:space="preserve">воронежская область</t>
  </si>
  <si>
    <t xml:space="preserve">мухи</t>
  </si>
  <si>
    <t xml:space="preserve">ШЛЯПА ДАЛЕКАЯ</t>
  </si>
  <si>
    <t xml:space="preserve">ногинский район 35 км от мкад</t>
  </si>
  <si>
    <t xml:space="preserve">с родственниками советуется. набрать 01.08</t>
  </si>
  <si>
    <t xml:space="preserve">кп интересное</t>
  </si>
  <si>
    <t xml:space="preserve">Макарова Анастасия Валерьевна" &lt;makarova-av@mosmetro.ru&gt;:
Добрый день!
ГУП «Московский метрополитен» планирует заключение контракта на разовое оказание услуг по дезинсекции и дератизации помещений пищевого блока.
 </t>
  </si>
  <si>
    <t xml:space="preserve">Миша в работе</t>
  </si>
  <si>
    <t xml:space="preserve">89252964121 Геннадий</t>
  </si>
  <si>
    <t xml:space="preserve">2600 кв м тараканы д\с; пищеблок дохуя тараканов  щелково  богородский 14 щелково д\с филиппок n4121@yandex.ru</t>
  </si>
  <si>
    <t xml:space="preserve">16000 комплекс</t>
  </si>
  <si>
    <t xml:space="preserve">1518ил</t>
  </si>
  <si>
    <t xml:space="preserve">9.52</t>
  </si>
  <si>
    <t xml:space="preserve">89859389461 Джон </t>
  </si>
  <si>
    <t xml:space="preserve">1 к кв, много тараканы,  </t>
  </si>
  <si>
    <t xml:space="preserve">хол и гор</t>
  </si>
  <si>
    <t xml:space="preserve">дорого травил трешку за 2300 
____
заказал у мошенников с гарант 3 года</t>
  </si>
  <si>
    <t xml:space="preserve">от мкад 3-5 км  16 соток  24000-обработка////+12000 скос</t>
  </si>
  <si>
    <t xml:space="preserve">борщевик</t>
  </si>
  <si>
    <t xml:space="preserve">спасибо, досвидания
___
НУЖЕН ТОЛЬКО СКОС!
меня это не устраивает.</t>
  </si>
  <si>
    <t xml:space="preserve">89653274691  Вероника</t>
  </si>
  <si>
    <t xml:space="preserve">м. Борисово        15.00-16,00        5700        1522 ил         борисовский пруды д 17 кор 1 под 2 эт 16 кв 118   тел 89653274691  Вероника        муравьи 2ка комплекс ОБЯЗАТЕЛЬНО ГАП НА БАЛКОНЕ        Семен</t>
  </si>
  <si>
    <t xml:space="preserve">1522 ил    </t>
  </si>
  <si>
    <t xml:space="preserve">89164300798 Ольга </t>
  </si>
  <si>
    <t xml:space="preserve">производственное здание прачечная, 5-6 койкомест, 250кв м  автомобмильный пр-д д8 стр 3 </t>
  </si>
  <si>
    <t xml:space="preserve">тараканы клопы, </t>
  </si>
  <si>
    <t xml:space="preserve">1140ю</t>
  </si>
  <si>
    <t xml:space="preserve">заказ жду реквизиты</t>
  </si>
  <si>
    <t xml:space="preserve">МУЗЕЙ ВОВ  1ГА</t>
  </si>
  <si>
    <t xml:space="preserve">заказ   постоплата</t>
  </si>
  <si>
    <t xml:space="preserve">74957871596 Женщина</t>
  </si>
  <si>
    <t xml:space="preserve">пауки в малине , хочет бесплатно</t>
  </si>
  <si>
    <t xml:space="preserve">пауки большие в малине
"кто это бесплатно делает?"</t>
  </si>
  <si>
    <t xml:space="preserve">79031711109 Ольга</t>
  </si>
  <si>
    <t xml:space="preserve">50 км от мкад, 2-ка, клопы и тарарканы.
ГАП + бар. ИСТРА</t>
  </si>
  <si>
    <t xml:space="preserve">гасится, съехала 16.:00
27.07</t>
  </si>
  <si>
    <t xml:space="preserve">79671523933 Игорь</t>
  </si>
  <si>
    <t xml:space="preserve">не жилое здание м планерная  </t>
  </si>
  <si>
    <t xml:space="preserve">тараканы 20м2  хол+ гель</t>
  </si>
  <si>
    <t xml:space="preserve">3 300</t>
  </si>
  <si>
    <t xml:space="preserve">перенос на середину августа</t>
  </si>
  <si>
    <t xml:space="preserve">74994806787   Сергей</t>
  </si>
  <si>
    <t xml:space="preserve">клопы, 1-ка,   мск
3800 ГАП
74994806787   Сергей</t>
  </si>
  <si>
    <t xml:space="preserve">инвалид, без жены решние не принмает.
сами свяжутся
контрольный 30.07</t>
  </si>
  <si>
    <t xml:space="preserve">79263707180    Анна</t>
  </si>
  <si>
    <t xml:space="preserve">1 раз в месяц, 3500 кв.м.
2Д
клиннинговая компания РОСАТОМ
8000 х 12 = 96 000.
79263707180    Анна
</t>
  </si>
  <si>
    <t xml:space="preserve">клиннинговая комания, выступаем у них как субподрядчик.
обсуждают с рук-вом.
свзяь 30.07</t>
  </si>
  <si>
    <t xml:space="preserve">79851431788  Елена</t>
  </si>
  <si>
    <t xml:space="preserve">3ка тараканв</t>
  </si>
  <si>
    <t xml:space="preserve">1520 ил</t>
  </si>
  <si>
    <t xml:space="preserve">89260751511 Надежда</t>
  </si>
  <si>
    <t xml:space="preserve">РЕСТОРАН 500КВ М ТАРАКАНЫ гели ловушки,  ебанько круглосуточный ресторан УНАС ОЧЕНЬ ХОРОШИЙ РЕСТОРАН ЭТО НЕ МЫ ОНИ САМИ ПРИШЛИ</t>
  </si>
  <si>
    <t xml:space="preserve">ебанько, посоветуется с дирехором (с)</t>
  </si>
  <si>
    <t xml:space="preserve"> "89651557551
79261557551 Мансур </t>
  </si>
  <si>
    <t xml:space="preserve">м. Кузьминки/Текстильщики        "17.00-18.00
можно раньше"        4100        1519ил        "89651557551
79261557551 Мансур 
м. Кузьминки
ул юных ленинцев, д 14\16 корп 2 
кв. 34 этаж 5 "        "тарарканы, клопы,
5 человек, 2-ка
от 4100 ГАП"        Владимир</t>
  </si>
  <si>
    <t xml:space="preserve">1519ил     </t>
  </si>
  <si>
    <t xml:space="preserve">11.17</t>
  </si>
  <si>
    <t xml:space="preserve">89260368013 Артем</t>
  </si>
  <si>
    <t xml:space="preserve">Печатники участок, мыши отраву не жрут </t>
  </si>
  <si>
    <t xml:space="preserve">120кв м генуборка 3к и 1 кухня дом,  4 500 мыши 7 000 клининг </t>
  </si>
  <si>
    <t xml:space="preserve">хуй с горы, нет там частного сектора, пробивон походу </t>
  </si>
  <si>
    <t xml:space="preserve">79166891430   Виктория</t>
  </si>
  <si>
    <t xml:space="preserve">команалка, 4-ка, мск
5 этаж.
4700 ГАП + 300 ГАП.
79166891430   Виктория
обслед квартиры: сеточки, вытяжки, стояки</t>
  </si>
  <si>
    <t xml:space="preserve">с соседями советуется. набрать 27.07 в 14.00</t>
  </si>
  <si>
    <t xml:space="preserve">79164677757   МАксим</t>
  </si>
  <si>
    <t xml:space="preserve">700 кв.м. профилактика
в спорт помещении
4900 р
79164677757   МАксим</t>
  </si>
  <si>
    <t xml:space="preserve">1521 ил</t>
  </si>
  <si>
    <t xml:space="preserve">79162431249         Екатерина</t>
  </si>
  <si>
    <t xml:space="preserve">тараракны, 3-ка, МО Орехово зуево
хол, барьер, маленкьий ребенок
премиум препарата
5700 ГАП, хол , бар 
79162431249         Екатерина
ВЕЧЕР РЕСНИЦК 20.00-21.00</t>
  </si>
  <si>
    <t xml:space="preserve">с жильцами советуется. набрать 27.07 в 14.00</t>
  </si>
  <si>
    <t xml:space="preserve">консультация, как травили у мошенников и не помогло</t>
  </si>
  <si>
    <t xml:space="preserve">заказали в МЦД за 4000 и сейчас до 7000</t>
  </si>
  <si>
    <t xml:space="preserve">клопы новый городок медвжьи озера</t>
  </si>
  <si>
    <t xml:space="preserve">КОНСУЛЬТИРОВАЛСЯ
ГАРАНТИЯ ГОД. через месяц еще на 3500 разгрузят</t>
  </si>
  <si>
    <t xml:space="preserve">74999003463   Лусинэ</t>
  </si>
  <si>
    <t xml:space="preserve">1 этаж, офис, 160 кв.м.
мск, тараканы
74999003463   Лусинэ</t>
  </si>
  <si>
    <t xml:space="preserve">с ген диром советуется. набрать 27.07 в 14.00</t>
  </si>
  <si>
    <t xml:space="preserve">79057067340 Дарья 
89032154257 Александр ( звонить)</t>
  </si>
  <si>
    <t xml:space="preserve">"МО Чашниково
зеленград."        16.00-16.30        4500        1523ил        "
79057067340 Дарья 
89032154257 Александр ( звонить)
пос. Чашниково, д. 2 кв. 27
4 этаж подъезд 2
5 - этажка.
Зеленоград - ориентир."        "тараканы, 3-ка,      60 кв.м.
4500 гор , хол, бар
со скид."        Владимир</t>
  </si>
  <si>
    <t xml:space="preserve">     1523ил     </t>
  </si>
  <si>
    <t xml:space="preserve">     79036700195    Алексей</t>
  </si>
  <si>
    <t xml:space="preserve">МО Дмитровка, рогачевка        "19.00-20.00
МОЖНО раньше"        "5000
4-й выкзд кроты"        1316а          габовское  поселение пос овсянниково кп эдельвейс д16 рогачевскоеш.         79036700195    Алексей     соток комплекс        "КРОТЫ НЕ ПРОПАДАЮТ
4 - й выезд!!!!!! нужно сделать газон!!!!!"        Владимир</t>
  </si>
  <si>
    <t xml:space="preserve">КРОТЫ 4 выезд</t>
  </si>
  <si>
    <t xml:space="preserve">  1316а    </t>
  </si>
  <si>
    <t xml:space="preserve">добор кроты 4-й выезд</t>
  </si>
  <si>
    <t xml:space="preserve">вых</t>
  </si>
  <si>
    <t xml:space="preserve">89154751870 надира </t>
  </si>
  <si>
    <t xml:space="preserve">сокол        9.00        5300        1524ил        89154751870 надира ул алабяна д15 кв 15        2к кв клопы комплекс усиленный особое внимание на диваны.        Михаил    без гарантии повтор за 3000р</t>
  </si>
  <si>
    <t xml:space="preserve">клопы  </t>
  </si>
  <si>
    <t xml:space="preserve">1524ил</t>
  </si>
  <si>
    <t xml:space="preserve">89262091959 84955884603 михаил</t>
  </si>
  <si>
    <t xml:space="preserve">89262091959 84955884603 михаил мытищинский район КП беляниново д13 , набрать ему спросить как доехать</t>
  </si>
  <si>
    <t xml:space="preserve">крысы 13 сот</t>
  </si>
  <si>
    <t xml:space="preserve">1525ил</t>
  </si>
  <si>
    <t xml:space="preserve">89037594099 анна ивановна  89037209268</t>
  </si>
  <si>
    <t xml:space="preserve">борщевик 10 сот участок на пробу   баба глава снт хочет раундап либо агрокиллер </t>
  </si>
  <si>
    <t xml:space="preserve">борщевик </t>
  </si>
  <si>
    <t xml:space="preserve">перезвонит через 2 недели</t>
  </si>
  <si>
    <t xml:space="preserve">89162999730 баба</t>
  </si>
  <si>
    <t xml:space="preserve">привезет в офис жуков определить кто это </t>
  </si>
  <si>
    <t xml:space="preserve">приедет в офис, ебобо</t>
  </si>
  <si>
    <t xml:space="preserve">89663110074 животное с плесенью </t>
  </si>
  <si>
    <t xml:space="preserve">хочет без запаха без противогазов дезинфекцию, тупая мразь </t>
  </si>
  <si>
    <t xml:space="preserve">мразь </t>
  </si>
  <si>
    <t xml:space="preserve">89169473045 Константин</t>
  </si>
  <si>
    <t xml:space="preserve">12 бытовок таджики царицино, 1500 за бытовку</t>
  </si>
  <si>
    <t xml:space="preserve">дал скидку за 12000 весь объем</t>
  </si>
  <si>
    <t xml:space="preserve">узнавал цены/////ущнает цены
___
ждем отмашки 16:09
по 1000 р за бытовку.</t>
  </si>
  <si>
    <t xml:space="preserve">7.15</t>
  </si>
  <si>
    <t xml:space="preserve">79266046163 утренний черт с клопами</t>
  </si>
  <si>
    <t xml:space="preserve">клопы 1к кв 4000 два дома 6х6 3000 и 7000 в ебенях раменских</t>
  </si>
  <si>
    <t xml:space="preserve">"я все уже сделал намного дешевле"</t>
  </si>
  <si>
    <t xml:space="preserve">7+916+795+64+27 нвадежда анатольевна 89164195201 геннадий павлович </t>
  </si>
  <si>
    <t xml:space="preserve">коломна, тараканы 3 к кв,  комплдекс 6500 пос радужный д6 кв 26</t>
  </si>
  <si>
    <t xml:space="preserve">1528ил</t>
  </si>
  <si>
    <t xml:space="preserve">84991667128 михаил</t>
  </si>
  <si>
    <t xml:space="preserve">ППК  вет клиника по штату гендир и рентгенолог 50квм, ООО ВК Соколиная гора </t>
  </si>
  <si>
    <t xml:space="preserve">хотел моментальные лаб иссдедования, мудак</t>
  </si>
  <si>
    <t xml:space="preserve">89651858233 лиза </t>
  </si>
  <si>
    <t xml:space="preserve">клопы 1к кв,  давно, комплекс 4я сокольническая д4 под1 5 эитаж в 18</t>
  </si>
  <si>
    <t xml:space="preserve">89175601423  Юрий</t>
  </si>
  <si>
    <t xml:space="preserve">от мкад 31 пушкинский район </t>
  </si>
  <si>
    <t xml:space="preserve">площадь 16 соток  17500-обработка БОРЩЕВИК</t>
  </si>
  <si>
    <t xml:space="preserve">17 500</t>
  </si>
  <si>
    <t xml:space="preserve">как соберемся- я позвоню
_____
ДОРОГО, НЕ ВИЖУ СМЫСЛА И т.д.</t>
  </si>
  <si>
    <t xml:space="preserve">домодедово 1 ка</t>
  </si>
  <si>
    <t xml:space="preserve">дорого
___
съехал , гасится</t>
  </si>
  <si>
    <t xml:space="preserve">89773359878 Артем</t>
  </si>
  <si>
    <t xml:space="preserve">1527ил</t>
  </si>
  <si>
    <t xml:space="preserve">11.29</t>
  </si>
  <si>
    <t xml:space="preserve">7+916+619+49+24 Ревенко юрий константинович </t>
  </si>
  <si>
    <t xml:space="preserve">снт восток ступинский р-н ст. шугарово борщевик 12 соток  больше порлуметра исходя из 28000 за га  не меньше 5 растений на кв м</t>
  </si>
  <si>
    <t xml:space="preserve">15 500 </t>
  </si>
  <si>
    <t xml:space="preserve">отказ дорого думал гораздо дешевле</t>
  </si>
  <si>
    <t xml:space="preserve">89687114959 Екатерина </t>
  </si>
  <si>
    <t xml:space="preserve">клопы 2 дня, тараканы  видное комната 18 кв  всего 3 к кв  7 500</t>
  </si>
  <si>
    <t xml:space="preserve">С мужем советуется
___
заказали за 3500 р
гарантия 3 ГОДА</t>
  </si>
  <si>
    <t xml:space="preserve">84956236339 Евгения Анатольевная</t>
  </si>
  <si>
    <t xml:space="preserve">плесень  200м2 --  гап12000</t>
  </si>
  <si>
    <t xml:space="preserve">пошла к генеральному и перезвонит
___
не берет 16.:19</t>
  </si>
  <si>
    <t xml:space="preserve">11.45 </t>
  </si>
  <si>
    <t xml:space="preserve">89999098928  Иван </t>
  </si>
  <si>
    <t xml:space="preserve">подольск 2 к кв давно клопы  комплекс ленинградская 6а 4 подъезд кв49</t>
  </si>
  <si>
    <t xml:space="preserve">1529ил</t>
  </si>
  <si>
    <t xml:space="preserve">79152230696 Щелки</t>
  </si>
  <si>
    <t xml:space="preserve">москва  кафе -ресторан  150 м2  синий хаус</t>
  </si>
  <si>
    <t xml:space="preserve">тараканы  в вечернее время в 10.00</t>
  </si>
  <si>
    <t xml:space="preserve">КП ОТПРАВЛЕНО</t>
  </si>
  <si>
    <t xml:space="preserve">89167099977 Лидия</t>
  </si>
  <si>
    <t xml:space="preserve">плесень на кухне 3 кв м стена </t>
  </si>
  <si>
    <t xml:space="preserve">4500 зачистка + 2000  2-3 часа</t>
  </si>
  <si>
    <t xml:space="preserve">определит  дату с мужем и наберт сама
___
пока думают 16:22</t>
  </si>
  <si>
    <t xml:space="preserve">строчка 2391</t>
  </si>
  <si>
    <t xml:space="preserve">Cемен\Михаил</t>
  </si>
  <si>
    <t xml:space="preserve">крысы лезут по стояку</t>
  </si>
  <si>
    <t xml:space="preserve">1531ил</t>
  </si>
  <si>
    <t xml:space="preserve">89161999995 Наталья</t>
  </si>
  <si>
    <t xml:space="preserve">красногорск  курятник</t>
  </si>
  <si>
    <t xml:space="preserve">курятник   6500- премиум препарат(куры не дохнут) 3500-обычный(куры могут сдохнуть)</t>
  </si>
  <si>
    <t xml:space="preserve">1532ил</t>
  </si>
  <si>
    <t xml:space="preserve">13.29</t>
  </si>
  <si>
    <t xml:space="preserve">89652039591 Елена </t>
  </si>
  <si>
    <t xml:space="preserve">тараканы частный дом 70кв м в доме много собак,  комплекчс полный  звенигород красноармейский тупик д 18 </t>
  </si>
  <si>
    <t xml:space="preserve">тараканы дохуища гипоаллергенный премиум препарат</t>
  </si>
  <si>
    <t xml:space="preserve">1533ил</t>
  </si>
  <si>
    <t xml:space="preserve">МСЭ 17 </t>
  </si>
  <si>
    <t xml:space="preserve">89261544113 Анна </t>
  </si>
  <si>
    <t xml:space="preserve">блохи дом жилой 2 к кв блохи  дер покровское </t>
  </si>
  <si>
    <t xml:space="preserve">блохи </t>
  </si>
  <si>
    <t xml:space="preserve">ждет жэк, позвонит сама
__
сам наб от 16:30</t>
  </si>
  <si>
    <t xml:space="preserve">7+916+820+19+47</t>
  </si>
  <si>
    <t xml:space="preserve">89057160642  Ирина</t>
  </si>
  <si>
    <t xml:space="preserve">тараканы 2ка 5200- со скидкой</t>
  </si>
  <si>
    <t xml:space="preserve">ориентировочно на четверг и суббота///// набрать в 18.00
______
связь в понедельник 06.08</t>
  </si>
  <si>
    <t xml:space="preserve">?????????????</t>
  </si>
  <si>
    <t xml:space="preserve">89775394649 Ирина </t>
  </si>
  <si>
    <t xml:space="preserve">протекает радиатор полесень</t>
  </si>
  <si>
    <t xml:space="preserve">устранит протечку и наберет</t>
  </si>
  <si>
    <t xml:space="preserve">89162999730  Светлана</t>
  </si>
  <si>
    <t xml:space="preserve">Семен/Михаил</t>
  </si>
  <si>
    <t xml:space="preserve">заказ строчка 2447   заречье</t>
  </si>
  <si>
    <t xml:space="preserve">насекомые</t>
  </si>
  <si>
    <t xml:space="preserve">5 300</t>
  </si>
  <si>
    <t xml:space="preserve">1534ил</t>
  </si>
  <si>
    <t xml:space="preserve">заказ"муж дешевле нашел.
ОТМЕНА"</t>
  </si>
  <si>
    <t xml:space="preserve">89165887896 Наталья</t>
  </si>
  <si>
    <t xml:space="preserve">от мкад 25 км направление киевсеое участок 15 соток</t>
  </si>
  <si>
    <t xml:space="preserve">кроты  комплекс 15000  2 выезда гарантия на сезон</t>
  </si>
  <si>
    <t xml:space="preserve">1535ил</t>
  </si>
  <si>
    <t xml:space="preserve">89255729051  Кристина</t>
  </si>
  <si>
    <t xml:space="preserve">МИШИ ПЕРЕЗВОНИ</t>
  </si>
  <si>
    <t xml:space="preserve">смывы освещенность </t>
  </si>
  <si>
    <t xml:space="preserve">не берет
МИШИ ПЕРЕЗВОНИ</t>
  </si>
  <si>
    <t xml:space="preserve">84955306098  Дмитрий николаевич</t>
  </si>
  <si>
    <t xml:space="preserve">цоколь гарантия пол года </t>
  </si>
  <si>
    <t xml:space="preserve">100м2 подвал только обработка
ОТ ЧЕГО??</t>
  </si>
  <si>
    <t xml:space="preserve">будут думать и презвонит
___
от чего? от плесени??
не берет 18.00</t>
  </si>
  <si>
    <t xml:space="preserve">7+967+273+30+92 Галина</t>
  </si>
  <si>
    <t xml:space="preserve">деззинфекция и опарыши 1 к кв, дмитровское ш алтуфьево </t>
  </si>
  <si>
    <t xml:space="preserve">5 800</t>
  </si>
  <si>
    <t xml:space="preserve">наберет как выкинет муксор
__
вс также сама наберет 18:05</t>
  </si>
  <si>
    <t xml:space="preserve">79772709401 Екатерина</t>
  </si>
  <si>
    <t xml:space="preserve">1-ка, ГАП </t>
  </si>
  <si>
    <t xml:space="preserve">КЛОПЫ ИИЛИ БЛОХИ</t>
  </si>
  <si>
    <t xml:space="preserve">будут думать и презвонит
свзяь в 17.00
__
не берет </t>
  </si>
  <si>
    <t xml:space="preserve">89683895858  Сергей</t>
  </si>
  <si>
    <t xml:space="preserve">10000м2   москва  разовая-50000 ежеквартальна-35000  ежемесячная 28000////// alexfilman85@gmail.com</t>
  </si>
  <si>
    <t xml:space="preserve">дезинсекция и дератизация склад    СКИНУТЬ ПРОЕКТ ДОГОВОРА</t>
  </si>
  <si>
    <t xml:space="preserve">ОТПРАВИТЬ РЫБУ ДОГОВОРА
отправил
__
связь 31.07</t>
  </si>
  <si>
    <t xml:space="preserve">79153060223     Кирилл</t>
  </si>
  <si>
    <t xml:space="preserve">плесень,   около ванной  , 2-3 кв.м.
мск, 
5300 комплекс мех зачистка, и нанесение дезифектантов.
79153060223     Кирилл</t>
  </si>
  <si>
    <t xml:space="preserve">будут думать и презвонит
свзяь в 17.00
__
связь 31.07 </t>
  </si>
  <si>
    <t xml:space="preserve">17.22 </t>
  </si>
  <si>
    <t xml:space="preserve">89265808824 анна </t>
  </si>
  <si>
    <t xml:space="preserve">клопы как определить сколько км 30-40 110кв м </t>
  </si>
  <si>
    <t xml:space="preserve">консультация на случай если найдет</t>
  </si>
  <si>
    <t xml:space="preserve">18.53</t>
  </si>
  <si>
    <t xml:space="preserve">1572 кв тубик, </t>
  </si>
  <si>
    <t xml:space="preserve">цены ищет</t>
  </si>
  <si>
    <t xml:space="preserve">79161342605  Екатерина</t>
  </si>
  <si>
    <t xml:space="preserve">79161342605  Екатерина
16 соток, осы
бытовка, сруб, акцент.  
можайский р-н 100 км от мкад
8000 - 8500 р 
</t>
  </si>
  <si>
    <t xml:space="preserve">совет с супргом, одна не принмает рещениея
__
связь 31.07 в 12.00</t>
  </si>
  <si>
    <t xml:space="preserve">1536ил</t>
  </si>
  <si>
    <t xml:space="preserve">89671415506  Ольга</t>
  </si>
  <si>
    <t xml:space="preserve">5м2  плесень в ванной</t>
  </si>
  <si>
    <t xml:space="preserve">муж вызвал сантехника</t>
  </si>
  <si>
    <t xml:space="preserve">89268577376 Дмитрий </t>
  </si>
  <si>
    <t xml:space="preserve">м. рязанский пр-т	19.00	4300	1538ил	"89268577376 Дмитрий 	
ул яснополянская д 3 корп 3 
2 подъезд кв. 23"	"1 к кв  блохи ряз 
гап  =барьер"	"Михаил/Владимир	"</t>
  </si>
  <si>
    <t xml:space="preserve">3800 хол и гор и 4300 с барьером </t>
  </si>
  <si>
    <t xml:space="preserve">1538ил</t>
  </si>
  <si>
    <t xml:space="preserve">84959610252  Сергей</t>
  </si>
  <si>
    <t xml:space="preserve">москва </t>
  </si>
  <si>
    <r>
      <rPr>
        <sz val="11"/>
        <rFont val="Cambria"/>
        <family val="0"/>
        <charset val="1"/>
      </rPr>
      <t xml:space="preserve">москва 1ка  клопы+ </t>
    </r>
    <r>
      <rPr>
        <sz val="11"/>
        <color rgb="FFFF0000"/>
        <rFont val="Cambria"/>
        <family val="0"/>
        <charset val="1"/>
      </rPr>
      <t xml:space="preserve">КЛИНИНГ</t>
    </r>
  </si>
  <si>
    <t xml:space="preserve">1537ил</t>
  </si>
  <si>
    <t xml:space="preserve">89856919404 чурка телка</t>
  </si>
  <si>
    <t xml:space="preserve">закаала за 2500 с гарантией 2 года.</t>
  </si>
  <si>
    <t xml:space="preserve">89057830711 Екатерина</t>
  </si>
  <si>
    <t xml:space="preserve">2ка  КЛОПЫ   10%- скидка по соц карте</t>
  </si>
  <si>
    <t xml:space="preserve">1561ил</t>
  </si>
  <si>
    <t xml:space="preserve">Юлия 89167011961</t>
  </si>
  <si>
    <t xml:space="preserve">москва  4 к кв тараканы комплекс  фрунзенская  1я фрунзенская ул. д5 кв 7 </t>
  </si>
  <si>
    <t xml:space="preserve">Дмитрий! 79263837567</t>
  </si>
  <si>
    <t xml:space="preserve">75 кв.м тарарканы в помещениии</t>
  </si>
  <si>
    <t xml:space="preserve">тараканы, м . южная
хол, гор,бар</t>
  </si>
  <si>
    <t xml:space="preserve">думает 
свяхь 01.08 в 12.00</t>
  </si>
  <si>
    <t xml:space="preserve"> 1 бытовка нагорная</t>
  </si>
  <si>
    <t xml:space="preserve">блохи  оплата по б/н</t>
  </si>
  <si>
    <t xml:space="preserve">выставлен счет, заказ</t>
  </si>
  <si>
    <t xml:space="preserve">8 этажей мусоропровод от мух + 15 кв м мусоросборник больница</t>
  </si>
  <si>
    <t xml:space="preserve">решает с руководством и перезвонит
думает  12.00 связь
__
не берет, многоканальный 12:18</t>
  </si>
  <si>
    <t xml:space="preserve">79151900493 Сергей 89151053955 Елена Валерьевна</t>
  </si>
  <si>
    <t xml:space="preserve">плесень 10кв м  химки  совхозная д 7 кв 2 договор и и приходно кассовый </t>
  </si>
  <si>
    <t xml:space="preserve">грибница 4 500  гор туман </t>
  </si>
  <si>
    <t xml:space="preserve">1563ил </t>
  </si>
  <si>
    <t xml:space="preserve">"79060410323   Светлана</t>
  </si>
  <si>
    <t xml:space="preserve">балашиха         12.00-13.00        5400        1560ил        "79060410323   Светлана
МО Балашиха, ул фадеева, д 25 кв. 192
4 подъезд 5 этаж"        "тарарканы, 1-ка, МО   
давно, сами морили, 5 этаж, от соседей, 
без запаха, БЕЗОПАСНЕ.граждане РФ
комлекс хол, гор, барьер + дезинфекция от вирусов и бактерий.
( агран, сольфак) "        Владимир</t>
  </si>
  <si>
    <t xml:space="preserve"> 1560ил </t>
  </si>
  <si>
    <t xml:space="preserve">89067054190 Анна</t>
  </si>
  <si>
    <t xml:space="preserve">москва тип допа монолит</t>
  </si>
  <si>
    <t xml:space="preserve">чешуйница 3ка</t>
  </si>
  <si>
    <r>
      <rPr>
        <b val="true"/>
        <sz val="11"/>
        <color rgb="FFFF0000"/>
        <rFont val="Cambria"/>
        <family val="0"/>
        <charset val="1"/>
      </rPr>
      <t xml:space="preserve">ГОТОВА . НЕ ПЕРЕЗВАНИВАТЬ. САМА НАБЕРЕТ/////  СВЯЗЬ </t>
    </r>
    <r>
      <rPr>
        <sz val="11"/>
        <color rgb="FF0000FF"/>
        <rFont val="Cambria"/>
        <family val="0"/>
        <charset val="1"/>
      </rPr>
      <t xml:space="preserve">01 августа </t>
    </r>
    <r>
      <rPr>
        <b val="true"/>
        <sz val="11"/>
        <color rgb="FFFF0000"/>
        <rFont val="Cambria"/>
        <family val="0"/>
        <charset val="1"/>
      </rPr>
      <t xml:space="preserve">в 12.00</t>
    </r>
  </si>
  <si>
    <t xml:space="preserve">79265268855  Михаил</t>
  </si>
  <si>
    <t xml:space="preserve">избирательный гербицид, есть плодовые дерервья.
6 соток, бутово
9000 - 10000 р   + 1500 за избирательный.
гербицидка.
79265268855  Михаил
</t>
  </si>
  <si>
    <t xml:space="preserve">89161715668  Татьяна Владмировна</t>
  </si>
  <si>
    <t xml:space="preserve">балашиха   работает в Министерстве обороны в дез отделе</t>
  </si>
  <si>
    <t xml:space="preserve">тараканы 2ка </t>
  </si>
  <si>
    <t xml:space="preserve">СВЯЗЬ в 15.00. ПОЧТИ ГОТОВЫ</t>
  </si>
  <si>
    <t xml:space="preserve"> МСЭ17</t>
  </si>
  <si>
    <t xml:space="preserve">79671072072 
Галина 89688953804 </t>
  </si>
  <si>
    <t xml:space="preserve">Красногроск МО        10.00        5700        1562ил        " 27 км остановка
ул светлая д 3 кв 39
подъезд 2  
2 этаж,
79671072072 
Галина 89688953804 
"        "блохи,    2-ка, 5700 Комлпекс
давно
120 маршрутка от м. Тушино., остановка Госпиталь"        Владимир</t>
  </si>
  <si>
    <t xml:space="preserve">1562ил    </t>
  </si>
  <si>
    <t xml:space="preserve"> МСЭ18</t>
  </si>
  <si>
    <t xml:space="preserve">7+965+273+63+62  муму</t>
  </si>
  <si>
    <t xml:space="preserve">семейное общежитие комната плесень по плинтусу 5000 зачистка плюс 2000 дезинфекция воздуха</t>
  </si>
  <si>
    <t xml:space="preserve">муму, спасибо за консультацию (с)</t>
  </si>
  <si>
    <t xml:space="preserve">добор на 11.08 </t>
  </si>
  <si>
    <t xml:space="preserve">1510ил</t>
  </si>
  <si>
    <t xml:space="preserve"> МСЭ 19</t>
  </si>
  <si>
    <t xml:space="preserve">79999733513   Игорь</t>
  </si>
  <si>
    <t xml:space="preserve">крысы, коттедж, 
с месяц, 200 кв.м.
15 км от мкад, мытищинский р-н, 
комплекс: ловушки, приманки, пенокумаин
есть 3 собаки мелкие
8300 р.
79999733513   Игорь
</t>
  </si>
  <si>
    <t xml:space="preserve">думает , спросит у хозяев
связь 31.07 в 16.00
__
чья служба быстрей приедет - того и вызовем
__
кто-то быстрей уже приехал</t>
  </si>
  <si>
    <t xml:space="preserve"> МСЭ 20</t>
  </si>
  <si>
    <t xml:space="preserve">79196396555 айдар</t>
  </si>
  <si>
    <t xml:space="preserve">дератизация пекарня 70кв м одинцовский район</t>
  </si>
  <si>
    <t xml:space="preserve">собирает цены</t>
  </si>
  <si>
    <t xml:space="preserve"> МСЭ 21</t>
  </si>
  <si>
    <t xml:space="preserve">84951819694  Сергей Анатольевич</t>
  </si>
  <si>
    <t xml:space="preserve">дмитровское ш борщевик выше полуметра все заросло борщевиком </t>
  </si>
  <si>
    <t xml:space="preserve">1ГА покос от 18000р выезд спеца 5000р///// обработка от 20 000</t>
  </si>
  <si>
    <t xml:space="preserve">НЕ ЗВОНИТЬ. СОБИРАЕТ МЫСЛИ В КУЧУ</t>
  </si>
  <si>
    <t xml:space="preserve"> МСЭ 22</t>
  </si>
  <si>
    <t xml:space="preserve">Евгения 89645552905 и 89253240039  </t>
  </si>
  <si>
    <t xml:space="preserve">МО Раменское          "17.00-18.00
ждем подтверждения!"        4100        1564ил         г. раменское , ул высоуовольтная, д 23 кв 442 этаж 3 подъезд 6 Евгения 89645552905 и 89253240039        клопы, 1-ка, ГАП, студия.         Владимир </t>
  </si>
  <si>
    <t xml:space="preserve">  1564ил    </t>
  </si>
  <si>
    <t xml:space="preserve"> МСЭ 23</t>
  </si>
  <si>
    <t xml:space="preserve">89096416430 Виталий</t>
  </si>
  <si>
    <t xml:space="preserve">100м2  ежеквартально по 5000р за год 20000</t>
  </si>
  <si>
    <t xml:space="preserve">аванс 5000р в сентябре 15000</t>
  </si>
  <si>
    <t xml:space="preserve"> МСЭ 24</t>
  </si>
  <si>
    <t xml:space="preserve">михаил </t>
  </si>
  <si>
    <t xml:space="preserve">склад электробытовая корма для животных дератизация,  10000кв м 30м</t>
  </si>
  <si>
    <t xml:space="preserve">5 500 разово за 100кв м где корма   в год 5000</t>
  </si>
  <si>
    <t xml:space="preserve">в середине августа наберет</t>
  </si>
  <si>
    <t xml:space="preserve"> МСЭ 25</t>
  </si>
  <si>
    <t xml:space="preserve">74992676788 Сергей
89037231966</t>
  </si>
  <si>
    <t xml:space="preserve">м. Авиамоторная        21.00-22.00        5100        1565ил         "
ул красноказарменная, д 2 корп 1 
5 эт дом. магазин продкукт."        "блохи, 125 кв.м. ( магазин + подвал) 
мск, 5100 ГАП"        Владимир</t>
  </si>
  <si>
    <t xml:space="preserve"> 1565ил</t>
  </si>
  <si>
    <t xml:space="preserve"> МСЭ 26 </t>
  </si>
  <si>
    <t xml:space="preserve">89104786824 Ксения</t>
  </si>
  <si>
    <t xml:space="preserve">наш старый клиент</t>
  </si>
  <si>
    <t xml:space="preserve">чердак много дохлых голубей надо убрать асех трупов и провести дезинфекцию </t>
  </si>
  <si>
    <t xml:space="preserve">1146ю</t>
  </si>
  <si>
    <t xml:space="preserve">заказ наликом</t>
  </si>
  <si>
    <t xml:space="preserve"> МСЭ 27</t>
  </si>
  <si>
    <t xml:space="preserve">89162033036 наталья </t>
  </si>
  <si>
    <t xml:space="preserve">плесень в анализах легких грибы 3к кв </t>
  </si>
  <si>
    <t xml:space="preserve">гор воздух 6500  комплекс от клопов  5 000 если заказ одновременно то комплекс со скидкой 50%</t>
  </si>
  <si>
    <t xml:space="preserve">мясные осы лампы </t>
  </si>
  <si>
    <t xml:space="preserve">1110ю</t>
  </si>
  <si>
    <t xml:space="preserve"> МСЭ 28</t>
  </si>
  <si>
    <t xml:space="preserve">74996492352    Динара</t>
  </si>
  <si>
    <t xml:space="preserve">офисное здание 1217 м2 и рядом гостинница 1282 м2,
74996492352    Динара
dinara@cct.ru</t>
  </si>
  <si>
    <t xml:space="preserve">хотят по постоплате
улитка на трубке по iq</t>
  </si>
  <si>
    <t xml:space="preserve"> МСЭ 29</t>
  </si>
  <si>
    <t xml:space="preserve">79060473044 Юлия</t>
  </si>
  <si>
    <t xml:space="preserve">9 этаж, 6000 кв.м.
раз в месяц, иногда внепланово. - оплата отдельно.
качество неуд.
79060473044 Юлия
</t>
  </si>
  <si>
    <t xml:space="preserve">КП </t>
  </si>
  <si>
    <t xml:space="preserve">КП ПО ТЗ
отправлено
связь 02.08</t>
  </si>
  <si>
    <t xml:space="preserve"> МСЭ 1</t>
  </si>
  <si>
    <t xml:space="preserve">89258278223 Агиба</t>
  </si>
  <si>
    <t xml:space="preserve">клопы 1 ка</t>
  </si>
  <si>
    <t xml:space="preserve"> 1 600</t>
  </si>
  <si>
    <t xml:space="preserve">хочет что б в течении часа приехали </t>
  </si>
  <si>
    <t xml:space="preserve"> МСЭ 2</t>
  </si>
  <si>
    <t xml:space="preserve">89104404773 Наталья</t>
  </si>
  <si>
    <t xml:space="preserve">люберецкий район 16 км от мкад</t>
  </si>
  <si>
    <r>
      <rPr>
        <sz val="11"/>
        <rFont val="Cambria"/>
        <family val="0"/>
        <charset val="1"/>
      </rPr>
      <t xml:space="preserve">1000м2 блохи   </t>
    </r>
    <r>
      <rPr>
        <sz val="11"/>
        <color rgb="FFFF0000"/>
        <rFont val="Cambria"/>
        <family val="0"/>
        <charset val="1"/>
      </rPr>
      <t xml:space="preserve">СРОЧНО СЧЕТ И РЫБУ ДОГОВОРА</t>
    </r>
  </si>
  <si>
    <t xml:space="preserve"> МСЭ 3</t>
  </si>
  <si>
    <t xml:space="preserve">гараж 2 колодца   москва</t>
  </si>
  <si>
    <t xml:space="preserve">заказала у других за копейки</t>
  </si>
  <si>
    <t xml:space="preserve"> МСЭ 4</t>
  </si>
  <si>
    <t xml:space="preserve">
74992711225 ирина</t>
  </si>
  <si>
    <t xml:space="preserve">комары,    участок,до 5 сот
в центре москвы, искусстыенный пруд - .
наличная - ларвициды
7000 нал.
"пасиба, досвиданье"
</t>
  </si>
  <si>
    <t xml:space="preserve">"пасиба, досвиданье"
набрать в 12,00
__
номер виртуальный, возможно какая-то мулька</t>
  </si>
  <si>
    <t xml:space="preserve">добор 1441ил</t>
  </si>
  <si>
    <t xml:space="preserve">-------</t>
  </si>
  <si>
    <t xml:space="preserve"> МСЭ 5</t>
  </si>
  <si>
    <t xml:space="preserve">79164759692 нИНА</t>
  </si>
  <si>
    <t xml:space="preserve">москва 2ка  метро какдемика янгеля</t>
  </si>
  <si>
    <t xml:space="preserve">блохи  хол</t>
  </si>
  <si>
    <t xml:space="preserve">1566ав</t>
  </si>
  <si>
    <t xml:space="preserve"> МСЭ 6</t>
  </si>
  <si>
    <t xml:space="preserve">79015163934  Наталья
</t>
  </si>
  <si>
    <t xml:space="preserve">"Домодевовский р-н
25 км от мкад"        10.00-11.00        8000        1572ав        "
Домодевовский р-н, пос Востряково, ул пушкина, д 64, 25 км о тмкад
79015163934  Наталья
"""        "БЕЗ ЗАПАХА ПРИНЦИПИАЛЬНО байер , сольфак 6800 ГАП. + подвал 
""частный дом, блохи, месяц
домашние живтоные
безопасно
ГАП, до 50 кв.м."        Владимир
</t>
  </si>
  <si>
    <t xml:space="preserve">блохи  гап</t>
  </si>
  <si>
    <t xml:space="preserve"> 1572ав  </t>
  </si>
  <si>
    <t xml:space="preserve">ОТКАЗ РЕДКАЯ ТУПАЯ ПИЗДА 4Й РАЗ ПЕРЕНЕСЛАСЬ</t>
  </si>
  <si>
    <t xml:space="preserve"> МСЭ 7</t>
  </si>
  <si>
    <t xml:space="preserve">89168567566 Наталья</t>
  </si>
  <si>
    <t xml:space="preserve">кроты 9 соток 130км,  18 000 </t>
  </si>
  <si>
    <t xml:space="preserve">  КРОТЫ 2 ВЫЕЗДА</t>
  </si>
  <si>
    <t xml:space="preserve">думает чо да как, перезвонить в 12 00
___
с кем-то пиздит  в 13:20
__
не берет - гасится 17:05
__
заказала меньше чем за 10к</t>
  </si>
  <si>
    <t xml:space="preserve"> МСЭ 8</t>
  </si>
  <si>
    <t xml:space="preserve">79261297727 Алексей</t>
  </si>
  <si>
    <t xml:space="preserve">м. Митино        "16.00-17.00
не раньше.
набрать за час."        4300        1567ав        "79261297727 Алексей     
2-ка, Путилово
ул садовая, д 19 кв. 623
подъезд 10 этаж 9 "        "
4300 ГАП
безопасно маленький ребенок.
2-ка, блохи"        Владимир</t>
  </si>
  <si>
    <t xml:space="preserve">1567ав</t>
  </si>
  <si>
    <t xml:space="preserve"> МСЭ 9</t>
  </si>
  <si>
    <t xml:space="preserve">7+890+315+72+413</t>
  </si>
  <si>
    <t xml:space="preserve">кривая форма договор</t>
  </si>
  <si>
    <t xml:space="preserve">СТР 2530</t>
  </si>
  <si>
    <t xml:space="preserve">89850006103  Анастасия </t>
  </si>
  <si>
    <t xml:space="preserve">70м2 в тЦ  москва</t>
  </si>
  <si>
    <t xml:space="preserve">тараканы  холодным</t>
  </si>
  <si>
    <t xml:space="preserve">ориентируюсь по ценам----------сами перезвонят
Владимир ведет диалог от 01.08
__
связь 02.08</t>
  </si>
  <si>
    <t xml:space="preserve"> МСЭ 10</t>
  </si>
  <si>
    <t xml:space="preserve">79876931110  Сергей</t>
  </si>
  <si>
    <t xml:space="preserve">москва  3ка</t>
  </si>
  <si>
    <t xml:space="preserve">клопы 3ка но хочет одну комнату за 1600р</t>
  </si>
  <si>
    <t xml:space="preserve">думает съехат с хаты нахуй
от 17:30</t>
  </si>
  <si>
    <t xml:space="preserve">ооо аврора от вояк </t>
  </si>
  <si>
    <t xml:space="preserve">84955899274 Илона</t>
  </si>
  <si>
    <t xml:space="preserve">клопы 7800 кв м вч 100 полк КАЛИНИНЕЦ</t>
  </si>
  <si>
    <t xml:space="preserve">заказ
выставлен счет Миша\ жлдем команду командира от 13.08 илона в отпуске</t>
  </si>
  <si>
    <t xml:space="preserve"> МСЭ 11</t>
  </si>
  <si>
    <t xml:space="preserve">89687056295 Светлана</t>
  </si>
  <si>
    <t xml:space="preserve">ногинск</t>
  </si>
  <si>
    <t xml:space="preserve">2ка   тараканы комплекс</t>
  </si>
  <si>
    <t xml:space="preserve">БОМЖИХА</t>
  </si>
  <si>
    <t xml:space="preserve"> МСЭ 12</t>
  </si>
  <si>
    <t xml:space="preserve">"С уважением,
Балыхин Игорь Эдуардович.
Начальник ОХТО
Тел. 8(495) 787-48-87 доб.1547
ibalykhinie@vniinp.ru"</t>
  </si>
  <si>
    <t xml:space="preserve">2Д
712 кв.м.</t>
  </si>
  <si>
    <t xml:space="preserve"> МСЭ 13</t>
  </si>
  <si>
    <t xml:space="preserve">79295724644   Мария</t>
  </si>
  <si>
    <t xml:space="preserve">Дмитрия донского        15.00-16.00        4300        1568ав        "
м. Бульвар дмитрия донсого
79295724644   Мария
ул старокачаловская, д 1 корп 5 кв 71
этаж 4 падик 3"        "клопы. 2-ка, клопы, 
ГАП, 4300 р"        Владимир</t>
  </si>
  <si>
    <t xml:space="preserve">  1568ав  </t>
  </si>
  <si>
    <t xml:space="preserve">отморозилось животное</t>
  </si>
  <si>
    <t xml:space="preserve"> МСЭ 14</t>
  </si>
  <si>
    <t xml:space="preserve">89262625150 Павел чурка</t>
  </si>
  <si>
    <t xml:space="preserve"> МСЭ 15</t>
  </si>
  <si>
    <t xml:space="preserve">елена 89859207678</t>
  </si>
  <si>
    <t xml:space="preserve">москва    пищевка склад кофе 650м2</t>
  </si>
  <si>
    <t xml:space="preserve">тараканы   деликатная обработка</t>
  </si>
  <si>
    <t xml:space="preserve">своими силами
17:30</t>
  </si>
  <si>
    <t xml:space="preserve"> МСЭ 16</t>
  </si>
  <si>
    <t xml:space="preserve">Муравьи полгода 2 к кв </t>
  </si>
  <si>
    <t xml:space="preserve">пока неактуально
17:30</t>
  </si>
  <si>
    <t xml:space="preserve"> МСЭ 17</t>
  </si>
  <si>
    <t xml:space="preserve">89267259578 тупая чурка 
Ася</t>
  </si>
  <si>
    <t xml:space="preserve">Михаил клопы </t>
  </si>
  <si>
    <t xml:space="preserve">клопы 2 к  давно 5 чел</t>
  </si>
  <si>
    <t xml:space="preserve">думаеит, тупая  тварь, дорого
хуета короч</t>
  </si>
  <si>
    <t xml:space="preserve"> МСЭ 18</t>
  </si>
  <si>
    <t xml:space="preserve">89161253135  Ирина</t>
  </si>
  <si>
    <t xml:space="preserve">от мкад 35 км</t>
  </si>
  <si>
    <t xml:space="preserve">1 сотка</t>
  </si>
  <si>
    <t xml:space="preserve">7+927+793+79+56   Алексей</t>
  </si>
  <si>
    <t xml:space="preserve">плесень 2ка за обоями 10 м2-очаги   1 год  </t>
  </si>
  <si>
    <t xml:space="preserve">буду думать, сам перезвонт
связь через неделю 06.08</t>
  </si>
  <si>
    <t xml:space="preserve">79031817290  Юлия</t>
  </si>
  <si>
    <t xml:space="preserve">до 30м2 тараканы 3500-хол+барьер 1000</t>
  </si>
  <si>
    <t xml:space="preserve">1569ав</t>
  </si>
  <si>
    <t xml:space="preserve">79653048591      сергей
89151917413 Людмила Анатольевна"  </t>
  </si>
  <si>
    <t xml:space="preserve">МО Долгопрудный        10.00-11.00        5000 р        1570ав        "Долгопрудный, новый б-р, д 5 кв 157 
2 подъезд этаж 8 
79653048591      сергей
89151917413 Людмила Анатольевна"        "2-ка, клопы, хол , гор бар ос скид
3-4 мес, сами боролись, 8 этаж, МО Долгопе
вызывали
2-ка, 5000 комплекс со скидкой."        Владимир</t>
  </si>
  <si>
    <t xml:space="preserve">1570ав    </t>
  </si>
  <si>
    <t xml:space="preserve">79852709856 Алексей</t>
  </si>
  <si>
    <t xml:space="preserve">м. Медведково        13.00-14.00        6100        1571ав        "проезд шакальского,  д 49 корп 1 
кв. 141"        "клопы, мес назад
3-ка, мск
ГАП, 4400
79852709856 Алексей
6100 комплекс
"        Владимир</t>
  </si>
  <si>
    <t xml:space="preserve"> 1571ав     </t>
  </si>
  <si>
    <t xml:space="preserve">сэз на кафе  ППК, дезвент,  133 кв 2500дез вент</t>
  </si>
  <si>
    <t xml:space="preserve">буду думать, сама перезвонт Миша контроль</t>
  </si>
  <si>
    <t xml:space="preserve">89653818865 Евгений </t>
  </si>
  <si>
    <t xml:space="preserve">140 кв м ресторан, ek-2303@yandex.ru доки комплект</t>
  </si>
  <si>
    <t xml:space="preserve">мудак</t>
  </si>
  <si>
    <t xml:space="preserve">89262575468 вячеслав 89166450158</t>
  </si>
  <si>
    <t xml:space="preserve">новогиреевская 23 кв 61  блохи х 2к кв</t>
  </si>
  <si>
    <t xml:space="preserve">блохи 2 к кв лезут из подвала живет на 1 этаже</t>
  </si>
  <si>
    <t xml:space="preserve">1573ав</t>
  </si>
  <si>
    <t xml:space="preserve">79035139263   Татьяна</t>
  </si>
  <si>
    <t xml:space="preserve">79035139263   Татьяна
7800 р
Химки
3Д,  МО, Химки доки</t>
  </si>
  <si>
    <t xml:space="preserve">"ольга 79250416173</t>
  </si>
  <si>
    <t xml:space="preserve">Измайловская        20.00        4000        1574ав        "ольга 79250416173,7 этаж, 
измайловский пр-д, 22 корп 2 
кв. 49 
в49в5737"        " тарканы, 1-ка, 
ГАП 3800 + 200 р бар"        Владимир</t>
  </si>
  <si>
    <t xml:space="preserve">  1574ав      </t>
  </si>
  <si>
    <t xml:space="preserve">74952870333 Евгения</t>
  </si>
  <si>
    <t xml:space="preserve">7000 р просто за дезинфекцио от плесени 
с зачисткко йот 15 000 р</t>
  </si>
  <si>
    <t xml:space="preserve">снимет штукатурку наберет сама
целая эпопея</t>
  </si>
  <si>
    <t xml:space="preserve">2441 стр заказ
выставлен счет</t>
  </si>
  <si>
    <t xml:space="preserve">11.58</t>
  </si>
  <si>
    <t xml:space="preserve">79255896315 Ольга</t>
  </si>
  <si>
    <t xml:space="preserve">ДОКУМЕТЫ ДЛЯ САААС</t>
  </si>
  <si>
    <t xml:space="preserve">проверка мдоу, 3д 5600, ЖУД (аламинол) 3500, ППК, лаб исследование,  вывоз ламп,  ТБО,    журнал генуборок,  220кв,  м. братиславская</t>
  </si>
  <si>
    <t xml:space="preserve">москва минигостиница 360 м2 в цао</t>
  </si>
  <si>
    <r>
      <rPr>
        <sz val="11"/>
        <rFont val="Cambria"/>
        <family val="0"/>
        <charset val="1"/>
      </rPr>
      <t xml:space="preserve">документы  -7500 //// обработка-6000 ежемесячна 55000-на год.  рыбу договора с 1 го сенятября 2018 по 31 августа     </t>
    </r>
    <r>
      <rPr>
        <b val="true"/>
        <sz val="12"/>
        <rFont val="Cambria"/>
        <family val="0"/>
        <charset val="1"/>
      </rPr>
      <t xml:space="preserve"> </t>
    </r>
    <r>
      <rPr>
        <b val="true"/>
        <sz val="12"/>
        <color rgb="FF0000FF"/>
        <rFont val="Cambria"/>
        <family val="0"/>
        <charset val="1"/>
      </rPr>
      <t xml:space="preserve">deshotel.tchaikovsk@gmail.com</t>
    </r>
  </si>
  <si>
    <t xml:space="preserve">79651519749 Людмила </t>
  </si>
  <si>
    <t xml:space="preserve">профилактика на участке от наскомых : мошка, клещи, муравьи, комары.
8 соток , 20 км от мкад, з амы
9500 р
79651519749 Людмила 
</t>
  </si>
  <si>
    <t xml:space="preserve">насекмоые комплекс на даче</t>
  </si>
  <si>
    <t xml:space="preserve">спасибо, оччень дорого.</t>
  </si>
  <si>
    <t xml:space="preserve">
79266651968 Миша ( хач)</t>
  </si>
  <si>
    <t xml:space="preserve">кроты, 2 ГА.
10 соток поражено кротами
35 км от мкад.
7500 х 2 = 15 000 р
6000 х 3 = 18 000 р.
79266651968 Миша ( хач)</t>
  </si>
  <si>
    <r>
      <rPr>
        <b val="true"/>
        <sz val="12"/>
        <rFont val="Cambria"/>
        <family val="0"/>
        <charset val="1"/>
      </rPr>
      <t xml:space="preserve">пошел бить челом перед барином
связь 14.00////// барин придет только вечером </t>
    </r>
    <r>
      <rPr>
        <sz val="11"/>
        <color rgb="FFFF0000"/>
        <rFont val="Cambria"/>
        <family val="0"/>
        <charset val="1"/>
      </rPr>
      <t xml:space="preserve">ПРОЗВОН 03.08  В 12.00</t>
    </r>
  </si>
  <si>
    <t xml:space="preserve">79688644386 Вадим</t>
  </si>
  <si>
    <t xml:space="preserve">3Д, рынок, сельско хоз    Балаха
10 000 кв.м. - 45 000 р за выезд.
сделать 3-4 выезда ежемесячно, потом раз в квартарл 
79688644386  Вадим</t>
  </si>
  <si>
    <t xml:space="preserve">3Д рынок в балахе обработка</t>
  </si>
  <si>
    <t xml:space="preserve">
наберет сам</t>
  </si>
  <si>
    <t xml:space="preserve">79629984040 Диана </t>
  </si>
  <si>
    <t xml:space="preserve">квартиру залило канализацией
грибок и стене и на полу
79629984040 Диана 
2 очага на полу и в коридоре.
обслед , мск
5400 мех зачитска,  нанесение состава.
на генерала карбушева, на  вечер</t>
  </si>
  <si>
    <t xml:space="preserve">
связь 15.00\\\ не берет от 17.22
__
не бер 16.11</t>
  </si>
  <si>
    <t xml:space="preserve">79265771037 Эльнра</t>
  </si>
  <si>
    <t xml:space="preserve">тараканы, МО , Ивантеевка, 14 км от мкд, 
3-4 мес, 2-ка, 
4500 ГАП , бар , с выездом
79265771037 Эльнра</t>
  </si>
  <si>
    <t xml:space="preserve">
связь 17.00
думает , хотела на субботу\\\пока нет может на след суб связь 03.08
__
чмо</t>
  </si>
  <si>
    <t xml:space="preserve">79857789807 Михаил</t>
  </si>
  <si>
    <t xml:space="preserve">900м2 ТЦ   ТАРАКАНЫ  разово холодный и гап гарантия 3 мес</t>
  </si>
  <si>
    <t xml:space="preserve">передал руководству если устроит цена свяжемся
__
сбрас</t>
  </si>
  <si>
    <t xml:space="preserve">89859914941 Сергей</t>
  </si>
  <si>
    <t xml:space="preserve">от мкад 20 км носовиха кротики</t>
  </si>
  <si>
    <t xml:space="preserve">участок 19 соток/// 18400 два выезда  кроты</t>
  </si>
  <si>
    <t xml:space="preserve">18 400</t>
  </si>
  <si>
    <t xml:space="preserve">думает решает, прозванивает других. Набрать в 17.00\\\сбрасывает от 17.28
___
вывели от 16.11</t>
  </si>
  <si>
    <t xml:space="preserve">89156700023  Екатерина</t>
  </si>
  <si>
    <t xml:space="preserve">1ка  ТАРАКАНЫ</t>
  </si>
  <si>
    <r>
      <rPr>
        <sz val="24"/>
        <rFont val="Cambria"/>
        <family val="0"/>
        <charset val="1"/>
      </rPr>
      <t xml:space="preserve">
</t>
    </r>
    <r>
      <rPr>
        <sz val="9"/>
        <rFont val="Cambria"/>
        <family val="0"/>
        <charset val="1"/>
      </rPr>
      <t xml:space="preserve">собираеи предлодения------сама презвоню
</t>
    </r>
    <r>
      <rPr>
        <sz val="24"/>
        <rFont val="Cambria"/>
        <family val="0"/>
        <charset val="1"/>
      </rPr>
      <t xml:space="preserve">__
вывели 16.11</t>
    </r>
  </si>
  <si>
    <t xml:space="preserve">79265033353 наталья"   </t>
  </si>
  <si>
    <t xml:space="preserve">Аэропорт м.         13.00-14.00        4300        1575ав        "ул черниховскоого, д 11 корп 2 
кв. 36 
4 этаж дофм 36
79265033353 наталья"        2-ка, блохи, ГАП        Владимир</t>
  </si>
  <si>
    <t xml:space="preserve">1575ав </t>
  </si>
  <si>
    <t xml:space="preserve">али 89661058553</t>
  </si>
  <si>
    <t xml:space="preserve">1576ав</t>
  </si>
  <si>
    <t xml:space="preserve">александр 84953954808</t>
  </si>
  <si>
    <t xml:space="preserve">тараканы 2ка</t>
  </si>
  <si>
    <t xml:space="preserve">1577ав</t>
  </si>
  <si>
    <t xml:space="preserve">84991593535 Екатерина</t>
  </si>
  <si>
    <t xml:space="preserve">москва войковская</t>
  </si>
  <si>
    <t xml:space="preserve">тараканы 2ка  ГАП со скидкой</t>
  </si>
  <si>
    <t xml:space="preserve">будет думать 06.08 связь 
-__-
тел многоканал шляпа от 06.08</t>
  </si>
  <si>
    <t xml:space="preserve">89260473827 Инна  84991632210 лариса администратор звонить ей</t>
  </si>
  <si>
    <t xml:space="preserve">блохи подвал салон красоты 470 кв м  сиреневый бульвар 29\45 корп 3 </t>
  </si>
  <si>
    <t xml:space="preserve">блохи хол и гор туман (в цветах только гор)  470кв м</t>
  </si>
  <si>
    <t xml:space="preserve">1578ав</t>
  </si>
  <si>
    <t xml:space="preserve">9777296930  Юля</t>
  </si>
  <si>
    <t xml:space="preserve">волоколамск</t>
  </si>
  <si>
    <t xml:space="preserve">тараканы  1ка  5600- комплекс</t>
  </si>
  <si>
    <t xml:space="preserve">1579ав</t>
  </si>
  <si>
    <t xml:space="preserve">79266886235    Виктория </t>
  </si>
  <si>
    <t xml:space="preserve">м. Севастопольская        10.00-11.00        6500        1580ав        "
79266886235    Виктория 
кв азовская, д 23 кв 92
14 этаж, "        "беременная, дети, животные.
тараканы, год назад вызывали, дом сатрый, 
4-ка, МСК, 6500 комплекс.
через 2 нед. повтор."        Владимир</t>
  </si>
  <si>
    <t xml:space="preserve">  1580ав </t>
  </si>
  <si>
    <t xml:space="preserve">79154164129 Александр</t>
  </si>
  <si>
    <t xml:space="preserve">клопы,   3-ка,         2 недели, 
10 этаж, мск
ГАП 4400
м. Водный стадион</t>
  </si>
  <si>
    <t xml:space="preserve">связь в 11.00
хочет сегодня в 2-3 дня
__
не берет , гасится. 10:50
__
пока не акутально
__
сборос 16.11</t>
  </si>
  <si>
    <t xml:space="preserve">89685245676 рахматулла </t>
  </si>
  <si>
    <t xml:space="preserve">2комнаты месяц если 3 кв то 3000 кв, чехов пос крюково д3 набрать ему </t>
  </si>
  <si>
    <t xml:space="preserve">клопы 3 2к кв по 3000 за каждую</t>
  </si>
  <si>
    <t xml:space="preserve">1582ав</t>
  </si>
  <si>
    <t xml:space="preserve">79104758967  Екатерина</t>
  </si>
  <si>
    <t xml:space="preserve">2ка муравьи  комплекс</t>
  </si>
  <si>
    <t xml:space="preserve">1585ав</t>
  </si>
  <si>
    <t xml:space="preserve">Тамара Дмитриевна</t>
  </si>
  <si>
    <t xml:space="preserve">м. Люблино        19.30-20.00        3800        1581ав        "
79269512744     Тамара Дмитриевна
м. Люблино
ул маршала кожедуба, д . 16 корп 1 кв 166
7 этаж 4 подъезд"        "клопы, купили с диваном, мск, 1-ка, 
ГАП 3800 "        Владимир</t>
  </si>
  <si>
    <t xml:space="preserve">1581ав </t>
  </si>
  <si>
    <t xml:space="preserve">79250062370 Катерина</t>
  </si>
  <si>
    <t xml:space="preserve">ховрино м.         14.00        6300 БН         1151ю        "дыбенко ул, д 6 корп 1
79250062370 КАтерина
89258007343 Дежурный менеджер - звонить"        "175 кв.м тараканы, комплекс, школа. факт обработка!!
__
отвезти подписать док-ы"        Владимир</t>
  </si>
  <si>
    <t xml:space="preserve">  1151ю    </t>
  </si>
  <si>
    <t xml:space="preserve">заказ выст счет</t>
  </si>
  <si>
    <t xml:space="preserve">
74959836548   Александр</t>
  </si>
  <si>
    <t xml:space="preserve">территория, здание института, 1000 кв.м. контейнер для ТБО и стройка рядом.
ежеквартально. 
 1000 кв.м. = 6000 х 4 = 24 000 р
 2595 кв.м. = 10 000 х 4 = 40 000 р. 
74959836548   Александр</t>
  </si>
  <si>
    <t xml:space="preserve">ГОС ЗАЛУПА дератизация</t>
  </si>
  <si>
    <t xml:space="preserve">сам наб от 03.08
хуйня 16.11</t>
  </si>
  <si>
    <t xml:space="preserve">89030023942   Татьна Александровна</t>
  </si>
  <si>
    <t xml:space="preserve">лобня </t>
  </si>
  <si>
    <t xml:space="preserve">1ка  4300   клопы и скидка 10%</t>
  </si>
  <si>
    <t xml:space="preserve">1583ав</t>
  </si>
  <si>
    <t xml:space="preserve">79670582729      Илья</t>
  </si>
  <si>
    <t xml:space="preserve">МО Фрязино        19.00-20.00        4500        1586ав        "МО Фрязино, горького д 7 кв.336
этаж 13
клопы, 2-ка, фрязино
79670582729      Илья"        "4300 ГАП + 200 р фрязино = 4500 р
361 автобус от м. щелковская"        Владимир </t>
  </si>
  <si>
    <t xml:space="preserve">1586ав</t>
  </si>
  <si>
    <t xml:space="preserve">МСЭ 15 </t>
  </si>
  <si>
    <t xml:space="preserve">89257959072 нигора </t>
  </si>
  <si>
    <t xml:space="preserve">Равиль\Михаил/Володька</t>
  </si>
  <si>
    <t xml:space="preserve">3м. Ясенево        "21.00
МОЖНО РАНЬШЕ!
не опаздывать"        5000        1587ав        "ул инессы арманц, д 4 корп 1
кв. 170 этаж 7 
79257959072 "        "через час можно возвр, сделать без заппаха ( постарться) 
3-ка клопы, ГАП хол"        Михаил/Владимир/Равиль</t>
  </si>
  <si>
    <t xml:space="preserve">   1587ав       </t>
  </si>
  <si>
    <t xml:space="preserve">мюж гаварыт сегодня в тры нада
___
ДОЖАТА 11:35</t>
  </si>
  <si>
    <t xml:space="preserve">79688083754   Анна</t>
  </si>
  <si>
    <t xml:space="preserve">м. Царицино        12.00-12.30        3800        1584ав        "
м. Царицино
79688083754   Анна
ул бирюлевская, д 46 кв 9 подъезд 1
этаж 3 код: 9к4107"        "клопы, в команате заметили , 1.5 нед назад
мск,   3-ка, 
ГАП 3800 со скидкой"        Владимир</t>
  </si>
  <si>
    <t xml:space="preserve"> 1584ав   </t>
  </si>
  <si>
    <t xml:space="preserve">заказ стар клеинт</t>
  </si>
  <si>
    <t xml:space="preserve">89268914100 Светлана </t>
  </si>
  <si>
    <t xml:space="preserve">грибок в подвале подпол 1м60 см белый грибок  27 кв м  МУРОМ!!! </t>
  </si>
  <si>
    <t xml:space="preserve">НЕ ДЛЯ СЕБЯ ЖИВУТ РОДИТЕЛИ ЕЧСЛИ ДА ТО НАБЕРЕТ, НАБРАТЬ В 17-30
Миша контроль
___
грибок сам ушед 16.11</t>
  </si>
  <si>
    <t xml:space="preserve">МСЭ 18 </t>
  </si>
  <si>
    <t xml:space="preserve">7 916 860 77 77 Павел </t>
  </si>
  <si>
    <t xml:space="preserve">НЕЖИЛОЕ ЗДАНИЕ 1600М ТЦ павловский посад  договор 3д, акты на год</t>
  </si>
  <si>
    <t xml:space="preserve">крымский затупок, 3д для сэс и акты, пришлет кого-то в пн</t>
  </si>
  <si>
    <t xml:space="preserve">диалог михаил </t>
  </si>
  <si>
    <t xml:space="preserve">89772528992 Гуля</t>
  </si>
  <si>
    <t xml:space="preserve">поселок воскресенское по калужке 8 км</t>
  </si>
  <si>
    <t xml:space="preserve">2ка тараканы комплекс</t>
  </si>
  <si>
    <t xml:space="preserve">заказали за 1800 р 
гарантия 3 года.
__
мошенники не вытравили опустились руки 16.11</t>
  </si>
  <si>
    <t xml:space="preserve">74956171366  Мария</t>
  </si>
  <si>
    <t xml:space="preserve">до 500 кв.в.
крысы, офис, мск. 
8300 БН
комплекс : ловушки, приманки, пенокумарин.
м. Рязанка
74956171366  Мария</t>
  </si>
  <si>
    <t xml:space="preserve">1152ю</t>
  </si>
  <si>
    <t xml:space="preserve">8 926 024 81 89 Наталья </t>
  </si>
  <si>
    <t xml:space="preserve">РАНхиГЗ запрос КП </t>
  </si>
  <si>
    <t xml:space="preserve">МИША</t>
  </si>
  <si>
    <t xml:space="preserve">
Марина  79165344537</t>
  </si>
  <si>
    <t xml:space="preserve">2-ка, тарканы, 2-3 мес, 
хол = 1800 р
гор - 4100 р
Марина  79165344537</t>
  </si>
  <si>
    <t xml:space="preserve">неактуально от 06.08
__
хуйло 16.11</t>
  </si>
  <si>
    <t xml:space="preserve">74991671404  Милена
89152297471</t>
  </si>
  <si>
    <t xml:space="preserve">б-р рокоссовского        12.00        4400        1588ав        """
ул открытое ш-е, д 28 корп 11 кв 4
этаж 1 подъезд 1
м. Б-р Рокоссовского
"""        "блохи, 1 этаж, с конца зимы, 3-ка, мск
ГАП 4400 блохи и клопы - нужно установиь и осбелд.
маленький ребенок"        Владимир</t>
  </si>
  <si>
    <t xml:space="preserve">клопы+ блохи</t>
  </si>
  <si>
    <t xml:space="preserve">1588ав   </t>
  </si>
  <si>
    <t xml:space="preserve">79035051855  НАталья</t>
  </si>
  <si>
    <t xml:space="preserve">муравьи 1ка</t>
  </si>
  <si>
    <t xml:space="preserve">неактуально от 06.08
__
не интересно 16.11</t>
  </si>
  <si>
    <t xml:space="preserve">89272826899 Заруш</t>
  </si>
  <si>
    <t xml:space="preserve">москва  обработка в ночь</t>
  </si>
  <si>
    <t xml:space="preserve">165м2 тараканы    хол туман-6500//// +1000 за ловушки/////  за ночь 1500</t>
  </si>
  <si>
    <t xml:space="preserve">1589ав</t>
  </si>
  <si>
    <t xml:space="preserve">89253008067  Людмила</t>
  </si>
  <si>
    <t xml:space="preserve">тарарканы   3ка</t>
  </si>
  <si>
    <r>
      <rPr>
        <b val="true"/>
        <sz val="11"/>
        <rFont val="Cambria"/>
        <family val="0"/>
        <charset val="1"/>
      </rPr>
      <t xml:space="preserve">советуемся  и перезвонит в течении часа/////  </t>
    </r>
    <r>
      <rPr>
        <sz val="11"/>
        <color rgb="FFFF0000"/>
        <rFont val="Cambria"/>
        <family val="0"/>
        <charset val="1"/>
      </rPr>
      <t xml:space="preserve">КОНЧЕННАЯ МРАЗЬ ЗАКАЗАЛА У ДРУГИХ
</t>
    </r>
    <r>
      <rPr>
        <b val="true"/>
        <sz val="11"/>
        <rFont val="Cambria"/>
        <family val="0"/>
        <charset val="1"/>
      </rPr>
      <t xml:space="preserve">__
работала с мошенниками наебали жоска 16.11</t>
    </r>
  </si>
  <si>
    <t xml:space="preserve">74953271398   Любовь
89852013294</t>
  </si>
  <si>
    <t xml:space="preserve">м. Царицино        12.00-13.00        4200        1590ав        "
74953271398   Любовь
89852013294 ул бирюлевская, д 44 кв 147
1 этаж,  5 подъезд"        "таррканы, год
в квартире, 3-ка, мск
1 этаж,  ГАП 4400 + 300 = 4700 р
скидка 500 р социальная сиротка внучка."        Владимир </t>
  </si>
  <si>
    <t xml:space="preserve">1590ав   </t>
  </si>
  <si>
    <t xml:space="preserve">79099953746     Елена</t>
  </si>
  <si>
    <t xml:space="preserve">м. Домодедовская        15.00-16.00        4300        1591ав        "
79099953746     Елена
борисвоский пр-д, д 9 корп 3 
кв. 751
8 этаж 11 подъезд 
дмфн: 751к 12 87"        "муравьи, 2-ка, 
есть дети и животная, мск
8 этаж, давно
4300 ГАП и БАР"        Владимир</t>
  </si>
  <si>
    <t xml:space="preserve">муравти</t>
  </si>
  <si>
    <t xml:space="preserve">  1591ав  </t>
  </si>
  <si>
    <t xml:space="preserve">ночная заявка от 02.08</t>
  </si>
  <si>
    <t xml:space="preserve">7+915+355+67+00 Ирина</t>
  </si>
  <si>
    <t xml:space="preserve">4-ка 
9 этаж 
мск
маленький роебенок
комплекс муж аллергик 
либо сольфак либо к-отрин</t>
  </si>
  <si>
    <t xml:space="preserve">заказ в 06.08</t>
  </si>
  <si>
    <t xml:space="preserve">ДЕМЕРКУРИЗАЦИЯ</t>
  </si>
  <si>
    <t xml:space="preserve">74953798683   наталья леонидовна</t>
  </si>
  <si>
    <t xml:space="preserve">"МО Куровское
Егорьевка"        15.00-16.00        8000        1592ав        "
74953798683 
89854181063
 наталья леонидовна
Куровское, СНТ ЗАРЯ, уч 187
рядом с водокачкой.
"        "6 соток, комары, клещи, куровское 
куровское , 80 км отмкад.
дренажный канал   есть 
8000 р          скидка пенсионеру"        Владимир</t>
  </si>
  <si>
    <t xml:space="preserve"> 1592ав</t>
  </si>
  <si>
    <t xml:space="preserve">ВЫХИ
суббота</t>
  </si>
  <si>
    <t xml:space="preserve">Ислам 79037497827   </t>
  </si>
  <si>
    <t xml:space="preserve">04.08        04.08        1593ав        5300        13.00-14.00 можно раньше! !        5300        1593ав         км от мкад, киевское шоссе, д-я Картмазово, ул центральная д.35 Ислам 79037497827        100 кв клопы или блохи, ГАП        Владимир         Ислам 79037497827          клопы        Павел                клопы гап 100 кв.м.</t>
  </si>
  <si>
    <t xml:space="preserve"> 1593ав  </t>
  </si>
  <si>
    <t xml:space="preserve">Саша хач 79257915160</t>
  </si>
  <si>
    <t xml:space="preserve">04.08        04.08        1594ав               3800        Мытищи        14.00-15.00        3800        1594ав        Мытищи, ул борисовка, д 26 кв - уточнить. этаж 12 Саша хач 79257915160        1-ка клопы гап        Владимир        Саша хач 79257915160           клопы        Павел                клопы</t>
  </si>
  <si>
    <t xml:space="preserve">      1594ав   </t>
  </si>
  <si>
    <t xml:space="preserve">отказ
__
мы и мошенники - лучшие друзья 16.11</t>
  </si>
  <si>
    <t xml:space="preserve">    Григорий 89630312479 </t>
  </si>
  <si>
    <t xml:space="preserve">04.08        06.08        1595ав          4300        "М.  отрадное         10.00-11.00        4000        1595ав        ул санникова, д 7 подъезд 4 этаж 13 кв 253 Григорий 89630312479         1-ка, клопы гап + бар          Владимир 
Понедельник"         Григорий 89630312479           клопы        Павел                клопы гар бар</t>
  </si>
  <si>
    <t xml:space="preserve">1595ав   </t>
  </si>
  <si>
    <t xml:space="preserve">  Ольга 89776043367    </t>
  </si>
  <si>
    <t xml:space="preserve">04.08        06.08        1596ав          4300        "М.  полежаевская         12.00-13.00        4300        1596ав        ул народного ополчение, д 28 корп 1 подъезд 5 этаж 9 кв 254 Ольга 89776043367 и дом 84999469597        2-ка, клопы, гап        Владимир 
Понедельник"        Ольга 89776043367         клопы        Павел                  2-ка, клопы, гап  </t>
  </si>
  <si>
    <t xml:space="preserve">   1596ав  </t>
  </si>
  <si>
    <t xml:space="preserve">отказ
___
отдала 27 тыс за 3 выезда. 16.11</t>
  </si>
  <si>
    <t xml:space="preserve">ВЫХИ
воскресенье</t>
  </si>
  <si>
    <t xml:space="preserve"> Лариса Викторовна  89856186929 </t>
  </si>
  <si>
    <t xml:space="preserve">05.08        05.08           1597ав         4300        "алексеевская         19.00-20.00        4300        1597ав        ул новоалексеевкая, д 18 корп 1 кв. 144 Лариса Викторовна  89856186929 и дом 84956862181 подъезд 4 дмфн 144#881        2-ка, блохи гап        Владимир 
Сегодня вечер"        Лариса Викторовна  89856186929        блохи        Павел                  2-ка, блохи, гап  </t>
  </si>
  <si>
    <t xml:space="preserve">  1597ав    </t>
  </si>
  <si>
    <t xml:space="preserve">отказ
__
вывели 16.11</t>
  </si>
  <si>
    <t xml:space="preserve">ПОНЕДЕЛЬНИК</t>
  </si>
  <si>
    <t xml:space="preserve">89017043255  чурка</t>
  </si>
  <si>
    <t xml:space="preserve">сергиев пассад 2ка</t>
  </si>
  <si>
    <t xml:space="preserve">   1598ав </t>
  </si>
  <si>
    <t xml:space="preserve">"79153556700 Ирина 89166403905 Алексей супруг ( звонить ему)</t>
  </si>
  <si>
    <t xml:space="preserve">м. Речной вокзал.        16.00-17.00        5700           1599ав         "79153556700 Ирина
89166403905 Алексей супруг ( звонить ему)
ул лавочкина, д 48 корп 3 кв 644
9 этаж подъезд 18"        """4-ка, тарарканы, комлпекс 
9 этаж 
мск
маленький роебенок
комплекс муж аллергик 
либо сольфак либо к-отрин"""        Владимир</t>
  </si>
  <si>
    <t xml:space="preserve">  1599ав  </t>
  </si>
  <si>
    <t xml:space="preserve">заказ 2593 дожата</t>
  </si>
  <si>
    <t xml:space="preserve">Мария 89299045901</t>
  </si>
  <si>
    <t xml:space="preserve">29м2 и 7 м2   Пушкино салон красоты</t>
  </si>
  <si>
    <t xml:space="preserve">мухи    если ночью то + 1500</t>
  </si>
  <si>
    <t xml:space="preserve">поговорим с начальством и перезвоним вам------------ набрать в 16.30 если не перезвонят
________
сами наберут от 06.08 </t>
  </si>
  <si>
    <t xml:space="preserve">79268678021  Петр
</t>
  </si>
  <si>
    <t xml:space="preserve">тараканы,       2-ка, мск, съемная
мсе назад
на 5 этаже.
4300 ГАП + 500 бар
5700 р комплекс.
</t>
  </si>
  <si>
    <t xml:space="preserve">думает, хоч на завтра на утро----------- набрать в 16.30 если не перезвонят
__
не берет в 16:00
набрать в 18.00 -- гасится
__
неактуально 16.11</t>
  </si>
  <si>
    <t xml:space="preserve">
79260877242  Светлнан</t>
  </si>
  <si>
    <t xml:space="preserve">тарарканвы, парикамерхрская, внизу магаз продукты, месяц, 
Рманеский р-н, 70 кв.м.
79260877242  Светлнан
5300 комплекс, </t>
  </si>
  <si>
    <t xml:space="preserve">думает, хоч на завтра на веччер----------- набрать в 16.30 если не перезвонят
__
не берет в 16:00
набрать в 18.00  -- гасится
__
избавилисб 16.11</t>
  </si>
  <si>
    <t xml:space="preserve">79166384547 Елена</t>
  </si>
  <si>
    <t xml:space="preserve">частная школа, в мск. ППК</t>
  </si>
  <si>
    <t xml:space="preserve">Мише в работу</t>
  </si>
  <si>
    <t xml:space="preserve">
Ольга 
74953941867</t>
  </si>
  <si>
    <t xml:space="preserve">таррканы, 2-ка, 
9 этаж, мск, 
4300 ГАП
</t>
  </si>
  <si>
    <t xml:space="preserve">гаранти 3 мес - мало мне.
связь в 16.00
___
1600 с гарантией 2 года.
__
сама вывела</t>
  </si>
  <si>
    <t xml:space="preserve">
79629780124    Наталья
84964675736"</t>
  </si>
  <si>
    <t xml:space="preserve">МО Раменсое        "16.00
МОЖНО РАНЬШЕ"        5500           1600ав         "г. Раменское, ул вторая песочная, д 10 
ориентир космонавтов 17 А
79629780124    Наталья
84964675736"""        "тарарканы, 5 мес, РАменское, 
120 кв.м. , 2 этажа.
5500 ГАП"        Владимир</t>
  </si>
  <si>
    <t xml:space="preserve"> 1600ав     </t>
  </si>
  <si>
    <t xml:space="preserve">79104716799   Ая </t>
  </si>
  <si>
    <t xml:space="preserve">м. Пражская        10.00-11.00        6100        1601ав         "
79104716799   Ая 
ул чертановская, д 45 корп 2 кв 68
на 17 этаж. 1 подъезд"        "тарарканы, 3-ка, очень много.
маленкький ребенок, 2 мес, кошка собака.
комплекс 6100 "        Владимир</t>
  </si>
  <si>
    <t xml:space="preserve">1601ав   </t>
  </si>
  <si>
    <t xml:space="preserve">79033638679       Эдуард</t>
  </si>
  <si>
    <t xml:space="preserve">м. Царицино        16.00-17.00        4900           1602ав         "79033638679       Эдуард
ул загорьевская, д . 14 корп 1 кв. 14
этаж 3 подъезд 1 "        "соседи алкаши снизу.
3-ка, ГАП 4400 + 500 бар = 4900 р
3-ка , тарраканы,   мск
год
осблед: сеточки, воздуховоды, стояки. розетки и т.д"        Владимир</t>
  </si>
  <si>
    <t xml:space="preserve">  1602ав    </t>
  </si>
  <si>
    <t xml:space="preserve">
74958671481    Ольга</t>
  </si>
  <si>
    <t xml:space="preserve">крышевые блохи
до 90 кв.м    + площадка.+ 2 квартиры
Щербинка, 
на крыше. крыша плоская, 5 этажей
ГАПом на крыше. 
74958671481    Ольга
5500 + 1500 //////////////только крыша и площадка </t>
  </si>
  <si>
    <t xml:space="preserve">7 000////5 000</t>
  </si>
  <si>
    <t xml:space="preserve">заказ от 09.08 </t>
  </si>
  <si>
    <t xml:space="preserve">79036270624    Екаьтирна</t>
  </si>
  <si>
    <t xml:space="preserve">муравьи, 3-ка, 
с мая месяца,    мск
4400 ГАП + 500 р.
79036270624    Екаьтирна
елси сольфак или к-отри то + 500 р.
79036270624 
Екатерина</t>
  </si>
  <si>
    <t xml:space="preserve">думает, -----------связь в 18.00 если не перезвонят
___
сами наберут, решают как выехать.</t>
  </si>
  <si>
    <t xml:space="preserve">79032341082   Виктор</t>
  </si>
  <si>
    <t xml:space="preserve">кроты, сегодня 2-3 дня
3-4- сотки,   до 7-8 соток.
5 км от мкад, от мкад , красногрск
4500 х 2 = 9000 р.
5000 развоов
79032341082   Виктор</t>
  </si>
  <si>
    <t xml:space="preserve">думает, -----------связь в 18.00 если не перезвонят
__
" я всего лишь управляющий, че вы хотите от меня"
сам наберет</t>
  </si>
  <si>
    <t xml:space="preserve">16.37</t>
  </si>
  <si>
    <t xml:space="preserve">84959611304 дмитрий 89651936110</t>
  </si>
  <si>
    <t xml:space="preserve">ТАРАКАНЫ 100 КВ М, котельная и бытовка, сыроварня,  40км дмитровка дмитровский р-н село игнатово д276 КП хонка клаб</t>
  </si>
  <si>
    <t xml:space="preserve">?????</t>
  </si>
  <si>
    <t xml:space="preserve">думает, -----------связь в 18.00 если не перезвонят
___
если что сама наберет</t>
  </si>
  <si>
    <t xml:space="preserve">79032011497 Екатериана </t>
  </si>
  <si>
    <t xml:space="preserve">м. Каховская        "18.00-19.00
МОЖНО РАНЬШЕ"        3800           1604ав         "ул керченская, д 18
кв 22
1 этаж подъезд 2
79032011497 Екатерина"        1-ка, блохи, ГАП        Владимир</t>
  </si>
  <si>
    <t xml:space="preserve">  1604ав    </t>
  </si>
  <si>
    <t xml:space="preserve">7+915+043+73+74</t>
  </si>
  <si>
    <t xml:space="preserve">СПАМ </t>
  </si>
  <si>
    <t xml:space="preserve">16.55 </t>
  </si>
  <si>
    <t xml:space="preserve">89687764380 сергей </t>
  </si>
  <si>
    <t xml:space="preserve">клопы  студия шаболовка  без запазха серпуховский вал д 26 кв 60 на карту деньги набрать заранее ему</t>
  </si>
  <si>
    <t xml:space="preserve">   1605ав </t>
  </si>
  <si>
    <t xml:space="preserve">обработались вчера</t>
  </si>
  <si>
    <t xml:space="preserve">79261850179   Валерий</t>
  </si>
  <si>
    <t xml:space="preserve">м. Верхние лихоборы        10.00-11.00        3500           1606ав         "
79261850179   Валерий
керамический пр-д, д 53-55 
автостоянка"        "автобус 170 от м. верхние лихоборы.
клопы, 3 мес, на автостоянке в бытовке  , мск
3500 ГАП - 2 бытовки."        Владимир</t>
  </si>
  <si>
    <t xml:space="preserve">1606ав</t>
  </si>
  <si>
    <t xml:space="preserve">74953707402 Оксан</t>
  </si>
  <si>
    <t xml:space="preserve">3-ка, клопы, блохи, тарарканы давно, 
12 этаЖ. мск
на лестн площадке
6100 комплекс
74953707402 Оксана
</t>
  </si>
  <si>
    <t xml:space="preserve">клопы, блохи, тарарканы</t>
  </si>
  <si>
    <t xml:space="preserve">думает, -----------связь в 18.30 если не перезвонят---- не берт 18:30</t>
  </si>
  <si>
    <t xml:space="preserve">блохи 8 подъездов 2 дома подвалы частино затоплены 12 000 за один дом  2000 за трупы кошек сверху</t>
  </si>
  <si>
    <t xml:space="preserve">заказ Миша счет бн</t>
  </si>
  <si>
    <t xml:space="preserve">89268511488 мудак</t>
  </si>
  <si>
    <t xml:space="preserve">12 соток участок по факту 8 соток 60км от мкад осы комары</t>
  </si>
  <si>
    <t xml:space="preserve">мудак узнавал цены
___
мудак! в 18:30</t>
  </si>
  <si>
    <t xml:space="preserve">МСЭ 22 </t>
  </si>
  <si>
    <t xml:space="preserve">89776768031 Маргартита</t>
  </si>
  <si>
    <t xml:space="preserve">салон красоты мухи узнавала сколько нельзя находиться в помещении после обработки</t>
  </si>
  <si>
    <t xml:space="preserve">мск профилактика от мух</t>
  </si>
  <si>
    <t xml:space="preserve">79165161711 Марина</t>
  </si>
  <si>
    <t xml:space="preserve">блохи, Видное, 5 км от мкад, 3-ка, 
этаж 6 , 2 детей маленький
паркет дорогой, 
4400 ГАП
79165161711    Марина
</t>
  </si>
  <si>
    <t xml:space="preserve">79260652723 Ирина </t>
  </si>
  <si>
    <t xml:space="preserve">клопы, 3-ка, 50 кв.м.     + моль
с мес назад.
мск, 9 этаж
4400 ГАП если бар + 300 .
моль в шкафу ы подарок
79260652723 Ирина </t>
  </si>
  <si>
    <t xml:space="preserve">клопы и моль</t>
  </si>
  <si>
    <t xml:space="preserve">советуется с мужем 
хочет заказать 
связь 18.40</t>
  </si>
  <si>
    <t xml:space="preserve">79257879715 Михаил</t>
  </si>
  <si>
    <t xml:space="preserve">м. Текстильщики        "11.30-12.00
ВЫЛЕТАЕТ! НЕ ОПАЗДЫВАТЬ ИЛИ ПЕРЕКМНУТЬ НА Фарукшина"        4300           1607ав         "
79257879715 Михаил
м. текстильщики
ул грайвороновская, д 10 корп 1
кв. 76
11 этаж "        "тарарканы,  2-ка, мск
2 недели, 
ГАП 4100."        Владмир</t>
  </si>
  <si>
    <t xml:space="preserve">1607ав    </t>
  </si>
  <si>
    <t xml:space="preserve">перезвонят</t>
  </si>
  <si>
    <t xml:space="preserve">ПОКА НЕ ПЕРЕЗВАНИВАТЬ</t>
  </si>
  <si>
    <t xml:space="preserve">31 юля высылал карточку организации  1142ю  ДЕЛАЛИ ОБРАБОТКУ 2 АВГУСТА БЫТОВКУ</t>
  </si>
  <si>
    <t xml:space="preserve">СКЛАД    БЛОХИ</t>
  </si>
  <si>
    <t xml:space="preserve">счет выставлен- ЖДЕМ ОПЛАТУ</t>
  </si>
  <si>
    <t xml:space="preserve">89652274232  Мария</t>
  </si>
  <si>
    <t xml:space="preserve">МОСКВА  2ка</t>
  </si>
  <si>
    <t xml:space="preserve">1608ав</t>
  </si>
  <si>
    <t xml:space="preserve">7+916+112+69+83 нищий хач</t>
  </si>
  <si>
    <t xml:space="preserve">клопы, авиамоторная 2к кв, 8 чел тупой хач</t>
  </si>
  <si>
    <t xml:space="preserve">хотел средство купить</t>
  </si>
  <si>
    <t xml:space="preserve">89032177356 София</t>
  </si>
  <si>
    <t xml:space="preserve">блохи гап</t>
  </si>
  <si>
    <t xml:space="preserve">4  100</t>
  </si>
  <si>
    <t xml:space="preserve">1609ав</t>
  </si>
  <si>
    <t xml:space="preserve">заказ///тупая тварь 3жды переносила</t>
  </si>
  <si>
    <t xml:space="preserve">отмена возможна</t>
  </si>
  <si>
    <t xml:space="preserve">79264005671 Алексей </t>
  </si>
  <si>
    <t xml:space="preserve">солнцево, тараканы 2 к кв богданова 4 кв 3 набрать за 30 мин </t>
  </si>
  <si>
    <t xml:space="preserve">тараканы комплекс двойная дозировка </t>
  </si>
  <si>
    <t xml:space="preserve">1610ав</t>
  </si>
  <si>
    <t xml:space="preserve">89255476442   Виктоия</t>
  </si>
  <si>
    <t xml:space="preserve">м. Маяковская	14.00-15.00	"5500+
2500 - 3000=
8000 - 8500 р!"	"малый патриарший переулок, д 5 
кв 27
подъезд 2 
79255476442 Виктория"	  залетел голобуь -отвезли в больничку и там сказали у птичку арнитоз    москва   5комнат        дезинфекция 	"дезинфекция 5-ка от арнитоза голубя. 5500 р
+ 2500 - 3000 р за то чтобы вычистить перья и фекалии, где голубь сидел. ( там немного) 
__
сепотосан-т, дихлор."	Семен/Владимир</t>
  </si>
  <si>
    <t xml:space="preserve">дезинфекция  1комната -3700/// 5 комнат-5500
плюс очистка</t>
  </si>
  <si>
    <t xml:space="preserve">89039528337 Ирина
79859900148   Андрей"  </t>
  </si>
  <si>
    <t xml:space="preserve">"МО Одинцовксий рн, Кубинка
40 км"        11.00-12.00        6700        1611ав        "МО, кубинка, 40 км от мкад, 
г. Кубинка, СНТ Кубинка, д35       "дом , 150 кв.м.
клопы, 
6700 ГАП
агран или сольфак"        Владимир</t>
  </si>
  <si>
    <t xml:space="preserve">    1611ав   </t>
  </si>
  <si>
    <t xml:space="preserve">89253128782 аННА</t>
  </si>
  <si>
    <t xml:space="preserve">мо дзержинский  3ка</t>
  </si>
  <si>
    <t xml:space="preserve">муравьи    гап-4600   хол-3100</t>
  </si>
  <si>
    <t xml:space="preserve">1612ав</t>
  </si>
  <si>
    <t xml:space="preserve">79067815920   Владимир</t>
  </si>
  <si>
    <t xml:space="preserve">отрадное        16.00-17,00        5700        1615ав        "декабристов д 28 кор 2 под 3 эт 16  кв 197
  79067815920   Владимир(ему звонить)     и еще номер 84999079745 Николай Петрович"        2ка комплекс тараканы делать супер        Семен</t>
  </si>
  <si>
    <t xml:space="preserve">  1615ав   </t>
  </si>
  <si>
    <t xml:space="preserve">89166769612 Екатерина </t>
  </si>
  <si>
    <t xml:space="preserve">15 соток клещи боррелиоз, барьер 80 км руза кулебякино  небольшой барьер рузский район снт сосновая роща вблизи дер Паново участок 4</t>
  </si>
  <si>
    <t xml:space="preserve">клещи боррелиозные 15 соток + барьер 1 выезд</t>
  </si>
  <si>
    <t xml:space="preserve">1613ав</t>
  </si>
  <si>
    <t xml:space="preserve">москва автосервис    площадь 500м2</t>
  </si>
  <si>
    <t xml:space="preserve">пока думают
свзь в 12.00
__
сами наберут от 17:00</t>
  </si>
  <si>
    <t xml:space="preserve">79037276656 Татьяна</t>
  </si>
  <si>
    <t xml:space="preserve">м. Новокосино        18.00-19.00        2700        1619ав        "г. Реутова. ул комсомольская, д 9 
кв 57 
этаж 5 подъезд 3 
79037276656 Татьяна"        1-ка, гап со скид, блохи        Владимир
</t>
  </si>
  <si>
    <t xml:space="preserve">блохи, 3500 со скидкой ГАП
хотела у мошенников за 2200</t>
  </si>
  <si>
    <t xml:space="preserve">2 700</t>
  </si>
  <si>
    <t xml:space="preserve"> 1619ав </t>
  </si>
  <si>
    <t xml:space="preserve">79169199023    Мария</t>
  </si>
  <si>
    <t xml:space="preserve">чеховский район  от мкад 52км   дом 90м2 3 комнаты и чердак 50м2</t>
  </si>
  <si>
    <t xml:space="preserve">клопы   скидка если на четверг 500р</t>
  </si>
  <si>
    <t xml:space="preserve">1614ав</t>
  </si>
  <si>
    <t xml:space="preserve">79672665843 Юлия ( нет) хач</t>
  </si>
  <si>
    <t xml:space="preserve">2-ка, мск
2 человека</t>
  </si>
  <si>
    <t xml:space="preserve">клопы и тарарканы</t>
  </si>
  <si>
    <t xml:space="preserve">не берет , звонил.
свзь в 12.00
не берет , звонил раз 10.
__
завтра позвоню. связь 08.08</t>
  </si>
  <si>
    <t xml:space="preserve">79035358026 Ольга</t>
  </si>
  <si>
    <t xml:space="preserve">тарраканы, более 5 дней, 2-ка, мск</t>
  </si>
  <si>
    <t xml:space="preserve">4100 дорого , не рассчитывла даже на такую стоимость.
за холодный туман подумаю.___
свзь в 12.00
___
гасится, бросает трубки. - покеда.</t>
  </si>
  <si>
    <t xml:space="preserve">79251555242  Залина</t>
  </si>
  <si>
    <t xml:space="preserve"> ГАП , блохи, мск
79251555242  Залина
2-ка, ГАП, 4100 р.
</t>
  </si>
  <si>
    <t xml:space="preserve">советуется с соседями
свзь в 15.00
__
сам наберет от 16:05</t>
  </si>
  <si>
    <t xml:space="preserve">89299298115 Павел</t>
  </si>
  <si>
    <t xml:space="preserve">60000 кв м два уровня паркинг 1905года  дератизация  8500кв м  техпомещения</t>
  </si>
  <si>
    <t xml:space="preserve">13 000 разово 8 000 в мес при ежегодном</t>
  </si>
  <si>
    <t xml:space="preserve">САМ НАБЕРЕТ узнавал цены</t>
  </si>
  <si>
    <t xml:space="preserve">11.52 </t>
  </si>
  <si>
    <t xml:space="preserve">84959867953  Валерий 89031879693</t>
  </si>
  <si>
    <t xml:space="preserve">крыса на балконе москва, поймать надо,  отраву сожрала,  пенокумарин  ткеплый стан  ул генерала тюленева д31 2й подъезд кв 48 код 48к8891 </t>
  </si>
  <si>
    <t xml:space="preserve">1627ав </t>
  </si>
  <si>
    <t xml:space="preserve">МСЭ 21 </t>
  </si>
  <si>
    <t xml:space="preserve">79104459954 Екатерина</t>
  </si>
  <si>
    <t xml:space="preserve">тараканы  давно и много 3 к кв  хотела полный комлекс</t>
  </si>
  <si>
    <t xml:space="preserve">дорого предложили комплекс 3 тыщи
__
оч умный юрист , выевытся</t>
  </si>
  <si>
    <t xml:space="preserve">	"79164115806      Галина Федорвна</t>
  </si>
  <si>
    <t xml:space="preserve">м. ВДНХ         10.00-11.00        3800        1616ав        "79164115806      Галина Федорвна
аргуновская ул, д 16 кв 103
тараканы, 2 этаж, 
3-ка, мск 3 подъезд"        "скидка 3800 ГАП
тарарканы, 3-ка"        Владиимир</t>
  </si>
  <si>
    <t xml:space="preserve">  1616ав </t>
  </si>
  <si>
    <t xml:space="preserve">79153204775 Евгений"   </t>
  </si>
  <si>
    <t xml:space="preserve">"м. Волжская
ЖИЛИН"        "14.00
МОЖНО РАНЬШЕ"        2500        1617ав        "ул люблинская, д 59 
кв 366
подъезд 6 10 этаж 
79153204775 Евгений"        "платформа люблино на электричке 2 останровки из бутово
2-ка, хол туман , тараканы"        Владимир</t>
  </si>
  <si>
    <t xml:space="preserve">1617ав  </t>
  </si>
  <si>
    <t xml:space="preserve">79104660141 Михаил
89261230118 Евгения"  </t>
  </si>
  <si>
    <t xml:space="preserve">МО, ЯРОСЛАВКА        10.00-11.00        10 000        1618ав        "
Пушкинский р-н, кот пос Ашукино, Талицкие берега.
79104660141 Михаил
89261230118 Евгения"        "кроты, 9 соток. комплекс
2 выезда
кроты, 9 соток., 
3 недли, 45 км от мкад,    ярославка
 выезд по потребности 3500 выезд."        Владимир</t>
  </si>
  <si>
    <t xml:space="preserve">  1618ав   </t>
  </si>
  <si>
    <t xml:space="preserve">кроты ушли</t>
  </si>
  <si>
    <t xml:space="preserve">борщевик занято</t>
  </si>
  <si>
    <t xml:space="preserve">занято</t>
  </si>
  <si>
    <t xml:space="preserve">89151655153 людмила 89035132413 михаил владимирович гендир </t>
  </si>
  <si>
    <t xml:space="preserve">борщевик 12 гектар в рост человека, солнечногорский р-н 50км от мкад  auto777@list.ru</t>
  </si>
  <si>
    <t xml:space="preserve"> кп  отправлено//////   как будет решение-наберет. всю хурму отправили акционерам</t>
  </si>
  <si>
    <t xml:space="preserve">89853336437 Ольга </t>
  </si>
  <si>
    <t xml:space="preserve">блохи 3 к кв  солнцево</t>
  </si>
  <si>
    <t xml:space="preserve">советуется с мужем
свзь в 14.00
____
не берет 14:42</t>
  </si>
  <si>
    <t xml:space="preserve">89269420177 Олег</t>
  </si>
  <si>
    <t xml:space="preserve">москва нагорная площадь 2 склада 400м2 и 600м2</t>
  </si>
  <si>
    <t xml:space="preserve">блохи комплекс</t>
  </si>
  <si>
    <t xml:space="preserve">1620ав</t>
  </si>
  <si>
    <t xml:space="preserve">13.24</t>
  </si>
  <si>
    <t xml:space="preserve">89857845610 Алла Юрьевнав 89857732439 хозяин </t>
  </si>
  <si>
    <t xml:space="preserve">2 соток и дом есть коты, и дом животные  перловская 1й бауманский переулок дом 5 </t>
  </si>
  <si>
    <t xml:space="preserve">крысы 2 выезда с уборкой на второй раз КИКИ расставить</t>
  </si>
  <si>
    <t xml:space="preserve">1621ав</t>
  </si>
  <si>
    <t xml:space="preserve">79777554530  елена</t>
  </si>
  <si>
    <t xml:space="preserve">дет сад договор на 2Д 5416м2    котельники   догорвор на 4 месяца    и отдельно КП на дезинфенкцию вентиляции</t>
  </si>
  <si>
    <t xml:space="preserve">2 Д и дезинфекция</t>
  </si>
  <si>
    <t xml:space="preserve">ЖДЕМ ТЗ -- в работе у Володи
отправлено, ждем обратной связи</t>
  </si>
  <si>
    <t xml:space="preserve">79093622333 Артур</t>
  </si>
  <si>
    <t xml:space="preserve">дома мыши, частый дом
200 кв.м.
МО, 20 км от мкад, фрязино
6800 мыши, комлпекс
5000 без пенокумарина.
79093622333 Артур
</t>
  </si>
  <si>
    <t xml:space="preserve">мыши</t>
  </si>
  <si>
    <t xml:space="preserve">советуется с шефом))
свзь в 15.00
__
сам наберет от 14:43</t>
  </si>
  <si>
    <t xml:space="preserve">79264242174   Ирина</t>
  </si>
  <si>
    <t xml:space="preserve">клопы, 1-ка, мск, 3 недели - месяц назад
3800 ГАП
79264242174   Ирина
</t>
  </si>
  <si>
    <t xml:space="preserve">" хочу обработку только в комнате и с запахом, меня это устроит за 2300 - я подумаю"
свзь в 15.00
___
заказала за 2500 с гарантией год!</t>
  </si>
  <si>
    <t xml:space="preserve">89955095004 Арина</t>
  </si>
  <si>
    <t xml:space="preserve">плесень   в ванной и пол кухни------12000 ////// тараканы 3ка-6100 /////// за все 15000</t>
  </si>
  <si>
    <t xml:space="preserve">блаженая  бабища с другой  планеты--------------------не звонить денег пока у нее нет</t>
  </si>
  <si>
    <t xml:space="preserve">74953627795    Виктор</t>
  </si>
  <si>
    <t xml:space="preserve">тарраканы, 3-ка балашиха</t>
  </si>
  <si>
    <t xml:space="preserve">только вс. квартиру гап</t>
  </si>
  <si>
    <t xml:space="preserve">" хочу только обработку МОПов с гарантией, потому что вы поставите мне барьер"
сам наберет если что</t>
  </si>
  <si>
    <t xml:space="preserve">84953844146  Полина</t>
  </si>
  <si>
    <t xml:space="preserve">Москва 2ка-1800// 3ка-2100</t>
  </si>
  <si>
    <t xml:space="preserve">спасибо досвиданья--------- сказала сама перезвонит хочет что ЖЭК обработал бесплатно(наивная)</t>
  </si>
  <si>
    <t xml:space="preserve">автокомбинат</t>
  </si>
  <si>
    <t xml:space="preserve">89163227044 рендж ровер</t>
  </si>
  <si>
    <t xml:space="preserve">блохи автосервис</t>
  </si>
  <si>
    <t xml:space="preserve">1622ав</t>
  </si>
  <si>
    <t xml:space="preserve">79165650244  индера</t>
  </si>
  <si>
    <t xml:space="preserve">1624ав</t>
  </si>
  <si>
    <t xml:space="preserve">МО Видное        10.00-11.00        4900        1625ав        " ""79165161711 Марина        Володька        """"блохи, Видное, пр-т ленинского комсомола, д 19 корп 1 
кв. 18  этаж 6 подъезд 1 
"        3-ка, блохи, ГАП4400 + 500байер безопасные преператы.        Владимир</t>
  </si>
  <si>
    <t xml:space="preserve">блохи , 3-ка, ГАП, байер ( сольфак или к-отрин)
</t>
  </si>
  <si>
    <t xml:space="preserve">1625ав </t>
  </si>
  <si>
    <t xml:space="preserve">заказ стр 2626</t>
  </si>
  <si>
    <t xml:space="preserve">89057399388 Денис</t>
  </si>
  <si>
    <t xml:space="preserve">москва подвал 100м2 
сверху люди - безопасно. 
для жильцов свреху</t>
  </si>
  <si>
    <t xml:space="preserve">подумакю и презвоню сейчас не в москве-----------------СВЯЗЬ 08.08  В 16:30
___
связь как приедет 09.08</t>
  </si>
  <si>
    <t xml:space="preserve">МСЭ 39</t>
  </si>
  <si>
    <t xml:space="preserve">84996700980 Дмитрий  89998390179</t>
  </si>
  <si>
    <t xml:space="preserve">доки для СЭЗ образование</t>
  </si>
  <si>
    <t xml:space="preserve">МСЭ 40</t>
  </si>
  <si>
    <t xml:space="preserve">89104366020 Валентина ивановна</t>
  </si>
  <si>
    <t xml:space="preserve">метрогородок,1 к кв 4000 комплекс открытое ш д24 корпус 42 кв 148 5 подъезд </t>
  </si>
  <si>
    <t xml:space="preserve">клопы 1к кв комплекс</t>
  </si>
  <si>
    <t xml:space="preserve">1626ав </t>
  </si>
  <si>
    <t xml:space="preserve">МСЭ 41</t>
  </si>
  <si>
    <t xml:space="preserve">74956717475    Наталья</t>
  </si>
  <si>
    <t xml:space="preserve">2Д , общепит, сушивок, 40 кв.м. мск
7800 р с актами.
74956717475    Наталья
</t>
  </si>
  <si>
    <t xml:space="preserve">2Д доки
по факту обработка 2500 р</t>
  </si>
  <si>
    <t xml:space="preserve">1155ю		</t>
  </si>
  <si>
    <t xml:space="preserve">заказ 
выставлен счет - оплачен</t>
  </si>
  <si>
    <t xml:space="preserve">МСЭ 42</t>
  </si>
  <si>
    <t xml:space="preserve">84955614810 инна 89057913715 и 89036819015 Сергей </t>
  </si>
  <si>
    <t xml:space="preserve">летучие мыши красногорский район 15кв м частный дом собака есть  николо-урюпино ул. гагарина 99</t>
  </si>
  <si>
    <t xml:space="preserve">15кв м чердак летучие мыши</t>
  </si>
  <si>
    <t xml:space="preserve">1629ав </t>
  </si>
  <si>
    <t xml:space="preserve">МСЭ 43</t>
  </si>
  <si>
    <t xml:space="preserve">79852332523 Екатерина</t>
  </si>
  <si>
    <t xml:space="preserve">м. Нахимоский каховсккая        19.00-20.00        4100        1628ав         "ул болотниковская, д 10 А
кв. - уточнить.
1 подъезд 1 этаж
79852332523 Екатерина
"        "блохи, 1 этаже
2-ка, мск, ГАП
на днях травили, мошенники.
______
с незнакомых тел трубки не берет, написать смс предварительно.
"        Владмир</t>
  </si>
  <si>
    <t xml:space="preserve">1628ав    </t>
  </si>
  <si>
    <t xml:space="preserve">племянник кого-то вызвал!</t>
  </si>
  <si>
    <t xml:space="preserve">МСЭ 44</t>
  </si>
  <si>
    <t xml:space="preserve">79031801838 
Екатернпа</t>
  </si>
  <si>
    <t xml:space="preserve">фбгу 2д
здания,
30% предоплатиа
2173 кв.м.      мск          х 8 р = 17 384 р.
дератизация, + 2 р = 10 р х 2173 = 21 730 р 
блохи, акцент
79031801838 
Екатернпа
</t>
  </si>
  <si>
    <t xml:space="preserve">блохи, крысы</t>
  </si>
  <si>
    <t xml:space="preserve">21 730</t>
  </si>
  <si>
    <t xml:space="preserve">гос тема, совещаются
связь 08.08</t>
  </si>
  <si>
    <t xml:space="preserve">город детства 2й выезд</t>
  </si>
  <si>
    <t xml:space="preserve">МСЭ 45</t>
  </si>
  <si>
    <t xml:space="preserve">17.17</t>
  </si>
  <si>
    <t xml:space="preserve">технический отчет по вентиляции...</t>
  </si>
  <si>
    <t xml:space="preserve">МСЭ 46</t>
  </si>
  <si>
    <t xml:space="preserve">ДОКИ</t>
  </si>
  <si>
    <t xml:space="preserve">заказ стр 2553 выставлен счет</t>
  </si>
  <si>
    <t xml:space="preserve">МСЭ 47</t>
  </si>
  <si>
    <t xml:space="preserve">89104577231  инна</t>
  </si>
  <si>
    <t xml:space="preserve">москва 1ка   травили много раз травили(агарн фуфанон)  эко-столица</t>
  </si>
  <si>
    <t xml:space="preserve">1630ав</t>
  </si>
  <si>
    <t xml:space="preserve">МСЭ 48</t>
  </si>
  <si>
    <t xml:space="preserve">
74954244303 Наталья
89853914943</t>
  </si>
  <si>
    <t xml:space="preserve">"МО Киевка
70 км от мкад"        10.00-11.00        8700                "70 км от мкад, киевка, нарофоминск за ним
Нарофоминский р-н, д-я Головеньки - ориентир
снт Кантемировец. уч 95
74954244303 Наталья
89853914943
"        "короед, на даче.
сруб, 
6 на 8 , 2 этажа 
96 кв. м.
8700 ГАП
без заппаха
"        Владимир</t>
  </si>
  <si>
    <t xml:space="preserve">1631ав</t>
  </si>
  <si>
    <t xml:space="preserve">МСЭ 49</t>
  </si>
  <si>
    <t xml:space="preserve">89265374572  Жанна</t>
  </si>
  <si>
    <t xml:space="preserve">готовимся к роспортеб   москва ЦАО 118м2 общепит, </t>
  </si>
  <si>
    <t xml:space="preserve">МИХАИЛУ В РАБОТУ</t>
  </si>
  <si>
    <t xml:space="preserve">не берет от 12.03 8 авг</t>
  </si>
  <si>
    <t xml:space="preserve">79265637754  Анастасия</t>
  </si>
  <si>
    <t xml:space="preserve">в одной комнате старый дед с клопами  Москва</t>
  </si>
  <si>
    <t xml:space="preserve">3ка клопы 2 мес назад</t>
  </si>
  <si>
    <t xml:space="preserve">1632ав</t>
  </si>
  <si>
    <t xml:space="preserve">84955261306 дедь</t>
  </si>
  <si>
    <t xml:space="preserve">реутов 10000 и 300кв м дератизация  реутов росгвардия asta873@yandex.ru</t>
  </si>
  <si>
    <t xml:space="preserve">ГОСНЯ</t>
  </si>
  <si>
    <t xml:space="preserve">пошел на совещание о совещании</t>
  </si>
  <si>
    <t xml:space="preserve">79269536969   Татьяна</t>
  </si>
  <si>
    <t xml:space="preserve">участок чехов есть куры  есть собаки  от мкад 50 км   участок 30 сотк и два больших дома в доме  2 дома 500м2</t>
  </si>
  <si>
    <t xml:space="preserve">мухи   участок 8500 и 6200(со скидкой 12000 по логистике и соц карте)</t>
  </si>
  <si>
    <t xml:space="preserve">пошла на совещание к мужу----------------------набрать в 12.00//////   ЗА 6000Р  РЯДОМ С НАМИ НАШЛА   СУУУУУКАААААА</t>
  </si>
  <si>
    <t xml:space="preserve">89036751207  Лилия</t>
  </si>
  <si>
    <r>
      <rPr>
        <sz val="11"/>
        <rFont val="Cambria"/>
        <family val="0"/>
        <charset val="1"/>
      </rPr>
      <t xml:space="preserve">толбино подольск от  мкада 35 км  </t>
    </r>
    <r>
      <rPr>
        <sz val="11"/>
        <color rgb="FFFF0000"/>
        <rFont val="Cambria"/>
        <family val="0"/>
        <charset val="1"/>
      </rPr>
      <t xml:space="preserve">с ней есть контракт на год на школв и дс. </t>
    </r>
    <r>
      <rPr>
        <sz val="11"/>
        <rFont val="Cambria"/>
        <family val="0"/>
        <charset val="1"/>
      </rPr>
      <t xml:space="preserve">если укатает соседей дать скидку существенную    ТЕЛЕФОН ПРЕДСЕДАТЕЛЯ   89660102666 юРИЙ</t>
    </r>
  </si>
  <si>
    <t xml:space="preserve">3ка блохи  гап- 5000   ДАТЬ СКИДКУ ЕЙ ЕСЛИ БУДЕТ ПОДВАЛ И ЛЕСТНИЧНЫЙ МАРШ</t>
  </si>
  <si>
    <t xml:space="preserve">СВЯЗАТЬСЯ С УПРАВЛЯЮЩЕМ  09.08</t>
  </si>
  <si>
    <t xml:space="preserve">74954118592      Николай</t>
  </si>
  <si>
    <t xml:space="preserve">клопы, 20 кв.м. шоферская
мск, 3 дивана,    хол 
2100 р 
74954118592      Николай</t>
  </si>
  <si>
    <t xml:space="preserve">ГОСНЯ, клопы</t>
  </si>
  <si>
    <t xml:space="preserve">пошел на совещание о совещании
сам наберет от 08.08</t>
  </si>
  <si>
    <t xml:space="preserve">МСЭ 6 </t>
  </si>
  <si>
    <t xml:space="preserve">10.35 </t>
  </si>
  <si>
    <t xml:space="preserve">89670761467 марина?</t>
  </si>
  <si>
    <t xml:space="preserve">тараканы 2к кв свиблово </t>
  </si>
  <si>
    <t xml:space="preserve">1633ав</t>
  </si>
  <si>
    <t xml:space="preserve">МСЭ 7 </t>
  </si>
  <si>
    <t xml:space="preserve">10.44 </t>
  </si>
  <si>
    <t xml:space="preserve">89260556000 ингушетия </t>
  </si>
  <si>
    <t xml:space="preserve">консультация ИНГУШЕТИЯ</t>
  </si>
  <si>
    <t xml:space="preserve">7+925+712+77+19 </t>
  </si>
  <si>
    <t xml:space="preserve">НЕДОСТУПЕН связь в 12.00
__
недоступен - проебался ,спам.</t>
  </si>
  <si>
    <t xml:space="preserve">89851030707 медленный хач</t>
  </si>
  <si>
    <t xml:space="preserve">Михаил/Володька</t>
  </si>
  <si>
    <t xml:space="preserve">комната в общежитии солнцево, клопы давно 
Юго-западная	"14.00-14.30
ЕСЛИ МОЖНО РАНЬШЕ"	1900	1636ав	"ул 50 лет октября, д 5 корп 1 
комната 224 - общага
79851030707 Ахмед"	клопы. хол , комната	Владимир</t>
  </si>
  <si>
    <t xml:space="preserve">1636ав</t>
  </si>
  <si>
    <t xml:space="preserve">89057465517   Валентинап Михайловная</t>
  </si>
  <si>
    <t xml:space="preserve">Серпухов 100км  участок 7-8 соток</t>
  </si>
  <si>
    <t xml:space="preserve">кроты  </t>
  </si>
  <si>
    <t xml:space="preserve">пошла на совещание о повышении пенсионного возраста
посоветуемся ОЧЕНь ДОРОГО Я ПЕНСИОНЕРКА----------------------хз наберать ей или нет</t>
  </si>
  <si>
    <t xml:space="preserve">79104788153         Наталья Александровна
84956035996</t>
  </si>
  <si>
    <t xml:space="preserve">м. Шоссе энтузиастов        16.00-17.00        4700        1634ав        "
м. Семеновская
м. Шоссе энтуиз
79104788153         Наталья Александровна
84956035996
5-я улица соколинной горы, д 25 корп 3 
кв 87 
подъезд 1 этаж 13"        клопы, 1-ка, мск, комплекс со скид. учесть. 5 раз травили        Владимир</t>
  </si>
  <si>
    <t xml:space="preserve">1634ав  </t>
  </si>
  <si>
    <t xml:space="preserve">79296912186 Лариса 
89263885734</t>
  </si>
  <si>
    <t xml:space="preserve">м. пролетарская        19.00-20.00        4100        1635ав        "
сИмОновский ВАЛ, д 14 подъезд 4 
код 125к4974
5 этаж кв. 125"        "тарраканы, 3-ка, 38 кв.  2-3 мес
мск, 
м. пролетарская
3800 ГАП + 300 р бар = 4100 р"        Владимир</t>
  </si>
  <si>
    <t xml:space="preserve">  1635ав   </t>
  </si>
  <si>
    <t xml:space="preserve">79999839181 Бахтиеор</t>
  </si>
  <si>
    <t xml:space="preserve">клопы, 2-ка, 
МО Орехово зуево, 
5700 комплекс со скидкой
79999839181 Бахтиеор</t>
  </si>
  <si>
    <t xml:space="preserve">дорого -своет с схозяйкой
связь в 12.00
__
отгасился .провалил совещение</t>
  </si>
  <si>
    <t xml:space="preserve">84959121984 Лилия Константиновна 89166028308</t>
  </si>
  <si>
    <t xml:space="preserve">москва 2ка щелковское ш 13 корп 1 кв 26 4 этаж </t>
  </si>
  <si>
    <t xml:space="preserve">тараканы  хол  и барьер</t>
  </si>
  <si>
    <t xml:space="preserve">Пошла на согласование, чтоб пойти нахуй.
______
клиника</t>
  </si>
  <si>
    <t xml:space="preserve">84992130281  ЮЛя    С Уважением,Юлия.
8-906-035-12-61</t>
  </si>
  <si>
    <t xml:space="preserve">АВИАМОТОРНАЯ    1200М2    НОМЕР СЧЕТА ПРЕДЫДУЩЕГО 1068Ю     saenkoff@bk.ru</t>
  </si>
  <si>
    <t xml:space="preserve">уника</t>
  </si>
  <si>
    <t xml:space="preserve">1109ю</t>
  </si>
  <si>
    <t xml:space="preserve">12.18</t>
  </si>
  <si>
    <t xml:space="preserve">тараканы,   79853473934</t>
  </si>
  <si>
    <t xml:space="preserve">Пошла на согласование, чтоб пойти нахуй.
( "кому можно пожаловаться, тараканы в дикси - я бдитльный покупатель, ответственный гражданин" )</t>
  </si>
  <si>
    <t xml:space="preserve">12 000 х 6 = 72 000 р покос борщевика</t>
  </si>
  <si>
    <t xml:space="preserve">очень дорого - досвиданье</t>
  </si>
  <si>
    <t xml:space="preserve">89913037225 адская чурка </t>
  </si>
  <si>
    <t xml:space="preserve">2 к кв 4 чел,  клопы тараканы ногинск </t>
  </si>
  <si>
    <t xml:space="preserve">пошла на согласование к мужу</t>
  </si>
  <si>
    <t xml:space="preserve">79688077201 ЕВгений</t>
  </si>
  <si>
    <t xml:space="preserve">м. Орехово        12.00-13.00        5000        1640ав        "79688077201 ЕВгений
шипиловская ул, д 6 корп 2 кв 244
подъезд 7 этаж 8 ."        "под ключ 5000 р гор, хол, бар со скид. 
 есть маленкий ребенок 
обслед : сеточки, стояки, розетки, воздуховоды
тараканы, чуть боле недели, 2-ка, мск
_______
Взять с собой алесень , обслед в ванной на швах и в углу если обраб то + 3500 р"        Владимир</t>
  </si>
  <si>
    <t xml:space="preserve">1640ав    </t>
  </si>
  <si>
    <t xml:space="preserve">84964390610 эльвира </t>
  </si>
  <si>
    <t xml:space="preserve">3ккв клопы, павловский посад </t>
  </si>
  <si>
    <t xml:space="preserve">советуется связь в 16-00</t>
  </si>
  <si>
    <t xml:space="preserve">89296531312  Максим Федорович</t>
  </si>
  <si>
    <t xml:space="preserve">ДЗЕРЖИНСКИЙ </t>
  </si>
  <si>
    <t xml:space="preserve">КЛОПЫ 3КА</t>
  </si>
  <si>
    <t xml:space="preserve">1637ав</t>
  </si>
  <si>
    <t xml:space="preserve">
79152272722     Эрик
89160701657 Ольга ( звонить)</t>
  </si>
  <si>
    <t xml:space="preserve">МО КАШИРКА,         17.00-18.00        10600        1638ав        "
79152272722     Эрик
89160701657 Ольга ( звонить) 
МО, Ленинский р-н, д-я Мамоново, ул школьная, д 24 "        "муравьи,  дом частный, брус, 
3-4 мм,  3 км от мкад, комната 6 на 6 
хол + гор ,   + буферная зона с улицы, где яйца , личинки.
5300 с выездом х 2 за ночное время ИЛИ срочность"        Владимир</t>
  </si>
  <si>
    <t xml:space="preserve">    1638ав  </t>
  </si>
  <si>
    <t xml:space="preserve">89167779339  Иван</t>
  </si>
  <si>
    <t xml:space="preserve">тараканы   5700           клининг--7000  итго 12700  и со скидкой 10200</t>
  </si>
  <si>
    <t xml:space="preserve">1639ав</t>
  </si>
  <si>
    <t xml:space="preserve">13.57</t>
  </si>
  <si>
    <t xml:space="preserve">89263026004 ?</t>
  </si>
  <si>
    <t xml:space="preserve">Михаил\Равиль</t>
  </si>
  <si>
    <t xml:space="preserve">40 кв м мухи, общепит ночной заказ</t>
  </si>
  <si>
    <r>
      <rPr>
        <sz val="11"/>
        <rFont val="Cambria"/>
        <family val="0"/>
        <charset val="1"/>
      </rPr>
      <t xml:space="preserve">89168021262</t>
    </r>
    <r>
      <rPr>
        <b val="true"/>
        <sz val="18"/>
        <rFont val="Cambria"/>
        <family val="0"/>
        <charset val="1"/>
      </rPr>
      <t xml:space="preserve"> </t>
    </r>
    <r>
      <rPr>
        <b val="true"/>
        <sz val="18"/>
        <color rgb="FFCC0000"/>
        <rFont val="Cambria"/>
        <family val="0"/>
        <charset val="1"/>
      </rPr>
      <t xml:space="preserve">Всеволод)))</t>
    </r>
  </si>
  <si>
    <t xml:space="preserve">2 к кв клопы либо блохи , 2 этаж  ул мосфильмолвская д 29, 2 под кв 25</t>
  </si>
  <si>
    <t xml:space="preserve">2 к кв клопы либо блозхи хол и бар</t>
  </si>
  <si>
    <t xml:space="preserve">1641ав</t>
  </si>
  <si>
    <t xml:space="preserve">84991539622 Ирина</t>
  </si>
  <si>
    <t xml:space="preserve">Москва свао  площадь склада 100м2  +100м2</t>
  </si>
  <si>
    <t xml:space="preserve">15 200</t>
  </si>
  <si>
    <t xml:space="preserve">1642ав</t>
  </si>
  <si>
    <t xml:space="preserve">79771354844    Серегй</t>
  </si>
  <si>
    <t xml:space="preserve">м. Баррикадная        10.00        8500 НАЛ        1156ю        "ул садово-кудринская, д 3А
ресторан ТИКИ-БАР
79771354844    Серегй "        "  ""крысы, дератизация, 
рядом зоопарк
700 кв.м.
8500 р ежеквартально.
ловушки, приманки, пенокумарин"        Владимир</t>
  </si>
  <si>
    <t xml:space="preserve">крысы
ежеквартальный договор </t>
  </si>
  <si>
    <t xml:space="preserve">1156ю</t>
  </si>
  <si>
    <t xml:space="preserve">14.59</t>
  </si>
  <si>
    <t xml:space="preserve">89263160440 Наталья </t>
  </si>
  <si>
    <t xml:space="preserve">Апрелевка  мойка дезинфекция автомобилей, доки 3д, лаб, ППК, ЖУД, 300кв м  топливная космпания </t>
  </si>
  <si>
    <t xml:space="preserve">79035127788 Сергей</t>
  </si>
  <si>
    <t xml:space="preserve">ППК 7000к, пест контроль 5000 ветеринарка с хассп, складское помещение, одинцовский р-н,  пищевка,  мясо 200кв м, </t>
  </si>
  <si>
    <t xml:space="preserve">Миша диалог</t>
  </si>
  <si>
    <t xml:space="preserve">89858130101 Марат   </t>
  </si>
  <si>
    <t xml:space="preserve">прод магазин 80м2  москва--------далее договор на год с фиксой 3500 за обработки</t>
  </si>
  <si>
    <t xml:space="preserve">пошел уточнять--------------саязь 09.08 в 12.00</t>
  </si>
  <si>
    <t xml:space="preserve">74959801504 Роман </t>
  </si>
  <si>
    <t xml:space="preserve">сургутнефтегаз</t>
  </si>
  <si>
    <t xml:space="preserve">2Д, и дезинфекция вентиляции</t>
  </si>
  <si>
    <t xml:space="preserve">ЖДЕМ ТЗ КП в работе у Володьки</t>
  </si>
  <si>
    <t xml:space="preserve">15.48</t>
  </si>
  <si>
    <t xml:space="preserve">7+965+422+49+99 Максим</t>
  </si>
  <si>
    <t xml:space="preserve">клопы, неделя, 1-ка, мск, 
2 е детей, 1 грудной</t>
  </si>
  <si>
    <t xml:space="preserve">пошел советоваться с грудным ребенком.
свзяь 17.00</t>
  </si>
  <si>
    <t xml:space="preserve">79261628082 Елена</t>
  </si>
  <si>
    <t xml:space="preserve">МО Щелково        09.00-10.00        4300        1644ав        "79261628082 Елена        Володька        ""МО, Щелково, ул талсинская, д 25 кв 277
этаж 6  подъезд 5
( особенный клиент)"        "работал частник форсайтом
3800 ГАП + 300 р + 200 р = 4300 р .
маленький котенок""        клопы        4 300
""""клопы, неделя, 1-ка, 
сделать отлично"        Владимир</t>
  </si>
  <si>
    <t xml:space="preserve"> 1644ав </t>
  </si>
  <si>
    <t xml:space="preserve">84955636003  Елена</t>
  </si>
  <si>
    <t xml:space="preserve">от мкад 115 км  10 соток</t>
  </si>
  <si>
    <t xml:space="preserve">Купила участок, пока просто интересуется</t>
  </si>
  <si>
    <t xml:space="preserve">79032009797 Константин</t>
  </si>
  <si>
    <t xml:space="preserve">подвал 400м2   ЦАО  учредительные документы с печатью и КП</t>
  </si>
  <si>
    <t xml:space="preserve">ждем ТЗ  на почту от 09.08
"пока нет никакого задания, не прислали мне!!"</t>
  </si>
  <si>
    <t xml:space="preserve">16.27</t>
  </si>
  <si>
    <t xml:space="preserve">89032319696 Людмила </t>
  </si>
  <si>
    <t xml:space="preserve">3к кв ремонт тараканы,  кухмистерова 16кв 4 </t>
  </si>
  <si>
    <t xml:space="preserve">хол и гор пустая квартира </t>
  </si>
  <si>
    <t xml:space="preserve">1643ав</t>
  </si>
  <si>
    <t xml:space="preserve">89099920005  ВАЛЕРИЙ</t>
  </si>
  <si>
    <r>
      <rPr>
        <sz val="14"/>
        <rFont val="Cambria"/>
        <family val="0"/>
        <charset val="1"/>
      </rPr>
      <t xml:space="preserve">550М2   ОФИС МОСКВА   </t>
    </r>
    <r>
      <rPr>
        <sz val="11"/>
        <color rgb="FFFF0000"/>
        <rFont val="Cambria"/>
        <family val="0"/>
        <charset val="1"/>
      </rPr>
      <t xml:space="preserve">будет добавлена площадь----поднять цену чут-чут кусат</t>
    </r>
  </si>
  <si>
    <t xml:space="preserve">1157ю</t>
  </si>
  <si>
    <t xml:space="preserve">79037196267    Константин"   </t>
  </si>
  <si>
    <t xml:space="preserve">м. Академика янгеля        22.00        4600        1645ав        "мск, м. академика янгеля
ул газопровод, д 9 корп 2 кв - уточнить. 
79037196267    Константин"        "ГАП 3900 если +700 р. ночной выезд. 
уже обработывали 2 мес, 
клопы, 2-ка, 50 кв.м."        Владимир</t>
  </si>
  <si>
    <t xml:space="preserve">1645ав     </t>
  </si>
  <si>
    <t xml:space="preserve">МУДАЗВОН</t>
  </si>
  <si>
    <t xml:space="preserve">18.34</t>
  </si>
  <si>
    <t xml:space="preserve">79851221709 Алина</t>
  </si>
  <si>
    <t xml:space="preserve">м. Молодежная        "20.00-21.00
если что раньше"        4100        1646ав        "ул горбунова, д 19 корп 1 кв 152 
3 подъезд 9 этаж
код 152к
79851221709 Алина
89153182909 Полина"        "2-ка, ГАП, клопы,
3-е детей.
безопасно!"        Владимир</t>
  </si>
  <si>
    <t xml:space="preserve">1646ав  </t>
  </si>
  <si>
    <t xml:space="preserve">ясенево клопы 3к кв? со скидкой с премиум препаратом без запаха если  дача то за 2900 дача 40км от мкад домодедово, 7000 руб за дом 80кв м,  и 6000руб за клещей и комаров, </t>
  </si>
  <si>
    <t xml:space="preserve">84954030745 Анна 89165925078, 89036866171 Александр </t>
  </si>
  <si>
    <t xml:space="preserve">бирюлево западное 1 этаж, тараканы 3к кв, булатниковская  д4 корп1 кв 148 домофон 148к6381 2 эт 4 под </t>
  </si>
  <si>
    <t xml:space="preserve">тараканыв 3к кв, комплекс </t>
  </si>
  <si>
    <t xml:space="preserve">1647ав</t>
  </si>
  <si>
    <t xml:space="preserve">9/44</t>
  </si>
  <si>
    <t xml:space="preserve">марат 84986626070 company@mosgnb.ru</t>
  </si>
  <si>
    <t xml:space="preserve">ппк,  транспортировка жбо 3500 </t>
  </si>
  <si>
    <t xml:space="preserve">шляпа усатая </t>
  </si>
  <si>
    <t xml:space="preserve">хотел крысятины купить</t>
  </si>
  <si>
    <t xml:space="preserve">космическая шляпа</t>
  </si>
  <si>
    <t xml:space="preserve">пестконтроль схема и программа, 2 КИК и 2 клеевые от тараканов , акты с мая х2 </t>
  </si>
  <si>
    <t xml:space="preserve">космический заказ</t>
  </si>
  <si>
    <t xml:space="preserve">МО  а вы дом можете демонтировать???</t>
  </si>
  <si>
    <t xml:space="preserve">шляпа ебаная, мозг свой демонтируй</t>
  </si>
  <si>
    <t xml:space="preserve">89637596333 Светлана </t>
  </si>
  <si>
    <t xml:space="preserve">1 к кв москва, клопы 2 мес щелковская многодетная шляпа 4детей живет и еще хз кто</t>
  </si>
  <si>
    <t xml:space="preserve">многодетная шляпа, ШО ТАК ДОРАХА
__
нашли дешевле</t>
  </si>
  <si>
    <t xml:space="preserve">ебаная шляпа в метро едет </t>
  </si>
  <si>
    <t xml:space="preserve">заказ стр 2740</t>
  </si>
  <si>
    <t xml:space="preserve">добор с айфонва</t>
  </si>
  <si>
    <t xml:space="preserve">89037828020 Вахтанг</t>
  </si>
  <si>
    <t xml:space="preserve">магаз можайское ш 4к1 продмагаз 76кв </t>
  </si>
  <si>
    <t xml:space="preserve">тараканы мотиком магаз под ремонт </t>
  </si>
  <si>
    <t xml:space="preserve">1648ав</t>
  </si>
  <si>
    <t xml:space="preserve">74957515003
89857637511 Светлана Дмитриевна"     </t>
  </si>
  <si>
    <t xml:space="preserve">"пятницкое шоссе, д 11
Ателелье , 1 этаж жилого дома.
74957515003
89857637511 Светлана Дмитриевна"        "блохи, 500 кв.м.
ателье, 1 этаж.</t>
  </si>
  <si>
    <t xml:space="preserve">БЛОХИ 
неделя, мск
8700 
м. митино"</t>
  </si>
  <si>
    <t xml:space="preserve">ЖЭК ебут</t>
  </si>
  <si>
    <t xml:space="preserve">79652148934 Лиля</t>
  </si>
  <si>
    <t xml:space="preserve">"м. Алтуфьево
1 км от мкад"        "06.00-07.00
УТРО!!!!!"        13800        1658ав        "79652148934 Лиля
Алтуфьево, д-я Грибки, 7А, 1 км от мкад
12 800 р.     + 3000 р мухи.
""        ТАРАКАНЫ,    "        """помещения, 800 кв.м.
тарарканы, коммерческое, пекарня
мск,       хол, гор, бар.
___
если + мухи + доп.150 кв.м. тараканы , то дооплата 3000р."        Владимир</t>
  </si>
  <si>
    <t xml:space="preserve">ТАРАКАНЫ, МУХИ</t>
  </si>
  <si>
    <t xml:space="preserve">1658ав    </t>
  </si>
  <si>
    <t xml:space="preserve">89645347832 Андрей</t>
  </si>
  <si>
    <t xml:space="preserve">москвка тц</t>
  </si>
  <si>
    <t xml:space="preserve">3500м2  тараканы 22000 за нал/// 24000-б/н</t>
  </si>
  <si>
    <t xml:space="preserve">пока собирает информацию--------------набрать в 14.00
думают сами наберут</t>
  </si>
  <si>
    <r>
      <rPr>
        <sz val="11"/>
        <rFont val="Cambria"/>
        <family val="0"/>
        <charset val="1"/>
      </rPr>
      <t xml:space="preserve">толбино подольск от  мкада 35 км  </t>
    </r>
    <r>
      <rPr>
        <sz val="11"/>
        <color rgb="FFFF0000"/>
        <rFont val="Cambria"/>
        <family val="0"/>
        <charset val="1"/>
      </rPr>
      <t xml:space="preserve">с ней есть контракт на год на школв и дс. </t>
    </r>
    <r>
      <rPr>
        <sz val="11"/>
        <rFont val="Cambria"/>
        <family val="0"/>
        <charset val="1"/>
      </rPr>
      <t xml:space="preserve">если укатает соседей дать скидку существенную    ТЕЛЕФОН ПРЕДСЕДАТЕЛЯ   89660102666 ЮРИЙ</t>
    </r>
  </si>
  <si>
    <t xml:space="preserve">3ка блохи  гап- 5000   ДАТЬ СКИДКУ ЕЙ ЕСЛИ БУДЕТ ПОДВАЛ И ЛЕСТНИЧНЫЙ МАРШ /////// 220 м2 -8200р + 2000 за лестницу    за б/н + 8%   </t>
  </si>
  <si>
    <t xml:space="preserve">связаться в 11.00 с упрапвляющим//////////// набрать в субботу утром</t>
  </si>
  <si>
    <t xml:space="preserve">   "79261679525     АЛеша</t>
  </si>
  <si>
    <t xml:space="preserve">котельники        15.00-15.30        4300                "79261679525     АЛеша
"                </t>
  </si>
  <si>
    <t xml:space="preserve">1650ав</t>
  </si>
  <si>
    <t xml:space="preserve">79653992206  Иван</t>
  </si>
  <si>
    <t xml:space="preserve">дедовск 
шляпа едущая в метро</t>
  </si>
  <si>
    <t xml:space="preserve">2ка клоп</t>
  </si>
  <si>
    <t xml:space="preserve">заказ стр 2733</t>
  </si>
  <si>
    <t xml:space="preserve">89645664999 Владимир 89771348028 Владимир на этот звонить</t>
  </si>
  <si>
    <t xml:space="preserve">2к кв люблино, белореченская 17 кв 79</t>
  </si>
  <si>
    <t xml:space="preserve">1651ав</t>
  </si>
  <si>
    <t xml:space="preserve">отказ съезжают с хаты шляпа ссыкливая</t>
  </si>
  <si>
    <t xml:space="preserve">79645611402 Бек
89645611595 Супруга"   </t>
  </si>
  <si>
    <t xml:space="preserve">"м. первомайская
м. щелковская"        13.00-14.00        4400        1649ав        "
15-я парковая, д 26 корп 2 
кв. 147 подъезд 5 этаж  2
79645611402 Бек
89645611595 Супруга"        "клопы, тарркакны, 3-ка, , мск, 
4400 ГАП
"        Владимир</t>
  </si>
  <si>
    <t xml:space="preserve">  1649ав     </t>
  </si>
  <si>
    <t xml:space="preserve">89688063300 арам</t>
  </si>
  <si>
    <t xml:space="preserve">крысы общага подвесные потолки 40кв, алтушка </t>
  </si>
  <si>
    <t xml:space="preserve">позвоню знакомым и перезвоню
__
неакутально, если что сам свяжется 14.00</t>
  </si>
  <si>
    <t xml:space="preserve">добор 1155ю</t>
  </si>
  <si>
    <t xml:space="preserve">2Д доки ИП Антипова</t>
  </si>
  <si>
    <t xml:space="preserve">заказ добор 1155ю
выст счет</t>
  </si>
  <si>
    <t xml:space="preserve">заказ строчка 2613</t>
  </si>
  <si>
    <t xml:space="preserve">блоххи</t>
  </si>
  <si>
    <t xml:space="preserve">1652ав</t>
  </si>
  <si>
    <t xml:space="preserve">14.41</t>
  </si>
  <si>
    <t xml:space="preserve">89857622453 анна </t>
  </si>
  <si>
    <t xml:space="preserve">4к кв тараканы старый дом 5500, чистые пруды  800 сиз  рождественский б-р д 19 кв 9  под1 код 9реш8634</t>
  </si>
  <si>
    <t xml:space="preserve"> тараканы вип хуйня  4к кв комплекс и сиз</t>
  </si>
  <si>
    <t xml:space="preserve">1653ав</t>
  </si>
  <si>
    <t xml:space="preserve">84953850621 Юрий</t>
  </si>
  <si>
    <t xml:space="preserve">1ка бирюлево</t>
  </si>
  <si>
    <t xml:space="preserve">клопы  2300-холодный//// 5200-комплекс</t>
  </si>
  <si>
    <t xml:space="preserve">НАБРАТЬ В 12.05
__
тел многоканальный не берет, если что сам свяжется</t>
  </si>
  <si>
    <t xml:space="preserve">89039689068   Александр</t>
  </si>
  <si>
    <t xml:space="preserve">москва полежаевская </t>
  </si>
  <si>
    <t xml:space="preserve">офис и склад 850м2</t>
  </si>
  <si>
    <t xml:space="preserve">84953844146 АЛИНА </t>
  </si>
  <si>
    <t xml:space="preserve">3к кв, гор и холодный, если хол то 2200 если еще и тараканы то 700 руп сверху</t>
  </si>
  <si>
    <t xml:space="preserve">79857637293   Ренат</t>
  </si>
  <si>
    <t xml:space="preserve">мухи под натяжным потолком, недели.
на кухне, давно ,  2 этаж.
ГАП 3500 на кухне
79857637293   Ренат</t>
  </si>
  <si>
    <t xml:space="preserve">заказ от 10.08</t>
  </si>
  <si>
    <t xml:space="preserve"> 79772528992     Гуля</t>
  </si>
  <si>
    <t xml:space="preserve">тарарканы, 2-ка,
2 - 3 недели назад.
Воскресенское, 18 км от мкад, 
4300 ГАП + выех в воскресенское 200 р = 4500 р
 79772528992     Гуля</t>
  </si>
  <si>
    <t xml:space="preserve">НАБРАТЬ В 15.05
думает
___
заказала за 1700 с грантией 3 года.</t>
  </si>
  <si>
    <t xml:space="preserve">89175854734 Николай</t>
  </si>
  <si>
    <t xml:space="preserve">3ка  чешуйница 6100 +1700 за к-отрин  -780 скидка  +6000 клининг</t>
  </si>
  <si>
    <t xml:space="preserve">12 420</t>
  </si>
  <si>
    <t xml:space="preserve">НАБРАТЬ 10.08  в 11.30</t>
  </si>
  <si>
    <t xml:space="preserve">12.52</t>
  </si>
  <si>
    <t xml:space="preserve">79175447480 Вера</t>
  </si>
  <si>
    <t xml:space="preserve">МО, Пушкино, салон , красоты, 215 кв.м , тараканы.
4 мес
79175447480 Вера
на 2 этаже.
6700 р
</t>
  </si>
  <si>
    <t xml:space="preserve">НАБРАТЬ В 15.05
думает
__
не берет 13:57
__
связб 10.08</t>
  </si>
  <si>
    <t xml:space="preserve">7+966+346+66+80 Анансатися</t>
  </si>
  <si>
    <t xml:space="preserve">м. Ховрино        "18.00-19.00
ЕСЛИ ЧТО МОЖНО РАНЬШЕ"        5100        1656ав        "
ул маршала федоренко, д 14 корп 4 
подъезд 12 этаж 11 кв 569
79663466680 Анансатися "        "        ""клопы, 1-ка, мск, 2 недели
             5100 коммплекс"        Владимир</t>
  </si>
  <si>
    <t xml:space="preserve">    1656ав  </t>
  </si>
  <si>
    <t xml:space="preserve">84956735214 Анна </t>
  </si>
  <si>
    <t xml:space="preserve">Склады  с моющими средствами и офисы, дератизация 3000кв м 7000 и блохи 5900 17000 НПО</t>
  </si>
  <si>
    <t xml:space="preserve">госшляпа </t>
  </si>
  <si>
    <t xml:space="preserve"> "79165972718      Павел</t>
  </si>
  <si>
    <t xml:space="preserve">МО Мытищи        11.00-12.00        8750 р.        1654ав        "79165972718      Павел
г. Мытищи, первый рупасовкий пер, д 5 
цокольный этаж. ВХОД под вывеску."        "блох, помещенеи, мЫтищи, цоколь, 350 кв.м.
офис, 
ГАП"        Владимир </t>
  </si>
  <si>
    <t xml:space="preserve">1654ав    </t>
  </si>
  <si>
    <t xml:space="preserve">13.31</t>
  </si>
  <si>
    <t xml:space="preserve">849598888905 александра антоновна 89039613908</t>
  </si>
  <si>
    <t xml:space="preserve">ип смольянинов н.в. срубил с них 100к, мичуринский пр-т д 6 корп2 кв27 1 под 12 эт плесень или розовое пятно примерно 5кв  ломоносрвский пир-т</t>
  </si>
  <si>
    <t xml:space="preserve">плесень консультация</t>
  </si>
  <si>
    <t xml:space="preserve">1655ав</t>
  </si>
  <si>
    <t xml:space="preserve">74959391400   Вячеслав
89161338378</t>
  </si>
  <si>
    <t xml:space="preserve">"м. Черкизовская
м. Щелковская"        20.30-21.00        4700        1657ав        "
ул щелковское ш-е, д 12 корп 2 кв 78
2 этаж,  подъезд 3 
код 78к6980
"        "тарарканы, 
3-ка, мск, давно
ГАП + бар"        Владимир</t>
  </si>
  <si>
    <t xml:space="preserve">  1657ав  </t>
  </si>
  <si>
    <t xml:space="preserve">7+903+719+72+98</t>
  </si>
  <si>
    <t xml:space="preserve">2д  обвал туш</t>
  </si>
  <si>
    <t xml:space="preserve">советуется, жду реквизитов</t>
  </si>
  <si>
    <t xml:space="preserve">тсж королев, жопа с крысами плозадь 2400кв м, </t>
  </si>
  <si>
    <t xml:space="preserve">21 000</t>
  </si>
  <si>
    <t xml:space="preserve">жкшляпа</t>
  </si>
  <si>
    <t xml:space="preserve">89265986669 Юлия </t>
  </si>
  <si>
    <t xml:space="preserve">1к кв 4500 тараканы комплекс молодежная беловежская 37корп1 кв342 4 под 20эт </t>
  </si>
  <si>
    <t xml:space="preserve">1660ав</t>
  </si>
  <si>
    <t xml:space="preserve">отказ шляпа дурная заказала в госсэс:?</t>
  </si>
  <si>
    <t xml:space="preserve">79262261570 Серегй</t>
  </si>
  <si>
    <t xml:space="preserve">блохи, гараж , парковка, 2 этаж, 
79262261570 Серегй</t>
  </si>
  <si>
    <t xml:space="preserve">"не знаю площадь! я - шляпа"
узнает наберет 
связь 15.30
__
не берет, связь 10.08</t>
  </si>
  <si>
    <t xml:space="preserve">9104675703 Анна</t>
  </si>
  <si>
    <t xml:space="preserve">Тимирязевская        "14.00
ПРИЕХАТЬ РОВНО В 14.00!
не опаздывать!"        "2300 р 
__
мб на карту."        1659ав        "79104675703 
Анна
м. Тимирязевская
ул тимирязевская, д 34 корп 1 кв. 57
 9 этаж,"        "тарраканы, 1-ка, мск
1-ка, хол+ бар."        Владимир</t>
  </si>
  <si>
    <t xml:space="preserve"> 1659ав     </t>
  </si>
  <si>
    <t xml:space="preserve">79104353071 Александр"    </t>
  </si>
  <si>
    <t xml:space="preserve">"МО ярославка
пушкинский р-н"        "19.00
если что можно раньше"        4500        1661ав        "Пушкинский р-н, д-я Черноземово, д.5
79104353071 Александр"        "осмотреть курицу 1 .
3 х 3= 9 кв.м. кв.м. ГАП!
клоп куринный"        Владимир</t>
  </si>
  <si>
    <t xml:space="preserve">КЛОП куринный</t>
  </si>
  <si>
    <t xml:space="preserve">1661ав </t>
  </si>
  <si>
    <t xml:space="preserve">старый клиент 1406ил  укатываю его на комплекс был МОП  5500- комплекс со скидкой</t>
  </si>
  <si>
    <t xml:space="preserve">старый клиент, шляпа вафлижуйная----------набрать в 17.30
___
не, не не нужно, я нашел другое</t>
  </si>
  <si>
    <t xml:space="preserve">79636843669    Тимур</t>
  </si>
  <si>
    <t xml:space="preserve">клопы, неделю  , 3-ка, МО Мытищи
79636843669    Тимур</t>
  </si>
  <si>
    <t xml:space="preserve">"одну комнату с гарантией, дорого"</t>
  </si>
  <si>
    <t xml:space="preserve">17.35</t>
  </si>
  <si>
    <t xml:space="preserve">"89057399388 Денис      </t>
  </si>
  <si>
    <t xml:space="preserve">м. Сокольники        10.00-11.00        6100        1662ав        "89057399388 Денис      
сокольнический вал, д 6 корп 1 
"        " Семен        ""москва подвал 100м2 
сверху люди - безопасно. 
для жильцов свреху""     без запаха"        Владимир</t>
  </si>
  <si>
    <t xml:space="preserve">  1662ав </t>
  </si>
  <si>
    <t xml:space="preserve">заказ дожат Володькой
стр 2669</t>
  </si>
  <si>
    <t xml:space="preserve">79032507020      Оксана</t>
  </si>
  <si>
    <t xml:space="preserve">м. Калужская        20.00-20.30        "5100
__
мб на карту"        1663ав        "
79032507020      Оксана
ул обручева,д 28 корп 5 кв 416 
2 подъезд 11 этаж"        "клопики, сдавали, 2-ка, мск , в ужасном состоянии 5100 р
комплекс , ядренный"        Владимир</t>
  </si>
  <si>
    <t xml:space="preserve">  1663ав </t>
  </si>
  <si>
    <t xml:space="preserve">79639212183     Галина</t>
  </si>
  <si>
    <t xml:space="preserve">Нагорная        19.00        12000 НАЛ        1664ав        ".
79639212183     Галина
м. Нагорная
электролитный пр-,д 5Б"        "БЛОХИ, ГАП , 1000 кв.м.
столярный  цех, блохи, 1000 кв.м"        Владимир</t>
  </si>
  <si>
    <t xml:space="preserve">  1664ав  </t>
  </si>
  <si>
    <t xml:space="preserve">79661395451  Виктория</t>
  </si>
  <si>
    <t xml:space="preserve">"70 км от мкад, 
Дмитровка"        10.00-11.00        7000 нал        1665ав        ".
79661395451  Виктория
пос горшкова, д 41, Дмитровский р-н,
"        "тарарканы, помещение, торговая, 
380 кв.м. 
конглоромет.
+ 700 р барьер если надо"        Владимир</t>
  </si>
  <si>
    <t xml:space="preserve">     1665ав </t>
  </si>
  <si>
    <t xml:space="preserve">89255009637  Владимир</t>
  </si>
  <si>
    <t xml:space="preserve">электроугли  от мкад 35 км</t>
  </si>
  <si>
    <t xml:space="preserve">крысы участок 20 соток и курятник</t>
  </si>
  <si>
    <t xml:space="preserve">1666ав</t>
  </si>
  <si>
    <t xml:space="preserve">89104745473 Наталья </t>
  </si>
  <si>
    <t xml:space="preserve">кроты каждый день 1-2 кротовины кроты, рядом лес, нарофиминский р-н 53 км, 10 соток  нарофоминск дер. тупейка спк солнечное набрать заранее </t>
  </si>
  <si>
    <t xml:space="preserve">кротики разово комплекс куча фосфина </t>
  </si>
  <si>
    <t xml:space="preserve">1668ав </t>
  </si>
  <si>
    <t xml:space="preserve">Кира 89850710976</t>
  </si>
  <si>
    <t xml:space="preserve">Подольск</t>
  </si>
  <si>
    <t xml:space="preserve">клопы  1ка</t>
  </si>
  <si>
    <t xml:space="preserve">1667ав</t>
  </si>
  <si>
    <t xml:space="preserve">заказ"отмена, уже договориииилааась на 10.08
все равно на гарантию и благонадежность подрядчика."</t>
  </si>
  <si>
    <t xml:space="preserve">7+985+204+91+94  Мадам</t>
  </si>
  <si>
    <t xml:space="preserve">блохи  1ка  ГАП</t>
  </si>
  <si>
    <t xml:space="preserve">перезвоню-----------пока думаю------------набрать в 14.30
_____
ДОРОГО!</t>
  </si>
  <si>
    <t xml:space="preserve">89266067799 Тимур </t>
  </si>
  <si>
    <t xml:space="preserve">2к кв москва, клопы тараканы год.  Студенческая киевская д 20 кв 85</t>
  </si>
  <si>
    <t xml:space="preserve">клопы тараканы</t>
  </si>
  <si>
    <t xml:space="preserve">1669ав </t>
  </si>
  <si>
    <t xml:space="preserve">отказ нашел дешевле</t>
  </si>
  <si>
    <t xml:space="preserve">89856265506 кАДЫР</t>
  </si>
  <si>
    <t xml:space="preserve">мосренген</t>
  </si>
  <si>
    <t xml:space="preserve">1670ав</t>
  </si>
  <si>
    <t xml:space="preserve">84962128838 Оксана </t>
  </si>
  <si>
    <t xml:space="preserve">клопы дубна, 2к кв 43 кв м  120 км от мкад </t>
  </si>
  <si>
    <t xml:space="preserve">сама наберет, предложил за 5700!</t>
  </si>
  <si>
    <t xml:space="preserve">79263645422 Мужьчинка</t>
  </si>
  <si>
    <t xml:space="preserve">крысы под капотом, очистить подкапотку
опель седан, МО Любецы, 
79263645422 </t>
  </si>
  <si>
    <t xml:space="preserve">крысы под капотом</t>
  </si>
  <si>
    <t xml:space="preserve">89857797909  Юлия</t>
  </si>
  <si>
    <t xml:space="preserve">ивантеевка</t>
  </si>
  <si>
    <t xml:space="preserve">2ка   муравьи   больше 5 квартир-3500  3 квртиры-3500</t>
  </si>
  <si>
    <t xml:space="preserve">пошла собирать соседей---------------связь до 16.00
__
связь во вториник 14.08
3-4 кв по 2000 р</t>
  </si>
  <si>
    <t xml:space="preserve">79166278472    Лариса</t>
  </si>
  <si>
    <t xml:space="preserve">"и. Теплый стан        ""18.00-18.30
Если что можно раньше. ""        5700        1671ав        ""ул генерала тюленева, д 17 кв 53
крайнй подъезд 11 этаж
79166278472    Лариса
65к1234""        ""м. Теплый стан
2-ка, клопы, 5700 комплекс""        Владимир "</t>
  </si>
  <si>
    <t xml:space="preserve"> 1671ав  </t>
  </si>
  <si>
    <t xml:space="preserve">74956478832    Егор
89057358909</t>
  </si>
  <si>
    <t xml:space="preserve">м. Тульская        18.00        6700        1672ав        "
малая тульская, д 2/1 корп 21
вход на цоколь"        "блохи, подвал, под офисы.
мск, неделя, 150-200 кв.м.
ГАП"        Владимир</t>
  </si>
  <si>
    <t xml:space="preserve">   1672ав </t>
  </si>
  <si>
    <t xml:space="preserve">79859858253   Эля</t>
  </si>
  <si>
    <t xml:space="preserve">клопы, 3-ка, мск, 
м. КОньково        "13.00-14.00
НАБРАТЬ ЗА 2 ЧАСА!"        3800        1680ав        "
79859858253   Эля
м. коньково""        клопы        4 700
ул профсоюзная, д 119 кв 68 
"        "   ""клопы, 3-ка, мск, 
6 мес
6 человек. ГАП со скид "        Владимир</t>
  </si>
  <si>
    <t xml:space="preserve">1680ав   </t>
  </si>
  <si>
    <t xml:space="preserve">хочет оплатить через 3 дня после самой обработки. 
___
дэмпинг - заказ дожата</t>
  </si>
  <si>
    <t xml:space="preserve">МСЭ 13 </t>
  </si>
  <si>
    <t xml:space="preserve">1к кв свободная тараканы давно, багратионовская\филпарк </t>
  </si>
  <si>
    <t xml:space="preserve">приценяюсь (с)
свзяь в 15.00
__
многоканал тел - сама наберет</t>
  </si>
  <si>
    <t xml:space="preserve">7+926+233+21+01</t>
  </si>
  <si>
    <t xml:space="preserve">89652774911  Виктория</t>
  </si>
  <si>
    <t xml:space="preserve">1673ав</t>
  </si>
  <si>
    <t xml:space="preserve">2к кв, королев </t>
  </si>
  <si>
    <t xml:space="preserve">комплекс клопы </t>
  </si>
  <si>
    <t xml:space="preserve">консультация травила не нас может закажет потом
__
не берет 17:30
связь 13.08</t>
  </si>
  <si>
    <t xml:space="preserve">кватира 2 к кв КЛЕЩИ!!!</t>
  </si>
  <si>
    <t xml:space="preserve">ПРЕПАРАПТ ПРОДАЙТЕ</t>
  </si>
  <si>
    <t xml:space="preserve">89646380003 Ирина</t>
  </si>
  <si>
    <t xml:space="preserve">москва   площадб бинго бинго</t>
  </si>
  <si>
    <t xml:space="preserve">крысы под потолком</t>
  </si>
  <si>
    <t xml:space="preserve">1677ав</t>
  </si>
  <si>
    <t xml:space="preserve"> "89099444754 Наталья
79653876951  Игорь</t>
  </si>
  <si>
    <t xml:space="preserve">"м. Пушкинская
м. Театральная"        14.00-15.00        3800        1675ав        "89099444754 Наталья
79653876951  Игорь
Петровка, д 19 стр 1
аоринтир азбука вкуса"        "мск, месяц
ГАП 3800 клопы, помещенеи, 30 км.м.
люди работают"        Владимир</t>
  </si>
  <si>
    <t xml:space="preserve">1675ав</t>
  </si>
  <si>
    <t xml:space="preserve">заказ стр 2675
в работе выст счет</t>
  </si>
  <si>
    <t xml:space="preserve">Володька/Семен</t>
  </si>
  <si>
    <t xml:space="preserve">строчка 2750</t>
  </si>
  <si>
    <t xml:space="preserve">1674ав</t>
  </si>
  <si>
    <t xml:space="preserve">заказ строчка 2750</t>
  </si>
  <si>
    <t xml:space="preserve">ЧЕРТ</t>
  </si>
  <si>
    <t xml:space="preserve">79266072107 Руслан</t>
  </si>
  <si>
    <t xml:space="preserve">жуковка зал ландшафт   20 соток</t>
  </si>
  <si>
    <t xml:space="preserve">кроты-18000   и шершни-6200</t>
  </si>
  <si>
    <t xml:space="preserve">1676ав</t>
  </si>
  <si>
    <t xml:space="preserve">74959357880   Ирина</t>
  </si>
  <si>
    <t xml:space="preserve">блохи, ГАП
м. марьино
3-ка, 
74959357880   Ирина
</t>
  </si>
  <si>
    <t xml:space="preserve">"перезвоню"
хотела за 1100
___
связь 17.00
---
не акутально</t>
  </si>
  <si>
    <t xml:space="preserve">79688025658  тАТЬЯНА</t>
  </si>
  <si>
    <t xml:space="preserve">москва деревянная кровать 2ка</t>
  </si>
  <si>
    <t xml:space="preserve">1678ав</t>
  </si>
  <si>
    <t xml:space="preserve">89055829174 Наталья</t>
  </si>
  <si>
    <t xml:space="preserve">хотя бы на пол года дайте гарантию----------СОБАКА ЕБАНУТАЯ</t>
  </si>
  <si>
    <t xml:space="preserve">"79261106162       Евгения</t>
  </si>
  <si>
    <t xml:space="preserve">м. Митино        11.00-12.00        "4900
__
мб на карту."        1679ав        "79261106162       Евгения
ул митинская, д 10 корп 1
кв. 295 подъезд 3 этаж 13"        "ребенок маленький, укусил .
2-ка, 75к.в. КЛОПЫ
к-отрин или сольфак, без заппаха безопасно.
митино,  2-ка, гап , барьер"        Владимир</t>
  </si>
  <si>
    <t xml:space="preserve">1679ав </t>
  </si>
  <si>
    <t xml:space="preserve">16.22 </t>
  </si>
  <si>
    <t xml:space="preserve">7+965+420+01+11  дмитрий </t>
  </si>
  <si>
    <t xml:space="preserve">ППК общепит 3500 </t>
  </si>
  <si>
    <t xml:space="preserve">89261197257  анна</t>
  </si>
  <si>
    <t xml:space="preserve">наофоминиск,   дератизация грызунов. 
89261197257     , отдельное здание
натяжные потолки бегают там
100 кв. м.
7100 нал
комплекс: ловушки, приманки, пенокумарин.
ТНК</t>
  </si>
  <si>
    <t xml:space="preserve">"перезвоню"
___
связь 13.08</t>
  </si>
  <si>
    <t xml:space="preserve">17.30?</t>
  </si>
  <si>
    <t xml:space="preserve">появились клопы, 2 к кв , </t>
  </si>
  <si>
    <t xml:space="preserve">кллопы</t>
  </si>
  <si>
    <t xml:space="preserve">проям сегодня хотел, мудак</t>
  </si>
  <si>
    <t xml:space="preserve">МСЭ 32 </t>
  </si>
  <si>
    <t xml:space="preserve">89680230707 надир </t>
  </si>
  <si>
    <t xml:space="preserve">люберцы 2к кв  на завтра,  люберцы пос.калинина д44 кв 38</t>
  </si>
  <si>
    <t xml:space="preserve">гор и хол </t>
  </si>
  <si>
    <t xml:space="preserve">1682ав</t>
  </si>
  <si>
    <t xml:space="preserve">ресторан, кухню, тарарканы. 
79260910520 Екатериан</t>
  </si>
  <si>
    <t xml:space="preserve">ресторан, кухню, тарарканы. 
79260910520
г.Химки, ГАП
за 500 кв - 17 р за м2 = 8500 р
за ночные + 1000 р.
</t>
  </si>
  <si>
    <t xml:space="preserve">"перезвоню" не знаю площадь, с Мишей будет общаться
___
связь 18.30</t>
  </si>
  <si>
    <t xml:space="preserve">74953793907   Нина
89164710601</t>
  </si>
  <si>
    <t xml:space="preserve">"м. Кузьминки
"        16.00-17.00        4600        1681ав        "
74953793907   Нина
89164710601 
волгоградский пр-т, д . 138 корп 1 кв. 38
5 этаж подъезд 2"        "
+ 500 сольфак, к-отрин. 
без запаха.
2-ка, блоих, мск, 
собака есть, 1.5 мес., 5 мес назад
СОБАКА
4100 ГАП."        Владимир</t>
  </si>
  <si>
    <t xml:space="preserve">блоих</t>
  </si>
  <si>
    <t xml:space="preserve"> 1681ав</t>
  </si>
  <si>
    <t xml:space="preserve">79153516788       Алексей</t>
  </si>
  <si>
    <t xml:space="preserve">"МЦК ШЕЛЕПИХА
Москва - Сити"        "18.00-19.00
Без звонка, не приезжать.
ЗА 2 часа предупр.!!"        5700        1683ав        "
79153516788       Алексей
ермакова роща, д 7Б
мцк. Шелепиха
"        "тарарканы, , 60 кв.м полуподвал,   бытовка
давно, мск, 
таркракнов много.
хол гар бар!!
5700 комплекс."        Владимир</t>
  </si>
  <si>
    <t xml:space="preserve">тараракны</t>
  </si>
  <si>
    <t xml:space="preserve"> 1683ав</t>
  </si>
  <si>
    <t xml:space="preserve">79164488477    Дастам</t>
  </si>
  <si>
    <t xml:space="preserve">таркраны, клопы, 3-ка, мск
МО Некрасовка люберецкий р-н
5 человек
4400 ГА79164488477    Дастам</t>
  </si>
  <si>
    <t xml:space="preserve">хочу без гарантиии команту и кухню.  я еблан 
</t>
  </si>
  <si>
    <t xml:space="preserve">18.55</t>
  </si>
  <si>
    <t xml:space="preserve">89160147098 Татьяна</t>
  </si>
  <si>
    <t xml:space="preserve">м. ВДНХ        "18.00-19.00
МОЖНО РАНЬШЕ!
предупредить за час"        "потвор 1950 р 
"        "от договора 1242я 
за март внести новый догор "        " """"""тараканы, ярославское шосее,
д 18 кв 66 1-ка
8 этаж 2 полъезд""     89160147098 Татьяна        тараканы        "        "от договора 1242я  
 1-ка, тараканы, комплекс со скид        ""ПОВТОР платный
1950 р!""
обслед : сеточки, вытябки, воздух"        Владимир</t>
  </si>
  <si>
    <t xml:space="preserve">1242я </t>
  </si>
  <si>
    <t xml:space="preserve">выхи</t>
  </si>
  <si>
    <t xml:space="preserve">ул бульвар рокосовского д 42 кв 30</t>
  </si>
  <si>
    <t xml:space="preserve">1684ав</t>
  </si>
  <si>
    <t xml:space="preserve"> 89267989526 Антон</t>
  </si>
  <si>
    <t xml:space="preserve">садово-спасская д 3 кор 1 ОБЩАГА комната 305 тел</t>
  </si>
  <si>
    <t xml:space="preserve">1685АВ</t>
  </si>
  <si>
    <t xml:space="preserve">89264334414 Марина</t>
  </si>
  <si>
    <t xml:space="preserve">тараканы 1 к кв желдор дер пуршево, ул новослободчская д 13. кв 61 </t>
  </si>
  <si>
    <t xml:space="preserve">комплекс 4500 </t>
  </si>
  <si>
    <t xml:space="preserve">созвон 15.08</t>
  </si>
  <si>
    <t xml:space="preserve">89166210403 Евгения</t>
  </si>
  <si>
    <t xml:space="preserve">1686ав</t>
  </si>
  <si>
    <t xml:space="preserve">АВИАМОТОРНАЯ    1200М2    НОМЕР СЧЕТА ПРЕДЫДУЩЕГО 1068Ю     saenkoff@bk.ru
ООО ТРЦ</t>
  </si>
  <si>
    <t xml:space="preserve">1068ю</t>
  </si>
  <si>
    <t xml:space="preserve">выставлен счет
</t>
  </si>
  <si>
    <t xml:space="preserve">2 выезд </t>
  </si>
  <si>
    <t xml:space="preserve">1408ил  2 выезд платный  КРОТЫ</t>
  </si>
  <si>
    <t xml:space="preserve">1408ил  2 выезд платный</t>
  </si>
  <si>
    <t xml:space="preserve">1687ав</t>
  </si>
  <si>
    <t xml:space="preserve">что это?</t>
  </si>
  <si>
    <t xml:space="preserve">Михаил 84995072277</t>
  </si>
  <si>
    <t xml:space="preserve">москва офис 3кабинета и предпанник 70м2    2х этажное здание</t>
  </si>
  <si>
    <t xml:space="preserve">89777780142  Наталья</t>
  </si>
  <si>
    <t xml:space="preserve">74 км от мкад по новой риге площадь 6 соток</t>
  </si>
  <si>
    <t xml:space="preserve">кроты   12400-2 выезда   -30% в следущем году</t>
  </si>
  <si>
    <t xml:space="preserve">12 400</t>
  </si>
  <si>
    <t xml:space="preserve">ПОка только собирает информацию
набрать 17.00
__
сама свяжется - вялая. 16.:30</t>
  </si>
  <si>
    <t xml:space="preserve">79672918754     Марагаритта Андреввна</t>
  </si>
  <si>
    <t xml:space="preserve">"МО Ивантеевка
ярослака"        10.00-11.00        4300 р.         1688ав        " Ивантеевка, студенческий прр-д, д 43
кв 44
1 этаж подъезд 3
79672918754     Марагаритта Андреввна
беседовать аккуратно и четко - пожилая женщина, плохо слышит"        клопы и тарарканы, 2-ка, ГАП        Владимир</t>
  </si>
  <si>
    <t xml:space="preserve">таркраны и клопы</t>
  </si>
  <si>
    <t xml:space="preserve"> 1688ав  </t>
  </si>
  <si>
    <t xml:space="preserve">79250542211  Егор"     </t>
  </si>
  <si>
    <t xml:space="preserve">"МО 25 км от мкад
Солнечногорски р-н ( напротив Зеленограда) "        16.00-17.00        6000 р.        1689ав        "тарканы. 2-ка, Солнечногорский р-н, 25 км от мкад.
рабочий поселок, Ржавки, д 13 кв 31 
5 этаж, подъез 1 
79250542211  Егор"        """соседи сверху и снизу.
комплекс полный, хорошо.
5700 комплекс   + 300 р. 
__
обслед: сеточки, вытяжки, стояки, розетки.
"""        Владимир</t>
  </si>
  <si>
    <t xml:space="preserve">  1689ав </t>
  </si>
  <si>
    <t xml:space="preserve">79032009797   Конатстанин</t>
  </si>
  <si>
    <t xml:space="preserve">блохи, 3 здания 
1250 кв.м   - 1 здание
800 кв.м - 2 здания 
КП , мск, 
оба в цетре. мин 20 езды друг от друга
79032009797   Конатстанин
я _ ВЛАДИМИР , гос учреждение. </t>
  </si>
  <si>
    <t xml:space="preserve">КП БЛОХИ</t>
  </si>
  <si>
    <t xml:space="preserve">КП по ТЗ 
Владимир в работе
связь 14.08</t>
  </si>
  <si>
    <t xml:space="preserve">79773378997   Серегй</t>
  </si>
  <si>
    <t xml:space="preserve">"Истринский р-н
НОВАЯ РИГА
20 КМ  ОТ МКАД"        15.00-16.00        4100        1690ав        " 20 км от мкад, рига ,рядом с  Нахабино
ИСтринский р-н, д-я Черное, ул европейская, д 3 кв 6 
этаж 2 подъезд 1
код : #1526
79773378997   Серегй
"        "кожеед( установиьт что), заметили 2 недедли.
МО , 1-ка, гап 3800 + 300 Р  ВЫЕЗД.
____
КОНФИДЕНЦИАЛЬНО!"        Владимир</t>
  </si>
  <si>
    <t xml:space="preserve">кожеед</t>
  </si>
  <si>
    <t xml:space="preserve"> 1690ав   </t>
  </si>
  <si>
    <t xml:space="preserve">Алексей     79687491158</t>
  </si>
  <si>
    <t xml:space="preserve">тараракны и клопы, 2-ка, 
МО , Ногиинск, 
Алексей     79687491158</t>
  </si>
  <si>
    <t xml:space="preserve">"выезд за мкад оплачивать не обязан, это не мои проблемы, досвиданье ребят"
___
набрать Михаиул в 14.00 , поосичтать без выезда 5700 р . в Ногинск набрать в 15.00
__
мы в ЧС - гуляй вася</t>
  </si>
  <si>
    <t xml:space="preserve">Сергей 89852784059</t>
  </si>
  <si>
    <t xml:space="preserve">москва 1ка муравьи,  9000 за кротов талдом 100км 12 сот если закажет</t>
  </si>
  <si>
    <t xml:space="preserve">1692ав</t>
  </si>
  <si>
    <t xml:space="preserve">89264060800 Альберт  глава управы ПЕЧАТНИКИ!!!!</t>
  </si>
  <si>
    <t xml:space="preserve">м печатники. толбина 46 около 100кв м </t>
  </si>
  <si>
    <t xml:space="preserve">перезвоню сам</t>
  </si>
  <si>
    <t xml:space="preserve">МСЭ 14 </t>
  </si>
  <si>
    <t xml:space="preserve">1000 кв м, клопы, и тараканы, блохи, большой цех бывший коровник кирпичное здание молоковский р-н село остров </t>
  </si>
  <si>
    <t xml:space="preserve">пошла совещаться с начальством перезвонит сама хотела на этой нед
свзяь 15.45
__
сама наберет 17:00</t>
  </si>
  <si>
    <t xml:space="preserve">79057126669   Анна
89035444065 Дмитрий </t>
  </si>
  <si>
    <t xml:space="preserve">"МО КАширка
серебрянные пруды. "        11.00-12.00        14700 р.        1691ав        "МО , Сереб пруды, 150 км от мкад
гор пос серебрянные пруды, м-н Северный, д 66 
"        "брус , с кирпичем.
без отделик, 170 км.в.
от корода, дом
14 700 р. фумигация ГАПОМ"        Владимир</t>
  </si>
  <si>
    <t xml:space="preserve">  1691ав  </t>
  </si>
  <si>
    <t xml:space="preserve">79267244699    Наталья Михайловна</t>
  </si>
  <si>
    <t xml:space="preserve">"м. Лениниский пр-т
м. Воробьевы горы"        16.30        4400        1694ав        "ул косыгина д 13 
подъезд 4 
79267244699    Наталья Михайловна"        "ГАП.       4400 нал.
блохи, 7 комнат, 70 кв.м.
офис, мск, 1 этаж,  неделю"        Владимир</t>
  </si>
  <si>
    <t xml:space="preserve">1694ав  </t>
  </si>
  <si>
    <t xml:space="preserve">79652458953
Али"       </t>
  </si>
  <si>
    <t xml:space="preserve">МО Серпухов        "19.00-20.00
не раньше."        5100        1693ав        "Серпухов, б-р 65 лет победы, д 19 кв. 108( 106)
этаж 7 подъезд 3 
79652458953
Али"        "клопы, 2-ка, 
5100 ГАП
до этого травили мошенники гар 2 года.
хочет смогтреть в каске"        Владимир</t>
  </si>
  <si>
    <t xml:space="preserve">1693ав   </t>
  </si>
  <si>
    <t xml:space="preserve">муравьи  2ка  только моп без гарантии</t>
  </si>
  <si>
    <t xml:space="preserve">уже лет 5 травит муравьев и безрезультатно------спрашивал  про новые методы</t>
  </si>
  <si>
    <t xml:space="preserve">7+965+238+28+88</t>
  </si>
  <si>
    <t xml:space="preserve">дератизация дезинсекция  бц, 2900 кв м 7800  1 выезд включен по факту 7000 за кватал </t>
  </si>
  <si>
    <t xml:space="preserve">кп диалог вся хурма</t>
  </si>
  <si>
    <t xml:space="preserve">7(495)790-76-98 доб. 345
Моб.тел.: +7(985)251-56-75Александра</t>
  </si>
  <si>
    <t xml:space="preserve">1000 кв.м 
тарарканы, производсвто, промышленка
Бн давно, сами боролись, 
мск,хол, гор, бар
13 700 БН
10 000 р БН х 4 = 40 000 БН.
если разово всю сумму 35 000 р.</t>
  </si>
  <si>
    <t xml:space="preserve">13 700</t>
  </si>
  <si>
    <t xml:space="preserve">свзяь 16.45
пошла к рук-лю
__
набрать 14.08 в 12.00
__
сама наберет от 14.08</t>
  </si>
  <si>
    <t xml:space="preserve">кристалл добор </t>
  </si>
  <si>
    <t xml:space="preserve">16.45 </t>
  </si>
  <si>
    <t xml:space="preserve">89067628709 Артем</t>
  </si>
  <si>
    <t xml:space="preserve">тараканы 2к кв больше года  спортивная клопы  новодевичий пр-д д8 кв30 </t>
  </si>
  <si>
    <t xml:space="preserve">тараканы клопы 2к кв комплекс, мямля </t>
  </si>
  <si>
    <t xml:space="preserve">1697ав</t>
  </si>
  <si>
    <t xml:space="preserve">1319а  </t>
  </si>
  <si>
    <t xml:space="preserve">2-ка, тарраканы,      мск
4 чел, 2 этаж.
79773134039 Динара
ГАП 4100 
</t>
  </si>
  <si>
    <t xml:space="preserve">набрать 14.08 в 12.00</t>
  </si>
  <si>
    <t xml:space="preserve">79031387308   Марина</t>
  </si>
  <si>
    <t xml:space="preserve">тараканы,    2-ка,  года 3 
7 этаж, МО Красногорск
4100 ГАП + 300 р бар = 4400 р 
есть кот , переживает
79031387308   Марина
байер немецкий</t>
  </si>
  <si>
    <t xml:space="preserve">18.17</t>
  </si>
  <si>
    <t xml:space="preserve">89651312912 Лариса </t>
  </si>
  <si>
    <t xml:space="preserve">тараканы 2 года, травили магазины 2к кв фрязино 
2 квартиры 3500 х 2 = 7000</t>
  </si>
  <si>
    <t xml:space="preserve">набрать 14.08 в 10.00
___
сама наберет от 14.08</t>
  </si>
  <si>
    <t xml:space="preserve">
79167062050 ХАЧ</t>
  </si>
  <si>
    <t xml:space="preserve">клопы, мск, 
м. Щелковская
1- бытовка
15 кв.м.
3500 ГАП
79167062050 ХАЧ
</t>
  </si>
  <si>
    <t xml:space="preserve">за 1500 ночью хочу.</t>
  </si>
  <si>
    <t xml:space="preserve">89261383255 Алим 89285270920 </t>
  </si>
  <si>
    <t xml:space="preserve">ПУстая 3к кв тараканы и  клопы, коньково ул островитянова д22 корпус 2 кв 53,  </t>
  </si>
  <si>
    <t xml:space="preserve">клопы тараканы комплекс</t>
  </si>
  <si>
    <t xml:space="preserve">1695ав</t>
  </si>
  <si>
    <t xml:space="preserve">89854477468   Федор</t>
  </si>
  <si>
    <t xml:space="preserve">труп в машине 5 дней пролежал   солярис</t>
  </si>
  <si>
    <t xml:space="preserve">труп дезинфекция и дезодорация </t>
  </si>
  <si>
    <t xml:space="preserve">поедет посмотрит в каком состоянии авто -------набрать 15.08 в 12.00
__
не берет  ,гасится 15:25.</t>
  </si>
  <si>
    <t xml:space="preserve">89199610071 Дмитрий </t>
  </si>
  <si>
    <t xml:space="preserve">гуп экотехпром 44фз клопы тараканы 288кв тараканы, 180кв м  с клопами, 30кв м кухня, 130кв м кухня, 468 кв дезинсекция дератизация  dmit.89@list.ru</t>
  </si>
  <si>
    <t xml:space="preserve">99 000</t>
  </si>
  <si>
    <t xml:space="preserve">госхуйня надолго</t>
  </si>
  <si>
    <t xml:space="preserve">Замир 79990964005</t>
  </si>
  <si>
    <t xml:space="preserve">"м. Саларьево
м. Юго - западная"        "16.00
МОЖНО раньше"        4400        1696ав        "боровское ш-е, д 46 кв 175
подъезд 3 этаж 13
Замир 79990964005"        "2-ка, ГАП , барьер
клопы
травилиу мошенников"        Владимир
</t>
  </si>
  <si>
    <t xml:space="preserve">1696ав    </t>
  </si>
  <si>
    <t xml:space="preserve">александр   89150300003</t>
  </si>
  <si>
    <t xml:space="preserve">на участке 100 деревьев     47 соток    от мкад 20 км</t>
  </si>
  <si>
    <t xml:space="preserve">короед   инекции до 10 деревьев-1000р, больше 10 деревьев-800р больше 20-600р больше 30-500р;      за участок от короеда  -37000р. Чувак шаристый вызывал дендролога . есть деревья под спил-сказал, что у нас есть партнеры которые занимаются спилом</t>
  </si>
  <si>
    <t xml:space="preserve">САМ наберет в районе 16.00
______
неактульано , нас рассматривал как второй вариент 18:00</t>
  </si>
  <si>
    <t xml:space="preserve">фрязино тараканы 3к кв давно и много, есть собюака и ребенок</t>
  </si>
  <si>
    <t xml:space="preserve">3к кв тараканы комплекс</t>
  </si>
  <si>
    <t xml:space="preserve">Советукется с мужем
сВЯЗЬ в 12.00  ////// НЕ БЕРЕТ 14:30///
___с кем-то договорилась. 15:30</t>
  </si>
  <si>
    <t xml:space="preserve">7+977+545+82+00</t>
  </si>
  <si>
    <t xml:space="preserve">уже общался спасибо?</t>
  </si>
  <si>
    <t xml:space="preserve">79859583815    Рустам
</t>
  </si>
  <si>
    <t xml:space="preserve">клопы, тарканы, 2-ка, мск
м. Беляево
с месяц - 2 
6 чел.
79859583815    Рустам
3400 ГАп со скид. </t>
  </si>
  <si>
    <t xml:space="preserve">клопы, тарарканы
гап со скид 3400 </t>
  </si>
  <si>
    <t xml:space="preserve">Советукется с АЛЛАХОМ
сВЯЗЬ? в 12.00
__
нашел дешевле 15:30</t>
  </si>
  <si>
    <t xml:space="preserve">89151406564   юрий</t>
  </si>
  <si>
    <t xml:space="preserve">тракторный завод  ежеквартально  36000</t>
  </si>
  <si>
    <t xml:space="preserve">старый клиент обработка от 26 декабря 2017 года     КРУТИТЬ ЕГО НА ДОГОВОР НА ГОД С ЕЖЕМЕСЯЧНЫМИ ИЛИ ЕЖЕКВАРТАЛЬНЫМИ</t>
  </si>
  <si>
    <t xml:space="preserve">набрать связь 15.08</t>
  </si>
  <si>
    <t xml:space="preserve">89096606946 Марина  ебанутая</t>
  </si>
  <si>
    <t xml:space="preserve">комната мес 3-4 заехали, травила палачом, вши, 2к кв печатники </t>
  </si>
  <si>
    <t xml:space="preserve">1 комната без гарантия гор туман</t>
  </si>
  <si>
    <t xml:space="preserve">ебанутое животноеАААААААААААА КАОЕБЛЯТЬ ЕБАНУТОЕ!</t>
  </si>
  <si>
    <t xml:space="preserve">89262462502   антон</t>
  </si>
  <si>
    <t xml:space="preserve">совхох им ленина д4 кв 10  2ка </t>
  </si>
  <si>
    <t xml:space="preserve">клопы комплекс-5700   есть еще тараканы 8550 за все  со скидкой 900 итого 7650</t>
  </si>
  <si>
    <t xml:space="preserve">1707ав</t>
  </si>
  <si>
    <t xml:space="preserve">7+891+587+66+21</t>
  </si>
  <si>
    <t xml:space="preserve">стр 2558 заказ</t>
  </si>
  <si>
    <t xml:space="preserve">79162972708     Алексей</t>
  </si>
  <si>
    <t xml:space="preserve">м. Доноского Дмитрия        18.00        2500        1698ав        "
79162972708     Алексей
знаменский садки,д 3 корп 5 
кв. 119
13 этаж, подъезд 2"        "муравьи, в квартире
рыжинькие с год назад
13 этаж, бутово
2-ка  , хол + бар</t>
  </si>
  <si>
    <t xml:space="preserve">   1698ав   </t>
  </si>
  <si>
    <t xml:space="preserve">79162009989    Сергей</t>
  </si>
  <si>
    <t xml:space="preserve">"МЦК Крымская
м. Ленинский пр-т"        "10.00-11.00
позвонить за час"        5100        1699ав        "79162009989    Сергей
загородное шоссе, д 15 корп 2 
кв 118
3 этаж  подъезд "        "таарканы, 1-ка, мск, 
давно, соседи травили
5100 Комплекс"        Владимир</t>
  </si>
  <si>
    <t xml:space="preserve">1699ав   </t>
  </si>
  <si>
    <t xml:space="preserve">7+915+004+54+07 Светлана</t>
  </si>
  <si>
    <t xml:space="preserve">тарарканы, 2 неедли, 12 этаж
мск, 2-ка.</t>
  </si>
  <si>
    <t xml:space="preserve">хочет с гарантией  МОПы толькк
"я пенсионерка и этим все сказано"
сама наберет 15:30</t>
  </si>
  <si>
    <t xml:space="preserve">89637804545 МАйя</t>
  </si>
  <si>
    <t xml:space="preserve">клопы 2ка  комплекс</t>
  </si>
  <si>
    <t xml:space="preserve">посоветуется с остальными хачами и перезвонит -----------связь в 15.08</t>
  </si>
  <si>
    <t xml:space="preserve">79265317719 Алекссей</t>
  </si>
  <si>
    <t xml:space="preserve">сантарная обратока, 2-ка, тарарканы.
1 этаж     ,  Балаша 
3950 ГАП
79265317719 Алекссей</t>
  </si>
  <si>
    <t xml:space="preserve">посоветуется со своим анусом -----------связь в 16.30
___
номер недоступен связь 15.08</t>
  </si>
  <si>
    <t xml:space="preserve">89778915830   евгений павлович</t>
  </si>
  <si>
    <t xml:space="preserve">москва 1 ка</t>
  </si>
  <si>
    <t xml:space="preserve">тараканы   отдал 59000 за тараканов полный долбаеб</t>
  </si>
  <si>
    <t xml:space="preserve">редкостный длбаеб с двумя  ВЫСШИМИ образованиЯМИ----------- НЕ ЗВОНИТЬ ПУСТЬ ЕГО ЧЕРТИ ДОЛБЯТ В ОЧКО</t>
  </si>
  <si>
    <t xml:space="preserve">79990009010  Денис</t>
  </si>
  <si>
    <t xml:space="preserve">"м. Тульская
м. Павелецкая
м. Серпуховская"        15.00-16.00        4300        1700ав        "
79990009010  Денис
ул дубининская, д 84 
кв 96 этаж 13"        "клопы,  2-ка, мск, 
2 недели - 3 нед
сами боролись, 13 этаж"        Владимир</t>
  </si>
  <si>
    <t xml:space="preserve">1700ав     </t>
  </si>
  <si>
    <t xml:space="preserve"> 89637804545 чурка с айфона </t>
  </si>
  <si>
    <t xml:space="preserve">Советуется с домашними животными
СТР 2861</t>
  </si>
  <si>
    <t xml:space="preserve">74957023800     Мария</t>
  </si>
  <si>
    <t xml:space="preserve">м. Новокосино        9.00-10.00        5500        1701ав        "74957023800     Мария  
89999657909
ул суздальская д 22 корп 1 
маагзн продуктовны"        "      ""тарарканы,       80 кв.м. 
магазин, комплекс
"        Владимир</t>
  </si>
  <si>
    <t xml:space="preserve">ЛИДЫ ОТ РАВИЛЯ
тараканы</t>
  </si>
  <si>
    <t xml:space="preserve"> 1701ав  </t>
  </si>
  <si>
    <t xml:space="preserve">заказ------отказ</t>
  </si>
  <si>
    <t xml:space="preserve">89672608930  Евгений</t>
  </si>
  <si>
    <t xml:space="preserve">от мкад 9км по минке  участок 8соток   деревянный</t>
  </si>
  <si>
    <t xml:space="preserve">шершни</t>
  </si>
  <si>
    <t xml:space="preserve">пошел думать---------------связь в 17.00
__
сам наберет от 14.08</t>
  </si>
  <si>
    <t xml:space="preserve">79268674499    Александра</t>
  </si>
  <si>
    <t xml:space="preserve">дезинфекцяи после труппа
3 суток лежал , 2-ка, умер на каровати.
79268674499    Александра
дезинфекция от бактерий, 6000 рублей
</t>
  </si>
  <si>
    <t xml:space="preserve">дезинфекцяи после труппа</t>
  </si>
  <si>
    <t xml:space="preserve">Советуется с мужем
связь 17.00
___
гасится 16:15</t>
  </si>
  <si>
    <t xml:space="preserve">84955831630 Николай </t>
  </si>
  <si>
    <t xml:space="preserve">офисный центр 1500 кв м 800фактическая площадь обработки, работали с ип</t>
  </si>
  <si>
    <t xml:space="preserve">дораха подумаю, платил ип 4000
___
тел многокнал</t>
  </si>
  <si>
    <t xml:space="preserve">79969142747     Мигран
</t>
  </si>
  <si>
    <t xml:space="preserve">лобня, тараркнаы,     2-ка, 
давно, 
4300 ГАП
79969142747     Мигран
</t>
  </si>
  <si>
    <t xml:space="preserve">дорого , подмываются с бутылки.
__
связь в 15.00
___
связь 15.08</t>
  </si>
  <si>
    <t xml:space="preserve">79099454540 Станислав
89099454540@mail.ru</t>
  </si>
  <si>
    <t xml:space="preserve">Агабабов</t>
  </si>
  <si>
    <t xml:space="preserve">кроты. 50 ГА
с одного края, 20 соток 
230 км от мкад, смоленская область.
</t>
  </si>
  <si>
    <r>
      <rPr>
        <sz val="11"/>
        <rFont val="Cambria"/>
        <family val="0"/>
        <charset val="1"/>
      </rPr>
      <t xml:space="preserve">взял трубку Агабабов - не берет больше
связь в 13.00
__
</t>
    </r>
    <r>
      <rPr>
        <b val="true"/>
        <sz val="13"/>
        <rFont val="Cambria"/>
        <family val="0"/>
        <charset val="1"/>
      </rPr>
      <t xml:space="preserve">выслать КП</t>
    </r>
  </si>
  <si>
    <t xml:space="preserve">12.53</t>
  </si>
  <si>
    <t xml:space="preserve">89819536825 Маргарита</t>
  </si>
  <si>
    <t xml:space="preserve">МОП 3800 2к кв полностью 5000 м преображенская площадь  просторная д 9 кв 110 </t>
  </si>
  <si>
    <t xml:space="preserve">1702ав</t>
  </si>
  <si>
    <t xml:space="preserve">
79777019117 Гуля 
</t>
  </si>
  <si>
    <t xml:space="preserve">академическая        11.00-12.00        3800        1712ав        "79777019117 Гуля ли Орсан
новочеремушкинская, д.24 кв 165
5 подъезд 6 этаж  
"        """        Володька        ""3-ка, таррканы, клопы, 
мск, 
8 месяцев ребенок
ГАП   3800 клопы и тарарканы. со скид "        Владимир</t>
  </si>
  <si>
    <t xml:space="preserve">клоп ит рарка</t>
  </si>
  <si>
    <t xml:space="preserve">   1712ав  </t>
  </si>
  <si>
    <t xml:space="preserve">дом 100м2   10км от мкад</t>
  </si>
  <si>
    <t xml:space="preserve">оооооочень ддддоорого-------если что перезвоню</t>
  </si>
  <si>
    <t xml:space="preserve">79268888509  Алексей</t>
  </si>
  <si>
    <t xml:space="preserve">м. Калужская        "20.00-20.30
МОЖНО РАНЬШЕ"        5700        1703ав        "
79268888509  Алексей
ул обручева, д 28 корп 3 кв 226
 4 этаж 
"        """2-ка, трарканы,  42 кв.м.
м. калужская
мал ребенок     - безопасно
тарканов много, 4 этаж "        Владимир</t>
  </si>
  <si>
    <t xml:space="preserve">1703ав      </t>
  </si>
  <si>
    <t xml:space="preserve">Щелково 2ка</t>
  </si>
  <si>
    <t xml:space="preserve">тараканы 2900-хол и барьер</t>
  </si>
  <si>
    <t xml:space="preserve">1704ав</t>
  </si>
  <si>
    <t xml:space="preserve">79158766218 Иван</t>
  </si>
  <si>
    <t xml:space="preserve">тсж, 7 подъездов.
3000 кв.м. 
БН  мск
24 700 р.
+ 1000 р за 2 команты от клопов
= 25 700 р.
мошки на 15 этаже в подаррок
79158766218    Иван</t>
  </si>
  <si>
    <t xml:space="preserve">блохи, клопы</t>
  </si>
  <si>
    <t xml:space="preserve">25 700</t>
  </si>
  <si>
    <t xml:space="preserve"> КП ОТПРАВЛЕНО СВЯЗЬ в 17.00</t>
  </si>
  <si>
    <t xml:space="preserve">84953279637 Лариса</t>
  </si>
  <si>
    <t xml:space="preserve">офис плюс столовка снизу  общага,100кв м, посоле 13.00 можно работали с дезэксперта,  armans07@mail.ru</t>
  </si>
  <si>
    <t xml:space="preserve">тараканы  комплекс </t>
  </si>
  <si>
    <t xml:space="preserve">7+996+888+88+26</t>
  </si>
  <si>
    <t xml:space="preserve">договор на дератизацию дезинсекция  2д ТСЖ , стоимость кв м более 48965,7 кв м, подольск  40 домов, vg.udina@mail.ru</t>
  </si>
  <si>
    <t xml:space="preserve">кп в работе МИША</t>
  </si>
  <si>
    <t xml:space="preserve">79637503866   Елена</t>
  </si>
  <si>
    <t xml:space="preserve">кроты, 10 соток, 
Сходня, 15 от мкад , 
с прошлого года.
5700 х 2 = 11 400 .
комплекс 
79637503866   Елена</t>
  </si>
  <si>
    <t xml:space="preserve">11 400</t>
  </si>
  <si>
    <t xml:space="preserve">Советуется с мужем
связь 17.00
__ не берет связ 15.08</t>
  </si>
  <si>
    <t xml:space="preserve">89263925354 АЛЕКСАНДР</t>
  </si>
  <si>
    <t xml:space="preserve">москва  1ка  дотошный очень клиент</t>
  </si>
  <si>
    <t xml:space="preserve">блохи и еще 10% скидка</t>
  </si>
  <si>
    <t xml:space="preserve">если сам не наберет, то связаться с ним 15.08  в 12.00</t>
  </si>
  <si>
    <t xml:space="preserve">84953366647 Иван пидорок   ----начальник ревизионного очка  +7 (926) 21-13-777</t>
  </si>
  <si>
    <t xml:space="preserve">договр 26-03-18А  институт русского языка</t>
  </si>
  <si>
    <t xml:space="preserve">сертификаты и всякую хуйню.(Справки ою оказанных услугах на объекте) КОПИЮ ДОГОВРА на УТЕЛИЗАЦИЮ ГРЫЗУНОВ ПОДГОТОВИТЬ ДОКУМЕНТЫ В РАМКАХ ДОГОВОРА.  ОТПРАВИТЬ ВСЕ НА ПОЧТУ</t>
  </si>
  <si>
    <t xml:space="preserve">ебаное мудло</t>
  </si>
  <si>
    <t xml:space="preserve">15.14</t>
  </si>
  <si>
    <t xml:space="preserve">1705ав
1705ав/1</t>
  </si>
  <si>
    <t xml:space="preserve">заказ стр 2841</t>
  </si>
  <si>
    <t xml:space="preserve">15.16</t>
  </si>
  <si>
    <t xml:space="preserve">сергиев посад 2 к кв комплекс клопы </t>
  </si>
  <si>
    <t xml:space="preserve">удивилась 5 тысячам спасибо я ваас поняла</t>
  </si>
  <si>
    <t xml:space="preserve">3ка МО Раменское</t>
  </si>
  <si>
    <t xml:space="preserve">тараканы   если соберет 5кв-3500, а ей бесплатно</t>
  </si>
  <si>
    <t xml:space="preserve">спасибо, я все узнала-------перезвоню
__
многоканал</t>
  </si>
  <si>
    <t xml:space="preserve">1 блохи ка</t>
  </si>
  <si>
    <t xml:space="preserve">2 000</t>
  </si>
  <si>
    <t xml:space="preserve">Советуется с владельцем перезвонит сам</t>
  </si>
  <si>
    <t xml:space="preserve">7+966+115+53+99</t>
  </si>
  <si>
    <t xml:space="preserve">89261113032 Роман</t>
  </si>
  <si>
    <t xml:space="preserve">Михаил /владимир</t>
  </si>
  <si>
    <t xml:space="preserve">"м. Варшавская
Каховская"        "13.00
Не опаздывать"        5000        1713ав        "ул ялтинская, д 2 
кв 5 этаж 3 подъезд 1
79261113032 Роман"        "3-ка, комлпекс со скид
таррканы"        Владимир</t>
  </si>
  <si>
    <t xml:space="preserve">1713ав</t>
  </si>
  <si>
    <t xml:space="preserve">заказ дожат 18:00</t>
  </si>
  <si>
    <t xml:space="preserve">79032821387   Ольга</t>
  </si>
  <si>
    <t xml:space="preserve">МО Химки, на мкаде        "20.00
если можно раньше"        3100        1706ав        "МО Химки, ул калинина, д 3а, кв 44
2 подъезд 2 этаж
79032821387   Ольга
"        "
 крыса/, 2-ка
3100 комплекс 
крыса забжала в квартиру."        Владимир</t>
  </si>
  <si>
    <t xml:space="preserve">  1706ав  </t>
  </si>
  <si>
    <t xml:space="preserve">МСЭ 47 </t>
  </si>
  <si>
    <t xml:space="preserve">89857623676 Екатерина </t>
  </si>
  <si>
    <t xml:space="preserve">10 соток кажэется где есть  кротики общая площадь 20 соток 15км </t>
  </si>
  <si>
    <t xml:space="preserve">разово 13 500 </t>
  </si>
  <si>
    <t xml:space="preserve">определимся с датой и перезвоним</t>
  </si>
  <si>
    <t xml:space="preserve">74954157262  НИколай </t>
  </si>
  <si>
    <t xml:space="preserve">блох, собака есть , в квартире
22 этаж
4100 ГАП профилактика
3-ка мск  
74954157262  НИколай 
есть собака</t>
  </si>
  <si>
    <t xml:space="preserve">набрать в 17.30 советуестся с родными\\\ не берет от 75.4</t>
  </si>
  <si>
    <t xml:space="preserve">добор 1690ав</t>
  </si>
  <si>
    <t xml:space="preserve">74991709867 Валерий</t>
  </si>
  <si>
    <t xml:space="preserve">кроты, на участке, 12 соток
75-80 км от мкад, каширка
7500 х 2 = 15 000 р.
74991709867 Валерий 
</t>
  </si>
  <si>
    <t xml:space="preserve">набрать в 17.30 советуестся с родными сбпасывает от 17.54</t>
  </si>
  <si>
    <t xml:space="preserve">МСЭ 50</t>
  </si>
  <si>
    <t xml:space="preserve">79266554499 Рамис</t>
  </si>
  <si>
    <t xml:space="preserve">ДОК-Ы для РОСПОТРЕБА, </t>
  </si>
  <si>
    <t xml:space="preserve">хуйня, сертификат на соответствие качсества</t>
  </si>
  <si>
    <t xml:space="preserve">хуета  сэз на игрушки</t>
  </si>
  <si>
    <t xml:space="preserve">МСЭ 51</t>
  </si>
  <si>
    <t xml:space="preserve">79151762656    александра</t>
  </si>
  <si>
    <t xml:space="preserve">"Чеховский р-н
МО"        16.00-17.00        6700        1711ав        "
79151762656    александра
Чеховский р-н, 
чеховские дачи 184уч """        """дом , уховертки, 80 кв.м. дом
6700 ГАП
маленкький ребенок
+ на ул обработаь"        Владимир</t>
  </si>
  <si>
    <t xml:space="preserve">уховертка</t>
  </si>
  <si>
    <t xml:space="preserve">  1711ав</t>
  </si>
  <si>
    <t xml:space="preserve">МСЭ 52</t>
  </si>
  <si>
    <t xml:space="preserve">7+909+694+61+24 Марина</t>
  </si>
  <si>
    <t xml:space="preserve">"МО Калужка, 28 км от мкад.
"        10.00-11.00        "9000 разово
мб оплату на карту""    "        1708ав        "7+909+694+61+24 Марина        Володька        ""10 соток, новая москва, ул куинджи, кот пос Лесной пейзаж - 2
28 км от мкад.
9000 х 2 
оплата разово    "        "кроты комплекс , 2-3 выезда
оплата разово по выездам за 9000 р.
___
можно доп услуги предложить - интерерсвалась"        Владимир</t>
  </si>
  <si>
    <t xml:space="preserve">1708ав   </t>
  </si>
  <si>
    <t xml:space="preserve">МСЭ 53</t>
  </si>
  <si>
    <t xml:space="preserve">ищет ГОС СЭС</t>
  </si>
  <si>
    <t xml:space="preserve">МСЭ 54</t>
  </si>
  <si>
    <t xml:space="preserve">79166989030 Ольга
</t>
  </si>
  <si>
    <t xml:space="preserve">м. Соколо        14.00-15.00        4300        1709ав        "новопесчаная ул, д 11\6 
кв. 91  
этаж 1 7 подъезд
91к3369 код
79166989030 Ольга
ziminova@mail.ru"        "дети и собака
2-ка, тарарканы, ГАП бар"        Владимир</t>
  </si>
  <si>
    <t xml:space="preserve">1709ав  </t>
  </si>
  <si>
    <t xml:space="preserve">1169ин</t>
  </si>
  <si>
    <t xml:space="preserve">МСЭ 55</t>
  </si>
  <si>
    <t xml:space="preserve">договор на дезинфекцию </t>
  </si>
  <si>
    <t xml:space="preserve">двухвостки, уже енашла </t>
  </si>
  <si>
    <t xml:space="preserve">МСЭ 56</t>
  </si>
  <si>
    <t xml:space="preserve">79855339993     Юлия</t>
  </si>
  <si>
    <t xml:space="preserve">меся , 2-ка, мск
ГАП 4300 + 300 = 4600 р 
79855339993     Юлия
</t>
  </si>
  <si>
    <t xml:space="preserve">набрать 15.08 в 17.30 советуестся с родными</t>
  </si>
  <si>
    <t xml:space="preserve">МСЭ 57</t>
  </si>
  <si>
    <t xml:space="preserve"> "79057800007       Анна</t>
  </si>
  <si>
    <t xml:space="preserve">м. Белорусская        16.00-17.00        4400        1710ав        "79057800007       Анна
ул первая тверская - ямская, д 28 
кв 76
6 этаж
 3 подъезд вход со двора"        "тарарканы, 2-ка, мск
старй дом, ремонт делали
пол года
4100 ГАП + 300 бар = 4400 р
2 детей
"        Владимир</t>
  </si>
  <si>
    <t xml:space="preserve">   1710ав    </t>
  </si>
  <si>
    <t xml:space="preserve">МСЭ 58</t>
  </si>
  <si>
    <t xml:space="preserve">м. Фили"        12.00-12.30        3000        1714ав        "
79037900120   Евгений</t>
  </si>
  <si>
    <t xml:space="preserve">"МЦК шелепиха
м. Фили"        12.00-12.30        3000        1714ав        "
79037900120   Евгений
шмитовский пр-д, д32А"        "бытовка, клопы, 2 нед
ГАП 3000 "        Владимир</t>
  </si>
  <si>
    <t xml:space="preserve"> 1714ав  </t>
  </si>
  <si>
    <t xml:space="preserve">МСЭ 59</t>
  </si>
  <si>
    <t xml:space="preserve">89162003906 ебанько </t>
  </si>
  <si>
    <t xml:space="preserve">мытищинский р-н  ОДНА 10 соток, 1 сотка </t>
  </si>
  <si>
    <t xml:space="preserve">кроты </t>
  </si>
  <si>
    <t xml:space="preserve">мудло</t>
  </si>
  <si>
    <t xml:space="preserve">ИП БАБКИНА</t>
  </si>
  <si>
    <t xml:space="preserve">пищ на верейскую</t>
  </si>
  <si>
    <t xml:space="preserve">москва 120м2 тараканы  5800-разоао холодный</t>
  </si>
  <si>
    <t xml:space="preserve">собирает информацию-----------набрать в 14.30
__
заказала у других 16:20</t>
  </si>
  <si>
    <t xml:space="preserve">89031944521  Мария</t>
  </si>
  <si>
    <t xml:space="preserve">хотьково 100м2 дом частно  от мкад 50км</t>
  </si>
  <si>
    <t xml:space="preserve">крысы  2 выезда</t>
  </si>
  <si>
    <t xml:space="preserve">узнает порядок цен-------------набрать а 17.00
___
сами наберут если что 16.:30</t>
  </si>
  <si>
    <t xml:space="preserve">89261285817 Константин </t>
  </si>
  <si>
    <t xml:space="preserve">1к кв  царицино ул бакинская д 18 кв 49</t>
  </si>
  <si>
    <t xml:space="preserve">блохи 1к кв, </t>
  </si>
  <si>
    <t xml:space="preserve"> набрать в пт
17.08</t>
  </si>
  <si>
    <t xml:space="preserve">7+901+380+19+07     89779912296    александр</t>
  </si>
  <si>
    <t xml:space="preserve">50 км от мкад новорезанка  дом 60м2</t>
  </si>
  <si>
    <t xml:space="preserve">блохи  уже три раза обрабатывали </t>
  </si>
  <si>
    <t xml:space="preserve">1715ав</t>
  </si>
  <si>
    <t xml:space="preserve">79163659292 Алиса</t>
  </si>
  <si>
    <t xml:space="preserve">муравьи, 1-ка, ГАП
3800 ГАП+  300 р = 4100 р + 100 р выезд = 4200 р.
если примиум без запаха 500 р </t>
  </si>
  <si>
    <t xml:space="preserve">муравьи, еще кто-то кусает - обслед от клопов.</t>
  </si>
  <si>
    <t xml:space="preserve">ДНО</t>
  </si>
  <si>
    <t xml:space="preserve">капремонт жилой дом 250кв м, блохи  маршала жукова д 3 89773308767 89663238332 Василий </t>
  </si>
  <si>
    <t xml:space="preserve">79154301910     Ольга</t>
  </si>
  <si>
    <t xml:space="preserve">"13 км от мкад
Носовиха"        13.00-14.00        6000        1716ав        "М-н Купавна, СНТ дорожник .
частнывй дом
79154301910     Ольга"        "ГАП таррканы в доме, 
120 кв.м ,  этажа со скид"        Владимир
</t>
  </si>
  <si>
    <t xml:space="preserve">тарраканы, 120 кв.м. </t>
  </si>
  <si>
    <t xml:space="preserve"> 1716ав    </t>
  </si>
  <si>
    <t xml:space="preserve">отказ ебаная тварь</t>
  </si>
  <si>
    <t xml:space="preserve">7+915+066+65+56   Валерий</t>
  </si>
  <si>
    <t xml:space="preserve">Царицино        20.00-21.00        3200        1723ав        "ул касимовская, д 3 
кв 7 
этаж 1 подъехд 1 
79150666556 Валерий"        "1-ка, ГАП ос скид.
"        Владимир</t>
  </si>
  <si>
    <t xml:space="preserve">блохи  1ка  4500-комлекс со скидкой по мнимой акции </t>
  </si>
  <si>
    <t xml:space="preserve"> 1723ав </t>
  </si>
  <si>
    <t xml:space="preserve">заказ
дожат в 16:35</t>
  </si>
  <si>
    <t xml:space="preserve">79268269892     Андрей</t>
  </si>
  <si>
    <t xml:space="preserve">м. Петровско-разумосвкая        19.00-19.30        1800        1717ав        "
79268269892     Андрей
3-й нижний лихоборский пр-д, д 4А
2 падик 8 этаж  кв 62
"        "таррканы, 
мес 3 назад
8 этаж, 2-ка
мск
1800 р .2-ка, холлодный"        Владимир</t>
  </si>
  <si>
    <t xml:space="preserve">1717ав</t>
  </si>
  <si>
    <t xml:space="preserve">84957755735    89151549065 Евгения</t>
  </si>
  <si>
    <t xml:space="preserve">краснознаменск 30 км от мкад</t>
  </si>
  <si>
    <t xml:space="preserve">10 бытовок клопы</t>
  </si>
  <si>
    <t xml:space="preserve">89859567560   елена</t>
  </si>
  <si>
    <t xml:space="preserve">2ка новопеределкино</t>
  </si>
  <si>
    <t xml:space="preserve">тараканы  холодный + заделать под ванной дыру ее пеной</t>
  </si>
  <si>
    <t xml:space="preserve">думать пошла----------набрать в 14,00
___
не берет в 16:40 связь 16.08</t>
  </si>
  <si>
    <t xml:space="preserve">79637687285 Лариса </t>
  </si>
  <si>
    <t xml:space="preserve">"м. Автозаводская
м. пролетарская"        "17.00-17.30
не опаздывать"        6100        1718ав        "симоновский вал, д 20
корп 4 
89151302233 Директор Алексей Вячеславович
79637687285 Лариса 
"        "блохи офис, 130 кв.м.
1 этаж , мск, 
6100 ГАП
"        Владимир</t>
  </si>
  <si>
    <t xml:space="preserve"> 1718ав   </t>
  </si>
  <si>
    <t xml:space="preserve">c 08/08</t>
  </si>
  <si>
    <t xml:space="preserve">ГОСШЛЯПА У МИШИ НА КОНТРОЛЕ</t>
  </si>
  <si>
    <t xml:space="preserve">79299298115       Павел
</t>
  </si>
  <si>
    <t xml:space="preserve">дератизация , 68 500 кв.м. 
Москва, ЖК .
разово:      34 250 р.
79299298115       Павел
ежеквартально:      30 000 х 4 
ежемесячно : 25 000 р 3-4 раза ,поотом ежекваратльно</t>
  </si>
  <si>
    <t xml:space="preserve">ЖК крысы</t>
  </si>
  <si>
    <t xml:space="preserve">собирает информацию-----------набрать в 17.00
__________
отправить КП</t>
  </si>
  <si>
    <t xml:space="preserve">79250746684     Виктория</t>
  </si>
  <si>
    <t xml:space="preserve">м. Планерная        "19.00-19.30
можно раньше"        2500        1719ав        "79250746684     Виктория 
89663150822 Светлана ( ей звонит)               ""
ул героев панфиловцев, д 12 корп 1 
6 подъезд 3 этаж кв 165
"        "клопы , 2-ка, 
соседи сверху потравили
2500 хол + бар""        клопы хол"        Владимир</t>
  </si>
  <si>
    <t xml:space="preserve">клопы хол</t>
  </si>
  <si>
    <t xml:space="preserve"> 1719ав</t>
  </si>
  <si>
    <t xml:space="preserve">МСЭ 16 </t>
  </si>
  <si>
    <t xml:space="preserve">84992028362 Наталья</t>
  </si>
  <si>
    <t xml:space="preserve">профхимсервис травили, за 3500 горячкой 1к кв  отрадное  есть кошка</t>
  </si>
  <si>
    <t xml:space="preserve">клопы комплекс 1ккв </t>
  </si>
  <si>
    <t xml:space="preserve">думает набрать в 14.00
______
не берет тел многоканал  17.00</t>
  </si>
  <si>
    <t xml:space="preserve">филлипок 2600квм дезинсекция </t>
  </si>
  <si>
    <t xml:space="preserve">подземный паркинг мухи 50кв, новый арбат 32  s.urin@n-arbat32.com</t>
  </si>
  <si>
    <t xml:space="preserve">1163ю</t>
  </si>
  <si>
    <t xml:space="preserve">79099286553  Татьяна</t>
  </si>
  <si>
    <t xml:space="preserve">м. Б-р рокосовского        11.00-12.00        3800        1720ав        "2 этаж 
79099286553  Татьяна
открпытое ш-е, д 25 корп 8 кв 7
подъзд 1 
"        "1-ка, клопы , ГАП
сдавла квартиру ядрено"        Владимир</t>
  </si>
  <si>
    <t xml:space="preserve"> 1720ав   </t>
  </si>
  <si>
    <t xml:space="preserve">отмена - 
зашкварилась</t>
  </si>
  <si>
    <t xml:space="preserve">89267134033  Егор</t>
  </si>
  <si>
    <t xml:space="preserve">Смхаил/Владимир</t>
  </si>
  <si>
    <t xml:space="preserve">тараканы 1 к кв зеленоград
2-3 мес, 
2 этаж, от соседей
79267134033    Егор</t>
  </si>
  <si>
    <t xml:space="preserve">узнавал цены
___
передал информацию хозяину - сами свяжуться </t>
  </si>
  <si>
    <t xml:space="preserve">89260240162 Алина </t>
  </si>
  <si>
    <t xml:space="preserve">1 к кв, месяц соседи неблагополучные</t>
  </si>
  <si>
    <t xml:space="preserve">тараканы хол и бар </t>
  </si>
  <si>
    <t xml:space="preserve">сегодня заказало</t>
  </si>
  <si>
    <t xml:space="preserve">добор 1679ав</t>
  </si>
  <si>
    <t xml:space="preserve">Жилин</t>
  </si>
  <si>
    <t xml:space="preserve">-------------</t>
  </si>
  <si>
    <t xml:space="preserve">79057894670    Ольга</t>
  </si>
  <si>
    <t xml:space="preserve">2-ка, тарраканы, 55 кв..м
давно, от соседей   , 3 этаж, мск
5700 комплекс
500 р байер + 
4300 ГАП и бар.
м. Белорусская</t>
  </si>
  <si>
    <t xml:space="preserve">думает набрать в 16.00
связь 16.08</t>
  </si>
  <si>
    <t xml:space="preserve">89653160391   Паыел</t>
  </si>
  <si>
    <t xml:space="preserve">от мкад 12 одинцовский район  20 соток  на нем 15 деревьев   зараженных-3- иньекции -по 1500(4500)</t>
  </si>
  <si>
    <t xml:space="preserve">собрал инфу прозвон 16.08  в 14.00</t>
  </si>
  <si>
    <t xml:space="preserve">стр 2812</t>
  </si>
  <si>
    <t xml:space="preserve">1721ав</t>
  </si>
  <si>
    <t xml:space="preserve">89261264170 Софья </t>
  </si>
  <si>
    <t xml:space="preserve">2 к кв щукинская </t>
  </si>
  <si>
    <t xml:space="preserve">хотела на 16.08 но какая-то хуета со связью
МЫ в чс! 18:00</t>
  </si>
  <si>
    <t xml:space="preserve">79851571174    Ирменэ</t>
  </si>
  <si>
    <t xml:space="preserve">тарарканы, чаще, 6 мес
МО 120 км от мкад, Луховици            коломна
2-ка      , 5700 комплекс
79851571174    Ирменэ</t>
  </si>
  <si>
    <t xml:space="preserve">думает набрать в 16.00
сами наберут от 18:00</t>
  </si>
  <si>
    <t xml:space="preserve">89055441261 Ирина</t>
  </si>
  <si>
    <t xml:space="preserve">250м2 подвальное помещение москва</t>
  </si>
  <si>
    <t xml:space="preserve">собирает инфу
САМИ НАБЕРУТ  от 18:00</t>
  </si>
  <si>
    <t xml:space="preserve">89032346004 Юлия </t>
  </si>
  <si>
    <t xml:space="preserve">мыш частный дом мышка в детской комнате 52 км гжель,</t>
  </si>
  <si>
    <t xml:space="preserve">мышь 170кв м 6000 с логистикой, </t>
  </si>
  <si>
    <t xml:space="preserve">думает набрать в 16.00
________
не берет связь 16.08</t>
  </si>
  <si>
    <t xml:space="preserve">79851301607    Елена</t>
  </si>
  <si>
    <t xml:space="preserve">тарарканы,      2-ка, мск
2 этаж, давно
ГАП 4100 + 300 бар = 4400 ГАП
79851301607    Елена
обслед: вытяжки, стояки, розетки.
откуда бегут. 
</t>
  </si>
  <si>
    <t xml:space="preserve">думает набрать в понедельник
20.08</t>
  </si>
  <si>
    <t xml:space="preserve">
79251720699   Игорь</t>
  </si>
  <si>
    <t xml:space="preserve">тарарканы,  1-ка, мск
1 этаж, были , год назад больше
79251720699   Игорь
есть собака.
5100 комплес
обселд :      вытяжки, стояки, розетки, что герметезировать.
хотел на субботу. 
</t>
  </si>
  <si>
    <t xml:space="preserve">думает, связь 17.00
совет с хозяйкой
______
перердал хозяйке - та охуела с цены, пошла деогать за свой анус епт</t>
  </si>
  <si>
    <t xml:space="preserve">частный дом 150-200кв м 20км </t>
  </si>
  <si>
    <t xml:space="preserve">дератизация,  гарантия 3 мес </t>
  </si>
  <si>
    <t xml:space="preserve">узнает цены, связь в 17.00
______
тел шляпа , сами свяжутся</t>
  </si>
  <si>
    <t xml:space="preserve">79653147017  Алик</t>
  </si>
  <si>
    <t xml:space="preserve">москва 4ка проживает 10</t>
  </si>
  <si>
    <t xml:space="preserve">клопы форсайтои и тетриксом травили</t>
  </si>
  <si>
    <t xml:space="preserve">перезвонит---------набрать в 16.00  хочет на воскресенье
___
не берет связь 16.08</t>
  </si>
  <si>
    <t xml:space="preserve">79250062370 КАтерина
89258007343 Дежурный менеджер - звонить"</t>
  </si>
  <si>
    <t xml:space="preserve">1151ю                6300        "ховрино м.         14.00        6300 БН         1151ю        ""дыбенко ул, д 6 корп 1
79250062370 КАтерина
89258007343 Дежурный менеджер - звонить""        ""175 кв.м тараканы, комплекс, школа. факт обработка!!
__
отвезти подписать док-ы""        Владимир"</t>
  </si>
  <si>
    <t xml:space="preserve">добор 1051ю
выст счет</t>
  </si>
  <si>
    <t xml:space="preserve">79998280506 Алла</t>
  </si>
  <si>
    <t xml:space="preserve">тарраканы, помщение , магазиничк, 45 кв.м.
мск 
хол туман 
79998280506 Алла
за 2000 хол тум - дура дурой</t>
  </si>
  <si>
    <t xml:space="preserve">думает, связь 16.00
дура дурой
______
за 1400 гар 3 года</t>
  </si>
  <si>
    <t xml:space="preserve">"МО Красногроск
м. Тушино"        "10.00
не позж!"        4400        1722ав        "
7 этаж, МО Красногорск
карбушева , д. 29 
79031387308   Марина"        "4100 ГАП + 300 р бар = 4400 р 
есть кот , переживает
""тараканы,    2-ка, "        Владиимр</t>
  </si>
  <si>
    <t xml:space="preserve">  1722ав  </t>
  </si>
  <si>
    <t xml:space="preserve">заказ стр 2840 
дожата с прозвона</t>
  </si>
  <si>
    <t xml:space="preserve">79683828032  Дарья</t>
  </si>
  <si>
    <t xml:space="preserve">1000                          кв.м.
ТЦ, мск
79683828032  Дарья
договор 10к доки 2Д
или 5000  х 12 = 60 000 р. 2Д
</t>
  </si>
  <si>
    <t xml:space="preserve">думает, связь 17.00
16.08</t>
  </si>
  <si>
    <t xml:space="preserve">добор 1695ав</t>
  </si>
  <si>
    <t xml:space="preserve">--------</t>
  </si>
  <si>
    <t xml:space="preserve">89161118272 Наталья</t>
  </si>
  <si>
    <t xml:space="preserve">2кк комплекс  преображенская площадь </t>
  </si>
  <si>
    <t xml:space="preserve">хотела на завтра на утро, определится со временем- наберет. связть в 18.00
______
не берет связь 16.08</t>
  </si>
  <si>
    <t xml:space="preserve">79164156880   Светлана</t>
  </si>
  <si>
    <t xml:space="preserve">тарарканы,   700 кв..м
заведение, ресторан
мск, 7 этаж
после 23.00
12 500 р разово
13 000 БН
работали экстермин - ц 
79164156880   Светлана
ежеквартально 9500</t>
  </si>
  <si>
    <t xml:space="preserve">таррканы</t>
  </si>
  <si>
    <t xml:space="preserve">89778652463  Алексей</t>
  </si>
  <si>
    <t xml:space="preserve">кассовый чек  хочет-----ебаный долбаеб</t>
  </si>
  <si>
    <t xml:space="preserve">МСЭ 38 </t>
  </si>
  <si>
    <t xml:space="preserve">17.18</t>
  </si>
  <si>
    <t xml:space="preserve">7+985+951+62+47 арамшатинович????  психиатро </t>
  </si>
  <si>
    <t xml:space="preserve">2д, 2500  3500</t>
  </si>
  <si>
    <t xml:space="preserve">если что я вамм позвоню взял на заметку ПСИХИАТОР!!!!</t>
  </si>
  <si>
    <t xml:space="preserve">89263708939 Елена</t>
  </si>
  <si>
    <t xml:space="preserve">"МО Звенигород
45 км от мкад"        15.00-16.00        10000        1725ав        "89263708939 Елена       
Г. Звенгород, шиховский пр-д, д 7 
"        "звенигород участок 12 соток
акаритокс + медилис ципре""        клещи      
много маленьких собак - безопасно."        Владимир</t>
  </si>
  <si>
    <t xml:space="preserve">клещи   </t>
  </si>
  <si>
    <t xml:space="preserve"> 1726ав</t>
  </si>
  <si>
    <t xml:space="preserve">заказ----отказ мы поелозили тряпко и клещей не нашли//// пиздой своей поелозь</t>
  </si>
  <si>
    <t xml:space="preserve">7+985+473+55+45 Шухрат </t>
  </si>
  <si>
    <t xml:space="preserve">клопы год 3 к кв химки </t>
  </si>
  <si>
    <t xml:space="preserve">нищий тадж дорого</t>
  </si>
  <si>
    <t xml:space="preserve">МСЭ 41 </t>
  </si>
  <si>
    <t xml:space="preserve">89030007084 Елена</t>
  </si>
  <si>
    <t xml:space="preserve">тараканы  3 к кв  щелковская сахалинская д д6 корп2 кв 139 ЛЫСАЯ КОШКА </t>
  </si>
  <si>
    <t xml:space="preserve">1724ав</t>
  </si>
  <si>
    <t xml:space="preserve">МСЭ 42 </t>
  </si>
  <si>
    <t xml:space="preserve">84991770294 Галина Михайловна </t>
  </si>
  <si>
    <t xml:space="preserve">тараканы полгода 2 к кв кузьминка </t>
  </si>
  <si>
    <t xml:space="preserve">связь 16.05 в 10.00</t>
  </si>
  <si>
    <t xml:space="preserve">19.35</t>
  </si>
  <si>
    <t xml:space="preserve">79295366257 Марина ( хач)"</t>
  </si>
  <si>
    <t xml:space="preserve">м. Аэропрт        16.00-16.30        2100        1725ав        "ул усиевича,д 4 кв 87
3 падик этаж 4 79295366257 Марина ( хач)"        хол туман, 1 команат и мопы        Владимир</t>
  </si>
  <si>
    <t xml:space="preserve">1725ав</t>
  </si>
  <si>
    <t xml:space="preserve">заказали у других</t>
  </si>
  <si>
    <t xml:space="preserve">эльвира 89163181376</t>
  </si>
  <si>
    <t xml:space="preserve">клопы   комплекс</t>
  </si>
  <si>
    <t xml:space="preserve">1727ав</t>
  </si>
  <si>
    <t xml:space="preserve">89060645171  Галина</t>
  </si>
  <si>
    <t xml:space="preserve">участок от мкад 60 км чеховский район 12 соток + больщой дом</t>
  </si>
  <si>
    <t xml:space="preserve">1728ав</t>
  </si>
  <si>
    <t xml:space="preserve">нежилое помещение- цоколь   москва 150м2   +гелевая обработка 900р</t>
  </si>
  <si>
    <t xml:space="preserve">много арендаторов, пошел -------------набрать в 17.00
__
сбрас гасится - нах</t>
  </si>
  <si>
    <t xml:space="preserve">роман 89268113890</t>
  </si>
  <si>
    <t xml:space="preserve">департамент гражд обороны 61000м2   москва  </t>
  </si>
  <si>
    <t xml:space="preserve">крысы и тараканы</t>
  </si>
  <si>
    <t xml:space="preserve">ЖДЕМ ТЗ на почту
МИША  В РАБОТЕ</t>
  </si>
  <si>
    <t xml:space="preserve">84954844792 Ольга</t>
  </si>
  <si>
    <t xml:space="preserve">москва   север офис 50м2</t>
  </si>
  <si>
    <t xml:space="preserve">1729ав</t>
  </si>
  <si>
    <t xml:space="preserve">74964647634        Елена</t>
  </si>
  <si>
    <t xml:space="preserve">общага 2000 кв.м
312 к/м
МО восток , 50 км от мкад
тарарканы акцентом, + клопы.
74964647634        Елена
43 000 БН     ГАП и ХОЛ 
800 р за выез за повтор.
</t>
  </si>
  <si>
    <t xml:space="preserve">КЛОПЫ, ТАРАРКАНЫ</t>
  </si>
  <si>
    <t xml:space="preserve">43 000</t>
  </si>
  <si>
    <t xml:space="preserve">ЖДЕМ реквизиты 
связь в 12.00
___
с 8 до 17 на месте - связь!!!!!</t>
  </si>
  <si>
    <t xml:space="preserve"> 1601ав  
добор</t>
  </si>
  <si>
    <t xml:space="preserve">1601ав</t>
  </si>
  <si>
    <t xml:space="preserve"> 1601ав  
добор за плесень</t>
  </si>
  <si>
    <t xml:space="preserve"> Дарья Протасова.
Офис- менеджер
8(926)646-20-27</t>
  </si>
  <si>
    <t xml:space="preserve">Комплексная обработка будет стоить 6500 рублей ( горячий, холодный туманы и барьерная гель-защита).
Уничтожается всю популяция вредителей как тараканов , так и мошек.
По времени займет все час.
Ждем от Вас отмашки, спасибо! </t>
  </si>
  <si>
    <t xml:space="preserve">тараракны и мошки</t>
  </si>
  <si>
    <t xml:space="preserve">ЖДЕМ реквизиты 
 решения , связь в 16.00
______
связь 17.08</t>
  </si>
  <si>
    <t xml:space="preserve">79270220202 Александр</t>
  </si>
  <si>
    <t xml:space="preserve">доки для СЭС
открыть точку общепита фаст фуд.
79270220202 Александр
Дмитровский р-н , Икша rachesnok@gmail.com</t>
  </si>
  <si>
    <t xml:space="preserve">ДОКИ открытые</t>
  </si>
  <si>
    <t xml:space="preserve">Мише в работу
у Миши на контроле\\ после открытия ооо наберет</t>
  </si>
  <si>
    <t xml:space="preserve">истринский район от мкад по волоколамке40 по нов риге 60км</t>
  </si>
  <si>
    <t xml:space="preserve">кроты    СТРОЧКА 740</t>
  </si>
  <si>
    <t xml:space="preserve">1730ав</t>
  </si>
  <si>
    <t xml:space="preserve">заказ  строчка 740</t>
  </si>
  <si>
    <t xml:space="preserve">2д, 2500</t>
  </si>
  <si>
    <t xml:space="preserve">1168ю</t>
  </si>
  <si>
    <t xml:space="preserve">заказ ПСИХИАТОР!</t>
  </si>
  <si>
    <t xml:space="preserve">79030026238 Наталья</t>
  </si>
  <si>
    <t xml:space="preserve">с клопами , 2 мес, Фрязино
тетраксом,    5 детей.
79030026238 Наталья
3-ка,
6400    - 6100 соц скидка, 
если в пятницу то 5800 р
ФРЯЗИНО
без запаха.
</t>
  </si>
  <si>
    <t xml:space="preserve">думает
 решения , связь в 16.00
__
не берет связь 17.08</t>
  </si>
  <si>
    <t xml:space="preserve">ЭКОС ДЖИПИ ДОБОР </t>
  </si>
  <si>
    <t xml:space="preserve">ВСЕВОЛОД</t>
  </si>
  <si>
    <t xml:space="preserve">89253757503 Дмитрий</t>
  </si>
  <si>
    <t xml:space="preserve">королев 3ка </t>
  </si>
  <si>
    <t xml:space="preserve">клопы   тараканы за все 6000</t>
  </si>
  <si>
    <t xml:space="preserve">думает
 решения , связь в 16.00___
заказал с гарантией год за 3500 р</t>
  </si>
  <si>
    <t xml:space="preserve">89067559210 Анастия</t>
  </si>
  <si>
    <t xml:space="preserve">тараканы  3 раза травили</t>
  </si>
  <si>
    <t xml:space="preserve">1731ав</t>
  </si>
  <si>
    <t xml:space="preserve">89197779345 Нарыд </t>
  </si>
  <si>
    <t xml:space="preserve">ресторан 600кв м тараканы нарофоминск, </t>
  </si>
  <si>
    <t xml:space="preserve">7-8к днем, 10000 ночью</t>
  </si>
  <si>
    <t xml:space="preserve">Я позвоню</t>
  </si>
  <si>
    <t xml:space="preserve">89854760807 надежда </t>
  </si>
  <si>
    <t xml:space="preserve">1к кв лежачий больной, упор на барьер точечно помпой </t>
  </si>
  <si>
    <t xml:space="preserve">думает
 решения , связь в 16.00</t>
  </si>
  <si>
    <t xml:space="preserve">79857691710  Сергей</t>
  </si>
  <si>
    <t xml:space="preserve">2-ка, тарарканы, 3 мес
79857691710  Сергей
5700      комплекс
домашние живтоные, безопасно.
</t>
  </si>
  <si>
    <t xml:space="preserve">79267102500 Анна </t>
  </si>
  <si>
    <t xml:space="preserve">3147 кв. 2Д
79267102500 Анна 
14 р за кв.  х 3147   = 44 058 р. 
</t>
  </si>
  <si>
    <t xml:space="preserve">2Д!</t>
  </si>
  <si>
    <t xml:space="preserve">1166ю</t>
  </si>
  <si>
    <t xml:space="preserve">заказ оплачен. </t>
  </si>
  <si>
    <t xml:space="preserve">79161477893    Важа</t>
  </si>
  <si>
    <t xml:space="preserve">3-ка, тарркаакны, Химки
11 этаж, снизу.
4400 ГАП и бар
79161477893    Важа
обслед: вытяжки, стояик, розекти.
</t>
  </si>
  <si>
    <t xml:space="preserve">таркрканы</t>
  </si>
  <si>
    <t xml:space="preserve">
79660168858  ИРина
89853037423"   </t>
  </si>
  <si>
    <t xml:space="preserve">"МО Раменский р-н  
пос Родники"        16.00-17.00        4000        1732ав        "
Рменский р-н, 15 км от мкад
пос Родники, ул большая учительская д 5 кв 1 
79660168858  ИРина
89853037423"        4000 комплекс1 этаж, крыса в квартеловушки, приманки, пена        Владимир</t>
  </si>
  <si>
    <t xml:space="preserve">крыса в квартире</t>
  </si>
  <si>
    <t xml:space="preserve">1732ав</t>
  </si>
  <si>
    <t xml:space="preserve"> 79853045243   Виктор Михайлович</t>
  </si>
  <si>
    <t xml:space="preserve">пыльевые клещи, 3-ка, мск
2700 хол туманом
79853045243   Виктор Михайлович</t>
  </si>
  <si>
    <t xml:space="preserve">пыльевые клещи</t>
  </si>
  <si>
    <t xml:space="preserve">"ладно, спасибо"
связь 16.00</t>
  </si>
  <si>
    <t xml:space="preserve">7+965+260+93+29  Рубен начальник </t>
  </si>
  <si>
    <t xml:space="preserve">гбу жилищник район метрогородок aramia@mail.ru</t>
  </si>
  <si>
    <t xml:space="preserve">хуйлян</t>
  </si>
  <si>
    <t xml:space="preserve">79207037152    Марина""    </t>
  </si>
  <si>
    <t xml:space="preserve">"ЗЕЛЕНОГРАД        10.00-11.00        4400        1733ав        "" Зеленоград, корп 1015 кв 296
подъед 2 этаж 9 
9 этаж , маленький ребенок
79207037152    Марина""        ""таарканы, 2-ка,
4100 ГАП + 300 р = 4400""        Владимир"</t>
  </si>
  <si>
    <t xml:space="preserve">тарраканы</t>
  </si>
  <si>
    <t xml:space="preserve">1733ав  </t>
  </si>
  <si>
    <t xml:space="preserve">79267126274  Алексей</t>
  </si>
  <si>
    <t xml:space="preserve">связь 17.08  в 16.30</t>
  </si>
  <si>
    <t xml:space="preserve">1165ю</t>
  </si>
  <si>
    <t xml:space="preserve">1167ю</t>
  </si>
  <si>
    <t xml:space="preserve">89299650321  ГЕОРГИЙ</t>
  </si>
  <si>
    <t xml:space="preserve">КОМУНАРКА   УЧАСТОК 1 ГА</t>
  </si>
  <si>
    <t xml:space="preserve">донесу до руководства ----- связь 20.08 в течении дня</t>
  </si>
  <si>
    <t xml:space="preserve">МСЭ 27.1</t>
  </si>
  <si>
    <t xml:space="preserve">79999610492       Мурат</t>
  </si>
  <si>
    <t xml:space="preserve">"м. перово
"        10.00-11.00        4100        1734ав        "
79999610492       Мурат
ул плющева д 18 корп 2 кв. 23
8 этаж "        "2-ка, клопы, мск
8 человек
ГАП 4100
м. перово"        Владимир   перенос на субботу </t>
  </si>
  <si>
    <t xml:space="preserve"> 1734ав    </t>
  </si>
  <si>
    <t xml:space="preserve">15.23</t>
  </si>
  <si>
    <t xml:space="preserve">89152927531 Никита </t>
  </si>
  <si>
    <t xml:space="preserve">1 к кв м Каховская  блох, ул каховка д 27 корп 1 кв 1</t>
  </si>
  <si>
    <t xml:space="preserve">гор и бар </t>
  </si>
  <si>
    <t xml:space="preserve">1736ав</t>
  </si>
  <si>
    <t xml:space="preserve">84997200449 Елена</t>
  </si>
  <si>
    <t xml:space="preserve">30на 20 см  москва </t>
  </si>
  <si>
    <t xml:space="preserve">пока собирает информацию----------звонить 17.08--------------в 14.30</t>
  </si>
  <si>
    <t xml:space="preserve">89772920292   Дмитрий</t>
  </si>
  <si>
    <t xml:space="preserve">балашиха   кафе  60м2</t>
  </si>
  <si>
    <t xml:space="preserve">1735ав</t>
  </si>
  <si>
    <t xml:space="preserve">москва   представитель ТСЖ  вавилова 97</t>
  </si>
  <si>
    <t xml:space="preserve">строчка 2984</t>
  </si>
  <si>
    <t xml:space="preserve">по гарантийки ПИСЬМУ</t>
  </si>
  <si>
    <t xml:space="preserve">79772727022  татьяна</t>
  </si>
  <si>
    <t xml:space="preserve">"МО Ярославка
Хотьково, Сергиев Посад."        10.00-11.00        10000        1737ав        "
79772727022  татьяна
пос Хотьково, 3-я митино, д 11 корп 1
3 эт здание, рыболов -ориентир"        "сергеив посад, 350 кв.м.
тарарканы,     пицца
много
10 000 нал .   нал 
гор , хол, бар."        Владимир</t>
  </si>
  <si>
    <t xml:space="preserve">  1737ав</t>
  </si>
  <si>
    <t xml:space="preserve">1 этаж 
79684460055 Парвиз </t>
  </si>
  <si>
    <t xml:space="preserve">"МО Горьковка
обухово, 18 км от мкад."        12.00-12.30        3100        1738ав        "Ногинский р-н, обухово, ул луговая, д 7 кв 10
1 этаж 
79684460055 Парвиз 
"        "18 км от мкад.
4 человек, 
таркарны   , 2-ка, хол туман"        Владимир</t>
  </si>
  <si>
    <t xml:space="preserve"> 1738ав    </t>
  </si>
  <si>
    <t xml:space="preserve">89265446321 Светлана</t>
  </si>
  <si>
    <t xml:space="preserve">2к кв тараканы,  пустая кв, подольск юбилейная 1 к 1 кв 252  89199984455 константин , </t>
  </si>
  <si>
    <t xml:space="preserve">1739ав</t>
  </si>
  <si>
    <t xml:space="preserve">старый клиент  поймали 40 мышек</t>
  </si>
  <si>
    <t xml:space="preserve">КЛИНИКА</t>
  </si>
  <si>
    <t xml:space="preserve">7+926+226+08+08 альберт </t>
  </si>
  <si>
    <t xml:space="preserve">мухи кафе , 50 кв кухня бц, москва, парк культуры </t>
  </si>
  <si>
    <t xml:space="preserve">9-30 </t>
  </si>
  <si>
    <t xml:space="preserve">79653147017 Алик" </t>
  </si>
  <si>
    <t xml:space="preserve">м. Каширская        12.00        6500        1740ав        "Каширское ш-е,д 9 корп1
кв. 7
2 этаж 1 подъезд
79653147017 Алик"        "4-ка, клопы, Комлпекс
10 чел, многот травили, ядрено дозу"        Владимир</t>
  </si>
  <si>
    <t xml:space="preserve"> 1740ав</t>
  </si>
  <si>
    <t xml:space="preserve">заказ дожат Володькой стр 2941</t>
  </si>
  <si>
    <t xml:space="preserve"> ПАО «НПО «Алмаз»</t>
  </si>
  <si>
    <t xml:space="preserve">С уважением, Наумова Юлия
ПАО «НПО «Алмаз»
8 (499) 940-02-22 (доб. 17-72)
 </t>
  </si>
  <si>
    <t xml:space="preserve">27 412</t>
  </si>
  <si>
    <t xml:space="preserve">КП ОТПРАВЛЕНО
МИША КОНТТРОЛЬ</t>
  </si>
  <si>
    <t xml:space="preserve">74956096081     Анаид""</t>
  </si>
  <si>
    <t xml:space="preserve">1079ю                5200        """75 кв. м. , тараканы, Бн
офис, мск
5200 р 
комплекс 
74956096081     Анаид""
ООО «ТД Аэрофреш»"</t>
  </si>
  <si>
    <t xml:space="preserve">оплата с июня
06.08</t>
  </si>
  <si>
    <t xml:space="preserve">79166182942   Андрей</t>
  </si>
  <si>
    <t xml:space="preserve">2-ка, жили кошки от аллергенов избавиться.
пустая , мск.
79166182942 
5700 р                 Андрей
</t>
  </si>
  <si>
    <t xml:space="preserve">дезинфекция</t>
  </si>
  <si>
    <t xml:space="preserve">мне не скоро набрать на след неделе в понед 20.08</t>
  </si>
  <si>
    <t xml:space="preserve">89652986930 Генннадий </t>
  </si>
  <si>
    <t xml:space="preserve">2к кв  месяц тараканы,  13 этаж, геннадий  зеленоград</t>
  </si>
  <si>
    <t xml:space="preserve">1741ав</t>
  </si>
  <si>
    <t xml:space="preserve">89262322995    Руслан</t>
  </si>
  <si>
    <t xml:space="preserve">80 км от мкад    9 соток</t>
  </si>
  <si>
    <t xml:space="preserve">кроты  2 выезда</t>
  </si>
  <si>
    <t xml:space="preserve">16 800</t>
  </si>
  <si>
    <t xml:space="preserve">мутный тип-------- набрать в 12.00  
___
дорого , хочет оплату после выполенения работ.
САЖАЕМ НА БУТЫЛКУ в общем.</t>
  </si>
  <si>
    <t xml:space="preserve">89251449200 Захар</t>
  </si>
  <si>
    <t xml:space="preserve">2 К КВ клопы серпухов чурки,  чел.,  5 100</t>
  </si>
  <si>
    <t xml:space="preserve">посоветуюсь с жильцами и перезвоню, набрать в 13.00
___
будут сами брать средство, сами до усеру будут травить.
ну трави, епту</t>
  </si>
  <si>
    <t xml:space="preserve">Александр 89267990573</t>
  </si>
  <si>
    <t xml:space="preserve">на вредные вещества формальдегиды смолы, ящик 17 тысяч</t>
  </si>
  <si>
    <t xml:space="preserve">лабораторка</t>
  </si>
  <si>
    <t xml:space="preserve">юрексперт</t>
  </si>
  <si>
    <t xml:space="preserve">ППК автоприцеп 4000, ЖУД 2800, ДЕЗАВТО 1800, 6-7 К лаб воду</t>
  </si>
  <si>
    <t xml:space="preserve">74956634663    Павел
89853640051</t>
  </si>
  <si>
    <t xml:space="preserve">"МО Рублевка
Одинцовский"        12.00-13.00        10000        1742ав        "МО Одинцовский р-н, подушкинское ш-е, Рождественно, пос Сады Майендорф, уч 152
74956634663    Павел
89853640051"        "кроты, 6-7 соток, 2 выезда
третий по доплате 4500
комплекс
__
словить 2-3 живых КРОТА."        Владимир</t>
  </si>
  <si>
    <t xml:space="preserve">1742ав</t>
  </si>
  <si>
    <t xml:space="preserve">ищет гос сэс бабка 
</t>
  </si>
  <si>
    <t xml:space="preserve">79167531844 Елена"    </t>
  </si>
  <si>
    <t xml:space="preserve">"МО Долгопрудный
"        10.00-11.00        4400        1744ав        "
МО Долгопрудный, академика лавреньтева, д 13
кв 13
3 этаж
79167531844 Елена"        "4400 ГАП + бар
2-ка, клопы
клопы, только заметили, неделю"        Владимир</t>
  </si>
  <si>
    <t xml:space="preserve"> 1744ав </t>
  </si>
  <si>
    <t xml:space="preserve">79851134979   Алена</t>
  </si>
  <si>
    <t xml:space="preserve">"МО Истринский р-н.
25 км от мкад."        16.00        4300        1743ав        "
МО Истринский р-н, 35 км от мкад.
Павловская слобода, ул стадион, д 1 кв 19
79851134979   Алена
"        "1-ка, клопы, ГАП, бар.
маленкький ребенок.     безопасно , кошка"        Владимир</t>
  </si>
  <si>
    <t xml:space="preserve"> 1743ав  </t>
  </si>
  <si>
    <t xml:space="preserve">74956989305   Александр</t>
  </si>
  <si>
    <t xml:space="preserve">Володька/Михаил</t>
  </si>
  <si>
    <t xml:space="preserve">дезинфекция, юр лицо
библиотека.
ГПНКБ России     , 3-й хорошевке.
21 000 тыс с лишним метров.
1 здание 13 000 кв.м.
учет. дез. средсв    журнал
прямым договором , ежеквартально.
74956989305   Александр
</t>
  </si>
  <si>
    <t xml:space="preserve">ДЕЗИНФЕКЦИЯ</t>
  </si>
  <si>
    <t xml:space="preserve">ГОС Библиотеки 
диалог , КП/ Михаилу передано в работу.</t>
  </si>
  <si>
    <t xml:space="preserve">79265414749 Дмитрий </t>
  </si>
  <si>
    <t xml:space="preserve">ДЕЗИНФЕКЦИЯ доки
МО , Мытищи, ТЦ Июнь, </t>
  </si>
  <si>
    <t xml:space="preserve">2Д доки
5000 р разовый
8000 годовой</t>
  </si>
  <si>
    <t xml:space="preserve">79104501495 Вячеслав</t>
  </si>
  <si>
    <t xml:space="preserve">"МО Истринский р-н.
"        17.00-18.00        4000        1745ав        "Поселок Истра, д 17 кв. 15
1 этаж
79104501495 Вячеслав"        "клопы, пос Истра, 
сдавалась , 2-ка, 44 кв.м.
ГАП"        Владимир</t>
  </si>
  <si>
    <t xml:space="preserve">1745ав</t>
  </si>
  <si>
    <t xml:space="preserve">" еба, а клопы кусаются чтоли? ну давайте в Истру за 2000 р приезжайте. ЕБАА, 5700? пойду дерну себе анус"
___
укатал его за 4000 на 18.08</t>
  </si>
  <si>
    <t xml:space="preserve">79096433366 Георг
 ( итальянец)</t>
  </si>
  <si>
    <t xml:space="preserve">"м. Чертановская
м. Южная"        14.00-15.00        "13000
взять налом"        1169ю         "ул чертановская, д 52 корп 3 
79096433366 Георрг"        "1000 кв.м. 
блохи, туман.
_______
оплатит налом 13 000 р
потом вернем, как придут"        Владимир
</t>
  </si>
  <si>
    <t xml:space="preserve">   1169ю    </t>
  </si>
  <si>
    <t xml:space="preserve">89161365895 Оксана</t>
  </si>
  <si>
    <t xml:space="preserve">1746ав</t>
  </si>
  <si>
    <t xml:space="preserve">74956350012   Евгения</t>
  </si>
  <si>
    <t xml:space="preserve">квартира, 3 этаж , мск
2700 р.
приманки, ловушки, состав пенокумарин. 
м.  Щелковскя сегодня ан 18.00 +-
74956350012   Евгения</t>
  </si>
  <si>
    <t xml:space="preserve">мыша в хате</t>
  </si>
  <si>
    <t xml:space="preserve">набрать в 13.30 
___
"мужчина, одинокий , 40 лет, пошел за ловушками......"</t>
  </si>
  <si>
    <t xml:space="preserve">89852567570 Екатерина</t>
  </si>
  <si>
    <t xml:space="preserve">Москва кофейня 5м2</t>
  </si>
  <si>
    <t xml:space="preserve">1747ав</t>
  </si>
  <si>
    <t xml:space="preserve">89031043500   Татьяна</t>
  </si>
  <si>
    <t xml:space="preserve">ПЛЕСЕНЬ   4м2  8000-обработка с зачисткой и дезинфекция  квартиры-3500</t>
  </si>
  <si>
    <t xml:space="preserve">11 500</t>
  </si>
  <si>
    <t xml:space="preserve">подумает----------перезвонить    в 17.30
__
сама наберет 17:15</t>
  </si>
  <si>
    <t xml:space="preserve">89266410956 Алексей  хач</t>
  </si>
  <si>
    <t xml:space="preserve">выхино	16.00	3400	1748ав	"
ул красный кзанец, д 3 корп 6 кв. 20
Николай будет стоять и ждать у подъезда, телефон потерял.
89266410956 Алексей"" 
"	"3-ка, тараканы, много туманом ядреном
ГАП со скид"	Владимир</t>
  </si>
  <si>
    <t xml:space="preserve">комплекс
3400 ГАП</t>
  </si>
  <si>
    <t xml:space="preserve">1748ав</t>
  </si>
  <si>
    <t xml:space="preserve">буду обзванивать других не найду наберу хотел за 2000
________
дожат за 3400 </t>
  </si>
  <si>
    <t xml:space="preserve">79269258632 
Оксана</t>
  </si>
  <si>
    <t xml:space="preserve">юр лицо
2Д
5100 
79269258632 
Оксана
23 - 27 августа</t>
  </si>
  <si>
    <t xml:space="preserve">ждем рек-ы
набрать 20.08</t>
  </si>
  <si>
    <t xml:space="preserve">%2Fkak-izbavitsya-ot-krotov.html                                страница с которой пришел запрос
%2B7+927+940+34+21                                телефон</t>
  </si>
  <si>
    <t xml:space="preserve">хочет живых кротов</t>
  </si>
  <si>
    <t xml:space="preserve">89999891882 Александр</t>
  </si>
  <si>
    <t xml:space="preserve">2к кв юбутово, критическая стекпень 5100, травили санслужба.рф и экостолица,  циперметрин, +1500  есть чихуяхуя,  чечерский пр-д 128 корп 2, кв 280  за 2 часа позвонить клопы тараканы муравьи  упор на гор на натяжные потолки</t>
  </si>
  <si>
    <t xml:space="preserve">можно на косарь сиз увеличитеь цена без сиз,  </t>
  </si>
  <si>
    <t xml:space="preserve">1750ав</t>
  </si>
  <si>
    <t xml:space="preserve">7+977+346+31+83  Анасасия</t>
  </si>
  <si>
    <t xml:space="preserve">2ка новая москва   но хотят обработать одну колмнату</t>
  </si>
  <si>
    <t xml:space="preserve">хочет что б прям сейчас приехали/////////увы увы</t>
  </si>
  <si>
    <t xml:space="preserve">89859246277 Алексей хач </t>
  </si>
  <si>
    <t xml:space="preserve">200кв деревянный, сдали рабочим, пустой дом минимум мебели (2 шкафа)  раменское 500-700 руб., раменское, ул льва толстого д3а набрать заранее</t>
  </si>
  <si>
    <t xml:space="preserve">хол и гор клопы</t>
  </si>
  <si>
    <t xml:space="preserve">1751ав</t>
  </si>
  <si>
    <t xml:space="preserve">16.51 </t>
  </si>
  <si>
    <t xml:space="preserve">84992626553 Тамара Буланова 89165134338 </t>
  </si>
  <si>
    <t xml:space="preserve">главвыч центр ржд электронный магаз 17364кв м дератизация дезинсекция щас цена  догор с дезстанцтей №4 цена 4 руп за кв м итого 178218 крыс 1000кв м столовка 600кв м и подвал</t>
  </si>
  <si>
    <t xml:space="preserve">ГОСЗАЛУПА ПЬЯНАЯ)</t>
  </si>
  <si>
    <t xml:space="preserve">178218 без понижения, для аукциона увеличить</t>
  </si>
  <si>
    <t xml:space="preserve">передано свистоплясову в работу. Контроль Миша</t>
  </si>
  <si>
    <t xml:space="preserve">89037242506 Владимир </t>
  </si>
  <si>
    <t xml:space="preserve">ППК ЖУД  тбо пищ, 3д, лаб ВОКИСАН</t>
  </si>
  <si>
    <t xml:space="preserve">89255142965 Игорь  89033635806</t>
  </si>
  <si>
    <t xml:space="preserve">1к кв тараканы , появились 3 нед назад травили соседи, критическая степень  ярославСКОЕ Ш. Д 118 КОРП 3 КВ 340 ДОМОФОН 340РЕШ8783 </t>
  </si>
  <si>
    <t xml:space="preserve">1753ав</t>
  </si>
  <si>
    <t xml:space="preserve">79255339510  Алексей
89099208686 Анастасия </t>
  </si>
  <si>
    <t xml:space="preserve">Ховрино        "12.00-12.30
набрать за час."        5300        1752ав        "
79255339510  Алексей
89099208686 Анастасия 
ангарска д 3 кв 8
2 этаж"        "от блох, 1-ка, ховрино
3800 ГАП + 500 баейр безопасно , 2 собачки.
+ 1000 р за срочность ( выдернули мастера из выходного - доплата)"        Владимир</t>
  </si>
  <si>
    <t xml:space="preserve">1752ав </t>
  </si>
  <si>
    <t xml:space="preserve">89852229136 Александр
74954070628  " </t>
  </si>
  <si>
    <t xml:space="preserve">м. Коломенская        15.00-15.30        4300        1754ав        "ул затонная, д 10 корп 3 
кв 105
этаж 2 падик 2
89852229136 Александр
74954070628  "        "маленькие рыжин   , муравьи
2-ка, мск, 
пол года.2 этаж,
4300 ГАП + бар.
м. Коломенская
без запааха .
"        Владимир</t>
  </si>
  <si>
    <t xml:space="preserve">1754ав </t>
  </si>
  <si>
    <t xml:space="preserve">19.34</t>
  </si>
  <si>
    <t xml:space="preserve">татьяна 89031957612
89772672612</t>
  </si>
  <si>
    <t xml:space="preserve">3-ка клопы и тараканы
животные и ребенок
м. медведково
ул анадырский пр-д д 63 
1 падик 9 этаж кв 33
</t>
  </si>
  <si>
    <t xml:space="preserve">3-ка клопы и тараканы</t>
  </si>
  <si>
    <t xml:space="preserve">1755ав</t>
  </si>
  <si>
    <t xml:space="preserve">ВЫХИ!</t>
  </si>
  <si>
    <t xml:space="preserve">89296453637 Наталья</t>
  </si>
  <si>
    <t xml:space="preserve">М. проспект Вернадского         17.00-18.00 можно раньше если можно         2100        1756ав        ул 89296453637 Наталья  ул Лобачевского, д 22 кв. не скажите         1-ка, мошка хол        Владимир 
Ебанутая важная персона. 
На завтра, суббота 
Предварительно набрать этому животному недоебаному</t>
  </si>
  <si>
    <t xml:space="preserve">мошка в АНАЛЕ</t>
  </si>
  <si>
    <t xml:space="preserve">1756ав </t>
  </si>
  <si>
    <t xml:space="preserve">89166324080 Евгений михалыч   </t>
  </si>
  <si>
    <t xml:space="preserve">64 км от мкад, щелчек         19.00-20.00 если можно раньше         5500        1757ав        мо, ногинск-9 , в сторону черноголовка, воинская часть, дуброво. ул адмирала нахимова д3 кв 26 моб 89166324080 Евгений михалыч         1-ка, тараканы, комплекс. До этого травили
 мошенники         Геннадий</t>
  </si>
  <si>
    <t xml:space="preserve"> 1-ка, тараканы, комплекс.</t>
  </si>
  <si>
    <t xml:space="preserve">  1757ав     </t>
  </si>
  <si>
    <t xml:space="preserve">Надежда 89032515626   </t>
  </si>
  <si>
    <t xml:space="preserve">МО КЛИН 120 КМ         16.00-17.00 можно раньше         6400        1758ав        мо Клин, ул 50 лет октября, д 7 подъезд 3 кв 88 этаж 4 Надежда 89032515626         3к тараканы комплекс. обследования вытяжки стояки воздуха         Геннадий 
Воскресенье</t>
  </si>
  <si>
    <t xml:space="preserve">      3к тараканы комплекс</t>
  </si>
  <si>
    <t xml:space="preserve">  1758ав  </t>
  </si>
  <si>
    <t xml:space="preserve"> Артем 89032523399 доб 89033638899   </t>
  </si>
  <si>
    <t xml:space="preserve">М.  кантемировская         19.00-20.00 можно раньше! !        7600        1759ав        пролетарский пр-т д 20 корп 1 ориентир бар Опята Артем 89032523399 доб 89033638899        200 кв крысы комплекс приманки ловушка пенокумар         Геннадий 
Сегодня суббота </t>
  </si>
  <si>
    <t xml:space="preserve">   1759ав </t>
  </si>
  <si>
    <t xml:space="preserve">Егор 89998098104 и 89998121902   </t>
  </si>
  <si>
    <t xml:space="preserve">Сергив посад 70 км от мкад ярославка         17.00-18.00        11500        1761ав        мо сергив посад, ул воробьевская, д 31 подъезд 6 этаж 5 кв 93 Егор 89998098104 и 89998121902         2-ка, Тараканы. комплекс. До этого делал мосэкосервис . чрез 10 дней повтор 500р выезд. через 2 нед клиннинг ( 5500 уже включено )        Владимир</t>
  </si>
  <si>
    <t xml:space="preserve">тарарканы + клининг</t>
  </si>
  <si>
    <t xml:space="preserve">1761ав  </t>
  </si>
  <si>
    <t xml:space="preserve">Анна, 89153175358 </t>
  </si>
  <si>
    <t xml:space="preserve">Костякова дом 8/6 подъезд 8 этаж 4 Квартира 216 Анна, 89153175358 в 19.00.
М. Тимирязевская 
4100, 2-ка блохи 
Сегодня суббота вечер, 19-19.30</t>
  </si>
  <si>
    <t xml:space="preserve">1762ав  </t>
  </si>
  <si>
    <t xml:space="preserve">не успели!</t>
  </si>
  <si>
    <t xml:space="preserve"> Давид 89991640061     </t>
  </si>
  <si>
    <t xml:space="preserve">алтуфьево 5 км от мкад         17.00-17.30 можно раньше         4500        1763ав        Г.  Долгопрудный, ул первомайская, д 28а кв 73  этаж 4 подъезд 2 Давид 89991640061        1-ка, тараканы,  комплекс со скидкой. Быть с паспорт, общаге . набрать за час не опаздывать         Павел 
Завтра воскресенье! !!</t>
  </si>
  <si>
    <t xml:space="preserve">  1763ав      </t>
  </si>
  <si>
    <t xml:space="preserve">Олег 89165568069 </t>
  </si>
  <si>
    <t xml:space="preserve">Г.  Одинцово         21.00-22.00        5700        1764ав        Г.  Одинцово, ул молодежная, д 38 кв 59 этаж 9 Олег 89165568069        2-ка, Тараканы, комплекс, обследование        Геннадий 
ВЕЧЕРНЯЯ. Забрал у ликвидации заказ :)</t>
  </si>
  <si>
    <t xml:space="preserve">1764ав  </t>
  </si>
  <si>
    <t xml:space="preserve">9.33</t>
  </si>
  <si>
    <t xml:space="preserve">клопы давно 2к кв москва</t>
  </si>
  <si>
    <t xml:space="preserve">клопы хол и гор </t>
  </si>
  <si>
    <t xml:space="preserve">ладно, спасибо (с) связь в 14.00
__
хуета обдолбанная насваем </t>
  </si>
  <si>
    <t xml:space="preserve">89265317994 Оксана</t>
  </si>
  <si>
    <t xml:space="preserve">2к кв  тараканы на съемной хате, клининг доп 5000 </t>
  </si>
  <si>
    <t xml:space="preserve">не определилась с датой, ждет съезда жильцов позвонит сама
___
сама наеберет от 20.08</t>
  </si>
  <si>
    <t xml:space="preserve">89258163454 Владислав </t>
  </si>
  <si>
    <t xml:space="preserve">45км от мкад симферополь  8-9соток </t>
  </si>
  <si>
    <t xml:space="preserve">думает (с) связь в 14.00
____
мямля сам наберет</t>
  </si>
  <si>
    <t xml:space="preserve">денис 89269107518</t>
  </si>
  <si>
    <t xml:space="preserve">думает--------набрать в 16.30
__
сейчас неудобна, связь 21.08</t>
  </si>
  <si>
    <t xml:space="preserve">7+985+107+88+89   Сергей</t>
  </si>
  <si>
    <t xml:space="preserve">митино дальнее от мкад 20 км</t>
  </si>
  <si>
    <t xml:space="preserve">плесень  1,5 метра    под потолком</t>
  </si>
  <si>
    <t xml:space="preserve">спонтанно все происходит-------не звоните мне//// сам сегодня 21/08 позвонил</t>
  </si>
  <si>
    <t xml:space="preserve">10.41</t>
  </si>
  <si>
    <t xml:space="preserve">7+925+907+43+84 светлана </t>
  </si>
  <si>
    <t xml:space="preserve">балкон блохи щелковская </t>
  </si>
  <si>
    <t xml:space="preserve">балкон блохи гор</t>
  </si>
  <si>
    <t xml:space="preserve">думает--------набрать в 13.00
__
не берет , шлюпка
связь 21.08</t>
  </si>
  <si>
    <t xml:space="preserve">89261735577 Александр </t>
  </si>
  <si>
    <t xml:space="preserve">кроты 53км 25 соток варшавка чеховский райолн </t>
  </si>
  <si>
    <t xml:space="preserve">кроты 25 соток не особо много</t>
  </si>
  <si>
    <t xml:space="preserve">каблук набрать в 13.00 бронь на пт
_______
сам наберет !
_____
контрольный 24.08</t>
  </si>
  <si>
    <t xml:space="preserve">909+937+70+94    наталья</t>
  </si>
  <si>
    <t xml:space="preserve">мо   от мкад 11 км железка</t>
  </si>
  <si>
    <t xml:space="preserve">тараканы  1ка  холодный</t>
  </si>
  <si>
    <t xml:space="preserve">1765ав</t>
  </si>
  <si>
    <t xml:space="preserve">7+968+940+97+71  Лиля</t>
  </si>
  <si>
    <t xml:space="preserve">МО  одинцовский район галицино магазин 300м2</t>
  </si>
  <si>
    <t xml:space="preserve">думает--------набрать в 17.00
__
не берет связь в 21.08</t>
  </si>
  <si>
    <t xml:space="preserve">89775475078 Анна </t>
  </si>
  <si>
    <t xml:space="preserve">1 кв м  плесени</t>
  </si>
  <si>
    <t xml:space="preserve">1 кв м плюс дезинфекция 1500</t>
  </si>
  <si>
    <t xml:space="preserve">понятно, спасибо
__
"3500 очень дорого, пойду посплю"</t>
  </si>
  <si>
    <t xml:space="preserve">елена 89268377842</t>
  </si>
  <si>
    <t xml:space="preserve">Семен/Владиимир</t>
  </si>
  <si>
    <t xml:space="preserve">.м. Перово        13.00        2300        1779ав        "муравьи
м. Перово
ул зеленый пр-т, д 6 корп 3 кв 66
елена 89268377842"        "1-ка, хол
муравьи"        Владимир</t>
  </si>
  <si>
    <t xml:space="preserve">муравьи
м. Перово
ул зеленый пр-т, д 6 корп 3 кв 66</t>
  </si>
  <si>
    <t xml:space="preserve">1779ав </t>
  </si>
  <si>
    <t xml:space="preserve">заказ дожата 17:20 Володька</t>
  </si>
  <si>
    <t xml:space="preserve">мытищи 1500 кв м тараканы в пт с 17.00 можно </t>
  </si>
  <si>
    <t xml:space="preserve">9500 разово 8500 ежемесячно</t>
  </si>
  <si>
    <t xml:space="preserve">8  500</t>
  </si>
  <si>
    <t xml:space="preserve">думает мудак со строчки 2869</t>
  </si>
  <si>
    <t xml:space="preserve">89162136139  Екатерина</t>
  </si>
  <si>
    <t xml:space="preserve">москва  много собак</t>
  </si>
  <si>
    <t xml:space="preserve">3ка блохи   комплекс со скидкой</t>
  </si>
  <si>
    <t xml:space="preserve">1766ав</t>
  </si>
  <si>
    <t xml:space="preserve">11.13</t>
  </si>
  <si>
    <t xml:space="preserve">89537428897 Юля</t>
  </si>
  <si>
    <t xml:space="preserve">1 кв кв Кашира, от соседки бомжихи  ползут клопы, если гор и бар то 4 200 </t>
  </si>
  <si>
    <t xml:space="preserve">1к кв кашира блохи</t>
  </si>
  <si>
    <t xml:space="preserve">думает--------набрать 21.08 в 13.00</t>
  </si>
  <si>
    <t xml:space="preserve">Старый звонок</t>
  </si>
  <si>
    <t xml:space="preserve">кроты, 20 соток, 8 соток под обработку.
22 км отм кад, новая рига
всегда были, газон попортили
10000 разов
16 000 х 2
6500 х 3 = 19 500 р.
79168511263 Екатерина  дерп падиково КП русская деревня западная ул уч 35  позвонить заранее заказать пропуск</t>
  </si>
  <si>
    <t xml:space="preserve">1767ав</t>
  </si>
  <si>
    <t xml:space="preserve">79253598494 Владимир</t>
  </si>
  <si>
    <t xml:space="preserve">"МЦК Крымская
Севастопольская"        10.00-11.00        6100        1768ав        "севастопольский пр-т, д 7 корп 1 
кв 29
подъезд 2 этаж 3 код в31в8482
79253598494 Владимир"        "3-ка, комуналка, комлпекс таракнаы.
БЕЗОПАСНЫМИ препаратами.
страые люди - сначала комнаты, потом на кухню.
пусть они перейдут обратно в комнату.
БЕЗОПАСНО!"        Владимир</t>
  </si>
  <si>
    <t xml:space="preserve">тарраканы. 
МЦК Крымская</t>
  </si>
  <si>
    <t xml:space="preserve">1768ав</t>
  </si>
  <si>
    <t xml:space="preserve">заказ/////// пока не надо от 29/08</t>
  </si>
  <si>
    <t xml:space="preserve">985+922+47+63      Михаил</t>
  </si>
  <si>
    <t xml:space="preserve">м. Раменки        15.00-15.30        4000        1780ав        "ул винницкая, д 13 кв 111
падик 3 этаж 4 
79859224763 Михаил "        "блохи, 3-ка ГАП
дети и живтоные. БЕЗОПАСНО!"        Владимир</t>
  </si>
  <si>
    <t xml:space="preserve">блохи  3ка  комплекс со скидкой</t>
  </si>
  <si>
    <t xml:space="preserve">1780ав   </t>
  </si>
  <si>
    <t xml:space="preserve">заказ дожата 17:40 Володька//////блохи пропали</t>
  </si>
  <si>
    <t xml:space="preserve">Стиль блохи жукова д3</t>
  </si>
  <si>
    <t xml:space="preserve">890319000012 Мария</t>
  </si>
  <si>
    <t xml:space="preserve">блохи 3 к кв, митино ул ген белобородова д9 кв 11 </t>
  </si>
  <si>
    <t xml:space="preserve">гор туман </t>
  </si>
  <si>
    <t xml:space="preserve">1774ав</t>
  </si>
  <si>
    <t xml:space="preserve"> 79060550390     Татьяна</t>
  </si>
  <si>
    <t xml:space="preserve">тарарканы, 3-ка, мск
2 этаж, год назад 1-2 штуки
 79060550390     Татьяна
 4400 ГАП + 300 бар. = 4 700
</t>
  </si>
  <si>
    <t xml:space="preserve">думает--------набрать в 15.00
свзязь 21.08</t>
  </si>
  <si>
    <t xml:space="preserve">79857604462  Владимир 
89166214647 Ирина"  </t>
  </si>
  <si>
    <t xml:space="preserve">Новая Рига        11.00-12.00        13700        1769ав        "Истринский р-н, д-я Троица, ДПК Троица, кот пос.
д 14.
79857604462  Владимир 
89166214647 Ирина"        "кроты, 3-4 недели.
15 соток, обща. вдоль забора. 50 меторв.     7-8 соток.
50 км от мкад, новая рига
7100 х 2 =  14 200 р. скидка за дорогу 500р
3-й выезд за 5700.
"        Владимир</t>
  </si>
  <si>
    <t xml:space="preserve"> 1769ав   </t>
  </si>
  <si>
    <t xml:space="preserve">7+926+992+05+00 Александра</t>
  </si>
  <si>
    <t xml:space="preserve">Магазин  трц июнь 52кв м, одежда детская Медвежонок Умми 2 этаж</t>
  </si>
  <si>
    <t xml:space="preserve">
79774225149   Радик</t>
  </si>
  <si>
    <t xml:space="preserve">блохи, от кота, 15 от мкаад, 2-ка, блохи.
4300 ГАП
79774225149   Радик
</t>
  </si>
  <si>
    <t xml:space="preserve">79037726464  светлана</t>
  </si>
  <si>
    <t xml:space="preserve">1ка москва</t>
  </si>
  <si>
    <t xml:space="preserve">набрать в 14.00
__
неакутально нашла за 1700</t>
  </si>
  <si>
    <t xml:space="preserve">89999785881 Сергей</t>
  </si>
  <si>
    <t xml:space="preserve">москва офис 25м2</t>
  </si>
  <si>
    <t xml:space="preserve">1771ав</t>
  </si>
  <si>
    <t xml:space="preserve">79060399655   Татьяна</t>
  </si>
  <si>
    <t xml:space="preserve">15 км от мкад, 4-ка.
тарарканы, в теч года, сами борились.
1 этаж , соседи бомжи.
5200 
79060399655   Татьяна
4400 ГАП сос кидкой. и бар.
</t>
  </si>
  <si>
    <t xml:space="preserve">7+999+970+66+85  </t>
  </si>
  <si>
    <t xml:space="preserve">средство от клопов</t>
  </si>
  <si>
    <t xml:space="preserve">89031582233 Инлира</t>
  </si>
  <si>
    <t xml:space="preserve">расказовка  новопреределкино</t>
  </si>
  <si>
    <t xml:space="preserve">2ка  хол--2900 гап-4500</t>
  </si>
  <si>
    <t xml:space="preserve">1772ав</t>
  </si>
  <si>
    <t xml:space="preserve">13.39</t>
  </si>
  <si>
    <t xml:space="preserve">89251968283 Алена</t>
  </si>
  <si>
    <t xml:space="preserve">батутный центр 1300 ИЮНЬ</t>
  </si>
  <si>
    <t xml:space="preserve">79687043881   Иван</t>
  </si>
  <si>
    <t xml:space="preserve">Новокосино        20.00-20.30        "4100
__
мб на карту. "        1773ав        "моль       , огромное кол-во
79687043881   Иван
г. Реутова, ул гагарина, д 40 
кв 426
неделю 16 этаж, 2-ка,  МО Реутов, 
"        "2-ка.  моль, ГАП.
обслед."        Владимир</t>
  </si>
  <si>
    <t xml:space="preserve">МОЛЬ ЕПТУ</t>
  </si>
  <si>
    <t xml:space="preserve"> 1773ав   </t>
  </si>
  <si>
    <t xml:space="preserve">стр 3075</t>
  </si>
  <si>
    <t xml:space="preserve">7+985+781+16+55 светлана </t>
  </si>
  <si>
    <t xml:space="preserve">тубик 500кв м, офис. 1905г. </t>
  </si>
  <si>
    <t xml:space="preserve">передам информацию руководителю позвоним если подойдет</t>
  </si>
  <si>
    <t xml:space="preserve">89686672233   Нина</t>
  </si>
  <si>
    <t xml:space="preserve">2ка тараканы   комплекс-5200</t>
  </si>
  <si>
    <t xml:space="preserve">1776ав</t>
  </si>
  <si>
    <t xml:space="preserve">79854492216        Евгений
89772958110</t>
  </si>
  <si>
    <t xml:space="preserve">Геннаша</t>
  </si>
  <si>
    <t xml:space="preserve">м. Сходненская        10.00-11.00        4100        1775ав        "
79854492216        Евгений
89772958110
ул фабрициуса, д 27 корп 1 кв 3
1 этаж, падик 1 
"        "маленкький ребенок.
безопасно.
блохи, 2-3 раза вызывали.
неделю квартира, 1-й , этаж, есть , кошка. собака.
2-ка,   4100 ГАП"        Геннадий</t>
  </si>
  <si>
    <t xml:space="preserve">1775ав  </t>
  </si>
  <si>
    <r>
      <rPr>
        <b val="true"/>
        <sz val="18"/>
        <color rgb="FFFF0000"/>
        <rFont val="Cambria"/>
        <family val="0"/>
        <charset val="1"/>
      </rPr>
      <t xml:space="preserve">заказО</t>
    </r>
    <r>
      <rPr>
        <sz val="11"/>
        <color rgb="FF000000"/>
        <rFont val="Cambria"/>
        <family val="0"/>
        <charset val="1"/>
      </rPr>
      <t xml:space="preserve">Отказ</t>
    </r>
  </si>
  <si>
    <t xml:space="preserve">89035697363 максим </t>
  </si>
  <si>
    <t xml:space="preserve">колледж при колледже мясной цех lyac@yandex.ru, 247,7 кв м  разово 6000 ППК ЖУД, 3Д лаб, дезавто, биоотходы,  </t>
  </si>
  <si>
    <t xml:space="preserve">247,7,  </t>
  </si>
  <si>
    <t xml:space="preserve">диалог кп</t>
  </si>
  <si>
    <t xml:space="preserve">7+929+527+34+41   Яна</t>
  </si>
  <si>
    <t xml:space="preserve">МО Электросталь        18.00-19.00        6400        1781ав        "7+929+527+34+41   Яна          ""электросталь
, ул елагина, д 24 кв 185
4 этаж падик 4""    "        "3-ка , КОМЛПЕКС
много тараканов.
безопасно ребнок"        Владимир</t>
  </si>
  <si>
    <t xml:space="preserve">тараканы 3ка
маленький ребенок</t>
  </si>
  <si>
    <t xml:space="preserve">1781ав </t>
  </si>
  <si>
    <t xml:space="preserve">заказ дожата 18:00 Володька</t>
  </si>
  <si>
    <t xml:space="preserve">89055604412 Светлана</t>
  </si>
  <si>
    <t xml:space="preserve">мо ленинский район лопатино от мкад 7км</t>
  </si>
  <si>
    <t xml:space="preserve">1ка 26м2 блохи</t>
  </si>
  <si>
    <t xml:space="preserve">1778ав</t>
  </si>
  <si>
    <t xml:space="preserve">дозаказ 1737ав</t>
  </si>
  <si>
    <t xml:space="preserve">7+916+572+28+68</t>
  </si>
  <si>
    <t xml:space="preserve">кафе с пекарней    130м2   егорьевск 86км от мкад</t>
  </si>
  <si>
    <t xml:space="preserve">тараканы   пару ловушек дать</t>
  </si>
  <si>
    <t xml:space="preserve">думает--------набрать в 17.00
__
пиздит с кем-то связь 21.08</t>
  </si>
  <si>
    <t xml:space="preserve">москва выхино</t>
  </si>
  <si>
    <t xml:space="preserve">муравьи    2100-хол////4100-гап  </t>
  </si>
  <si>
    <t xml:space="preserve">перезвонит
контольный 22.08</t>
  </si>
  <si>
    <t xml:space="preserve">79663017327   Сергей</t>
  </si>
  <si>
    <t xml:space="preserve">25 кв.м
блохи, тараканы, клопы, Одинцово
ГАП 3900 
79663017327   Сергей
выезд за мкад 200.
комлекс 5700 БН
</t>
  </si>
  <si>
    <t xml:space="preserve">хотл по бн</t>
  </si>
  <si>
    <t xml:space="preserve">заказ выставлен счет
21.08</t>
  </si>
  <si>
    <t xml:space="preserve">Володя</t>
  </si>
  <si>
    <t xml:space="preserve">тараканы коломна</t>
  </si>
  <si>
    <t xml:space="preserve">БАбКА с коломны. заказала не у нас.120 км
"- а сколько у вас стоит? 
  - 5700 р 
  - оййй бляяяя....."</t>
  </si>
  <si>
    <t xml:space="preserve">Всеволод)</t>
  </si>
  <si>
    <t xml:space="preserve">79685951351    Вадим</t>
  </si>
  <si>
    <t xml:space="preserve">крот, 10 соток.
8 км от мкад . новая рига.
5 дней . 
6000 х 2 = 12 000 р.
79685951351    Вадим
5000 х 3 = 15 000 р</t>
  </si>
  <si>
    <t xml:space="preserve">думает--------набрать в 18.00
__
гасится, набрать 21.08</t>
  </si>
  <si>
    <t xml:space="preserve">медкнижка</t>
  </si>
  <si>
    <t xml:space="preserve">79191052209 Андрей</t>
  </si>
  <si>
    <t xml:space="preserve">Мой телефон 9191052209. Можно звонить с 9 до 23 часов.</t>
  </si>
  <si>
    <t xml:space="preserve">3-ка, клопы,соседи.
4 этаж</t>
  </si>
  <si>
    <t xml:space="preserve">думает--------набрать в 18.00
__
связь21.08</t>
  </si>
  <si>
    <t xml:space="preserve">89162591560 БРАТУХА</t>
  </si>
  <si>
    <t xml:space="preserve">хачи веселые братухи, нихуя не понимают по русски клопы давно</t>
  </si>
  <si>
    <t xml:space="preserve">клопы комплекс 6к</t>
  </si>
  <si>
    <t xml:space="preserve">дорого чота </t>
  </si>
  <si>
    <t xml:space="preserve">17.58</t>
  </si>
  <si>
    <t xml:space="preserve">89264955510 Татьяна </t>
  </si>
  <si>
    <t xml:space="preserve">услышала вас</t>
  </si>
  <si>
    <t xml:space="preserve">18.22</t>
  </si>
  <si>
    <t xml:space="preserve">Здравствуйте!
Прошу выслать коммерческое предложение на обработку участка лесного массива, около 5 га (отельный комплекс в г.Лобня) от жука короеда.
С уважением,
Степаненко Владимир +7 925 573 45 75</t>
  </si>
  <si>
    <t xml:space="preserve">ОТПРАВЛЕНО КП 21.08
__
связь в 12.00</t>
  </si>
  <si>
    <t xml:space="preserve">подвал 200м2</t>
  </si>
  <si>
    <t xml:space="preserve">9 200</t>
  </si>
  <si>
    <t xml:space="preserve">спасибо я просто узнаю-------------набрать в 14.00
______
"уже все сделали"</t>
  </si>
  <si>
    <t xml:space="preserve">7+916+885+42+10 Олег Юрьевич</t>
  </si>
  <si>
    <t xml:space="preserve">офис 100м2 и склад 800м2  тц рио на дмитровке дмитровское 163 территория автобазы ильинское </t>
  </si>
  <si>
    <t xml:space="preserve">1174ю</t>
  </si>
  <si>
    <t xml:space="preserve">89160819451 Анастасия </t>
  </si>
  <si>
    <t xml:space="preserve">ясенавая 23 корп 1 кв 6клопы 2 к кв комплекс</t>
  </si>
  <si>
    <t xml:space="preserve">1782ав</t>
  </si>
  <si>
    <t xml:space="preserve">84954462163 бабка</t>
  </si>
  <si>
    <t xml:space="preserve">муравьи 2 к кв лежачий больной м слав бульвар</t>
  </si>
  <si>
    <t xml:space="preserve">мравьи хол и бар </t>
  </si>
  <si>
    <t xml:space="preserve">думает 
______
"уже все сделали"</t>
  </si>
  <si>
    <t xml:space="preserve">МСЭ 5 </t>
  </si>
  <si>
    <t xml:space="preserve">9.41 </t>
  </si>
  <si>
    <t xml:space="preserve">89260122636 максим</t>
  </si>
  <si>
    <t xml:space="preserve">максим ппк жуд, тбо, пищ отходы,  3д,  стирка, медосмотры.  maxussuri@yandex.ru  236кв м жукова 1</t>
  </si>
  <si>
    <t xml:space="preserve">кп диалог
Высталвен счет
МИШАААААААА</t>
  </si>
  <si>
    <t xml:space="preserve">москва анино</t>
  </si>
  <si>
    <t xml:space="preserve">склад 500м2 (30м2 много крыс на этой территории)</t>
  </si>
  <si>
    <t xml:space="preserve">буду еще обзванивать других----------набрать в 12.00-13.00
___
не беерт , гасится связь 22.08</t>
  </si>
  <si>
    <t xml:space="preserve">84956454969  ИРина</t>
  </si>
  <si>
    <t xml:space="preserve">1783ав</t>
  </si>
  <si>
    <t xml:space="preserve">МСЭ 8 </t>
  </si>
  <si>
    <t xml:space="preserve">89261371507 Анна </t>
  </si>
  <si>
    <t xml:space="preserve">тараканы 12 дней  комплекс  м кузьминки\выхино лыткарино за  повтор 500 деньги на карту с нее лыткарино, 5й мкрн 1й квартал дом 19корп б кв 54 7 этаж </t>
  </si>
  <si>
    <t xml:space="preserve">тараканы 2к кв комплекс оплата на карту позхвонить проверить!</t>
  </si>
  <si>
    <t xml:space="preserve">1784ав</t>
  </si>
  <si>
    <t xml:space="preserve">89852117653 Наталья</t>
  </si>
  <si>
    <t xml:space="preserve">алтуфьево пустая квартира 3к кв  пока только на кухне, </t>
  </si>
  <si>
    <t xml:space="preserve">комплекс 5400 </t>
  </si>
  <si>
    <t xml:space="preserve">сама наберет , как по в аремени определется.</t>
  </si>
  <si>
    <t xml:space="preserve">89260482309 Дарья </t>
  </si>
  <si>
    <t xml:space="preserve">одинцово 3к кв  одинцово можайское ш 38 8под. кв 140</t>
  </si>
  <si>
    <t xml:space="preserve">1785ав</t>
  </si>
  <si>
    <t xml:space="preserve">84956193212 Адрей Евгений </t>
  </si>
  <si>
    <t xml:space="preserve">2д счет , пищ и счет  ботаническая 25 ул м владыкино, концерт автоматика </t>
  </si>
  <si>
    <t xml:space="preserve">ХУЕСОСИТ НАЧАЛЬСТВО НАБЕРЕТ САМ госзалупа</t>
  </si>
  <si>
    <t xml:space="preserve">79166266679   Екатерина</t>
  </si>
  <si>
    <t xml:space="preserve">трарканы, мес назад.
12 квартир.
79166266679   Екатерина
5 х 4000
10 х 3000
12-15 и более   х 2500
в сентябре. 
в среду или четверге. СВЯЗЬ</t>
  </si>
  <si>
    <t xml:space="preserve">свзяь в среду, 22.08</t>
  </si>
  <si>
    <t xml:space="preserve">со вчера </t>
  </si>
  <si>
    <t xml:space="preserve">89036714125 евгений </t>
  </si>
  <si>
    <t xml:space="preserve">3кк и 2к кв в балахе клопы комплекс </t>
  </si>
  <si>
    <t xml:space="preserve">клопы 2 хаты комплекс </t>
  </si>
  <si>
    <t xml:space="preserve">созвон после 18.00 советуется с соседями
___
не берет связь 22.08</t>
  </si>
  <si>
    <t xml:space="preserve">проверка магазин продуктов, ППК, ЖУД, 3д., лаб, вывоз пищ отходов, ТБО, </t>
  </si>
  <si>
    <t xml:space="preserve">набрать в 12.30 стр 3050
______
сама наберт.</t>
  </si>
  <si>
    <t xml:space="preserve">89055083373 Сергей </t>
  </si>
  <si>
    <t xml:space="preserve">складской комплекс пищевка и консервы  дератизация 3034  крекшино</t>
  </si>
  <si>
    <t xml:space="preserve">кп отправлено
МИША КОНТРОЛЬ</t>
  </si>
  <si>
    <t xml:space="preserve">79163462536     Людмила</t>
  </si>
  <si>
    <t xml:space="preserve">2Д
1402 кв.м.
12 раз в год - дер
4 раза в год - дез. 
подвальные помещения, подвал офисного центра.
мск
79163462536     Людмила
lyudmila_tkalich@mail.ru
от Владимира</t>
  </si>
  <si>
    <t xml:space="preserve">ОТПРАВЛЕНО КП 21.08
__
связь в 22.08</t>
  </si>
  <si>
    <t xml:space="preserve">7+977+848+72+85  Юля</t>
  </si>
  <si>
    <t xml:space="preserve">м. Кантемировская        12.00-13.00        5200        1792ав        "79778487285  Юля 
ул бехтерева, д 9 корп 2 
кв. 6 этаж 1
код : 6к3028
"        "2ка москва    в квартире 12 кошек        блохи        5200
БЕЗОПАСНО БЕЗ ЗАПАПХА"        Владмир</t>
  </si>
  <si>
    <t xml:space="preserve"> 1792ав </t>
  </si>
  <si>
    <t xml:space="preserve">заказ дожата Володькой 17:30</t>
  </si>
  <si>
    <t xml:space="preserve">СНЕДЬ </t>
  </si>
  <si>
    <t xml:space="preserve">  
1121ю
</t>
  </si>
  <si>
    <t xml:space="preserve">МО Клин 120 км        18.00-19.00        6500        1793ав        "МО Клин 120 км
ул дзержинского, д 16 кв 26
этаж 7 подъед1 
79162311208 Олег
89150505417 Екатерина"        "комлпекс , тарканы, 3-ка
"        Владимри</t>
  </si>
  <si>
    <t xml:space="preserve">1793ав</t>
  </si>
  <si>
    <t xml:space="preserve">заказ дожата Володькой 17:40</t>
  </si>
  <si>
    <t xml:space="preserve">74959897044  Николай
</t>
  </si>
  <si>
    <t xml:space="preserve">борщеквик, 5 ГА      - 800 р за сотку. = 400 000 р. 
90 ГА
1 треть участка - большой
1 треть- меньше
1 треть  -  редко участка.
520 р за сотку. х 100 соток х 90 ГА = 4 680 000 р.
74959897044  Николай
 </t>
  </si>
  <si>
    <t xml:space="preserve">БОРЩЕВИК
ООО Мегатроника
уставной капитал 57 миллионов</t>
  </si>
  <si>
    <t xml:space="preserve">4 680 000</t>
  </si>
  <si>
    <t xml:space="preserve">думает--------набрать в 17.00 __
22.08</t>
  </si>
  <si>
    <t xml:space="preserve">89652450858 Роман</t>
  </si>
  <si>
    <t xml:space="preserve">москва 1ка</t>
  </si>
  <si>
    <t xml:space="preserve">клопы уже год</t>
  </si>
  <si>
    <t xml:space="preserve">1786ав</t>
  </si>
  <si>
    <t xml:space="preserve">89163267123 Олег</t>
  </si>
  <si>
    <t xml:space="preserve">3к кв тараканы нагорная 15 этаж , давно, от соседей нагорная д 23к2 кв 79  приходнокассовый дать </t>
  </si>
  <si>
    <t xml:space="preserve">3к кв комплекс 5500 тараканы</t>
  </si>
  <si>
    <t xml:space="preserve">1787ав</t>
  </si>
  <si>
    <t xml:space="preserve">7+916+587+74+52 </t>
  </si>
  <si>
    <t xml:space="preserve">блохи заявка</t>
  </si>
  <si>
    <t xml:space="preserve">спам шляпа</t>
  </si>
  <si>
    <t xml:space="preserve">14.29</t>
  </si>
  <si>
    <t xml:space="preserve">89164803440 Мария </t>
  </si>
  <si>
    <t xml:space="preserve">тараканы  хол + барьер  2 к зелик, есть кот мэйкун зеленоград к 1561, 2 подъезд, 9 этаж кв 100 </t>
  </si>
  <si>
    <t xml:space="preserve">5 000 комплекс 500</t>
  </si>
  <si>
    <t xml:space="preserve">1790ав</t>
  </si>
  <si>
    <t xml:space="preserve">79258052858 Елена</t>
  </si>
  <si>
    <t xml:space="preserve">"НОВАЯ РИГА
Истринский р-н, 57 км от мкад"        13.00-13.30        11400        1788ав        "
79258052858   Елена
Кот Пос Заречный д 69, р-н Качадрово д-я
Истринский р-н.
"        "кротов,    2 неедли нашествие.
57 км от мкад, истра.
8 соток.
5700 х 2 = 11 400 . 2 выезда
разово 7500 
3-й выезд за 4500
"        Владимир</t>
  </si>
  <si>
    <t xml:space="preserve">КРОТЫ 2 выещда</t>
  </si>
  <si>
    <t xml:space="preserve">   1788ав   </t>
  </si>
  <si>
    <t xml:space="preserve">79261373556 Людмила</t>
  </si>
  <si>
    <t xml:space="preserve">м. Царицино	15.00-16.00	4800	    1789ав  	"79261373556 Людмила  
89629546631 Соседка екатерина
ул донбасская д 4 кв 42
2 этаж. 2 подьезд"	"клопы БЕЗОПАСНО
маленький ребенок
2-ка, мск, 2 этаж.
неделю назад.
4100 ГАП + 400 байер + 300 = 4800 ГАП"	Владимир
</t>
  </si>
  <si>
    <t xml:space="preserve">1789ав</t>
  </si>
  <si>
    <t xml:space="preserve">МСЭ 26 </t>
  </si>
  <si>
    <t xml:space="preserve">89999633018 Александр </t>
  </si>
  <si>
    <t xml:space="preserve">нахабино, тараканы 2к кв, </t>
  </si>
  <si>
    <t xml:space="preserve">советуется с женой по поводу ящерицы (одноглазой?) презвонит
___
сам наберет </t>
  </si>
  <si>
    <t xml:space="preserve">1101ю</t>
  </si>
  <si>
    <t xml:space="preserve">добор 1101ю</t>
  </si>
  <si>
    <t xml:space="preserve">1037ю</t>
  </si>
  <si>
    <t xml:space="preserve">добор 1037ю</t>
  </si>
  <si>
    <t xml:space="preserve">добор 1114ю</t>
  </si>
  <si>
    <t xml:space="preserve">84996163234 овца</t>
  </si>
  <si>
    <t xml:space="preserve">моп тараканы 2100</t>
  </si>
  <si>
    <t xml:space="preserve"> 2 100</t>
  </si>
  <si>
    <t xml:space="preserve">нам всю квартиру не надо хочу моп с гарантией</t>
  </si>
  <si>
    <t xml:space="preserve">74953693004  Владлена
</t>
  </si>
  <si>
    <t xml:space="preserve">м. Павелецкая        19.30        5100        1791ав        "ул дербеневская, д 11
Вход с колоннами.
74953693004
89775047649 Владлена
"        "120 кв.м. грызуны, комплеклс: ловушки, принмаки, прогрызы пенокумарин.
"        Владимир</t>
  </si>
  <si>
    <t xml:space="preserve"> 1791ав       </t>
  </si>
  <si>
    <t xml:space="preserve">89265406846  баба-хлебушек</t>
  </si>
  <si>
    <t xml:space="preserve">кафе доки сэс</t>
  </si>
  <si>
    <t xml:space="preserve">послали в сэс документы</t>
  </si>
  <si>
    <t xml:space="preserve">79651413005    Александра</t>
  </si>
  <si>
    <t xml:space="preserve">клопы, травили соседи.
ГАП 3800
обслед 3000 .
79651413005    Александра
у реебнка аллергия
МО , ярославка, 26 км от мкад. 
выезд 300 = 4100 ГАП + 300 р бар = 4400 !</t>
  </si>
  <si>
    <t xml:space="preserve">созвон 22.08 в 12.00</t>
  </si>
  <si>
    <t xml:space="preserve">7+985+233+06+33 Максим</t>
  </si>
  <si>
    <t xml:space="preserve">"МО Минка, киевка
35 км от мкад"        17.00-18.00        14200        1802ав        "79852330633  Максим            ""в
Минка, 
Киевское шоссе, 51 км . Пос Астра-1 .
набрать. ""!!!!        "         доме короед на чердаке кирпичный дом и деревянные перекрытия от мкад 35 км   200м2        Владмиир</t>
  </si>
  <si>
    <t xml:space="preserve">1802ав</t>
  </si>
  <si>
    <t xml:space="preserve">заказ дожат 15:25
В. Исаев</t>
  </si>
  <si>
    <t xml:space="preserve">89629633131 Семен</t>
  </si>
  <si>
    <t xml:space="preserve">королев территория база  40 м2  2 комнаты жилые и кухня и коридор</t>
  </si>
  <si>
    <t xml:space="preserve">1794ав</t>
  </si>
  <si>
    <t xml:space="preserve">89199991651 Руслан</t>
  </si>
  <si>
    <t xml:space="preserve">м. Беляево        12.00-13.00        2100        1803ав        "ул введенского. 17 корп 1 подъезд 2 эт  кв7  
уточгнить в пятницу. не хочет говорить - хач.
79199991651 Руслан"        2-ка, хол, клопы        Владимир</t>
  </si>
  <si>
    <t xml:space="preserve">1803ав</t>
  </si>
  <si>
    <t xml:space="preserve">заказ дожат 16:00
В. Исаев</t>
  </si>
  <si>
    <t xml:space="preserve">ПАША НАССЫ ЕЙ В РОТ!!!!!!!!!!!!!! ок</t>
  </si>
  <si>
    <t xml:space="preserve">эта мразь звонила 6 раз за 2 мин суууууууккаааааааааааааааа</t>
  </si>
  <si>
    <t xml:space="preserve">чмо дно не друзей</t>
  </si>
  <si>
    <t xml:space="preserve">сапроофиты </t>
  </si>
  <si>
    <t xml:space="preserve">сапрофиты хочет на выхи</t>
  </si>
  <si>
    <t xml:space="preserve">5к </t>
  </si>
  <si>
    <t xml:space="preserve">МИША ВПИШИ НОМЕР\\\ нет номера</t>
  </si>
  <si>
    <t xml:space="preserve">89037606061   Галина</t>
  </si>
  <si>
    <t xml:space="preserve">дезинфекция всец квартиры после крыс</t>
  </si>
  <si>
    <t xml:space="preserve">крысы на балконе</t>
  </si>
  <si>
    <t xml:space="preserve">разберает балкон и 24.08 связь----------- утром</t>
  </si>
  <si>
    <t xml:space="preserve">7+927+057+82+25  татьяна</t>
  </si>
  <si>
    <t xml:space="preserve">Документы для сэс</t>
  </si>
  <si>
    <t xml:space="preserve">14 000 </t>
  </si>
  <si>
    <t xml:space="preserve">жду реквизиты</t>
  </si>
  <si>
    <t xml:space="preserve">89299577473 наталья  упоротая</t>
  </si>
  <si>
    <t xml:space="preserve">ППК оптовая продажа мяса склад и офис  130ккв,  9299577473@mail.ru, </t>
  </si>
  <si>
    <t xml:space="preserve">тараканы 235кв м с 21.00 университетскеий проспект</t>
  </si>
  <si>
    <t xml:space="preserve">4 500 ежемесячно ежеквартально 5000 </t>
  </si>
  <si>
    <t xml:space="preserve">89250632105  Инга
Хусан 89859796012</t>
  </si>
  <si>
    <t xml:space="preserve">орехово-зуево МО        10.00-11,00        5700        1795ав        "МО  орехово-зуево  
ул гагарина. д 41 кв 69
1 падик 4 этаж 
""89250632105  Инга
Хусан 89859796012"" "        2ка        клопы        5700 комлпексл               Семен/Владимир        </t>
  </si>
  <si>
    <t xml:space="preserve">1795ав   </t>
  </si>
  <si>
    <t xml:space="preserve">заказ дожата 11:45
В. Исаев</t>
  </si>
  <si>
    <t xml:space="preserve">89268939496 Марина </t>
  </si>
  <si>
    <t xml:space="preserve">2 к кв,  гор туман,  Московская обл, г Ивантеевка, проезд Маяковского, д 7, кв 75</t>
  </si>
  <si>
    <t xml:space="preserve">блози</t>
  </si>
  <si>
    <t xml:space="preserve">1796ав</t>
  </si>
  <si>
    <t xml:space="preserve">89261518330 Людмила </t>
  </si>
  <si>
    <t xml:space="preserve">2к кв, москва  открытое ш 24корп 1 кв 292 </t>
  </si>
  <si>
    <t xml:space="preserve">таракашЫ 4800 3700 1к кв</t>
  </si>
  <si>
    <t xml:space="preserve">1797ав</t>
  </si>
  <si>
    <t xml:space="preserve">79653960718 Гуля </t>
  </si>
  <si>
    <t xml:space="preserve">ХЛОПЫ.
1-ка, Королев.
8 человек.
79653960718 Гуля 
4700 комплекс</t>
  </si>
  <si>
    <t xml:space="preserve">связь 12.30
пязда хачила рот ебал сам наберет</t>
  </si>
  <si>
    <t xml:space="preserve">79261293752 андрей</t>
  </si>
  <si>
    <t xml:space="preserve">20 000 кв.
скадской комплекс.
не пищево.
МО на мкаде.
79261293752    андрей
mos43@dveri.com
от владимира</t>
  </si>
  <si>
    <t xml:space="preserve">1799ав</t>
  </si>
  <si>
    <t xml:space="preserve">отпраивть КП!
__
отправлено связь в 15.00
__сам наберу</t>
  </si>
  <si>
    <t xml:space="preserve">89037579633 Александр </t>
  </si>
  <si>
    <t xml:space="preserve">чесоточный клещ 1 к кв  новогиреево  вешняковская ул. д1 корп 3 под 4 эт 4 кв 122 код122*8853</t>
  </si>
  <si>
    <t xml:space="preserve">1 600 ссыт за обои и ламинат </t>
  </si>
  <si>
    <t xml:space="preserve">ДОБОР ГП15</t>
  </si>
  <si>
    <t xml:space="preserve">1798ав</t>
  </si>
  <si>
    <t xml:space="preserve"> ХУЙЛО СРАНОЕ. поликлиника
молчит,дышит, сбрасывает</t>
  </si>
  <si>
    <t xml:space="preserve"> ХУЙЛО СРАНОЕ.
молчит,дышит, сбрасывает</t>
  </si>
  <si>
    <t xml:space="preserve">поликлиника</t>
  </si>
  <si>
    <t xml:space="preserve">79299646858 Наталья"</t>
  </si>
  <si>
    <t xml:space="preserve">м. войковская        18.00-19.00        4400        1800ав        "ул космонавта волкова, д. 7 кв. 63
2 этаж подъезд 3
79299646858 Наталья"        2-ка, клопы, ГАП, бар        Владимир</t>
  </si>
  <si>
    <t xml:space="preserve">1800ав</t>
  </si>
  <si>
    <t xml:space="preserve">отмена </t>
  </si>
  <si>
    <t xml:space="preserve">14.27</t>
  </si>
  <si>
    <t xml:space="preserve">3к кв тараканы, Выхино </t>
  </si>
  <si>
    <t xml:space="preserve">пока неизвестно когда хочу. М У Д А К </t>
  </si>
  <si>
    <t xml:space="preserve">2-3 ямы за день постоянно живут  15км  7   сот</t>
  </si>
  <si>
    <t xml:space="preserve">крод</t>
  </si>
  <si>
    <t xml:space="preserve">89151202740 алкаш </t>
  </si>
  <si>
    <t xml:space="preserve">2к кв клопы много, около года крюково </t>
  </si>
  <si>
    <t xml:space="preserve">М У Д А К  ложусь спать</t>
  </si>
  <si>
    <t xml:space="preserve">Илья 79259602060 Ольга 89258541548 - супруга</t>
  </si>
  <si>
    <t xml:space="preserve">м. Киевская        16.00        4800        1801ав        "
м. Кевская
Илья 79259602060 
Ольга 89258541548 - супруга
г Москва, Кутузовский пр-кт, д 8, кв 78 этаж 4 подъезд 3
"        "вши, 2-ка, мск
сегодня
3800 + 500 байер. = 4300 + 500 за авто пшикнуть или оставить = 4800. "        Владимир   </t>
  </si>
  <si>
    <t xml:space="preserve">ВШИ</t>
  </si>
  <si>
    <t xml:space="preserve">1801ав </t>
  </si>
  <si>
    <t xml:space="preserve">79067893839 Дмитрий</t>
  </si>
  <si>
    <t xml:space="preserve">ЮР ГОВНО
несколько зданий в ЦАО
</t>
  </si>
  <si>
    <t xml:space="preserve">отпраивть КП! ЖДЕМ ТЗ </t>
  </si>
  <si>
    <t xml:space="preserve">15.24</t>
  </si>
  <si>
    <t xml:space="preserve"> 89036420250 наталья леонидовна </t>
  </si>
  <si>
    <t xml:space="preserve">3га борщевик солнечногорский р-н поварово</t>
  </si>
  <si>
    <t xml:space="preserve">84к без покоса  99 покос</t>
  </si>
  <si>
    <t xml:space="preserve">юридический диалог бляд
МИШААА</t>
  </si>
  <si>
    <t xml:space="preserve">Ирина 79851309792</t>
  </si>
  <si>
    <t xml:space="preserve">одинцово         "13.30-14.00
ЛУЧШЕ раньше."        4800        1804ав        "МО, Одинцово, ул сосновая, д 14 
кв.  2
этаж 1
79851309792 Ирина"        "1-ка, комлпекс тарраканы с логист скидкой
а так 5100"        Владимир</t>
  </si>
  <si>
    <t xml:space="preserve">тарарканы повтор если будет то 2400</t>
  </si>
  <si>
    <t xml:space="preserve">1804ав</t>
  </si>
  <si>
    <t xml:space="preserve">заказ дажата 17.00 В исаев
подтвердить 18.00</t>
  </si>
  <si>
    <t xml:space="preserve">МСЭ 25 </t>
  </si>
  <si>
    <t xml:space="preserve">15.36 </t>
  </si>
  <si>
    <t xml:space="preserve">8916118858 александр </t>
  </si>
  <si>
    <t xml:space="preserve">короед недавно, 15км от мкад киевка 4х6 короед, </t>
  </si>
  <si>
    <t xml:space="preserve">короед </t>
  </si>
  <si>
    <t xml:space="preserve">приценивается скинул до 6500</t>
  </si>
  <si>
    <t xml:space="preserve">89265287960 николай</t>
  </si>
  <si>
    <t xml:space="preserve">800кв м дезинсекция прилегающй территоии   5 000 жучки паучки москва войковская  800кв метров деревянные покрытия плюс 2 кабинки плюс веранда  89032786750 Зоя мотиком  10 к vsl77@list.ru</t>
  </si>
  <si>
    <t xml:space="preserve">передаст начальству</t>
  </si>
  <si>
    <t xml:space="preserve">МСЭ 27 </t>
  </si>
  <si>
    <t xml:space="preserve">84957131081 Евгения</t>
  </si>
  <si>
    <t xml:space="preserve">2к кв  м перово </t>
  </si>
  <si>
    <t xml:space="preserve">блози </t>
  </si>
  <si>
    <t xml:space="preserve">узнает када подвал жилищник потравит и наберет сорзвон 23.08 в 17.00</t>
  </si>
  <si>
    <t xml:space="preserve">долг мультипласта </t>
  </si>
  <si>
    <t xml:space="preserve">Илья 79250502332"    </t>
  </si>
  <si>
    <t xml:space="preserve">м. Саларьево        "20.00-20.30
МОЖНО РАНЬШЕ"        6500        1805ав        "
м. Саларьево
гостишка - ул погодина д 4 
квартира - ул бориса пастернака, д 23 кв. 189
+ авто пшикнуть
Илья 79250502332"        "3-ка квартира + между ними 2-3 км - 4000 ГАП
номер в гостишке, 1 комн санузел. - 2000 ГАп заключение о вредителях ( договор) 
+ авто фокус 3 - 500 р. 
БЛОХИ
"        Владимир</t>
  </si>
  <si>
    <t xml:space="preserve">1805ав</t>
  </si>
  <si>
    <t xml:space="preserve">9.13</t>
  </si>
  <si>
    <t xml:space="preserve">89253377777 хач 89261924242 </t>
  </si>
  <si>
    <t xml:space="preserve">200 кв м крысы ряз проспект д22 ресторан виктория ориентир, пенокумарин,   </t>
  </si>
  <si>
    <t xml:space="preserve">крысы 200 кв м</t>
  </si>
  <si>
    <t xml:space="preserve">1806ав</t>
  </si>
  <si>
    <t xml:space="preserve">9.31 </t>
  </si>
  <si>
    <t xml:space="preserve">7+926+968+51+53 тупой хач
Некруз</t>
  </si>
  <si>
    <t xml:space="preserve">2 к кв, 3 чел, клопы давно,  яйца,  москва</t>
  </si>
  <si>
    <t xml:space="preserve">клопы хол и гор</t>
  </si>
  <si>
    <t xml:space="preserve">дорого
__
заказал за 2400 </t>
  </si>
  <si>
    <t xml:space="preserve">ойфис и одежда 4000 кв м, туманом нельзя,  2000кв м - 9500, 1200 кв м - 7000</t>
  </si>
  <si>
    <t xml:space="preserve">созвон 27.08 устраняют говно</t>
  </si>
  <si>
    <t xml:space="preserve">220м2 подвал   москва</t>
  </si>
  <si>
    <t xml:space="preserve">10 100</t>
  </si>
  <si>
    <t xml:space="preserve">спасибо, я подумаю------------набрать в 16.00
_________
заказали дешевле</t>
  </si>
  <si>
    <t xml:space="preserve">89265282241    Алексей</t>
  </si>
  <si>
    <t xml:space="preserve">производство 500кв открытие покрышки переработки 3д, haritonov82@mail.ru </t>
  </si>
  <si>
    <t xml:space="preserve">МИША В РАБОТУ</t>
  </si>
  <si>
    <t xml:space="preserve">жду реквизитов
МИШААААААААААА\\\ждужду </t>
  </si>
  <si>
    <t xml:space="preserve">блози лежачий больной есть, никак не ваывести, </t>
  </si>
  <si>
    <t xml:space="preserve">безвыходная ситуация</t>
  </si>
  <si>
    <t xml:space="preserve">10.53 </t>
  </si>
  <si>
    <t xml:space="preserve">89163138921 Виктория </t>
  </si>
  <si>
    <t xml:space="preserve">2 нед клопы или блози свиблово 70 кв м, вересковая д 16 </t>
  </si>
  <si>
    <t xml:space="preserve">клопы или блохи</t>
  </si>
  <si>
    <t xml:space="preserve">1809ав</t>
  </si>
  <si>
    <t xml:space="preserve">2ка москва юбутово</t>
  </si>
  <si>
    <t xml:space="preserve">клопы   гап и барьер</t>
  </si>
  <si>
    <t xml:space="preserve">ждем звонка хочет на завтра
_____
не берет связь в 18.00</t>
  </si>
  <si>
    <t xml:space="preserve">79035201064  Наталья"     </t>
  </si>
  <si>
    <t xml:space="preserve">"м. семеновская 
электорозаводская"        12.00-13.00        4400        1807ав        "ул госпитальный вал, д 5 стр 1
кв 111
2 подъезд 3 этаж
79035201064  Наталья"        "муравьи, 2 недели.
в квартире, рыжие.
</t>
  </si>
  <si>
    <t xml:space="preserve">муравьи
месяц, 3 этаж, мск
2-ка,
52кв.м.
4100ГАп + 300бар = 4400  р.
минимум запаха
3 мес."        Владимир</t>
  </si>
  <si>
    <t xml:space="preserve">  1807ав    </t>
  </si>
  <si>
    <t xml:space="preserve">79153098811   Светлана</t>
  </si>
  <si>
    <t xml:space="preserve">МО Дмитровка        10.00-11.00        11400        1808ав        "кроты.
в одном углу.
ландшафтный дизайн, хвоя , культ. растения,
газон рулонный
79153098811   Светлана
СНТ Покровскийе хол , Дмитровский р-н, ориентир д-я Пруды или Покровское.
</t>
  </si>
  <si>
    <t xml:space="preserve">кроты
"        "уч 6 соток. в целом.
соседи покругу. 2 выезда!
70 км от мкад.дмитровка
5700 х 2 = 11 400
разово 8000
5000 х 3 = 15 000
делать деликатно , ГАЗОН 
гар 3 мес.
"        Владимир</t>
  </si>
  <si>
    <t xml:space="preserve">  1808ав    </t>
  </si>
  <si>
    <t xml:space="preserve">7+903+700+70+88 Дмитрий </t>
  </si>
  <si>
    <t xml:space="preserve">крод 6 соток, 35 км горьковка дер.  кабаново ЖК полесье лазурная 45 . больше 10 кротовин </t>
  </si>
  <si>
    <t xml:space="preserve">кротоловки и фосфин, </t>
  </si>
  <si>
    <t xml:space="preserve">  1809ав    </t>
  </si>
  <si>
    <t xml:space="preserve">москва 60м2    зона поражения и стояки 5к выезд спеца для аудита</t>
  </si>
  <si>
    <t xml:space="preserve">набрать в 14.00
_______
неактуально</t>
  </si>
  <si>
    <t xml:space="preserve">84996416002 Ольга </t>
  </si>
  <si>
    <t xml:space="preserve">1000кв склад,  столовая упор тараканы </t>
  </si>
  <si>
    <t xml:space="preserve">пошла докладывать руководству говорящая голОва</t>
  </si>
  <si>
    <t xml:space="preserve">79774022105 Мария</t>
  </si>
  <si>
    <t xml:space="preserve">киа , клопы в  машине.
ходила в квд.
ГАП 2700 
79774022105  Мария
</t>
  </si>
  <si>
    <t xml:space="preserve">набрать в 14.00
___
сама наберет</t>
  </si>
  <si>
    <t xml:space="preserve">74954818877   Дарья </t>
  </si>
  <si>
    <t xml:space="preserve">юр лицо, зебра на вернадского
2362 кв.м.
раз в месяц   х   9000     х 3 = 27 000
ежнвартально х 11 000. х 3 = 33 000 
= 60к в год
74954818877   Дарья 
</t>
  </si>
  <si>
    <t xml:space="preserve">набрать в 15.00
ждем карточку предпрития
_____
сама набеерт</t>
  </si>
  <si>
    <t xml:space="preserve">79262671688 Сергей</t>
  </si>
  <si>
    <t xml:space="preserve">5 бытовок, от клопов
Зеленоград рялом, 
1200 х 5 = 6000 р.      нал
79262671688     Сергей пятницкое ш КП Бакеево 2 29 участок Набрать щаранее </t>
  </si>
  <si>
    <t xml:space="preserve">1813ав</t>
  </si>
  <si>
    <t xml:space="preserve">12.15 </t>
  </si>
  <si>
    <t xml:space="preserve">89108922825 Василий </t>
  </si>
  <si>
    <t xml:space="preserve">2к кв мес, москва м выхино мкорн некрасовка ул некрасовская д 5 2 под 20 этаж кв 160 </t>
  </si>
  <si>
    <t xml:space="preserve">1811ав</t>
  </si>
  <si>
    <t xml:space="preserve">79261642797   Алина
89629043000</t>
  </si>
  <si>
    <t xml:space="preserve">м. Войковская        18.00-19.00        4700        1810ав        "
79261642797   Алина
89629043000
ул зои и александра космодемьянских, д . 35\1 
2 подъезд 6 этаж кв 52
"        "3 мес, ремонат, тарканы, 6 этаж
3-ка.
4400ГАП     + 300бар = 4700 р
минимум запаха."        Владимир</t>
  </si>
  <si>
    <t xml:space="preserve">   1810ав   </t>
  </si>
  <si>
    <t xml:space="preserve">79254387056   Анжелика</t>
  </si>
  <si>
    <t xml:space="preserve">клопы,        комната в общаге, услиенная
3800 ГАП
79254387056   Анжелика
</t>
  </si>
  <si>
    <t xml:space="preserve">набрать в 15.00
__
шуршит в трубку, гасится - нахуй</t>
  </si>
  <si>
    <t xml:space="preserve">
79219067823    Артур</t>
  </si>
  <si>
    <t xml:space="preserve">дератизация от крыс
общепит, ЦАО
нижний уровень.
200 кв.м.
8000 нал
8200 БН
79219067823    Артур
3 мес. 
</t>
  </si>
  <si>
    <t xml:space="preserve">набрать в 15.00
__
сбрас связь 24.08</t>
  </si>
  <si>
    <t xml:space="preserve">79055230513 Лидия</t>
  </si>
  <si>
    <t xml:space="preserve">"Мытищи 
ТЦ ИЮНЬ"        21.00        4900 нал        1812ав        "ул. Мира, 51, Мытищи, Московская обл ТЦ ИЮНЬ
79055230513 ЛИДИЯ"        "выписать акты о проведенных обработках
дезинфекция, дератизация
__
подписать док-ы, забрать деньги."        Владимир   </t>
  </si>
  <si>
    <t xml:space="preserve">2 д дкои</t>
  </si>
  <si>
    <t xml:space="preserve"> 1812ав  </t>
  </si>
  <si>
    <t xml:space="preserve">заказ жд ип рек-ы
нал</t>
  </si>
  <si>
    <t xml:space="preserve">79850217203  Дмитрий</t>
  </si>
  <si>
    <t xml:space="preserve">театр, 3000 кв.м.
2Д
г. Ногинск, 
12 000 р.
79850217203  Дмитрий
vip.eksklyuziv@bk.ru</t>
  </si>
  <si>
    <t xml:space="preserve">ОТПРАВЛЕНО КП 22.08
связь в 17.00
__
не абонент,связь 24.08</t>
  </si>
  <si>
    <t xml:space="preserve">от когото подозреваю юрцентры </t>
  </si>
  <si>
    <t xml:space="preserve">89299863005 Кристина </t>
  </si>
  <si>
    <t xml:space="preserve">кафе 200 кв  м, академическая доки сэс</t>
  </si>
  <si>
    <t xml:space="preserve">перезвонит сама докладывает начальсиву</t>
  </si>
  <si>
    <t xml:space="preserve">7+906+099+93+79 Наталья Георгиевна</t>
  </si>
  <si>
    <t xml:space="preserve">3к кв тараканы, с весны 1 й этаж.  москва каховская у сына в 1й комнате пауки </t>
  </si>
  <si>
    <t xml:space="preserve">5 000 </t>
  </si>
  <si>
    <t xml:space="preserve">советуется с сыном набрать завтра в 10.00</t>
  </si>
  <si>
    <t xml:space="preserve">79250270703 Юлия</t>
  </si>
  <si>
    <t xml:space="preserve">Константин</t>
  </si>
  <si>
    <t xml:space="preserve">1-к кв тараканы,клопы, Сергиев-Посад, общая проблема всего подъезда,хотят договориться</t>
  </si>
  <si>
    <t xml:space="preserve">тар,клоп</t>
  </si>
  <si>
    <t xml:space="preserve">Должна обсудить с соседями</t>
  </si>
  <si>
    <t xml:space="preserve">89165877452 спам?</t>
  </si>
  <si>
    <t xml:space="preserve">15.53 </t>
  </si>
  <si>
    <t xml:space="preserve">7+985+149+52+89</t>
  </si>
  <si>
    <t xml:space="preserve">блохи, 1к кв гап 3800 одницово если по логистике без - с наценкой</t>
  </si>
  <si>
    <t xml:space="preserve">посоветуется  с мужем хочет на суб набрать в 17.00
_
нашла дешевле.</t>
  </si>
  <si>
    <t xml:space="preserve">от фху </t>
  </si>
  <si>
    <t xml:space="preserve">89037269639 Яков </t>
  </si>
  <si>
    <t xml:space="preserve">профилактика от насекомых горки 2 200кв м на 1 сент ,  пустой дом</t>
  </si>
  <si>
    <t xml:space="preserve">БУДЕТ ЗВОНИТЬ ЕГО ПОМОЩНИК хочет на первое сентября</t>
  </si>
  <si>
    <t xml:space="preserve">79263199841 николай
79651413005    Александра" </t>
  </si>
  <si>
    <t xml:space="preserve">МО Ярославка        10.00-11.00        4400        1814ав        "Пушкинский р-н, ярославка
пос Правдинский, 1-я проектная улица, д 88 корп 3
кв 228
9 этаж
79263199841 николай
79651413005    Александра"        "гар 3 мес
""клопы, травили соседи.
ГАП 3800
у реебнка аллергия
МО , ярославка, 26 км от мкад. 
выезд 300 = 4100 ГАП + 300 р бар = 4400 !""
ПРОФИЛАКТИКА"        Владимир</t>
  </si>
  <si>
    <t xml:space="preserve"> 1814ав  </t>
  </si>
  <si>
    <t xml:space="preserve">заказ стр 3126 дожатЫ</t>
  </si>
  <si>
    <t xml:space="preserve">7-919-070-27-06 Мария</t>
  </si>
  <si>
    <t xml:space="preserve">Варшавское ш. д143 корп 4 кв.391, 7 под. 3эт, 8919-070-27-06 Мария</t>
  </si>
  <si>
    <t xml:space="preserve">1815ав</t>
  </si>
  <si>
    <t xml:space="preserve">79096489595  Мария</t>
  </si>
  <si>
    <t xml:space="preserve">тарраканы, квартиры, выхино, 3-ка,
9 этаж.
79096489595  Мария
ГАП 4400 + 300 бар = 4700 р
</t>
  </si>
  <si>
    <t xml:space="preserve">1816ав</t>
  </si>
  <si>
    <t xml:space="preserve">заказ   дожат утром 24.04</t>
  </si>
  <si>
    <t xml:space="preserve">79859820850       Людмила</t>
  </si>
  <si>
    <t xml:space="preserve">клопы и тараркны, 3-ка,         мск
79859820850       Людмила
2 службы было.
1 этаж. </t>
  </si>
  <si>
    <t xml:space="preserve">клопы и тараканы уже три года, травила несколько раз по 2000 рулей.
комлпс не хочет, "почему вы пишите на сайте 2000 р?" - иди нахуй.</t>
  </si>
  <si>
    <t xml:space="preserve">7(903)727-88-49 Мария</t>
  </si>
  <si>
    <t xml:space="preserve">Чистякова Мария
Старший администратор
МАЗ «Снежная, 26»
Sawatzky Property Management
тел. +7(903)727-88-49</t>
  </si>
  <si>
    <t xml:space="preserve">КП!!</t>
  </si>
  <si>
    <t xml:space="preserve">ОТПРАВЛЕНО КП 22.08
связь 24.08</t>
  </si>
  <si>
    <t xml:space="preserve">20.30</t>
  </si>
  <si>
    <t xml:space="preserve">89646480025 Татьяна</t>
  </si>
  <si>
    <t xml:space="preserve">89646480025 Татьяна м беляево ул островитянова 49 кв 67 2 к кв тараканы комплекс</t>
  </si>
  <si>
    <t xml:space="preserve">2 к кв тараканы комплекс</t>
  </si>
  <si>
    <t xml:space="preserve">1817ав</t>
  </si>
  <si>
    <t xml:space="preserve">9.21</t>
  </si>
  <si>
    <t xml:space="preserve">7+963+652+90+90 восточный бирюлёв</t>
  </si>
  <si>
    <t xml:space="preserve">восточный бирюлёв, щас хочу брад</t>
  </si>
  <si>
    <t xml:space="preserve">МСЭ 3 </t>
  </si>
  <si>
    <t xml:space="preserve">89262142942 Михаил</t>
  </si>
  <si>
    <t xml:space="preserve">блози офис 100кв м после 20.00 преоьр площадь   ул знаменская вл 1 территория стройбазы </t>
  </si>
  <si>
    <t xml:space="preserve">блози 70кв м гор подвал 30кв м </t>
  </si>
  <si>
    <t xml:space="preserve">1818ав</t>
  </si>
  <si>
    <t xml:space="preserve">пошла к ди ректору сама наберет</t>
  </si>
  <si>
    <t xml:space="preserve">84957978320 МУДАК</t>
  </si>
  <si>
    <t xml:space="preserve">40-50 соток кроты новая рига 9 км  упор на отлов </t>
  </si>
  <si>
    <t xml:space="preserve">кроты  2 выезда 3 по потребности</t>
  </si>
  <si>
    <t xml:space="preserve">будем думать, мудак, фосфин не хочет</t>
  </si>
  <si>
    <t xml:space="preserve">89261673920 Юля </t>
  </si>
  <si>
    <t xml:space="preserve">2 к кв тараканы есть маленький ребенок,  м академическая</t>
  </si>
  <si>
    <t xml:space="preserve">2 к кв тараканы комплекс и барьер </t>
  </si>
  <si>
    <t xml:space="preserve">1820ав</t>
  </si>
  <si>
    <t xml:space="preserve">89778729909    хачиха</t>
  </si>
  <si>
    <t xml:space="preserve">50М2   ТАРАКАНЫ</t>
  </si>
  <si>
    <t xml:space="preserve">сертификат есть?гарантия на 100 лет есть?------------набрать в 14.00
___
тел выключен</t>
  </si>
  <si>
    <t xml:space="preserve">89165629118 рОМАН</t>
  </si>
  <si>
    <t xml:space="preserve">ППК  и лаб</t>
  </si>
  <si>
    <t xml:space="preserve">79851937023   Валентина</t>
  </si>
  <si>
    <t xml:space="preserve">м. Чертановская        16.00-17.00        5200        1819ав        "
79851937023   Валентина
апрель, пол года.
северное чертаново мкр, д 7 корп В
18 этаж кв 100
"        "гар 3 мес.
5200 хол и гап + бар гель отверстие вент.
тарарканы, 3-ка, чертановская
оч много"        Владмиир</t>
  </si>
  <si>
    <t xml:space="preserve"> 1819ав  </t>
  </si>
  <si>
    <t xml:space="preserve">89037071907 Светлана</t>
  </si>
  <si>
    <t xml:space="preserve">тараканы давно 1к кв,  дохуя тараканов, зеленоград</t>
  </si>
  <si>
    <t xml:space="preserve">очень дорого</t>
  </si>
  <si>
    <t xml:space="preserve">79060999379 
Наталья Георгиевна</t>
  </si>
  <si>
    <t xml:space="preserve">Миша/Володька</t>
  </si>
  <si>
    <t xml:space="preserve">"м. Каховская
м. Нахимоский пр-т"        10.00-11.00        5000        1821ав        "ул азовская, д 12 
корп 2 кв 23
1 этаж падик 2
код: 23к4877
79060999379 
Наталья Георгиевна   "         3к кв тараканы, с весны 1 й этаж.  москва каховская у сына в 1й комнате пауки         Миша/Вова</t>
  </si>
  <si>
    <t xml:space="preserve"> 1821ав  </t>
  </si>
  <si>
    <t xml:space="preserve">заказ стр 3184 дожат </t>
  </si>
  <si>
    <t xml:space="preserve">11.34</t>
  </si>
  <si>
    <t xml:space="preserve">84997282198 Алла </t>
  </si>
  <si>
    <t xml:space="preserve">блохи  без запаха 3 к кв  малогабаритка аллергики есть, ул куусинена д4а корп4 кв 525</t>
  </si>
  <si>
    <t xml:space="preserve"> 1822ав  </t>
  </si>
  <si>
    <t xml:space="preserve">заказал муж типа в гос компании</t>
  </si>
  <si>
    <t xml:space="preserve">7+916+003+96+48 Татьяна</t>
  </si>
  <si>
    <t xml:space="preserve">клопы уже мес, я с января 2к кв, москва, </t>
  </si>
  <si>
    <t xml:space="preserve">советуется с мужем
__
пока неакутально</t>
  </si>
  <si>
    <t xml:space="preserve">89035201428  Алексей</t>
  </si>
  <si>
    <t xml:space="preserve">от мкад 12 км участок 8,5 соток</t>
  </si>
  <si>
    <t xml:space="preserve">1823ав</t>
  </si>
  <si>
    <t xml:space="preserve">79859068199  Анна</t>
  </si>
  <si>
    <t xml:space="preserve">котенок лишай
дезигфекция
2-ка, мск 3 км от мкад.
79859068199  Анна
3 дня.
3200 
</t>
  </si>
  <si>
    <t xml:space="preserve">котенок лишай</t>
  </si>
  <si>
    <t xml:space="preserve">сам набеерт как вылечит лишай</t>
  </si>
  <si>
    <t xml:space="preserve">89859785124  Алина</t>
  </si>
  <si>
    <t xml:space="preserve">моп хол</t>
  </si>
  <si>
    <t xml:space="preserve">советуется ----------набрать в 14.30
___
заказала у мошенников</t>
  </si>
  <si>
    <t xml:space="preserve">79167357511  Виктор</t>
  </si>
  <si>
    <t xml:space="preserve">муравьи, 2 мес были в отпуске
2-ка, мск
79167357511  Виктор
на кухне
4100 ГАП + 300бар р = 4400 р.
м. Новогиреево</t>
  </si>
  <si>
    <t xml:space="preserve">"ладно , я поняд, спасибо, досвиданье"
набрать в 14.30
__
гасится, набрать в ПН !</t>
  </si>
  <si>
    <t xml:space="preserve">14.33</t>
  </si>
  <si>
    <t xml:space="preserve">89652440448 Мария</t>
  </si>
  <si>
    <t xml:space="preserve">2 к кв парк победу  тараканы гор и барьер! дениса давыдова д7 кв 134 </t>
  </si>
  <si>
    <t xml:space="preserve">гор и бар УПОР НА БАРЬЕР!!! У НЕЕ БАРЬЕРНЫЙ ФЕТИШ!</t>
  </si>
  <si>
    <t xml:space="preserve">1824ав</t>
  </si>
  <si>
    <t xml:space="preserve"> 79165417535     Надежда</t>
  </si>
  <si>
    <t xml:space="preserve">дезинсекция.
склад, пищевой продукции, д-я НИколо-Ховансоке.  500 р
5000 р.
 79165417535     Надежда
</t>
  </si>
  <si>
    <t xml:space="preserve">"ладно , я поняд, спасибо, досвиданье"
в понедельник набрать</t>
  </si>
  <si>
    <t xml:space="preserve">7-969-346-56-46 Екатерина</t>
  </si>
  <si>
    <t xml:space="preserve">дезинсекция 2-к квартиры,Москва,тараканы</t>
  </si>
  <si>
    <t xml:space="preserve">хол.</t>
  </si>
  <si>
    <t xml:space="preserve">перезвонить в 18,00
___
нашла за 1200</t>
  </si>
  <si>
    <t xml:space="preserve">7-926-163-19-08 Саманта</t>
  </si>
  <si>
    <t xml:space="preserve">град Московский        13.00-14.00        5400        1827ав        "г. Московский,1-й м-н, д 13 
кв 72 
3 этаж 4 падик
79261631908 Саманта
89265722227"        1-ка, тараканы, конмлекс        Константин/Владимир</t>
  </si>
  <si>
    <t xml:space="preserve">1827ав   </t>
  </si>
  <si>
    <t xml:space="preserve">74953152092 Елена Геннадьевна </t>
  </si>
  <si>
    <t xml:space="preserve">тарарканы,  2-ка,     ГАП со скид.
без запапаха  минимум
74953152092 Елена Геннадьевна 
3900 
3200 соц скидка.</t>
  </si>
  <si>
    <t xml:space="preserve">2500 мрпы без гарантии</t>
  </si>
  <si>
    <t xml:space="preserve">дорого
"я билог - пошла спать"</t>
  </si>
  <si>
    <t xml:space="preserve">79265379955    Алексей"    </t>
  </si>
  <si>
    <t xml:space="preserve">МО Ивантеевка.        10.00-11.00        "5100
мб на карту"        1825ав        "Ивантеевка, советский пр-т, д 4.
Крыльцо на углу здания.
79265379955    Алексей"        "кафе, мск,  Мо Ивантеевка.
тарканы, 70 кв.м
сегодня-вчера.
ГАП
__
выдать все доки, мб сертификаты."        Владимир</t>
  </si>
  <si>
    <t xml:space="preserve">  1825ав </t>
  </si>
  <si>
    <t xml:space="preserve"> выбрал другую компанию</t>
  </si>
  <si>
    <t xml:space="preserve">100кв м тараканы  с 18.30 москва НИИ вычкомплексов </t>
  </si>
  <si>
    <t xml:space="preserve">выставлен счет МИШАААААААА</t>
  </si>
  <si>
    <t xml:space="preserve">      79151646202    Юрий</t>
  </si>
  <si>
    <t xml:space="preserve"> после трупа.
 неделю, 1 -ка.
 мск.
      79151646202    Юрий
 8000 р
 дезинфекция посл труппа
 </t>
  </si>
  <si>
    <t xml:space="preserve">перезвонить в 18,00
___
думает. набрать 25.08</t>
  </si>
  <si>
    <t xml:space="preserve">89774898610 Александр </t>
  </si>
  <si>
    <t xml:space="preserve">2к кв очень много клопов комплекс отец инвалид  3я владимирская ул д 31\32 кв 102 89164127631 звонить ему </t>
  </si>
  <si>
    <t xml:space="preserve">  1826ав </t>
  </si>
  <si>
    <t xml:space="preserve">79850002509 Фазиль</t>
  </si>
  <si>
    <t xml:space="preserve">1к-кв,клопы,узбеки</t>
  </si>
  <si>
    <t xml:space="preserve">рабочие в однушке,сравнивают цены,набрать 25,08 с утра</t>
  </si>
  <si>
    <t xml:space="preserve">89774122982 хач</t>
  </si>
  <si>
    <t xml:space="preserve">1 к кв бутово, тараканов навалом от соседей бегут</t>
  </si>
  <si>
    <t xml:space="preserve">хач думает связь в 18.30
ПЯТНИЦА</t>
  </si>
  <si>
    <t xml:space="preserve">79653614610 Артем</t>
  </si>
  <si>
    <t xml:space="preserve">клопы,         2-ка, 46 кв.м.
мск, 2 недели назад.
1 этаж.
79653614610 Артем
4100 ГАП + 300 бар. = 4400 р.
</t>
  </si>
  <si>
    <t xml:space="preserve">думает связь в 18.45
ПЯТНИЦА</t>
  </si>
  <si>
    <t xml:space="preserve">84958007771 89169482669 Сергей</t>
  </si>
  <si>
    <t xml:space="preserve">м беговая  чешуйница в ванной ул полины осипенко д8 корп3 кв 108</t>
  </si>
  <si>
    <t xml:space="preserve">чешуйница санузхел</t>
  </si>
  <si>
    <t xml:space="preserve">1828ав</t>
  </si>
  <si>
    <t xml:space="preserve">   74955886042 Ольга Муж 89151445923 Николай</t>
  </si>
  <si>
    <t xml:space="preserve">24,08        26,08        1829ав        5200        "МО Мытищи        11.00-12.00        5200        1829ав        ""МО Мытищи.
ул летная, д 29 корп 2 кв 66
дмфн 66 
выезд 100 р
""        ""клопы, розетки, пол года
5200 комлпекс 1-ка
от соседей .
дать рекомендации от проникновения, 
усиленно""        Владимир"        74955886042 Ольга Муж 89151445923 Николай        клопы        Павел                комплекс</t>
  </si>
  <si>
    <t xml:space="preserve">1829ав</t>
  </si>
  <si>
    <t xml:space="preserve">79166805197 дмитрий</t>
  </si>
  <si>
    <t xml:space="preserve">Производственная ул. д1к1 кв118,4-х комнатная квартира клопы комплекс,обработка 2-х комнат без гарантии</t>
  </si>
  <si>
    <t xml:space="preserve">1830ав</t>
  </si>
  <si>
    <t xml:space="preserve">стр 3223 его жена</t>
  </si>
  <si>
    <t xml:space="preserve">19.38</t>
  </si>
  <si>
    <t xml:space="preserve">89032227084 ирина 89160333999</t>
  </si>
  <si>
    <t xml:space="preserve">Пролетарская        11.00        5000        1831ав        89032227084 ирина 89160333999 стройковская ул. д12 корп 2 кв 98        клопы комплекс         Михаил</t>
  </si>
  <si>
    <t xml:space="preserve">1831ав</t>
  </si>
  <si>
    <t xml:space="preserve">20.37</t>
  </si>
  <si>
    <t xml:space="preserve">89164617456 анастасия</t>
  </si>
  <si>
    <t xml:space="preserve">89164617456 анастасия б. черкизовская ул. д22 корп3 кв 9 муравьи хол и бар </t>
  </si>
  <si>
    <t xml:space="preserve">1832ав</t>
  </si>
  <si>
    <t xml:space="preserve">89191022100 Максим</t>
  </si>
  <si>
    <t xml:space="preserve">Раменский р-н 50км от мкад</t>
  </si>
  <si>
    <t xml:space="preserve">кроты,6сот</t>
  </si>
  <si>
    <t xml:space="preserve">думает ,перезвонить в 12
__
недоступен 13.00
связь в понед,28.08 трубку не берет,28.08 думает выбирает</t>
  </si>
  <si>
    <t xml:space="preserve">79104848101     Нина Васильевна</t>
  </si>
  <si>
    <t xml:space="preserve">Новая москва, 30 км от мкад        15.00-16.00        12000        1833ав        "
79104848101     Нина Васильевна
Новая Москва, кот пос НИкольские озера, ул никольская, д 106
"        "КРОТЫ
15 сот, кроты, комплекс
12 сот    , 32 км от мкад.
6000 х 2 =  12 000."        Владимир</t>
  </si>
  <si>
    <t xml:space="preserve">кроты 2 выезда</t>
  </si>
  <si>
    <t xml:space="preserve">    1833ав </t>
  </si>
  <si>
    <t xml:space="preserve">7+916+189+66+69 Надежда</t>
  </si>
  <si>
    <t xml:space="preserve">кроты, 20 сот общая
15 км отмкад.</t>
  </si>
  <si>
    <t xml:space="preserve">думает ,перезвонить в 12
совет с мужем
__ контрол в понед 27.08//////////////////сами перезвонят</t>
  </si>
  <si>
    <t xml:space="preserve"> 79265253345  Сергей</t>
  </si>
  <si>
    <t xml:space="preserve">кроты, 2 ГА , забором 
1 ГА поражено.
комплекс.
20 км от мкад.
90 000 - 95 000 работы на 3 выезда.
аудит 7к</t>
  </si>
  <si>
    <t xml:space="preserve">думает ,перезвонить в 12
__
ОБЯЗАТЕЛЬНО в понедельник!28.08. Сам наберет</t>
  </si>
  <si>
    <t xml:space="preserve">79256538182 Виге</t>
  </si>
  <si>
    <t xml:space="preserve">м. Китай город        19.00-20.00        6000        1834ав        "79256538182 Виге
Ул покровка, д 3/7"        """тарарканы, помещение, 70 кв.м.
6000 комплекс"""        Владимир</t>
  </si>
  <si>
    <t xml:space="preserve">тарканы</t>
  </si>
  <si>
    <t xml:space="preserve">1834ав  </t>
  </si>
  <si>
    <t xml:space="preserve">79165218733 Юлия</t>
  </si>
  <si>
    <t xml:space="preserve">Клинский р-н,д.Тиликтино пос.Альпийские луга уч 142,гор.тум</t>
  </si>
  <si>
    <t xml:space="preserve">1835ав</t>
  </si>
  <si>
    <t xml:space="preserve">89252857496 Эдуард</t>
  </si>
  <si>
    <t xml:space="preserve">Москва,ул.Твардовского 19к2 кв144 комплекс</t>
  </si>
  <si>
    <t xml:space="preserve">1843ав</t>
  </si>
  <si>
    <t xml:space="preserve">79096822167 Эмиля</t>
  </si>
  <si>
    <t xml:space="preserve">таракаы,   1-ка, мск
давно , средсиавми боролась.
на 7 этаж
3800 ГАП + 300 бар.
79096822167   Эмиля
</t>
  </si>
  <si>
    <t xml:space="preserve">созвон 15-00,16-00 не берет трубку,28,08своими силами</t>
  </si>
  <si>
    <t xml:space="preserve">89296542813 Александр Сергеевич</t>
  </si>
  <si>
    <t xml:space="preserve">г.Раменское,ул.дергаевская д 36,4 мусорокамеры + дать 1 кг цунами провести инструктаж как разложить</t>
  </si>
  <si>
    <t xml:space="preserve">тар.крысы</t>
  </si>
  <si>
    <t xml:space="preserve">1838ав</t>
  </si>
  <si>
    <t xml:space="preserve">79164705453        Семен</t>
  </si>
  <si>
    <t xml:space="preserve">м. Бабушкинская        15.00-16.00        5100        1837ав        "ул летчика бабушкина, д 37 корп 2 кв 109
79164705453 Семен"        1-ка, тарраканы, комплекс.        Владимир</t>
  </si>
  <si>
    <t xml:space="preserve">1837ав </t>
  </si>
  <si>
    <t xml:space="preserve">89104062868 алексей</t>
  </si>
  <si>
    <t xml:space="preserve">Волоколамский р-н,Лиловские озера 1 очередь уч 41</t>
  </si>
  <si>
    <t xml:space="preserve">89104720272 Константин</t>
  </si>
  <si>
    <t xml:space="preserve">Долгопрудный Циолковского д2 кв 43 тараканы комплекс</t>
  </si>
  <si>
    <t xml:space="preserve">1839ав</t>
  </si>
  <si>
    <t xml:space="preserve">москва пока не знают клопы это или нет. за премиум без запаха +1500 к базовой цене(малолетний ребенок)</t>
  </si>
  <si>
    <t xml:space="preserve">думают------------набрать в 16.00,28.08 сбрасывает</t>
  </si>
  <si>
    <t xml:space="preserve">7+985+461+09+81 дмитрий</t>
  </si>
  <si>
    <t xml:space="preserve">кроты участок в лесу, 15км от мкад шереметьево2, поражены 4 сотка </t>
  </si>
  <si>
    <t xml:space="preserve">комплекс  40сот 25 тыс за 40 и 7000 за 4 сотки</t>
  </si>
  <si>
    <t xml:space="preserve">1851ав</t>
  </si>
  <si>
    <r>
      <rPr>
        <sz val="11"/>
        <color rgb="FFFF0000"/>
        <rFont val="Cambria"/>
        <family val="0"/>
        <charset val="1"/>
      </rPr>
      <t xml:space="preserve">
</t>
    </r>
    <r>
      <rPr>
        <b val="true"/>
        <sz val="19"/>
        <rFont val="Cambria"/>
        <family val="0"/>
        <charset val="1"/>
      </rPr>
      <t xml:space="preserve">заказ</t>
    </r>
  </si>
  <si>
    <t xml:space="preserve">79035777120 Эльвира</t>
  </si>
  <si>
    <t xml:space="preserve">Кутузовский пр-кт д30 кв4 под.1 тараканы комплекс 3-шка</t>
  </si>
  <si>
    <t xml:space="preserve">тараканы комлекс 3-шка</t>
  </si>
  <si>
    <t xml:space="preserve">1844ав</t>
  </si>
  <si>
    <t xml:space="preserve">89169895491федор</t>
  </si>
  <si>
    <t xml:space="preserve">1845ав</t>
  </si>
  <si>
    <t xml:space="preserve">89262182222 школа спортивная</t>
  </si>
  <si>
    <t xml:space="preserve">500кв м дезинсекция тараканы в раздевалкам</t>
  </si>
  <si>
    <t xml:space="preserve">пошел к экономистам - дадут добро наберет сам</t>
  </si>
  <si>
    <t xml:space="preserve">воздух химия и микробиология 100кв м rкп 3 точки</t>
  </si>
  <si>
    <t xml:space="preserve">14 086</t>
  </si>
  <si>
    <t xml:space="preserve">отправил кп</t>
  </si>
  <si>
    <t xml:space="preserve">74953620303 Раиля</t>
  </si>
  <si>
    <t xml:space="preserve">50 км от мкад Егорьевское ш,сказал что обрабатываем все антиплесенью и сепотосаном по видимым местам неомидом,комплекс дом 120 кв</t>
  </si>
  <si>
    <t xml:space="preserve">плесень,холодным 7200,горячим 8400</t>
  </si>
  <si>
    <t xml:space="preserve">10 300</t>
  </si>
  <si>
    <t xml:space="preserve">отбитая на глухо,перезвонить в 16,00 28.08 не берет</t>
  </si>
  <si>
    <t xml:space="preserve">89646387077 Игорь </t>
  </si>
  <si>
    <t xml:space="preserve">тубик 60в м, охранные помещения, школьная 17 м римская  товарник </t>
  </si>
  <si>
    <t xml:space="preserve">тубик 60-70 кв м</t>
  </si>
  <si>
    <t xml:space="preserve">1847ав</t>
  </si>
  <si>
    <t xml:space="preserve">отмена не подтвердился диагноз</t>
  </si>
  <si>
    <t xml:space="preserve">89067401487 Полина</t>
  </si>
  <si>
    <t xml:space="preserve">амбар 30х20 бетонный пол разделенный, 89067401487@bk.ru </t>
  </si>
  <si>
    <t xml:space="preserve">схема пк?</t>
  </si>
  <si>
    <t xml:space="preserve">жду решения начальства!!! КРЫМ!</t>
  </si>
  <si>
    <t xml:space="preserve">89610027678  Сергей</t>
  </si>
  <si>
    <t xml:space="preserve">чехов-3 в/ч от мкад 50 км</t>
  </si>
  <si>
    <t xml:space="preserve">1846ав</t>
  </si>
  <si>
    <r>
      <rPr>
        <sz val="11"/>
        <color rgb="FF000000"/>
        <rFont val="Cambria"/>
        <family val="0"/>
        <charset val="1"/>
      </rPr>
      <t xml:space="preserve">
</t>
    </r>
    <r>
      <rPr>
        <b val="true"/>
        <sz val="11"/>
        <rFont val="Cambria"/>
        <family val="0"/>
        <charset val="1"/>
      </rPr>
      <t xml:space="preserve">заказ//// заказал в мнестной сэс с гарантией на год</t>
    </r>
  </si>
  <si>
    <t xml:space="preserve">89165261701 Семен</t>
  </si>
  <si>
    <t xml:space="preserve">балашиха 100м2</t>
  </si>
  <si>
    <t xml:space="preserve">мошки</t>
  </si>
  <si>
    <t xml:space="preserve">8 900</t>
  </si>
  <si>
    <t xml:space="preserve">бюджетники////// ждем реквизиты    ПОСТОПЛАТА</t>
  </si>
  <si>
    <t xml:space="preserve">84955310800 Юлия 89778128511</t>
  </si>
  <si>
    <t xml:space="preserve">2ка ул демьяна бедного д3 корп 7 кв 28 </t>
  </si>
  <si>
    <t xml:space="preserve">тараканы комплекс примиум </t>
  </si>
  <si>
    <t xml:space="preserve">1848ав</t>
  </si>
  <si>
    <t xml:space="preserve">м. Чертановская        16.00        2150                "ул чертановская, д 66 корп 1 кв 196
5 этаж, подъезд 6
196к5305 код"" Светлана        79104712904
89035839463 Вера"        4к кв старый клиент комплекс        Михаил</t>
  </si>
  <si>
    <t xml:space="preserve">старый клиент тараканы 4к кв комплекс</t>
  </si>
  <si>
    <t xml:space="preserve">1849ав</t>
  </si>
  <si>
    <t xml:space="preserve">11.52</t>
  </si>
  <si>
    <t xml:space="preserve">89295300612 Марина </t>
  </si>
  <si>
    <t xml:space="preserve">дом подъезды подвалы чердаки  и 3 квартиры полный ад МОП поностбю квартиры дополнительно плюс 2000</t>
  </si>
  <si>
    <t xml:space="preserve">12 300</t>
  </si>
  <si>
    <t xml:space="preserve">жду объемы на почту</t>
  </si>
  <si>
    <t xml:space="preserve">батутный центр теперь на бауманской </t>
  </si>
  <si>
    <t xml:space="preserve">2д 500кв м</t>
  </si>
  <si>
    <t xml:space="preserve">500кв м  2д детский сад</t>
  </si>
  <si>
    <t xml:space="preserve">доложит руководству перезвонит сама</t>
  </si>
  <si>
    <t xml:space="preserve">7+903+777+71+13   мария</t>
  </si>
  <si>
    <t xml:space="preserve">ресторан в БЦ  помещение не проветривается  784м2    подвесной потолок</t>
  </si>
  <si>
    <t xml:space="preserve">тараканы   премиум-12400 обычные-8000</t>
  </si>
  <si>
    <t xml:space="preserve">пока собирает информацию--------------набрать в 16.00......Набрать в пятницу выбирает между компаниями</t>
  </si>
  <si>
    <t xml:space="preserve">12.38</t>
  </si>
  <si>
    <t xml:space="preserve">84959581205 дед </t>
  </si>
  <si>
    <t xml:space="preserve">комары 2к кв  полчища комаров дед сумасшедший </t>
  </si>
  <si>
    <t xml:space="preserve">ебобо, наберет сам</t>
  </si>
  <si>
    <t xml:space="preserve">89035346961 Виктория Андреевна</t>
  </si>
  <si>
    <t xml:space="preserve">плесень 2кв м  Реутов гардеробная,  ул октября 22 кв 88</t>
  </si>
  <si>
    <t xml:space="preserve">3000 +500 1500 дез воздуха </t>
  </si>
  <si>
    <t xml:space="preserve">1850ав</t>
  </si>
  <si>
    <t xml:space="preserve">89777395915 Андрей</t>
  </si>
  <si>
    <t xml:space="preserve">МИША В РАБОТ, приточные системы смывы, дезинфекция.</t>
  </si>
  <si>
    <t xml:space="preserve">потряд хотел от нас лиценщзию</t>
  </si>
  <si>
    <t xml:space="preserve">89998549309  елена</t>
  </si>
  <si>
    <t xml:space="preserve">клопы 2ка хол</t>
  </si>
  <si>
    <t xml:space="preserve">1852ав</t>
  </si>
  <si>
    <t xml:space="preserve">7+985+925+16+24</t>
  </si>
  <si>
    <t xml:space="preserve">14.48</t>
  </si>
  <si>
    <t xml:space="preserve">7+926+632+24+70</t>
  </si>
  <si>
    <t xml:space="preserve">реализация, </t>
  </si>
  <si>
    <t xml:space="preserve">для реализации бадов свидетельство о регистрации хотел, мудак</t>
  </si>
  <si>
    <t xml:space="preserve">89152053725 Олег</t>
  </si>
  <si>
    <t xml:space="preserve">осы и короед высота 6м и 8 м, 140кв м и 110кв м   осы под подшивкой, есть лет короеда 70км симферополька, 10 деревьев, серпуховской р-н КП ПЕТРУХИНО уч 29</t>
  </si>
  <si>
    <t xml:space="preserve">по 500 рублей за дерево, гарантия </t>
  </si>
  <si>
    <t xml:space="preserve">7+977+973+32+43  Ангелина</t>
  </si>
  <si>
    <t xml:space="preserve">тараканы  10% (570)--скидка по соц карте</t>
  </si>
  <si>
    <t xml:space="preserve">1854ав</t>
  </si>
  <si>
    <t xml:space="preserve">89268844297 Диана</t>
  </si>
  <si>
    <t xml:space="preserve">1к кв клопы новостройка 3 недели,  балашиха чистопольская ул. д 24 4 этаж кв 249 </t>
  </si>
  <si>
    <t xml:space="preserve">клопы  комплекс, 500 за повтор </t>
  </si>
  <si>
    <t xml:space="preserve">1853ав</t>
  </si>
  <si>
    <t xml:space="preserve">89165600303 Михаил</t>
  </si>
  <si>
    <t xml:space="preserve">хохлы бегали, хохлов нет, кроты есть (с) 2 га, территория лесфонда, раменский р-н пос кратово ул горького 64</t>
  </si>
  <si>
    <t xml:space="preserve">кроты и и пчелы в беседке , хочет гарантию гарантия год 48 за ГА, если больше то коэф относительно га </t>
  </si>
  <si>
    <t xml:space="preserve">1858ав</t>
  </si>
  <si>
    <t xml:space="preserve">клопы саларьево 24 бытовки по 800 руб за бытовку </t>
  </si>
  <si>
    <t xml:space="preserve">15.28</t>
  </si>
  <si>
    <t xml:space="preserve">7+916+952+27+05 калькулятор</t>
  </si>
  <si>
    <t xml:space="preserve">84956252825 89161754784 Людмила Лукинична </t>
  </si>
  <si>
    <t xml:space="preserve">крыса 20кв м маросейка 6-8 стр 4 во дворе клиника,</t>
  </si>
  <si>
    <t xml:space="preserve">комлекс, крыса попровать отловить, </t>
  </si>
  <si>
    <t xml:space="preserve">1855ав</t>
  </si>
  <si>
    <t xml:space="preserve">89672198886 дмитрий </t>
  </si>
  <si>
    <t xml:space="preserve">хол и гор 1 комната без гарантии м строгино,  строгинский б-р д 13 корп 3 кв 87 </t>
  </si>
  <si>
    <t xml:space="preserve">1856ав</t>
  </si>
  <si>
    <t xml:space="preserve">89773787879 Григо</t>
  </si>
  <si>
    <t xml:space="preserve">производство</t>
  </si>
  <si>
    <t xml:space="preserve">крысы 250м2</t>
  </si>
  <si>
    <t xml:space="preserve">11 200</t>
  </si>
  <si>
    <t xml:space="preserve">тупой чурка-----дорого</t>
  </si>
  <si>
    <t xml:space="preserve">1857ав</t>
  </si>
  <si>
    <t xml:space="preserve">осы в срубе кратово, 4х7, </t>
  </si>
  <si>
    <t xml:space="preserve">осмотреть сруб и щель в доме </t>
  </si>
  <si>
    <t xml:space="preserve">созвон в 10.00 28.08</t>
  </si>
  <si>
    <t xml:space="preserve">89651407722 арарат</t>
  </si>
  <si>
    <t xml:space="preserve">90кв м 4 комнаты клопы и тараканы Мытища дружба</t>
  </si>
  <si>
    <t xml:space="preserve">89857000115 Ольга </t>
  </si>
  <si>
    <t xml:space="preserve">клопы  чужой дачи принесли 1к кв больтше мес 25 км жк сампо дер красный поселок</t>
  </si>
  <si>
    <t xml:space="preserve">подумаю перезвоню хотела на завтра на утро</t>
  </si>
  <si>
    <r>
      <rPr>
        <sz val="11"/>
        <color rgb="FFFF0000"/>
        <rFont val="Cambria"/>
        <family val="0"/>
        <charset val="1"/>
      </rPr>
      <t xml:space="preserve">
</t>
    </r>
    <r>
      <rPr>
        <b val="true"/>
        <sz val="19"/>
        <rFont val="Cambria"/>
        <family val="0"/>
        <charset val="1"/>
      </rPr>
      <t xml:space="preserve">оплачено</t>
    </r>
  </si>
  <si>
    <t xml:space="preserve">89037706875 Олеся</t>
  </si>
  <si>
    <t xml:space="preserve">москва полуподвал</t>
  </si>
  <si>
    <t xml:space="preserve">плесень 1500-обработка с зачисткой 750р за метр    25000-супер зачистка</t>
  </si>
  <si>
    <t xml:space="preserve">пошла вращать шестиренками-------------набрать  28.08---в 14.00....нашла дешевле</t>
  </si>
  <si>
    <t xml:space="preserve">борщевик 11 соток,</t>
  </si>
  <si>
    <t xml:space="preserve">дорого думает</t>
  </si>
  <si>
    <t xml:space="preserve">89685608559 Сергей</t>
  </si>
  <si>
    <t xml:space="preserve">блохи   гап</t>
  </si>
  <si>
    <t xml:space="preserve">1859ав</t>
  </si>
  <si>
    <r>
      <rPr>
        <sz val="11"/>
        <color rgb="FF000000"/>
        <rFont val="Cambria"/>
        <family val="0"/>
        <charset val="1"/>
      </rPr>
      <t xml:space="preserve">
</t>
    </r>
    <r>
      <rPr>
        <b val="true"/>
        <sz val="19"/>
        <rFont val="Cambria"/>
        <family val="0"/>
        <charset val="1"/>
      </rPr>
      <t xml:space="preserve">заказ</t>
    </r>
  </si>
  <si>
    <t xml:space="preserve">7+495+542+41+31</t>
  </si>
  <si>
    <t xml:space="preserve">тсж подвал ничо не знаю, тараканы</t>
  </si>
  <si>
    <t xml:space="preserve">тараканы тсж</t>
  </si>
  <si>
    <t xml:space="preserve">жду тз на почту</t>
  </si>
  <si>
    <t xml:space="preserve">79166039444 роман</t>
  </si>
  <si>
    <t xml:space="preserve">хорошево-мневники</t>
  </si>
  <si>
    <t xml:space="preserve">перезвонить 31,08</t>
  </si>
  <si>
    <t xml:space="preserve">79256538182 Виге
Ул покровка, д 3/7</t>
  </si>
  <si>
    <t xml:space="preserve">1834ав</t>
  </si>
  <si>
    <t xml:space="preserve">перезвонит 03,09</t>
  </si>
  <si>
    <t xml:space="preserve">89056907894  Кирилл</t>
  </si>
  <si>
    <t xml:space="preserve">200м2 москва   ооо Арманс  8 комнат</t>
  </si>
  <si>
    <t xml:space="preserve">ОПЛАЧЕНО</t>
  </si>
  <si>
    <t xml:space="preserve">89163676692 Дмитрий</t>
  </si>
  <si>
    <t xml:space="preserve">в комнате плесень 1кв м  м раменки, мичуринский пр-т д 37 кв 48</t>
  </si>
  <si>
    <t xml:space="preserve">1860ав</t>
  </si>
  <si>
    <t xml:space="preserve">84957082899    89017035748 Елена</t>
  </si>
  <si>
    <t xml:space="preserve">москва 3 здания 1500м2  22р за метр квадратный</t>
  </si>
  <si>
    <t xml:space="preserve">ОФЕРТА//////   В РАБОТЕ У ТОРНАДО</t>
  </si>
  <si>
    <t xml:space="preserve">89199695890 Ксения </t>
  </si>
  <si>
    <t xml:space="preserve">фарм предприятие 40000кв м, помещения 17431кв, на след год </t>
  </si>
  <si>
    <t xml:space="preserve">аудит, пест контрроль  - след год? выезд </t>
  </si>
  <si>
    <t xml:space="preserve">на след год рабоиты хотят, жду схему для кп и развода на РС\\\ ДИАЛОГ выезд</t>
  </si>
  <si>
    <t xml:space="preserve">89031372057 Иван</t>
  </si>
  <si>
    <t xml:space="preserve">москва   магазин и склад</t>
  </si>
  <si>
    <t xml:space="preserve">блохи   500м2</t>
  </si>
  <si>
    <t xml:space="preserve">18 900</t>
  </si>
  <si>
    <t xml:space="preserve">пошел к руководству--------набрать в 12.00.......28,08 нашли другого</t>
  </si>
  <si>
    <t xml:space="preserve">89671578285 Светлана </t>
  </si>
  <si>
    <t xml:space="preserve">клопы 3 нед,  в мск,  1 комната в коммуналке  м кожуховская\автозаводская  трофимова 18 кв 22 </t>
  </si>
  <si>
    <t xml:space="preserve">комната клопы </t>
  </si>
  <si>
    <t xml:space="preserve">1861ав</t>
  </si>
  <si>
    <t xml:space="preserve">7+965+105+03+69  Анна</t>
  </si>
  <si>
    <t xml:space="preserve">1862ав</t>
  </si>
  <si>
    <t xml:space="preserve">7915-111-2269 Анастасия</t>
  </si>
  <si>
    <t xml:space="preserve">Клопы 2-ка,Солнечвногорск,Комплекс</t>
  </si>
  <si>
    <t xml:space="preserve">1864ав</t>
  </si>
  <si>
    <t xml:space="preserve">89161531265 Светлана</t>
  </si>
  <si>
    <t xml:space="preserve">клопы 3 недели, 1к кв м перово</t>
  </si>
  <si>
    <r>
      <rPr>
        <b val="true"/>
        <sz val="12"/>
        <rFont val="Cambria"/>
        <family val="0"/>
        <charset val="1"/>
      </rPr>
      <t xml:space="preserve">думает связь в 12.00\\\набрать  </t>
    </r>
    <r>
      <rPr>
        <sz val="11"/>
        <color rgb="FF0000FF"/>
        <rFont val="Cambria"/>
        <family val="0"/>
        <charset val="1"/>
      </rPr>
      <t xml:space="preserve">29.08</t>
    </r>
    <r>
      <rPr>
        <b val="true"/>
        <sz val="12"/>
        <rFont val="Cambria"/>
        <family val="0"/>
        <charset val="1"/>
      </rPr>
      <t xml:space="preserve"> в 12/00------------заказала уже у мошенник</t>
    </r>
  </si>
  <si>
    <t xml:space="preserve">тараканы  если сегодня то 5600////6100</t>
  </si>
  <si>
    <r>
      <rPr>
        <b val="true"/>
        <sz val="12"/>
        <rFont val="Cambria"/>
        <family val="0"/>
        <charset val="1"/>
      </rPr>
      <t xml:space="preserve">думает связь в 12.00\\\набрать  </t>
    </r>
    <r>
      <rPr>
        <sz val="11"/>
        <color rgb="FF0000FF"/>
        <rFont val="Cambria"/>
        <family val="0"/>
        <charset val="1"/>
      </rPr>
      <t xml:space="preserve">29.08</t>
    </r>
    <r>
      <rPr>
        <b val="true"/>
        <sz val="12"/>
        <rFont val="Cambria"/>
        <family val="0"/>
        <charset val="1"/>
      </rPr>
      <t xml:space="preserve"> в 12/00------------мы пока на паузе будем сами обрабатываться</t>
    </r>
  </si>
  <si>
    <t xml:space="preserve">Москва,Огородный пр-зд д16 стр 14,Склад 90 м</t>
  </si>
  <si>
    <t xml:space="preserve">Крысы</t>
  </si>
  <si>
    <t xml:space="preserve">1863ав</t>
  </si>
  <si>
    <t xml:space="preserve">4600м2    14р/м2    балашиха</t>
  </si>
  <si>
    <t xml:space="preserve">64 400</t>
  </si>
  <si>
    <t xml:space="preserve">узнает цены--------набрать в 14.00....жил сервис бросает на автоответчик</t>
  </si>
  <si>
    <t xml:space="preserve">инга петровна   </t>
  </si>
  <si>
    <t xml:space="preserve">участок 6 соток   немчиновка</t>
  </si>
  <si>
    <t xml:space="preserve">короед  4 дерева-инъекции по 1500р и 3800 за цчасток 6 соток. далее на месте профилактические иньекции по 800р</t>
  </si>
  <si>
    <t xml:space="preserve">номера ее нет не захотела оставлять КОНЧЕННЫЙ ИНТЕРНЕТ И СВЯЗЬ</t>
  </si>
  <si>
    <t xml:space="preserve">89037161708 александр </t>
  </si>
  <si>
    <t xml:space="preserve">мыши 50км 700, 50кв м, дмитровка гарантия мес поселок славино ориентир  и набрать ему </t>
  </si>
  <si>
    <t xml:space="preserve">мыши отраву в дом ловушуи снаружи кик </t>
  </si>
  <si>
    <t xml:space="preserve">1867ав</t>
  </si>
  <si>
    <t xml:space="preserve">89647176267 НИКОЛАЙ</t>
  </si>
  <si>
    <t xml:space="preserve">ТАРАканы</t>
  </si>
  <si>
    <t xml:space="preserve">1865ав</t>
  </si>
  <si>
    <t xml:space="preserve">7+926+927+76+69  Наталья</t>
  </si>
  <si>
    <t xml:space="preserve">москва 115м2 подвал жилого дома там кухня и хоз помещения</t>
  </si>
  <si>
    <t xml:space="preserve">обдумывет--------набрать а 16.00....у нее шляпа какаято с телефоном....не алееее////// 29.08-тоже не але</t>
  </si>
  <si>
    <t xml:space="preserve">7+916+626+07+01 </t>
  </si>
  <si>
    <t xml:space="preserve">лобня участок 6 соток </t>
  </si>
  <si>
    <t xml:space="preserve">борщевик   без гарантии</t>
  </si>
  <si>
    <t xml:space="preserve">1866ав</t>
  </si>
  <si>
    <t xml:space="preserve">7+495+427+08+11</t>
  </si>
  <si>
    <t xml:space="preserve">дет сад бегемотик</t>
  </si>
  <si>
    <t xml:space="preserve">я хз я ничего не оставляла я тупая ПИЗДА нассыте мне в рот</t>
  </si>
  <si>
    <t xml:space="preserve">крекшино  5 соток </t>
  </si>
  <si>
    <t xml:space="preserve">крот  2 выезда</t>
  </si>
  <si>
    <t xml:space="preserve">подумаю и перезвоню-----------набрать  29.08 в 12/00-----------  29/08---- мы пока не надумали сами перезвоним</t>
  </si>
  <si>
    <t xml:space="preserve">84997206927 Дарья </t>
  </si>
  <si>
    <t xml:space="preserve">18 км от мкад 6 соток кроты 30-40</t>
  </si>
  <si>
    <t xml:space="preserve">обдумывет--------набрать а 17.00</t>
  </si>
  <si>
    <t xml:space="preserve">79258314040 аркадий</t>
  </si>
  <si>
    <t xml:space="preserve">константин</t>
  </si>
  <si>
    <t xml:space="preserve">25 км по новой риге</t>
  </si>
  <si>
    <t xml:space="preserve">крот 1 выезд</t>
  </si>
  <si>
    <t xml:space="preserve">Созвон 30,08</t>
  </si>
  <si>
    <t xml:space="preserve">дезинфекция  будки автотранспорта</t>
  </si>
  <si>
    <t xml:space="preserve">просто узнал делаем или нет такое</t>
  </si>
  <si>
    <t xml:space="preserve">мясо в холодильнике протухло </t>
  </si>
  <si>
    <t xml:space="preserve">щас хочу коммунарка, груцстный хач пизды от мамы получит</t>
  </si>
  <si>
    <t xml:space="preserve">89032274102 владимир </t>
  </si>
  <si>
    <t xml:space="preserve">кроты дер большое сареево, кп горки 21 уч 26 </t>
  </si>
  <si>
    <t xml:space="preserve">кроты разово кротоловками</t>
  </si>
  <si>
    <t xml:space="preserve">1868ав</t>
  </si>
  <si>
    <t xml:space="preserve">89165450100   Александр</t>
  </si>
  <si>
    <t xml:space="preserve">медвежьи озера 5 соток</t>
  </si>
  <si>
    <t xml:space="preserve">разово 6200 кроты</t>
  </si>
  <si>
    <t xml:space="preserve">1869ав</t>
  </si>
  <si>
    <t xml:space="preserve">ППК, ЖУД, на 4 сортира</t>
  </si>
  <si>
    <t xml:space="preserve">сама наберу</t>
  </si>
  <si>
    <t xml:space="preserve">89672665050 денис </t>
  </si>
  <si>
    <t xml:space="preserve">2 га борщевик, с чел рост, 85 км от мкад </t>
  </si>
  <si>
    <t xml:space="preserve">50 к без покоса, 86 с покосом  30-40 соток 30 без покоса 50 с покосом</t>
  </si>
  <si>
    <t xml:space="preserve">пошел к начльству наберет сам</t>
  </si>
  <si>
    <t xml:space="preserve">зеленоград</t>
  </si>
  <si>
    <t xml:space="preserve">1-шка моп</t>
  </si>
  <si>
    <t xml:space="preserve">звонит сравнивает цены,связь 29,08</t>
  </si>
  <si>
    <t xml:space="preserve">89030143495   Леонид</t>
  </si>
  <si>
    <t xml:space="preserve">мо балащиха    с ндс работаем</t>
  </si>
  <si>
    <t xml:space="preserve">плесень 59м2  1500м2 за м2//// 10% скидка</t>
  </si>
  <si>
    <t xml:space="preserve">88 500</t>
  </si>
  <si>
    <t xml:space="preserve">уже за 45000 заказли у местных бомжей</t>
  </si>
  <si>
    <t xml:space="preserve">перепутала моссанэксперты ивана лобашкина спрашивала</t>
  </si>
  <si>
    <t xml:space="preserve">перепутала моссанэксперты</t>
  </si>
  <si>
    <t xml:space="preserve">89685640555 Алексей</t>
  </si>
  <si>
    <t xml:space="preserve">одинцово   5 соток</t>
  </si>
  <si>
    <t xml:space="preserve">2 выезда 10800/////     разоао-6200</t>
  </si>
  <si>
    <t xml:space="preserve">1870ав</t>
  </si>
  <si>
    <t xml:space="preserve">жду тз</t>
  </si>
  <si>
    <t xml:space="preserve">внуково клопы</t>
  </si>
  <si>
    <t xml:space="preserve">баба с клопами во внуково сразу конкретно хотела комплекс</t>
  </si>
  <si>
    <t xml:space="preserve">стр3331</t>
  </si>
  <si>
    <t xml:space="preserve">клинский  район </t>
  </si>
  <si>
    <t xml:space="preserve">тараканы     2ка</t>
  </si>
  <si>
    <t xml:space="preserve">я   пока провентилирую все и перезвоню----------------- набрать в  12.00   и дать скидку по логистике    на 02.09-------------спасибо я уже нашла</t>
  </si>
  <si>
    <t xml:space="preserve">7+999+874+91+79</t>
  </si>
  <si>
    <t xml:space="preserve">домодедово</t>
  </si>
  <si>
    <t xml:space="preserve">1871ав</t>
  </si>
  <si>
    <t xml:space="preserve">89161709141 Ольга</t>
  </si>
  <si>
    <t xml:space="preserve">тараканы, 2к кв  юз</t>
  </si>
  <si>
    <t xml:space="preserve">тараканы 2 к кв зотекла без покидания квартиры</t>
  </si>
  <si>
    <t xml:space="preserve">дотошная обзвонщица набрапть в 13.00///////////   уже вызвали    за 4200</t>
  </si>
  <si>
    <t xml:space="preserve">79772907101 Светлана</t>
  </si>
  <si>
    <t xml:space="preserve">Внуково 25 км,с повтором на 14 день повторный выезд 500р заранее набрать за час безх запаха адского, ул летчика Грицевца дом 4 кв 153 ЖК СОЛНЦЕВО ПАРК </t>
  </si>
  <si>
    <t xml:space="preserve">1-шка клопы</t>
  </si>
  <si>
    <t xml:space="preserve">11.48</t>
  </si>
  <si>
    <t xml:space="preserve">7+926+412+74+99</t>
  </si>
  <si>
    <t xml:space="preserve">6 соток 16 000 борщевик без покоса</t>
  </si>
  <si>
    <t xml:space="preserve">Перезвонит сама возможно на гарантийку, хочет несплошные гербициды</t>
  </si>
  <si>
    <t xml:space="preserve">7+963+655+10+54  </t>
  </si>
  <si>
    <t xml:space="preserve">частный дом   щелково    есть подвал  общая площадь до 100м2   и есть чердака</t>
  </si>
  <si>
    <t xml:space="preserve">мыши под натяжным потолком и под ламинатом</t>
  </si>
  <si>
    <t xml:space="preserve">мнет сиськи------------набрать в 17.00//////  переживают  за кота очень-----------не звоните мне я сама наберу</t>
  </si>
  <si>
    <t xml:space="preserve">79096300001 Валерий</t>
  </si>
  <si>
    <t xml:space="preserve">Квартира 3-шка гор тум тараканы 500м от мкад</t>
  </si>
  <si>
    <t xml:space="preserve">Перезвонить в 16-00/////  не могу говрить не надо большен мне звонить</t>
  </si>
  <si>
    <t xml:space="preserve">89686234998 Аик</t>
  </si>
  <si>
    <t xml:space="preserve">3д каптильня  250м2  сухорево мытищ район от мкад 19 км </t>
  </si>
  <si>
    <t xml:space="preserve">ППК ЖУД ТБО БИООТХОДЫ, 3Д, лаб</t>
  </si>
  <si>
    <t xml:space="preserve">добор  бардина </t>
  </si>
  <si>
    <t xml:space="preserve">500кв м и коридор 100кв м, 6000 квм </t>
  </si>
  <si>
    <t xml:space="preserve">7+919+765+06+05</t>
  </si>
  <si>
    <t xml:space="preserve">ущерб по плесени, ебанутая председательница затопила бабку снизу. 10кв м плюс от спор </t>
  </si>
  <si>
    <t xml:space="preserve">16 500</t>
  </si>
  <si>
    <t xml:space="preserve">мы вам перезвоним, хлебушек старый</t>
  </si>
  <si>
    <t xml:space="preserve">74957107701 Алина</t>
  </si>
  <si>
    <t xml:space="preserve">тарканы и клопы в теплом помещении,Москва ДиПиДи</t>
  </si>
  <si>
    <t xml:space="preserve">тараканы,клопы</t>
  </si>
  <si>
    <t xml:space="preserve">жду тз/переброс на автоответчик</t>
  </si>
  <si>
    <t xml:space="preserve">7+495+651+44+53 Геннадий Владимирович </t>
  </si>
  <si>
    <t xml:space="preserve">блохи, 2к кв 7й этаж, блохи с чердака м. аэропорт есть лежачий больной, внимание на стояки горячкой </t>
  </si>
  <si>
    <t xml:space="preserve">определяется с днем обработки /////     я еще пару дней вола поебу и перезвоню-----------  набрать  07.09</t>
  </si>
  <si>
    <t xml:space="preserve">79299673933 Светлана</t>
  </si>
  <si>
    <t xml:space="preserve">Тараканы двушка Павловский Посад,4300 за одну двушку 3400 за квартиру 3 двушки гор тум</t>
  </si>
  <si>
    <t xml:space="preserve">хочет поговорить с соседями раньше  пн не звонить/выходная будет 04,09 заказывала с рабочего телефона</t>
  </si>
  <si>
    <t xml:space="preserve">79152523994 Ирина</t>
  </si>
  <si>
    <t xml:space="preserve">Штурвальная ул д3к2 кв176 клопы,комплекс,трешка</t>
  </si>
  <si>
    <t xml:space="preserve">1873ав</t>
  </si>
  <si>
    <t xml:space="preserve">84991863165  Алла Ивановна</t>
  </si>
  <si>
    <t xml:space="preserve">бабка нищая хочет за копейки обработаться/не берет</t>
  </si>
  <si>
    <t xml:space="preserve">  Ксения 89260792770</t>
  </si>
  <si>
    <t xml:space="preserve">100м2   салон  красоты   разодил на ежемесячное обслуживание 12 обработок по 2400 за каждю</t>
  </si>
  <si>
    <t xml:space="preserve">тараканы  есть все договоры</t>
  </si>
  <si>
    <t xml:space="preserve">УЖЕ ЗАКЛЮЧИЛИСЬ</t>
  </si>
  <si>
    <t xml:space="preserve">маленький  магазинчик 2 на 2      до 1000м2-18000р</t>
  </si>
  <si>
    <t xml:space="preserve">я подумаю -----------  набрать 30.08   </t>
  </si>
  <si>
    <t xml:space="preserve">добор  сафутдинова</t>
  </si>
  <si>
    <t xml:space="preserve">ППК ЖУД 3Д ЛАБ</t>
  </si>
  <si>
    <t xml:space="preserve">89859289928  Андрей</t>
  </si>
  <si>
    <t xml:space="preserve">мо 40км от мкад новоглаголево площадь 50 соток много деревьев</t>
  </si>
  <si>
    <t xml:space="preserve">короед  весь участок-18000/////  1500-до деревьев больше 10 деревьев по 900</t>
  </si>
  <si>
    <t xml:space="preserve">думает----------  набрать 31.08-------   03.09  позвонил----------сказал не удобно говорить набрать 04.09</t>
  </si>
  <si>
    <t xml:space="preserve">7 985 384 13 46</t>
  </si>
  <si>
    <t xml:space="preserve">232м2  москва  столовая тараканы</t>
  </si>
  <si>
    <t xml:space="preserve">тараканы разово</t>
  </si>
  <si>
    <t xml:space="preserve">я подумаю -----------  набрать 30.08   /сделали дешевле</t>
  </si>
  <si>
    <t xml:space="preserve">7+916+653+88+97</t>
  </si>
  <si>
    <t xml:space="preserve">1874ав</t>
  </si>
  <si>
    <t xml:space="preserve">89250875559  Ксения</t>
  </si>
  <si>
    <t xml:space="preserve">долгопрудный грибки</t>
  </si>
  <si>
    <t xml:space="preserve">тараканы 1ка</t>
  </si>
  <si>
    <t xml:space="preserve">1875ав</t>
  </si>
  <si>
    <t xml:space="preserve"> ппк </t>
  </si>
  <si>
    <t xml:space="preserve">Выставлен счет</t>
  </si>
  <si>
    <t xml:space="preserve">89857736277 Владимир</t>
  </si>
  <si>
    <t xml:space="preserve">от мкад 60 км по семфиропольке</t>
  </si>
  <si>
    <t xml:space="preserve">мухи   по коньку  дом 2 этажа </t>
  </si>
  <si>
    <t xml:space="preserve">хочет завтра утром</t>
  </si>
  <si>
    <t xml:space="preserve">борщевик югория</t>
  </si>
  <si>
    <t xml:space="preserve">89067036347 Ольга</t>
  </si>
  <si>
    <t xml:space="preserve">Бауманская бол почтовая 18\20 корп 18 вход со  стороны бол. почтовой возле авт. остановки</t>
  </si>
  <si>
    <t xml:space="preserve">клопы 49кв м и 20 к\м </t>
  </si>
  <si>
    <t xml:space="preserve">1876ав</t>
  </si>
  <si>
    <t xml:space="preserve">7+916+274+87+69 Аня </t>
  </si>
  <si>
    <t xml:space="preserve">в квартире грызуны, 2 к кв, м царицино </t>
  </si>
  <si>
    <t xml:space="preserve">ловушки пенокумарин и отрава после 21.00</t>
  </si>
  <si>
    <t xml:space="preserve">Советуется с мужем</t>
  </si>
  <si>
    <t xml:space="preserve">9.53</t>
  </si>
  <si>
    <t xml:space="preserve">89165172041 Сергей </t>
  </si>
  <si>
    <t xml:space="preserve">клопы 2 года уже травили, квартира пустая, 3к кв, м Раменки мичуринский пр-т д 38 кв 28 </t>
  </si>
  <si>
    <t xml:space="preserve">через 10 дней закрепительная 2 обрабокти</t>
  </si>
  <si>
    <t xml:space="preserve">1877ав</t>
  </si>
  <si>
    <t xml:space="preserve">89652225871 Елена</t>
  </si>
  <si>
    <t xml:space="preserve">домодедово село ильинское ул. бригадная д 105 подвал 800кв м жилой дом </t>
  </si>
  <si>
    <t xml:space="preserve">блози 800кев м и 2500 хата 2 к кв</t>
  </si>
  <si>
    <t xml:space="preserve">84957811769  Марина</t>
  </si>
  <si>
    <t xml:space="preserve">плесень  3 м2   2000 за м2</t>
  </si>
  <si>
    <t xml:space="preserve">подумаем ----------набрать 31.08  в 12.00////////////уже не актуально    не хотят сбрасываться</t>
  </si>
  <si>
    <t xml:space="preserve">89853404069 Наталья</t>
  </si>
  <si>
    <t xml:space="preserve">1ка тараканы</t>
  </si>
  <si>
    <t xml:space="preserve">1878ав</t>
  </si>
  <si>
    <t xml:space="preserve">7+916+649+29+39 Елена</t>
  </si>
  <si>
    <t xml:space="preserve">МО от мкад 5 км</t>
  </si>
  <si>
    <t xml:space="preserve">клопы  2ка  ГАП</t>
  </si>
  <si>
    <t xml:space="preserve">подумаем ----------набрать 31.08  в 12.00////  пока обошлись своими силами</t>
  </si>
  <si>
    <t xml:space="preserve">торгсбыт ООО м.Трубная, Рождественский бульвар, д9, стр.1 Лиана
8(967)244-12-55</t>
  </si>
  <si>
    <t xml:space="preserve">паукообразная хуйнчя</t>
  </si>
  <si>
    <t xml:space="preserve">1181ю</t>
  </si>
  <si>
    <t xml:space="preserve">7-926-245-11-90 Ирина</t>
  </si>
  <si>
    <t xml:space="preserve">тараканы,комплекс</t>
  </si>
  <si>
    <t xml:space="preserve">подумает набрать в 15-00,заказала в другой компании но может и сама перезвонить</t>
  </si>
  <si>
    <t xml:space="preserve">ильнур 89251449932</t>
  </si>
  <si>
    <t xml:space="preserve">москва сокол</t>
  </si>
  <si>
    <t xml:space="preserve">бытовка</t>
  </si>
  <si>
    <t xml:space="preserve">1879ав</t>
  </si>
  <si>
    <t xml:space="preserve">перепутали  моссанэксперты</t>
  </si>
  <si>
    <t xml:space="preserve">79096825095 Елена</t>
  </si>
  <si>
    <t xml:space="preserve">Сергиево-посадский р-н 2-шка,тараканы,комплекс</t>
  </si>
  <si>
    <t xml:space="preserve">хочет дешевле</t>
  </si>
  <si>
    <t xml:space="preserve">7+903+123+15+63 	 Анастасия</t>
  </si>
  <si>
    <t xml:space="preserve">плесень,аудит</t>
  </si>
  <si>
    <t xml:space="preserve">поговорит с мужем позвонить 31,08 ,,31,08 не берет</t>
  </si>
  <si>
    <t xml:space="preserve">89031890909 Максим</t>
  </si>
  <si>
    <t xml:space="preserve">АЛЬЯНС ТОРГ </t>
  </si>
  <si>
    <t xml:space="preserve">11 к под ключ, и 3д  ППК ЖУД </t>
  </si>
  <si>
    <t xml:space="preserve">7+909+682+50+95</t>
  </si>
  <si>
    <t xml:space="preserve">сергиев пассад и еще от него 20мин на маршрутке</t>
  </si>
  <si>
    <t xml:space="preserve">хочу дешевле</t>
  </si>
  <si>
    <t xml:space="preserve">7903-123-15-63</t>
  </si>
  <si>
    <t xml:space="preserve">стр.3367</t>
  </si>
  <si>
    <t xml:space="preserve">89654417245 Высоковск  под клином</t>
  </si>
  <si>
    <t xml:space="preserve">баба председатель 3к кв 5 шт  - 2000, 2 к кв 10 шт -1800, 1 к кв  5 шт- 1500</t>
  </si>
  <si>
    <t xml:space="preserve">Заказ от 01,09</t>
  </si>
  <si>
    <t xml:space="preserve">89199927044 Дмитрий</t>
  </si>
  <si>
    <t xml:space="preserve">ногинский р-н площадь 65кв м, дерево 2 эт </t>
  </si>
  <si>
    <t xml:space="preserve">приедет после 09.09.</t>
  </si>
  <si>
    <t xml:space="preserve">хол</t>
  </si>
  <si>
    <t xml:space="preserve">Перезвонить в 16.00   уже не актуально</t>
  </si>
  <si>
    <t xml:space="preserve">7+977+688+90+35</t>
  </si>
  <si>
    <t xml:space="preserve">не берет трубку с калькулятора</t>
  </si>
  <si>
    <t xml:space="preserve">позвонить в 15.30</t>
  </si>
  <si>
    <t xml:space="preserve">89645717454 Евгений </t>
  </si>
  <si>
    <t xml:space="preserve">обжарка кофе  ДОКИ проверка</t>
  </si>
  <si>
    <t xml:space="preserve">3д ппк жуд, лампы, лаб</t>
  </si>
  <si>
    <t xml:space="preserve">79773378997 Серегй</t>
  </si>
  <si>
    <t xml:space="preserve"> 20 км от мкад, рига ,рядом с  Нахабино
ИСтринский р-н, д-я Черное, ул европейская, д 3 кв 6 
этаж 2 подъезд 1
код : #1526
79773378997   Серегй
</t>
  </si>
  <si>
    <t xml:space="preserve">1690ав/1</t>
  </si>
  <si>
    <t xml:space="preserve">89031209636 Вадим</t>
  </si>
  <si>
    <t xml:space="preserve">10 соток кроты 101 км от мкад пос новозавидовский снт лазурное уч 270 </t>
  </si>
  <si>
    <t xml:space="preserve">кроты комплекс 10 соток</t>
  </si>
  <si>
    <t xml:space="preserve">1880ав</t>
  </si>
  <si>
    <t xml:space="preserve">арманс</t>
  </si>
  <si>
    <t xml:space="preserve">31.09</t>
  </si>
  <si>
    <t xml:space="preserve">89099064520 Ирина 89055715875  сын</t>
  </si>
  <si>
    <t xml:space="preserve">100 - 120 км кроты 20 соток 9соток поражены  волоколамский р-н дер бражниково днп солнце </t>
  </si>
  <si>
    <t xml:space="preserve">кроты,  2 выезда </t>
  </si>
  <si>
    <t xml:space="preserve">1881ав</t>
  </si>
  <si>
    <t xml:space="preserve">проезд шакальского,  д 49 корп 1 
кв. 141
этаж 11 подъезд 3
79852709856 Алексей</t>
  </si>
  <si>
    <t xml:space="preserve">1571ав</t>
  </si>
  <si>
    <t xml:space="preserve">21.53</t>
  </si>
  <si>
    <t xml:space="preserve">7+925+144+05+55</t>
  </si>
  <si>
    <t xml:space="preserve">новостройка свежий ремонт,  </t>
  </si>
  <si>
    <t xml:space="preserve">мудло </t>
  </si>
  <si>
    <t xml:space="preserve">1178ю   добор</t>
  </si>
  <si>
    <t xml:space="preserve">1178ю добор</t>
  </si>
  <si>
    <t xml:space="preserve">1876ав  добор</t>
  </si>
  <si>
    <t xml:space="preserve">1876ав добор</t>
  </si>
  <si>
    <t xml:space="preserve">84966177420 Наталья</t>
  </si>
  <si>
    <t xml:space="preserve">клопы  андреевка коломенский р-н,  клопы 100кв  если на 5 сент под петрухино то 7 тыщ без 10к</t>
  </si>
  <si>
    <t xml:space="preserve">пошла к руководству//// не берет </t>
  </si>
  <si>
    <t xml:space="preserve">7+926+984+70+16 </t>
  </si>
  <si>
    <t xml:space="preserve">16 км от мкад  посзеленый ногинский р-н д 2</t>
  </si>
  <si>
    <t xml:space="preserve">тараканы 1 к кв </t>
  </si>
  <si>
    <t xml:space="preserve">советуется с женой////  пока не актуально своими спосабами обработали</t>
  </si>
  <si>
    <t xml:space="preserve">2ка клопы гап</t>
  </si>
  <si>
    <t xml:space="preserve">набрать в 16.00    заказла за 1700</t>
  </si>
  <si>
    <t xml:space="preserve">сафутдинова добор </t>
  </si>
  <si>
    <t xml:space="preserve">сафутдинова добор за метрополис </t>
  </si>
  <si>
    <t xml:space="preserve">84994260219 Светлана 89857636097</t>
  </si>
  <si>
    <t xml:space="preserve">тараканы 2к кв 43 кв м мск дмитровская ул бутырская д89 корп 2 кв 22</t>
  </si>
  <si>
    <t xml:space="preserve">тараканы 2 к кв комплекчс</t>
  </si>
  <si>
    <t xml:space="preserve">1882ав</t>
  </si>
  <si>
    <t xml:space="preserve">79166232192   Денис</t>
  </si>
  <si>
    <t xml:space="preserve">тараканы  </t>
  </si>
  <si>
    <t xml:space="preserve">1883ав</t>
  </si>
  <si>
    <t xml:space="preserve">100 кв м цокольное помещение</t>
  </si>
  <si>
    <t xml:space="preserve">созвон 3.09   пока мы поебем мозг ----------  мы свами сами свяжкмася</t>
  </si>
  <si>
    <t xml:space="preserve">89661890133  Салта</t>
  </si>
  <si>
    <t xml:space="preserve">2ка    москва</t>
  </si>
  <si>
    <t xml:space="preserve">набрать в 11.00///// не берет     гасится мразь   черномазая</t>
  </si>
  <si>
    <t xml:space="preserve">79998316789 Дима</t>
  </si>
  <si>
    <t xml:space="preserve">ул.Краснодарская д74кв97 79998316789 Дима 1-шка</t>
  </si>
  <si>
    <t xml:space="preserve">1884ав</t>
  </si>
  <si>
    <t xml:space="preserve">ППК медцентр 8000</t>
  </si>
  <si>
    <t xml:space="preserve">дорого идёт нахуй</t>
  </si>
  <si>
    <t xml:space="preserve">89269324288 Сергей</t>
  </si>
  <si>
    <t xml:space="preserve">люберцы склад-магазин 1300м2  </t>
  </si>
  <si>
    <t xml:space="preserve">грызуны 2 выезда полный комплекс</t>
  </si>
  <si>
    <t xml:space="preserve">10 400</t>
  </si>
  <si>
    <t xml:space="preserve">СЧЕТ ОТПРАВЛЕН</t>
  </si>
  <si>
    <t xml:space="preserve">125 Га от клещей  одинцово  Бюджетная организая</t>
  </si>
  <si>
    <t xml:space="preserve">ЖДЕм ТЗ</t>
  </si>
  <si>
    <t xml:space="preserve">79035475481 Оксана</t>
  </si>
  <si>
    <t xml:space="preserve">клпов,     1-ка, МО
ивантеевка, 20 км от мкад.
ул новоселки, д 4 кв. 68
13 этаж, 1 подьезд
79035475481      Оксана
89250044619</t>
  </si>
  <si>
    <t xml:space="preserve">повтор клоп</t>
  </si>
  <si>
    <t xml:space="preserve">1770ав/1</t>
  </si>
  <si>
    <t xml:space="preserve">7+495+137+85+70</t>
  </si>
  <si>
    <t xml:space="preserve">постоянно занято</t>
  </si>
  <si>
    <t xml:space="preserve">84956405291  Юрий Сергеевич</t>
  </si>
  <si>
    <t xml:space="preserve">москва книжный склад 270м2 раздевалки столовая и туалет      в щелях из гипсакортона  много тараканов </t>
  </si>
  <si>
    <t xml:space="preserve">1200м2-26000р    тараканы</t>
  </si>
  <si>
    <t xml:space="preserve">ПИДОРАС ЗАПРОС КП БЫЛ</t>
  </si>
  <si>
    <t xml:space="preserve">79160187424 Алла</t>
  </si>
  <si>
    <t xml:space="preserve">Балашиха мкр.1мая д29 кв 293 комплекс</t>
  </si>
  <si>
    <t xml:space="preserve">2-шка,комплекс,клопы</t>
  </si>
  <si>
    <t xml:space="preserve">1885ав</t>
  </si>
  <si>
    <t xml:space="preserve">89660585078 Хусейн </t>
  </si>
  <si>
    <t xml:space="preserve">максим </t>
  </si>
  <si>
    <t xml:space="preserve">2 к кв ногинске</t>
  </si>
  <si>
    <t xml:space="preserve">занято,сбрасывает</t>
  </si>
  <si>
    <t xml:space="preserve">89258837398 Алексей</t>
  </si>
  <si>
    <t xml:space="preserve">каркасный дом, </t>
  </si>
  <si>
    <t xml:space="preserve">89055910026 Юлия</t>
  </si>
  <si>
    <t xml:space="preserve">120км от мкад  11 соток</t>
  </si>
  <si>
    <t xml:space="preserve">кроты 2 выезда   2300 скидка по логистике</t>
  </si>
  <si>
    <t xml:space="preserve">1886ав</t>
  </si>
  <si>
    <t xml:space="preserve">79850498020 Сергей</t>
  </si>
  <si>
    <t xml:space="preserve">ППК, ЖУД, лаб, дез вент </t>
  </si>
  <si>
    <t xml:space="preserve">поешл к начальству</t>
  </si>
  <si>
    <t xml:space="preserve">частный  дом 7-8 чел 2 км от мкад 200кв м 4 комнаты клопы появились вчера, </t>
  </si>
  <si>
    <t xml:space="preserve">спасибо за кончультацию, пойду к начальствыу</t>
  </si>
  <si>
    <t xml:space="preserve">89162326334 Валентина</t>
  </si>
  <si>
    <t xml:space="preserve">дмитровский район от мкад 60 км за Яхромой участок 10-12 соток</t>
  </si>
  <si>
    <t xml:space="preserve">кроты 2 выезда    на следующий год сделать выезд бесплатно</t>
  </si>
  <si>
    <t xml:space="preserve">16 100</t>
  </si>
  <si>
    <t xml:space="preserve">заказ строчка   3481</t>
  </si>
  <si>
    <t xml:space="preserve">89167003257 Мансур</t>
  </si>
  <si>
    <t xml:space="preserve">3 к кв, клопы? возможно блохи ломонсовский пр-т университетский пр-т д23 корп 2 кв 147</t>
  </si>
  <si>
    <t xml:space="preserve">клопы или блохи </t>
  </si>
  <si>
    <t xml:space="preserve">7+961+006+46+53</t>
  </si>
  <si>
    <t xml:space="preserve">клопы  5к кв</t>
  </si>
  <si>
    <t xml:space="preserve">89672665843 тыпая чурка</t>
  </si>
  <si>
    <t xml:space="preserve">хол гор тараканы и клопы 2к кв чурки</t>
  </si>
  <si>
    <t xml:space="preserve">даст наш номер человеку перезвонят</t>
  </si>
  <si>
    <t xml:space="preserve">п медиа </t>
  </si>
  <si>
    <t xml:space="preserve">89037150733 Татьяна</t>
  </si>
  <si>
    <t xml:space="preserve">Одинцовский р-н, село ершово, д. 4 кв. 61,64,66,62 мобил 89037150733 Татьяна </t>
  </si>
  <si>
    <t xml:space="preserve">1760ав/1</t>
  </si>
  <si>
    <t xml:space="preserve">89260751756 Павел</t>
  </si>
  <si>
    <t xml:space="preserve">1 комната  м каширская кошкина 11 корп 2 комната 116</t>
  </si>
  <si>
    <t xml:space="preserve">тараканы комната в общ хол и бар</t>
  </si>
  <si>
    <t xml:space="preserve">1887ав</t>
  </si>
  <si>
    <t xml:space="preserve">14.26</t>
  </si>
  <si>
    <t xml:space="preserve">798687469102 Адина</t>
  </si>
  <si>
    <t xml:space="preserve">Москва,Просторная 5 кв 106 798687469102 Адина</t>
  </si>
  <si>
    <t xml:space="preserve">клоп 2-шка холодный</t>
  </si>
  <si>
    <t xml:space="preserve">1888ав</t>
  </si>
  <si>
    <t xml:space="preserve">89652525051 Наталья 89776778342 Ольга звонить ей</t>
  </si>
  <si>
    <t xml:space="preserve">долгопрудный ул первомайская 32 корп 3 под 2 эт 8 комната 338</t>
  </si>
  <si>
    <t xml:space="preserve">тараканы клопы комната в общ хол и бар  картой</t>
  </si>
  <si>
    <t xml:space="preserve">Новопеределкино</t>
  </si>
  <si>
    <t xml:space="preserve">перезвонить,потом сам наберет что то решает</t>
  </si>
  <si>
    <t xml:space="preserve">79030062097 Юлия.</t>
  </si>
  <si>
    <t xml:space="preserve">бассейн 500кв м блози помпой и туман в других помещениях балашиха</t>
  </si>
  <si>
    <t xml:space="preserve">блохи крысы  900кв м</t>
  </si>
  <si>
    <t xml:space="preserve">19  200</t>
  </si>
  <si>
    <t xml:space="preserve">7+926+844+02+60</t>
  </si>
  <si>
    <t xml:space="preserve">неудобно говорить перезвоню сама</t>
  </si>
  <si>
    <t xml:space="preserve">79773466559 елена</t>
  </si>
  <si>
    <t xml:space="preserve">2-шка Ярославское ш 109 к3 кв519</t>
  </si>
  <si>
    <t xml:space="preserve"> 5 200</t>
  </si>
  <si>
    <t xml:space="preserve">Перезвонить в 16,00, не берет</t>
  </si>
  <si>
    <t xml:space="preserve">7916-2866745</t>
  </si>
  <si>
    <t xml:space="preserve">нахимовский пр-кт 2-шка</t>
  </si>
  <si>
    <t xml:space="preserve">клопвы,горячий</t>
  </si>
  <si>
    <t xml:space="preserve"> Сама наберет</t>
  </si>
  <si>
    <t xml:space="preserve">89031726034 Галина Михайловна</t>
  </si>
  <si>
    <t xml:space="preserve">Окская 18 к1 кв 15, комплекс тараканы 89031726034 Галина Михайловна</t>
  </si>
  <si>
    <t xml:space="preserve">Тараканы,комплекс</t>
  </si>
  <si>
    <t xml:space="preserve">1890 ав</t>
  </si>
  <si>
    <t xml:space="preserve">79057257607 Алексей</t>
  </si>
  <si>
    <t xml:space="preserve">Талдом</t>
  </si>
  <si>
    <t xml:space="preserve">борщ</t>
  </si>
  <si>
    <t xml:space="preserve">набрать 01,01 с 10,00 01,09 не отвечает перенабрать в 12 не отвечает</t>
  </si>
  <si>
    <t xml:space="preserve">79036260839 Роман</t>
  </si>
  <si>
    <t xml:space="preserve">30 км по киевке,2 сот</t>
  </si>
  <si>
    <t xml:space="preserve">кроты комплекс без гарантии</t>
  </si>
  <si>
    <t xml:space="preserve">по времени не получается хотел на выходных</t>
  </si>
  <si>
    <t xml:space="preserve">79969582959 Владимир</t>
  </si>
  <si>
    <t xml:space="preserve">Москва </t>
  </si>
  <si>
    <t xml:space="preserve">Клопы горячий </t>
  </si>
  <si>
    <t xml:space="preserve">набрать в 11,35 не отвечает вывели</t>
  </si>
  <si>
    <t xml:space="preserve">7926-403-2180 Насмир</t>
  </si>
  <si>
    <t xml:space="preserve">Клопы однушка хол</t>
  </si>
  <si>
    <t xml:space="preserve">набрать в 13,0,уроды вывели</t>
  </si>
  <si>
    <t xml:space="preserve">79929998999 тахир</t>
  </si>
  <si>
    <t xml:space="preserve">800-летия москвы д 10к3 кв132 79929998999 Тахир</t>
  </si>
  <si>
    <t xml:space="preserve">мыши,2-шка</t>
  </si>
  <si>
    <t xml:space="preserve">1891 сн</t>
  </si>
  <si>
    <t xml:space="preserve">79654417245 Ивета</t>
  </si>
  <si>
    <t xml:space="preserve">Константин/Михаил</t>
  </si>
  <si>
    <r>
      <rPr>
        <sz val="11"/>
        <rFont val="Cambria"/>
        <family val="0"/>
        <charset val="1"/>
      </rPr>
      <t xml:space="preserve">Клинский р-н г.Высоковск ул.Ленина 37 кв 10, Будет 11 квартир хол 1-к 1500,2-к 1800,3-к 2000, клопы тараканы хол. 1-к 2500,2-к 2800,3-к 3000,комплекс 1-к 3800,2-к 4100,3-к 4700 </t>
    </r>
    <r>
      <rPr>
        <b val="true"/>
        <sz val="11"/>
        <rFont val="Cambria"/>
        <family val="0"/>
        <charset val="1"/>
      </rPr>
      <t xml:space="preserve">в 10 квартире делать комплекс</t>
    </r>
  </si>
  <si>
    <t xml:space="preserve">тараканы 11 квартир</t>
  </si>
  <si>
    <t xml:space="preserve">1892 сн</t>
  </si>
  <si>
    <t xml:space="preserve">79100021710 Марина    7916373-6570 Алексей</t>
  </si>
  <si>
    <t xml:space="preserve">Ленинский пр-кт 106к1кв 118 клопы 4-шка</t>
  </si>
  <si>
    <t xml:space="preserve">клопы,комплекс</t>
  </si>
  <si>
    <t xml:space="preserve">1893сн</t>
  </si>
  <si>
    <t xml:space="preserve">7926233-83-33 Владимир</t>
  </si>
  <si>
    <t xml:space="preserve">ООО"Рест-Квартал" 55сот но хотят чисто по фасаду</t>
  </si>
  <si>
    <t xml:space="preserve">Дератизация</t>
  </si>
  <si>
    <t xml:space="preserve">Набрать 03,09 Звонила Л. 27.09 не берет трубку !</t>
  </si>
  <si>
    <t xml:space="preserve">Михаил/константин</t>
  </si>
  <si>
    <t xml:space="preserve">бассейн 500кв м блози помпой и туман в других помещениях,подвал крысы 400м кв балашиха</t>
  </si>
  <si>
    <t xml:space="preserve">выставлен счет стр 3417</t>
  </si>
  <si>
    <t xml:space="preserve">89854628432 Юлия </t>
  </si>
  <si>
    <t xml:space="preserve">6я кожуховская ул д24 кв 127 </t>
  </si>
  <si>
    <t xml:space="preserve">4к кв тараканы</t>
  </si>
  <si>
    <t xml:space="preserve">84952308124 тупая бабка</t>
  </si>
  <si>
    <t xml:space="preserve">Крекшино помещение склад 1000кв м тараканы, бутылки с водой на складе </t>
  </si>
  <si>
    <t xml:space="preserve">тараканы 1000кв м</t>
  </si>
  <si>
    <t xml:space="preserve">передам руководству, пусть решщают</t>
  </si>
  <si>
    <t xml:space="preserve">84957416699 Олег </t>
  </si>
  <si>
    <t xml:space="preserve">склад запчасти, автосервис, мойка, стирка 3д,  ппк 3500, договора общие</t>
  </si>
  <si>
    <t xml:space="preserve">жду почту</t>
  </si>
  <si>
    <t xml:space="preserve">запрос кп, жду тз</t>
  </si>
  <si>
    <t xml:space="preserve">10.18</t>
  </si>
  <si>
    <t xml:space="preserve">89153977875 Виктория</t>
  </si>
  <si>
    <t xml:space="preserve">ул дорнбасская д7 кв 93 3к кв комлпекс 14 этпж код домофна 93к7777</t>
  </si>
  <si>
    <t xml:space="preserve">1895сн</t>
  </si>
  <si>
    <t xml:space="preserve">84992016152 алексей 89055787429    ВЛАДЫКИНО тараканы 2 к кв, алтуфьевское ш 12 кв 290 7 под 3 этаж  на кухне и в ванной натяжные потолки ОСОБОЕ ВНИМАНИЕ        комплекс 4500        4500</t>
  </si>
  <si>
    <t xml:space="preserve">Повтор</t>
  </si>
  <si>
    <t xml:space="preserve">николо-урюпино красогорский район  </t>
  </si>
  <si>
    <t xml:space="preserve">крысы  3 контейнера</t>
  </si>
  <si>
    <t xml:space="preserve">74954244303 Наталья 89853914943</t>
  </si>
  <si>
    <t xml:space="preserve">"МО Киевка
70 км от мкад"        10.00-11.00        8700        1631ав        "70 км от мкад, киевка, нарофоминск за ним
Нарофоминский р-н, д-я Головеньки - ориентир
снт Кантемировец. уч 95
74954244303 Наталья
89853914943
"        "короед, на даче.сруб, 6 на 8 , 2 этажа 96 кв. м.700 ГАПбез заппа Владимир</t>
  </si>
  <si>
    <t xml:space="preserve">Короед</t>
  </si>
  <si>
    <t xml:space="preserve">1631ав/1</t>
  </si>
  <si>
    <t xml:space="preserve">1к кв мск тараканы</t>
  </si>
  <si>
    <t xml:space="preserve">связь в 15.00/едет в метро созвон в17.30/хозяева ва выбрали другую компанию сбрас</t>
  </si>
  <si>
    <t xml:space="preserve">89645986458 госхуйня</t>
  </si>
  <si>
    <t xml:space="preserve">314га сергиев посадский район </t>
  </si>
  <si>
    <t xml:space="preserve">госзуйня без предоплаты</t>
  </si>
  <si>
    <t xml:space="preserve">Светлана Воеводова
8(966)025-61-05</t>
  </si>
  <si>
    <t xml:space="preserve">дезинсекция 65м2</t>
  </si>
  <si>
    <t xml:space="preserve">89262053713 Сергей</t>
  </si>
  <si>
    <t xml:space="preserve">подольск 1ка</t>
  </si>
  <si>
    <t xml:space="preserve">наберу, сбрас!</t>
  </si>
  <si>
    <t xml:space="preserve">2к кв </t>
  </si>
  <si>
    <t xml:space="preserve">перезвонит сама, сапасибо за консультиацию (с)</t>
  </si>
  <si>
    <t xml:space="preserve">89637828321 Паша</t>
  </si>
  <si>
    <t xml:space="preserve">пушкинский район город пушкино</t>
  </si>
  <si>
    <t xml:space="preserve">1 ка клопы</t>
  </si>
  <si>
    <t xml:space="preserve">1896сн</t>
  </si>
  <si>
    <t xml:space="preserve">79267555513 Денис</t>
  </si>
  <si>
    <t xml:space="preserve">г.Балашиха,Советская д24 кв 42</t>
  </si>
  <si>
    <t xml:space="preserve">1-шка тараканы комплекс</t>
  </si>
  <si>
    <t xml:space="preserve">1897сн</t>
  </si>
  <si>
    <t xml:space="preserve">3д, доки, жду список</t>
  </si>
  <si>
    <t xml:space="preserve">7916-559-12-09 Светлана</t>
  </si>
  <si>
    <t xml:space="preserve">ул.Алмаатинская д2 кв 90</t>
  </si>
  <si>
    <t xml:space="preserve">моп холодный без гарантии</t>
  </si>
  <si>
    <t xml:space="preserve">1898сн</t>
  </si>
  <si>
    <t xml:space="preserve">югория борщевик</t>
  </si>
  <si>
    <t xml:space="preserve">югория борщевик 41,5га</t>
  </si>
  <si>
    <t xml:space="preserve">1 232550</t>
  </si>
  <si>
    <t xml:space="preserve">89851355738 Генналдий викторвич 89268131017  </t>
  </si>
  <si>
    <t xml:space="preserve">клопы 3к кв пос октябрьский ул 60 лет победы д3 кв 110 14 этаж</t>
  </si>
  <si>
    <t xml:space="preserve">3к кв комплекс</t>
  </si>
  <si>
    <t xml:space="preserve">1899сн</t>
  </si>
  <si>
    <t xml:space="preserve">7+977+342+13+60</t>
  </si>
  <si>
    <t xml:space="preserve">Разливайка доки под открытие </t>
  </si>
  <si>
    <t xml:space="preserve">говорящая голова, передаст руководству</t>
  </si>
  <si>
    <t xml:space="preserve">набрать 04.09-----в 14.00/сама наберет </t>
  </si>
  <si>
    <t xml:space="preserve">клопы таракан холодный 1 шка</t>
  </si>
  <si>
    <t xml:space="preserve">на сайте мэра москвы вычитал 3 года гарантии избавились 16.11 звонила</t>
  </si>
  <si>
    <t xml:space="preserve">89629850905 Анжелика </t>
  </si>
  <si>
    <t xml:space="preserve">мо красногорск звонила 16.11 предложила со скидкой обработку за 3600 холодный туман!Людмила</t>
  </si>
  <si>
    <t xml:space="preserve">2ка клопы и тараканы</t>
  </si>
  <si>
    <t xml:space="preserve">спасибо мы подумаем------набрать 04.09 в 14.00/не беретзвонила 16.11 предложила со скидкой обработку за 3600 холодный туман!Людмила</t>
  </si>
  <si>
    <t xml:space="preserve">79775059066 Анастасия</t>
  </si>
  <si>
    <t xml:space="preserve">Химки ул зеленая д 4 кв 65 </t>
  </si>
  <si>
    <t xml:space="preserve">3-шка тараканы</t>
  </si>
  <si>
    <t xml:space="preserve">1900сн</t>
  </si>
  <si>
    <t xml:space="preserve">москва 60 м2   продукты</t>
  </si>
  <si>
    <t xml:space="preserve">крысы  и тараканы</t>
  </si>
  <si>
    <t xml:space="preserve">спасибо мы подумаем------набрать 04.09 в 14.00</t>
  </si>
  <si>
    <t xml:space="preserve">7+926+760+62+57  Алексей</t>
  </si>
  <si>
    <t xml:space="preserve">москва дмитрия донского  3ка</t>
  </si>
  <si>
    <t xml:space="preserve">1901сн</t>
  </si>
  <si>
    <t xml:space="preserve">79032274102 Владимир</t>
  </si>
  <si>
    <t xml:space="preserve">кроты дер большое сареево, кп горки 21 уч 26     тел 89032274102 владимир  </t>
  </si>
  <si>
    <t xml:space="preserve">1906сн</t>
  </si>
  <si>
    <t xml:space="preserve">стройэкоиндустрия добор 11 бытовок</t>
  </si>
  <si>
    <t xml:space="preserve">7+977+973+47+33</t>
  </si>
  <si>
    <t xml:space="preserve">занято  постоянно</t>
  </si>
  <si>
    <t xml:space="preserve">89164055861  Лана</t>
  </si>
  <si>
    <t xml:space="preserve">москва   3КА</t>
  </si>
  <si>
    <t xml:space="preserve">1903сн</t>
  </si>
  <si>
    <t xml:space="preserve">Заказ---отказ у нас аллергия а не клопы</t>
  </si>
  <si>
    <t xml:space="preserve">7+917+576+84+18   владислав</t>
  </si>
  <si>
    <t xml:space="preserve">1904сн</t>
  </si>
  <si>
    <t xml:space="preserve">7-915-3405010 Елена</t>
  </si>
  <si>
    <t xml:space="preserve">ярославское шоссе,р-н деревни Лишково СНТ"Дубки"д 17,5 сот 2 выезда,второй выезд через 2 недели</t>
  </si>
  <si>
    <t xml:space="preserve">1908сн</t>
  </si>
  <si>
    <t xml:space="preserve">7+916+366+00+04  Наталья</t>
  </si>
  <si>
    <t xml:space="preserve">магазин сергиев пасад 80-90м2</t>
  </si>
  <si>
    <t xml:space="preserve">1905сн</t>
  </si>
  <si>
    <t xml:space="preserve">79686793330 Павел</t>
  </si>
  <si>
    <t xml:space="preserve">Тверская обл. 90кв.м дом</t>
  </si>
  <si>
    <t xml:space="preserve">набрать 06,09 думает как по времени со внуками пересечься </t>
  </si>
  <si>
    <t xml:space="preserve">3 выезд 1761ав</t>
  </si>
  <si>
    <t xml:space="preserve">84953126240 Людмила Алексеевна 89152653456</t>
  </si>
  <si>
    <t xml:space="preserve">2к кв м чертановская ул чертановская д 8 корп 1 1 под 12 эт кв 34</t>
  </si>
  <si>
    <t xml:space="preserve">блохи гор</t>
  </si>
  <si>
    <t xml:space="preserve">1907сн</t>
  </si>
  <si>
    <t xml:space="preserve">7926453-7925 Елена</t>
  </si>
  <si>
    <t xml:space="preserve">1 шка строгино,Исаковского 14к1 кв 82</t>
  </si>
  <si>
    <t xml:space="preserve">клопы гор тум</t>
  </si>
  <si>
    <t xml:space="preserve">41 00</t>
  </si>
  <si>
    <t xml:space="preserve">1911сн</t>
  </si>
  <si>
    <t xml:space="preserve">отМЕНА РОДИЛСЯ РЕБЕНОК</t>
  </si>
  <si>
    <t xml:space="preserve">89997155225 руслан</t>
  </si>
  <si>
    <t xml:space="preserve">полгода клопы 2к кв</t>
  </si>
  <si>
    <t xml:space="preserve">грустный хач, советуется Руслан сказал клопы не все вывелись, звонила 16.11. Если нужно будет обратятся за 3000 руб комплекс</t>
  </si>
  <si>
    <t xml:space="preserve">7+916+088+54+06  Ирина</t>
  </si>
  <si>
    <t xml:space="preserve">москва 2ка </t>
  </si>
  <si>
    <t xml:space="preserve">тараканы 5700</t>
  </si>
  <si>
    <t xml:space="preserve">1909сн</t>
  </si>
  <si>
    <t xml:space="preserve">набрать 06,09 начитался\\\\ я подумаю связь 07.09</t>
  </si>
  <si>
    <t xml:space="preserve">7+967+113+10+80 не берет</t>
  </si>
  <si>
    <t xml:space="preserve">Домодедовская</t>
  </si>
  <si>
    <t xml:space="preserve">набарать в 15,35  нервный не звоните мне больше пожалуйста 16.11</t>
  </si>
  <si>
    <t xml:space="preserve">79639214326 Зина</t>
  </si>
  <si>
    <t xml:space="preserve">Москва,ул.Исаковского 28к1 кв 355 3 шка</t>
  </si>
  <si>
    <t xml:space="preserve">тараканы,горячий</t>
  </si>
  <si>
    <t xml:space="preserve">1910сн</t>
  </si>
  <si>
    <t xml:space="preserve">Заказ   родился ребенок</t>
  </si>
  <si>
    <t xml:space="preserve">-------------------------------</t>
  </si>
  <si>
    <t xml:space="preserve">вчера выставили счет-мы оплатили стамотология</t>
  </si>
  <si>
    <t xml:space="preserve">МИША НАБЕРИ</t>
  </si>
  <si>
    <t xml:space="preserve">набрал</t>
  </si>
  <si>
    <t xml:space="preserve">89857412663  Дарья</t>
  </si>
  <si>
    <t xml:space="preserve">89857412663 Дарья 100кв м,  Волжский б-р 3 корп 2 салон красоты Евростиль набрать заранее и второй салон рядом скажет где </t>
  </si>
  <si>
    <t xml:space="preserve">тубик если после 21 тот 6500 м Кузьминки</t>
  </si>
  <si>
    <t xml:space="preserve">1914сн</t>
  </si>
  <si>
    <t xml:space="preserve">74957396539 галина</t>
  </si>
  <si>
    <t xml:space="preserve">3шка зеленоград,наш филиал есть в зеленограде</t>
  </si>
  <si>
    <t xml:space="preserve">тараканы горячий</t>
  </si>
  <si>
    <t xml:space="preserve">наберет вечером,связь в 17-00\\\многоканальный</t>
  </si>
  <si>
    <t xml:space="preserve">яхрома</t>
  </si>
  <si>
    <t xml:space="preserve">кроты 2 выезда </t>
  </si>
  <si>
    <t xml:space="preserve">1912сн</t>
  </si>
  <si>
    <t xml:space="preserve">89268658777  екатерина</t>
  </si>
  <si>
    <t xml:space="preserve">красногорский район 2ка</t>
  </si>
  <si>
    <t xml:space="preserve">клопы  без скидки</t>
  </si>
  <si>
    <t xml:space="preserve">1913сн</t>
  </si>
  <si>
    <t xml:space="preserve">тар МОП комплекс</t>
  </si>
  <si>
    <t xml:space="preserve">отбитая на глухо\\\не определилась связь 06.09 в 12.00, абонент не абонент 16.11 звонила</t>
  </si>
  <si>
    <t xml:space="preserve">геостом жуд</t>
  </si>
  <si>
    <t xml:space="preserve">1 га 30км от мкад пионерский лагерь</t>
  </si>
  <si>
    <t xml:space="preserve">клеши лес</t>
  </si>
  <si>
    <t xml:space="preserve">перезвонит сам, госхуйня</t>
  </si>
  <si>
    <t xml:space="preserve">84959947070  Дмитрий</t>
  </si>
  <si>
    <t xml:space="preserve">истра от мкад 40 км подвал 200м2</t>
  </si>
  <si>
    <t xml:space="preserve">сороконожка   + обследование </t>
  </si>
  <si>
    <t xml:space="preserve">ЖДЕМ ТЗ----- отправить кп данному товарищу телефон многоканальный, не дозвониться!!!</t>
  </si>
  <si>
    <t xml:space="preserve">ресторан 700кв м  воскр 8 утра центр, ул. садово-кудринчская д 3а тики бар  84957678702 деж администратор</t>
  </si>
  <si>
    <t xml:space="preserve">тараканы 700кв м</t>
  </si>
  <si>
    <t xml:space="preserve">1915сн</t>
  </si>
  <si>
    <t xml:space="preserve">84956841803 Денис</t>
  </si>
  <si>
    <t xml:space="preserve">москва  256 м2 </t>
  </si>
  <si>
    <t xml:space="preserve">плесень   аудит 5000р    </t>
  </si>
  <si>
    <t xml:space="preserve">руководство доложу----перезвоню---------- набрать 05.09 в 14.00--------------мы как решим я наберу-+----------- набрать 06.09 в 14.00</t>
  </si>
  <si>
    <t xml:space="preserve">1879ав   добор</t>
  </si>
  <si>
    <t xml:space="preserve">7925-6425777 Вадим</t>
  </si>
  <si>
    <t xml:space="preserve">пос.Удельное ул Зеленый городок д.10 кв 7 московская область трешка</t>
  </si>
  <si>
    <t xml:space="preserve">клопы,гор тум</t>
  </si>
  <si>
    <t xml:space="preserve">1916сн</t>
  </si>
  <si>
    <t xml:space="preserve">7+891+625+40+533</t>
  </si>
  <si>
    <t xml:space="preserve">орехово-зуево</t>
  </si>
  <si>
    <t xml:space="preserve">я свяжусь с вами если че</t>
  </si>
  <si>
    <t xml:space="preserve">7+910+490+85+73 Яна</t>
  </si>
  <si>
    <t xml:space="preserve">2к кв, 4 чел живет М преобр площадь</t>
  </si>
  <si>
    <t xml:space="preserve">самвэл стр 3544</t>
  </si>
  <si>
    <t xml:space="preserve">89154373005   Ольга</t>
  </si>
  <si>
    <t xml:space="preserve">мытищи 1 ка </t>
  </si>
  <si>
    <t xml:space="preserve">клопы и тараканы</t>
  </si>
  <si>
    <t xml:space="preserve">я подумаю ---------   набрать 06.09  в  14.00 </t>
  </si>
  <si>
    <t xml:space="preserve">7+916+120+78+05</t>
  </si>
  <si>
    <t xml:space="preserve">город пушкино участок 9,5 соток</t>
  </si>
  <si>
    <t xml:space="preserve">кроты 14200  2 выезда</t>
  </si>
  <si>
    <t xml:space="preserve">1917сн</t>
  </si>
  <si>
    <t xml:space="preserve">1 к кв  коломна клопы комплекс</t>
  </si>
  <si>
    <t xml:space="preserve">клопы более полугода, жиывет бабушка 80лет</t>
  </si>
  <si>
    <t xml:space="preserve">УЗНАЮ БЫЛА ЛИ ОБРАБОТКА И ПЕРЕЗВОНЮ, еблан</t>
  </si>
  <si>
    <t xml:space="preserve">79856887777 Владимир</t>
  </si>
  <si>
    <t xml:space="preserve">10 сот из 15 кроты Ленинские горки</t>
  </si>
  <si>
    <t xml:space="preserve">кроты,кротоловки фумигант,duitie 2 вызда</t>
  </si>
  <si>
    <t xml:space="preserve">позвонить в 13,00/набрать08,09</t>
  </si>
  <si>
    <t xml:space="preserve">74991915205 Валентина Андреевна</t>
  </si>
  <si>
    <t xml:space="preserve">ул.Тухачевского д 21к2 кв250 2шкааа</t>
  </si>
  <si>
    <t xml:space="preserve">1918сн</t>
  </si>
  <si>
    <t xml:space="preserve">7+985+218+88+08   Егор</t>
  </si>
  <si>
    <t xml:space="preserve">офис на 1 этаже info@scepio.com</t>
  </si>
  <si>
    <t xml:space="preserve">плесень  аудит</t>
  </si>
  <si>
    <t xml:space="preserve">должен на почту подтвердить выезд------------напишет когда приезжать</t>
  </si>
  <si>
    <t xml:space="preserve">89169868229 Леонид Федорович</t>
  </si>
  <si>
    <t xml:space="preserve">кроты полевки 6 соток 57км киевка</t>
  </si>
  <si>
    <t xml:space="preserve">если по киевке чот будет то 5200, конфиденциально просил</t>
  </si>
  <si>
    <t xml:space="preserve">наберет сам как соседит съебут с дач</t>
  </si>
  <si>
    <t xml:space="preserve">79651349513 Мария</t>
  </si>
  <si>
    <t xml:space="preserve"> ногинск 2-шка ул.28-июня д 5 кв 23, комплекс, знакомые обрабатывали у нас</t>
  </si>
  <si>
    <t xml:space="preserve">1929сн</t>
  </si>
  <si>
    <t xml:space="preserve">7+495+651+44+53 Геннадий Владимирович 89857649764</t>
  </si>
  <si>
    <t xml:space="preserve">блохи, 2к кв 7й этаж, блохи с чердака м. аэропорт есть лежачий больной, внимание на стояки горячкой  дать советы, Ленинградский пр-т д 66 у МАДИ м аэропорт, под 1 кв 20 7эт </t>
  </si>
  <si>
    <t xml:space="preserve">1919сн</t>
  </si>
  <si>
    <t xml:space="preserve">89857653423 Софи</t>
  </si>
  <si>
    <t xml:space="preserve">рублево успеска</t>
  </si>
  <si>
    <t xml:space="preserve">3 если-4500 +1500 за деревья  </t>
  </si>
  <si>
    <t xml:space="preserve">1921сн</t>
  </si>
  <si>
    <t xml:space="preserve">79164859919 Светлана</t>
  </si>
  <si>
    <t xml:space="preserve">Волжский бул. д12 к.2 кв 46 2-шка клопы пенсионеры </t>
  </si>
  <si>
    <t xml:space="preserve">Клопы,комплекс заражение больше года</t>
  </si>
  <si>
    <t xml:space="preserve">1920сн</t>
  </si>
  <si>
    <t xml:space="preserve">89165172783 Гуля</t>
  </si>
  <si>
    <t xml:space="preserve">ППК, 3Д, дез авто, , лаб исслед</t>
  </si>
  <si>
    <t xml:space="preserve">12 под ключ,</t>
  </si>
  <si>
    <t xml:space="preserve">1192ю</t>
  </si>
  <si>
    <t xml:space="preserve">7+925+357+00+97</t>
  </si>
  <si>
    <t xml:space="preserve">набранный вами номер не используется</t>
  </si>
  <si>
    <t xml:space="preserve">номер не используется</t>
  </si>
  <si>
    <t xml:space="preserve">89096323275 ТУПАЯ БЛЯТЬ ПИЗДА </t>
  </si>
  <si>
    <t xml:space="preserve">школа танйцев ППК, ЖУД, договор тбо, 3Д, лаб</t>
  </si>
  <si>
    <t xml:space="preserve">если кафе ТО Х2</t>
  </si>
  <si>
    <t xml:space="preserve">пизда с консультацией</t>
  </si>
  <si>
    <t xml:space="preserve">7+916+235+41+42</t>
  </si>
  <si>
    <t xml:space="preserve">89067182860 ИВан</t>
  </si>
  <si>
    <t xml:space="preserve">1500 кв м блохи горки 25    дмитровский район  набрать заранее</t>
  </si>
  <si>
    <t xml:space="preserve">50 сот короед 1500за дерево инъекции,</t>
  </si>
  <si>
    <t xml:space="preserve">7+915+347+96+49 Андрей </t>
  </si>
  <si>
    <t xml:space="preserve">крысы в подвале, 400кв м, Алтушка 79153479649@yandex.ru</t>
  </si>
  <si>
    <t xml:space="preserve">крысы ежемесячно если на полгода то 6000 в мес</t>
  </si>
  <si>
    <t xml:space="preserve">примет решение наберет сам</t>
  </si>
  <si>
    <t xml:space="preserve">60кв м истринский р-н 50 км манихино1 клопы 10к\м  ЖДбаза</t>
  </si>
  <si>
    <t xml:space="preserve">жду реквизитов на почту</t>
  </si>
  <si>
    <t xml:space="preserve">79265202982 Елена</t>
  </si>
  <si>
    <t xml:space="preserve">г.Мытищи ул.2-я институтская д.15 100 кв.метров в подвале гор.тум по придомовой территории раскидать отраву</t>
  </si>
  <si>
    <t xml:space="preserve">1922сн</t>
  </si>
  <si>
    <t xml:space="preserve">Чехов,2 выезда</t>
  </si>
  <si>
    <t xml:space="preserve">8 700 </t>
  </si>
  <si>
    <t xml:space="preserve">хочет оплачивать после обработки</t>
  </si>
  <si>
    <t xml:space="preserve">89661003859  Сергей</t>
  </si>
  <si>
    <t xml:space="preserve">ресторан на воде 600-800м2</t>
  </si>
  <si>
    <t xml:space="preserve">крысы  45000р-за договор на год</t>
  </si>
  <si>
    <t xml:space="preserve">1924сн</t>
  </si>
  <si>
    <t xml:space="preserve">Мневники 12,кв 99 клопы комплекс 3-шка</t>
  </si>
  <si>
    <t xml:space="preserve">1925сн</t>
  </si>
  <si>
    <t xml:space="preserve">7+916+819+02+16</t>
  </si>
  <si>
    <t xml:space="preserve">89296753549  Артур Сергеевич</t>
  </si>
  <si>
    <t xml:space="preserve">мо от мкад 30 км по нвой риге</t>
  </si>
  <si>
    <t xml:space="preserve">5 соток   кроты</t>
  </si>
  <si>
    <t xml:space="preserve">собираю инфу----- набрать в 16.00/////////////сбрасывает/////////гасится</t>
  </si>
  <si>
    <t xml:space="preserve">7-499-148-2138 79175537130 Надежда</t>
  </si>
  <si>
    <t xml:space="preserve">Площадь победы 2к3 кв 4, 6-ти комнатная</t>
  </si>
  <si>
    <t xml:space="preserve">1926сн</t>
  </si>
  <si>
    <t xml:space="preserve">89154940255 Роза Гаясовна</t>
  </si>
  <si>
    <t xml:space="preserve">Ступино, 2к кв, Ул чайковского д24а кв 47 </t>
  </si>
  <si>
    <t xml:space="preserve">комплекс 5300 2к кв клопы</t>
  </si>
  <si>
    <t xml:space="preserve">1927сн</t>
  </si>
  <si>
    <t xml:space="preserve">7-906-040-2229 катя</t>
  </si>
  <si>
    <t xml:space="preserve">Крюково,заводская ул д2 кв 66 клоп таракан 2-шка</t>
  </si>
  <si>
    <t xml:space="preserve">холодный клоп таракан</t>
  </si>
  <si>
    <t xml:space="preserve">1928сн</t>
  </si>
  <si>
    <t xml:space="preserve">7+977+462+49+31</t>
  </si>
  <si>
    <t xml:space="preserve">1000м2   некрасовка люберцы  административное здание столовая и кабинеты</t>
  </si>
  <si>
    <t xml:space="preserve">ждем тз------отправть счет и рыбу договора</t>
  </si>
  <si>
    <t xml:space="preserve">89164120952 вояка</t>
  </si>
  <si>
    <t xml:space="preserve">70 чел, 250кв  рота клопы калиненец, </t>
  </si>
  <si>
    <t xml:space="preserve">7903-728-88-41 татьяна</t>
  </si>
  <si>
    <t xml:space="preserve">Короед,комлекс 1 дерево инъекции</t>
  </si>
  <si>
    <t xml:space="preserve">набрать в 13-00/сама наберет/невминозка</t>
  </si>
  <si>
    <t xml:space="preserve">7+906+535+04+42 </t>
  </si>
  <si>
    <t xml:space="preserve">от мкад 120км город кашира</t>
  </si>
  <si>
    <t xml:space="preserve">1930сн</t>
  </si>
  <si>
    <t xml:space="preserve">добор от центрсоюзсервис</t>
  </si>
  <si>
    <t xml:space="preserve">09.-09</t>
  </si>
  <si>
    <t xml:space="preserve">мусорокамера 1 , стволы мусоропровода 1, 13 этажей  и 100кв м  7394417@MAIL.RU</t>
  </si>
  <si>
    <t xml:space="preserve">ждет решение начальства</t>
  </si>
  <si>
    <t xml:space="preserve">84996854113 дед   велерий  89167052983</t>
  </si>
  <si>
    <t xml:space="preserve">общага 1000кв м клопы тараканы, 130к\м видное,</t>
  </si>
  <si>
    <t xml:space="preserve">10000 за площадь и 200руп к\м///////2я обработка  через 10-14 дней  за 50% от перврначальной цены</t>
  </si>
  <si>
    <t xml:space="preserve">пошел на совещание о совещании///////////////  набрать в понедельник  17.09</t>
  </si>
  <si>
    <t xml:space="preserve">89653777130 Евгений</t>
  </si>
  <si>
    <t xml:space="preserve">тараканы и клопы</t>
  </si>
  <si>
    <t xml:space="preserve">89661120806  Владимир Александр</t>
  </si>
  <si>
    <t xml:space="preserve">москва 3 ка </t>
  </si>
  <si>
    <t xml:space="preserve">гап  тараканы</t>
  </si>
  <si>
    <t xml:space="preserve">1931сн</t>
  </si>
  <si>
    <t xml:space="preserve">79850621800 Дмитрий</t>
  </si>
  <si>
    <t xml:space="preserve">Констанин</t>
  </si>
  <si>
    <t xml:space="preserve">38 бытовок по 800 р</t>
  </si>
  <si>
    <t xml:space="preserve">30 400</t>
  </si>
  <si>
    <t xml:space="preserve">набрать в 16-00/не берет/сбрасывает</t>
  </si>
  <si>
    <t xml:space="preserve">объем пока хз</t>
  </si>
  <si>
    <t xml:space="preserve">короед вредители</t>
  </si>
  <si>
    <t xml:space="preserve">переговорю и наберу------------набрать 07.09  в 12.00</t>
  </si>
  <si>
    <t xml:space="preserve">74955487421 наталья</t>
  </si>
  <si>
    <t xml:space="preserve">3комнаты 3800 если соберет соседей гор тум</t>
  </si>
  <si>
    <t xml:space="preserve">собирает соседей набрать 07,09 в12,00/12,29 нет на месте</t>
  </si>
  <si>
    <t xml:space="preserve">7+915+347+96+49</t>
  </si>
  <si>
    <t xml:space="preserve">строчка 3513</t>
  </si>
  <si>
    <t xml:space="preserve">89775751076 Сергей</t>
  </si>
  <si>
    <t xml:space="preserve">общага 600м2    35 помещени</t>
  </si>
  <si>
    <t xml:space="preserve">тараканы  оферта скорее всего</t>
  </si>
  <si>
    <t xml:space="preserve">24 500</t>
  </si>
  <si>
    <t xml:space="preserve">буду иметь  в виду пока собирает всю инфу-------набрать 07.09 в 14.00</t>
  </si>
  <si>
    <t xml:space="preserve">79032025799 Ольга</t>
  </si>
  <si>
    <t xml:space="preserve">мукоед 5-и комн Митино</t>
  </si>
  <si>
    <t xml:space="preserve">Мукоед</t>
  </si>
  <si>
    <t xml:space="preserve">набрать в 14-00/созвон 21,09 не могут пока что, звонила Л. 27.09 хотят справиться своими силами, дети! просили не звонить, сами наберут!</t>
  </si>
  <si>
    <t xml:space="preserve">89775652198 михаил</t>
  </si>
  <si>
    <t xml:space="preserve">ул индустриальная 34 пос домодедово недалеко от 4 сезонов </t>
  </si>
  <si>
    <t xml:space="preserve">бытовки клопы 7 по 1200</t>
  </si>
  <si>
    <t xml:space="preserve">1933сн</t>
  </si>
  <si>
    <t xml:space="preserve">Яхрома</t>
  </si>
  <si>
    <t xml:space="preserve">клоп холодный</t>
  </si>
  <si>
    <t xml:space="preserve">я поговорю связь 18,00/два недел хозяин  должен платить</t>
  </si>
  <si>
    <t xml:space="preserve">тараканы   </t>
  </si>
  <si>
    <t xml:space="preserve">хочу сегодня  не могу вечером</t>
  </si>
  <si>
    <t xml:space="preserve">7+909+681+33+83 самвел</t>
  </si>
  <si>
    <t xml:space="preserve">Констанин\Михаил</t>
  </si>
  <si>
    <t xml:space="preserve">Игральная д 4 кв98 2-шка от Яны 2 хаты комплекс за 8000</t>
  </si>
  <si>
    <t xml:space="preserve">клоп  комплекс 2 2к кв</t>
  </si>
  <si>
    <t xml:space="preserve">1932сн</t>
  </si>
  <si>
    <t xml:space="preserve">89250066513 Вячеслав 89037234360</t>
  </si>
  <si>
    <t xml:space="preserve">15 сосен 5м высотой и 3 сосен 10м высотой, Дмитровка  возле аксаково  дер. юрьево ул озерная д7, набрать перед выезд выездом Вячеславу, на месте будет таджик 89661848638</t>
  </si>
  <si>
    <t xml:space="preserve">КОЛОЕД 14000 за деревья 18  без уколов , 1300 уколы по поводу уколов с ним созвониться  14 к на карту</t>
  </si>
  <si>
    <t xml:space="preserve">1934сн</t>
  </si>
  <si>
    <t xml:space="preserve">79263596373 Мария</t>
  </si>
  <si>
    <t xml:space="preserve">москва речной вокзал ударно кухню,офис в мерах профилактики 353 м</t>
  </si>
  <si>
    <t xml:space="preserve">6 800 </t>
  </si>
  <si>
    <t xml:space="preserve">вызвали в другой компании</t>
  </si>
  <si>
    <t xml:space="preserve"> филлипок добор</t>
  </si>
  <si>
    <t xml:space="preserve">филиппок</t>
  </si>
  <si>
    <t xml:space="preserve">84956713459 Наталья</t>
  </si>
  <si>
    <t xml:space="preserve">если что я перезвоню, набрать  07.09 в 12.00/планы изменились пока не могут</t>
  </si>
  <si>
    <t xml:space="preserve">7+915+213+08+05</t>
  </si>
  <si>
    <t xml:space="preserve">красногорск 2ка</t>
  </si>
  <si>
    <t xml:space="preserve">тараканы +   клининг 5000</t>
  </si>
  <si>
    <t xml:space="preserve">набрать 07.09 в 12.00/набрать 20-ого по времени не могут звонили 20.09 Гасится!</t>
  </si>
  <si>
    <t xml:space="preserve">ппк переделка </t>
  </si>
  <si>
    <t xml:space="preserve">б\н</t>
  </si>
  <si>
    <t xml:space="preserve">79150801855 Евгения</t>
  </si>
  <si>
    <t xml:space="preserve">солнечногорский р-н пос.андреевка д19кв21 3-шка</t>
  </si>
  <si>
    <t xml:space="preserve">тар+клоп комплекс</t>
  </si>
  <si>
    <t xml:space="preserve">1935сн</t>
  </si>
  <si>
    <t xml:space="preserve">7+495+671+65+73 Ирина Владимировна </t>
  </si>
  <si>
    <t xml:space="preserve">клопы 2 нед, соседи сверхи, боролись, м ряз пр-т </t>
  </si>
  <si>
    <t xml:space="preserve">хочу в 4 часа утра за 0,5 копеек, </t>
  </si>
  <si>
    <t xml:space="preserve">Людмила 89032175454</t>
  </si>
  <si>
    <t xml:space="preserve">3ка кв </t>
  </si>
  <si>
    <t xml:space="preserve">набрать в 18.00/не берет/07,09 сбрасывает</t>
  </si>
  <si>
    <t xml:space="preserve">плесень балкон открытый на потолке  3мкв</t>
  </si>
  <si>
    <t xml:space="preserve">7+977+521+40+38</t>
  </si>
  <si>
    <t xml:space="preserve">созвон в 13,52     07,09</t>
  </si>
  <si>
    <t xml:space="preserve">84957825852   Светоана Алексеевна</t>
  </si>
  <si>
    <t xml:space="preserve">чердак  80м2 снт десна поселок птичное,СНТ"Десна",СТ"Упрвление делами президента"уч 65</t>
  </si>
  <si>
    <t xml:space="preserve">дезинфекция ,дезодорация чердак и комната,део антиплесенью по подвалу</t>
  </si>
  <si>
    <t xml:space="preserve">79151362507 Елена</t>
  </si>
  <si>
    <t xml:space="preserve">дом 60 кв.м комплекс + чердак Новофедоровское</t>
  </si>
  <si>
    <t xml:space="preserve">набрать 07.09 в 10,00/12,25 не берет</t>
  </si>
  <si>
    <t xml:space="preserve">84955973582 Игорь</t>
  </si>
  <si>
    <t xml:space="preserve">переделкино от мкад 7 км 14 соток </t>
  </si>
  <si>
    <t xml:space="preserve">клещи   хол-9200  комплекс -1100</t>
  </si>
  <si>
    <t xml:space="preserve">понял перезвонб--------набарать в 16.00
__
дорого, за 5к делаю. </t>
  </si>
  <si>
    <t xml:space="preserve">ступинский р-н 6-8 сот</t>
  </si>
  <si>
    <t xml:space="preserve">кроты 1-выезд 6700 если 2 то 11000</t>
  </si>
  <si>
    <t xml:space="preserve">блохи 2к кв  м Преобр площадь</t>
  </si>
  <si>
    <t xml:space="preserve">нашли за 2к, лох чмо</t>
  </si>
  <si>
    <t xml:space="preserve">79636720293   Иван
89263414677</t>
  </si>
  <si>
    <t xml:space="preserve">м. Полежаевская.        19.00-20.00        4700        1936сн        "
ул куусиннена, д 4А корп 3 
кв. 337 падик 2
"        "блохи,     83 кв.м.
4400 ГАП  + бар300 = 4700 ГАП
3-ка, мск, на 1 этажа.
Выписать заключние!"        Владимир</t>
  </si>
  <si>
    <t xml:space="preserve"> 1936сн  </t>
  </si>
  <si>
    <t xml:space="preserve">89164388505 Ольга</t>
  </si>
  <si>
    <t xml:space="preserve">ООО Аталиан</t>
  </si>
  <si>
    <t xml:space="preserve">Заказ добор 1166ю
выст счет</t>
  </si>
  <si>
    <t xml:space="preserve">89257517622  Михаил</t>
  </si>
  <si>
    <t xml:space="preserve">Мухи деревянный дом, подорльский р-н Кленовский сельский округ дер юрово, позвонить заранее </t>
  </si>
  <si>
    <t xml:space="preserve">мухи 250кв м</t>
  </si>
  <si>
    <t xml:space="preserve">1937сн</t>
  </si>
  <si>
    <t xml:space="preserve">пиздодельный черт сам наберет</t>
  </si>
  <si>
    <t xml:space="preserve">89169124791 Наталья </t>
  </si>
  <si>
    <t xml:space="preserve">кроты 7 соток, дер укостино раменский 65км новорязанка</t>
  </si>
  <si>
    <t xml:space="preserve">набрать в пн в 12.00</t>
  </si>
  <si>
    <t xml:space="preserve">89169942227 Ирина</t>
  </si>
  <si>
    <t xml:space="preserve">договор на обслуживание
28 тыс кв.
гостинница
мск
88 апартементов.
от 80 до 150 кв.м.
коридоры 4300 кв.м.
14 тыс 
служебка 4000 кв.м.
+ 1000 кв.м = 5000 кв.м.
АКЦЕНТ!</t>
  </si>
  <si>
    <t xml:space="preserve">2Д
17 000 х 4 = 68 000</t>
  </si>
  <si>
    <t xml:space="preserve">
запрос кп диалог Владимир
__
связь в пон!</t>
  </si>
  <si>
    <t xml:space="preserve">79166763956  Ирина</t>
  </si>
  <si>
    <t xml:space="preserve">"3 км от мкад
Сколково"        "10.00-11.00
набрать за пару часво- номер машины."        17000        1938сн        "
Сколково, д-я Немчиново,
кот пос Осень.
ул лесная, д 16 
79166763956  Ирина
ир</t>
  </si>
  <si>
    <t xml:space="preserve">12-13 сот под обработку= 17 000 р."        "25 соток - половина ели деревья.
с начала лета.
свежя посадка.
была обработка в июне.
3 км от мкад, Сколково
6- 10 метров  сосны.
до 5-7 дер = 1000 р вакцина
10 -15 дер = 900 - 700 р.      вакцина
___
вакцина расчет на месте!"        Владим</t>
  </si>
  <si>
    <t xml:space="preserve"> 1938сн </t>
  </si>
  <si>
    <t xml:space="preserve">ритзонфрэш добор </t>
  </si>
  <si>
    <t xml:space="preserve">89110910456 наталья</t>
  </si>
  <si>
    <t xml:space="preserve">пест контроль,  15к  ППК ЖУД 3д лаб, пищ отходы 12к</t>
  </si>
  <si>
    <t xml:space="preserve">мошки 11 000</t>
  </si>
  <si>
    <t xml:space="preserve">43  000</t>
  </si>
  <si>
    <t xml:space="preserve">7916-970-9773</t>
  </si>
  <si>
    <t xml:space="preserve">кроты 2 сотки горки 10 только химия</t>
  </si>
  <si>
    <t xml:space="preserve">только химия</t>
  </si>
  <si>
    <t xml:space="preserve">я подумаю,маленький объем работы </t>
  </si>
  <si>
    <t xml:space="preserve">79853057787 Марина</t>
  </si>
  <si>
    <t xml:space="preserve">2-шка Москва блохи</t>
  </si>
  <si>
    <t xml:space="preserve">гор тум блохи</t>
  </si>
  <si>
    <t xml:space="preserve">набрать в 16,00/набрать в понедельник 10,09 собирает соседей ЗВОНИЛИ 10.09 сами наберут!</t>
  </si>
  <si>
    <t xml:space="preserve">79258220566  Екатиерина</t>
  </si>
  <si>
    <t xml:space="preserve">кальянная,       75 кв.м.
мск, цоколь
тараканы.
79258220566  Екатиерина
6100 НАЛ комплекс.
если без запаха байер 500 р доплата
ежемесячно 5700 без запха
ежекваратльно 6000 без запха</t>
  </si>
  <si>
    <t xml:space="preserve">набрать в 16,00
__
набрать в пн !</t>
  </si>
  <si>
    <t xml:space="preserve">доки, консультационный мудак</t>
  </si>
  <si>
    <t xml:space="preserve">79775214038 Руслан</t>
  </si>
  <si>
    <t xml:space="preserve">"м. Фонвизинская
Тимирязевская"        11.00        4100        1940сн        "ул яблочкова, д 28 корп 1 кв 8
падик 1 
79775214038 Руслан"        2-ка, ГАП + бар.        Владимир</t>
  </si>
  <si>
    <t xml:space="preserve"> 1940сн   </t>
  </si>
  <si>
    <t xml:space="preserve">БАБА С КАФЕ  доки консультация</t>
  </si>
  <si>
    <t xml:space="preserve">16.48</t>
  </si>
  <si>
    <t xml:space="preserve">84959377577 Мария 89250396876</t>
  </si>
  <si>
    <t xml:space="preserve">крупный завод мясных продуктов 5500кв м)))))))) дератизация</t>
  </si>
  <si>
    <t xml:space="preserve">если их транспорт то 28к в мес, МЦЕНСК, 300км орл область, если поеду обучать их перс то +10к к счету</t>
  </si>
  <si>
    <t xml:space="preserve">созвон в пн, хлебушек, узнать дилеров солянки</t>
  </si>
  <si>
    <t xml:space="preserve">79109300432 Наталья</t>
  </si>
  <si>
    <t xml:space="preserve">ул академика Волгина д41 5 этаж 15 блок в общаге  ,2 комнаты 24кв.м клопы холодный без гарантии повторная обработка будет скорее всего через 10 дней за 1500 Москва</t>
  </si>
  <si>
    <t xml:space="preserve">1943сн</t>
  </si>
  <si>
    <t xml:space="preserve">79260230686 вадим</t>
  </si>
  <si>
    <t xml:space="preserve">3-шка,если с минимальным запахом то 3800 конфидант </t>
  </si>
  <si>
    <t xml:space="preserve">клоп </t>
  </si>
  <si>
    <t xml:space="preserve">обзвоню компаний 5  и выберу/пока ведем))))осталось 2 набрать в 18,00</t>
  </si>
  <si>
    <t xml:space="preserve">79852107439 Марина</t>
  </si>
  <si>
    <t xml:space="preserve">МО Щелчек        13.00-14.00        "13 000
оплата на карту."        1941сн        "
79852107439 Марина
30 км от мкад, щелковское ш-е, Ногинский р-н, ЖК Воскресенское.уч 77"        "
6500 х 2 = 13 000 р.
третий выезд. 5000 р. 
14 сотк, кроты, комплекс"        Владимир</t>
  </si>
  <si>
    <t xml:space="preserve"> 1941сн   </t>
  </si>
  <si>
    <t xml:space="preserve">79037269639 Яков"   </t>
  </si>
  <si>
    <t xml:space="preserve">"МО Одинцовский р-н
12 км от мкад."        17.00-18.00        5000        1942сн        "МО Одинцовский р-н
12 км от мкад.
пос Горки-2, кот пос Сосны-15.
д. 7 
79037269639 Яков"        "200 кв.м. профилактика от насекомых.
ДОМ"        Владимир</t>
  </si>
  <si>
    <t xml:space="preserve">профилактика насекомые</t>
  </si>
  <si>
    <t xml:space="preserve">       1942сн  </t>
  </si>
  <si>
    <t xml:space="preserve">  +7 (495) 229 32 07 5452
Моб./Mob        +7 (925)766 70 83
АЛЕКСАНДРА</t>
  </si>
  <si>
    <t xml:space="preserve">Добрый день, 
Наша организация Imperial Duty Free - крупнейший оператор на рынке Дьюти Фри на территории аэропортов Российской Федерации. 
 Сеть включает в себя более 43 магазинов, расположенных в терминалах D, E, F,В Международного аэропорта Шереметьево. 
Ассортимент наших магазинов включает в себя парфюмерию и косметику, алкоголь, табачные и кондитерские изделия, аксессуары, одежду, часы и ювелирные украшения. .  В связи с нашими производственными нуждами, нам необходима дератизация и дезинсекция помещений. 
  </t>
  </si>
  <si>
    <t xml:space="preserve">КП ДЮТИ ФРИИ</t>
  </si>
  <si>
    <t xml:space="preserve">
__
набрать в пн !
КП ок</t>
  </si>
  <si>
    <t xml:space="preserve">7+963+996+95+96 мурат</t>
  </si>
  <si>
    <t xml:space="preserve">пос завода мосренген д33 позвонить за час не знает номера квартиры</t>
  </si>
  <si>
    <t xml:space="preserve">1944сн</t>
  </si>
  <si>
    <t xml:space="preserve">7967-0982071 Александр</t>
  </si>
  <si>
    <t xml:space="preserve">г,Щелково Пролетарский пр-кт д17 кв 155 тараканы гор.тум</t>
  </si>
  <si>
    <t xml:space="preserve">тараканы,гор.тум</t>
  </si>
  <si>
    <t xml:space="preserve">1945сн</t>
  </si>
  <si>
    <t xml:space="preserve">79661574946 Александр</t>
  </si>
  <si>
    <t xml:space="preserve">г.Пушкино Колхозная 1Б тараканы холодный двухкомнотный дом</t>
  </si>
  <si>
    <t xml:space="preserve">тараканы холодный</t>
  </si>
  <si>
    <t xml:space="preserve">1946сн</t>
  </si>
  <si>
    <t xml:space="preserve">79166905661 Анна</t>
  </si>
  <si>
    <t xml:space="preserve">ул Артюхиной 26а кв 62</t>
  </si>
  <si>
    <t xml:space="preserve">тар холодный МОП</t>
  </si>
  <si>
    <t xml:space="preserve">1947сн</t>
  </si>
  <si>
    <t xml:space="preserve">79035082596 Виктор</t>
  </si>
  <si>
    <t xml:space="preserve">Ступино колхозная 141 кроты 1-2сотки</t>
  </si>
  <si>
    <t xml:space="preserve">крот 1-2 сотки кротоловки фумигант</t>
  </si>
  <si>
    <t xml:space="preserve">1948сн</t>
  </si>
  <si>
    <t xml:space="preserve">79269121018 Денис</t>
  </si>
  <si>
    <t xml:space="preserve">пр-зд шакальского д 6а гараж</t>
  </si>
  <si>
    <t xml:space="preserve">гараж комлекс блохи</t>
  </si>
  <si>
    <t xml:space="preserve">1949сн</t>
  </si>
  <si>
    <t xml:space="preserve">79057949003 Наталья</t>
  </si>
  <si>
    <t xml:space="preserve">строгино,Кулакова 5к2 кв 290</t>
  </si>
  <si>
    <t xml:space="preserve">1950сн</t>
  </si>
  <si>
    <t xml:space="preserve">79645281992 андрей</t>
  </si>
  <si>
    <t xml:space="preserve">москва трешка</t>
  </si>
  <si>
    <t xml:space="preserve">блохи трешка горячий</t>
  </si>
  <si>
    <t xml:space="preserve">набрать 10,09 обрабатывал у дез эко клин не может выбить гарантийку</t>
  </si>
  <si>
    <t xml:space="preserve">79017118980 давлать</t>
  </si>
  <si>
    <t xml:space="preserve">одинцово 1 шка</t>
  </si>
  <si>
    <t xml:space="preserve">клопэ</t>
  </si>
  <si>
    <t xml:space="preserve">думают</t>
  </si>
  <si>
    <t xml:space="preserve">Наталья 89031623535</t>
  </si>
  <si>
    <t xml:space="preserve">ул фестивальная д 23 кв 56 этаж 8 Яков 89099024980 Мать Наталья 89031623535</t>
  </si>
  <si>
    <t xml:space="preserve">1-ка, тараканы ГАП и бар </t>
  </si>
  <si>
    <t xml:space="preserve">1951сн</t>
  </si>
  <si>
    <t xml:space="preserve">89164145362 Ольга</t>
  </si>
  <si>
    <t xml:space="preserve">м. Марьино        19.00-20.00        4100        1952сн        "
89164145362    Ольга
м. марьино
ботайский пр-д, д 51 падик 2 
8 этаж кв 90"        "клопы,           1-ка, мск
8 этаж 
3800 ГАП + бар 300 = 4100 р"        Владимир </t>
  </si>
  <si>
    <t xml:space="preserve"> 1952сн  </t>
  </si>
  <si>
    <t xml:space="preserve">79166345977       Александра
89165380186 Мама Валентрина Петровна</t>
  </si>
  <si>
    <t xml:space="preserve">"МО ярославка
15 км от мкад"        10.00-11.00        8700        1953сн        "
79166345977       Александра
89165380186 Мама Валентрина Петровна
Щелковский р-н, по с Загорянский , ул валентиновская, д 8
"        "участка от клещей, 15 соток.
15 км от мкад, ярослвка.
по цене 8700 р"        Владимир</t>
  </si>
  <si>
    <t xml:space="preserve">  1953сн     </t>
  </si>
  <si>
    <t xml:space="preserve"> отказ</t>
  </si>
  <si>
    <t xml:space="preserve">спам не берет</t>
  </si>
  <si>
    <t xml:space="preserve">10.32</t>
  </si>
  <si>
    <t xml:space="preserve">  "89091515870 
74954900116     Марина</t>
  </si>
  <si>
    <t xml:space="preserve">м. Строгино        17.00-18.00        4700        1954сн        "89091515870 
74954900116     Марина
ул Исаковского. д 33 короп 1 кв 41
1 падик 12 этаж
строгино
"        "тарарканы,    с лета
3-ка, мск
4400 Гап + 300 = 4700 р.
12 этаж, сверху."        Владимир</t>
  </si>
  <si>
    <t xml:space="preserve"> 1954сн  </t>
  </si>
  <si>
    <t xml:space="preserve">89161895148 Алексей</t>
  </si>
  <si>
    <t xml:space="preserve">6 соток кроты 36км от мкад можайка, 15 кротовин ТСН Весна, участок 50, Одинцовский р-н дер Семенково</t>
  </si>
  <si>
    <t xml:space="preserve">кроты, 2 выезда  комплекс, дётя на втором выезде </t>
  </si>
  <si>
    <t xml:space="preserve">1956сн</t>
  </si>
  <si>
    <t xml:space="preserve">7-963-7870761</t>
  </si>
  <si>
    <t xml:space="preserve">Сайкина д 11/2 кв 36 клопы 1шка</t>
  </si>
  <si>
    <t xml:space="preserve">1955сн</t>
  </si>
  <si>
    <t xml:space="preserve">84994785382 Игорь </t>
  </si>
  <si>
    <t xml:space="preserve">8 соток, ярославка торбеево озеро 80 км, рядом </t>
  </si>
  <si>
    <t xml:space="preserve">надумаю, позвоню
___
связь 16.00
__
не берет тел многоканал</t>
  </si>
  <si>
    <t xml:space="preserve">74957771221 Ольга</t>
  </si>
  <si>
    <t xml:space="preserve">12-15 соток Раменское УЛ ДЕСАНТНАЯ Д69 89260141527 Павел</t>
  </si>
  <si>
    <t xml:space="preserve">1992сн</t>
  </si>
  <si>
    <t xml:space="preserve">84956016662 Дмитрий 89036250505</t>
  </si>
  <si>
    <t xml:space="preserve">6 соток, волоколамка перед истрой 45км крод, 50м м лес, истринский р-н дер. кашино ул тихая д63 СНТ ДАРЕНКА </t>
  </si>
  <si>
    <t xml:space="preserve">может уменьшиться или увеличиться заеба, </t>
  </si>
  <si>
    <t xml:space="preserve">1957сн</t>
  </si>
  <si>
    <t xml:space="preserve">7+909+954+55+41</t>
  </si>
  <si>
    <t xml:space="preserve">дезинсекция 100кв м,  после 23.00</t>
  </si>
  <si>
    <t xml:space="preserve">7 000 если вечером</t>
  </si>
  <si>
    <t xml:space="preserve">набрать в 17.00, говорящая голова хочет только кухню
___
"уже заказала! всего доброго!"</t>
  </si>
  <si>
    <t xml:space="preserve">79851078889 Сергей</t>
  </si>
  <si>
    <t xml:space="preserve">"м. Пятницкое шоссе
за МКАД"        10.00-11.00        5500        1958сн        "
МО , 20 км от мкад, Красногорск.
Митино дальнгее. корп 2 
79851078889 Сергей
"        "плесень.
5500 р.мех зачитска + нанесение комонентов
дернуть обоину. 2 очага
пятно 0.5 кв.м."        Владимир </t>
  </si>
  <si>
    <t xml:space="preserve">  1958сн </t>
  </si>
  <si>
    <t xml:space="preserve">12.19</t>
  </si>
  <si>
    <t xml:space="preserve">89964422906 Ирина</t>
  </si>
  <si>
    <t xml:space="preserve">	"89964422906 Ирина	 тараканы 2к кв, давно, м щелковсая 3я парковая д59 кв 71	тараканы комплекс"	 тараканы 2к кв, комплекс</t>
  </si>
  <si>
    <t xml:space="preserve">1959сн</t>
  </si>
  <si>
    <t xml:space="preserve">12.23</t>
  </si>
  <si>
    <t xml:space="preserve">7+926+771+03+02</t>
  </si>
  <si>
    <t xml:space="preserve">79264974616 Гульзат</t>
  </si>
  <si>
    <t xml:space="preserve">ООО , Мытищи.
хотите договор.
2 Д
79264974616    Гульзат
островки в ТЦ, 5 точек.
кафе пекарня. до 50 кв.м.
2500 х 2д         в мес
9000 х 2д - 5 точек.      в мес
</t>
  </si>
  <si>
    <t xml:space="preserve">набрать в 17.00, хачи
__
сами наберут от 17:00</t>
  </si>
  <si>
    <t xml:space="preserve">89031482712 Павел</t>
  </si>
  <si>
    <t xml:space="preserve">"МО Красногорск
"        12.00-13.00        6100        1966сн        "89031482712 Павел  
МО . Красногорск, ул кирова, д3 кв. 35
падик 1 этаж 6 ""        тараканы        6100"        "3-ка, тарк, комплекс     ""красногорск 3к кв, от соседей тараканы 
БЕЗОПАСНО
не портить диван и обо с занавесками."        Михаил/Владимир</t>
  </si>
  <si>
    <t xml:space="preserve">  1966сн  </t>
  </si>
  <si>
    <t xml:space="preserve">дожат 17:00</t>
  </si>
  <si>
    <t xml:space="preserve">79175986562    Дмитрий</t>
  </si>
  <si>
    <t xml:space="preserve">клопы, пару недель.
поменяли матрас
1-ка, мск
8 этаж.
м. Молодежная
2 маленьких детей .
3800 ГАП + 300 бар = 4100 р.
79175986562    Дмитрий</t>
  </si>
  <si>
    <t xml:space="preserve">набрать в 17.00, совет с жильцами
__
сбрас связь во вторник 11.09</t>
  </si>
  <si>
    <t xml:space="preserve">89859924921 Людмила</t>
  </si>
  <si>
    <t xml:space="preserve">истринский район   деревня ларно 40 км </t>
  </si>
  <si>
    <t xml:space="preserve">12 соток борщевик</t>
  </si>
  <si>
    <t xml:space="preserve">1960сн</t>
  </si>
  <si>
    <t xml:space="preserve"> 79169405583   Александр</t>
  </si>
  <si>
    <t xml:space="preserve">блохи,   79169405583   Александр</t>
  </si>
  <si>
    <t xml:space="preserve">ПРОСТО КОНСУЛЬТАЦИЯ</t>
  </si>
  <si>
    <t xml:space="preserve">79670777014 Виталий</t>
  </si>
  <si>
    <t xml:space="preserve">бельвые вши.
2 мес
79670777014    Виталий
мск, 2-ка.
2-ка ГАП
4100 
узнает для дяди!</t>
  </si>
  <si>
    <t xml:space="preserve">вши</t>
  </si>
  <si>
    <t xml:space="preserve">набрать в 17.00, интересуется для дяди
__
дядя боится домой приглашать, спит...</t>
  </si>
  <si>
    <t xml:space="preserve">89853330325 хлебушек 
МИКОЛАЙ</t>
  </si>
  <si>
    <t xml:space="preserve">3 900 ппк, 3900 жуд</t>
  </si>
  <si>
    <t xml:space="preserve">ппк, жуд</t>
  </si>
  <si>
    <t xml:space="preserve">думает, связь в 16.00</t>
  </si>
  <si>
    <t xml:space="preserve">7+996+912+43+95</t>
  </si>
  <si>
    <t xml:space="preserve">кафе доки ППК, ЖУД, 3д, лаб,  лампы, пищ тбо</t>
  </si>
  <si>
    <t xml:space="preserve"> "79169408437 Александр!!</t>
  </si>
  <si>
    <t xml:space="preserve">"НОВАЯ РИГА
Истра"        "17.00-18.00
если можно раньше."        "10000
3 -й выкзд кроты"        1380а        "79169408437 Александр!!
                истринский район ушаковские дачи ориентир леоново бужаровский район ехать по новой риге поворот на румянцево"        "КРОТЫ, 60 сот, комплекс ловушки, приманки . детя
делать хорошо. "        Владимир</t>
  </si>
  <si>
    <t xml:space="preserve">1380а </t>
  </si>
  <si>
    <t xml:space="preserve">Заказ добор на 10к</t>
  </si>
  <si>
    <t xml:space="preserve">15.33</t>
  </si>
  <si>
    <t xml:space="preserve">89687907167 хачуха братуха </t>
  </si>
  <si>
    <t xml:space="preserve">2 к кв  маршала неделина д12 кв 22 м молодежная, </t>
  </si>
  <si>
    <t xml:space="preserve">клопы тараканы </t>
  </si>
  <si>
    <t xml:space="preserve">1962сн</t>
  </si>
  <si>
    <t xml:space="preserve">89652647925 Галя
89637820418 Николай 
74953461276 Николай</t>
  </si>
  <si>
    <t xml:space="preserve">"люблино, 
"        10.00        4100        1961сн        "
люблино, ул верхние поля. д 45 корп 4 кв 218
3 этаж 
"        " неделю - 9 дней
3800 ГАП + 300 бар = 4100 р
клопы
клопы,       1-ка, мск"        Владимир</t>
  </si>
  <si>
    <t xml:space="preserve"> 1961сн  </t>
  </si>
  <si>
    <t xml:space="preserve">79258339404   Ольга</t>
  </si>
  <si>
    <t xml:space="preserve">тарарканы, частный сектор.
дом.
2 тараркана.
неделю назад.
Солнцево.
79258339404   Ольга
до 20 кв.м. кухня + буфер. 
4100 ГАП - " офигеть!..."</t>
  </si>
  <si>
    <t xml:space="preserve">набрать в 17.00, интересуется для тети
__
сбрас нах пошла</t>
  </si>
  <si>
    <t xml:space="preserve">хотел ппк на обр учреждение по постоплате</t>
  </si>
  <si>
    <t xml:space="preserve">хотел по постоплате</t>
  </si>
  <si>
    <t xml:space="preserve">клопы, 1-ка.
не первый раз вызываем.
месяц назад. 
10 этаж
74992583019    Айнура
мск.
</t>
  </si>
  <si>
    <t xml:space="preserve">
"почему такая маленькая гарантия? закажу у тех, у кого 3 года. Досвиданья."</t>
  </si>
  <si>
    <t xml:space="preserve">7+903+219+77+55</t>
  </si>
  <si>
    <t xml:space="preserve">научный институт, госучреждение </t>
  </si>
  <si>
    <t xml:space="preserve">госхуйня</t>
  </si>
  <si>
    <t xml:space="preserve">7916-8527741 ольга</t>
  </si>
  <si>
    <t xml:space="preserve">1 комнатная квартира</t>
  </si>
  <si>
    <t xml:space="preserve">мокрица</t>
  </si>
  <si>
    <t xml:space="preserve">выбираю между компаниями позвонить в 17,30/не берет
__
съехала не берет от 11.09/сама наберет выбирает компанию "не решилась я"</t>
  </si>
  <si>
    <t xml:space="preserve">89165708570  Дарья</t>
  </si>
  <si>
    <t xml:space="preserve">москва 3ка и авто</t>
  </si>
  <si>
    <t xml:space="preserve">1964сн</t>
  </si>
  <si>
    <t xml:space="preserve">79257710302 Галина хач
89255144495 Гагик"  </t>
  </si>
  <si>
    <t xml:space="preserve">"МО Новая Рига
16 км от мкад"        16.00        10500        1963сн        "кроты, 16 км от мкад, Павлово - 1 , новая рига
Истринский р-н, ул западная д 5 уч 14      "22 сот - 11 сот от кротов.
месяц. 
5250 х 2
со скидкой 10 500  р.
___ 
третий выезд 5000 р.
"        Владимир</t>
  </si>
  <si>
    <t xml:space="preserve">кроты, 2 выезда</t>
  </si>
  <si>
    <t xml:space="preserve">1963сн   </t>
  </si>
  <si>
    <t xml:space="preserve">Заказ
Жидовка, торговалась до усрачки</t>
  </si>
  <si>
    <t xml:space="preserve">79636127548 Роман</t>
  </si>
  <si>
    <t xml:space="preserve">МО Клинский р-н,Вельга парк,д.Подджигородово уч 4</t>
  </si>
  <si>
    <t xml:space="preserve">мыши дом 110 кв. только под фундамент тк дети бегают,баня 50 кв</t>
  </si>
  <si>
    <t xml:space="preserve">1965сн</t>
  </si>
  <si>
    <t xml:space="preserve">89036161803  Бабушка дрявняя как говно мамонта</t>
  </si>
  <si>
    <t xml:space="preserve">пушкинский район </t>
  </si>
  <si>
    <t xml:space="preserve">одна крыса     хочет купит прпепарат</t>
  </si>
  <si>
    <t xml:space="preserve">приедет в офис на днях за крысятиной</t>
  </si>
  <si>
    <t xml:space="preserve">С уважением,
Алексей Кончаков,
Менеджер складсокго комплекса +7 (903) 665 06 56
</t>
  </si>
  <si>
    <t xml:space="preserve">Уважаемы дамы и господа!
В ближайшее время откроется торгово-складской комплекс строительных материалов в городе Мытищи. Нам нужен постоянный и надежный партнер для сотрудничества в области обеззараживание территории. Если Вам интересно наше предложение, прошу направить обратным письмом Ваше коммерческое предложение.
Площадь складского комплекса – 10 700 м2 из них: клиентская зона  – 1500 м2, АБК – 1000 м2
Дополнительная информация:
Отдельно стоящие здания:
Склад холодный № 1 – 924 м2
Склад холодный № 2 – 175 м2
Склад холодный № 3 – 650 м2
Склад холодный № 4 – 576 м2
Уличная зона (парковки, проезды, газоны) – 22 000 м2.
</t>
  </si>
  <si>
    <t xml:space="preserve">КП ок, связь 11.09</t>
  </si>
  <si>
    <t xml:space="preserve">ПОДРОБНО СКОЛЬКО И ЧЕГО МЫ ОБРАБАТЫВАЕМ!!!</t>
  </si>
  <si>
    <t xml:space="preserve">79263991621  Екатерина</t>
  </si>
  <si>
    <t xml:space="preserve">набережная новикова прибоя д 16 кор 2 под 2 эт 1 кв 23 тел 79263991621 Екатерина</t>
  </si>
  <si>
    <t xml:space="preserve">дезинфекция ,демиркуризация</t>
  </si>
  <si>
    <t xml:space="preserve">1968сн</t>
  </si>
  <si>
    <t xml:space="preserve">7965421-9358 Алексей</t>
  </si>
  <si>
    <t xml:space="preserve">Москва 5-ти комнатная</t>
  </si>
  <si>
    <t xml:space="preserve">клопы горячий</t>
  </si>
  <si>
    <t xml:space="preserve">набрать в 11,00/дороговато но все равно наберу через часик в 13.15/сбрасывает
__
сбрасывает - гасится</t>
  </si>
  <si>
    <t xml:space="preserve">7+915+267+41+10</t>
  </si>
  <si>
    <t xml:space="preserve">одинцовский р-н осы, </t>
  </si>
  <si>
    <t xml:space="preserve">говорящая голова гендиректора, передаст директору номер</t>
  </si>
  <si>
    <t xml:space="preserve">ритщзонфрэщ склад</t>
  </si>
  <si>
    <t xml:space="preserve">1193ю</t>
  </si>
  <si>
    <t xml:space="preserve">79265036303 Мария</t>
  </si>
  <si>
    <t xml:space="preserve">МО Красногроск        10.00-11.00        "5100
___
мб на карту."        1969сн        "
Красногроск, ул пушкинская, д 21 кв. 82
этаж 4 2 падик
79265036303      Мария
</t>
  </si>
  <si>
    <t xml:space="preserve">"        "тараканы.  давно
сама пыталась
4 этаж
снизу соседи
2-ка. 5700 
3 мес. гар
5100 со скид. 10 % многодет."        Владимир</t>
  </si>
  <si>
    <t xml:space="preserve">1969сн</t>
  </si>
  <si>
    <t xml:space="preserve">7+966+309+00+02
Нархим</t>
  </si>
  <si>
    <t xml:space="preserve">1-ка, клопы, мск
15 дней
</t>
  </si>
  <si>
    <t xml:space="preserve">думает, наберет
связь 15.00
_
гасится 15.00</t>
  </si>
  <si>
    <t xml:space="preserve">89651240010 Ольга</t>
  </si>
  <si>
    <t xml:space="preserve">вниисок одинцовский район 2ка 43м2</t>
  </si>
  <si>
    <t xml:space="preserve">клопы 2ка  гап</t>
  </si>
  <si>
    <t xml:space="preserve">1970сн</t>
  </si>
  <si>
    <t xml:space="preserve">84953079478 Тамара Владмировна</t>
  </si>
  <si>
    <t xml:space="preserve">набрать 22.09</t>
  </si>
  <si>
    <t xml:space="preserve">добор 1938сн</t>
  </si>
  <si>
    <t xml:space="preserve">89857763731 ОН</t>
  </si>
  <si>
    <t xml:space="preserve">москва 5-6м2</t>
  </si>
  <si>
    <t xml:space="preserve">2000р за м2</t>
  </si>
  <si>
    <t xml:space="preserve">что то очень крутовато
__
не берет 15.00
связь 12.09</t>
  </si>
  <si>
    <t xml:space="preserve">79161469175 Лидия Ивановна</t>
  </si>
  <si>
    <t xml:space="preserve">МО Клин        17.00-18.00        5800        1971сн        "79161469175 Лидия Ивановна
МО Клин, ул 50 лет октября, д 7 кв 120
этаж 4
"        "2-ка, тарканы, комплекс. 
сделать хорошо."        Владимир</t>
  </si>
  <si>
    <t xml:space="preserve">1971сн</t>
  </si>
  <si>
    <t xml:space="preserve">доки без мусора, 10к </t>
  </si>
  <si>
    <t xml:space="preserve">еще даж ип не открыл </t>
  </si>
  <si>
    <t xml:space="preserve">79037229330 Олег</t>
  </si>
  <si>
    <t xml:space="preserve">Большая пионерская 28 кв 15</t>
  </si>
  <si>
    <t xml:space="preserve">тараканы двушка холодный</t>
  </si>
  <si>
    <t xml:space="preserve">1972сн</t>
  </si>
  <si>
    <t xml:space="preserve">79032676480      Сергей Борисович</t>
  </si>
  <si>
    <t xml:space="preserve">клопы. квартира. 2-ка.
мск
79032676480      Сергей Борисович
пол года , год.
5700 р.
скидка 500 р за 5200 соц скидка.</t>
  </si>
  <si>
    <t xml:space="preserve">набрать в 17.00
совет! там не живет
__
сам наберет !</t>
  </si>
  <si>
    <t xml:space="preserve">
79162799360      Евгений</t>
  </si>
  <si>
    <t xml:space="preserve">клопы, год. 
сами бролись
2-ка, мск
МО 80 км от мкад, Серпухов.
400 выезд
5700 комплекс
чистый дом и раптор
травил </t>
  </si>
  <si>
    <t xml:space="preserve">набрать в 17.00
совет! с женой
__
сам наберет !</t>
  </si>
  <si>
    <t xml:space="preserve">79636676096    Юлия</t>
  </si>
  <si>
    <t xml:space="preserve">м. Семеновская        10.00-11.00        4000        1973сн        "
79636676096    Юлия
ул мироновская, д 9 кв 110
1 этаж.
89778982653 Вячеслав - ему звонить"        "вход отлельный  - со стороны улици, дороги.
не боролись, 
клопы,       2-ка, малогоборитка
мск, давно, пол года - год.
4100 + 300 = 4400 скидка 400 = 4000 р.
уже вызывали"        Владимир</t>
  </si>
  <si>
    <t xml:space="preserve">1973сн  </t>
  </si>
  <si>
    <t xml:space="preserve">79660554555  Ася
89164359163 папа Вардан</t>
  </si>
  <si>
    <t xml:space="preserve">м. Лермонтовский пр-т        17.00-17.30        4100        1974сн        "
ул привольная, д 9 корп 1 
1 падик дмфн 20к6011
5 этад кв 20
3800 ГАП + 300 бар.
"        "1-ка, мск
больше мес назад - вызывали.
клопы
маленькие дети! безопасно! мин запаха"        Владимир </t>
  </si>
  <si>
    <t xml:space="preserve"> 1974сн </t>
  </si>
  <si>
    <t xml:space="preserve">89645530680 Елена</t>
  </si>
  <si>
    <t xml:space="preserve">6 кв м подольск подвал  блохи  красногвардейский б-р д 29 кв 140</t>
  </si>
  <si>
    <t xml:space="preserve">1975сн</t>
  </si>
  <si>
    <t xml:space="preserve">7916-354-4456  </t>
  </si>
  <si>
    <t xml:space="preserve">46 км от мкад кроты 12 сот 1 выезд </t>
  </si>
  <si>
    <t xml:space="preserve">поговорю с соседями перезвоню
когда связь?
свзяь 12.09</t>
  </si>
  <si>
    <t xml:space="preserve">
74959178881    Лидия</t>
  </si>
  <si>
    <t xml:space="preserve">крысы в офисе.    сожрали помидор
74959178881    Лидия
старое здание. 1 этаж
120 кв.м.
ловушки, приманки, пенокумарин.
6750  БН
</t>
  </si>
  <si>
    <t xml:space="preserve">5 750</t>
  </si>
  <si>
    <t xml:space="preserve">набрать в 17.00
совет! с бухгалтером
__
связь 12.09 </t>
  </si>
  <si>
    <t xml:space="preserve">13.58</t>
  </si>
  <si>
    <t xml:space="preserve">7+977+876+59+66</t>
  </si>
  <si>
    <t xml:space="preserve">пищевка производства специй и приправ, 400кв м, ППК, ЖУД, </t>
  </si>
  <si>
    <t xml:space="preserve">ппк 4 дня, </t>
  </si>
  <si>
    <t xml:space="preserve">ужасно глухая мразь, МИШАААААА связь 12.09</t>
  </si>
  <si>
    <t xml:space="preserve">79687065808    Улан</t>
  </si>
  <si>
    <t xml:space="preserve">клопы.      2-ка, мск
появились давно.
травили 2 раза , с месяц
1 этаж
79687065808    Улан
4300  ГАП + бар.
89254463545 Султан летчика бабушкина 29 корп 3 кв 38, м Бабушкинская</t>
  </si>
  <si>
    <t xml:space="preserve">клопы ,гап барьер</t>
  </si>
  <si>
    <t xml:space="preserve">1977сн</t>
  </si>
  <si>
    <t xml:space="preserve">89671180518 Бабка</t>
  </si>
  <si>
    <t xml:space="preserve">кафе и пекарня 300кв  посл 23.00, мытищи, тараканы, </t>
  </si>
  <si>
    <t xml:space="preserve">если ночь 8 500</t>
  </si>
  <si>
    <t xml:space="preserve">наберет сама решают \\\набрать 12.09</t>
  </si>
  <si>
    <t xml:space="preserve">89037165194  Юлия семеновнеа</t>
  </si>
  <si>
    <t xml:space="preserve">купавна участок 8 соток   примерно 10 деревтев</t>
  </si>
  <si>
    <t xml:space="preserve">инъкции по 1000р --- 10 дереьев</t>
  </si>
  <si>
    <t xml:space="preserve">подумаю по деньгам----------набрать 12.09  в 16.00</t>
  </si>
  <si>
    <t xml:space="preserve">79636083264  Наталья</t>
  </si>
  <si>
    <t xml:space="preserve">"МО  павловский посад
70 км от мкад."        17.00-18.00        5000        1976сн        "клопы,      2-ка, МО 70 км от мкад,79636083264  Наталья 
МО  павловский посад. ул фрунзе,д 43 кв 63 
1 этаж. 4 падик"        "5 дней назад
</t>
  </si>
  <si>
    <t xml:space="preserve">500 выезд
4100       ГАП
400 барьер
= 5000 р.
дать рекомендации вытяжки, стояки, розетки."        Владимир</t>
  </si>
  <si>
    <t xml:space="preserve">1976сн</t>
  </si>
  <si>
    <t xml:space="preserve">6х300 кв м, внизу есть кафе, балашиха</t>
  </si>
  <si>
    <t xml:space="preserve">и 5400 за контейенеры разово, осблуживание</t>
  </si>
  <si>
    <t xml:space="preserve">я вас услышал сапасибо, мудак
МИШАААААА связь 12.09</t>
  </si>
  <si>
    <t xml:space="preserve">89691682974 Елена</t>
  </si>
  <si>
    <t xml:space="preserve">700кв м, ППК, ЖУД, лаб, лампы</t>
  </si>
  <si>
    <t xml:space="preserve">хлебушек  с азиатским кормом, журналы помочь заполнить</t>
  </si>
  <si>
    <t xml:space="preserve">наберет сама </t>
  </si>
  <si>
    <t xml:space="preserve">15.32</t>
  </si>
  <si>
    <t xml:space="preserve">89164516114 мудак</t>
  </si>
  <si>
    <t xml:space="preserve">общепит кафе 25 кв м ППК ЖУД, 3д, ТБО, пищ отх, лаб</t>
  </si>
  <si>
    <t xml:space="preserve">нищееб, жду реквизитов если не передумаю в течение дня скину
созвон в 11 утра 12.09
МИШАААААААА</t>
  </si>
  <si>
    <t xml:space="preserve">84953941553 ирина </t>
  </si>
  <si>
    <t xml:space="preserve">москва м домодедовская тараканы 1 к кв</t>
  </si>
  <si>
    <t xml:space="preserve">тараканы давно, от соседей и есть в подъезде, комлекс 
скидка логист 3 700
а так 4200</t>
  </si>
  <si>
    <t xml:space="preserve">СПАСИБО, подумаю, можно перебить цену созвон в 17.30
__
сама наберет!</t>
  </si>
  <si>
    <t xml:space="preserve">89261407047 Наталья</t>
  </si>
  <si>
    <t xml:space="preserve">МО Домодедово        17.00        4300        1979сн        "
г. Домодедово, каширское ш-е, д 99 А, кв 68 
3 этаж 5 падик""
89261407047 Наталья"        """2к кв тараканы, давно тараканы  около года без запаха  домодедово
барьерная и хол без запаха  4300"        Михаил/Владимир</t>
  </si>
  <si>
    <t xml:space="preserve">барьерная и хол без запаха  4300</t>
  </si>
  <si>
    <t xml:space="preserve">1979сн</t>
  </si>
  <si>
    <t xml:space="preserve">сиделка от бабки, подумает и перезвоним. бабка хочет присутствовать
____________
ЗАКАЗ дожата 18.00</t>
  </si>
  <si>
    <t xml:space="preserve">89852242878  Кристина</t>
  </si>
  <si>
    <t xml:space="preserve">от мкад       ганусово раменский район 30 км бетонка</t>
  </si>
  <si>
    <t xml:space="preserve">площадь 160м 2  загоны  и еще землю соток 20   И ЕЩЕ КЛЕЩЕЙ ОБРАБОТАТЬ </t>
  </si>
  <si>
    <t xml:space="preserve">1978сн</t>
  </si>
  <si>
    <t xml:space="preserve">79153532299 Михаил</t>
  </si>
  <si>
    <t xml:space="preserve">новая москва профилактика от кротов</t>
  </si>
  <si>
    <t xml:space="preserve">8 сот кроты</t>
  </si>
  <si>
    <t xml:space="preserve">набрать в пятницу 14,09 в 10 утра</t>
  </si>
  <si>
    <t xml:space="preserve">892637+03+335?????????????????</t>
  </si>
  <si>
    <t xml:space="preserve">не правильно внесли номер в форму </t>
  </si>
  <si>
    <t xml:space="preserve">79104272794  Андрей</t>
  </si>
  <si>
    <t xml:space="preserve">короед  , 100 км от мкад.    серпуховской р-н
700 р выезд
15 500 руб.сруб
260 кв.м    - дом 
85 кв.м. - баня
в это году короед.
с фасада и внутрянка.
рядом деревья - дубы , 10 - 12 дубов.
следы. локально следы. 
2- 3 - 5 = 1000 р за дерево
10 - 12 фумигация .    по 700 р .  за дерево.
4 дерева. 
25 000 БН
</t>
  </si>
  <si>
    <t xml:space="preserve">1195ю</t>
  </si>
  <si>
    <t xml:space="preserve">Заказ выст счет</t>
  </si>
  <si>
    <t xml:space="preserve">17.32</t>
  </si>
  <si>
    <t xml:space="preserve">89166421515 дед глухой</t>
  </si>
  <si>
    <t xml:space="preserve">venstom@bk.ru</t>
  </si>
  <si>
    <t xml:space="preserve">выслапл кп, нихера не надо хочет убедиться в налдичии доков
МИШААААААААААА</t>
  </si>
  <si>
    <t xml:space="preserve">79104307652  Юрий</t>
  </si>
  <si>
    <t xml:space="preserve">кроты, с начала лета
МО, ярославувка, 15 км от мкад.
сотка поражена, + 2-3 сотки буфер = 4 сотки.
79104307652  Юрий
5200 х 2 = 10 400 р.
третий выезд. 4500 р. </t>
  </si>
  <si>
    <t xml:space="preserve">созвон в 11 утра 12.09</t>
  </si>
  <si>
    <t xml:space="preserve">7+985+049+84+48 бухлина </t>
  </si>
  <si>
    <t xml:space="preserve">13 соток 50км от мкад ярославка </t>
  </si>
  <si>
    <t xml:space="preserve">гарантийный выезд если будет весной то 6500</t>
  </si>
  <si>
    <t xml:space="preserve">соседи обработают </t>
  </si>
  <si>
    <t xml:space="preserve">79162633494 Александр</t>
  </si>
  <si>
    <t xml:space="preserve">крысы, на кладбище. в раздевалке
мск, 2 этажа радевалка.
200 - 300 .     + буферная зона на улице.
79162633494Александр
с весны .
4 обработки ежемесячно - 7500 за выезд
далекк ежеквартально - 8300 за выезд. 
договр на обслуж. </t>
  </si>
  <si>
    <t xml:space="preserve">крысы
договор </t>
  </si>
  <si>
    <t xml:space="preserve">вышлет запрос на инфо по поводу договора и только тогда закажет</t>
  </si>
  <si>
    <t xml:space="preserve">89162831928 Екатерина</t>
  </si>
  <si>
    <t xml:space="preserve">тараканы, сама боролась,  1к кв одинцово, </t>
  </si>
  <si>
    <t xml:space="preserve">тараканы 1к кв  с логистикой 4000</t>
  </si>
  <si>
    <t xml:space="preserve">не знает када выхи связь,12.08</t>
  </si>
  <si>
    <t xml:space="preserve">89262671650 Юрий</t>
  </si>
  <si>
    <t xml:space="preserve">Химки, ул 9 мая д 5 баня 89262671650 Юрий </t>
  </si>
  <si>
    <t xml:space="preserve">1980сн</t>
  </si>
  <si>
    <t xml:space="preserve">89661400593  Юрий</t>
  </si>
  <si>
    <t xml:space="preserve">чехов 14 соток и 5 соток строения</t>
  </si>
  <si>
    <t xml:space="preserve">кроты   2 выезда и один выезд на след год</t>
  </si>
  <si>
    <t xml:space="preserve">1984сн</t>
  </si>
  <si>
    <t xml:space="preserve">7+919+722+65+57</t>
  </si>
  <si>
    <t xml:space="preserve">ереван плаза</t>
  </si>
  <si>
    <t xml:space="preserve">ереван плаза </t>
  </si>
  <si>
    <t xml:space="preserve">говорит что должен был приехать мастер 11,09</t>
  </si>
  <si>
    <t xml:space="preserve">89852283297 Николай </t>
  </si>
  <si>
    <t xml:space="preserve">2к кв тараканы,  пос. домодедово ул творчества д 9 кв 109 жк домодедоаво парк </t>
  </si>
  <si>
    <t xml:space="preserve">1981сн</t>
  </si>
  <si>
    <t xml:space="preserve">7+985+118+38+27 Анатолтй</t>
  </si>
  <si>
    <t xml:space="preserve">от мкад 30 км по новой риге 18 соток</t>
  </si>
  <si>
    <t xml:space="preserve">кроты 2 выезда  роют где деревья</t>
  </si>
  <si>
    <t xml:space="preserve">1982сн</t>
  </si>
  <si>
    <t xml:space="preserve">89267967244 геюга или ребенок</t>
  </si>
  <si>
    <t xml:space="preserve">5-6кв м тараканы павильоны с кофе, 4к за точку</t>
  </si>
  <si>
    <t xml:space="preserve">4500 за точку если гор тум</t>
  </si>
  <si>
    <t xml:space="preserve">говорящая голова, ушел к директору, связь в 15.00
___
неакьально!</t>
  </si>
  <si>
    <t xml:space="preserve">химки 40м2   после 11.00  обработки</t>
  </si>
  <si>
    <t xml:space="preserve">дорго че то. Спасибо</t>
  </si>
  <si>
    <t xml:space="preserve">79175438494 Наталья"</t>
  </si>
  <si>
    <t xml:space="preserve">м. Водный стадион        10.00-11.00        6100        1983сн        "конаковский пр-д, д 7 кв. - уточнить.
79175438494        Наталья"        тарарканы, 3-ка, комплекс        Владимир</t>
  </si>
  <si>
    <t xml:space="preserve">1983сн</t>
  </si>
  <si>
    <r>
      <rPr>
        <sz val="12"/>
        <rFont val="Cambria"/>
        <family val="0"/>
        <charset val="1"/>
      </rPr>
      <t xml:space="preserve">h</t>
    </r>
    <r>
      <rPr>
        <sz val="12"/>
        <color rgb="FF000000"/>
        <rFont val="Cambria"/>
        <family val="0"/>
        <charset val="1"/>
      </rPr>
      <t xml:space="preserve">родительская квартира,хотела помочь но не хотят</t>
    </r>
  </si>
  <si>
    <t xml:space="preserve">89063077676 Анастия </t>
  </si>
  <si>
    <t xml:space="preserve">Михаил /Паша</t>
  </si>
  <si>
    <t xml:space="preserve">1к кв тараканы давно комплекс, лезут с балкона и от соседей</t>
  </si>
  <si>
    <t xml:space="preserve">Заказ дожата 13.09</t>
  </si>
  <si>
    <t xml:space="preserve">79260680949   Серегй</t>
  </si>
  <si>
    <t xml:space="preserve">блох,       подвал.    коммуникации.
320 кв.м. 
79260680949   Серегй
мск
ул.Одесская д.6
9000 Б/Н
кп. 
сверху арендаторы
безопасно</t>
  </si>
  <si>
    <t xml:space="preserve">блохи
СИНУЗАНОМ на него деклаоации</t>
  </si>
  <si>
    <t xml:space="preserve">1196ю</t>
  </si>
  <si>
    <t xml:space="preserve">определяемся</t>
  </si>
  <si>
    <t xml:space="preserve">Заказ выст счет
отправлено кп</t>
  </si>
  <si>
    <t xml:space="preserve">89165398507 Галина  89164703927 Тамара Ильинична</t>
  </si>
  <si>
    <t xml:space="preserve">2к кв мытищи , пожилая мама,  тараканы давно,  мытищи ул борисовская 16 кв 276</t>
  </si>
  <si>
    <t xml:space="preserve">89162502740 яНА</t>
  </si>
  <si>
    <t xml:space="preserve">1КА  В ОБЩАГЕ</t>
  </si>
  <si>
    <t xml:space="preserve">1985сн</t>
  </si>
  <si>
    <t xml:space="preserve">мо раменское  1ка</t>
  </si>
  <si>
    <t xml:space="preserve">84967266390 Светлана </t>
  </si>
  <si>
    <t xml:space="preserve">2к кв чехов клопы давно</t>
  </si>
  <si>
    <t xml:space="preserve">5к без логистики комплекс клопы</t>
  </si>
  <si>
    <t xml:space="preserve">ждет бабушку набрать в 15.00
___
ебнутые</t>
  </si>
  <si>
    <t xml:space="preserve">79169897700   Александр"  </t>
  </si>
  <si>
    <t xml:space="preserve">24 км от мкад, новая рига        "10.00-11.00
пропуск."        11400        1986сн        "
24 км от мкад, новая рига.
Пос Княжье озеро, уч 1036
79169897700   Александр"        "
5700 х 2 = 11 400 р.
кроты, в одном месте. 1 сотка
2-3 недели.
третий 5000 р ."        Владимир</t>
  </si>
  <si>
    <t xml:space="preserve">кроты 2 выезда  </t>
  </si>
  <si>
    <t xml:space="preserve">1986сн</t>
  </si>
  <si>
    <t xml:space="preserve">89585027840 Гуля </t>
  </si>
  <si>
    <t xml:space="preserve">2 дня назад кклопы 3 к кв </t>
  </si>
  <si>
    <t xml:space="preserve">клопы 3к кв зол и гор </t>
  </si>
  <si>
    <t xml:space="preserve">советуется с мужем сваязь в 13.00
__
сами наберут, ебуться в уши</t>
  </si>
  <si>
    <t xml:space="preserve">79264086672 Инна</t>
  </si>
  <si>
    <t xml:space="preserve">25 км от мкад, минка, одинцовский        14.00-14.30        12400        1987сн        "
79264086672 Инна
10 сот бехз строений, роют в одном месте.
25 км от мкад, минка, одинцовский
Д-я Янищево, ул заречная, д 54
"        "5- 7 сот под обр
кроты,     с начала лета.
6200 х 12 400
комплекс 
2-3 выезд детя по периметру
третий 5000 р"        Владимир</t>
  </si>
  <si>
    <t xml:space="preserve">   1987сн </t>
  </si>
  <si>
    <t xml:space="preserve">79262220238   Саша - хуяша( хач)</t>
  </si>
  <si>
    <t xml:space="preserve">2-ка, клопы
79262220238   Саша
МО , Раменское
6 чел.
год назад делали
5400 гор и хол.</t>
  </si>
  <si>
    <t xml:space="preserve">советуется с мужем сваязь в 13.00
__
сбрас , пошел нахуй</t>
  </si>
  <si>
    <t xml:space="preserve">косм пит</t>
  </si>
  <si>
    <t xml:space="preserve">акты</t>
  </si>
  <si>
    <t xml:space="preserve">79632800091 Юлия</t>
  </si>
  <si>
    <t xml:space="preserve">3-ка, тараканы, Реутов
1.5 мес. 
79632800091 Юлия
5 этаж, 
4400 + 300 = 4700 ГАП
гар 3 мес.
по всей квартире бегают
есть маленький ребенок.
</t>
  </si>
  <si>
    <t xml:space="preserve">таркраны</t>
  </si>
  <si>
    <t xml:space="preserve">советуется с мужем сваязь в 13.00
__
не берет связь 13.09</t>
  </si>
  <si>
    <t xml:space="preserve">7+966+074+88+33 </t>
  </si>
  <si>
    <t xml:space="preserve">89262220238   чурка ебаная</t>
  </si>
  <si>
    <t xml:space="preserve">2ка  клопы раменский район </t>
  </si>
  <si>
    <t xml:space="preserve">чурка ебаная год гарантии и после гарантии еще приехать________ советуется со своей ЖОПОЙ стр3693</t>
  </si>
  <si>
    <t xml:space="preserve">афимол москва сити метраж 30м2-магазин</t>
  </si>
  <si>
    <t xml:space="preserve">тараканы   работы в 22.00 проводятся</t>
  </si>
  <si>
    <t xml:space="preserve">сама перезвонит---------- если че набарать в  16.00
__
неактльно</t>
  </si>
  <si>
    <t xml:space="preserve">89651632558 Дарья </t>
  </si>
  <si>
    <t xml:space="preserve">крысы 70кв м москва ленинский прт воронцовский парк д1 м Новые черемушки  осиное гнездо возхможно +5к </t>
  </si>
  <si>
    <t xml:space="preserve">крысы и если осиное гнездо то +5к</t>
  </si>
  <si>
    <t xml:space="preserve">1988сн</t>
  </si>
  <si>
    <t xml:space="preserve">набрать 13.09 по дате обработки</t>
  </si>
  <si>
    <t xml:space="preserve">в офисе на кухне крысы.
79688077005
</t>
  </si>
  <si>
    <t xml:space="preserve">СЛОВИТЬ КРЫСУ</t>
  </si>
  <si>
    <t xml:space="preserve">89161144665 Наталья</t>
  </si>
  <si>
    <t xml:space="preserve">1989сн/1</t>
  </si>
  <si>
    <t xml:space="preserve">79261709517 Светлана</t>
  </si>
  <si>
    <t xml:space="preserve">плесень в ванной, постоянно
в мск.
зона поражения на потолке и стенах.    до 10  кв.м. может больше.
79261709517   Светлана
комплекс мех зачистка и состав.
9000 р.</t>
  </si>
  <si>
    <t xml:space="preserve">набрать в 15.30
____________
не берет связь 13.09</t>
  </si>
  <si>
    <t xml:space="preserve">
79852223888  Ринат</t>
  </si>
  <si>
    <t xml:space="preserve">крысы в нежилом здании
давно
325 кв.м.
79852223888  Ринат
общепит и торговые, 1 этаж.
м. Партизанская
комлпекс: приманки, ловушки, пенокумарин.
9000 НАЛ
</t>
  </si>
  <si>
    <t xml:space="preserve">сама перезвонит---------- если че набарать в  14.00
___
Начальнику дорого , найдет все равно дешевле. Л О Х</t>
  </si>
  <si>
    <t xml:space="preserve">79852974370    Елена</t>
  </si>
  <si>
    <t xml:space="preserve">клопы, блохи  команата 16 кв.м.
79852974370    Елена
22 км от мкад.
Новая москва
неделю, 
4300 </t>
  </si>
  <si>
    <t xml:space="preserve">сама перезвонит---------- если че набарать в  14.00
__
своими силами!</t>
  </si>
  <si>
    <t xml:space="preserve">1960сн  добор</t>
  </si>
  <si>
    <t xml:space="preserve">79990040418 Индира</t>
  </si>
  <si>
    <t xml:space="preserve">крыс
букмекарская контора, лига ставок
79990040418   Индира</t>
  </si>
  <si>
    <t xml:space="preserve">крысы бегают по потолку</t>
  </si>
  <si>
    <t xml:space="preserve">сама не решает, связь 13.09</t>
  </si>
  <si>
    <t xml:space="preserve">Хайбрахманова Ольга Васильевна.
Тел: 8(977)357-54-80</t>
  </si>
  <si>
    <t xml:space="preserve">Добрый день!
Нашему жилому комплексу нужна помощь специалистов в уничтожении грызунов. Площадь обработки 58000 кв.м.
Можно получить от вас коммерческое предложение?!
Администратор дома ЖК «Донской Олимп»</t>
  </si>
  <si>
    <t xml:space="preserve">КРЫСЫ
жк новый</t>
  </si>
  <si>
    <t xml:space="preserve">156 600</t>
  </si>
  <si>
    <t xml:space="preserve">КП ок, связь 13.09 Звонила 27.09 Напомнит начальству еще раз, обязательно сообщит о результате. </t>
  </si>
  <si>
    <t xml:space="preserve">89299856263  Юрий</t>
  </si>
  <si>
    <t xml:space="preserve">2ка  мо   красногорск</t>
  </si>
  <si>
    <t xml:space="preserve">клопы  тараканы  комплекс</t>
  </si>
  <si>
    <t xml:space="preserve">пока думает--------набрать 13.09  в 12.00</t>
  </si>
  <si>
    <t xml:space="preserve">14/24</t>
  </si>
  <si>
    <t xml:space="preserve">7+925+229+58+07 Александр</t>
  </si>
  <si>
    <t xml:space="preserve">2к кв тараканы  перово ул кусковская д 23 корп 4 кв 75</t>
  </si>
  <si>
    <t xml:space="preserve">1989сн</t>
  </si>
  <si>
    <t xml:space="preserve">79689962464  Олег</t>
  </si>
  <si>
    <t xml:space="preserve">кроты. раменскоий р-н, 20 км отмкад.
13- 14 соток.
во всех.
79689962464  Олег
с прошлой весны.
</t>
  </si>
  <si>
    <t xml:space="preserve">набрать в 15.30
____________
не берет связь 13.09////////////  звонил  13.09 просил скидку скинул с 13600 до 11 000  ---------сказал перезвонит
НАБАРТЬ в 12.00</t>
  </si>
  <si>
    <t xml:space="preserve">74966100850 Анастасия</t>
  </si>
  <si>
    <t xml:space="preserve">дератизация Коломна 100кв кафе хотят как физик обработку</t>
  </si>
  <si>
    <t xml:space="preserve">набрать в 16,00 - ПОШЛА
__
нашли дешевле </t>
  </si>
  <si>
    <t xml:space="preserve">79163783812  константин</t>
  </si>
  <si>
    <t xml:space="preserve">"м. Пролетраская
Римска
Таганская"	14.00-15.00	28500	1991сн  	"79163783812  константин
ул большая калитниковская, д 42А
3 этаж 3 подьезд
кв. 126 """"""""        """"""""плесень после затопа, 2-3 недели.""""        """"плесень
"""	"прихожая, команта, 20 кв.м. - 750 за кв. = 15 000 р.
36 кв. х 375 р. = 13 500 р.
од гарантии
пол дня работать
комплект СИЗ в аренду + 1500 р.    "	Владимир</t>
  </si>
  <si>
    <t xml:space="preserve">плесень
прихожая, команта, 15 - 20 кв.м.
мск.
год гарантии
14 000 - 15 000 р. 
3-4 часа. работать
комплект СИЗ"        "Владимир</t>
  </si>
  <si>
    <t xml:space="preserve">28 500</t>
  </si>
  <si>
    <t xml:space="preserve">1991сн    </t>
  </si>
  <si>
    <t xml:space="preserve">созвон 24.09</t>
  </si>
  <si>
    <t xml:space="preserve">74951277590 наталья</t>
  </si>
  <si>
    <t xml:space="preserve">тараканы 1-месяц отрадное офис 100кв</t>
  </si>
  <si>
    <t xml:space="preserve">оформить как физ лицо оплату хотят по безнал обработка офис говорит с начальством перезвонит
__
ПОШЛА
связь 13.09</t>
  </si>
  <si>
    <t xml:space="preserve">79652402002     Артур</t>
  </si>
  <si>
    <t xml:space="preserve">м. Савеловская        18.00        9000        1990сн        "
79652402002     Артур
ул большая новодмитровская, д 12
стр 18 
3 мес.
"        "крысы.       преприятие, в мск
общепит производство
здание 1 этаж, 200 кв.м.   + 100 кв..м буферная зона = 9000 нал
2 мес назад.
ЛОВУШКИ, ПРИМАНКИ, ПЕНОКУМАРИН."        Владимир</t>
  </si>
  <si>
    <t xml:space="preserve">1990сн</t>
  </si>
  <si>
    <t xml:space="preserve">МСЭ  39</t>
  </si>
  <si>
    <t xml:space="preserve">89999723118 Екатерина</t>
  </si>
  <si>
    <t xml:space="preserve">клопы 3к кв м москва м сходненская травили уже сто раз не исчезают</t>
  </si>
  <si>
    <t xml:space="preserve">как деньги будут позвоню</t>
  </si>
  <si>
    <t xml:space="preserve">МСЭ  40</t>
  </si>
  <si>
    <t xml:space="preserve">79151125448 Ананстаия</t>
  </si>
  <si>
    <t xml:space="preserve">м. Коломенская        "12.00-13.00
"        5700        1993сн        "
79151125448 Ананстаия
нагатинский б-р. д 10 кв. 122
15 этаж,"        "2-ка, клопы и тарарканы
купили квартиру
 мск
5700 комплекс."        "Владимир
"</t>
  </si>
  <si>
    <t xml:space="preserve">МСЭ  41</t>
  </si>
  <si>
    <t xml:space="preserve">Илона 74955899274
89031572413</t>
  </si>
  <si>
    <t xml:space="preserve">дом , клопы
Илона 74955899274
2 подъезда, 17 этаж 
лестнчные марши.
+ пожарная лестница.
2134 кв.м.
40 км от мкад, ярик, Краснознаменск.
ул парковая. д 4 
с 10 , не опаздывать.
пропуск.
АДРСЕ</t>
  </si>
  <si>
    <t xml:space="preserve">клопы
17 р за кв.м. 
__
36 278 р НАЛ</t>
  </si>
  <si>
    <t xml:space="preserve">1994сн</t>
  </si>
  <si>
    <t xml:space="preserve">МСЭ  42</t>
  </si>
  <si>
    <t xml:space="preserve">84991427122 Анастасия</t>
  </si>
  <si>
    <t xml:space="preserve">Салон красоты 120кв м, 3д </t>
  </si>
  <si>
    <t xml:space="preserve">будем иметь вас в виду</t>
  </si>
  <si>
    <t xml:space="preserve">МСЭ  43</t>
  </si>
  <si>
    <t xml:space="preserve">16.44</t>
  </si>
  <si>
    <t xml:space="preserve">84991920028 Надежда 89254547764</t>
  </si>
  <si>
    <t xml:space="preserve">съемная хата 2к кв,  ул генерала глаголева д 13 корп 1 кв 41 код 43к6521</t>
  </si>
  <si>
    <t xml:space="preserve">2к кв клопы комплекс</t>
  </si>
  <si>
    <t xml:space="preserve">1995сн</t>
  </si>
  <si>
    <t xml:space="preserve">МСЭ  44</t>
  </si>
  <si>
    <t xml:space="preserve">79057081715 Валентина</t>
  </si>
  <si>
    <t xml:space="preserve">Волоколамский р-н 2-шка 84км от мкад</t>
  </si>
  <si>
    <t xml:space="preserve">????????</t>
  </si>
  <si>
    <t xml:space="preserve">МСЭ  45</t>
  </si>
  <si>
    <t xml:space="preserve">17/50</t>
  </si>
  <si>
    <t xml:space="preserve">89269104071 Павел </t>
  </si>
  <si>
    <t xml:space="preserve">12 соток, 14 км одинцово кротики 2 выезда</t>
  </si>
  <si>
    <t xml:space="preserve">крод 2 выезда</t>
  </si>
  <si>
    <t xml:space="preserve">наберет через пару часов, согласует время\\связь в понед 17.09
+___
сам наберет !</t>
  </si>
  <si>
    <t xml:space="preserve">МСЭ  46</t>
  </si>
  <si>
    <t xml:space="preserve">89104651692 Александра 89263995283 Наталья</t>
  </si>
  <si>
    <t xml:space="preserve">тараканы офис 150 кв м, подсосенский переулок, д14 стр1 отдельный вход самая крайняя дверь слева</t>
  </si>
  <si>
    <t xml:space="preserve">1996сн</t>
  </si>
  <si>
    <t xml:space="preserve">МСЭ  47</t>
  </si>
  <si>
    <t xml:space="preserve">79057081715 Елена</t>
  </si>
  <si>
    <t xml:space="preserve">жулебино клопы двужка мкрн.котельники ул.белая дача д23кв 207</t>
  </si>
  <si>
    <t xml:space="preserve">клопы горячий+барьер </t>
  </si>
  <si>
    <t xml:space="preserve">2007сн</t>
  </si>
  <si>
    <t xml:space="preserve">МСЭ  48</t>
  </si>
  <si>
    <t xml:space="preserve">соседи сами травили проверяла телефон</t>
  </si>
  <si>
    <t xml:space="preserve">МСЭ  49</t>
  </si>
  <si>
    <t xml:space="preserve">2 к кв тараканы,  волоколамск комплекс </t>
  </si>
  <si>
    <t xml:space="preserve">тараканы 2 к кв волоколамск комплекс 4900 если под клин</t>
  </si>
  <si>
    <t xml:space="preserve">думает, волоколамск, хз когда хочет</t>
  </si>
  <si>
    <t xml:space="preserve">79671311471 Анатолий</t>
  </si>
  <si>
    <t xml:space="preserve">Электроугли,Маяковская д 3 кв 4 3-шка</t>
  </si>
  <si>
    <t xml:space="preserve">1997сн</t>
  </si>
  <si>
    <t xml:space="preserve">89629811424 Олеся николаевна</t>
  </si>
  <si>
    <t xml:space="preserve">мыши на участке и в бане  6х7  150кв  25 км от мкад рига дер аносино  ул монастырская д5 </t>
  </si>
  <si>
    <t xml:space="preserve">5 кик, и яд в труднодоступные места, мыши</t>
  </si>
  <si>
    <t xml:space="preserve">1998сн</t>
  </si>
  <si>
    <t xml:space="preserve">89260173888 Ефим</t>
  </si>
  <si>
    <t xml:space="preserve">250м2  сырное производство </t>
  </si>
  <si>
    <t xml:space="preserve">тараканы 250м2-8600///// холодильник от плесени 12м2 -3800</t>
  </si>
  <si>
    <t xml:space="preserve">я сам буду звонить вам----------набрать 14.09 в 12,00
__
не берет 17:00 связь 20.09 будет акту</t>
  </si>
  <si>
    <t xml:space="preserve">11.27</t>
  </si>
  <si>
    <t xml:space="preserve">89672751100 Вадим</t>
  </si>
  <si>
    <t xml:space="preserve">кальянная 75 кв м</t>
  </si>
  <si>
    <t xml:space="preserve">тараканы мадагаскарские комплекс петровка 26 стр 2</t>
  </si>
  <si>
    <t xml:space="preserve">1999сн</t>
  </si>
  <si>
    <t xml:space="preserve">7+926+188+58+61 Санжар</t>
  </si>
  <si>
    <t xml:space="preserve">1ка москва 4 чел </t>
  </si>
  <si>
    <t xml:space="preserve">2000сн</t>
  </si>
  <si>
    <t xml:space="preserve">89263381306 Евгения</t>
  </si>
  <si>
    <t xml:space="preserve">клопы давно бабушка,шатура  комлекс</t>
  </si>
  <si>
    <t xml:space="preserve">ШАТУРА</t>
  </si>
  <si>
    <t xml:space="preserve">передаст бабушке, связь 14.06, посмотреть в графике куда можно воткнуть, ебеня
____
сама наберет !</t>
  </si>
  <si>
    <t xml:space="preserve">79858176040      Тамара николаевна</t>
  </si>
  <si>
    <t xml:space="preserve">тараканы, 1-ка, мск
от соседей или от ук 
79858176040      Тамара николаевна
</t>
  </si>
  <si>
    <t xml:space="preserve">сама боролась год. 6 этаж 3800 _+ 300 = 4100 р + гель аттрактант. скидка 10% пенсионеру. 410 р = 3700 р.</t>
  </si>
  <si>
    <t xml:space="preserve">думет совет с мужем 
связь 16.00</t>
  </si>
  <si>
    <t xml:space="preserve"> "79161631692 Анастасия
89063077676</t>
  </si>
  <si>
    <t xml:space="preserve">м. Пражская        10.00-11.00        5000        2001сн        "79161631692 Анастасия
89063077676
ул красного маяка,д 10 
кв. 53
1 падик, этаж 9"        "1-ка, таркарны, комплекс.
__6100</t>
  </si>
  <si>
    <t xml:space="preserve">если с соседями кооперац , 2 квартиры
3-ка , то сумма заказчику - 4000 р.( вместо 5000)
соседям - 5000 р ( вместо 6100)."        Владимир</t>
  </si>
  <si>
    <t xml:space="preserve">  2001сн   </t>
  </si>
  <si>
    <t xml:space="preserve">Заказ стр 3684</t>
  </si>
  <si>
    <t xml:space="preserve">12.46</t>
  </si>
  <si>
    <t xml:space="preserve">89264234359 Галина</t>
  </si>
  <si>
    <t xml:space="preserve">3 мес тараканы, дофига 2к кв м братиславская, есть 2 собаки, 3й кварталкапотни д18 под1 эт7кв 28 домофон28к0746 взять сдачу</t>
  </si>
  <si>
    <t xml:space="preserve">тараканы 2к кв комплекс есть 2 собаки</t>
  </si>
  <si>
    <t xml:space="preserve">  2002сн   </t>
  </si>
  <si>
    <t xml:space="preserve">79039613601 Виктория</t>
  </si>
  <si>
    <t xml:space="preserve">Перово, 2-шка</t>
  </si>
  <si>
    <t xml:space="preserve">тараканы двушка комплекс</t>
  </si>
  <si>
    <t xml:space="preserve">поговорю с соседями перезвоню САМА</t>
  </si>
  <si>
    <t xml:space="preserve">новокузнецк бершка и хрень</t>
  </si>
  <si>
    <t xml:space="preserve">84996850065 Наталья </t>
  </si>
  <si>
    <t xml:space="preserve">2 ППК</t>
  </si>
  <si>
    <t xml:space="preserve">жду ее связи с новокузнецком
МИШШШШШШААААААААААААААА</t>
  </si>
  <si>
    <t xml:space="preserve"> "79055499067     МАкисим</t>
  </si>
  <si>
    <t xml:space="preserve">м. Новокосино        10.00-11.00        5700          2003сн           "79055499067     МАкисим
ул реутовская. д 2 кв - уточнить.
6 этаж. 1 падик"        "снимали квартиру.
2-ка, таракнаы.
неск месяце наазад.
ремонт сделали.
5700 р."        Владимир</t>
  </si>
  <si>
    <t xml:space="preserve">  2003сн   </t>
  </si>
  <si>
    <t xml:space="preserve">89262243910 Ирина</t>
  </si>
  <si>
    <t xml:space="preserve">тараканы давно, выхино 3к кв, в доме капремонт ул снайперская д3 под7 эт2 кв 223 </t>
  </si>
  <si>
    <t xml:space="preserve">тараканы 3к кв комплекс</t>
  </si>
  <si>
    <t xml:space="preserve">  2004сн   </t>
  </si>
  <si>
    <t xml:space="preserve">7903-225-2769 Алена</t>
  </si>
  <si>
    <t xml:space="preserve">царицыно тараканы однушка 6-я радиальная 5к2 кв 537</t>
  </si>
  <si>
    <t xml:space="preserve">тараканы комплекс однушка</t>
  </si>
  <si>
    <t xml:space="preserve">2006сн</t>
  </si>
  <si>
    <t xml:space="preserve">14.19</t>
  </si>
  <si>
    <t xml:space="preserve">89639936621 Владимир</t>
  </si>
  <si>
    <t xml:space="preserve">тараканы  7 бытовок 37 км дмитровка  1200 за бытовку сухарево ст катуар </t>
  </si>
  <si>
    <t xml:space="preserve">тараканы 7 бытовок</t>
  </si>
  <si>
    <t xml:space="preserve">НЕ СЛОЖИЛОСЬ (С)</t>
  </si>
  <si>
    <t xml:space="preserve">79778364087  Татьяна
89852614087</t>
  </si>
  <si>
    <t xml:space="preserve">м. Славянский б-р        19.00-19.30        3700        2005сн        "
ул матвеевская, д 10 корп 4 кв 6 
2 этаж подъезд 1 код: 6к3283
"        "4-ка, ГАП со скид</t>
  </si>
  <si>
    <t xml:space="preserve">тарарканы, 80 квм.м
мск, травили 2 года.
2 этаж.
ГАП 3700"        Владимир</t>
  </si>
  <si>
    <t xml:space="preserve"> 2005сн    </t>
  </si>
  <si>
    <t xml:space="preserve">15.44 </t>
  </si>
  <si>
    <t xml:space="preserve">84957559478 Владимир 89099028221</t>
  </si>
  <si>
    <t xml:space="preserve">блохи подвал 850 кв м, инженерная 8а бибирево</t>
  </si>
  <si>
    <t xml:space="preserve">1197ю</t>
  </si>
  <si>
    <t xml:space="preserve">Заказ  </t>
  </si>
  <si>
    <t xml:space="preserve">7+917+189+84+85 спам</t>
  </si>
  <si>
    <t xml:space="preserve">74957809043   Ирина</t>
  </si>
  <si>
    <t xml:space="preserve">договор на 2Д
юр.
паримкмахерсчкая, 100 кв.м.
мск.
9178057@gmail.com
2700 х 4 = 10 800 р.
3000 ежеквартально.
без запахо, следов. профилактика.  ( легкий формат, дозировки низкие)
до 20.00 вечера станд. тариф. </t>
  </si>
  <si>
    <t xml:space="preserve">2Д
покровка мир спорта</t>
  </si>
  <si>
    <t xml:space="preserve">кп на почту ок, ждем !</t>
  </si>
  <si>
    <t xml:space="preserve">89998980899 Маша </t>
  </si>
  <si>
    <t xml:space="preserve">комната в коммуналке и балкон балашиха мкрн гагарина д6 кв 1 под 1 </t>
  </si>
  <si>
    <t xml:space="preserve">500 руп повтор </t>
  </si>
  <si>
    <t xml:space="preserve">2008сн</t>
  </si>
  <si>
    <t xml:space="preserve">79162648038 светлана</t>
  </si>
  <si>
    <t xml:space="preserve">чехов двушка</t>
  </si>
  <si>
    <t xml:space="preserve">клопы гор</t>
  </si>
  <si>
    <t xml:space="preserve">набрать 14,09 в 10 утра</t>
  </si>
  <si>
    <t xml:space="preserve">74997032446   Галина</t>
  </si>
  <si>
    <t xml:space="preserve">тараракны, квартира.
степень заражения критическая.
1-ка, 5400 комплекс.
74997032446   Галина
</t>
  </si>
  <si>
    <t xml:space="preserve">17.31</t>
  </si>
  <si>
    <t xml:space="preserve">7+985+184+57+49</t>
  </si>
  <si>
    <t xml:space="preserve">Татьяна</t>
  </si>
  <si>
    <t xml:space="preserve">Мишкина самса</t>
  </si>
  <si>
    <t xml:space="preserve">89266995871 Елена</t>
  </si>
  <si>
    <t xml:space="preserve">крысы тараканы подвал 760 кв м плюс складские пом 260кв кафе 130кв автомойка и сервис 260кв, богородское</t>
  </si>
  <si>
    <t xml:space="preserve">тараканы и крысы, </t>
  </si>
  <si>
    <t xml:space="preserve">гбу мертвогородок, пошла к руководству, хотела на сегодня</t>
  </si>
  <si>
    <t xml:space="preserve">9.119</t>
  </si>
  <si>
    <t xml:space="preserve">84993735600 председатель </t>
  </si>
  <si>
    <t xml:space="preserve">подвал комната 10кв м вешняки офис, делали  сами дихлофостм</t>
  </si>
  <si>
    <t xml:space="preserve">3 500 если 10 кв м </t>
  </si>
  <si>
    <t xml:space="preserve">созвон в пн МИША КОНТРОЛЬ</t>
  </si>
  <si>
    <t xml:space="preserve">89296490061 Марина</t>
  </si>
  <si>
    <t xml:space="preserve">москва 2ка и кухня 35м2</t>
  </si>
  <si>
    <t xml:space="preserve">перезвонит--------набарть в 10.00
__
сама наберет , думает. контрольный 15.09</t>
  </si>
  <si>
    <t xml:space="preserve">89773153035  Виктор</t>
  </si>
  <si>
    <t xml:space="preserve">тараканы комплекс со скидкой</t>
  </si>
  <si>
    <t xml:space="preserve">позвонить 15.09 в 10.00 утра</t>
  </si>
  <si>
    <t xml:space="preserve">89173256422 Ольга</t>
  </si>
  <si>
    <t xml:space="preserve">Таня</t>
  </si>
  <si>
    <t xml:space="preserve">Только кухня 10 м2 ,рассчитывает на сумму не более 1500 руб ,была на сайте интересует горячий туман</t>
  </si>
  <si>
    <t xml:space="preserve">89099100613  Маргарита</t>
  </si>
  <si>
    <t xml:space="preserve">2ка  москва   еще хочет клининг</t>
  </si>
  <si>
    <t xml:space="preserve">клопы  комплекс и клининг  3500</t>
  </si>
  <si>
    <t xml:space="preserve">набрать  18.09  в 14.00</t>
  </si>
  <si>
    <t xml:space="preserve">89036841497 Евгения</t>
  </si>
  <si>
    <t xml:space="preserve">комната 15 кв м, 3 комнаты по 15 кв м ,   200кв м клопы давно год, няня принесла троицк дер пучково пос Рависсант ул прудная 4\1 кв 9</t>
  </si>
  <si>
    <t xml:space="preserve">клопы таунхаус комплекс, заранее набрать выписать пропуск</t>
  </si>
  <si>
    <t xml:space="preserve">89206673225 Алексей</t>
  </si>
  <si>
    <t xml:space="preserve">Короеды,срезаные бревна 30 шт по 50 см,клиент к нам  хочет приехать сам,созвон 17 сентября в 11.00.Цена для клиента 13 500. Клиент из города Смоленск</t>
  </si>
  <si>
    <t xml:space="preserve">короеды, срезаные  бревна-(30 штук ) 13 500
450р. х 30 </t>
  </si>
  <si>
    <t xml:space="preserve">созвон 17 сентября</t>
  </si>
  <si>
    <t xml:space="preserve">клопы мытищи 2к кв </t>
  </si>
  <si>
    <t xml:space="preserve">клопы хол  и гор </t>
  </si>
  <si>
    <t xml:space="preserve">созвон в 11.20
__
сбрас. связь в 16.00
__сбрас нахуй в 16.00</t>
  </si>
  <si>
    <t xml:space="preserve">79261778187  Александр</t>
  </si>
  <si>
    <t xml:space="preserve">квартире, тараканы.
мск, 2-ка.
там жили люди, сдавалась.
пол года.
79261778187  Александр
4100 ГАП + 300 бар
5700 кмплекс</t>
  </si>
  <si>
    <t xml:space="preserve">набрать в 14.00
__
жильцы сами обработали.</t>
  </si>
  <si>
    <t xml:space="preserve">79588288084 
Юлия</t>
  </si>
  <si>
    <t xml:space="preserve">неделю назад завелаь крысы.
4 этаж.
крыса в МОП
2-ка, мск.
ребенок 7 лет.
ловушки, приманки, пенокумарин.
м. алтуфьево</t>
  </si>
  <si>
    <t xml:space="preserve">набрать в 14.00
__
совет с мужем - сама наберет. контрольный 17.09</t>
  </si>
  <si>
    <t xml:space="preserve">79855358000      Владимир</t>
  </si>
  <si>
    <t xml:space="preserve">тарарканы, луховицы.
луховицы,  120 км от мкад.
магазин, 100 кв.м.много. 
7300 р.  + 1500 р за выезд. 
700 - 800 р. выезд повтор</t>
  </si>
  <si>
    <t xml:space="preserve">набрать в 14.00
__
совет с соседями - сама наберет. контрольный 17.09</t>
  </si>
  <si>
    <t xml:space="preserve">7+495+229+86+59 Вероника</t>
  </si>
  <si>
    <t xml:space="preserve">30  бытовок новорязанка юрлицо 800 руп бытовка </t>
  </si>
  <si>
    <t xml:space="preserve">84957978108 госхерня почта</t>
  </si>
  <si>
    <t xml:space="preserve">347кв сортировчный центр сдек почта, периодически появляются раз в квартал москва мкад дзержинский</t>
  </si>
  <si>
    <t xml:space="preserve">2д ежеквартально  6к при оплате за год 7к при оплате поквартально</t>
  </si>
  <si>
    <t xml:space="preserve">пошла на совещании о совещании</t>
  </si>
  <si>
    <t xml:space="preserve">79152830940     павел</t>
  </si>
  <si>
    <t xml:space="preserve">тарарканы, клопы.
3-ка.  мск
пол года.
7 этаж.
6100 р.
комплект сиз 1000 р.
на 13 - 14 суббота.
выхино.</t>
  </si>
  <si>
    <t xml:space="preserve">тараканы, клопы</t>
  </si>
  <si>
    <t xml:space="preserve">набрать в 17.00
__
не берет связь 15.09</t>
  </si>
  <si>
    <t xml:space="preserve">левак, искал НИколая</t>
  </si>
  <si>
    <t xml:space="preserve">89175188160 Лариса</t>
  </si>
  <si>
    <t xml:space="preserve">м.Савеловская,тараканы,сама травила дихлофосом,3-комн.кв.,тараканы бегают на кухне и ванной,пенсионерка,приходят в гости маленькие дети,со скидкой 4 000 руб,подумает</t>
  </si>
  <si>
    <t xml:space="preserve">Созвон 15.09 в 11.00</t>
  </si>
  <si>
    <t xml:space="preserve">7+916+380+40+42 Анна</t>
  </si>
  <si>
    <t xml:space="preserve">ванная к плитке
герментик 
несколько месяцев Новая москва
коммунарка
гар 1 год</t>
  </si>
  <si>
    <t xml:space="preserve">плесень
с мех зачиской 5100
без зачистки 3500 </t>
  </si>
  <si>
    <t xml:space="preserve">думает,сама наберет. 
ДОРОГОВАТО</t>
  </si>
  <si>
    <t xml:space="preserve">11.56</t>
  </si>
  <si>
    <t xml:space="preserve">89037638193 Оксана</t>
  </si>
  <si>
    <t xml:space="preserve">клопы, 3 недели, соседи -неблагополучные алкаши 2к кв м ясеново,  Ул ясногорская д21 корп1 18 эт кв 193 </t>
  </si>
  <si>
    <t xml:space="preserve">2010сн</t>
  </si>
  <si>
    <t xml:space="preserve">89851801000  Аганез</t>
  </si>
  <si>
    <t xml:space="preserve">новая москва  30 соток  и на кухне и крыше общежите и столовая   и обработать мусорный участок    по факту </t>
  </si>
  <si>
    <t xml:space="preserve">2011сн</t>
  </si>
  <si>
    <t xml:space="preserve">89037951200 Лариса Юрьевна</t>
  </si>
  <si>
    <t xml:space="preserve">метро Университет кафе 200 м2 ,тараканы,ГАП,пробное 6000 руб,ежемесячное обслуживание по 4100 руб в месяц</t>
  </si>
  <si>
    <t xml:space="preserve">2012сн</t>
  </si>
  <si>
    <t xml:space="preserve">89100157888 Ольга</t>
  </si>
  <si>
    <t xml:space="preserve">плесень в душевой кабине по швам,  дезинф воздуха</t>
  </si>
  <si>
    <t xml:space="preserve">есть кот </t>
  </si>
  <si>
    <t xml:space="preserve">СОЗВОН 17.09</t>
  </si>
  <si>
    <t xml:space="preserve">74997025369  Денис</t>
  </si>
  <si>
    <t xml:space="preserve">500 кв.м.
дератизация
крысы.
74997025369  Денис
жилого дома магазин.
комплекс: ловушки, приманки, пенокумарин
мск.
нал.
10 000  пулковская 7 м водный стадион ультраспорт 
</t>
  </si>
  <si>
    <t xml:space="preserve">крысы безнал 10000</t>
  </si>
  <si>
    <t xml:space="preserve">Заказ  выст счет</t>
  </si>
  <si>
    <t xml:space="preserve">84991894780 Игорь Михалыч</t>
  </si>
  <si>
    <t xml:space="preserve">5 соток  кроты 75 км  между дмитровкой и СП</t>
  </si>
  <si>
    <t xml:space="preserve">подожду пока приедут соседи и наберу, набрать 19.09</t>
  </si>
  <si>
    <t xml:space="preserve">79613054803 Юлия</t>
  </si>
  <si>
    <t xml:space="preserve">Воскресенск МО        16.00-17.00        6700        2013сн        "
МО , воскресенкск, лопатинский м-н, ул центральная, д 15  магазин Цветы.
88 км от мкад.
79613054803 Юлия
"        "100 кв.м
комплекс
6700 .   нал
3 мес . гарантия
крысами, цветочный магазин"        Владимир</t>
  </si>
  <si>
    <t xml:space="preserve"> 2013сн    </t>
  </si>
  <si>
    <t xml:space="preserve">89060658558 дед</t>
  </si>
  <si>
    <t xml:space="preserve">БЕЛОРУССКАЯ 643КВ М ОТДЕЛЬНО СТОЯЩИЙ офис ТАРАКАНЫ</t>
  </si>
  <si>
    <t xml:space="preserve">незнамочо</t>
  </si>
  <si>
    <t xml:space="preserve">79267110801 Лейла"</t>
  </si>
  <si>
    <t xml:space="preserve">подольский р-н,         16.00-17.00         5000 р.         2014сн        "подольский р-н, 
пос Быково, ул школьная, д 7 кв 16
2 подъезд 
79267110801 Лейла"        "3-ка.       клопы
2 мес.
4 человека.ГАП"        Владимир</t>
  </si>
  <si>
    <t xml:space="preserve">  2014сн  </t>
  </si>
  <si>
    <t xml:space="preserve">79263876262 Алексей</t>
  </si>
  <si>
    <t xml:space="preserve">кроты рядом с домом,копают под домом,15 км от МКД ,Каширское шоссе,6 соток,6000*2=12000 руб</t>
  </si>
  <si>
    <t xml:space="preserve">подумает,созвон сегодня в 17.00
--------------------
16:58 клиент не берет трубку,созвон 15.09</t>
  </si>
  <si>
    <t xml:space="preserve">89253510315 Виталий </t>
  </si>
  <si>
    <t xml:space="preserve">красная пахра кроты  30 соток,  5 соток поражение </t>
  </si>
  <si>
    <t xml:space="preserve">кроты если второй участок то х2 и минус 15%</t>
  </si>
  <si>
    <t xml:space="preserve">советуется с сосендями связь в 17.00\\\сбрасывает от 18.00</t>
  </si>
  <si>
    <t xml:space="preserve">15 соток  кпроты 2 выкзда под психбюольницу если</t>
  </si>
  <si>
    <t xml:space="preserve">сваливает до октября</t>
  </si>
  <si>
    <t xml:space="preserve">созвон в начале октября
КОГДА СВЯЗЬ? МИШАААА</t>
  </si>
  <si>
    <t xml:space="preserve">89257972773 Татьяна</t>
  </si>
  <si>
    <t xml:space="preserve">Москва, метро Автозаводская  1-комн.квартира ,жили строители,на мужа прыгнула блоха или клоп,хозяйка сама не знает,что было за насекомое,будет советоваться с мужем,что делать,предложила комплексную обработку за 5 100 руб</t>
  </si>
  <si>
    <t xml:space="preserve">будет советоваться с мужем
,созвон 15.09
---------------
Не берет трубку ,созвон 15.09 </t>
  </si>
  <si>
    <t xml:space="preserve">14.39</t>
  </si>
  <si>
    <t xml:space="preserve">7+926+046+57+53 Елена</t>
  </si>
  <si>
    <t xml:space="preserve">30 соток Истра мансурово</t>
  </si>
  <si>
    <t xml:space="preserve">клещи 2 выезда 25 к разово 15 к</t>
  </si>
  <si>
    <t xml:space="preserve">Созвон в пн </t>
  </si>
  <si>
    <t xml:space="preserve">89263768845 Людмила</t>
  </si>
  <si>
    <t xml:space="preserve">тараканы м.Люблино,2 комн.кварт, 2 этаж,2 подьезд,улица Марьинский парк д.45,кв.40 ,есть животные</t>
  </si>
  <si>
    <t xml:space="preserve">2016сн</t>
  </si>
  <si>
    <t xml:space="preserve">74955444911   Ирина
89151941764 </t>
  </si>
  <si>
    <t xml:space="preserve">МО Химки        14.00-15.00        3100        2015сн        "
г Химкеи, ул лавочкина д 13
корп 2 падик 3"        "Химки, консъержная 2х 2 тараканы, клопы
1.5 недели.
3 мес гарантия
ГАП 3100
сами боролись"        Владимир</t>
  </si>
  <si>
    <t xml:space="preserve">клоп таракан</t>
  </si>
  <si>
    <t xml:space="preserve">2015сн</t>
  </si>
  <si>
    <t xml:space="preserve">74956916225 Николай 
89851007528"</t>
  </si>
  <si>
    <t xml:space="preserve">м. Баррикадня        12.00-13.00        "3000
минимальная стоимость выезда."        2017сн        "малая никитская, д 27 стр 4
клопы.        "клопы стенку облепили.
ВОЗМОЖЕН ПЕРЕРАСЧЕТ +
ГАП"        Владимир</t>
  </si>
  <si>
    <t xml:space="preserve">2017сн   </t>
  </si>
  <si>
    <t xml:space="preserve">79773193795    Исраель</t>
  </si>
  <si>
    <t xml:space="preserve">"пос. Домодедово
Востряково"        "12.00-12.30
предупредить за 2 часа."        4000        2018сн        "
79773193795    Исраель
м-н Востряково, ул .  ледовская, д 9 
"        "2-ка. клопы
мск, 4 человека.ГАП со скид"        Владимир</t>
  </si>
  <si>
    <t xml:space="preserve"> 2018сн   </t>
  </si>
  <si>
    <t xml:space="preserve">тм. Преображенка        16.00-17.00        5400        2019сн        "74997032446   Галина    
89164621300
преображенский вал, д 24 корп 6
33 подъезд этаж 1"        """""""тараракны, квартира.
степень заражения критическая.
1-ка, 5400 комплекс.
     """        Владимир
</t>
  </si>
  <si>
    <t xml:space="preserve">2019сн  </t>
  </si>
  <si>
    <t xml:space="preserve">Заказ  стр 3749</t>
  </si>
  <si>
    <t xml:space="preserve">15.21 </t>
  </si>
  <si>
    <t xml:space="preserve">7+916+343+90+81 Ольга</t>
  </si>
  <si>
    <t xml:space="preserve">клопы,   есть лысая кошка старая, ул удальцова д 65 14 эт кв 51, м вернадского  89168571023 софья 89772692844 Денис</t>
  </si>
  <si>
    <t xml:space="preserve">клопы  2 комнаты 4300 если комната 7400 если вся хата 5к кв</t>
  </si>
  <si>
    <t xml:space="preserve">2020сн</t>
  </si>
  <si>
    <t xml:space="preserve">84996782060 Светлана</t>
  </si>
  <si>
    <t xml:space="preserve">клопы,3-комн.кв холодный туман+барьер  2 800 руб,южный округ</t>
  </si>
  <si>
    <t xml:space="preserve">клопы 3 комн.кв 2 800 руб</t>
  </si>
  <si>
    <t xml:space="preserve">созвон 15.09</t>
  </si>
  <si>
    <t xml:space="preserve">Лемнискате</t>
  </si>
  <si>
    <t xml:space="preserve">Перова Яна.
Тел: 8-915-021-50-00</t>
  </si>
  <si>
    <t xml:space="preserve">Можно прислать коммерческое предложение на дератизацию. Ежемесячно. Договор заключается на 1 год.БЦ Новосущевский  на 8 000 кв.м.</t>
  </si>
  <si>
    <t xml:space="preserve">на дератизацию</t>
  </si>
  <si>
    <t xml:space="preserve">96 000</t>
  </si>
  <si>
    <t xml:space="preserve">Калинка ДЭЗ заключили договор</t>
  </si>
  <si>
    <t xml:space="preserve">добор 1195ю</t>
  </si>
  <si>
    <t xml:space="preserve">стр 3372</t>
  </si>
  <si>
    <t xml:space="preserve">ногинский р-н площадь 65кв м, дерево 2 эт  точильщик ногинмкий р-н дер горки массив 1 дом 20</t>
  </si>
  <si>
    <t xml:space="preserve">2021сн</t>
  </si>
  <si>
    <t xml:space="preserve">79851789683    Артем</t>
  </si>
  <si>
    <t xml:space="preserve">"КОломна 
МО 100 км"        19.00-20.00        7100        2022сн        "Коломенский р-н, д-я Парфентьево, 
ул молодежная д 92 
79851789683 Артем
ориентир магазин Фасоль.
89057053122 Бабушка Людмила Васильевна - звонить. "        "дом деревянный. 
1 этаж, до 100 кв.м.
120 км от мкад, КОломна.
пес дома.
чтобы не сожрал.
комплекс крысы"        Владимир
</t>
  </si>
  <si>
    <t xml:space="preserve">2022сн</t>
  </si>
  <si>
    <t xml:space="preserve">79266346409 Александр</t>
  </si>
  <si>
    <t xml:space="preserve">кафе 80кв единоразовая обработка</t>
  </si>
  <si>
    <t xml:space="preserve">тараканы комплекс или горячий  5300 или 6100</t>
  </si>
  <si>
    <t xml:space="preserve">сам наберу не звоните мне</t>
  </si>
  <si>
    <t xml:space="preserve">11.32</t>
  </si>
  <si>
    <t xml:space="preserve">79168140334 Александр</t>
  </si>
  <si>
    <t xml:space="preserve">Братеевская д 21 кв 52</t>
  </si>
  <si>
    <t xml:space="preserve">аудит по плесени</t>
  </si>
  <si>
    <t xml:space="preserve">2023сн</t>
  </si>
  <si>
    <t xml:space="preserve">79168678978 Глеб.</t>
  </si>
  <si>
    <t xml:space="preserve">орешки проверить от плесени.
79168678978 Глеб.
лабораторка? </t>
  </si>
  <si>
    <t xml:space="preserve">лабораторка?</t>
  </si>
  <si>
    <t xml:space="preserve">МИША связь 17.09</t>
  </si>
  <si>
    <t xml:space="preserve">79999850466   Максим
</t>
  </si>
  <si>
    <t xml:space="preserve">М. Крылатское        09.00        4100        2025сн        "рублевское шоссе, д 127 кв 197
этаж 2 падик 5 
79999850466 Максим"        "2-ка, ГАП.
ребенок и собака есть"        Владимир
</t>
  </si>
  <si>
    <t xml:space="preserve"> 2025сн </t>
  </si>
  <si>
    <t xml:space="preserve">заказал у мошенников, знает об этом. 
санитарная служба рус. 45 отзывов
__
переубедил</t>
  </si>
  <si>
    <t xml:space="preserve">79161926228    Елена</t>
  </si>
  <si>
    <t xml:space="preserve">м. Алма-атинская        19.00        4100        2024сн        "ул борисовские пруды, д 42
кв 245 падик 4 этаж 11
79161926228    Елена"        "клопы.
1-ка, мск
были укусы
2 недели
3800 ГАП+ 300 бар = 4100 р."        Владимир</t>
  </si>
  <si>
    <t xml:space="preserve">   2024сн</t>
  </si>
  <si>
    <t xml:space="preserve">обработка от короеда  дом с наружи гапом </t>
  </si>
  <si>
    <t xml:space="preserve">позвоню весной</t>
  </si>
  <si>
    <t xml:space="preserve">79067285467 Елена</t>
  </si>
  <si>
    <t xml:space="preserve">участок от крыс локально бытовки мусорка 30 км по киевке</t>
  </si>
  <si>
    <t xml:space="preserve">набрать в 17,00
сама наеберет</t>
  </si>
  <si>
    <t xml:space="preserve">79688672171 Ирина 79152430360 Супруг Сергей</t>
  </si>
  <si>
    <t xml:space="preserve">"КОломна, Луховицы. 
МО 120 км"        "17.00
если можно то раньше!"        12400        2026сн        "79688672171 Ирина
79152430360 Супруг Сергей 
Луховицкий р-н, пос Красная Пойма, ул зеленая д 14.
6500 х 2 = 13 000 ( скидка 600 р дорога) 12 400 р.
"        "кроты, Луховицы.
комплекс ( 2-3 выезд детя)
120 км от мкад.
после зимы.
третий выезд 5500 р.
были давно, пропадали.
5 сот. + 2- 3 сот буфер"        Владимир</t>
  </si>
  <si>
    <t xml:space="preserve">   2026сн   </t>
  </si>
  <si>
    <t xml:space="preserve">79851861237 Анна</t>
  </si>
  <si>
    <t xml:space="preserve">кроты.
30 км от мкад,     кашрка,  м4
5 сот, за вычет строен.
79851861237     Анна
5700 х 2 = 11 400р.
третий выезд 5к
</t>
  </si>
  <si>
    <t xml:space="preserve">Владимир связь 17.09</t>
  </si>
  <si>
    <t xml:space="preserve">79152830940 Павел 89154385196 Елена</t>
  </si>
  <si>
    <t xml:space="preserve"> супруга ул красный казанец, д 13 кв 204 падик 5 этаж 7 код 204к3459</t>
  </si>
  <si>
    <t xml:space="preserve">3-ка, Клопы и тараканы. комплекс, дозы больше. </t>
  </si>
  <si>
    <t xml:space="preserve">   2027сн   </t>
  </si>
  <si>
    <t xml:space="preserve">89312063499  валерьян</t>
  </si>
  <si>
    <t xml:space="preserve">деревня льянова 20 км от мкад 7  соток</t>
  </si>
  <si>
    <t xml:space="preserve">борщевик   1200р за сотку</t>
  </si>
  <si>
    <t xml:space="preserve">посоветуемся----------- набарать сегодня в 16.00
__
общается с соседями , сам наберет.</t>
  </si>
  <si>
    <t xml:space="preserve">7+925+884+16+69 Алексей</t>
  </si>
  <si>
    <t xml:space="preserve">клопы домодедово больше полугода, деревянный пол, чурки снизу живут 2к кв, Домодедово ул текстильщиков д 7 кв25  89259157108 Наталья валентновна  зваонить ей</t>
  </si>
  <si>
    <t xml:space="preserve">клопы полный комплекс</t>
  </si>
  <si>
    <t xml:space="preserve">2029сн</t>
  </si>
  <si>
    <t xml:space="preserve">89032967371  Светлана</t>
  </si>
  <si>
    <t xml:space="preserve">блохи   хол с барьером</t>
  </si>
  <si>
    <t xml:space="preserve">2028сн</t>
  </si>
  <si>
    <t xml:space="preserve">89263898321 Виктор</t>
  </si>
  <si>
    <t xml:space="preserve">шов между ванной и плиткой испортился и пошла плесень, Открытое ш  д 27к9 кв 82 домофон 100к0480 </t>
  </si>
  <si>
    <t xml:space="preserve">2 кв м 3000,  дезинф гор тум</t>
  </si>
  <si>
    <t xml:space="preserve">2030сн</t>
  </si>
  <si>
    <t xml:space="preserve">74957271313 Михаил
89162705700 </t>
  </si>
  <si>
    <t xml:space="preserve">Таня/Владимир</t>
  </si>
  <si>
    <t xml:space="preserve">450 м2  дом,подвал,образовалась плесеньв  районе угла,образовались пятна,дом территориально г. Москва
кунцево плаза к 11.00
если можно раньше.
</t>
  </si>
  <si>
    <t xml:space="preserve">плесень 
завтра утром
рублевка, за мкад.
89162705700 
2000 - 2500 кв.м.</t>
  </si>
  <si>
    <t xml:space="preserve">40 100</t>
  </si>
  <si>
    <t xml:space="preserve">позвонить в 15.00
думает
__
не берет в 16.20 - набрать Тане утром 18.09
__
Аудит Равиль и Костя 19.09 к 11.00</t>
  </si>
  <si>
    <t xml:space="preserve">мыши на даче,  дофига  дом 3х4 +6 соток новая мск пос киевский 45 км</t>
  </si>
  <si>
    <t xml:space="preserve">мыши </t>
  </si>
  <si>
    <t xml:space="preserve">11.19</t>
  </si>
  <si>
    <t xml:space="preserve">89998946793 Эмилия Федоровна</t>
  </si>
  <si>
    <t xml:space="preserve">клопы с яйцами, комплекс,  2к кв клары цеткин 25корп2  кв70 6 этаж 2 подъезд</t>
  </si>
  <si>
    <t xml:space="preserve">2031сн</t>
  </si>
  <si>
    <t xml:space="preserve">79268993851    Илья ( хач) </t>
  </si>
  <si>
    <t xml:space="preserve">клопы, 3-ка,  Красногоорск
79268993851    Илья ( хач) 
</t>
  </si>
  <si>
    <t xml:space="preserve">2500 первая
1750 гарантия
7 человек.
год.
6100 р
выезд 200 р выезд красногрск
</t>
  </si>
  <si>
    <t xml:space="preserve">позвонить в 15.00
__
хочет за 2500 у мошенников. Рассчитывает на эту сумму</t>
  </si>
  <si>
    <t xml:space="preserve">Инженер АХО АО "ИмпэксЛайн" 
☎ (495)784-77-88 доб.103  Владимир Георгиевич Казанцев </t>
  </si>
  <si>
    <t xml:space="preserve">30000 кв м блохи и крысы</t>
  </si>
  <si>
    <t xml:space="preserve">42 000</t>
  </si>
  <si>
    <t xml:space="preserve">Миша диалог
миша набрать 18.09 утром</t>
  </si>
  <si>
    <t xml:space="preserve">79639650080     Дмитрий</t>
  </si>
  <si>
    <t xml:space="preserve">в углу
кухня и комната. 2 очага+ 1 = 3 очага
по 3 кв х 3 = 9кв.
мск
79639650080     Дмитрий
1100 - 1200 р за кв.
10к за все.
</t>
  </si>
  <si>
    <t xml:space="preserve">позвонить в 15.00
думает
______
мудовзон: " а что вы хотите вообще?"</t>
  </si>
  <si>
    <t xml:space="preserve">89637820759 Дмитрий</t>
  </si>
  <si>
    <t xml:space="preserve">склад 800кв м, </t>
  </si>
  <si>
    <t xml:space="preserve">крысы блохи </t>
  </si>
  <si>
    <t xml:space="preserve">79104766688 Дмитрий</t>
  </si>
  <si>
    <t xml:space="preserve">клещи,   9 сотток, 
35 км от мкад, Горьковка,  щелчек
79104766688 Дмитрий
8700 р.
выезд 500 р. </t>
  </si>
  <si>
    <t xml:space="preserve">позвонить в 17.00
думает
__
сам наберет , думаю, рассуждаю</t>
  </si>
  <si>
    <t xml:space="preserve">79660057316 Алик </t>
  </si>
  <si>
    <t xml:space="preserve">Истра,тараканы давно,сам боролся,дихлофос,1 комн-кв.комплекс.обраб  5 400 руб</t>
  </si>
  <si>
    <t xml:space="preserve">5 400 </t>
  </si>
  <si>
    <t xml:space="preserve">позвонить в 13:00
----------
13:08 клиент не берет трубку,созвон в 16:00
__
педик гасится - пшел нахуй</t>
  </si>
  <si>
    <t xml:space="preserve">стр 3776</t>
  </si>
  <si>
    <t xml:space="preserve">крысы  500кв м  </t>
  </si>
  <si>
    <t xml:space="preserve">2032сн</t>
  </si>
  <si>
    <t xml:space="preserve">Заказ   </t>
  </si>
  <si>
    <t xml:space="preserve">79629576497 Василий </t>
  </si>
  <si>
    <t xml:space="preserve">соседы затопили,60 м2,по всем стенам плесень,месяц назад,4 этаж,Москва,метро Бауманская,попросила выслать фото в вотсап</t>
  </si>
  <si>
    <t xml:space="preserve">плесень 55 000 руб,с 2 выездами нашего мастера</t>
  </si>
  <si>
    <t xml:space="preserve">55 000</t>
  </si>
  <si>
    <t xml:space="preserve">клиент сказал,что очень настойчиво звоню,бросил трубку</t>
  </si>
  <si>
    <t xml:space="preserve">79161333391  Ольга</t>
  </si>
  <si>
    <t xml:space="preserve">м. Медведково        22.00        4900        2033сн        "м. Медведково.
ул широкая, д 11 
Росцветторг
79161333391  Ольга"        50 кв, таркраны , ГАП + бар        Владимир
</t>
  </si>
  <si>
    <t xml:space="preserve">тарарканы.
в подвале.
8 мес назад.
5700 комплекс.
3 мес гар.
500 р выезд вечерний.</t>
  </si>
  <si>
    <t xml:space="preserve">   2033сн   </t>
  </si>
  <si>
    <t xml:space="preserve">79260382555     Станислав</t>
  </si>
  <si>
    <t xml:space="preserve">450 кв.м. 31 р за кв.= 13 700
890 кв.м. 24 за кв.м. = 21 360 
бутово
тараракны.
мес назад в аренду.
1 этаж. примыкает к жилому дома.
13 700   БН
</t>
  </si>
  <si>
    <t xml:space="preserve">созвон 17.00,ведем диалог
__
набрать в конце недели.21.09</t>
  </si>
  <si>
    <t xml:space="preserve">Коньково двушка</t>
  </si>
  <si>
    <t xml:space="preserve">просто урод,сам наберет</t>
  </si>
  <si>
    <t xml:space="preserve">7+977+766+53+68 </t>
  </si>
  <si>
    <t xml:space="preserve">не берет . ДОЗВОНИТЬСЯ! 14.30
СПАМ</t>
  </si>
  <si>
    <t xml:space="preserve">79855358000 Владимир</t>
  </si>
  <si>
    <t xml:space="preserve">ЛУХОВИЦЫ        "22.00
МОЖНО РАНЬШЕ на пол часа."        9000        2034сн        "Луховицы, ул жуковского, д 2А
Магазин цветов.
79855358000 Владимир
___
120 км от мкад."        "магазин, 100 кв.м.много. 
7300 р.  + 1500 р за выезд. 
700 - 800 р. выезд повтор
_________
в договоре прописать , что ЦВЕТЫ не повредятся препратами."        Владимир</t>
  </si>
  <si>
    <t xml:space="preserve">2034сн</t>
  </si>
  <si>
    <t xml:space="preserve">Заказ   дожат стр 3765</t>
  </si>
  <si>
    <t xml:space="preserve">тараканы 4к кв давно комплекс</t>
  </si>
  <si>
    <t xml:space="preserve">хз когда буду заказывать, узнаю цены</t>
  </si>
  <si>
    <t xml:space="preserve">74951817993 Елена</t>
  </si>
  <si>
    <t xml:space="preserve">крысы,склад ,переехали туда 2 мес назад,150 м2.Москва,метро Марьина Роща ул.Полковая д.3 стр.5 тел:89647296667 Елена и 89645390260Марк</t>
  </si>
  <si>
    <t xml:space="preserve">крысы </t>
  </si>
  <si>
    <t xml:space="preserve">Заказ   выст счет</t>
  </si>
  <si>
    <t xml:space="preserve">на пол сотки завелись кроты,покупала Фумигант,не помагает,ставила ловушки,не помагает,в итоге бросила трубку</t>
  </si>
  <si>
    <t xml:space="preserve">бросила трубку</t>
  </si>
  <si>
    <t xml:space="preserve">1600 м2,месяц назад,цена 27 200 сделала скидку 23 000 руб, Москва,годовое 14 000 руб в месяц,подумают</t>
  </si>
  <si>
    <t xml:space="preserve">23 000 руб единаразово,14 000 ежемесячно</t>
  </si>
  <si>
    <t xml:space="preserve">стр 3629</t>
  </si>
  <si>
    <t xml:space="preserve">заказывала у мошенников с гарантийки, думала мы это санитарная службба с гарантией на 3 года</t>
  </si>
  <si>
    <t xml:space="preserve">студия тараканы</t>
  </si>
  <si>
    <t xml:space="preserve">думает, связь в 17.00
__
сама наберет .!</t>
  </si>
  <si>
    <t xml:space="preserve">89295150319 Олеся</t>
  </si>
  <si>
    <t xml:space="preserve">2-комн Химки,тараканы кишат от бабули мигрировали,интересует комплекс сразу 8 квартир цену озвучили 3 200 руб за квартиру</t>
  </si>
  <si>
    <t xml:space="preserve">3 200 руб за 1 квартирку.Всего 8 квартир</t>
  </si>
  <si>
    <t xml:space="preserve">позвонить 18 сентября утром</t>
  </si>
  <si>
    <t xml:space="preserve">7+905+734+62+32 Наталья</t>
  </si>
  <si>
    <t xml:space="preserve">"м.НОВОКОСИНО
м. Выхино"        10.00        3700        2035сн        "ул большая косинская, д 18 Б
Олимп строй
79057346232 Нталья"        "до 30 кв.
крысы, комплекс"        Владимир
</t>
  </si>
  <si>
    <t xml:space="preserve">мыши.в офисе</t>
  </si>
  <si>
    <t xml:space="preserve">2035сн</t>
  </si>
  <si>
    <t xml:space="preserve"> 89268467212 Сергей</t>
  </si>
  <si>
    <t xml:space="preserve"> Прошу Вас направить КП на обработку против тараканов офиса площадью 1600 м кв. на Красном Октябре.</t>
  </si>
  <si>
    <t xml:space="preserve">7+926+112+80+81  </t>
  </si>
  <si>
    <t xml:space="preserve">не берет . ДОЗВОНИТЬСЯ! 
СПАМ</t>
  </si>
  <si>
    <t xml:space="preserve">79162211469 Ольга</t>
  </si>
  <si>
    <t xml:space="preserve">Видное тараканы 1-комн.кв ,никто там не живет г.Видное улица Березовая д.9 кв 636  этаж 11,позвонить за 2 часа ГАП +барьер со скидкой</t>
  </si>
  <si>
    <t xml:space="preserve">2036сн</t>
  </si>
  <si>
    <t xml:space="preserve">бытовка 1 без гарантии если повтор то 1500</t>
  </si>
  <si>
    <t xml:space="preserve">перезвонит сам до 18-00 если нет то нет</t>
  </si>
  <si>
    <t xml:space="preserve">79035139263 Татьяна</t>
  </si>
  <si>
    <t xml:space="preserve">бн добор</t>
  </si>
  <si>
    <t xml:space="preserve">2Д доки</t>
  </si>
  <si>
    <t xml:space="preserve">Заказ   добор БН 1148ю</t>
  </si>
  <si>
    <t xml:space="preserve">74991811557 наталья</t>
  </si>
  <si>
    <t xml:space="preserve">кроты,          много.
после зимы.
74991811557 наталья
13 соток.
100 км от мкад, ярославка
800 р.
6700 х 2 = 13 400 р.
5000 третий .
</t>
  </si>
  <si>
    <t xml:space="preserve">КРОД
2 выезда</t>
  </si>
  <si>
    <t xml:space="preserve">79857632664 Игорь</t>
  </si>
  <si>
    <t xml:space="preserve">дмитровское ш 122Г к5 кв 1 крот на участке 1-2 СОТКИ</t>
  </si>
  <si>
    <t xml:space="preserve">крот 2 выезда</t>
  </si>
  <si>
    <t xml:space="preserve">2037сн</t>
  </si>
  <si>
    <t xml:space="preserve">Заказ    платный повтор</t>
  </si>
  <si>
    <t xml:space="preserve">79299856263 Юрий</t>
  </si>
  <si>
    <t xml:space="preserve">МО красногорск        10.00-11.00        "4700 обработка
1500 комплекс СИЗ
= 6200 р.
мб на карту"        2039сн        "79299856263 Юрий  ( заеба) 
79299856261 Елена     Константин        ""красногорск, ул кирова, д 30 падик 2 домофон 82 зтаж 5 кв 82"        "аудит квартиры: проникнование , розетки, сеточки, стояки.
 тараканы клопы 2-шка
минимум запаха""        гор тум тар клоп     4700 +0 комплекс СИЗ"        Константин/Владиимр</t>
  </si>
  <si>
    <t xml:space="preserve">гор тум тар клоп</t>
  </si>
  <si>
    <t xml:space="preserve">2039сн </t>
  </si>
  <si>
    <t xml:space="preserve">отмена, уезжает</t>
  </si>
  <si>
    <t xml:space="preserve">100кв м дачный лом мухи, смоленская губерния </t>
  </si>
  <si>
    <t xml:space="preserve">10.39</t>
  </si>
  <si>
    <t xml:space="preserve">89169089088 Владимир </t>
  </si>
  <si>
    <t xml:space="preserve">м. Люблино        "13.00-13.30
если можно раньше."        5000        2044сн        "ул цимлянская, д 28 кв 123 
89169089088 Владимир "        "1-ка, комплекс
клопы"        Михаил/Владимир</t>
  </si>
  <si>
    <t xml:space="preserve">комплекс
ул цимлянская, д 28 кв 123 </t>
  </si>
  <si>
    <t xml:space="preserve">2044сн</t>
  </si>
  <si>
    <t xml:space="preserve">Заказ   дожат</t>
  </si>
  <si>
    <t xml:space="preserve">74956021214   Екатериан
79096239195 </t>
  </si>
  <si>
    <t xml:space="preserve">м. ВДНХ        "14.00-15.00
плюс миунс пол часа"        2700        2038сн        "
ул аргуновская, д 16 кв 1
ээтаж 1 падик 1
"        "2 дня назад.
мск, 2-ка.
2700 р комплекс 
если дезинфекция. от болезней то + 2000 р.
крысы в дом"        Владимир</t>
  </si>
  <si>
    <t xml:space="preserve">2038сн</t>
  </si>
  <si>
    <t xml:space="preserve">Заказ   уехала на съемки</t>
  </si>
  <si>
    <t xml:space="preserve">892557700947 Любовь </t>
  </si>
  <si>
    <t xml:space="preserve">хотела потравить за наш счет
ПОШЛА К СОБЯНИНУ!</t>
  </si>
  <si>
    <t xml:space="preserve">плесень 1к кв,  кп ромашково ильинское ш</t>
  </si>
  <si>
    <t xml:space="preserve">плесень консультация 5к, 1500 за квадрат, +дезинфекция от спор воздуха 1500</t>
  </si>
  <si>
    <t xml:space="preserve">не знаю когда хочу, а за сколько вас вызвывать</t>
  </si>
  <si>
    <t xml:space="preserve">МСЭ  9 </t>
  </si>
  <si>
    <t xml:space="preserve">89774071472 Иван</t>
  </si>
  <si>
    <t xml:space="preserve">2к кв, химки мкрн подрезково, ул Жаринова д3 кв 27</t>
  </si>
  <si>
    <t xml:space="preserve">2041сн</t>
  </si>
  <si>
    <t xml:space="preserve">79629226007    Денис</t>
  </si>
  <si>
    <t xml:space="preserve">м. войковская        "14.00-15.00
можно раньше. "        4100        2040сн        "крыс,      в квартире.
мусоропровлод.
мск, 3 этаж, 3-ка, 
79629226007    Денис
ул ленинградское ш-е, д 19 падик 5 
кв 81 этаж 3
</t>
  </si>
  <si>
    <t xml:space="preserve">"        "нет.
м. войковская
4100 комплекс.
ловушки, приманкИ, пенокумарин. ( промазать дыры, прогрызы)"        Владимир</t>
  </si>
  <si>
    <t xml:space="preserve"> 2040сн </t>
  </si>
  <si>
    <t xml:space="preserve">Жилищник покровское стрешнево 600кв м 150к\м при разовом заказе разовый повтор</t>
  </si>
  <si>
    <t xml:space="preserve">11 000 ежемесячно разово 18 000, фосами работать</t>
  </si>
  <si>
    <t xml:space="preserve">пошел на совещание о совещании, сам наберет</t>
  </si>
  <si>
    <t xml:space="preserve">74954832733      Александр</t>
  </si>
  <si>
    <t xml:space="preserve">таркраны,   мск
3-ка,        3 этаж.
4400 ГАП
400 скидка инвалиду.
вытяжки, воздуховоды просмотреть.
74954832733      Александр
</t>
  </si>
  <si>
    <t xml:space="preserve">ивалид сложный тип сам наберт
сын шашками травил, все заебись</t>
  </si>
  <si>
    <t xml:space="preserve">89092471118 Дарья</t>
  </si>
  <si>
    <t xml:space="preserve">1 к кв, м коломенское, нагатинская набережная д14 корп 2 кв 43</t>
  </si>
  <si>
    <t xml:space="preserve">тараканы 1к кв хол и бар </t>
  </si>
  <si>
    <t xml:space="preserve">2042сн</t>
  </si>
  <si>
    <t xml:space="preserve">79263297812 Юлия</t>
  </si>
  <si>
    <t xml:space="preserve">Одинцовский р-н кп грибово ул хвойная д 4</t>
  </si>
  <si>
    <t xml:space="preserve">Клопы одна комната без гг</t>
  </si>
  <si>
    <t xml:space="preserve">2043сн</t>
  </si>
  <si>
    <t xml:space="preserve">79055612560 Юрий </t>
  </si>
  <si>
    <t xml:space="preserve">мытищи, кварт.
4-ка,    меньше года назад травил.
79055612560 Юрий 
yv.05@mail.ru - отправить памятку.
2 этаж.
</t>
  </si>
  <si>
    <t xml:space="preserve">
появились в коммнатах
3 недели.
сдается квартира.
5000 ГАП бар
6500 комплекс.
</t>
  </si>
  <si>
    <t xml:space="preserve">соберет жильцов - закажет
связь в пятничку. 21.09</t>
  </si>
  <si>
    <t xml:space="preserve">84992530286 89104197782 Александр</t>
  </si>
  <si>
    <t xml:space="preserve">блози и крысы 40 кв м  nutvok5860.ru@yandex.ru</t>
  </si>
  <si>
    <t xml:space="preserve">выставлен счет
ждем опалыт</t>
  </si>
  <si>
    <t xml:space="preserve">74956486883 ЯНА</t>
  </si>
  <si>
    <t xml:space="preserve">Константин /Владимир</t>
  </si>
  <si>
    <t xml:space="preserve">офисы </t>
  </si>
  <si>
    <t xml:space="preserve">должна выслать на почту ТЕНДР! Ждут!  в пн 01.10 попрорсить ссылку!
______
отправил кп ! сВЯЗЬ 19.09</t>
  </si>
  <si>
    <t xml:space="preserve">89163383549 Александр</t>
  </si>
  <si>
    <t xml:space="preserve">Ногинск, 3к кв тараканы 1,5 года тараканы</t>
  </si>
  <si>
    <t xml:space="preserve">травился у мошенников, созвон 24.09</t>
  </si>
  <si>
    <t xml:space="preserve">79777136632 Оксана ( хач)</t>
  </si>
  <si>
    <t xml:space="preserve">клопы, 
1-ка, мск
травили мошенники.
3800 ГАП
повышенную дозировку. 
немецкие байер.
</t>
  </si>
  <si>
    <t xml:space="preserve">хачевня, просят 2-х человек и т.д.</t>
  </si>
  <si>
    <t xml:space="preserve">травилися у мошенников. ДОРОГО
</t>
  </si>
  <si>
    <t xml:space="preserve">7+905+722+63+38 </t>
  </si>
  <si>
    <t xml:space="preserve">3к кв клопы, недели 2,  балашиха</t>
  </si>
  <si>
    <t xml:space="preserve">определяется связь в 17.00
___
заказали у мошенников, знают об это. ждут их))
__
конченные долбоебы - все равно ждут. </t>
  </si>
  <si>
    <t xml:space="preserve">15.52</t>
  </si>
  <si>
    <t xml:space="preserve">1205ю</t>
  </si>
  <si>
    <t xml:space="preserve">стр 3567 возобн диалог
связь 19.09</t>
  </si>
  <si>
    <t xml:space="preserve">неправильно оставлен номер
все остальные проверил.</t>
  </si>
  <si>
    <t xml:space="preserve">84956614435 павел</t>
  </si>
  <si>
    <t xml:space="preserve">25 соток клещи, короед 30 деревьев, кроты 15 соток, грызуны одинцовский р-н 20км от мкад</t>
  </si>
  <si>
    <t xml:space="preserve">43 к разово 73300 обслуживание до мая. </t>
  </si>
  <si>
    <t xml:space="preserve">мутная хуйня, предложили ему за все 20000 рублей, перезвонит сам</t>
  </si>
  <si>
    <t xml:space="preserve">16.16</t>
  </si>
  <si>
    <t xml:space="preserve">89253978100 зануда ебаная </t>
  </si>
  <si>
    <t xml:space="preserve">одинцово вниисок, 2к кв тараканы,</t>
  </si>
  <si>
    <t xml:space="preserve">каблук, советуестся с женой, связь 20.09</t>
  </si>
  <si>
    <t xml:space="preserve">79199940356  Олег</t>
  </si>
  <si>
    <t xml:space="preserve">жена аллериргик.
плесень
в ванной , 1 очаг
на кухне 1 очаг
в зале 1 очаг.
просто выезд аудит 3500
до 5- 6 кв..м
мск.
7000 р комплекс ( зачистка+ 2к состав)
</t>
  </si>
  <si>
    <t xml:space="preserve">думают как делать ремонт
долгая песня</t>
  </si>
  <si>
    <t xml:space="preserve">думают как делать ремонт
долгая песня
________
каблук, советуестся с женой, связь в 18.00
___
дорого, за консудьтацию платить не хочу. Ищем мошенников</t>
  </si>
  <si>
    <t xml:space="preserve">СПАМ!</t>
  </si>
  <si>
    <t xml:space="preserve">79152057999  Юлия</t>
  </si>
  <si>
    <t xml:space="preserve">от тарарканов.
1-ка, мск
сами травили
79152057999  Юлия
10 этаж.
ГАП 3800 + 300 бар.
= 4100 р. </t>
  </si>
  <si>
    <t xml:space="preserve">просто консультация
соберет жильцов - позвонит
__
контрольный 19.09</t>
  </si>
  <si>
    <t xml:space="preserve">16.59</t>
  </si>
  <si>
    <t xml:space="preserve">89687157855 Наташа лютая хрюкающая еврейка </t>
  </si>
  <si>
    <t xml:space="preserve">клопы 3к кв, уже травились </t>
  </si>
  <si>
    <t xml:space="preserve">думает, набрать в 18.00
___
травили у мошенников, знают об этом, но дорого . + тупая сука.</t>
  </si>
  <si>
    <t xml:space="preserve">79169082248    татьяна петрован</t>
  </si>
  <si>
    <t xml:space="preserve">крот и полевки, крысы.
20 сот.
60 км от мкад, восток
рядом вода.
2 сезона
7000 х 2 = 14 000
третий выезд 5500 р.
</t>
  </si>
  <si>
    <t xml:space="preserve">кроты, крысы</t>
  </si>
  <si>
    <t xml:space="preserve">думает травить на след сезон 
первый раз узнавала цены.
__
связь 19.09 </t>
  </si>
  <si>
    <t xml:space="preserve">москва 1-шка</t>
  </si>
  <si>
    <t xml:space="preserve">хочет баер препарат ииии горячий туман за 2000</t>
  </si>
  <si>
    <t xml:space="preserve">89152202375  Евгения </t>
  </si>
  <si>
    <t xml:space="preserve">7 соток 10 кротовин, руза 100км </t>
  </si>
  <si>
    <t xml:space="preserve">корд, </t>
  </si>
  <si>
    <t xml:space="preserve">ПИЗДА ТУПАЯ, ХОЧУ ВСЕ СРАЗУ И ЕЩЕ  НА ВЕСНУ </t>
  </si>
  <si>
    <t xml:space="preserve">79067356592 Сергей</t>
  </si>
  <si>
    <t xml:space="preserve">клопы, 3 ка
мск, меся - 2  мес
79067356592 Сергей
ГАП 4400 + 500 р за импортный препарат 
гар 3 мес.
заеба - инвалид.
какие ДВ и т.д?
</t>
  </si>
  <si>
    <t xml:space="preserve">заеба - инвалид. какие ДВ и т.д?
"фосы, я знаю"
хочу импортными, как мне вас проверить?  
________
ПИДОРАС</t>
  </si>
  <si>
    <t xml:space="preserve">18.52</t>
  </si>
  <si>
    <t xml:space="preserve">89264602138 Любовь</t>
  </si>
  <si>
    <t xml:space="preserve">клопы полгода, мес назад травили раптором 3к кв, москва, царицино бирюлевская 11 корп 1 кв 155</t>
  </si>
  <si>
    <t xml:space="preserve">клопы 3к кв комплекс двойная дозировка</t>
  </si>
  <si>
    <t xml:space="preserve">2045сн</t>
  </si>
  <si>
    <t xml:space="preserve">9.37</t>
  </si>
  <si>
    <t xml:space="preserve">89651692526 Дарья </t>
  </si>
  <si>
    <t xml:space="preserve">3к кв,  окт поле, клопы комплекс</t>
  </si>
  <si>
    <t xml:space="preserve">клопы 3к кв комплекс, соседская скидка 800руп</t>
  </si>
  <si>
    <t xml:space="preserve">думает связь в 11.00
__
сбрас связь в 15.00
__
нашли дешевле, неактуально</t>
  </si>
  <si>
    <t xml:space="preserve">79253278348 Алексей</t>
  </si>
  <si>
    <t xml:space="preserve">Константин/Владимир</t>
  </si>
  <si>
    <t xml:space="preserve">МО Дмитровка        16.00-16.30        8600        2047сн        "79253278348 Алексей  МО, Мытищинский р-н, пос Трудова, ул лесная южная, д 4
 дом 260 кв. мыши 20 км от москвы        
выезд 400 р. за мкад.""  "        "60кв отравители и ловушки взять пару кипов( ловушки только размером с грызуна)
собака на улице, собака в доме.
комплес : ловушки, приманки, пена."        Константин/Владимир</t>
  </si>
  <si>
    <t xml:space="preserve">260кв отравители и ловушки взять пару кипов( ловушки только размером с грызуна)
собака на улице, собака в доме.
комплес : ловушки, приманки, пена.
выезд 400 р. за мкад.</t>
  </si>
  <si>
    <t xml:space="preserve">2047сн</t>
  </si>
  <si>
    <t xml:space="preserve">Заказ   дожат в 12.00</t>
  </si>
  <si>
    <t xml:space="preserve">79162040891 Софья</t>
  </si>
  <si>
    <t xml:space="preserve">квартира 2-шка ,москва</t>
  </si>
  <si>
    <t xml:space="preserve">тараканы хотела моп задумалась об обработке всей квартиры</t>
  </si>
  <si>
    <t xml:space="preserve">подумаю,связь в 13-00
__
сбрас связь в 15.00
__
не берет. связь 20.09</t>
  </si>
  <si>
    <t xml:space="preserve">не актуально, хотела заывтра в 12.00</t>
  </si>
  <si>
    <t xml:space="preserve">3500 за 2д разово</t>
  </si>
  <si>
    <t xml:space="preserve">доки для фф</t>
  </si>
  <si>
    <t xml:space="preserve">фф, хз когда откроется, наберет сам</t>
  </si>
  <si>
    <t xml:space="preserve">79251007104 Федор </t>
  </si>
  <si>
    <t xml:space="preserve">МО Зеленоград        14.00-14.30        6000        2046сн        "
79251007104     Федор
89151055282
Зеленоград, корп 906 кв 121
 2 этаж падик 2 дмфн в 7777
"""        "травили в августе.
таррканы, 2 этаж.
у всех в жоме.
14.00-15.00                        ""2-ка, зеленоград
давно
5700 + 300 = 6000 р."        Владмиир</t>
  </si>
  <si>
    <t xml:space="preserve">таркракны</t>
  </si>
  <si>
    <t xml:space="preserve">  2046сн  </t>
  </si>
  <si>
    <t xml:space="preserve">снедь</t>
  </si>
  <si>
    <t xml:space="preserve">74954084712 
Олег
89611441725</t>
  </si>
  <si>
    <t xml:space="preserve">Долгопрудный        13.00        8700 б/н        1204ю        """74954084712 
Олег
89611441725""
8(903) 727 -41-61 Владимир
Долгопрулный
пр-д строитлей 16, корп 2"        "10 команат ГОР, хол туман.
клоп таракан
_____
подписатиь доки.
если нужно выписать договор."        Владимир</t>
  </si>
  <si>
    <t xml:space="preserve">клоп тарка
пр-д строитлей 16, коррп 2
</t>
  </si>
  <si>
    <t xml:space="preserve">1204ю</t>
  </si>
  <si>
    <t xml:space="preserve">79151615205 Екатерина</t>
  </si>
  <si>
    <t xml:space="preserve">видное, 
несек магазинов, 2 этажа.
до 270 кв.м. 
продукты.
тарарканы.
12 000 р.
если вечером то + 500 р.
</t>
  </si>
  <si>
    <t xml:space="preserve">конглоремат из арендаторов
геморр</t>
  </si>
  <si>
    <t xml:space="preserve">конглоремат из арендаторов
геморр, полка всех соберем и согласуем.
__
связь в 18.00
__
сами наберут</t>
  </si>
  <si>
    <t xml:space="preserve">84953918319 Михаил</t>
  </si>
  <si>
    <t xml:space="preserve">7кв м поесень очень черная и давно</t>
  </si>
  <si>
    <t xml:space="preserve">1500 за кв м и 1500 за дез воздуха, </t>
  </si>
  <si>
    <t xml:space="preserve">дорого.</t>
  </si>
  <si>
    <t xml:space="preserve">образовашка доки</t>
  </si>
  <si>
    <t xml:space="preserve">артплей пробивается по номеру. "на вас выйдут" (с)</t>
  </si>
  <si>
    <t xml:space="preserve">89299629782 ФатИма</t>
  </si>
  <si>
    <t xml:space="preserve">кп в новой москве калужка 12 км от мкад сенатор клуб, 2 домика с прорывами батареи, остальные  оздоровительный комплдекс десна, заранее номер машины </t>
  </si>
  <si>
    <t xml:space="preserve">осмотр по плесени</t>
  </si>
  <si>
    <t xml:space="preserve">2048сн</t>
  </si>
  <si>
    <t xml:space="preserve">12.42 </t>
  </si>
  <si>
    <t xml:space="preserve">7+909+659+02+85 Лариса </t>
  </si>
  <si>
    <t xml:space="preserve">бытовка 6х3 пушкино 4000 комплекс</t>
  </si>
  <si>
    <t xml:space="preserve">клопы бытовка комплекс последующие обработки после повтора - 2500. </t>
  </si>
  <si>
    <t xml:space="preserve">возьму паузу на след нед обработка. созвон в пт ФСИН-баба</t>
  </si>
  <si>
    <t xml:space="preserve">79636613973      Татьяна</t>
  </si>
  <si>
    <t xml:space="preserve">таррканы, оч много, пол года
сами травили.
79636613973      Татьяна
5400 комплекс под ключ
</t>
  </si>
  <si>
    <t xml:space="preserve">только после совещания о совещании с мужем
__
связь 20.09</t>
  </si>
  <si>
    <t xml:space="preserve">79067250463   Наталья</t>
  </si>
  <si>
    <t xml:space="preserve">МО Ногинск        10.00-11.00        5700        2049сн        "79067250463   Наталья
2-ка, НОгинск, ул декабристов, д 79 кв. 36
этаж 2          3 падик
"        "клопы, 3 недели самикот 
5700 р.  комплекс ос кид
гар 3 мес
травили чистый дом, карбофос"        Владимир</t>
  </si>
  <si>
    <t xml:space="preserve">2049сн</t>
  </si>
  <si>
    <t xml:space="preserve">79096914731     Александр</t>
  </si>
  <si>
    <t xml:space="preserve">дезинсекция, 500 кв.м. блохи     подвал
мытищи.
11 700 р.
79096914731     Александр
гор, хол
на 1 этаже сидят арендаторы. БЕЗОПАСНО.
минимум запаха.
</t>
  </si>
  <si>
    <t xml:space="preserve">болхи</t>
  </si>
  <si>
    <t xml:space="preserve">11 700</t>
  </si>
  <si>
    <t xml:space="preserve">пошел... хочет лдибо через неделю, либо через 2 . 
__
связь 24.09</t>
  </si>
  <si>
    <t xml:space="preserve">89777314167 Алексей хач</t>
  </si>
  <si>
    <t xml:space="preserve">клопы нед назад, коломна 2к кв</t>
  </si>
  <si>
    <t xml:space="preserve">гарантия 3 мес - НЭТ СПАСЫБА ДАСВИЛАНЬЯ, мудак
__
гарантия 3 года</t>
  </si>
  <si>
    <t xml:space="preserve">1200ю</t>
  </si>
  <si>
    <t xml:space="preserve">7+910+569+67+60</t>
  </si>
  <si>
    <t xml:space="preserve">сбрасывает </t>
  </si>
  <si>
    <t xml:space="preserve">7+915+359+20+97</t>
  </si>
  <si>
    <t xml:space="preserve">79267333155 Наталья</t>
  </si>
  <si>
    <t xml:space="preserve">участок, 10 сотк, борщевичк</t>
  </si>
  <si>
    <t xml:space="preserve">хотела по гос программе бесплатно рядом поле с борщевиком</t>
  </si>
  <si>
    <t xml:space="preserve">79015395563  Марина</t>
  </si>
  <si>
    <t xml:space="preserve">тц, в мо
250 - 300
79015395563  Марина
домодедово
насекомые
9700 р б-н    ГАП
</t>
  </si>
  <si>
    <t xml:space="preserve">только после совещания о совещании с миллионом начальников
связь 20.09</t>
  </si>
  <si>
    <t xml:space="preserve">84987173007 Сергей 89104602362</t>
  </si>
  <si>
    <t xml:space="preserve">70км Рига андреевское 14 соток поражено 3 сотки  15 крота  2 выезда</t>
  </si>
  <si>
    <t xml:space="preserve">созвон в чт в 13.00 22.00</t>
  </si>
  <si>
    <t xml:space="preserve">89161136890 Елена</t>
  </si>
  <si>
    <t xml:space="preserve">1к кв профилактика от спор плесени, осмотреть </t>
  </si>
  <si>
    <t xml:space="preserve">если плесень не удалена то 1500 за кв м , а так дезинфекция воздуха гор тум 3к</t>
  </si>
  <si>
    <t xml:space="preserve">я подумаю перезвоню, предложили за 14к  связь в 17.00 хлебушек
__
сбрас гасится - нахуй </t>
  </si>
  <si>
    <t xml:space="preserve">Вадим от Равиля короед баня</t>
  </si>
  <si>
    <t xml:space="preserve">84996526000 Мария </t>
  </si>
  <si>
    <t xml:space="preserve">110кв м 3д, </t>
  </si>
  <si>
    <t xml:space="preserve">кальянная доки проверка, </t>
  </si>
  <si>
    <t xml:space="preserve">передам владельцу информацию, я ваще там просто ару раз тусила блять</t>
  </si>
  <si>
    <t xml:space="preserve">79671931490 Олег</t>
  </si>
  <si>
    <t xml:space="preserve">  Одинцовский р-н Новая трехгорка Кутузовская 9 кв 58</t>
  </si>
  <si>
    <t xml:space="preserve">2шка наш водила подробатывал</t>
  </si>
  <si>
    <t xml:space="preserve">79167437218 анна</t>
  </si>
  <si>
    <t xml:space="preserve">Солнечногорский р-н 4 сотки </t>
  </si>
  <si>
    <t xml:space="preserve">4 сотки кроты мыши</t>
  </si>
  <si>
    <t xml:space="preserve">с мужем поговорю,думаю сама наберу</t>
  </si>
  <si>
    <t xml:space="preserve">16.53</t>
  </si>
  <si>
    <t xml:space="preserve">7+903+734+56+29 Елена </t>
  </si>
  <si>
    <t xml:space="preserve">таракан на кухне москва 2к кв, Молодежная  рублевское ш 95к1 кв 210 3 под 12 эт  </t>
  </si>
  <si>
    <t xml:space="preserve">2500 руб хол и и бар</t>
  </si>
  <si>
    <t xml:space="preserve">2051сн</t>
  </si>
  <si>
    <t xml:space="preserve">79262193150   Мария</t>
  </si>
  <si>
    <t xml:space="preserve">дом и участок от клещей.
ребенка укусил 
аллергик.
рядом лес.
3 этажа дом. 
400 кв.м. с копейками.
35 км от мкад, ярослвка
</t>
  </si>
  <si>
    <t xml:space="preserve">клещи
22 сотки, соток 15 зы вычетом строн.
буфер доп оплата 1.5 метра от участка. мотиком
дом холодный туман
до 9000
12 000 
= 21 000 р.
флажирование взять с собой.</t>
  </si>
  <si>
    <t xml:space="preserve">домработницу выцепит - набрать.
связь 20.09</t>
  </si>
  <si>
    <t xml:space="preserve">1137ю</t>
  </si>
  <si>
    <t xml:space="preserve">добор твинстор</t>
  </si>
  <si>
    <t xml:space="preserve">152кв бар ппк 3900</t>
  </si>
  <si>
    <t xml:space="preserve">хорошо ладно спасибо</t>
  </si>
  <si>
    <t xml:space="preserve">крысы 50м.кв одинцово</t>
  </si>
  <si>
    <t xml:space="preserve">дератизация мусорной площадки</t>
  </si>
  <si>
    <t xml:space="preserve">подумаю    20.09</t>
  </si>
  <si>
    <t xml:space="preserve">74985685143 Татьяна</t>
  </si>
  <si>
    <t xml:space="preserve">грызуны. полуфабрикаты. МО красногорск
500 кв.м.
74985685143 Татьяна
8400 нал комплекс.
300 р выезд в мо
вечерний выезд 700 р+
</t>
  </si>
  <si>
    <t xml:space="preserve">79263356827  Руслан</t>
  </si>
  <si>
    <t xml:space="preserve">м. Красные ворота.        15.00-16.00        4600        2052сн        "
орлиов пер, д 8 
табачный магазин
"        "мск.
4300 гор и хол    + 300 бар.
тарраканы, 1 этаж
табачные изд.
20 кв.м."        Владимир</t>
  </si>
  <si>
    <t xml:space="preserve">2052сн   </t>
  </si>
  <si>
    <t xml:space="preserve">19.40</t>
  </si>
  <si>
    <t xml:space="preserve">89055612560 юрий </t>
  </si>
  <si>
    <t xml:space="preserve">мытищи ул первомайская д17а кв 27 </t>
  </si>
  <si>
    <t xml:space="preserve">тараканы4к кв комплекс</t>
  </si>
  <si>
    <t xml:space="preserve">2053сн   </t>
  </si>
  <si>
    <t xml:space="preserve">19.54 </t>
  </si>
  <si>
    <t xml:space="preserve">89032223783 Евгения </t>
  </si>
  <si>
    <t xml:space="preserve">2к кв ген глаголева д 7 корп 2 кв 23 </t>
  </si>
  <si>
    <t xml:space="preserve">2054сн   </t>
  </si>
  <si>
    <t xml:space="preserve">ЧЕТВЕРГ</t>
  </si>
  <si>
    <t xml:space="preserve">89775370093 Катя</t>
  </si>
  <si>
    <t xml:space="preserve">клопы, 2к кв, балашиха </t>
  </si>
  <si>
    <t xml:space="preserve">гор и бар</t>
  </si>
  <si>
    <t xml:space="preserve">посоветусь с мужем и наберу, связь в 13.00
__
передумали</t>
  </si>
  <si>
    <t xml:space="preserve">звонок с гострубы</t>
  </si>
  <si>
    <t xml:space="preserve">9.48 </t>
  </si>
  <si>
    <t xml:space="preserve"> 89661661708 Оксана</t>
  </si>
  <si>
    <t xml:space="preserve">клопы 2к кв, сколковское ш д32к 1 кв 5, м славянский б-р  89684897103 александр </t>
  </si>
  <si>
    <t xml:space="preserve">комплекс 2 к кв</t>
  </si>
  <si>
    <t xml:space="preserve">2055сн   </t>
  </si>
  <si>
    <t xml:space="preserve">89265827846 Гриша хач</t>
  </si>
  <si>
    <t xml:space="preserve">пирогово, клопы мес, бытовка 2 чел живет мытищинский р-н дер пирогово ул труджад2 ориентир. бытовка</t>
  </si>
  <si>
    <t xml:space="preserve">79266220535 Татьяна</t>
  </si>
  <si>
    <t xml:space="preserve">одна комната в квартире одинцовский р-н</t>
  </si>
  <si>
    <t xml:space="preserve">мухи горячий</t>
  </si>
  <si>
    <t xml:space="preserve">перезвонить в 13,00
__
номер неправ был указан
__
нашел - прозвонил._
сама наберет инвалид-пенсионер и т.д.</t>
  </si>
  <si>
    <t xml:space="preserve">791509972123 зуля</t>
  </si>
  <si>
    <t xml:space="preserve">Серпуховский р-н 90 км клопы холодный трешка</t>
  </si>
  <si>
    <t xml:space="preserve">ЖДЕТ МОШЕННИКОВ, А МЫ ЦЕНУ ЗАЛОМИЛИ))
</t>
  </si>
  <si>
    <t xml:space="preserve">трк  запрос кп</t>
  </si>
  <si>
    <t xml:space="preserve">МИША ДИАЛОГ</t>
  </si>
  <si>
    <t xml:space="preserve">Анастасися 79061477216</t>
  </si>
  <si>
    <t xml:space="preserve">в углу команаты.
черная плесень
мск .
м. Кузьминки</t>
  </si>
  <si>
    <t xml:space="preserve">2400 - 4000 
мех зачитска и обработка
</t>
  </si>
  <si>
    <t xml:space="preserve">посоветусь с мужем и наберу, связь в 13.00
______
не берет связь 16.00
_________
заказали у ликвидации за 2400 .
нужно было как можно дешевле</t>
  </si>
  <si>
    <t xml:space="preserve">10.34</t>
  </si>
  <si>
    <t xml:space="preserve">84954435133 Ольга</t>
  </si>
  <si>
    <t xml:space="preserve">3 дерева, чеховский р-н 80км </t>
  </si>
  <si>
    <t xml:space="preserve">5 500 с логистикой</t>
  </si>
  <si>
    <t xml:space="preserve"> 5 500</t>
  </si>
  <si>
    <t xml:space="preserve">думает, связь в 13.00
_____
МИША НАБРАТЬ В 16.00!!!!!!!!!!!\\\\ не берет</t>
  </si>
  <si>
    <t xml:space="preserve">89262041053. Илья,</t>
  </si>
  <si>
    <t xml:space="preserve">Михайло/Володимир</t>
  </si>
  <si>
    <t xml:space="preserve">МО Рузский р-н        10.00-11.00        22400        2057сн           "89262041053. Илья, писать СМС. КЛИЕНТ ГЛУХОНЕМОЙ! 
Адрес: Таблово, Рузский район."        "борщевик 17 соток. гербицидка!
_____
покос в рамках 1.5-2 недель после обработки.( делает сам клдиент, дать рекомендацию)
__
На участке стоит дом площадью около 100 кв.м и площадка для автомобилей. Потом вычтете эту площадь из общей сметы."        Михаил/Владимир</t>
  </si>
  <si>
    <t xml:space="preserve">    2057сн </t>
  </si>
  <si>
    <t xml:space="preserve">74954019009    Гундосая Ксения</t>
  </si>
  <si>
    <t xml:space="preserve">мск, 2-ка
профилактика.
4700 от всего( насекомые, бактерии) 
74954019009    Ксения</t>
  </si>
  <si>
    <t xml:space="preserve">от всего</t>
  </si>
  <si>
    <t xml:space="preserve">посоветусь с гундосым носом и наберу, связь в 13.00
_______
сам и наберут - ебаланят</t>
  </si>
  <si>
    <t xml:space="preserve">89779848406 Андрей</t>
  </si>
  <si>
    <t xml:space="preserve">2к кв тараканы, без запаха тараканы,  москва</t>
  </si>
  <si>
    <t xml:space="preserve">6 200 премиум препарат без запаха</t>
  </si>
  <si>
    <t xml:space="preserve">каблук, связь в 13.00
_____
 связь 16.00
__
не беерер связь21/09</t>
  </si>
  <si>
    <t xml:space="preserve">косм пит </t>
  </si>
  <si>
    <t xml:space="preserve">3 ловушки договор</t>
  </si>
  <si>
    <t xml:space="preserve">жду приезда</t>
  </si>
  <si>
    <t xml:space="preserve">79150599292 юлия</t>
  </si>
  <si>
    <t xml:space="preserve">моп горячий,бабушкинская</t>
  </si>
  <si>
    <t xml:space="preserve">поговорю ,набрать в 13,00
_____
заказала - у кого не знаю, другая контора, мне похуй!</t>
  </si>
  <si>
    <t xml:space="preserve">84987173007 Сергей 89104602362    </t>
  </si>
  <si>
    <t xml:space="preserve">"НОВАЯ РИГА.
70км Рига"        13.00-14.00        13500        2058сн           "Новая РИга, Истринский р-н, д-я Агарково  - ориентир. СНТ Вика.
84987173007 Сергей 89104602362        "        "14 соток поражено 3 сотки  15 крота  2 выезда               
комплекс"        Михаил/Владимир</t>
  </si>
  <si>
    <t xml:space="preserve">  2058сн    </t>
  </si>
  <si>
    <t xml:space="preserve">Заказ   дожат стр 3905</t>
  </si>
  <si>
    <t xml:space="preserve">89161772389 Виктор МУДАК</t>
  </si>
  <si>
    <t xml:space="preserve">2к кв  тараканы 2 недели, </t>
  </si>
  <si>
    <t xml:space="preserve">найдет время на уборку позвонит
__
сам наберет - спит</t>
  </si>
  <si>
    <t xml:space="preserve">79164487946 
Ангелина."</t>
  </si>
  <si>
    <t xml:space="preserve">"МО Люберцы
выхино жулебино"        13.00-14.00        4400        2059сн           "МО Люберцы, ул попова, д 29 
кв. 43
2 падик этаж 2
тарраканы.        "2 мес.
МО Люберцы
ГАП 4100 + 300 барпитомцы, дети. несколько квартир - тогда скидка.мин запаха"        Владимир</t>
  </si>
  <si>
    <t xml:space="preserve">  2059сн    </t>
  </si>
  <si>
    <t xml:space="preserve">отмена созвон в пн</t>
  </si>
  <si>
    <t xml:space="preserve">7+968+935+46+61 Александр</t>
  </si>
  <si>
    <t xml:space="preserve">бытовка люберцы  клопы</t>
  </si>
  <si>
    <t xml:space="preserve">  отказ дорого пусть ебутся сами, ебаные узбеки (с)</t>
  </si>
  <si>
    <t xml:space="preserve">74953635544   Юлия
89169888044
89067662860 Сергей личная охрана)) ( зв ему)</t>
  </si>
  <si>
    <t xml:space="preserve">м. Тушинская        10.00-11.00        "10000
+ 1 комплекс СИЗ 1500.
= 11500."        2060сн           "ул береговая, д 6
кв. - уточниить.
этаж 5 падик 3
"        "клопы. или блохи кусали.
4 ка.  200-300 кв.м. БУРЖУИ
мск. примиум препараты, безопасно, гиппоалерегннно, без запаха. 
есть дети и живтоные.
комлпект СИЗ охране. "        Владимир</t>
  </si>
  <si>
    <t xml:space="preserve"> 2060сн  </t>
  </si>
  <si>
    <t xml:space="preserve"> 79161847113 Елена</t>
  </si>
  <si>
    <t xml:space="preserve">  мух , дом 2 этажа
  10 х 10 = 200 кв.м.
  новая москва, троиц, 40 км от мкад, все всремя.
  9200 ГАП.
                     </t>
  </si>
  <si>
    <t xml:space="preserve">МУХИ В ДОМЕ
ЕЕЕЕЕ , первый звонок по мухам!)))</t>
  </si>
  <si>
    <t xml:space="preserve">поговорю ,набрать в 17,00
какое ДВ и т. т.д.))
___
не берет связь 21.09</t>
  </si>
  <si>
    <t xml:space="preserve">7+926+424+77+76
74999465703 Анна</t>
  </si>
  <si>
    <t xml:space="preserve">Михаил/Владимр</t>
  </si>
  <si>
    <t xml:space="preserve">"МЦК Хорошево
Через дорогу))"        10.00-10.30        5700         2061сн          "ул мневники, д 10
корп 1 кв 16
1 падик 5 этаж
дмфн: 60к2055
79264247776 Анна
89254621138""
74999465703 "        "2-ка, клопы, комплекс
( делать хорошо, живуьт через дорогу)"        Владимир
</t>
  </si>
  <si>
    <t xml:space="preserve">2061сн </t>
  </si>
  <si>
    <t xml:space="preserve">79153509847      Екатерина</t>
  </si>
  <si>
    <t xml:space="preserve">таарканы. критичиское состояние
кваритра, 1 этаж, 3-ка малогабартика до 60 кв.м.
мск.
живет инвалид!
5700 ,  со скид .
клопы, тарарканы, моль.
+ 2200 герметизация вытяжки, воздуховоды, стояки, розетики с расходниками. ( гемометик , пена)
</t>
  </si>
  <si>
    <t xml:space="preserve">поговорю ,набрать в 17.00
__
сама наберет </t>
  </si>
  <si>
    <t xml:space="preserve">84954442093 пьянь</t>
  </si>
  <si>
    <t xml:space="preserve">3к кв клопы комплекс бухая </t>
  </si>
  <si>
    <t xml:space="preserve">ложитесь спать</t>
  </si>
  <si>
    <t xml:space="preserve">79256063471   Дмитрий</t>
  </si>
  <si>
    <t xml:space="preserve">1-ка, насекмоые.
клопы и тарарканы.
вторичка - профилактика, усиленная.    таррканы. клопы от всех насекмоых.
мск.
5400 комплекс.
79256063471   Дмитрий
</t>
  </si>
  <si>
    <t xml:space="preserve">    таррканы. клопы от всех насекмоых.</t>
  </si>
  <si>
    <t xml:space="preserve">поговорю ,набрать в пн 24.09 если сам не позвонит.
ремонт и т.д ждет</t>
  </si>
  <si>
    <t xml:space="preserve">89165350198 Антон</t>
  </si>
  <si>
    <t xml:space="preserve">10 соток по 10 кротовин в неделю 60 км истра</t>
  </si>
  <si>
    <t xml:space="preserve">поговорю ,набрать в 16,00
_____
сам наберет</t>
  </si>
  <si>
    <t xml:space="preserve">79299331636  Рашид</t>
  </si>
  <si>
    <t xml:space="preserve">клопы, месяц
мск, 3-ка.
4 чел.
79299331636  Рашид
3 мес.
4400 ГАп.
</t>
  </si>
  <si>
    <t xml:space="preserve">клопы, месяц
мск, 3-ка.
4 чел.
79299331636  Рашид
3 мес.
4400 ГАп.
+ 600 р если кухня от тарарканов. </t>
  </si>
  <si>
    <t xml:space="preserve">14.24 </t>
  </si>
  <si>
    <t xml:space="preserve">89165679059 Роман</t>
  </si>
  <si>
    <t xml:space="preserve">1к кв серпухов, ул Новая д 20 кв 6</t>
  </si>
  <si>
    <t xml:space="preserve">2062сн</t>
  </si>
  <si>
    <t xml:space="preserve">позвоил главврачу - дали номер телефона. Все надежно!! Спасиббо! нужно было сегодня.</t>
  </si>
  <si>
    <t xml:space="preserve">3д,   перевознка зерна 5к</t>
  </si>
  <si>
    <t xml:space="preserve">шляпа амурская</t>
  </si>
  <si>
    <t xml:space="preserve">79164796548 Наталья</t>
  </si>
  <si>
    <t xml:space="preserve">УЛ АЛЫМОВА  д.3 кв 134 3 комн</t>
  </si>
  <si>
    <t xml:space="preserve">2063сн</t>
  </si>
  <si>
    <t xml:space="preserve">уезжаем как вернемся позвоню закажу   </t>
  </si>
  <si>
    <t xml:space="preserve">15/26</t>
  </si>
  <si>
    <t xml:space="preserve">гор тум </t>
  </si>
  <si>
    <t xml:space="preserve">поговорю с мужем связь в 17.00
___
не берерт связь 21.09</t>
  </si>
  <si>
    <t xml:space="preserve">79035568782    Нарамбек</t>
  </si>
  <si>
    <t xml:space="preserve">клопы. 2-ка, мск
профилактика
79035568782    Нарамбек
м. кантемировская
4100 ГАП
завтра со скидкой 3800  под царицино
</t>
  </si>
  <si>
    <t xml:space="preserve">клопы и хачи </t>
  </si>
  <si>
    <t xml:space="preserve">поговорю с мужем связь в 17.00
___________
гарантия 2 года за 6500 р.</t>
  </si>
  <si>
    <t xml:space="preserve">79672665843 юлия</t>
  </si>
  <si>
    <t xml:space="preserve">константин/Владимир</t>
  </si>
  <si>
    <t xml:space="preserve">Кунцевская        18.00-18.30        3500        2064сн        "79672665843 юлия            маршала неделина д12 кв 26
2 падик этаж 2 ""        клопы и хачи         3500        "        "клопы со скидкой гор тум
3-ка"         константин/Владимир   </t>
  </si>
  <si>
    <t xml:space="preserve">   2064сн</t>
  </si>
  <si>
    <t xml:space="preserve">79661937628 Елена ( хач) </t>
  </si>
  <si>
    <t xml:space="preserve">клопики, 1-ка
диван стоит
МО Звенигород, 60 км от мкад.
ребенок   , 4 человека.
79661937628 Елена ( хач) 
</t>
  </si>
  <si>
    <t xml:space="preserve">поговорю с мужем связь в 17.00
____
хуета, неподъемные деньги.</t>
  </si>
  <si>
    <t xml:space="preserve">Новокосино пиццерия 200 кв м тараканы  ночью</t>
  </si>
  <si>
    <t xml:space="preserve">муму, спасибо, отк открываемся хует а</t>
  </si>
  <si>
    <t xml:space="preserve">79771831219   Ирина</t>
  </si>
  <si>
    <t xml:space="preserve">м. Полежаевская        19.00        "4100
___
МБ НА КАРТУ"        2065сн        "ул бульвар генерала карбушева, д 2 
кв 16 
этаэ  4 падик 1 
код: к 423
79771831219 Ирина"        "2-ка, клопы
ГАП"        Владимир
</t>
  </si>
  <si>
    <t xml:space="preserve">2065сн</t>
  </si>
  <si>
    <t xml:space="preserve">79162885111 Иван  </t>
  </si>
  <si>
    <t xml:space="preserve">МО Одинцово.	"10.00-11.00
можно раньше"	6400	 2066сн	" 7+916+288+51+11 Иван             ""100 кв.м 
кальяшка """"ЭХО""""
Одинцово, маршала жуковоа, д 38 Б"	"3 мес. гарантия
100 кв.м. тарарканы, комлпекс 
таркакны, давно"	Владимир
</t>
  </si>
  <si>
    <t xml:space="preserve">тарарканы комплекс</t>
  </si>
  <si>
    <t xml:space="preserve">2066сн</t>
  </si>
  <si>
    <t xml:space="preserve">Прмой звонок на Михаила</t>
  </si>
  <si>
    <t xml:space="preserve">shkodina.orm@mail.ru</t>
  </si>
  <si>
    <t xml:space="preserve">доки салон красоты </t>
  </si>
  <si>
    <t xml:space="preserve">Жду реквизитов</t>
  </si>
  <si>
    <t xml:space="preserve">79859958877 Дмитрий
89032656005</t>
  </si>
  <si>
    <t xml:space="preserve">"НОВАЯ РИГА.
80 км от мка"        "17.00 - 18.00
ЛУЧШЕ РАНЬШЕ."        8000        2067сн        "
Лесное озеро- 3. рядом д-я Себенки."        "до 80 кв.м.
80 км от мкад, новая рига
ГАП на лестницу залезть, стационарно ГАПом. 
8000 р.
мухи, на чердаке.
дача."        Владимир</t>
  </si>
  <si>
    <t xml:space="preserve">2067сн  </t>
  </si>
  <si>
    <t xml:space="preserve">7-9257802338 Алина</t>
  </si>
  <si>
    <t xml:space="preserve">Малый песчаный пер. д.6 кв.15 </t>
  </si>
  <si>
    <t xml:space="preserve">2068сн</t>
  </si>
  <si>
    <t xml:space="preserve">Пятница</t>
  </si>
  <si>
    <t xml:space="preserve">2.13</t>
  </si>
  <si>
    <t xml:space="preserve">7+916+100+91+81 Ольга</t>
  </si>
  <si>
    <t xml:space="preserve">2к кв кленовый б-р д 6 кв 186 м коломенская</t>
  </si>
  <si>
    <t xml:space="preserve">тараканы  полный комплекс кухня коридор санузел  без гарантии</t>
  </si>
  <si>
    <t xml:space="preserve">2069сн</t>
  </si>
  <si>
    <t xml:space="preserve">89150006638 Яна</t>
  </si>
  <si>
    <t xml:space="preserve">2к кв, клопы, Кузьминки  зеленодольская 28 корп2 кв 15 1под 2 эт</t>
  </si>
  <si>
    <t xml:space="preserve">2к кв клопы гор</t>
  </si>
  <si>
    <t xml:space="preserve">2070сн</t>
  </si>
  <si>
    <t xml:space="preserve">консультация клещи сколько яд действует</t>
  </si>
  <si>
    <t xml:space="preserve">89686245566 Сергей Владимирович</t>
  </si>
  <si>
    <t xml:space="preserve">тараканы неделя 2к кв дубнинская 24 корп 3 кв 99 набрать заранее</t>
  </si>
  <si>
    <t xml:space="preserve">хол и бар 2500</t>
  </si>
  <si>
    <t xml:space="preserve">2071сн</t>
  </si>
  <si>
    <t xml:space="preserve">89857284842 Галина</t>
  </si>
  <si>
    <t xml:space="preserve">11 га борщевик  обработка  дмитровский р-н 50км, </t>
  </si>
  <si>
    <t xml:space="preserve">18 000 без покоса 29000  покосом </t>
  </si>
  <si>
    <t xml:space="preserve">198 000</t>
  </si>
  <si>
    <t xml:space="preserve">уточняет, связь в 15.00
______
МИШАААА ПОНЕДЛЬНИК</t>
  </si>
  <si>
    <t xml:space="preserve">100 кв дом ,115 км от москвы</t>
  </si>
  <si>
    <t xml:space="preserve">мухи комплекс </t>
  </si>
  <si>
    <t xml:space="preserve">89162284842 Михаил </t>
  </si>
  <si>
    <t xml:space="preserve">дезработы оферта 500кв м  тараканы</t>
  </si>
  <si>
    <t xml:space="preserve">оферта</t>
  </si>
  <si>
    <t xml:space="preserve"> 8 500</t>
  </si>
  <si>
    <t xml:space="preserve">голубая луна</t>
  </si>
  <si>
    <t xml:space="preserve">не в ту дырочку</t>
  </si>
  <si>
    <t xml:space="preserve">89776791317 Анастасия </t>
  </si>
  <si>
    <t xml:space="preserve">тараканы  1к кв, химки ул новозаводская д4 кв 14 </t>
  </si>
  <si>
    <t xml:space="preserve">1к кв тараканы много комплекс</t>
  </si>
  <si>
    <t xml:space="preserve">2072сн</t>
  </si>
  <si>
    <t xml:space="preserve">
79161767296 Вера</t>
  </si>
  <si>
    <t xml:space="preserve">коломнеская        15.00-16.00        2500        2073сн        "
ул судостроительная, д 25 
коорп1 кв 75
"        "2500 хол , бар.
таркраны, вчера.
мск, 2-ка."        Владимир</t>
  </si>
  <si>
    <t xml:space="preserve">  2073сн    </t>
  </si>
  <si>
    <t xml:space="preserve">7+968+388+29+83 </t>
  </si>
  <si>
    <t xml:space="preserve">порямолй звонок </t>
  </si>
  <si>
    <t xml:space="preserve">5к кв шриланка
МОП 5000 без гарантиии</t>
  </si>
  <si>
    <t xml:space="preserve">преговорит перезвонит
свзяь 12.09
______
многооканал - шляпа.</t>
  </si>
  <si>
    <t xml:space="preserve">89856354972 клопы Ирина</t>
  </si>
  <si>
    <t xml:space="preserve">Павловская слобода,Стадион 1 кв 14 </t>
  </si>
  <si>
    <t xml:space="preserve">клопы ,горячий</t>
  </si>
  <si>
    <t xml:space="preserve">2074сн</t>
  </si>
  <si>
    <t xml:space="preserve">1206ю</t>
  </si>
  <si>
    <t xml:space="preserve">Заказ   выст счет стр 3828</t>
  </si>
  <si>
    <t xml:space="preserve">7+964+766+22+06 Владимир</t>
  </si>
  <si>
    <t xml:space="preserve">клопы, 3 комнаты в общаге, лезут из розеток, подольск сеыверная 9а </t>
  </si>
  <si>
    <t xml:space="preserve">2075сн </t>
  </si>
  <si>
    <t xml:space="preserve">13.37 </t>
  </si>
  <si>
    <t xml:space="preserve">зашкаливает радиация сергиев посад</t>
  </si>
  <si>
    <t xml:space="preserve">74956688887  Юлия</t>
  </si>
  <si>
    <t xml:space="preserve">люберцы, 100 кв.м. общепит
мес назад
74956688887  Юлия
5500 + 700 ночн= 6200 р.
 ГАП + хол
</t>
  </si>
  <si>
    <t xml:space="preserve">дорого.
свзяь 17.00</t>
  </si>
  <si>
    <t xml:space="preserve">кроты толи 10 толи 5 соток сама не знает если 10сот то 2выезда 13500,1 выезд 8500,если 5 соток то 9700 2 выезда,1 выезд 7500,75 км по ярославке</t>
  </si>
  <si>
    <t xml:space="preserve">кроты комплекс</t>
  </si>
  <si>
    <t xml:space="preserve">хочет дешево сделать в своих ебенях связь в 18.00</t>
  </si>
  <si>
    <t xml:space="preserve">79857256405  Игорь</t>
  </si>
  <si>
    <t xml:space="preserve">"Новопеределкино
5 км от мкад, боровсоке ш-е."        15.00-16.00        7200 р.        2077сн         "
79857256405  Игорь
89859124488
5 км от мкад, боровское ш-е
5-я чоботовская аллея, д 43/15"        "гербицидка
сорняки 3-4 сотки .МОХ"        Владимир</t>
  </si>
  <si>
    <t xml:space="preserve">сорняки гербицидка</t>
  </si>
  <si>
    <t xml:space="preserve">  2077сн</t>
  </si>
  <si>
    <t xml:space="preserve">14.46</t>
  </si>
  <si>
    <t xml:space="preserve">89854275127 мразь</t>
  </si>
  <si>
    <t xml:space="preserve">2к кв москва, орехово, ул шипиловская д 10 под9 7 эт кв 315 </t>
  </si>
  <si>
    <t xml:space="preserve">2076сн </t>
  </si>
  <si>
    <t xml:space="preserve">15.49</t>
  </si>
  <si>
    <t xml:space="preserve">89262740201 Александр </t>
  </si>
  <si>
    <t xml:space="preserve">подольск 2 сотки, травились экобарьером, отдали им 12к, периметр 4 сотки, повтор 3к </t>
  </si>
  <si>
    <t xml:space="preserve">куча фосфина, до зимы по 800 р  выезда последующие после фосфина</t>
  </si>
  <si>
    <t xml:space="preserve">  2078сн</t>
  </si>
  <si>
    <t xml:space="preserve">79197726468 Валентина</t>
  </si>
  <si>
    <t xml:space="preserve">рязанский пр-кт 42/1 кв 99</t>
  </si>
  <si>
    <t xml:space="preserve">клопы холодный гель</t>
  </si>
  <si>
    <t xml:space="preserve">2082сн</t>
  </si>
  <si>
    <t xml:space="preserve">17.29</t>
  </si>
  <si>
    <t xml:space="preserve">89057717847 Анатолий </t>
  </si>
  <si>
    <t xml:space="preserve">клопы давно одинцово  2к кв ул союзная д10кв30</t>
  </si>
  <si>
    <t xml:space="preserve">2к кв комплекс  клопы</t>
  </si>
  <si>
    <t xml:space="preserve">  2079сн</t>
  </si>
  <si>
    <t xml:space="preserve">м. Текстильщики        10.00        "7500
__
со скид."          2080сн        "79153509847      Екатерина
8-я улица текстильщиков, д 2 корп 2 
кв 40 
1 этаж пади 2
"        "таарканы. критичиское состояние
кваритра, 1 этаж, 3-ка малогабартика до 60 кв.м.живет инвалид! БЕЗОПАСНО!
5700 ,  со скид .клопы, тарарканы, моль.! 
+ 2200 герметизация вытяжки, воздуховоды, стояки, розетики с расходниками. ( герметик , пена)"        Владиимр</t>
  </si>
  <si>
    <t xml:space="preserve">ВСЕ</t>
  </si>
  <si>
    <t xml:space="preserve">2080сн</t>
  </si>
  <si>
    <t xml:space="preserve">Заказ   стр 3942</t>
  </si>
  <si>
    <t xml:space="preserve">84991427122 говорящая живая бабка</t>
  </si>
  <si>
    <t xml:space="preserve">3д и акты по требованию, вент с июля 2018г.</t>
  </si>
  <si>
    <t xml:space="preserve">говорящая живая бабка</t>
  </si>
  <si>
    <t xml:space="preserve">стр 3664</t>
  </si>
  <si>
    <t xml:space="preserve">18.44</t>
  </si>
  <si>
    <t xml:space="preserve">новая москва профилактика от кротов заечное 2 послелок, ул армейская д 37</t>
  </si>
  <si>
    <t xml:space="preserve">2081сн</t>
  </si>
  <si>
    <t xml:space="preserve">Суббота</t>
  </si>
  <si>
    <t xml:space="preserve">8.13</t>
  </si>
  <si>
    <t xml:space="preserve">89999984899 калид</t>
  </si>
  <si>
    <t xml:space="preserve">, котельники мкрн силикат д5 кв 165 1 к кв клопы гор</t>
  </si>
  <si>
    <t xml:space="preserve">1к кв гор</t>
  </si>
  <si>
    <t xml:space="preserve">2083сн</t>
  </si>
  <si>
    <t xml:space="preserve">7+977+679+13+17</t>
  </si>
  <si>
    <t xml:space="preserve">не ьберет</t>
  </si>
  <si>
    <t xml:space="preserve">не доступен
______
обработали</t>
  </si>
  <si>
    <t xml:space="preserve">89253543885 Ксения</t>
  </si>
  <si>
    <t xml:space="preserve">Преобр площадь ул краснобогатырская77 кв 270</t>
  </si>
  <si>
    <t xml:space="preserve">2084сн</t>
  </si>
  <si>
    <t xml:space="preserve">79031290630 Алексей</t>
  </si>
  <si>
    <t xml:space="preserve">1-шка тарики гор тум</t>
  </si>
  <si>
    <t xml:space="preserve">поговорю с женой,сделаю как она скажет,связь в 11.50/телефон не доступен/сам наберу
__
гасится\ 24.09 пшел нахуй пес</t>
  </si>
  <si>
    <t xml:space="preserve">89037657600 Елена </t>
  </si>
  <si>
    <t xml:space="preserve">3к кв от блох тотал и дихлофосом,  ул раменки д 25 кв 436 7под 7 эт</t>
  </si>
  <si>
    <t xml:space="preserve">2085сн</t>
  </si>
  <si>
    <t xml:space="preserve">79035282830 Андрей</t>
  </si>
  <si>
    <t xml:space="preserve">дом от блох 60 кв.м</t>
  </si>
  <si>
    <t xml:space="preserve">дом 60 кв.м комплекс</t>
  </si>
  <si>
    <t xml:space="preserve">решу куда сбагрить детей перезвоню связь в 14-00////своими силами будем травить</t>
  </si>
  <si>
    <t xml:space="preserve">7+964+644+06+44 Юля</t>
  </si>
  <si>
    <t xml:space="preserve">мусоропровод тараканы,  2к кв москва, красноселапя </t>
  </si>
  <si>
    <t xml:space="preserve">хол без гарантии, комплекс 4900</t>
  </si>
  <si>
    <t xml:space="preserve">думает связь в 12.00ъъ\\\сбрас
____
не актуально</t>
  </si>
  <si>
    <t xml:space="preserve">7+910+401+79+24</t>
  </si>
  <si>
    <t xml:space="preserve">не доступен</t>
  </si>
  <si>
    <t xml:space="preserve">не доступен
______
уже ниче не нужно обработали</t>
  </si>
  <si>
    <t xml:space="preserve">89670555835 Михаил</t>
  </si>
  <si>
    <t xml:space="preserve">тараканы на кухне, кухня без дверей, стрессоподверженные коты блять, ахуительные истории </t>
  </si>
  <si>
    <t xml:space="preserve">кухня комплекс</t>
  </si>
  <si>
    <t xml:space="preserve">тараканы на кухне, кухня без дверей, стрессоподверженные коты блять, ахуительные истории 
________
уже обработали.</t>
  </si>
  <si>
    <t xml:space="preserve">МСЭ 10 </t>
  </si>
  <si>
    <t xml:space="preserve">89175703388 Екатерина </t>
  </si>
  <si>
    <t xml:space="preserve">2 кв м плесень  3000, м славянский б-р  мождайское ш д22 корп1 кв 91, позвонить заранее заказать пропуск</t>
  </si>
  <si>
    <t xml:space="preserve">плесень комплекс и гор</t>
  </si>
  <si>
    <t xml:space="preserve">2087сн</t>
  </si>
  <si>
    <t xml:space="preserve">79166426658 Николай</t>
  </si>
  <si>
    <t xml:space="preserve">д.Марушкино д.14 кв 139</t>
  </si>
  <si>
    <t xml:space="preserve">клопы комплекс двушке </t>
  </si>
  <si>
    <t xml:space="preserve">2086сн</t>
  </si>
  <si>
    <t xml:space="preserve">79162184228 Виктория</t>
  </si>
  <si>
    <t xml:space="preserve">трешка клоп</t>
  </si>
  <si>
    <t xml:space="preserve">клоп гор тум</t>
  </si>
  <si>
    <t xml:space="preserve">поговорю с мужем перенаберу,связь в 14,00
_____
не берет гасится нахуй</t>
  </si>
  <si>
    <t xml:space="preserve">79093000001 Валера</t>
  </si>
  <si>
    <t xml:space="preserve">трешка тарики 100 м мкад</t>
  </si>
  <si>
    <t xml:space="preserve">тарики гор тум</t>
  </si>
  <si>
    <t xml:space="preserve">скину номер отцу сам наберет мне не звонить давайте без этого</t>
  </si>
  <si>
    <t xml:space="preserve">7+926+280+96+37 Али</t>
  </si>
  <si>
    <t xml:space="preserve">тараканы одинцово, можайское ш 122 кв 742 </t>
  </si>
  <si>
    <t xml:space="preserve">2088сн</t>
  </si>
  <si>
    <t xml:space="preserve">89165733277 Любовь</t>
  </si>
  <si>
    <t xml:space="preserve">20 соток кратово клещи. дом 50кв м</t>
  </si>
  <si>
    <t xml:space="preserve">клещи очень много 30 укусов за лето 2 чел заболело боррелиозом барьер по периметру 20 м </t>
  </si>
  <si>
    <t xml:space="preserve">18 800 </t>
  </si>
  <si>
    <t xml:space="preserve">Владимир/константин</t>
  </si>
  <si>
    <t xml:space="preserve">клопы, месяц
мск, 3-ка.
4 чел.
79299331636  Рашид
Бутлерова 10 кв 155
</t>
  </si>
  <si>
    <t xml:space="preserve">клопы,тараканы</t>
  </si>
  <si>
    <t xml:space="preserve">2089сн</t>
  </si>
  <si>
    <t xml:space="preserve">13.41 </t>
  </si>
  <si>
    <t xml:space="preserve">89060610001 Гарик</t>
  </si>
  <si>
    <t xml:space="preserve">мкад 3к кв домодедовская пос развилка д27</t>
  </si>
  <si>
    <t xml:space="preserve">вместе с магазином 80кв м  и 3 к кв хочет за 5к </t>
  </si>
  <si>
    <t xml:space="preserve">2090сн</t>
  </si>
  <si>
    <t xml:space="preserve">Заказ   уебок не смог свой же магаз открыть для обработки</t>
  </si>
  <si>
    <t xml:space="preserve">"89163383549 Александр         </t>
  </si>
  <si>
    <t xml:space="preserve">МО Ногинск        10.00-11.00        6100        2091сн        "89163383549 Александр         
МО Ногинск. ул 28 июня, д5А кв 32
падик 1 этаж 8 "        "гарантия 3 мес.
  3к кв тараканы комплекс
Ногинск, 3к кв тараканы 1,5 года 
повт выезд 600 р. "          Михаил  /Владимир</t>
  </si>
  <si>
    <t xml:space="preserve">2091сн</t>
  </si>
  <si>
    <t xml:space="preserve">Заказ   стр 3865</t>
  </si>
  <si>
    <t xml:space="preserve">7+999+829+00+52</t>
  </si>
  <si>
    <t xml:space="preserve">2к кв моск область шатура 200км от мкад</t>
  </si>
  <si>
    <t xml:space="preserve">2к кв комплекс</t>
  </si>
  <si>
    <t xml:space="preserve">89032030928 мудак Сергей</t>
  </si>
  <si>
    <t xml:space="preserve">1к кв,  клопы  реутов, ул некрасова д2 кв 11</t>
  </si>
  <si>
    <t xml:space="preserve">гор и бар 4100 </t>
  </si>
  <si>
    <t xml:space="preserve">2094сн</t>
  </si>
  <si>
    <t xml:space="preserve">9.52 </t>
  </si>
  <si>
    <t xml:space="preserve">7+916+550+88+17 </t>
  </si>
  <si>
    <t xml:space="preserve">1к кв клопы тараканы комплекс двойная дозировка шоссейная 57, 12 эт кв 92</t>
  </si>
  <si>
    <t xml:space="preserve">1к кв комлекс клопы тараканы двойная дозировка</t>
  </si>
  <si>
    <t xml:space="preserve">58 00</t>
  </si>
  <si>
    <t xml:space="preserve">2092сн</t>
  </si>
  <si>
    <t xml:space="preserve"> 89035494740 андрей </t>
  </si>
  <si>
    <t xml:space="preserve">до 30 бытовок с клопами</t>
  </si>
  <si>
    <t xml:space="preserve">800 руп бытовка если 6 то по 1200 за бюытовку южнопрортовая вл 23а</t>
  </si>
  <si>
    <t xml:space="preserve">дня через 2 закажу за наличку. связь 26.09</t>
  </si>
  <si>
    <t xml:space="preserve">"79104956795     Ксения</t>
  </si>
  <si>
    <t xml:space="preserve">м. Кузьминки        12.00-13,00        4100        2093сн        "79104956795     Ксения
м. Кузьминки
ул жигулевская, д 12 корп 2 кв. 67
4 подъезд 2 этаж  2475 код 
"        "2-ка, мск
4100 ГАПблохи, 2 этаж.
укусы , 1.5 нед"        Владиимр</t>
  </si>
  <si>
    <t xml:space="preserve"> 2093сн   </t>
  </si>
  <si>
    <t xml:space="preserve">Марина.      74953803565</t>
  </si>
  <si>
    <t xml:space="preserve">9000 кв..м
ТЦ Мытищи.
7000 за выезд мониторинг.
Мытищи
84000 тысячи. в год.   абонемент - 12- 14 выездов.
Павел я 
</t>
  </si>
  <si>
    <t xml:space="preserve">диалог . Связь 26.09</t>
  </si>
  <si>
    <t xml:space="preserve">89032375620 хлебушек</t>
  </si>
  <si>
    <t xml:space="preserve">3д продмаг,  14к</t>
  </si>
  <si>
    <t xml:space="preserve">времени нет сама наберу\\ связь 25.09</t>
  </si>
  <si>
    <t xml:space="preserve">7+920+792+88+88</t>
  </si>
  <si>
    <t xml:space="preserve">,3д для металлолома</t>
  </si>
  <si>
    <t xml:space="preserve">определяется, связь 26.06</t>
  </si>
  <si>
    <t xml:space="preserve">79162436103 Юлия</t>
  </si>
  <si>
    <t xml:space="preserve">м. Перово        "10.00
не опазд!"        4100        2095сн        "
ул перовская, д 46 корп 1 
кв 2 
этаж 1"        "4100 комплекс. 
МОПы и комната. 
комуналка, таррканы.
сосед алкаш уме МНОГО
мск, м. перово
дать рекоменадация
БЕЗ гарантии!"        Владимир</t>
  </si>
  <si>
    <t xml:space="preserve">2095сн</t>
  </si>
  <si>
    <t xml:space="preserve">2000р за м2 с зачисткой</t>
  </si>
  <si>
    <t xml:space="preserve">дело не в деньгах---дело в бытие
__
нахуй</t>
  </si>
  <si>
    <t xml:space="preserve">89264018121 Александр</t>
  </si>
  <si>
    <t xml:space="preserve">м. водный стадион        10.00-11.00        4400        2098сн        "74954560048
89264018121 Александр
ул флотская, д 46 кв 60
2 падик 8 этаж "        """блохи,  неделю.
кошки, 8 этаж.
мск, 3-ка. 
животные, 9 мес ребенок.
ГАП 4400"        Владимир</t>
  </si>
  <si>
    <t xml:space="preserve">2098сн</t>
  </si>
  <si>
    <t xml:space="preserve">89268259992 Галина Никалаевна</t>
  </si>
  <si>
    <t xml:space="preserve">пораженна ванна и туалет</t>
  </si>
  <si>
    <t xml:space="preserve">плесень   за эко препараты-35000р</t>
  </si>
  <si>
    <t xml:space="preserve">ужас это две мои пенсии</t>
  </si>
  <si>
    <t xml:space="preserve">84957835618 шутничок хуев</t>
  </si>
  <si>
    <t xml:space="preserve">звенигород паркинг 360кв м тараканы</t>
  </si>
  <si>
    <t xml:space="preserve">akomforta@bk.ru</t>
  </si>
  <si>
    <t xml:space="preserve">жду реквизиты </t>
  </si>
  <si>
    <t xml:space="preserve">11.21</t>
  </si>
  <si>
    <t xml:space="preserve">12 гектар 10км клещи</t>
  </si>
  <si>
    <t xml:space="preserve">8к за га </t>
  </si>
  <si>
    <t xml:space="preserve">узнавал цены, связь в 16.00
_____
нашли по 5000 р за га, нам за 60к сделают</t>
  </si>
  <si>
    <t xml:space="preserve">79250574775 Сереей</t>
  </si>
  <si>
    <t xml:space="preserve">79250574775    Сереей
красногорск, кафе бар.
150 кв.м. 6500 дезработы</t>
  </si>
  <si>
    <t xml:space="preserve">пощел на совещание о совещании связь 25.09</t>
  </si>
  <si>
    <t xml:space="preserve">89067154919  Николай</t>
  </si>
  <si>
    <t xml:space="preserve">снт лесное озеоа нара 60 км от мкад</t>
  </si>
  <si>
    <t xml:space="preserve">12 соток участок </t>
  </si>
  <si>
    <t xml:space="preserve">2096сн</t>
  </si>
  <si>
    <t xml:space="preserve">7+925+925+09+55 Михаил </t>
  </si>
  <si>
    <t xml:space="preserve">МО Химки        13.00-14.00        14000        2099сн        "79259250955 Михаил         ""15 сот  , общ
12 соток. Химки, 
квартал терехова, кот пос Старвиль. ул солнечная, д . 40"        "7000 х 2 = 14 000 
третий выезд 5500 р.
комплекс : ловушки, фумигант ( 2 или 3 выезд детя по периметру)
""        12 соток участок "        Владимир
</t>
  </si>
  <si>
    <t xml:space="preserve">2099сн</t>
  </si>
  <si>
    <t xml:space="preserve">не берет
______
Заказ   - дозвонился </t>
  </si>
  <si>
    <t xml:space="preserve">1к кв  клопы 2 мес жуковский сдает хату</t>
  </si>
  <si>
    <t xml:space="preserve">1к кв комплекс</t>
  </si>
  <si>
    <t xml:space="preserve">дорого
_____
"мне ничего не надо" иди нахуй</t>
  </si>
  <si>
    <t xml:space="preserve">89535657922 Влад</t>
  </si>
  <si>
    <t xml:space="preserve">Добрый день! интересует ряд документов!
89535657922
Влад</t>
  </si>
  <si>
    <t xml:space="preserve">пришлет список на почту, ветхуйня
______
МИША В РАБОТЕ.</t>
  </si>
  <si>
    <t xml:space="preserve">8 985 -165 38 36  - Оксана</t>
  </si>
  <si>
    <t xml:space="preserve">Нам необходимо заключить договор на дератизацию, дезинсекцию</t>
  </si>
  <si>
    <t xml:space="preserve">202 кв м 7500разово, 6500 за год и 135 кв м 6500 разово производство хлебобулочное, 7к за 2 договора  oksana07021968@mail.ru</t>
  </si>
  <si>
    <t xml:space="preserve">диалог Миша</t>
  </si>
  <si>
    <t xml:space="preserve">крыса в ветиляции</t>
  </si>
  <si>
    <t xml:space="preserve">Е Б Л О</t>
  </si>
  <si>
    <t xml:space="preserve">89660023344 Евгений</t>
  </si>
  <si>
    <t xml:space="preserve">блохи 2000кв м 3 подвала ООО ВСТ КОМ </t>
  </si>
  <si>
    <t xml:space="preserve">Разово 14 000</t>
  </si>
  <si>
    <t xml:space="preserve">1208ю</t>
  </si>
  <si>
    <t xml:space="preserve">оплачено  26.09</t>
  </si>
  <si>
    <t xml:space="preserve">14.57</t>
  </si>
  <si>
    <t xml:space="preserve">89660269912 тупая чурка</t>
  </si>
  <si>
    <t xml:space="preserve">2 мес 4800 2 к кв шо несет блять</t>
  </si>
  <si>
    <t xml:space="preserve">аллергия </t>
  </si>
  <si>
    <t xml:space="preserve">79055480801 Елена</t>
  </si>
  <si>
    <t xml:space="preserve">г.Зеленоград,ул.Советская д2 кв 53</t>
  </si>
  <si>
    <t xml:space="preserve">Тараканы МОП без гарантии холодный</t>
  </si>
  <si>
    <t xml:space="preserve">2100сн</t>
  </si>
  <si>
    <t xml:space="preserve">
79168150723     Мария</t>
  </si>
  <si>
    <t xml:space="preserve">плесень на стене,        черные пятна.
мск, киевка, 7 км от мкад.
6000 комплекс.     ( зачистка + нанесение состава)
боровское 
79168150723     Мария
ул бориса пастернака д7 кв 112 89154280278 Валерий </t>
  </si>
  <si>
    <t xml:space="preserve">2103сн</t>
  </si>
  <si>
    <t xml:space="preserve">79268414001      Юлия</t>
  </si>
  <si>
    <t xml:space="preserve">офис.
мск.
только кухня. без гарантии.
пол года.
3800 ГАП
</t>
  </si>
  <si>
    <t xml:space="preserve">1209ю</t>
  </si>
  <si>
    <t xml:space="preserve">Дата - суббота, 29.09
Время сообщу чуть позже (первая половина дня!)</t>
  </si>
  <si>
    <t xml:space="preserve">8916 279-06-02</t>
  </si>
  <si>
    <t xml:space="preserve">Мы ИП открываем парикмахерскую, какие документы нужны для работы</t>
  </si>
  <si>
    <t xml:space="preserve">доки парикмахерская открытие, сама нихера не знает передаст руководству. говорящая голова</t>
  </si>
  <si>
    <t xml:space="preserve">говорящая голова</t>
  </si>
  <si>
    <t xml:space="preserve">79039665953    Елена</t>
  </si>
  <si>
    <t xml:space="preserve">10 кв.м. от плесени.
мск, давно
79039665953    Елена
9100 р.
__________
если 12 кв.м. то 10 200 р.
</t>
  </si>
  <si>
    <t xml:space="preserve">думаю
связь в 17.40
____
сбарс не берет ! связь 25.09</t>
  </si>
  <si>
    <t xml:space="preserve">7+909+663+84+71 Константин </t>
  </si>
  <si>
    <t xml:space="preserve">бибирево 2к кв клопы бибиревыская 15 кв 202 </t>
  </si>
  <si>
    <t xml:space="preserve">2102сн</t>
  </si>
  <si>
    <t xml:space="preserve">74999079169      Дмитрий Петрович</t>
  </si>
  <si>
    <t xml:space="preserve">м. ОТрадное        10.00-11.00        4300        2101сн        "
ул декабристов, д 28 корп 1 пади 1 9 этаж кв 31
"        "2-ка, клопы,
год. 1 раз морили.
мск
4300 гор и хол со скид пенсионеру"        Владимир</t>
  </si>
  <si>
    <t xml:space="preserve">2101сн</t>
  </si>
  <si>
    <t xml:space="preserve">16.54</t>
  </si>
  <si>
    <t xml:space="preserve">89253749909 хипстер</t>
  </si>
  <si>
    <t xml:space="preserve">100кв м  гопр тум и мускачид 5400 2 мес гарантии</t>
  </si>
  <si>
    <t xml:space="preserve">думает сваязь в 18.00 хипстер  \\\сбрас от 17.40
________
"думаем, скоро зима"</t>
  </si>
  <si>
    <t xml:space="preserve">7+925+412+95+81 чурка</t>
  </si>
  <si>
    <t xml:space="preserve">узнать какое средство, хлопы 2к кв, москва м южная ул кировоградская д 16 корп1 кв 254 </t>
  </si>
  <si>
    <t xml:space="preserve">связь 25.05 в 10.00\\\гасится</t>
  </si>
  <si>
    <t xml:space="preserve">9.00</t>
  </si>
  <si>
    <t xml:space="preserve">добор1093ю</t>
  </si>
  <si>
    <t xml:space="preserve">89162445510  Алексей</t>
  </si>
  <si>
    <t xml:space="preserve">"МО Сергиев Посад
"	10.00-11.00	15700 БН - оплачено.	1210ю  	89162445510  Алексей         Московская обл, Сергиево-Посадский р-н, рп Скоропусковский, производственная зона, дом № 16а, строение 2 	 офис на 2м этаже ощежитие 5-6 комнат 400м2          тараканы	Семен/Владимир </t>
  </si>
  <si>
    <t xml:space="preserve">тараканы  со скидкой 15700</t>
  </si>
  <si>
    <t xml:space="preserve">1210ю</t>
  </si>
  <si>
    <t xml:space="preserve">Выставлен счет, ждем оплату
оплачен.
______
невозможно дозвониться . ОПЛАТИЛ   и съебался</t>
  </si>
  <si>
    <t xml:space="preserve">10.59</t>
  </si>
  <si>
    <t xml:space="preserve">79299081990 Галина</t>
  </si>
  <si>
    <t xml:space="preserve">клопы в частном доме
месяц назад
90 км от мкад, Сутпино
мал ребенок. от 80 до 100 кв.м.
ГАП работала дихлофосом</t>
  </si>
  <si>
    <t xml:space="preserve">бабушка поехавшая, не хочет.
связь 26.09</t>
  </si>
  <si>
    <t xml:space="preserve">10.52 </t>
  </si>
  <si>
    <t xml:space="preserve">разобрать пол хотел,  достать труп</t>
  </si>
  <si>
    <t xml:space="preserve">79260468830 Сергей</t>
  </si>
  <si>
    <t xml:space="preserve">"МО Дмитровка, Яхрома
75 км от мкад"        10.00-11.00        14000        2104сн        "Дмитровский р-н, д-я Круглино.
ориентир встретиться у Макдональдса, слева по дмитровке.
89260468830 Сергей
"        "10 соток, кроты, комплекс 2 выезда
( ловушки, фумигант, детя на 2-3 выезд)
третий выезд доплата 5500 р."        Владимир</t>
  </si>
  <si>
    <t xml:space="preserve">2104сн </t>
  </si>
  <si>
    <t xml:space="preserve">89031534663 Елена</t>
  </si>
  <si>
    <t xml:space="preserve">Москва пр-д черепановых д64 корп 1 7 под кв 227 </t>
  </si>
  <si>
    <t xml:space="preserve">2106сн</t>
  </si>
  <si>
    <t xml:space="preserve">нашла за 3200 мгцд САО</t>
  </si>
  <si>
    <t xml:space="preserve">74955310738 Анна</t>
  </si>
  <si>
    <t xml:space="preserve">тарарканы, 2-ка, мск
только на кухне, месяц , 2 мес
1 этаж. 
есть дети, 2 года.
4100 ГАП + 300 бар.</t>
  </si>
  <si>
    <t xml:space="preserve">тарарканы. </t>
  </si>
  <si>
    <t xml:space="preserve">советуется с мужем если не наберет то связь в 16.00
________
раб тел сама набеерт</t>
  </si>
  <si>
    <t xml:space="preserve">89295775926 Юрий</t>
  </si>
  <si>
    <t xml:space="preserve">тараканы давно и сами травили 1 к кв,  Подольск, ул 43 армии д23 кв 462 8 под</t>
  </si>
  <si>
    <t xml:space="preserve">1к кв тараканы комплекс</t>
  </si>
  <si>
    <t xml:space="preserve">2105сн</t>
  </si>
  <si>
    <t xml:space="preserve">плесень  каховская, </t>
  </si>
  <si>
    <t xml:space="preserve">2000 гор,  1500за  кв м </t>
  </si>
  <si>
    <t xml:space="preserve">на учебе наберет после 14.00, связь в 15.00
______
хотела бесплатно, нет возможности 2-3 часа, еще и кошка дома. </t>
  </si>
  <si>
    <t xml:space="preserve">
79296480654 роман</t>
  </si>
  <si>
    <t xml:space="preserve">м. Печатники        13.00-14.00        5400        2107сн        "
79296480654 роман
м. Печатники
ул кухместерова, д 3 корп 1 кв 221
2 этаж падик препоследний"        "1-ка, таарканы
купил хату, неделю назад.
5400 р.
комплекс.  3 мес гар.  прописать в договоре."        Владимир </t>
  </si>
  <si>
    <t xml:space="preserve">      2107сн   </t>
  </si>
  <si>
    <t xml:space="preserve">84951070054  8(985)336-06-86 Марина</t>
  </si>
  <si>
    <t xml:space="preserve">3к кв 119кв м, москва, 3 чел живет  </t>
  </si>
  <si>
    <t xml:space="preserve">тарарканы. 7300 юез запаха</t>
  </si>
  <si>
    <t xml:space="preserve">говорящая голова, хата компании по номеру бьётся китайская хрень , ДАТУ СООБЩИТ ЗАВТРА</t>
  </si>
  <si>
    <t xml:space="preserve">89255224354 Максим</t>
  </si>
  <si>
    <t xml:space="preserve">клопы больше 5 дней,  1 кв</t>
  </si>
  <si>
    <t xml:space="preserve">3800 за хпту если 2 квартиры </t>
  </si>
  <si>
    <t xml:space="preserve">думает, связь в 13. 40
_______
заказал у мошенников.
администрация президента РФ - колхозник - даун.</t>
  </si>
  <si>
    <t xml:space="preserve">79661411150  Светлана</t>
  </si>
  <si>
    <t xml:space="preserve">"МО Минка, 18 км от мкад.
"        16.00        8400        2108сн        "79661411150  Светлана
МО, минское шоссе, д-я Зайцево, тре-я ЖК полесье, д .9 вход 3
"        "мышей. в доме.в перекрытиях
210 кв.м. таунхаус 
300 выезд.     за мкад. ловушки, приманки, пенокумарин
сделать аудит объекта.   исходя из этого провести обработку."        Владимир </t>
  </si>
  <si>
    <t xml:space="preserve">   2108сн  </t>
  </si>
  <si>
    <t xml:space="preserve">79060403012 Николай( хач)</t>
  </si>
  <si>
    <t xml:space="preserve">клопы,       2-ка
Лобня, в 3 ем
79060403012  Николай
4300 ГАП
час на работу. 
выезд за мкад 300 . </t>
  </si>
  <si>
    <t xml:space="preserve">думает, связь в 26.09</t>
  </si>
  <si>
    <t xml:space="preserve">79261513489 Никита" </t>
  </si>
  <si>
    <t xml:space="preserve">"МО рублевка.
15 км от мкад."        10.00-11.00        9800        2109сн        "
Одинцовский р-н, Лесные дали -2.
79261513489 Никита"        "участок, 1 крот.
рублевка, 15 км от мкад.
3 сотки. ловушки, фумигант
4900 х 2 = 9800 р."        Владимир</t>
  </si>
  <si>
    <t xml:space="preserve">  2109сн  </t>
  </si>
  <si>
    <t xml:space="preserve">74992705844  Влад</t>
  </si>
  <si>
    <t xml:space="preserve">офис от крыс
200 кв.м.
были исчезли.
3 этаж.
внизу , мск.
7800 комплекс 
</t>
  </si>
  <si>
    <t xml:space="preserve">2124сн</t>
  </si>
  <si>
    <t xml:space="preserve">Фирсов</t>
  </si>
  <si>
    <t xml:space="preserve">89255447584 Сергей</t>
  </si>
  <si>
    <t xml:space="preserve">2 к кв, люберцы, </t>
  </si>
  <si>
    <t xml:space="preserve">готовлюсь к ремонту, связь 27.09</t>
  </si>
  <si>
    <t xml:space="preserve">Ольга 74959955111</t>
  </si>
  <si>
    <t xml:space="preserve">тараркны, 1-ка, мск
2 дня
</t>
  </si>
  <si>
    <t xml:space="preserve">обзванивает , сама наберет , ей не звонить - просила. </t>
  </si>
  <si>
    <t xml:space="preserve">7+903+230+39+55 Ольга</t>
  </si>
  <si>
    <t xml:space="preserve">крысы в квартире разные, приходят через сантехлюк, 2 этаж, снизу инвитро и есть на 4м этаже, м бибирево биберевская ул д 19 кв 6 </t>
  </si>
  <si>
    <t xml:space="preserve">комплекс, пенокуманирин, и отрава </t>
  </si>
  <si>
    <t xml:space="preserve">2110сн</t>
  </si>
  <si>
    <t xml:space="preserve">8 этажей 1 подъезд подольск мусоропровод</t>
  </si>
  <si>
    <t xml:space="preserve">тараканы и дезодорация</t>
  </si>
  <si>
    <t xml:space="preserve">свяжемся с вами </t>
  </si>
  <si>
    <t xml:space="preserve">79152280185   Оксана
89646454855 </t>
  </si>
  <si>
    <t xml:space="preserve">"Люберецкий р-н
15 км от мкад."        "17.00-18.00
можно раньше"        9200        2111сн        "частный дом, Малаховка, люберцкий р-н. СНТ Горняк, д 100 
в навигатор: ул центральная, д 32\1
"        "мыши. недавно, живут лет 5
3 недели назад. 
под 300 кв.м.
9200 комплекс: ловушки, приманки, пенокумарин."        Владимир</t>
  </si>
  <si>
    <t xml:space="preserve">крысы мыши</t>
  </si>
  <si>
    <t xml:space="preserve">  2111сн  </t>
  </si>
  <si>
    <t xml:space="preserve">89637607228 Алексей </t>
  </si>
  <si>
    <t xml:space="preserve">3д 5600 ппк вторичка 5000</t>
  </si>
  <si>
    <t xml:space="preserve">3д договор ППК </t>
  </si>
  <si>
    <t xml:space="preserve">1211ю</t>
  </si>
  <si>
    <t xml:space="preserve">приедет завтра за нал заберет Заказ  </t>
  </si>
  <si>
    <t xml:space="preserve">89150902864 Елена</t>
  </si>
  <si>
    <t xml:space="preserve">тех центр кунцево от  немчиновка</t>
  </si>
  <si>
    <t xml:space="preserve">дом 100м2</t>
  </si>
  <si>
    <t xml:space="preserve">2112сн</t>
  </si>
  <si>
    <t xml:space="preserve">Елена79774388771</t>
  </si>
  <si>
    <t xml:space="preserve">алтуфьево        18.00-18.30        3900        2113сн        "
Елена79774388771
89036855579
ул 9-я северная линия, д 1 кв 105
2 этаж 6 подъезд"        "логист скидка 200 р.  = 3900 р.
на вечер 18.00 ""
""вывод блох.
на 2 этажа.
мск.
2-ка.больше недели.4100 ГАП."        Владимир</t>
  </si>
  <si>
    <t xml:space="preserve">2113сн</t>
  </si>
  <si>
    <t xml:space="preserve">артем     74996537658</t>
  </si>
  <si>
    <t xml:space="preserve">артем     74996537658
2д 
психиатрическая больница.
</t>
  </si>
  <si>
    <t xml:space="preserve">говорящая голова электронная площадка</t>
  </si>
  <si>
    <t xml:space="preserve">1186ю</t>
  </si>
  <si>
    <t xml:space="preserve">79161800080     Алексей</t>
  </si>
  <si>
    <t xml:space="preserve">МО, квартира.
тарканы, 2-ка.
12 км от мкад, ярославка.
6 этаж. от соседей. мусоропород.
месяц-два.
4100 ГАП + 300бар + 200 выещд.       + 4600 р.
рекомендации.</t>
  </si>
  <si>
    <t xml:space="preserve">хочет на след неделю связь в начале октября</t>
  </si>
  <si>
    <t xml:space="preserve">КЕК</t>
  </si>
  <si>
    <t xml:space="preserve">89096346227 Елена</t>
  </si>
  <si>
    <t xml:space="preserve">балашиха мкрн первое мая д27кв 69</t>
  </si>
  <si>
    <t xml:space="preserve">2114сн</t>
  </si>
  <si>
    <t xml:space="preserve">79268376139   Мария</t>
  </si>
  <si>
    <t xml:space="preserve">"м. вднх""        10.00-11.00        4700        2115сн        ""
79268376139   Мария
ул кибальчича, д 11 корп 1 кв. 60
5 этаж,  3 падик код 44в4048""        "" """"тарарканы. от соседей
2 недели.
 мск   , 3-ка.
4400 ГАП + 300 бар = 4700 .
рекомендация. гель мазать аккуратно, чтоб не было видно.""        Владимир"</t>
  </si>
  <si>
    <t xml:space="preserve"> 2115сн       </t>
  </si>
  <si>
    <t xml:space="preserve">84957083405 Михаил</t>
  </si>
  <si>
    <t xml:space="preserve"> Михаил</t>
  </si>
  <si>
    <t xml:space="preserve">кроты 6 соток каждый день 3-4 штуки симферополька 45 км от мкад</t>
  </si>
  <si>
    <t xml:space="preserve">думает, заеба многоканальный телефон, сам наберет!
КОГДА СВЗЯЬ?
_____
чмо</t>
  </si>
  <si>
    <t xml:space="preserve">84959270755 алексей </t>
  </si>
  <si>
    <t xml:space="preserve">2д  156кв м 1 этаж жилого дома </t>
  </si>
  <si>
    <t xml:space="preserve">полугосшляпа, диалог михаил</t>
  </si>
  <si>
    <t xml:space="preserve">79263996403      Серегей</t>
  </si>
  <si>
    <t xml:space="preserve">МО Люберцы        "20.15
не раньше."        6400        2116сн        "
МО Люберцы, пр-т Гагарина, д 14 
дет клуб ""Радость"""        " гор, хол, комплекс, барьерная защита гель!
конфиденциально. тараканы.140 кв.м..
сверху узбеки - дать рекомендации
Дет. сад. БЕЗОПАСНО  -дети."        Владимир</t>
  </si>
  <si>
    <t xml:space="preserve"> 2116сн </t>
  </si>
  <si>
    <t xml:space="preserve">79855394019       Алла</t>
  </si>
  <si>
    <t xml:space="preserve"> Михаил/Владимир/Семен</t>
  </si>
  <si>
    <t xml:space="preserve">университет        10.00        5000        2117сн        университестский проспект д 5 под 1 эт 9 кв 425   тел 79855394019       Алла        клопы комплекс 2ка          Семен/Владимир/Михаил
</t>
  </si>
  <si>
    <t xml:space="preserve">2117сн  </t>
  </si>
  <si>
    <t xml:space="preserve">89672550141 каблук</t>
  </si>
  <si>
    <t xml:space="preserve">2к кв тараканы комплекс </t>
  </si>
  <si>
    <t xml:space="preserve">2к кв тараканы </t>
  </si>
  <si>
    <t xml:space="preserve">каблук Звонила в 14:40 не берет !!! Связь примерно в 16 часов НЕ БЕРЕТ!!!</t>
  </si>
  <si>
    <t xml:space="preserve">1737ав</t>
  </si>
  <si>
    <t xml:space="preserve">1737ав платный повтор</t>
  </si>
  <si>
    <t xml:space="preserve">79161542079 Светлана</t>
  </si>
  <si>
    <t xml:space="preserve">МО, тарарканы, пушкинский р-н., 100 кв.м.
2 недели назад делали.
20 км от мкад, 500 р выезд   + 5700 + 6200 р. 
без гарантии
</t>
  </si>
  <si>
    <t xml:space="preserve">трарканы в кафе отдельно зона 100 кв.м.
все кафе 300 кв..м</t>
  </si>
  <si>
    <t xml:space="preserve">хочет отдельно зону с гарнтией , кафе.
удивлена, что все надо обработать. + картавая мГазь. Сама наберет. контрольный 01.10</t>
  </si>
  <si>
    <t xml:space="preserve">13.56</t>
  </si>
  <si>
    <t xml:space="preserve">84997072123  Татьяна</t>
  </si>
  <si>
    <t xml:space="preserve">1300 и 1800 кв м \ 8800 и 10 200 разово. дать гелей оот тараканов </t>
  </si>
  <si>
    <t xml:space="preserve">7500 и 8500 если ежемесячно</t>
  </si>
  <si>
    <t xml:space="preserve">79032128987  Галина</t>
  </si>
  <si>
    <t xml:space="preserve">пищевое производсвто, 400-500 кв.м.
до 20 км от мкад, красногорск.
12 100 р.
комплекс.
+ 4000 от насекмоых. профилактика</t>
  </si>
  <si>
    <t xml:space="preserve">Договор на год. 2Д
самый оптимаьный вариант : 3 ежемесячные и 3 ежеквартальные. 
7000 ежемесячно.
10000 квартал. </t>
  </si>
  <si>
    <t xml:space="preserve">позвонить завтра после 16 часов, спросить точную квадратуру, поставить в график на 6.10 на 17:00</t>
  </si>
  <si>
    <t xml:space="preserve">79254129581 Настя ( хач) </t>
  </si>
  <si>
    <t xml:space="preserve">м. Южная        10.00-11.00        4900        2118сн        "79254129581 Настя ( хач) 
ул кировоградская, д 16 корп 1 кв 254
6 падик 4 этаж"        "2-ка, клопы
4 человека.
гор и хол туман, со скид.
делали у мошенников. "        Владимир</t>
  </si>
  <si>
    <t xml:space="preserve">2118сн </t>
  </si>
  <si>
    <t xml:space="preserve">79165351588 Ирина тупая хачиха 
89169970003
irinapereuda@yandex.ru</t>
  </si>
  <si>
    <t xml:space="preserve">для роспотреб. 
до 1- 2 октября, ппк и доки. салон красоты, </t>
  </si>
  <si>
    <t xml:space="preserve">для роспотреб. ПАКЕТ
до 1- 2 октября, ппк и доки. 
догоор ТБО
догор на утилизацию волос, ногтей.
ППК
ЖУД на чистодез</t>
  </si>
  <si>
    <t xml:space="preserve">диалог  отправить анкету ппк
мише в работу. Жду реквизиты.
_____
тупиздень страшная.</t>
  </si>
  <si>
    <t xml:space="preserve">89581838322 Владимир </t>
  </si>
  <si>
    <t xml:space="preserve">клопы 2ка   гап</t>
  </si>
  <si>
    <t xml:space="preserve">2119сн</t>
  </si>
  <si>
    <t xml:space="preserve">89168835742 Марина </t>
  </si>
  <si>
    <t xml:space="preserve">Людмила</t>
  </si>
  <si>
    <t xml:space="preserve">МО Дмитровка	11.00	10700	2121сн	МО Дубны станция "Карманово" СТ "Берег" участок 115 Исмаил 89267356071 Сторож!!! 6 соток89168835742 Марина	кроты 2 выезда, 6 соток, комплекс: ловушки, фумигант (Второй выезд детя) 	Людмила
</t>
  </si>
  <si>
    <t xml:space="preserve">КРОТЫ 6 сот</t>
  </si>
  <si>
    <t xml:space="preserve">2121сн</t>
  </si>
  <si>
    <t xml:space="preserve">Конатанстин     79266306596</t>
  </si>
  <si>
    <t xml:space="preserve">клопы, 3-ка, мск, за мкад. до 5 км от мкад.
вчера. сдает.
4400 ГАП. 3 мес. </t>
  </si>
  <si>
    <t xml:space="preserve">клопы, 3-ка</t>
  </si>
  <si>
    <t xml:space="preserve">Эх Костик, Костик, а я в тебя поверил...
_______
хочет гарантию 2 года - отказ.</t>
  </si>
  <si>
    <t xml:space="preserve">89103123870 Олег</t>
  </si>
  <si>
    <t xml:space="preserve">клопы, в анабиозе 4 года.
3-ка, мск</t>
  </si>
  <si>
    <t xml:space="preserve">больной на голову. - в прямом смысле.
набрать 27.09 в 12.00</t>
  </si>
  <si>
    <t xml:space="preserve">79774353741 Егор
89269333312"</t>
  </si>
  <si>
    <t xml:space="preserve">м. Янгеля Академика        8.00        6900        2120сн        ""
ул ростошанская, д 2 корп 5 кв 33( начинать с нее) и 37.
подъезд. 1"        """1-ка, тарарканы, мск.        2 квартиры. 
_________
утренняя доплата 1000 р - включена. "        Владимир</t>
  </si>
  <si>
    <t xml:space="preserve">тарарканы., 2 квартиры. </t>
  </si>
  <si>
    <t xml:space="preserve">2120сн  </t>
  </si>
  <si>
    <t xml:space="preserve">74955509813 ДНО</t>
  </si>
  <si>
    <t xml:space="preserve">Д</t>
  </si>
  <si>
    <t xml:space="preserve">Н</t>
  </si>
  <si>
    <t xml:space="preserve">О</t>
  </si>
  <si>
    <t xml:space="preserve">травилась у мошенников и перепутала нас. мастер Богдан.</t>
  </si>
  <si>
    <t xml:space="preserve">МСЭ   1</t>
  </si>
  <si>
    <t xml:space="preserve">84959701777   Хач</t>
  </si>
  <si>
    <t xml:space="preserve">открытие аптеки</t>
  </si>
  <si>
    <t xml:space="preserve">ппк и тд---срок 5-7 рабочих дней на все это дело</t>
  </si>
  <si>
    <t xml:space="preserve">я подумаю----перезвоню----- набарать в 12.00
____
еще не открылся даже  - шляпа</t>
  </si>
  <si>
    <t xml:space="preserve">МСЭ   2</t>
  </si>
  <si>
    <t xml:space="preserve">89017304123 Александра</t>
  </si>
  <si>
    <t xml:space="preserve">плесень, не знает сколько квадратных метров Ивантеевка  посчитали приблизительно 2-3 кв.м</t>
  </si>
  <si>
    <t xml:space="preserve">ПЛЕСЕНЬ в углу после залива</t>
  </si>
  <si>
    <t xml:space="preserve">"Читаю отзывы"  связь 28.09 думает!
____
блеет </t>
  </si>
  <si>
    <t xml:space="preserve">МСЭ   3</t>
  </si>
  <si>
    <t xml:space="preserve">74955912779   Елена</t>
  </si>
  <si>
    <t xml:space="preserve">тарарканы, давно.
перепробовали сами.
МО, одинцово.
3-к.       12 этаж 
6100 комплекс.</t>
  </si>
  <si>
    <t xml:space="preserve">думает, всего боится - сомневается, надеется на чудо или будет сама травить до бесконечности. </t>
  </si>
  <si>
    <t xml:space="preserve">МСЭ   4</t>
  </si>
  <si>
    <t xml:space="preserve">74995000005 ХЗ</t>
  </si>
  <si>
    <t xml:space="preserve">травилась у мошенников и перепутала нас.</t>
  </si>
  <si>
    <t xml:space="preserve">МСЭ   5</t>
  </si>
  <si>
    <t xml:space="preserve">89037955711 Андрей</t>
  </si>
  <si>
    <t xml:space="preserve">сергиево-пасадсктий район  учавсток 24 сотки</t>
  </si>
  <si>
    <t xml:space="preserve">2122сн</t>
  </si>
  <si>
    <t xml:space="preserve">МСЭ   6</t>
  </si>
  <si>
    <t xml:space="preserve">79058558839  Геннадий</t>
  </si>
  <si>
    <t xml:space="preserve">плесень черная.
со стен.
1 кв.м. в помещение сдается. ( мех зачитска + состав)
студия. 2 зоны.  ( возле окна и возле двери) 
МО, 12 км от мкад.
гар 1 
5500 - 6000 р.
</t>
  </si>
  <si>
    <t xml:space="preserve">связь 28.09</t>
  </si>
  <si>
    <t xml:space="preserve">МСЭ   7</t>
  </si>
  <si>
    <t xml:space="preserve">89266888373 Олеся</t>
  </si>
  <si>
    <t xml:space="preserve">бутово частный дом 90м2</t>
  </si>
  <si>
    <t xml:space="preserve">мыши  10% скидка</t>
  </si>
  <si>
    <t xml:space="preserve">с мужем посоветуемся ---------- набать в 16.00
____
не берет - связь в 16.30
______
не берет , асится нахуй</t>
  </si>
  <si>
    <t xml:space="preserve">МСЭ   8</t>
  </si>
  <si>
    <t xml:space="preserve">79688008002 Бен</t>
  </si>
  <si>
    <t xml:space="preserve">"Пос Загорянский
щелчек-ярославка"        "1.30
НОЧЬ!!!"        5000 нал.         2123сн        "
пос Загорянский, ул доватора, д 54 кафе. Шашлык
"        "общепит. шашлычка.
комплекс, 40 кв.м.
Королев. Загорянка
2Д профилактика
______
договор подписать задним числом."        Владимир</t>
  </si>
  <si>
    <t xml:space="preserve">2123сн</t>
  </si>
  <si>
    <t xml:space="preserve">28.09
НОЧНОЙ</t>
  </si>
  <si>
    <t xml:space="preserve">МСЭ   9</t>
  </si>
  <si>
    <t xml:space="preserve">Владимир/Людмила</t>
  </si>
  <si>
    <t xml:space="preserve">Заказ  строчка 4063 дожат!</t>
  </si>
  <si>
    <t xml:space="preserve">МСЭ   10</t>
  </si>
  <si>
    <t xml:space="preserve">89854178916 Анна</t>
  </si>
  <si>
    <t xml:space="preserve">Добрый день .необходима обработка от тараканов в кафе суши (площадь 90 кв.м). Находимся в Балашихе. Стоимость?
ип швец </t>
  </si>
  <si>
    <t xml:space="preserve">тарарканы
4 мес назад обраьботали.
4000 ежемесячно
5000 ежеквартально дороже</t>
  </si>
  <si>
    <t xml:space="preserve">в работе! выст счет.</t>
  </si>
  <si>
    <t xml:space="preserve">МСЭ   11</t>
  </si>
  <si>
    <t xml:space="preserve">79162825916      Светлана</t>
  </si>
  <si>
    <t xml:space="preserve">клопы, малеький ребенок, 1-ка.
неделя   , мск
3800ГАП + 300бар 
500 р.     премиум   безопасно. 
4600 р
</t>
  </si>
  <si>
    <t xml:space="preserve">с мужем посоветуемся ---------- набать в 16.00
____
не берет - связь в 16.30 звонила 27.09 не берет</t>
  </si>
  <si>
    <t xml:space="preserve">МСЭ   12</t>
  </si>
  <si>
    <t xml:space="preserve">89777130966 Мария
kolambus.dd@mail.ru</t>
  </si>
  <si>
    <t xml:space="preserve">м. Пражская        22.00        "6100
__
мб по БН"        2125сн        "ул кировоградская, д 13А
Кофейня Данкин Донатс
79777130966 Мария"        90 кв.м.м тарарканы, комплекс.        Владимир
</t>
  </si>
  <si>
    <t xml:space="preserve">2125сн   </t>
  </si>
  <si>
    <t xml:space="preserve">МСЭ   13</t>
  </si>
  <si>
    <t xml:space="preserve">89938881000 Акакий Карлович</t>
  </si>
  <si>
    <t xml:space="preserve">Людмила </t>
  </si>
  <si>
    <t xml:space="preserve">Мск 3-ка тараканы 2 мес, жена лежит со сломаной ногой,покинуть квартиру не может! позвонить через две недели 6100 комплекс тараканы, боролись ловушками</t>
  </si>
  <si>
    <t xml:space="preserve">тарканы, кишат!</t>
  </si>
  <si>
    <t xml:space="preserve">позвонить 9.10!</t>
  </si>
  <si>
    <t xml:space="preserve">МСЭ   14</t>
  </si>
  <si>
    <t xml:space="preserve">79254686404    Ульмира</t>
  </si>
  <si>
    <t xml:space="preserve">2-ка, клопы
5700 комплекс
79254686404    Ульмира</t>
  </si>
  <si>
    <t xml:space="preserve">колеблется между нами и мошенниками---------- набать в 16.00
___
сама наберет</t>
  </si>
  <si>
    <t xml:space="preserve">МСЭ   15</t>
  </si>
  <si>
    <t xml:space="preserve"> тараканы   моп</t>
  </si>
  <si>
    <t xml:space="preserve">2127сн</t>
  </si>
  <si>
    <t xml:space="preserve">МСЭ   16</t>
  </si>
  <si>
    <t xml:space="preserve">79048419727    Андрей</t>
  </si>
  <si>
    <t xml:space="preserve">м. Пр-т вернадского        16.00-17.00        "2700 
____
мб на карту"        2126сн        "79048419727    Андрей
ул лобачевского. д 82 падик 3 этаж 1 кв 42
на 1 этаж. 
"        "2-ка
мск, мыш на кухне.
она одна
2700 комплекс. "        Владимир</t>
  </si>
  <si>
    <t xml:space="preserve">крысА 1 шт</t>
  </si>
  <si>
    <t xml:space="preserve">2126сн</t>
  </si>
  <si>
    <t xml:space="preserve">МСЭ   17</t>
  </si>
  <si>
    <t xml:space="preserve">фиктивные док - ы, институ и общежитие</t>
  </si>
  <si>
    <t xml:space="preserve">ПОСЛАН НАХУЙ</t>
  </si>
  <si>
    <t xml:space="preserve">МСЭ   18</t>
  </si>
  <si>
    <t xml:space="preserve">79104013738 Антон</t>
  </si>
  <si>
    <t xml:space="preserve">мыши, крысы, до 100 кв.м.
маленькие дети.
дом частный, Дмитров, 70 км от мкад. 
ловушки, праманки, пенокумарин.
выбрать ниши, что б не видели дети. 
7200 р. комплекс. 
</t>
  </si>
  <si>
    <t xml:space="preserve">с мужем посоветуемся ---------- набать в 18.00
______
сам наберет</t>
  </si>
  <si>
    <t xml:space="preserve">МСЭ   19</t>
  </si>
  <si>
    <t xml:space="preserve">Либерова Мария
mariyaliberova86@gmail.com
8-903-531-79-89</t>
  </si>
  <si>
    <t xml:space="preserve">Прошу прислать коммерческое предложение по обработке от тараканов кафе площадью 80 кв.м на период пол года (обработку производить раз в месяц).</t>
  </si>
  <si>
    <t xml:space="preserve">17 760</t>
  </si>
  <si>
    <t xml:space="preserve">отправила КП , 28.09 перезвонить после обеда</t>
  </si>
  <si>
    <t xml:space="preserve">МСЭ   20</t>
  </si>
  <si>
    <t xml:space="preserve"> 89773297930 максим</t>
  </si>
  <si>
    <t xml:space="preserve">м. южная        10.00-11.00        2500        1488ил            89773297930 максим    клопы переехали недавно, в диване, м южная, чертановская ул 7 корп 2 10 эт кв 68               "клопы, конфиденциально!
платный повтор, комплекс со скид. 3 выезд!!
сделать качественно , чтобы помогло!"        Владимир</t>
  </si>
  <si>
    <t xml:space="preserve">1488ил  </t>
  </si>
  <si>
    <t xml:space="preserve">платный повтор</t>
  </si>
  <si>
    <t xml:space="preserve">МСЭ   21</t>
  </si>
  <si>
    <t xml:space="preserve">74953689885   Лариса Борисовна</t>
  </si>
  <si>
    <t xml:space="preserve">таррканы, 
1-ка, мск
3 этаж.
74953689885   Лариса Борисовна
3800 + 300 = 4100 
м. Перово к 12.00
</t>
  </si>
  <si>
    <t xml:space="preserve">думает, всего боится - сомневается, 
связь 28.09 в 16.00</t>
  </si>
  <si>
    <t xml:space="preserve">добор умные пространства</t>
  </si>
  <si>
    <t xml:space="preserve">9 520</t>
  </si>
  <si>
    <t xml:space="preserve">74956632355  Вера</t>
  </si>
  <si>
    <t xml:space="preserve">м. Фонвизинская        10.00-11.00        4400        2128сн        "74956632355  Вера
89163941782
ул яблочкова, д 30А, кв 44 
этаж 7 падик 1"        "            ""тарарканы, 64 кв, 3-ка.
мск, 7 этаж. 
4100 ГАП + 300 бар. = 4400 р.
""        тараканы"         Владимир</t>
  </si>
  <si>
    <t xml:space="preserve">2128сн    </t>
  </si>
  <si>
    <t xml:space="preserve">89013812540    Гульшат </t>
  </si>
  <si>
    <t xml:space="preserve">клопы   хол</t>
  </si>
  <si>
    <t xml:space="preserve">думают-------набрать в 11.00////  УЖЕ ЗАКАЗАЛИ  за 2000р с годом гарантии</t>
  </si>
  <si>
    <t xml:space="preserve">Елена      79162268093</t>
  </si>
  <si>
    <t xml:space="preserve">90 км от мкад, можайский р-н.
частный дом, блохи. 48 км отмкад.
2 недели назад.
7200 ГАП
</t>
  </si>
  <si>
    <t xml:space="preserve">бедолаги, живут толпой в бараке, набрать в 15.00
____
ДОРОГО , хотела за 3300</t>
  </si>
  <si>
    <t xml:space="preserve">Елена 4955912779 89160635306 </t>
  </si>
  <si>
    <t xml:space="preserve">3-ка  тараканы  одинцово улица можайское шоссе, д.129, кв 105, этаж 12 домофон 105, 6 100 комплекс</t>
  </si>
  <si>
    <t xml:space="preserve">тараканы 2 месяца</t>
  </si>
  <si>
    <t xml:space="preserve">2331сн</t>
  </si>
  <si>
    <t xml:space="preserve">89151021406 Юрий</t>
  </si>
  <si>
    <t xml:space="preserve">2129сн</t>
  </si>
  <si>
    <t xml:space="preserve">79167295331    Елена</t>
  </si>
  <si>
    <t xml:space="preserve">
ул молодогвардйская, д 34 кв 370
7 падик 5 этаж "        "клопы, в июле была в гостях.
3 мес.
мск, 1-ка.
ГАП 3800 "        Владимир</t>
  </si>
  <si>
    <t xml:space="preserve">клопы гап</t>
  </si>
  <si>
    <t xml:space="preserve"> 2130сн</t>
  </si>
  <si>
    <t xml:space="preserve">74957999399 Яков
</t>
  </si>
  <si>
    <t xml:space="preserve">проблема.
клопы. бытовка. строительная, 18 км от мкад. 
новая рига.3800 ГАП.
</t>
  </si>
  <si>
    <t xml:space="preserve">"я вас услышал"  набрать в 15.00
_____
хуета</t>
  </si>
  <si>
    <t xml:space="preserve">84956909606  ольга</t>
  </si>
  <si>
    <t xml:space="preserve">135м2 тараканы офис 5 комнат</t>
  </si>
  <si>
    <t xml:space="preserve">набрать в 16.00----   обзванивает конкурентов изучает рынок  Заказала у конкурентов!</t>
  </si>
  <si>
    <t xml:space="preserve">79162126001  Александр</t>
  </si>
  <si>
    <t xml:space="preserve">клопы, 16 бытовок.   800 р за бытовка
осташка, БН  , 3 км от мкад. 
79162126001  Александр
12800 БН 
</t>
  </si>
  <si>
    <t xml:space="preserve">"я вас услышал"  набрать в 15.00
______
"еще не созрел" сам наберет.
контролльный 1.10</t>
  </si>
  <si>
    <t xml:space="preserve">79096829058  МАрина</t>
  </si>
  <si>
    <t xml:space="preserve">в магаезе.
одежда, 104 кв.м.
Мега Теплый стан.
хол туман.
79096829058  МАрина</t>
  </si>
  <si>
    <t xml:space="preserve">
3700 
4300 ГАП 
2500 акт. </t>
  </si>
  <si>
    <t xml:space="preserve">"я вас услышал"  набрать в 15.00
_____
вызвала мошенников.</t>
  </si>
  <si>
    <t xml:space="preserve">Дегтярев Дмитрий 8-926-337-49-76
                                               8-495-542-80-20</t>
  </si>
  <si>
    <t xml:space="preserve">ул.Гостинечная д.4А 800 кв.м метро Владыкино, разово</t>
  </si>
  <si>
    <t xml:space="preserve">тараканы дезинсекция</t>
  </si>
  <si>
    <t xml:space="preserve">позвонить 03.10 КП после обеда</t>
  </si>
  <si>
    <t xml:space="preserve">8977-708-98-26 Екатерина</t>
  </si>
  <si>
    <t xml:space="preserve">Воскресенск, кафе 50м.кв </t>
  </si>
  <si>
    <t xml:space="preserve">позвонить 01.10 в 11:00</t>
  </si>
  <si>
    <t xml:space="preserve">79197285233      Максим</t>
  </si>
  <si>
    <t xml:space="preserve">"МО Коломна
до 100 км от мкад. "        14.00-15.00        11400        2332сн        "79197285233      Максим
г. Коломна, д-я Игнатьево, пос Доакатьево.
короеды, в доме.
между чердаком и 2-м этажом. "        "в начале августа.
8000. отдал мошенникам.( делали кукарачей или форсайтом)
вызывал с авито.до 130 кв.м.каратезион, аррива."        Владимир</t>
  </si>
  <si>
    <t xml:space="preserve">2132сн</t>
  </si>
  <si>
    <t xml:space="preserve">9299373395 Магамед </t>
  </si>
  <si>
    <t xml:space="preserve">54км.м 2 месяца клопы, травили 4 раза. Хочет просто средство от клопов!</t>
  </si>
  <si>
    <t xml:space="preserve">Перезвонить 01.10</t>
  </si>
  <si>
    <t xml:space="preserve">79096496910 Салтанат(жр)</t>
  </si>
  <si>
    <t xml:space="preserve">Ленинский р-он поселок Володарского   2-шка ул. зеленая 38 квартира 151 (3 800+400 +100 выезд)</t>
  </si>
  <si>
    <t xml:space="preserve">клопы, горячий туман + барьер</t>
  </si>
  <si>
    <t xml:space="preserve">2137сн</t>
  </si>
  <si>
    <t xml:space="preserve">79104352661 Александр</t>
  </si>
  <si>
    <t xml:space="preserve">Домодедово</t>
  </si>
  <si>
    <t xml:space="preserve">крот на участке 6 сот 2 выезда ,если по 1 то 6500 за выезд</t>
  </si>
  <si>
    <t xml:space="preserve"> 79777140705  Наталья</t>
  </si>
  <si>
    <t xml:space="preserve">мск, блохи,     </t>
  </si>
  <si>
    <t xml:space="preserve">препараты аюг - " госпаде, вы же специалист, вы дожны знать- всего, доброго до свиданья" - иди нахуй.</t>
  </si>
  <si>
    <t xml:space="preserve">79779568846  Иван</t>
  </si>
  <si>
    <t xml:space="preserve">м. Митино        17.00-18.00        5400        2334сн        "79779568846  Иван
уваровский пер, д 10 падик 3
кв 95 этаж 4 "        "дезинфекция. от менингита.
1-ка, мск. ХОЛ!"        Владимир</t>
  </si>
  <si>
    <t xml:space="preserve">"дезинфекция. от менингита.</t>
  </si>
  <si>
    <t xml:space="preserve">2134сн</t>
  </si>
  <si>
    <t xml:space="preserve">84957040409 Ирина , 89645000045</t>
  </si>
  <si>
    <t xml:space="preserve">МОСКВА однужка 35 мкв Жулебино ул. Генерала Кузнецова, д. 14 корп 2 квартира 230 звонить в 232 кв. </t>
  </si>
  <si>
    <t xml:space="preserve">дезинФЕКЦИЯ</t>
  </si>
  <si>
    <t xml:space="preserve">2135сн</t>
  </si>
  <si>
    <t xml:space="preserve"> 79257039221    Павел</t>
  </si>
  <si>
    <t xml:space="preserve">дезинфекия, подольска, тарарканы.
2-ка, от сеседей, пол года назад, 
300 р. +  4100 + 300= 4700 р.
 79257039221    Павел</t>
  </si>
  <si>
    <t xml:space="preserve">нищееб
набрать в 18.00
_____
заказал у мошенников с гарантией 2 года.</t>
  </si>
  <si>
    <t xml:space="preserve"> 79161297846  Геннадий</t>
  </si>
  <si>
    <t xml:space="preserve">Саларьево.        10.00-11.00        11200        2336сн        " 79161297846  Геннадий
г.Москва, д-я Саларьево, ул новаая, д 1 "        "15-ку отдал, мосэкосервису.
11.08 делали и 09.09 потвор был. сделать ХОРОШО, выявить. дозировки.( синузан, абзац делали)11200
повтор бесплатно.
100 кв. 10 человек.
клопы и тарканы."        Владимир</t>
  </si>
  <si>
    <t xml:space="preserve">2136сн</t>
  </si>
  <si>
    <t xml:space="preserve">чувак ошибся, звонил в мосэкосервис ругаться , в итоге укатался к нам</t>
  </si>
  <si>
    <t xml:space="preserve">МСЭ   22</t>
  </si>
  <si>
    <t xml:space="preserve">79773273680       Екатерина
</t>
  </si>
  <si>
    <t xml:space="preserve">клопы        , меес 3
1-ка, Долгопрудный.
79773273680       Екатерина
ГАП 3800   + 200 бар. 
сама боролась.</t>
  </si>
  <si>
    <t xml:space="preserve">бросила трубку.
цинкануть в 18.30
сбрасывает - ебанько.</t>
  </si>
  <si>
    <t xml:space="preserve">7+915+176+55+93 Василий</t>
  </si>
  <si>
    <t xml:space="preserve">ул.планерная д 14 к 3 кв181 однушка</t>
  </si>
  <si>
    <t xml:space="preserve">клопы,логистическая скидка гор тум</t>
  </si>
  <si>
    <t xml:space="preserve">2139сн</t>
  </si>
  <si>
    <t xml:space="preserve">79262489338 Владислав</t>
  </si>
  <si>
    <t xml:space="preserve">Одинцово,ул говорова ,д 34 ,кв 47 ,13 эт двушка</t>
  </si>
  <si>
    <t xml:space="preserve">двушка клопы горячий</t>
  </si>
  <si>
    <t xml:space="preserve">2138сн</t>
  </si>
  <si>
    <t xml:space="preserve">7+892+687+36+44 ?????</t>
  </si>
  <si>
    <t xml:space="preserve">не правильный номер,нумерология не помогла</t>
  </si>
  <si>
    <t xml:space="preserve">7 901 381 49 04 галина</t>
  </si>
  <si>
    <t xml:space="preserve">щелковское шоссе, д 85 корп 2 Кв 64 </t>
  </si>
  <si>
    <t xml:space="preserve">блохи гор тум</t>
  </si>
  <si>
    <t xml:space="preserve">2140сн</t>
  </si>
  <si>
    <t xml:space="preserve">79153863666 Кирилл</t>
  </si>
  <si>
    <t xml:space="preserve">15-20 км от москвы</t>
  </si>
  <si>
    <t xml:space="preserve">короед, 28 сот ,если шприцевание то по 1000 за дерево</t>
  </si>
  <si>
    <t xml:space="preserve">связь 05,10</t>
  </si>
  <si>
    <t xml:space="preserve">Паша Связь 01.10</t>
  </si>
  <si>
    <t xml:space="preserve">79151194777 Владимир</t>
  </si>
  <si>
    <t xml:space="preserve">москва,</t>
  </si>
  <si>
    <t xml:space="preserve">плесень 1 кв.м</t>
  </si>
  <si>
    <t xml:space="preserve">Еблан:"Сам позвоню"</t>
  </si>
  <si>
    <t xml:space="preserve">
+7 929 612 13 99 Егор</t>
  </si>
  <si>
    <t xml:space="preserve">заявка с сайта 29.09. в 22:50</t>
  </si>
  <si>
    <t xml:space="preserve">Говорит заявку не оставлял!!!</t>
  </si>
  <si>
    <t xml:space="preserve">7 903 254 95 92 нина</t>
  </si>
  <si>
    <t xml:space="preserve">крысы на участке уже обрабатывают но не мы</t>
  </si>
  <si>
    <t xml:space="preserve">обрабатывается </t>
  </si>
  <si>
    <t xml:space="preserve">Алена 79055969774</t>
  </si>
  <si>
    <t xml:space="preserve">москва2-х</t>
  </si>
  <si>
    <t xml:space="preserve">Хочет в выходные, решает вопрос с родственниками позвонить 4.10</t>
  </si>
  <si>
    <t xml:space="preserve">
74997250300 Наталья </t>
  </si>
  <si>
    <t xml:space="preserve">кроты, домодендовский р-н.
9 соток, неделю.  - 3 нед.
30 к мот мкад.
9700 р - 2 выезда.</t>
  </si>
  <si>
    <t xml:space="preserve">боится за собвку + нищеброд.
______
связь 15.00
_____
многоканальная шляпа</t>
  </si>
  <si>
    <t xml:space="preserve">оставил заявку и пиздт с кем-то.
связь в 11.00
______
заказал у мошенников</t>
  </si>
  <si>
    <t xml:space="preserve">79031093279Роман</t>
  </si>
  <si>
    <t xml:space="preserve">москва 2 мкв</t>
  </si>
  <si>
    <t xml:space="preserve">позвонить в 17:45 ждут инженера из жэк
_____
сами подумаем набеерм
__
обработались 16.11</t>
  </si>
  <si>
    <t xml:space="preserve">74957375885      Оксана</t>
  </si>
  <si>
    <t xml:space="preserve">мыши.
1000 кв.м.
на 500 кв..м
Одинцово, 
10700.
комплекс. </t>
  </si>
  <si>
    <t xml:space="preserve">10 700</t>
  </si>
  <si>
    <t xml:space="preserve">сама наберет
__
контрольный 02.10 в 12.00
__
в командировке, набрать 23.11</t>
  </si>
  <si>
    <t xml:space="preserve">89150388889 Максим</t>
  </si>
  <si>
    <t xml:space="preserve">рублевка   КП Жуковка-3 доехать до ресторана Марио  оттуда позвонить и он скажет куда далее  ехать тел</t>
  </si>
  <si>
    <t xml:space="preserve">короед 30 деревьев и 15 инъекций</t>
  </si>
  <si>
    <t xml:space="preserve">2141сн</t>
  </si>
  <si>
    <t xml:space="preserve">
79777399281   Марина</t>
  </si>
  <si>
    <t xml:space="preserve">клопы, мск.
МО - догопрудный , клопы 
комуналка, 2-ка.
3700 ГАП.</t>
  </si>
  <si>
    <t xml:space="preserve">алкота, якобы сами наберут</t>
  </si>
  <si>
    <t xml:space="preserve">74993504021 
Лилия</t>
  </si>
  <si>
    <t xml:space="preserve">склады заморозка.
пищевое производство.</t>
  </si>
  <si>
    <t xml:space="preserve">КП отправлено -на согласовании , позвонить 03.10 вторая половина дня</t>
  </si>
  <si>
    <t xml:space="preserve">79161941251     Валерий</t>
  </si>
  <si>
    <t xml:space="preserve">Мо Химки        19.00-20.00        11700        2142сн        "Химки, ул заводская, д 2А  
"        "производство.
700 кв.м.крысы,
11 700 р - комплекс.
ловушки, приманки, пенокумарин."        Владимир</t>
  </si>
  <si>
    <t xml:space="preserve"> 2142сн </t>
  </si>
  <si>
    <t xml:space="preserve">Елена  номер скрыт</t>
  </si>
  <si>
    <t xml:space="preserve">кроты дача. 10 лет
Елена. 
25 км от мкад. дмитрка.
13 соток.      есть живтоные.
под обр 6-7 соток.
12 000 выезда 2 .</t>
  </si>
  <si>
    <t xml:space="preserve">Ирина Сокол
sokol@ntsmail.ru www.ntstrans.ru
ел.: +7 (495) 660-46-25, доб. 2231</t>
  </si>
  <si>
    <t xml:space="preserve">КП Прошу направить коммерческое предложение/счет за дезинсекцию от тараканов 2 офисов 371 кв. м. и 300 кв. м.
по адресу 143026, Московская обл, Одинцовский р-н, Новоивановское рп, Можайское ш, владение № 165.</t>
  </si>
  <si>
    <t xml:space="preserve">КП отправлено - набарть о получении !!!
 связь 15.00 - сбарс многокнал</t>
  </si>
  <si>
    <t xml:space="preserve">79167989151    Ростислав</t>
  </si>
  <si>
    <t xml:space="preserve">тарракны, сняли хату.
неделю.
2-ка, 4300 ГАП + 300 бар + 200 р выезд = 4800 р. 
4 этаж, Новая мск, за троицком, 30 км отмкад.
</t>
  </si>
  <si>
    <t xml:space="preserve">советуюсь женоЮ, связь 14.00
____
гарантия 3 года, 2100р 
___
съехали нахуй с хаты 16.11</t>
  </si>
  <si>
    <t xml:space="preserve">стр. 4165</t>
  </si>
  <si>
    <t xml:space="preserve"> "79254401485   Диля
89055095721 ( туда звонить)</t>
  </si>
  <si>
    <t xml:space="preserve">м. строгино!        10.00        4300        2143сн        "79254401485   Диля
89055095721 ( туда звонить)
ул твардовского, д 4 корп 2 
кв 15 этаж 3 падик 1 "        "тараркнаы,    год. сама травили.
1-ка, мск. 4300 гор и хол , дозировки повыш. 
"        Владимир</t>
  </si>
  <si>
    <t xml:space="preserve">2143сн</t>
  </si>
  <si>
    <t xml:space="preserve">12.32</t>
  </si>
  <si>
    <t xml:space="preserve">Иван 89262677709</t>
  </si>
  <si>
    <t xml:space="preserve">Комунарка 1 км ква травили 2 раза соседи сверху таджики</t>
  </si>
  <si>
    <t xml:space="preserve">позвонить в 17!
____
не акутально, "секрет"(с) мудак</t>
  </si>
  <si>
    <t xml:space="preserve">     89262740201 Александр </t>
  </si>
  <si>
    <t xml:space="preserve">МО Подольск        16.00-17.00        "2-й выезд. 
3500"        2078сн           89262740201 Александр   подольск, березовый пр-д, д 26          куча фосфина, до зимы по 800 р  выезда последующие после фосфина  , 2 сотки,        Мхаил</t>
  </si>
  <si>
    <t xml:space="preserve"> 2078сн   </t>
  </si>
  <si>
    <t xml:space="preserve">второ выезд платный</t>
  </si>
  <si>
    <t xml:space="preserve">НА ГЛУХО ОТБИТАЯ БАБКА
__
молитву от тараканов</t>
  </si>
  <si>
    <t xml:space="preserve">89151926826 Татьяна Борисовна</t>
  </si>
  <si>
    <t xml:space="preserve">3ГБ Туберкулезная</t>
  </si>
  <si>
    <t xml:space="preserve">дезинфекция и дератизация</t>
  </si>
  <si>
    <t xml:space="preserve">Запрос КП, хотят работать только с нами! сделать три КП от разных компаний!</t>
  </si>
  <si>
    <t xml:space="preserve">9129139566 Максим</t>
  </si>
  <si>
    <t xml:space="preserve">однушка кошачий аллерген.
4700   . </t>
  </si>
  <si>
    <t xml:space="preserve">заказал за 2100  у петухов каких то</t>
  </si>
  <si>
    <t xml:space="preserve">79257740968Георгий 89268944505/Георгий</t>
  </si>
  <si>
    <t xml:space="preserve">перерва д.24 , подъезд 1 кв.17</t>
  </si>
  <si>
    <t xml:space="preserve">2145сн</t>
  </si>
  <si>
    <t xml:space="preserve">МСЭ   23</t>
  </si>
  <si>
    <t xml:space="preserve"> "ислам 89608273906</t>
  </si>
  <si>
    <t xml:space="preserve">МО щелчек        14.00-15.00        4300        2144сн        "ислам 89608273906
лосино пеировский ул горького 7 кв.
25 падик 2 этаж 3"        "2-ка, ГАП повыш дозировки
5 чел. "        Владимир</t>
  </si>
  <si>
    <t xml:space="preserve"> 2144сн </t>
  </si>
  <si>
    <t xml:space="preserve">МСЭ   24</t>
  </si>
  <si>
    <t xml:space="preserve">79161549810  Татьяна</t>
  </si>
  <si>
    <t xml:space="preserve">3Д , 160 кв.м.
79161549810  Татьяна
2900 х 12 = 34 800 р.
догвор 7800р
79161549810  Татьяна</t>
  </si>
  <si>
    <t xml:space="preserve">связь 02.10
"надо осмыслить"
___
компания закрылась 16.11</t>
  </si>
  <si>
    <t xml:space="preserve">МСЭ   25</t>
  </si>
  <si>
    <t xml:space="preserve">Александр 89104832663</t>
  </si>
  <si>
    <t xml:space="preserve">"МО ЛОсинный парк
щелчек"        17.00-17.30        "3400
третий выезд."        1267а            "1267а        12000        """"""кроты, 10 соток, 12 км от мкад
от 12 000, Лосинний парк-1 .
уч 456\1 
кроты, 16.00-17.00
"" "          кроты, 3 выезда.        Павел        заказ        10 соток, кроты , комплекс: капканы, отравляющая фумигация, отпугивающая Детя        Владимир</t>
  </si>
  <si>
    <t xml:space="preserve">третий выезд платный</t>
  </si>
  <si>
    <t xml:space="preserve">МСЭ   26</t>
  </si>
  <si>
    <t xml:space="preserve">89099540126 Наталья</t>
  </si>
  <si>
    <t xml:space="preserve">Москва новогиреево 2-2,5 мкв, плесень</t>
  </si>
  <si>
    <t xml:space="preserve">позвонить 08.10 будут дома через неделю
___
похуй мороз 16.11
животное</t>
  </si>
  <si>
    <t xml:space="preserve">МСЭ   27</t>
  </si>
  <si>
    <t xml:space="preserve">плесень 3 м.кв. потолок и стены в ванной</t>
  </si>
  <si>
    <t xml:space="preserve">ДОРОГО
___
за 1900 . Студент - еблан</t>
  </si>
  <si>
    <t xml:space="preserve">МСЭ   28</t>
  </si>
  <si>
    <t xml:space="preserve">79175566517 ТАтьяна Владимир</t>
  </si>
  <si>
    <t xml:space="preserve">Е</t>
  </si>
  <si>
    <t xml:space="preserve">Б</t>
  </si>
  <si>
    <t xml:space="preserve">Л</t>
  </si>
  <si>
    <t xml:space="preserve">ебло
____
гарантия 3 года, 3000р </t>
  </si>
  <si>
    <t xml:space="preserve">МСЭ   29</t>
  </si>
  <si>
    <t xml:space="preserve">Аркадий 8495 465 2461 прораб Федор 8926 134-02-48</t>
  </si>
  <si>
    <t xml:space="preserve">мскобл бытовки 9 бытовок красногорский р-он нахабино ЖК малина  </t>
  </si>
  <si>
    <t xml:space="preserve">клопы, комплекс</t>
  </si>
  <si>
    <t xml:space="preserve">1216ю</t>
  </si>
  <si>
    <t xml:space="preserve">ЗАКАЗ (ОПЛАЧЕНО)</t>
  </si>
  <si>
    <t xml:space="preserve">МСЭ   30</t>
  </si>
  <si>
    <t xml:space="preserve">Алексей 89253013908</t>
  </si>
  <si>
    <t xml:space="preserve">Людмила /Владмиир</t>
  </si>
  <si>
    <t xml:space="preserve">Егорьевское шоссе дом 60 м кв
сняли дом старый</t>
  </si>
  <si>
    <t xml:space="preserve">позвонить 04.10
__
сбрас  -шляпа. связь 2</t>
  </si>
  <si>
    <t xml:space="preserve">МСЭ   31</t>
  </si>
  <si>
    <t xml:space="preserve">7 925 121 68 50  наталья</t>
  </si>
  <si>
    <t xml:space="preserve">Москва, 1 комната 40 кв.ь 3800+300 барьер</t>
  </si>
  <si>
    <t xml:space="preserve">тараканы две недели </t>
  </si>
  <si>
    <t xml:space="preserve">МСЭ   32</t>
  </si>
  <si>
    <t xml:space="preserve">антон, 79263344802</t>
  </si>
  <si>
    <t xml:space="preserve">антон, 79263344802
подумаю, но дорого.
МО , кабинет.
Воскресенск , 88 км от мкад.
</t>
  </si>
  <si>
    <t xml:space="preserve">докми</t>
  </si>
  <si>
    <t xml:space="preserve">подумаю , но дорого</t>
  </si>
  <si>
    <t xml:space="preserve">МСЭ   33</t>
  </si>
  <si>
    <t xml:space="preserve">89265248484 Александр</t>
  </si>
  <si>
    <t xml:space="preserve">Людмила/Владимир</t>
  </si>
  <si>
    <t xml:space="preserve">МО  3-х, полгода 2 раза травили 
желеноорложный, ул 60 лет октября, д 1 кв 52
9 этаж</t>
  </si>
  <si>
    <t xml:space="preserve">траканы</t>
  </si>
  <si>
    <t xml:space="preserve">2147сн</t>
  </si>
  <si>
    <t xml:space="preserve">позвонить в 18:00
___
дожат в 18.30.</t>
  </si>
  <si>
    <t xml:space="preserve">МСЭ   34</t>
  </si>
  <si>
    <t xml:space="preserve">Рабия 79150333822   </t>
  </si>
  <si>
    <t xml:space="preserve">МО Видное        15.00-16.00        5000        2146сн            Г.  Видное, ул гаевского, д 10 кв  5 этаж 2 подъезд 1 Рабия 79150333822        клопы, 1-ка, комплекс.         Владимр</t>
  </si>
  <si>
    <t xml:space="preserve">  2146сн    </t>
  </si>
  <si>
    <t xml:space="preserve">повтор-заказ через 3 мес.</t>
  </si>
  <si>
    <t xml:space="preserve">МСЭ   35</t>
  </si>
  <si>
    <t xml:space="preserve">7 929 612 13 99 Михаил</t>
  </si>
  <si>
    <t xml:space="preserve">сбрасывает связь02.10.2018</t>
  </si>
  <si>
    <t xml:space="preserve">Владимир /константин</t>
  </si>
  <si>
    <t xml:space="preserve">1181ин/2
1181ин/1/2</t>
  </si>
  <si>
    <t xml:space="preserve">ЗАКАЗ стр. 1407
дожата/повторная обработка одна квартира с повтором</t>
  </si>
  <si>
    <t xml:space="preserve">Денис 89161845375</t>
  </si>
  <si>
    <t xml:space="preserve">Владимирская обл  р-он Александрова 50 соток кротовин много собака, 100 км от москвы</t>
  </si>
  <si>
    <t xml:space="preserve">КРОТЫЫЫЫЫЫЫЫЫ</t>
  </si>
  <si>
    <t xml:space="preserve">весной хочет!</t>
  </si>
  <si>
    <t xml:space="preserve">79261234623 Виталий</t>
  </si>
  <si>
    <t xml:space="preserve">измайлово,2шка блохи </t>
  </si>
  <si>
    <t xml:space="preserve">гор.тум блохи</t>
  </si>
  <si>
    <t xml:space="preserve">связь 8.10</t>
  </si>
  <si>
    <t xml:space="preserve">89165823088,Виктория </t>
  </si>
  <si>
    <t xml:space="preserve">г. Краснозаводск зергиев пассад 1 кмн квартира от 100 ул 50 лет октября д.10кв 31. Дать распиратор</t>
  </si>
  <si>
    <t xml:space="preserve">2149ок</t>
  </si>
  <si>
    <t xml:space="preserve">ел 89853360686 заказчик и 89853323309 Хомбин</t>
  </si>
  <si>
    <t xml:space="preserve">тараканы 3ка</t>
  </si>
  <si>
    <t xml:space="preserve">2148ок</t>
  </si>
  <si>
    <t xml:space="preserve">7+926+359+37+46  Камила</t>
  </si>
  <si>
    <t xml:space="preserve">2150ок</t>
  </si>
  <si>
    <t xml:space="preserve">7 903 975 08 51</t>
  </si>
  <si>
    <t xml:space="preserve">бородино</t>
  </si>
  <si>
    <t xml:space="preserve">плесень,3,9кв.м по грунту полосой,если мастер увидит больше плесени то за квадратный метр 850 рублей</t>
  </si>
  <si>
    <t xml:space="preserve">связь 05.10
__
грунт замерз от 16.11</t>
  </si>
  <si>
    <t xml:space="preserve">79672665843 юлия  ( хач)          маршала неделина д12 кв 26
2 падик этаж 2 "        </t>
  </si>
  <si>
    <t xml:space="preserve">клоп таракан холодный</t>
  </si>
  <si>
    <t xml:space="preserve">2064сн/1</t>
  </si>
  <si>
    <t xml:space="preserve">повтор от 21,09+ таракан</t>
  </si>
  <si>
    <t xml:space="preserve">79660848523  89689607814 Борис 89660019317 Артур(в сб на работе)</t>
  </si>
  <si>
    <t xml:space="preserve">москва 800 м кв ремонт Автозаводская д.25 ориентир(звонить артуру, он объяснит) территория быв.завода зил</t>
  </si>
  <si>
    <t xml:space="preserve">тараканы, комплекс</t>
  </si>
  <si>
    <t xml:space="preserve">2152ок</t>
  </si>
  <si>
    <t xml:space="preserve">Заказ  если все понравится будут с нами работать</t>
  </si>
  <si>
    <t xml:space="preserve">7 905 704 88 17  Елена</t>
  </si>
  <si>
    <t xml:space="preserve">серпуховск район 65 км от мкад   участок 9 соток </t>
  </si>
  <si>
    <t xml:space="preserve">КРОТЫ   комплекс 2 выезда</t>
  </si>
  <si>
    <t xml:space="preserve">2153ок</t>
  </si>
  <si>
    <t xml:space="preserve">2 -ка Долгопрудный , вши недавно, дядя алкаш, ведет Аморальный образ жизни.</t>
  </si>
  <si>
    <t xml:space="preserve">вши, комплекс</t>
  </si>
  <si>
    <t xml:space="preserve">Контрольный 03.10 в 12
__
съехали</t>
  </si>
  <si>
    <t xml:space="preserve">Светлана +7 916 279 06 02</t>
  </si>
  <si>
    <t xml:space="preserve">Владимир\михаил</t>
  </si>
  <si>
    <t xml:space="preserve">док-ы для СЭС, парикмахерская под открытие  ппк жуд тбо, 3д лаб иссл, биоотходы (ногти) </t>
  </si>
  <si>
    <t xml:space="preserve">1217ю</t>
  </si>
  <si>
    <t xml:space="preserve">оплачен Мишке в раб</t>
  </si>
  <si>
    <t xml:space="preserve">89266342210 Равия</t>
  </si>
  <si>
    <t xml:space="preserve">3500 раз в квартал 4100 разово raviyamusina2017@gmail.com 150 м.кв</t>
  </si>
  <si>
    <t xml:space="preserve">отправили руководству на рассмотрение. 03.10 </t>
  </si>
  <si>
    <t xml:space="preserve">7 985 066 23 01 Владимир</t>
  </si>
  <si>
    <t xml:space="preserve">100 бытовок. клопы гор и хол ООО КОрис
в актах не указывать кол-во бытовок</t>
  </si>
  <si>
    <t xml:space="preserve">1218ю</t>
  </si>
  <si>
    <t xml:space="preserve">оплачен</t>
  </si>
  <si>
    <t xml:space="preserve">7 926 707 05 75 Антон</t>
  </si>
  <si>
    <t xml:space="preserve">плесень Щелковский р-он 15 км от мкад</t>
  </si>
  <si>
    <t xml:space="preserve">плесень, дезинфекция</t>
  </si>
  <si>
    <t xml:space="preserve">плесень страшная! дерево! истребить невозможно, посоветовали поменять балки </t>
  </si>
  <si>
    <t xml:space="preserve">12.59</t>
  </si>
  <si>
    <t xml:space="preserve">79162133800 Сергей</t>
  </si>
  <si>
    <t xml:space="preserve">5 км от мкад дом 200 кв но 1 этаж и подпол</t>
  </si>
  <si>
    <t xml:space="preserve">крысы 2-3 кика,ловушки приманка ловушки в доме  кики под домом пена в щели</t>
  </si>
  <si>
    <t xml:space="preserve">лисы тусуются по домом жрут крыс,решили обдумать связь в 17-00</t>
  </si>
  <si>
    <t xml:space="preserve">79996670390 Сирож </t>
  </si>
  <si>
    <t xml:space="preserve">3-ка, тарканы., ГАП 
4300
79996670390 Сирож </t>
  </si>
  <si>
    <t xml:space="preserve">связь 03.10
__
все , пиздец 16.11</t>
  </si>
  <si>
    <t xml:space="preserve">89031114457 Ирина </t>
  </si>
  <si>
    <t xml:space="preserve">Москва 1 компнатная, тараканы давно, клопы неделю. </t>
  </si>
  <si>
    <t xml:space="preserve">тараканы, клопы, комплекс</t>
  </si>
  <si>
    <t xml:space="preserve">Звонить 03.10 Думает, дороговато, бедет разговаривать с сеседями, чтобы травить совместными усилиями. 
__
соседи съехали</t>
  </si>
  <si>
    <t xml:space="preserve">79859828866   Ирина</t>
  </si>
  <si>
    <t xml:space="preserve">кроты, 100 км от мкад, 3 года.
Нарофоминск  - сама шарит очень сильно в кротах.
газон повредили.
уч 6 соток по периметру.
кротовин 10.      5500 х 2 = 11 000 р.
третий выезд 4500 р.
скидка 700 р.</t>
  </si>
  <si>
    <t xml:space="preserve">7 916 259 12 95  Кирилл</t>
  </si>
  <si>
    <t xml:space="preserve">2Д, мск, хосетл. 
7800 догор на год. </t>
  </si>
  <si>
    <t xml:space="preserve">бросил трубку,</t>
  </si>
  <si>
    <t xml:space="preserve">ИЩет мошенников ИП Жуков</t>
  </si>
  <si>
    <t xml:space="preserve">79251511335 Олег
89688370876 Жена</t>
  </si>
  <si>
    <t xml:space="preserve">г. Серпухов.        13.00-13.00        3400        2154ок        "Мо ,Серпухов. ул советская, д 95 кв 11
1 падик эиаж 3 "        клопы, 2-ка, логист скидка.         Владимир</t>
  </si>
  <si>
    <t xml:space="preserve"> 2154ок    </t>
  </si>
  <si>
    <t xml:space="preserve">79773951242 светлана</t>
  </si>
  <si>
    <t xml:space="preserve">таркраны, у бабушки
1-ка, мск.
3 этаж.</t>
  </si>
  <si>
    <t xml:space="preserve">4100 - гап, бар
5100 комплекс .
79773951242 светлана
</t>
  </si>
  <si>
    <t xml:space="preserve">таркраны, у бабушки
бабушка всего боится, связь в 17.00
___
сама наберет </t>
  </si>
  <si>
    <t xml:space="preserve">79266083640  Татьяна
</t>
  </si>
  <si>
    <t xml:space="preserve">1-ка, таркракны, 
травили, через пол года опять.
10 этаж.
от соседа. сбоку. 
3800 + 300 = 4100.</t>
  </si>
  <si>
    <t xml:space="preserve">хотела за 1500, невероятно дорого.</t>
  </si>
  <si>
    <t xml:space="preserve">79031469860 станислав</t>
  </si>
  <si>
    <t xml:space="preserve">10 км от мкад по забору дорожки 10 км от мкад  10 соток мо одинцовский р-он ильинское шоссе поселок ильинское поле уч 17 </t>
  </si>
  <si>
    <t xml:space="preserve">кроты ,комплекс 300 руб. за выезд второй раз </t>
  </si>
  <si>
    <t xml:space="preserve">2155ок</t>
  </si>
  <si>
    <t xml:space="preserve">89060878578  Андрей</t>
  </si>
  <si>
    <t xml:space="preserve">крыс, частный дом. 
200 кв.м.
80 км от мкад, горьковка
89060878578  Андрей
8100 комплекс: ловушки, приманки, пенокумарин.</t>
  </si>
  <si>
    <t xml:space="preserve">8 100</t>
  </si>
  <si>
    <t xml:space="preserve">79254780353 Сергей</t>
  </si>
  <si>
    <t xml:space="preserve">крысы, магазин, 200 кв.м.
Павлино, жд 8 км от мкад.
2 мес, 
79254780353  Сергей
7600 рублей комплекс: ловушки, приманки, пенокумарин.
</t>
  </si>
  <si>
    <t xml:space="preserve">съехал </t>
  </si>
  <si>
    <t xml:space="preserve">89251128033 Евгений"   </t>
  </si>
  <si>
    <t xml:space="preserve">"МО РИга.
нахабино"        "17.00
не опаздывать, набрать за час."        3000        2156ок        "г. Нахабино, ул новая, д 1 
89251128033 Евгений"        "моль в квартире ебет голову( червячки, жучки.)
4-ка, со скидкой. + логисткиа акцент кухня. 
БЕЗОПАСНО, без ЗАПАХА, качественно  - знакомые."        Павел</t>
  </si>
  <si>
    <t xml:space="preserve">моль</t>
  </si>
  <si>
    <t xml:space="preserve">2156ок    </t>
  </si>
  <si>
    <t xml:space="preserve">79057912378 Надежда</t>
  </si>
  <si>
    <t xml:space="preserve">м. Щелковская        20.00        5700        2157ок        "
79057912378 Надежда
ул амурская, д 52 корп 1 
кв 79 пади к 4 этаж 3. "        "мск, м. Щелчек
в шкафу купе.</t>
  </si>
  <si>
    <t xml:space="preserve">круглые черные пятна.
2.5 высота 
1 м в ширину.
дать рекомендации. - за шкафом
5700 комплекс: мех зачистка, состав"        Владимир</t>
  </si>
  <si>
    <t xml:space="preserve">2157ок </t>
  </si>
  <si>
    <t xml:space="preserve">79104525223       Сергей</t>
  </si>
  <si>
    <t xml:space="preserve">плесень, 3 кв.м 
по углам. по периметру ванной команты и на потолке.
мск, 
5700 плесень
1500 моль
79104525223       Сергей
</t>
  </si>
  <si>
    <t xml:space="preserve">пелсень + моль</t>
  </si>
  <si>
    <t xml:space="preserve">надо определиться
связь 03.10 в 12.00</t>
  </si>
  <si>
    <t xml:space="preserve">4959361098 Нина Андреевна</t>
  </si>
  <si>
    <t xml:space="preserve">плесень, консультация, будет менять пол</t>
  </si>
  <si>
    <t xml:space="preserve">связь 8.10  консультация</t>
  </si>
  <si>
    <t xml:space="preserve">89251951357 Делла</t>
  </si>
  <si>
    <t xml:space="preserve">солнцево</t>
  </si>
  <si>
    <t xml:space="preserve">2ка клопы  хол и барьер </t>
  </si>
  <si>
    <t xml:space="preserve">2158ок</t>
  </si>
  <si>
    <t xml:space="preserve">89032692228 Алена </t>
  </si>
  <si>
    <t xml:space="preserve">150кв м мыши новая мск почс. московский  ДНТ полянка-лапшинка д18 от рассказовки 333 авт до ост ульяновский лесопарк </t>
  </si>
  <si>
    <t xml:space="preserve">2159ок</t>
  </si>
  <si>
    <t xml:space="preserve">безвыходная ситуация, лежачий больнйо тараканы, только моп помпой без запаха и бар</t>
  </si>
  <si>
    <t xml:space="preserve">безвыходная ситуация, думает, связь в 12.00\\\не берет\\\ дочка нашла когото</t>
  </si>
  <si>
    <t xml:space="preserve">79269261188 Тина ( девушка)</t>
  </si>
  <si>
    <t xml:space="preserve">ГАп 3-ка
клопы, мск.
4400 
гар 3 мес
</t>
  </si>
  <si>
    <t xml:space="preserve">с мужем связь в 12.00
____
не берет 12.40 - связь 16.00
__
сама наберет</t>
  </si>
  <si>
    <t xml:space="preserve">89671665967 Юрий</t>
  </si>
  <si>
    <t xml:space="preserve">от мкад 10 км новорига   участок 12 сот
кот пос никольская слобода
д-я Поздняково. </t>
  </si>
  <si>
    <t xml:space="preserve">участок   6800-1 выезд 2 выезда 11400    кроты
бонус заказчику - 1000 р . </t>
  </si>
  <si>
    <t xml:space="preserve">2164ок</t>
  </si>
  <si>
    <t xml:space="preserve">Заказ  дожат 04.10
подтвердить в 17.00</t>
  </si>
  <si>
    <t xml:space="preserve">89266890774  Юлия</t>
  </si>
  <si>
    <t xml:space="preserve">250м2 склда одежда обовь  2 выезда.   если понравится то ежеквартально 3500р</t>
  </si>
  <si>
    <t xml:space="preserve">пошла к начальству  связь в 13.00
__
ждет рук-ва к концу недели. 5.10</t>
  </si>
  <si>
    <t xml:space="preserve">созвон в 17,00,Связь Константин</t>
  </si>
  <si>
    <t xml:space="preserve">74956091049  Светлана</t>
  </si>
  <si>
    <t xml:space="preserve">елка на даче гибнет елка.
профилактика
ГАП , 
28 км от мкад, носовиха. 
6400 гап + инъекция. если 2 дерева то 6800
+ 3-4 дерева. то, 7500 р. 
( инъекция 1!!!) </t>
  </si>
  <si>
    <t xml:space="preserve">елка на даче гибнет елка.</t>
  </si>
  <si>
    <t xml:space="preserve">сама не знает чего хочет
свзяь в 17.00
_____
многоканальная шляпа, сама набеерт</t>
  </si>
  <si>
    <t xml:space="preserve">9652776752   Николай 9055100675 Николай</t>
  </si>
  <si>
    <t xml:space="preserve">Химки 20 соток, газон 5 от мкад , квартал стардеево ул комсомольская д.55 как ориентир д.48А и дальше по дороге</t>
  </si>
  <si>
    <t xml:space="preserve">кроты, комплекс</t>
  </si>
  <si>
    <t xml:space="preserve">2160ок</t>
  </si>
  <si>
    <t xml:space="preserve">79032815351     Шавиль Алиевич</t>
  </si>
  <si>
    <t xml:space="preserve">кабинет от тубика
79032815351     Шавиль Алиевич
до 100 кв.м.
950 кв.в.
мск 6100 
</t>
  </si>
  <si>
    <t xml:space="preserve">туберкулез
950 кв.в 21к
____
Так этож гбу))</t>
  </si>
  <si>
    <t xml:space="preserve">
госшляпа. тупая
связь в 12.00
_____
НАБРАТЬ ОЛЬГЕ, ПЕРЕДАНО МИХАИЛУ В РАБОТУ</t>
  </si>
  <si>
    <t xml:space="preserve">7 965 371 33 97 Василий </t>
  </si>
  <si>
    <t xml:space="preserve">сеть супермаркетов ППК 1000кв м до 500 чел 10000руп , ПК и схема пк 15000</t>
  </si>
  <si>
    <t xml:space="preserve">жду реквизитов\\\не берет</t>
  </si>
  <si>
    <t xml:space="preserve">89269280660 Лариса Констатиновна </t>
  </si>
  <si>
    <t xml:space="preserve">медклиника 22 чел 200кв м штат - лечение заболеваний ОДА 5 врачей, аудит документации</t>
  </si>
  <si>
    <t xml:space="preserve">ППК 7500, аудит 8000, жидовка </t>
  </si>
  <si>
    <t xml:space="preserve">жижовка, связь в 16.00\\\ будем консультироваться с роспотребнадзором</t>
  </si>
  <si>
    <t xml:space="preserve">84984874426 Сергей </t>
  </si>
  <si>
    <t xml:space="preserve">Раменский р-н дер клишево 27 км от мкад кроты 10 соток </t>
  </si>
  <si>
    <t xml:space="preserve">2 выезда если с логичстикой то 9400</t>
  </si>
  <si>
    <t xml:space="preserve">нищеброд "ветеран, пенисонер, инвалид, военный " и просто мудак. определюсь  и вас наберу</t>
  </si>
  <si>
    <t xml:space="preserve">11.59</t>
  </si>
  <si>
    <t xml:space="preserve">7+905+722+37+94 Ольга </t>
  </si>
  <si>
    <t xml:space="preserve">кроты много, 25 соток 70км истра </t>
  </si>
  <si>
    <t xml:space="preserve">16 600</t>
  </si>
  <si>
    <t xml:space="preserve">согласую перезвоню\\\жду одобрения. сама наберу связь 05.10</t>
  </si>
  <si>
    <t xml:space="preserve">79057351962  Ольга</t>
  </si>
  <si>
    <t xml:space="preserve">Добрый день! Просим Вас прислать коммерческое предложение на дератизацию помещений.
Площадь: 3679,9 м2.;
Периодичность: разовая обработка;
Адрес: г. Москва, улица Гастелло, дом 44, строение 1;
Характер объекта: дворец
 </t>
  </si>
  <si>
    <t xml:space="preserve">2163ок</t>
  </si>
  <si>
    <t xml:space="preserve">Заказ  дожата</t>
  </si>
  <si>
    <t xml:space="preserve"> 
Прыгунов Сергей Александрович
8(916) 834-33-75</t>
  </si>
  <si>
    <t xml:space="preserve">КП дератизация</t>
  </si>
  <si>
    <t xml:space="preserve">36 799</t>
  </si>
  <si>
    <t xml:space="preserve">
госшляпа. КП ок
5.10
</t>
  </si>
  <si>
    <t xml:space="preserve">сергей +7 909 655 06 96 </t>
  </si>
  <si>
    <t xml:space="preserve">ППК !!!!!!! кафе, 220кв  3900</t>
  </si>
  <si>
    <t xml:space="preserve">МИША связь в 17.45\\\яяяянаберу вам</t>
  </si>
  <si>
    <t xml:space="preserve">москва   знакомые</t>
  </si>
  <si>
    <t xml:space="preserve">1м2 плесень</t>
  </si>
  <si>
    <t xml:space="preserve">2161ок</t>
  </si>
  <si>
    <t xml:space="preserve">89672989789 Екатерина</t>
  </si>
  <si>
    <t xml:space="preserve">тараканы, комплекс есть собака и маленький ребенок</t>
  </si>
  <si>
    <t xml:space="preserve">перезвоню сама хотела на суб</t>
  </si>
  <si>
    <t xml:space="preserve">74957020913     Натаалья</t>
  </si>
  <si>
    <t xml:space="preserve">мы магазин .160 кв.м.
тарарканы.
новокосино.
вечером 22.00
7000 комплекс. </t>
  </si>
  <si>
    <t xml:space="preserve">перезвоню сама !!!!!!!!!!!!
ситуация пиздец, вешаюсь.
_____
хочет за 3 копейки у мошенников</t>
  </si>
  <si>
    <t xml:space="preserve">Краснов Михаил
+74955064127
+79255064127</t>
  </si>
  <si>
    <t xml:space="preserve">С уважением,
специалист по развитию
компании Мастера добрых дел
mdd24.ru</t>
  </si>
  <si>
    <t xml:space="preserve">Здравствуйте.
Наша компания Мастера добрых дел предоставляющая услуги по ремонту квартир ищет субподрядчика по дезинфекции помещений от тараканов и т.д..</t>
  </si>
  <si>
    <t xml:space="preserve">МИША диалог</t>
  </si>
  <si>
    <t xml:space="preserve">7 966 127 77 33 Роман sb@balticmaster.ru</t>
  </si>
  <si>
    <t xml:space="preserve">МО Раменский р-он 6 комнат , клопы 6 мес общежитие рыболово</t>
  </si>
  <si>
    <t xml:space="preserve">5 900 (гор), 6 300 + барьер, 7000 комплекс +400 за мкад</t>
  </si>
  <si>
    <t xml:space="preserve">2279ок</t>
  </si>
  <si>
    <t xml:space="preserve">отправила КП все устроило по поводу обработки звонить 8.10 в 12.00 ставить в график</t>
  </si>
  <si>
    <t xml:space="preserve">16.22</t>
  </si>
  <si>
    <t xml:space="preserve">84950557494 Аркадий хач </t>
  </si>
  <si>
    <t xml:space="preserve">кроты говорящая хач-голова</t>
  </si>
  <si>
    <t xml:space="preserve">4986921171 Анастасия 89031430114</t>
  </si>
  <si>
    <t xml:space="preserve">объект кафе 40 красногорск </t>
  </si>
  <si>
    <t xml:space="preserve"> приедет на диванчик, связь 05.10</t>
  </si>
  <si>
    <t xml:space="preserve">"74997968078    Наталья
89258023508 
84957443508</t>
  </si>
  <si>
    <t xml:space="preserve">"МО , 100 км от мкад.
Тульская обл."        10.00-11.00        16000        2162ок       
Заокский р-н, 104 км от мкад.
Тульская, область. СНТ Прометей. "        "посмотреть деревья. 
если что для профилактики обработать.
715 кубов, 2 этажа
220 кв.м. до 300 кв..м.  ГАПкороед.
дача , брус , обшит вагонкой.недавно, 2 неедли
5 лет назад купили."        Владимир</t>
  </si>
  <si>
    <t xml:space="preserve">2162ок</t>
  </si>
  <si>
    <t xml:space="preserve">79771421040 Стас мудак</t>
  </si>
  <si>
    <t xml:space="preserve">истра, новый ремнт, таракны, 
5 этаж.
1-ка. 3 раза делали обработку.
79771421040 Стас
5400 комплекс.
дать рекомендации: сеточки, воздуховоды, сеточки. 
</t>
  </si>
  <si>
    <t xml:space="preserve">"мошенники меня въебали на 10к, готов с вами за 2к"
пошел нахуй.</t>
  </si>
  <si>
    <t xml:space="preserve">7 916 846 25 25 Елена</t>
  </si>
  <si>
    <t xml:space="preserve">МО Дзержинский , 2 ка, 2км от МКАД, дети маленькие </t>
  </si>
  <si>
    <t xml:space="preserve">муравьи рыжие</t>
  </si>
  <si>
    <t xml:space="preserve">Хочет заказывать , позвонить 04.10 в 12</t>
  </si>
  <si>
    <t xml:space="preserve">7-916-845-98-60</t>
  </si>
  <si>
    <t xml:space="preserve">москва , однушка, тараканы ДОПУСТИМ ГОД</t>
  </si>
  <si>
    <t xml:space="preserve">тараканы, горячий туман + барьер
</t>
  </si>
  <si>
    <t xml:space="preserve">МУДАК!!! К диалогу не готов, просто интересуется ценами.  И вообще тараканы этого стоят
_____
за 2500 связь  05.10</t>
  </si>
  <si>
    <t xml:space="preserve">89651182541 Игорь
79969739783    Александр</t>
  </si>
  <si>
    <t xml:space="preserve">МОНовая РИга        10.00        4300        2165ок        " Новая Рига, Истринский р -н, Павловская слобода, ул луночарского д 8 
кв 55 этаж 4 падик 4
"        "1-ка, клопы
сдает. 
3 недели. 
МО  - 30 км от мкад.ГАП + бар
выезд 200 р."        Владимир</t>
  </si>
  <si>
    <t xml:space="preserve">2165ок</t>
  </si>
  <si>
    <t xml:space="preserve">79153820007  сурэн мудак </t>
  </si>
  <si>
    <t xml:space="preserve">производство общепит шашлык и т.д.  я еще не взяль площадь и ип </t>
  </si>
  <si>
    <t xml:space="preserve">сурэн мудак, ип даж не октрыл</t>
  </si>
  <si>
    <t xml:space="preserve">Эдик                                Имя
+7 929 612 13 99 </t>
  </si>
  <si>
    <t xml:space="preserve">заявка от 3.10  -сбрасывает</t>
  </si>
  <si>
    <t xml:space="preserve">Вероника Имя +7 978 762 59 62</t>
  </si>
  <si>
    <t xml:space="preserve">добор альбано</t>
  </si>
  <si>
    <t xml:space="preserve">89032114301 стерва</t>
  </si>
  <si>
    <t xml:space="preserve">100кв м  таракаши салон красоты около 21.00 комлпексом</t>
  </si>
  <si>
    <t xml:space="preserve">перезвоню. МРАЗЬ</t>
  </si>
  <si>
    <t xml:space="preserve">ИТК </t>
  </si>
  <si>
    <t xml:space="preserve">1219ю</t>
  </si>
  <si>
    <t xml:space="preserve">79854113197      Александр</t>
  </si>
  <si>
    <t xml:space="preserve">кроты. 
давно, не боролись.
6 соток, 12 км от мкад, дмитровка.
79854113197      Александр
9000
6400 х 2 = 12 800 р
</t>
  </si>
  <si>
    <t xml:space="preserve">изучает рынок, связь 15.00
______
не берет, связь в 17.00
___
сам будет втыкать кротоловки.</t>
  </si>
  <si>
    <t xml:space="preserve">79166447222 Юрий</t>
  </si>
  <si>
    <t xml:space="preserve">м. Багратионовская	18.00-19.00	8000	2166ОКСЭС	"""79166447222 Юрий     
ул костанаевская, д 16 Б               "	"200 кв.м. мск  """"таррканы, крысы, сауна.
гаран 3 мес"	Владимир</t>
  </si>
  <si>
    <t xml:space="preserve">крысы, тарарканы</t>
  </si>
  <si>
    <t xml:space="preserve">2166ОКСЭС</t>
  </si>
  <si>
    <t xml:space="preserve">89264598545  Елена Ашотовна</t>
  </si>
  <si>
    <t xml:space="preserve">Новокосино        18.00        2500        2171ок        "ул новокосинская, д 13 
корп 3 кв 7
3 этаж падик 1
79264598545 Елена АШОТОВНА
"        2-ка, клопы, хол бар        Семен/Владимир</t>
  </si>
  <si>
    <t xml:space="preserve">клопы 2ка  хол</t>
  </si>
  <si>
    <t xml:space="preserve">2171ок</t>
  </si>
  <si>
    <t xml:space="preserve">89169187660 Евгений </t>
  </si>
  <si>
    <t xml:space="preserve">МОП + 1  комната </t>
  </si>
  <si>
    <t xml:space="preserve">мокрица, хотел на пт, советуется</t>
  </si>
  <si>
    <t xml:space="preserve">советуется связь в 13.00\\не берет связь в 15.00
______
мы в чс, пошел нахуй .</t>
  </si>
  <si>
    <t xml:space="preserve">89163191120  Анна</t>
  </si>
  <si>
    <t xml:space="preserve">производим кровати медецинский   хотим обработать кровати  </t>
  </si>
  <si>
    <t xml:space="preserve">1100р за кровать до 10///// если больше по 800р    ДЕЗИНФЕКЦИЯ</t>
  </si>
  <si>
    <t xml:space="preserve">шляпа какая то, хлчет сюда доставить эти кровати на обработку//////////  не звонить сама наберет</t>
  </si>
  <si>
    <t xml:space="preserve">79104284704   Серегй
89104283990 " </t>
  </si>
  <si>
    <t xml:space="preserve">м. Семеновская        "17.00-17.30
не опазд!"        4400        2167ОКСЭС        "ул щербаковская, д 54 подъезд 2 
кв. - уточнить . 1 этажэ 
       "65 кв.м. студия     как двушка.
тарарканы, 
делали 2 мес. назад. 
4100ГАП  + 300 бар = 4400 ."        Владимир</t>
  </si>
  <si>
    <t xml:space="preserve"> 2167ОКСЭС     </t>
  </si>
  <si>
    <t xml:space="preserve">89295239299 Валерий  алкаш </t>
  </si>
  <si>
    <t xml:space="preserve">клопы 3 нед москва,  2к кв, Хабаровская д 20 кв 15</t>
  </si>
  <si>
    <t xml:space="preserve">комплекс и сиз в аренду </t>
  </si>
  <si>
    <t xml:space="preserve">2168ОКСЭС</t>
  </si>
  <si>
    <t xml:space="preserve">Заказ  заказ</t>
  </si>
  <si>
    <t xml:space="preserve">79037226932    Александр</t>
  </si>
  <si>
    <t xml:space="preserve">таткраны, пищевка. 70 кв.м.
ГАП  5000.
хол 3200 
79037226932    Александр
</t>
  </si>
  <si>
    <t xml:space="preserve">пошел к начальнику
связь 15.00
__
гарантия года.</t>
  </si>
  <si>
    <t xml:space="preserve">Власова Дарья
Тел.: 8(495) 730-61-01 доб. 323
Моб.: 8(916)130-01-15 (84957306101 Алексей Борисович)</t>
  </si>
  <si>
    <t xml:space="preserve">255 м дезинсекция офис</t>
  </si>
  <si>
    <t xml:space="preserve">дезинсекция </t>
  </si>
  <si>
    <t xml:space="preserve">КП Сечину
отправил связь - прозвон после отправик!!!!
_____
связь 05.10</t>
  </si>
  <si>
    <t xml:space="preserve">Добрый день. Хотела бы заказать дезинсекцию промышленной кухни
да
Вы по итогу предоставляете документы для роспотребнадзора?
да</t>
  </si>
  <si>
    <t xml:space="preserve">14 к доки и дезинсекция 115 кв м от мошек с дезинфекцией 7500</t>
  </si>
  <si>
    <t xml:space="preserve">диалог-тройничок, Миша, она и руководство с ней</t>
  </si>
  <si>
    <t xml:space="preserve">89773688425 Дарья</t>
  </si>
  <si>
    <t xml:space="preserve">малаховка  МО</t>
  </si>
  <si>
    <t xml:space="preserve">2ка клопы ГАП  со скадкой якобы по логистике, если не на завтра то 4500</t>
  </si>
  <si>
    <t xml:space="preserve">НАБРАТЬ В 17.00   ХОЧЕТ НА ЗАВТРА, НО ЧТО ТО ЕЙ ДОРОГО
________ 
съехала </t>
  </si>
  <si>
    <t xml:space="preserve">"79260795015    Наталья
84957582941</t>
  </si>
  <si>
    <t xml:space="preserve">м. строгино        10.00        5700        2169ок       
ул кулакова, д 27 кв 90
2 падик этаж 7 
м. строгино"        "клопы, были в субботу мошенники.
вонь страшная .конфиденциально.
до сих пор кусают. 
год 1
2-ка, мск. комплекс 5700
животные, дети. "        Владимир</t>
  </si>
  <si>
    <t xml:space="preserve">2169ок</t>
  </si>
  <si>
    <t xml:space="preserve">Ольга 7 910 427 22 89 </t>
  </si>
  <si>
    <t xml:space="preserve">МО Ступино, 80 км от мкад	18.00	5400	2170ок	" Ступино 85 км от мкад ул тургенива д.4/14кв74,
падик 4 этаж 3 """"               Ольга 7 910 427 22 89           "	 клопы, горячий+барьер       "      ""2 ка  ребенок	Людмила</t>
  </si>
  <si>
    <t xml:space="preserve">клопы, горячий+барьер</t>
  </si>
  <si>
    <t xml:space="preserve">2170ок</t>
  </si>
  <si>
    <t xml:space="preserve">Сергей 7903 194 11 11</t>
  </si>
  <si>
    <t xml:space="preserve">москва , сдает 1-ка ул фортунатовская измайловская д15 кв1</t>
  </si>
  <si>
    <t xml:space="preserve">клопы, горячий+ барьер </t>
  </si>
  <si>
    <t xml:space="preserve">связь 05.10</t>
  </si>
  <si>
    <t xml:space="preserve">89099999552 михаил хач </t>
  </si>
  <si>
    <t xml:space="preserve">йогурты  info@bakzdrav.ru</t>
  </si>
  <si>
    <t xml:space="preserve">доки для сэс</t>
  </si>
  <si>
    <t xml:space="preserve">диалог МИЩА</t>
  </si>
  <si>
    <t xml:space="preserve">79265573757  Анна </t>
  </si>
  <si>
    <t xml:space="preserve">м. мцк шелепиха"        10.00        5100        2172ок        "79265573757  Анна 
 ул шелепихинсое ш-е д 11 корп 3
кв. - 42 ( вроде) "        "тарраканы, 1-ка, мск
очень давно , неделю назад заехади. 
5100 комплекс."        Владимир
"</t>
  </si>
  <si>
    <t xml:space="preserve">2172ок</t>
  </si>
  <si>
    <t xml:space="preserve">89257036448 Ольга</t>
  </si>
  <si>
    <t xml:space="preserve">12 соток, х2 кроты 3 года, 30 км трасса дон </t>
  </si>
  <si>
    <t xml:space="preserve">связь 08.10</t>
  </si>
  <si>
    <t xml:space="preserve">НПО АЛМАЗ</t>
  </si>
  <si>
    <t xml:space="preserve">Метпрофит</t>
  </si>
  <si>
    <t xml:space="preserve">08.10 спилц</t>
  </si>
  <si>
    <t xml:space="preserve">7 960 332 68 24  Петр</t>
  </si>
  <si>
    <t xml:space="preserve"> "79268775507  Татьяна
89253797998 Кирилл</t>
  </si>
  <si>
    <t xml:space="preserve">м. Новопеределкино        10.00-11.00        5100    
ул боровское шоссе, д 54
кв 111
этаж 13 падик 2
"        "7 км от мкад. 
5100     хол, гор, бар.  комплекс. 
2-ка, клопы.
месяц точно, ребенок маленький.
20 клопов."        Владимир</t>
  </si>
  <si>
    <t xml:space="preserve">2173ОКСЭС</t>
  </si>
  <si>
    <t xml:space="preserve">89263799966 Максим</t>
  </si>
  <si>
    <t xml:space="preserve">тар  пом хол и барьер</t>
  </si>
  <si>
    <t xml:space="preserve">2174ОКСЭС</t>
  </si>
  <si>
    <t xml:space="preserve">79773412065 Диана </t>
  </si>
  <si>
    <t xml:space="preserve">комплект по х5  доки по ПК - 14000 доки для рпн 18 800, </t>
  </si>
  <si>
    <t xml:space="preserve">вывоз 3800 и мусор 3800 договор 7 800</t>
  </si>
  <si>
    <t xml:space="preserve">32 800</t>
  </si>
  <si>
    <t xml:space="preserve">от мгцд жду реквизитовсозвон 08.10</t>
  </si>
  <si>
    <t xml:space="preserve">79057369745      Лидия</t>
  </si>
  <si>
    <t xml:space="preserve">"МОНовая РИга
Волокололамск"        13.00-14.00        4500        2175ОКСЭС        "90 км то мкад, волоколамск. ул панфилова, д 5 
кв. 23 этаж 2 падик 2 
79057369745      Лидия
"        квартира. клопы     , гап + бар.2-ка,         Владимир</t>
  </si>
  <si>
    <t xml:space="preserve">2175ОКСЭС   </t>
  </si>
  <si>
    <t xml:space="preserve">89257036088  Владимир</t>
  </si>
  <si>
    <t xml:space="preserve">подольский район от мкад 25</t>
  </si>
  <si>
    <t xml:space="preserve">участок 14 соток кроты</t>
  </si>
  <si>
    <t xml:space="preserve">2176ок</t>
  </si>
  <si>
    <t xml:space="preserve">Инга 9778711838, 89779384474 Рустам</t>
  </si>
  <si>
    <t xml:space="preserve">Б-р Рокоссовского 2 дня 3-кас ул ивантеевская д.2 корп 1 кв3 (1подъезд, 1 этаж) </t>
  </si>
  <si>
    <t xml:space="preserve">крысы !</t>
  </si>
  <si>
    <t xml:space="preserve">2177ок</t>
  </si>
  <si>
    <t xml:space="preserve">89950015799 чурка</t>
  </si>
  <si>
    <t xml:space="preserve">газопровод </t>
  </si>
  <si>
    <t xml:space="preserve">ПОСИДИМ И ПОЗВОНЮ, связь в 13.00
______
прозвон поставлен</t>
  </si>
  <si>
    <t xml:space="preserve">35 кв м х2 "пекарни" 7к за пекарню в ночь</t>
  </si>
  <si>
    <t xml:space="preserve">пробивон медконсалт</t>
  </si>
  <si>
    <t xml:space="preserve">78632618901 Динар </t>
  </si>
  <si>
    <t xml:space="preserve">15 200 р.
3 мес. 
2600 кв.м вещи - ПОМПА, гели, ловушки</t>
  </si>
  <si>
    <t xml:space="preserve">тараракны ГЛОРИЯ ДЖИНС
оплата 17 октября.</t>
  </si>
  <si>
    <t xml:space="preserve">20.10.2018
на след. субботу
ПО ФАКТУ ОПЛАТЫ</t>
  </si>
  <si>
    <t xml:space="preserve">Заказ  оплачен</t>
  </si>
  <si>
    <t xml:space="preserve">7 915 409 40 04  Евгений</t>
  </si>
  <si>
    <t xml:space="preserve">тараканы  2ка  хол и барьер</t>
  </si>
  <si>
    <t xml:space="preserve">2178ок</t>
  </si>
  <si>
    <t xml:space="preserve">Юрий Иванович Маслаков
79036750803</t>
  </si>
  <si>
    <t xml:space="preserve">Юрий Иванович Маслаков
79036750803
Крысы, производство, 2 уровня, 1700 кв.м.
1700 х 10 р = 17 000 р.
мск. </t>
  </si>
  <si>
    <t xml:space="preserve">крысы комплекы</t>
  </si>
  <si>
    <t xml:space="preserve">1220ю</t>
  </si>
  <si>
    <t xml:space="preserve">Заказ  дед-дизайнер</t>
  </si>
  <si>
    <t xml:space="preserve">89254168116 Людмила, 89154392953 Виктория </t>
  </si>
  <si>
    <t xml:space="preserve">сколько у вас будет стоить обработка от тараканов ,площадь 72,2 квадратных метра, нет возможности проветрить 
12:29
??Коломна советская д.8 тц глобус</t>
  </si>
  <si>
    <t xml:space="preserve">тараканы   хол и барьер, гел, ловушка и помпа </t>
  </si>
  <si>
    <t xml:space="preserve">4 300 </t>
  </si>
  <si>
    <t xml:space="preserve">2184ок</t>
  </si>
  <si>
    <t xml:space="preserve">7 905 555 56 53 Гурбан</t>
  </si>
  <si>
    <t xml:space="preserve">2к кв, комплекс клопы  м молодежная ул академика павлова д 56 кв 146 </t>
  </si>
  <si>
    <t xml:space="preserve">2к кв, комплекс клопы комплекс двойной дозировкой. до этого травили мошенники 2 раза</t>
  </si>
  <si>
    <t xml:space="preserve">2179ок</t>
  </si>
  <si>
    <t xml:space="preserve">8 926 979 21 26 Александ</t>
  </si>
  <si>
    <t xml:space="preserve">1 кв в москве</t>
  </si>
  <si>
    <t xml:space="preserve">позвонить в 17 , скидывает, набрать в 18 Игнор!!!! </t>
  </si>
  <si>
    <t xml:space="preserve">79151281263 Лана
</t>
  </si>
  <si>
    <t xml:space="preserve">м. Чертановская        15.00-16.00        4100        2183ок        "мустафа 89035676018
79151281263 Лана
м-н Северное чертаново, д 1А, корп 2 падик 3 
этаж 18 кв 728
    "        " 2-ка, жучки - УСТАНОВИТЬ !
ГАП"        Владимир</t>
  </si>
  <si>
    <t xml:space="preserve">2-ка, жучки - УСТАНОВИТЬ !</t>
  </si>
  <si>
    <t xml:space="preserve">2183ок</t>
  </si>
  <si>
    <t xml:space="preserve">"Завезти мастера или заехать по пути!!!
_________
МО Орехово-Зуевский
80 км от мкад."        12.00-14.00        8100        2180ок        "Орехово-зуевский р-н, 
д-я Демихово, ул лесная 73.
79060878578 Андрей 
"        "ловушки, приманки, пенокумарин.
200 кв.м. КРЫСЫ частный дом"        Владимир</t>
  </si>
  <si>
    <t xml:space="preserve">2180ок</t>
  </si>
  <si>
    <t xml:space="preserve">Заказ  стр 4219</t>
  </si>
  <si>
    <t xml:space="preserve">13.51</t>
  </si>
  <si>
    <t xml:space="preserve">89588116167 Александр</t>
  </si>
  <si>
    <t xml:space="preserve">народного ополчения 16 кр 1 кв 18 89261346555 Александр к381</t>
  </si>
  <si>
    <t xml:space="preserve">тараканы, 2-ка, комплекс</t>
  </si>
  <si>
    <t xml:space="preserve">2181ок</t>
  </si>
  <si>
    <t xml:space="preserve">
79777971121  роман</t>
  </si>
  <si>
    <t xml:space="preserve">от клопов, 1-ка.
мск, 2 мес назад сделали.
79777971121  роман
3800ГАП +300 бар. = 4100 р. 
</t>
  </si>
  <si>
    <t xml:space="preserve">в 15.00 советуюсь со своими
______
своим передал , сами наберетут</t>
  </si>
  <si>
    <t xml:space="preserve">Михаил      79031684162</t>
  </si>
  <si>
    <t xml:space="preserve">документы, для СЭС
Михаил      79031684162 кафе </t>
  </si>
  <si>
    <t xml:space="preserve">документы, для СЭС</t>
  </si>
  <si>
    <t xml:space="preserve">поймите меня правильно, созвон в пн </t>
  </si>
  <si>
    <t xml:space="preserve">79055582487     Анна</t>
  </si>
  <si>
    <t xml:space="preserve">тараркны, клопы. 
3 недели клопы
тараркнаы постоянно.
общага, 2 команты.
</t>
  </si>
  <si>
    <t xml:space="preserve">31 кв.м.
4700 гор ихол.
скидка на понедельник 300р.</t>
  </si>
  <si>
    <t xml:space="preserve">в 16.00 советуюсь со своими
_____
сама наберет - связь 08.10</t>
  </si>
  <si>
    <t xml:space="preserve">14.32 </t>
  </si>
  <si>
    <t xml:space="preserve">89776078703 Светлана </t>
  </si>
  <si>
    <t xml:space="preserve">3к кв, траканы возможно </t>
  </si>
  <si>
    <t xml:space="preserve">5500 3к кв  СИЗ косарь</t>
  </si>
  <si>
    <t xml:space="preserve">79269296312   Дмитрий</t>
  </si>
  <si>
    <t xml:space="preserve">газель санобработка
1500 тонный. 
79269296312   Дмитрий
6 актов на пол года.
2700
1000 р дезинфекция
</t>
  </si>
  <si>
    <t xml:space="preserve">дезинфекция газели + акты</t>
  </si>
  <si>
    <t xml:space="preserve">2182ок</t>
  </si>
  <si>
    <t xml:space="preserve">Заказ  приедет на терр-ю</t>
  </si>
  <si>
    <t xml:space="preserve">7 926 736 69 09 Екатерина</t>
  </si>
  <si>
    <t xml:space="preserve">Подольск 2 ка</t>
  </si>
  <si>
    <t xml:space="preserve">тараканы ,  комплекс</t>
  </si>
  <si>
    <t xml:space="preserve">в 18 00 обзвон других компаний, она на работе, не берет трубку, звонила два раза, последний в 18:35</t>
  </si>
  <si>
    <t xml:space="preserve">14.34</t>
  </si>
  <si>
    <t xml:space="preserve">89653603393 не слышно нихера Валерий </t>
  </si>
  <si>
    <t xml:space="preserve">Некрасовка, 4к кв тараканычснмизу пятерочка</t>
  </si>
  <si>
    <t xml:space="preserve">ПОдумаю прозванивать  буду связь в 16.00\\\выключен связь в 16.30\\\\ мы в чс</t>
  </si>
  <si>
    <t xml:space="preserve">79687065808    Улан
89254463545 Султан </t>
  </si>
  <si>
    <t xml:space="preserve">м Бабушкинская        10.00        "2100р.
________
третий выезд потвор
ПЛ"        1977сн        "летчика бабушкина 29 корп 3 кв 38, ""        "        """клопы.      2-ка, мск
появились давно.
травили 2 раза , с месяц
1 этаж
4300  ГАП + бар."        Владимир</t>
  </si>
  <si>
    <t xml:space="preserve">платный 3-й выезд
</t>
  </si>
  <si>
    <t xml:space="preserve">74955106829 Лендирк
89153402401
89166395285</t>
  </si>
  <si>
    <t xml:space="preserve">клопы, таррканы.
4-5 комант.        ( 6000 р - 7000 р. )
74955106829   Лендирк
мск,           общага.
7 команта - 8500 . гор и хол
</t>
  </si>
  <si>
    <t xml:space="preserve">клоп тарркак</t>
  </si>
  <si>
    <t xml:space="preserve">1222ю</t>
  </si>
  <si>
    <t xml:space="preserve">Вадим 79096868119 </t>
  </si>
  <si>
    <t xml:space="preserve">Михаил!</t>
  </si>
  <si>
    <t xml:space="preserve">не купил  помещение</t>
  </si>
  <si>
    <t xml:space="preserve">консультация </t>
  </si>
  <si>
    <t xml:space="preserve">89606124722  Александр</t>
  </si>
  <si>
    <t xml:space="preserve">1ка  после хачей</t>
  </si>
  <si>
    <t xml:space="preserve">НАБРАТЬ 22.10</t>
  </si>
  <si>
    <t xml:space="preserve">галина яковна 8499 787 00 31, 89169170078 Сергей Сергеевич</t>
  </si>
  <si>
    <t xml:space="preserve">Рублевка 40-50 соток в двух местах вылазят 
ЕСТЬ СОБАКИ, боятся Первое успенское шоссе , первые успенские дачи д.9 </t>
  </si>
  <si>
    <t xml:space="preserve">крысы бегут с теплотрассы, возможно кроты, взять с собой все и сразу! Есть собака , боятся, что будет жрать дохлых крыс повтор бесплатный </t>
  </si>
  <si>
    <t xml:space="preserve">Заказ  от 15.10</t>
  </si>
  <si>
    <t xml:space="preserve">89299021210  Александр</t>
  </si>
  <si>
    <t xml:space="preserve">кафе 260м2  + подвал 260м2
= перерасчет 390 кв.м. 
выезд после 23.00 </t>
  </si>
  <si>
    <t xml:space="preserve">2185ок</t>
  </si>
  <si>
    <t xml:space="preserve">7 903 005 90 10 Артем, Николай 8-693-997-16-52</t>
  </si>
  <si>
    <t xml:space="preserve">Смоленская , подвал , 150-200 Трубневский переулук, д.4 офисное здание  с 11 до 20</t>
  </si>
  <si>
    <t xml:space="preserve">крысы,комплекс</t>
  </si>
  <si>
    <t xml:space="preserve">2186ок</t>
  </si>
  <si>
    <t xml:space="preserve">
79151325233 Екатерина</t>
  </si>
  <si>
    <t xml:space="preserve">плесень
в ванной. геометк, стены. вся стена.
со стороны. комнаты. 
9000 - 10 000 плесень. ( зачистка + 2 компонента)
2000 снять обои.
</t>
  </si>
  <si>
    <t xml:space="preserve">Плесень</t>
  </si>
  <si>
    <t xml:space="preserve">НАБРАТЬ 17.45
хитровыебаная 
_____
сама наберет. Недоеб на лицо</t>
  </si>
  <si>
    <t xml:space="preserve">89264342886 Максим</t>
  </si>
  <si>
    <t xml:space="preserve">ул годовикова д2 кв 82</t>
  </si>
  <si>
    <t xml:space="preserve">2187ок</t>
  </si>
  <si>
    <t xml:space="preserve">МСЭ 1 </t>
  </si>
  <si>
    <t xml:space="preserve">79096994122  Сергей</t>
  </si>
  <si>
    <t xml:space="preserve">Преображенка	12.00	1800	2188ок	"
79096994122  Сергей
м. преображенка
ул милионная, д 8 стр 3 
кв 4 этаж 1 "	"хол 2ка
сам травил 
нищеброд.- ебаноид. "	Владимир</t>
  </si>
  <si>
    <t xml:space="preserve">2188ок</t>
  </si>
  <si>
    <t xml:space="preserve">Заказ  
ебанько</t>
  </si>
  <si>
    <t xml:space="preserve">79263679692  Ананстасия  ( хач)</t>
  </si>
  <si>
    <t xml:space="preserve">2-ка. 
клопы.
79263679692  Ананстасия  ( хач)
никого не кусаю, травят комбатом. 
3400 хол туман.
</t>
  </si>
  <si>
    <t xml:space="preserve">ебанько.</t>
  </si>
  <si>
    <t xml:space="preserve">79168151081 Владимир</t>
  </si>
  <si>
    <t xml:space="preserve">Москва,купил комнату в комуналке но еще не жил соседи говорят что там клопы пол года уже,ради гарантии обработаем всю квартиру 4-шка </t>
  </si>
  <si>
    <t xml:space="preserve">клопы тараканы гор тум</t>
  </si>
  <si>
    <t xml:space="preserve">созвон 13.10,меня все устраивает только надо с соседями договорится чтоб все на работу съебались
связь 8.10</t>
  </si>
  <si>
    <t xml:space="preserve">79653886214  Ксения</t>
  </si>
  <si>
    <t xml:space="preserve">м. молодежная        15.00        5600        2189ок        "
ул витебская д 10 корп 1 кв 129
эиаж 6 падик -4 , уточнить. 
м. молодежная"        "3-ка, тараканы
мск
пустая, вторичка.
5600 клмплекс со скид. 
дать рекомендации: вытяжки"        Владимир</t>
  </si>
  <si>
    <t xml:space="preserve">2189ок</t>
  </si>
  <si>
    <t xml:space="preserve">
79267633614  Игорь</t>
  </si>
  <si>
    <t xml:space="preserve">кафе, татраккны, много.
мск, 300 кв.м.
травили у мошенникова.
10 700
гор и хол , бар.
обслуж 6000 р в мес. 
</t>
  </si>
  <si>
    <t xml:space="preserve">тараканы
кафе</t>
  </si>
  <si>
    <t xml:space="preserve">травился у мошенников, думает. 
связь 8.10</t>
  </si>
  <si>
    <t xml:space="preserve">79778149478     АНантстия</t>
  </si>
  <si>
    <t xml:space="preserve">б-р рокоссовского.        13.00-14.00        4400        2190ОКСЭС        ".
79778149478     АНантстия
ул открытое ш-е, д 28 корп 4 кв 15 
"        "клопы и таррканы, мск.
2-ка, 
уже вызывали.
2 этаж
4400 ГАП + бар
дать рекомендции."        Владимир</t>
  </si>
  <si>
    <t xml:space="preserve">"клопы и таррканы, мск</t>
  </si>
  <si>
    <t xml:space="preserve"> 2190ОКСЭС </t>
  </si>
  <si>
    <t xml:space="preserve">79255457871 ХАЧ</t>
  </si>
  <si>
    <t xml:space="preserve">грызуны.
крысы на кухне.
выявить откуда берется.
79255457871 
20 кв., куухня.
3700 рублей.</t>
  </si>
  <si>
    <t xml:space="preserve">хочет словить крысу</t>
  </si>
  <si>
    <t xml:space="preserve">74955714723    Лилия </t>
  </si>
  <si>
    <t xml:space="preserve">таркарнкы, 3-ка
комуналка.
6100 р.
тяжело больной лежитв 1 комате.
хотела приехать в офисе.
</t>
  </si>
  <si>
    <t xml:space="preserve">всего боится., уже травилсь у мошенников.
Хотела приехать в офис</t>
  </si>
  <si>
    <t xml:space="preserve">79166869191 ХАЧ</t>
  </si>
  <si>
    <t xml:space="preserve">14.32</t>
  </si>
  <si>
    <t xml:space="preserve">        наталья
      +7 915 309 41 55</t>
  </si>
  <si>
    <t xml:space="preserve">        наталья
      +7 915 309 41 55, дом, до 50 кв.м.
75 км от мкад, ступинсий р-н
</t>
  </si>
  <si>
    <t xml:space="preserve">крысы комплекс</t>
  </si>
  <si>
    <t xml:space="preserve">думает, связь 8.10</t>
  </si>
  <si>
    <t xml:space="preserve">7 916 209 66 09 лиля</t>
  </si>
  <si>
    <t xml:space="preserve">онстантин</t>
  </si>
  <si>
    <t xml:space="preserve">трешка ,тяжелый случай больной в комнате дохуя тараканов,комплек моп +2 комн 3600 без гарантии,при повторе +2100 по программе лояльности,пенсионеры инвалиды лежачий дед мелкая собака обработку производить только в том случае если заклеили дверь лежачему деду.Москва</t>
  </si>
  <si>
    <t xml:space="preserve">тараканы,комплекс аккуратно</t>
  </si>
  <si>
    <t xml:space="preserve">89168213220 Наталья</t>
  </si>
  <si>
    <t xml:space="preserve">2191ок СЭС</t>
  </si>
  <si>
    <t xml:space="preserve">добор алькор</t>
  </si>
  <si>
    <t xml:space="preserve">добор алькор оплачен</t>
  </si>
  <si>
    <t xml:space="preserve">8916 536 8670 Анна</t>
  </si>
  <si>
    <t xml:space="preserve">КП дератизация , дезинсекция "Легенды цветного" alexey.sentemov@rdms.ru</t>
  </si>
  <si>
    <t xml:space="preserve">Отправилено 05.10, диалог
08.10 в 18.00</t>
  </si>
  <si>
    <t xml:space="preserve">74953764243 
89772507856
Денис</t>
  </si>
  <si>
    <t xml:space="preserve">выхино        13.00        1800        2192ок СЭС        "
ул самаркандский б-р, д 30 корп 2 
кв 2
"        "клопы, 2-ка, мск
1800 хол."        Владимир</t>
  </si>
  <si>
    <t xml:space="preserve">2192ок СЭС</t>
  </si>
  <si>
    <t xml:space="preserve">Ольга 8 925 901 53 02, 89998099294 Мария</t>
  </si>
  <si>
    <t xml:space="preserve">москва, Селигерская Клязьминская ул д.6 корп 2 кв98</t>
  </si>
  <si>
    <t xml:space="preserve">2-ка, клопы, горячий+барьер</t>
  </si>
  <si>
    <t xml:space="preserve">2193ок СЭС</t>
  </si>
  <si>
    <t xml:space="preserve">""79671094539 Андрей
89096827262 Екатерина"</t>
  </si>
  <si>
    <t xml:space="preserve">"НОВАЯ РИГА, волоколамка
Дедовск"        "13.00-14.00
или в теч дня.
Время коррект."        повтор второй выезд 2500        1347ин        "Истринский р-н, 35 км от мкад, волоколамка
г.Дедовск, ул гагарина, д20 кв 17
2 подъезд 4 этаж""       "      "        " тараканы комлпекс со скид 50%
хол гор бар"        Владимир</t>
  </si>
  <si>
    <t xml:space="preserve">1347ин   </t>
  </si>
  <si>
    <t xml:space="preserve">79031880594 Инна</t>
  </si>
  <si>
    <t xml:space="preserve">травили неделю Мосва 2-ка 33 м.м каширский проезд д11 кв.156 на </t>
  </si>
  <si>
    <t xml:space="preserve">2194окСЭС</t>
  </si>
  <si>
    <t xml:space="preserve">89652119857   Чурка</t>
  </si>
  <si>
    <t xml:space="preserve">королев</t>
  </si>
  <si>
    <t xml:space="preserve">2200ок</t>
  </si>
  <si>
    <t xml:space="preserve">
79651485554    Любовь</t>
  </si>
  <si>
    <t xml:space="preserve">м. люблино        10.00-11.00        3800        2195ок        "
79651485554    Любовь
ул цимлянская, д 28 кв 65
1 падик, этаж 17
1 подъезд . 17 этаж. код : 65."        "таррканы, домашние живтоные переживает.
1-ка, 3800 ГАП."        Владимир</t>
  </si>
  <si>
    <t xml:space="preserve"> 2195ок   </t>
  </si>
  <si>
    <t xml:space="preserve">89166123462  Елена    89166076348 Наталья</t>
  </si>
  <si>
    <t xml:space="preserve">плесень 6м2   гардеробная без зачистки и 1500 прфилактика от молли</t>
  </si>
  <si>
    <t xml:space="preserve">2197ок</t>
  </si>
  <si>
    <t xml:space="preserve">74992018507  Эфим
89031281627</t>
  </si>
  <si>
    <t xml:space="preserve">м. отрадное        12.00-13.00        2100        2196ок        "
ул алтуфьевское ш-е, д 42 этаж 2  кв 8
подъезд 1
код 8в"        "МОПы без гарантии
хол"        Владимир</t>
  </si>
  <si>
    <t xml:space="preserve">тарканы "МОПы без гарантии</t>
  </si>
  <si>
    <t xml:space="preserve">  2196ок   </t>
  </si>
  <si>
    <t xml:space="preserve">79167580080      Вера Алексеевна</t>
  </si>
  <si>
    <t xml:space="preserve">для СЭС       доки.
организация.
1) наркошка   20 лет
2) стоматология  4 года
3) гостинница.      10 лет
отдельно по 14 к 
все вместе 30 к</t>
  </si>
  <si>
    <t xml:space="preserve">ДОКИ ДЛЯ СЭС без тбо</t>
  </si>
  <si>
    <t xml:space="preserve">30 000 </t>
  </si>
  <si>
    <t xml:space="preserve">тел 89162326334 Валентина и доп номер 89161592841 Валентин</t>
  </si>
  <si>
    <t xml:space="preserve">яхрома деревня жуково ориентир ольгово д 33 тел 89162326334 Валентина и доп номер 89161592841 Валентин</t>
  </si>
  <si>
    <t xml:space="preserve">Кроты, третий выезд с 50% скидкой</t>
  </si>
  <si>
    <t xml:space="preserve">Заказ  (3 выезд)</t>
  </si>
  <si>
    <t xml:space="preserve">7 903 545 02 01 Людмила</t>
  </si>
  <si>
    <t xml:space="preserve">Запрос КП 4142 м.кв </t>
  </si>
  <si>
    <t xml:space="preserve">крысы, тараканы</t>
  </si>
  <si>
    <t xml:space="preserve">отправила КП</t>
  </si>
  <si>
    <t xml:space="preserve">74962533009    Игорь
ЕБАНОИД</t>
  </si>
  <si>
    <t xml:space="preserve">щелквово, 2-ка. таркарны.     + клопы.
4300 ГАП + 300.
40 кв.м
74962533009    Игорь
В 15-16.00
</t>
  </si>
  <si>
    <t xml:space="preserve">набрать в 14.00
обзвон компаний,нашел какихто уродов,заключил договор обещали обработать через 2 недели</t>
  </si>
  <si>
    <t xml:space="preserve">12.54</t>
  </si>
  <si>
    <t xml:space="preserve"> 916 909 31 71 Светлана</t>
  </si>
  <si>
    <t xml:space="preserve">ДОКУМЕНТЫ для СЭС</t>
  </si>
  <si>
    <t xml:space="preserve">МИША СВЯЗЬ!!!!</t>
  </si>
  <si>
    <t xml:space="preserve">79647735773    Евгений</t>
  </si>
  <si>
    <t xml:space="preserve">тараканы,   79647735773    Евгений
студия, мс 2 .
3800 ГАП + 200 р . выезд    = 4000 р 
красногррска</t>
  </si>
  <si>
    <t xml:space="preserve">совет с женой
связь в 15.00
_____
своими средствами</t>
  </si>
  <si>
    <t xml:space="preserve">живосайт</t>
  </si>
  <si>
    <t xml:space="preserve">7977 425 21 28 Валерий</t>
  </si>
  <si>
    <t xml:space="preserve">москвва,приображенская ул просторная д.11 кв111 3-х комнатная</t>
  </si>
  <si>
    <t xml:space="preserve">2198ок</t>
  </si>
  <si>
    <t xml:space="preserve">ЗАКАЗ ПСИХ!Добренько</t>
  </si>
  <si>
    <t xml:space="preserve">Борис 74954086124 </t>
  </si>
  <si>
    <t xml:space="preserve">экспертные  заключения 
маты спортивын маты , сам делает.
</t>
  </si>
  <si>
    <t xml:space="preserve">не делаем</t>
  </si>
  <si>
    <t xml:space="preserve">Елена 8958 635 3465</t>
  </si>
  <si>
    <t xml:space="preserve">35 Королев</t>
  </si>
  <si>
    <t xml:space="preserve">клопы горячий +барьер</t>
  </si>
  <si>
    <t xml:space="preserve">в 14:20 думает
_____
не берет связь в 17.00</t>
  </si>
  <si>
    <t xml:space="preserve">79169070467    Александра</t>
  </si>
  <si>
    <t xml:space="preserve">МО Нарофоминскйи р-н        11.00-12.00        7600        2203ок        "79169070467    Александра
10 км кубинского шоссе, СНТ Дорожник, уч 122
нарофоминский. Д-я Таширово - ориентр."        "
комплекс : ловушки, приманки, пенокумарин.""
""крысы на даче, бегают по учстке
3 дома , 6 соток.
50 км от мкад."        Владимир</t>
  </si>
  <si>
    <t xml:space="preserve">2203ок </t>
  </si>
  <si>
    <t xml:space="preserve">своими силами</t>
  </si>
  <si>
    <t xml:space="preserve"> 8499 799 78 77 Валентина Сергеевна  8963 971-24-39</t>
  </si>
  <si>
    <t xml:space="preserve">Запрос КП , компания Транснефть ! Ждем задание для КП</t>
  </si>
  <si>
    <t xml:space="preserve">Запрос КП</t>
  </si>
  <si>
    <t xml:space="preserve">79851230303   Глеб</t>
  </si>
  <si>
    <t xml:space="preserve">79851230303   Глеб
ждем звонка его человека</t>
  </si>
  <si>
    <t xml:space="preserve">ГЛЕБ ОТ РАВИЛЯ</t>
  </si>
  <si>
    <t xml:space="preserve">89859184210 Иван 89266273101</t>
  </si>
  <si>
    <t xml:space="preserve">Чехов 1300 м.кв мыши теплое помещение, игры происходят (горохом стреляют) крытое помещение г.Чехов ул. Весенняя влд. 34  два выезда по 5200м.кв</t>
  </si>
  <si>
    <t xml:space="preserve">мыши комплекс</t>
  </si>
  <si>
    <t xml:space="preserve">2199ок</t>
  </si>
  <si>
    <t xml:space="preserve">79859906055 Николай</t>
  </si>
  <si>
    <t xml:space="preserve">ул Скобелевская        15.00-15.30        4400        2201ок        "
ул веневская, д 21
кв 63 падик 2
6 этаж. 
"        "от соседей мб.
4100 ГАП + 300 = 4400 р.
договор не дали мошенники.
повыш дозировки. 
клопы, бутутво
2-ка, давно.
в июне ,"        Владимир</t>
  </si>
  <si>
    <t xml:space="preserve">  2201ок</t>
  </si>
  <si>
    <t xml:space="preserve">7 9104833574</t>
  </si>
  <si>
    <t xml:space="preserve">предположительно крпысы</t>
  </si>
  <si>
    <t xml:space="preserve">79686660664 Игорь  </t>
  </si>
  <si>
    <t xml:space="preserve">доки сэс</t>
  </si>
  <si>
    <t xml:space="preserve">79037910321     Виктор Иванович</t>
  </si>
  <si>
    <t xml:space="preserve">таррканы, кв.м. 600 кв..м
подольск.
79037910321     Виктор Иванович
10 200 р. 
БН планирует</t>
  </si>
  <si>
    <t xml:space="preserve">тараркнаы
ооо симплекс строй</t>
  </si>
  <si>
    <t xml:space="preserve">1224ю</t>
  </si>
  <si>
    <t xml:space="preserve">выставлен счет.
оплачен</t>
  </si>
  <si>
    <t xml:space="preserve">8925 608 3559 Эншейк</t>
  </si>
  <si>
    <t xml:space="preserve">тараканы Москва 2-ка</t>
  </si>
  <si>
    <t xml:space="preserve">тараканы горячий+барьер </t>
  </si>
  <si>
    <t xml:space="preserve">заказал дешевле </t>
  </si>
  <si>
    <t xml:space="preserve">89778865290  Манаол</t>
  </si>
  <si>
    <t xml:space="preserve">2202ок</t>
  </si>
  <si>
    <t xml:space="preserve">89684427771 Ксения</t>
  </si>
  <si>
    <t xml:space="preserve">Москва 1-ка Беляево паркет ул введенского д12 корп 1 кв154 </t>
  </si>
  <si>
    <t xml:space="preserve">клопы, гор +барьер</t>
  </si>
  <si>
    <t xml:space="preserve">2204ок</t>
  </si>
  <si>
    <t xml:space="preserve"> "74957809043
89160308372 Ирина</t>
  </si>
  <si>
    <t xml:space="preserve">Альберт</t>
  </si>
  <si>
    <t xml:space="preserve">Курская        19.00        "3000 НАЛ
обслуживание"        1213ю       
ул покровка, д 45 стр 5
Праикмахерская на покровке"        "85 кв.м. 2д
таррканы, крысы
обслуживание договор за нал."        Альберт</t>
  </si>
  <si>
    <t xml:space="preserve">1213ю</t>
  </si>
  <si>
    <t xml:space="preserve">Заказ  нал обслуж стр 3745</t>
  </si>
  <si>
    <t xml:space="preserve">84957306101 Алексей Борисович</t>
  </si>
  <si>
    <t xml:space="preserve">Власовой Дарье отправляли КП</t>
  </si>
  <si>
    <t xml:space="preserve">отправляла рыбу-договр к КП 4272</t>
  </si>
  <si>
    <t xml:space="preserve">8-925-743-61-11 Сулейман </t>
  </si>
  <si>
    <t xml:space="preserve">Людмила /Константин</t>
  </si>
  <si>
    <t xml:space="preserve">Лужнецкая наб особняк, неделя-две 300 м.кв 36 кв.м +3000 за ранний выезд</t>
  </si>
  <si>
    <t xml:space="preserve">тараканы, холодный премиум класса</t>
  </si>
  <si>
    <t xml:space="preserve">1226ю</t>
  </si>
  <si>
    <t xml:space="preserve">ЗАКАЗ (Оплачено)</t>
  </si>
  <si>
    <t xml:space="preserve">7 925 101 61 60 Роман</t>
  </si>
  <si>
    <t xml:space="preserve">абонент не может ответить на ваш звонок</t>
  </si>
  <si>
    <t xml:space="preserve">сброс сразу!</t>
  </si>
  <si>
    <t xml:space="preserve">79636524091    Татьяна</t>
  </si>
  <si>
    <t xml:space="preserve">МО Нарофоминскйи р-н        15.00-15.30        "4200
с логист скидкой."        2205ок        "
нарофоминск, ул автодорожная, д 22
2 этажа. дом, падик 2, этаж 2 кв 12
код 12 одновременно нажать "        "мыши, крысы в квартире. комплекс ловушки. приманки, пенокумарин. крыс, в квартире.
на 2 м этаже. ЕСТЬ животные и дети. "        Владимир</t>
  </si>
  <si>
    <t xml:space="preserve">крысы мыщи</t>
  </si>
  <si>
    <t xml:space="preserve">  2205ок </t>
  </si>
  <si>
    <t xml:space="preserve">79260555197       Татяна
89637721735</t>
  </si>
  <si>
    <t xml:space="preserve">"Завезти мастера или заехать по пути!!!
_________
МО Старая купавна
35 км от мкад."        17.00-18.00        2900        2206ок        "МО, старая купавна, МИкрорайон, д. 2 
кв 73 , падик 4 этаж. 4
73 В 
"        " 2-ка, 
мигрировали от  соседей.
клопики, хол + бар.
выезд просто 600 р повтор"        Владимир</t>
  </si>
  <si>
    <t xml:space="preserve"> 2206ок    </t>
  </si>
  <si>
    <t xml:space="preserve">74954128681    Игорь</t>
  </si>
  <si>
    <t xml:space="preserve">таррканы, вызывали мошенников.
несколько раз.
год назад, 2 этаж. 
2-ка, комплекс , 5700р.
дать рекоменадации : сеточки, вытяжки, воздуховоды. гар 3 мес. </t>
  </si>
  <si>
    <t xml:space="preserve">5 700 </t>
  </si>
  <si>
    <t xml:space="preserve">будет делать ремонт , сам наберет. 
или связь контрольный 12.10</t>
  </si>
  <si>
    <t xml:space="preserve">Сергей 8 916 332 0612</t>
  </si>
  <si>
    <t xml:space="preserve">пекарня 50 м.кв Сходненская Химкинский б-р д.13  8-906-046 -72 52</t>
  </si>
  <si>
    <t xml:space="preserve">2207ок</t>
  </si>
  <si>
    <t xml:space="preserve">перенос  , 10.10 позвонить!</t>
  </si>
  <si>
    <t xml:space="preserve">89253529772 Татьяна либо роман и 89264214538 Виктория </t>
  </si>
  <si>
    <t xml:space="preserve">клопы комплекс 1к кв ботсад пр-д серебрякова д7 кв 258 звонить на моб</t>
  </si>
  <si>
    <t xml:space="preserve">комплекс клопы 1к кв</t>
  </si>
  <si>
    <t xml:space="preserve">2208ок</t>
  </si>
  <si>
    <t xml:space="preserve">8965 360-33-93 Валерий</t>
  </si>
  <si>
    <t xml:space="preserve">некрасовка 4-х , тараканы больше месяца</t>
  </si>
  <si>
    <t xml:space="preserve">тараканы5000 (гор+барьер) 6500 комплекс</t>
  </si>
  <si>
    <t xml:space="preserve">позвонить в 11.30 у конкурентов !
ХЕРЛО</t>
  </si>
  <si>
    <t xml:space="preserve"> 74991730438     Владимир Васильевич
89636153194 </t>
  </si>
  <si>
    <t xml:space="preserve">"м. Таганская
"        11.00-12.00        3100        2209ок        "
квартал грайворонова, д 90А корп 2 
кв. 5 падик 1"        "1-ка, ГАП сор скидкой
старые люди.""клопы,       1-ка, мск
2 мес.
бородись"""        Владимир</t>
  </si>
  <si>
    <t xml:space="preserve">2209ок  </t>
  </si>
  <si>
    <t xml:space="preserve">8903 611 3244 Михаил </t>
  </si>
  <si>
    <t xml:space="preserve">Москва 25 м.кв плесень, дезинфекция 45 м.кв. Цветной бульвар , малый каретный переуок д11 стр1  60 мкв дезинфекция в два этапа (второй этап через неделю)</t>
  </si>
  <si>
    <t xml:space="preserve">плесень,1000 за м.кв+ 1000 дезинфекция</t>
  </si>
  <si>
    <t xml:space="preserve">1227ю</t>
  </si>
  <si>
    <t xml:space="preserve">Заказ  (Оплачено)</t>
  </si>
  <si>
    <t xml:space="preserve">7 495 605 46 87 Елена</t>
  </si>
  <si>
    <t xml:space="preserve">нет ответа !!!! связь в 12.00
______
спам</t>
  </si>
  <si>
    <t xml:space="preserve">89262960313 ХЗ</t>
  </si>
  <si>
    <t xml:space="preserve">добрый день, мы бюджетное учреждение численность 300 работников, необходимо разработать программу производственного контроля. наука механика, лазеры</t>
  </si>
  <si>
    <t xml:space="preserve">доки ППК</t>
  </si>
  <si>
    <t xml:space="preserve">жду реквизитов\\\связь 14.00\\\правовая империя  бьется</t>
  </si>
  <si>
    <t xml:space="preserve">живосайт      1</t>
  </si>
  <si>
    <t xml:space="preserve">7 968 793 03 02 Александр</t>
  </si>
  <si>
    <t xml:space="preserve">Новая Москва Ватутинки квартира 2-ка гельцид первая ватутинская д.5 кв.2 </t>
  </si>
  <si>
    <t xml:space="preserve">блохи гор+барьер 4400 , комплекс 5900</t>
  </si>
  <si>
    <t xml:space="preserve">2210ок</t>
  </si>
  <si>
    <t xml:space="preserve">перенос , позвонить 10.10</t>
  </si>
  <si>
    <t xml:space="preserve">тараканы в доме 20 квартир, стояки 500 рублей   стояки с   МОП 800, разово моп 3800</t>
  </si>
  <si>
    <t xml:space="preserve">узнает цены, я вас услышала</t>
  </si>
  <si>
    <t xml:space="preserve">ППК для автосервиса, </t>
  </si>
  <si>
    <t xml:space="preserve">я вас услышал. связь 10.10</t>
  </si>
  <si>
    <t xml:space="preserve">клопы, 2к кв, нарофоминск селятино</t>
  </si>
  <si>
    <t xml:space="preserve">если на 11.10. то цена 4 800</t>
  </si>
  <si>
    <t xml:space="preserve">связь 15.10</t>
  </si>
  <si>
    <t xml:space="preserve">спросил продаем - ли мы препараты от тараканов?! Ответ отрицательный</t>
  </si>
  <si>
    <t xml:space="preserve">интересовался продажей препаратов от тараканов</t>
  </si>
  <si>
    <t xml:space="preserve">84952230028 мадам
Лебедева Вера Валентиновна Тел. (495) 915-78-13, доб. 167 Тел. (915) 001-65-73 моб.</t>
  </si>
  <si>
    <t xml:space="preserve">Семен/Павел</t>
  </si>
  <si>
    <t xml:space="preserve">метрострой северо-западная хорда</t>
  </si>
  <si>
    <t xml:space="preserve">хз че хочет походу договор на 2Д и пару выездов
65 000 р в год </t>
  </si>
  <si>
    <t xml:space="preserve">КП отпрвлено
_____
дублировать в КП базу
__
связь 10.10</t>
  </si>
  <si>
    <t xml:space="preserve">84954512379 Тамара</t>
  </si>
  <si>
    <t xml:space="preserve">3-х комнатная москва</t>
  </si>
  <si>
    <t xml:space="preserve">тараканы гор тум</t>
  </si>
  <si>
    <t xml:space="preserve">созвон 12.10 с первого раза можно ее не понять буква ы западает у нее</t>
  </si>
  <si>
    <t xml:space="preserve">84953213064 Любовь</t>
  </si>
  <si>
    <t xml:space="preserve">Москва , ул академика янгеля 1600 за квартиру с гарантией, 1400 без гарантии ДЕНЕГ ЖАЛКО, травила три года назад, опять появилиясь</t>
  </si>
  <si>
    <t xml:space="preserve"> тараканы, холодный туман</t>
  </si>
  <si>
    <t xml:space="preserve">1 400</t>
  </si>
  <si>
    <t xml:space="preserve">Позвонить в 18:45, трубку не берет</t>
  </si>
  <si>
    <t xml:space="preserve">79154728893    Анжелика</t>
  </si>
  <si>
    <t xml:space="preserve">клопы, 2-ка, месяц
5 чел.
МО Ивантеевка - 300 р выезд.
живтоные, дети маленкие.
4300 ГАП   +  300 р выезд = 4600 р.</t>
  </si>
  <si>
    <t xml:space="preserve">Позвонить в 17:45
советуется с семьей и прочей родней
_____
не берет связь 10.10</t>
  </si>
  <si>
    <t xml:space="preserve">15.34</t>
  </si>
  <si>
    <t xml:space="preserve">916+595+68+90 Дмитрий </t>
  </si>
  <si>
    <t xml:space="preserve">2-ка месяц тараканы Беговая Хорошевское шоссе д.7 стр 2 кв47</t>
  </si>
  <si>
    <t xml:space="preserve">тараканы гор+барьер</t>
  </si>
  <si>
    <t xml:space="preserve">2211ок</t>
  </si>
  <si>
    <t xml:space="preserve">8985 918 42 10 Иван</t>
  </si>
  <si>
    <t xml:space="preserve"> 89266273101 г.Чехов ул. Весенняя влд. 34,мыши, комплекс 1300м.кв   infocsball@gmail.com</t>
  </si>
  <si>
    <t xml:space="preserve">КП продублировано в базу</t>
  </si>
  <si>
    <t xml:space="preserve">7+985+476+20+68</t>
  </si>
  <si>
    <t xml:space="preserve">170 км  луховицы клопы 2к кв</t>
  </si>
  <si>
    <t xml:space="preserve">6к при логистике, 8 без</t>
  </si>
  <si>
    <t xml:space="preserve">79776114677    МАрия</t>
  </si>
  <si>
    <t xml:space="preserve">5100                "МО , 3-ка
тараракны.
деалали у другой компании.
горьковка,   Орехово зуево."        </t>
  </si>
  <si>
    <t xml:space="preserve">Позвонить в 17:45
советуется с семьей и прочей родней
____
ждет тетю. Связь 10.10</t>
  </si>
  <si>
    <t xml:space="preserve">17/20</t>
  </si>
  <si>
    <t xml:space="preserve">79165508959 дядя</t>
  </si>
  <si>
    <t xml:space="preserve">свидетельство о гос регистрации</t>
  </si>
  <si>
    <t xml:space="preserve">дядя ошибси))</t>
  </si>
  <si>
    <t xml:space="preserve">84956601554    89296153668 Лев Александрович</t>
  </si>
  <si>
    <t xml:space="preserve">заключение, документация и тд Сан эпид заключение, оздоровительный салон, масаж полдводный </t>
  </si>
  <si>
    <t xml:space="preserve">думал что мы РПН, но мож наберет по документам</t>
  </si>
  <si>
    <t xml:space="preserve">89067267313  Ирина</t>
  </si>
  <si>
    <t xml:space="preserve">2ка клопы  комплекс</t>
  </si>
  <si>
    <t xml:space="preserve">Заказ  от 11.10</t>
  </si>
  <si>
    <t xml:space="preserve">8.50</t>
  </si>
  <si>
    <t xml:space="preserve">Серегй 79057692419</t>
  </si>
  <si>
    <t xml:space="preserve">"МО  Элекстросталь
35 км от мкад."        16.00-17.00        4200        2213ок        "МО Электросталь, ул победы, д 22 корп 2 
падик 2 код 24 кв. 24
этаж 1 
79057692419 Сергей"        "2-ка, гап, бар
с логист скидкой
тарарканы"        Владимир</t>
  </si>
  <si>
    <t xml:space="preserve"> "2-ка, гап, бар таррканы</t>
  </si>
  <si>
    <t xml:space="preserve">2213ок </t>
  </si>
  <si>
    <t xml:space="preserve">Заказ  отказ </t>
  </si>
  <si>
    <t xml:space="preserve">89688027114   Чурка  Сафар</t>
  </si>
  <si>
    <t xml:space="preserve">клопы и тар 1ка</t>
  </si>
  <si>
    <t xml:space="preserve">2212ок</t>
  </si>
  <si>
    <t xml:space="preserve">79623621282 ЯНА</t>
  </si>
  <si>
    <t xml:space="preserve">ирина 89060468880</t>
  </si>
  <si>
    <t xml:space="preserve">москва 7 км от мкад</t>
  </si>
  <si>
    <t xml:space="preserve">2ка   комплекс  тараканы</t>
  </si>
  <si>
    <t xml:space="preserve">заканчиваю с распаковкой  и наберу,  НАБРАТЬ 11.10  в 15.00</t>
  </si>
  <si>
    <t xml:space="preserve">74959379500 Михаил
89262495116</t>
  </si>
  <si>
    <t xml:space="preserve">м. Киевская        "10.00-10.15
не опаздывать. "        8700 нал        2214ок        " 
ул мосфильмовская, д 56
посольство Германии.
"        "8700 комплекс.
нал. крыс, мыши.
подвал, помещение.
до 250 кв.м.
мск.ловушки, приманки, пенокумарин - бродират."        Владимир</t>
  </si>
  <si>
    <t xml:space="preserve">   2214ок </t>
  </si>
  <si>
    <t xml:space="preserve">Заказ  рамштайн, дойчлан, шнеля</t>
  </si>
  <si>
    <t xml:space="preserve">Вячеслл Петрович  79031458724</t>
  </si>
  <si>
    <t xml:space="preserve">плесень по контуру ванной.
снять герметик - зачиститк.
5000 зачитска и составю.
+ 2000 купить герметик и положить
= 7000
Вячеслл Петрович  79031458724</t>
  </si>
  <si>
    <t xml:space="preserve">плесень
5700 с герметиком.</t>
  </si>
  <si>
    <t xml:space="preserve">заканчиваю с распаковкой  и наберу,  НАБРАТЬ 10.10  в 15.00
___
не берет связь в 17.00
___
снизил цену.  до 5700 . 
пенсионер ДОРОГО</t>
  </si>
  <si>
    <t xml:space="preserve">89039681033  Дмитрий</t>
  </si>
  <si>
    <t xml:space="preserve">чеховский район</t>
  </si>
  <si>
    <t xml:space="preserve">плесень 20-30 м2   на бетоне    1200р за м2</t>
  </si>
  <si>
    <t xml:space="preserve">2215ок</t>
  </si>
  <si>
    <t xml:space="preserve">Заказ  перенес на 15.10</t>
  </si>
  <si>
    <t xml:space="preserve">79160394194      Леонид</t>
  </si>
  <si>
    <t xml:space="preserve">"МО Железнодорожный        11.00        АУДИТ        АУДИТ        ""
ТРЦ, Желездорожный.
ул Советская, д5""        ""ТРЦ 18 000 кв.м.
тарраканы, мыши
27 000 в мес.предварительно.
_____
санитарный аудит обекта.
Выписать и отобразить все в акте.""        Владимир"</t>
  </si>
  <si>
    <t xml:space="preserve">ТРЦ 18 000 кв.в. аудит</t>
  </si>
  <si>
    <t xml:space="preserve">АУДИТ</t>
  </si>
  <si>
    <t xml:space="preserve">записан на аудит
11.10</t>
  </si>
  <si>
    <t xml:space="preserve">79685637377     Ольга</t>
  </si>
  <si>
    <t xml:space="preserve">Войковская        18.00        5100        2216ок        "ул ленинградсоке шоссе, 
д 21 падик 5 этаж 5 
кв. 69
79685637377     Ольга"        "1-ка, комлпекс
- дать рекомепндации: вытяжки, воздухововды, стояки. Как исключить миграцию от соседки."        Владимир</t>
  </si>
  <si>
    <t xml:space="preserve">2216ок </t>
  </si>
  <si>
    <t xml:space="preserve">2-ка, клопы 4 месяца!!! </t>
  </si>
  <si>
    <t xml:space="preserve">нашла с гарантией 2 года за три копейки. к ней будут приезжать по первому звонку! 
___
ЕБЛО</t>
  </si>
  <si>
    <t xml:space="preserve">74956151714 Алла</t>
  </si>
  <si>
    <t xml:space="preserve">ждем ТЗ на почту про кп
ежеквартально 
ежемесячно </t>
  </si>
  <si>
    <t xml:space="preserve">ждем ТЗ на почту
ОТправлено кп - дубляж в базу))
___
тел не берется  - ждем ответ. 
связь 11.10</t>
  </si>
  <si>
    <t xml:space="preserve">84956125765 пенсионерка</t>
  </si>
  <si>
    <t xml:space="preserve">оптимальное время уничтожение мышей, беспорядок жуткий</t>
  </si>
  <si>
    <t xml:space="preserve">наберет 11.10</t>
  </si>
  <si>
    <t xml:space="preserve">84996730879 89647704511 екатерина </t>
  </si>
  <si>
    <t xml:space="preserve">НПАО жилищник новомосковский г. московский  2д, 2 дома </t>
  </si>
  <si>
    <t xml:space="preserve">1413,5  кв м один дом дератизация 2,1 р кв м (ежемесячно сразу за год) \4,3р кв м (ежемесячно) дезинсекция 2,8 кв м (ежеквартально сразу за год)  дезинсекция 6,3 р кв м (ежеквартально)</t>
  </si>
  <si>
    <t xml:space="preserve">миша в работе</t>
  </si>
  <si>
    <t xml:space="preserve">79654427882   Ольга</t>
  </si>
  <si>
    <t xml:space="preserve">дом 3 комнаты.
82 кв.м. 
Пушкинский р-н, 
2 недели назад.
5200 ГАП + 500 выезд = 5700 р.</t>
  </si>
  <si>
    <t xml:space="preserve">клопушки</t>
  </si>
  <si>
    <t xml:space="preserve">Братовщина!
думает у мужа связь 14.00
____
не берет связь в 15.00
__
муж свяжется, из братовщины свяжется </t>
  </si>
  <si>
    <t xml:space="preserve">79661208886 Сергей</t>
  </si>
  <si>
    <t xml:space="preserve">дезинфекция.
трарканы , отделения банков.
52 кв.м.  гап хол 
2 распиратора для сотрудников </t>
  </si>
  <si>
    <t xml:space="preserve">таррканы в банке</t>
  </si>
  <si>
    <t xml:space="preserve">1236ю</t>
  </si>
  <si>
    <t xml:space="preserve">от Равиля Диалог
выставлен счет</t>
  </si>
  <si>
    <t xml:space="preserve">
79154728893    Анжелика </t>
  </si>
  <si>
    <t xml:space="preserve">МО Ивантеевка        14.00        4600        2217ок        "ул толмачева. д 29 кв 20
1 подъезд 6 этаж
дмфн 2               "        "клопы, 2-ка, месяц
5 чел.300 р выезд.
живтоные, дети маленкие.
4300 ГАП   +  300 р выезд = 4600 р."        Владимир</t>
  </si>
  <si>
    <t xml:space="preserve">  2217ок  </t>
  </si>
  <si>
    <t xml:space="preserve">Заказ  стр 4391
отобрал хлеб у мошенников</t>
  </si>
  <si>
    <t xml:space="preserve">7 903 136 33 28 Игорь</t>
  </si>
  <si>
    <t xml:space="preserve">1000 кв.м москва деревообработка МО Дмитровский р-он село Семеновско </t>
  </si>
  <si>
    <t xml:space="preserve">крысы, комплекс</t>
  </si>
  <si>
    <t xml:space="preserve">1231ю</t>
  </si>
  <si>
    <t xml:space="preserve">79647855115 Вася пупкин</t>
  </si>
  <si>
    <t xml:space="preserve">- вы где находитесь? 
- на мневниках
- спасибо ( бросил трубку)
__
ЕБЛО</t>
  </si>
  <si>
    <t xml:space="preserve">г Жуковский 1-ка 6 месяцев и 2-ка 4 месяца</t>
  </si>
  <si>
    <t xml:space="preserve">5 100 5 700</t>
  </si>
  <si>
    <t xml:space="preserve">нет, это дорого даже за два выезда ! Бросил трубку</t>
  </si>
  <si>
    <t xml:space="preserve">  "Татьяна 89035267557</t>
  </si>
  <si>
    <t xml:space="preserve">Мо Химки        20.00-20.30        5800        2218ок     
Химки, ул маяковского, д 3 падик 4 
этаж 5 дмфн 81к000
кв 80"        "1-ка, комлпекс , тарарканы.
дать рекоменлации что бы не проникали: вытяжки, стояки.
выезд 200 р. премиум 500 р. 
без запаха"        Владимир</t>
  </si>
  <si>
    <t xml:space="preserve">таррканы комплекс</t>
  </si>
  <si>
    <t xml:space="preserve"> 2218ок     </t>
  </si>
  <si>
    <t xml:space="preserve">12.48</t>
  </si>
  <si>
    <t xml:space="preserve">7 916 091 97 55 Елизавета</t>
  </si>
  <si>
    <t xml:space="preserve">антенная станция </t>
  </si>
  <si>
    <t xml:space="preserve">Вадим 84951891000</t>
  </si>
  <si>
    <t xml:space="preserve">дом 200 м.кв М;Дон 50 км МКАД</t>
  </si>
  <si>
    <t xml:space="preserve">крысы, мыши</t>
  </si>
  <si>
    <t xml:space="preserve">обзвон других компаний, набрать завта в 14
____
номер сбрас 14.50</t>
  </si>
  <si>
    <t xml:space="preserve">дезинфекция кондиционера 3 шт 800руп за кондей 3 вытяжки </t>
  </si>
  <si>
    <t xml:space="preserve">кондеи</t>
  </si>
  <si>
    <t xml:space="preserve">Выставлен счет! хитрожопые пидорасы</t>
  </si>
  <si>
    <t xml:space="preserve">Лейла 7 903 126 68 22</t>
  </si>
  <si>
    <t xml:space="preserve">офис хотят равить отдельный помещения коридор, сан узел и кухня Москва 50 м.кв может больше, может меньше. </t>
  </si>
  <si>
    <t xml:space="preserve">тараканы, гор+барьер</t>
  </si>
  <si>
    <t xml:space="preserve">в пт в 12. Узнает квадратуру. </t>
  </si>
  <si>
    <t xml:space="preserve">15.19</t>
  </si>
  <si>
    <t xml:space="preserve">пищевое производство экохлеб 50 кв м </t>
  </si>
  <si>
    <t xml:space="preserve">моль пищевая и тараканы день 6500 7900 вечер</t>
  </si>
  <si>
    <t xml:space="preserve">обзвоню еще пару организаций и вам наберу, скверная мадам связь в 17.-00 нашла у других</t>
  </si>
  <si>
    <t xml:space="preserve">84956171366 Наталья</t>
  </si>
  <si>
    <t xml:space="preserve">юрлицо клиника склад и офис 324кв м </t>
  </si>
  <si>
    <t xml:space="preserve">7100  ежемесячно 8 100</t>
  </si>
  <si>
    <t xml:space="preserve">клопы тараканы 3к кв 3 балкона москва сев бутово астматики </t>
  </si>
  <si>
    <t xml:space="preserve">без запаха  </t>
  </si>
  <si>
    <t xml:space="preserve">созвон 11.10</t>
  </si>
  <si>
    <t xml:space="preserve">79163590500    Галина - дура.</t>
  </si>
  <si>
    <t xml:space="preserve">мск, 3-ка.
5700 комплекс 
делали за мошенникки.
травились 
</t>
  </si>
  <si>
    <t xml:space="preserve">травились у санитарной службы, дальше настойчиво продолжают это делать.
до бесконечности, пока все бабки не вынесут.</t>
  </si>
  <si>
    <t xml:space="preserve">74957867369 Жанна Юрьевна Туренко</t>
  </si>
  <si>
    <t xml:space="preserve">КП !!!!!!!!!!!!! 2Д</t>
  </si>
  <si>
    <t xml:space="preserve">ГОЗНАК</t>
  </si>
  <si>
    <t xml:space="preserve">16.41</t>
  </si>
  <si>
    <t xml:space="preserve">двушка лдомодедово тараканы 2к кв</t>
  </si>
  <si>
    <t xml:space="preserve">посоветуюсь с людьми наберу</t>
  </si>
  <si>
    <t xml:space="preserve">посоветуюсь с людьми наберу связь 17.30</t>
  </si>
  <si>
    <t xml:space="preserve">клопы давно 2к кв, мск</t>
  </si>
  <si>
    <t xml:space="preserve">жадный картавый мудак, связь в 17.40</t>
  </si>
  <si>
    <t xml:space="preserve">Дмитрий Васильев
Старший менеджер по строительству и эксплуатации
+7 (925) 011-0454
+7 (925) 107-7777 доб.18531</t>
  </si>
  <si>
    <t xml:space="preserve">МЕГАФОН ТЕНДЕР</t>
  </si>
  <si>
    <t xml:space="preserve">ОТправленоАНКЕТА НА ТЕНДЕР- дубляж в базу))
___
тел не берется  - ждем ответ. 
связь 11.10</t>
  </si>
  <si>
    <t xml:space="preserve">Максим 79266428613</t>
  </si>
  <si>
    <t xml:space="preserve">москва 2-ка карамышевская наб д20 кв3 , клопы месяц</t>
  </si>
  <si>
    <t xml:space="preserve">клопы, гор+ барьер</t>
  </si>
  <si>
    <t xml:space="preserve">2219ок</t>
  </si>
  <si>
    <t xml:space="preserve">"79067267313 Ирина</t>
  </si>
  <si>
    <t xml:space="preserve">м. Пражская        15.00-16.00        5700        2220ок        "79067267313 Ирина
ул подольский курсантов, д 18 
корп 1 падик 3 этаж 7 кв 99
дмфн99решетка108
"        "2-ка, клопы, комлпекс полный.
повыш дозировки."        Сергей/Владимир</t>
  </si>
  <si>
    <t xml:space="preserve">2220ок </t>
  </si>
  <si>
    <t xml:space="preserve">Заказ  стр. 4400</t>
  </si>
  <si>
    <t xml:space="preserve">9.24</t>
  </si>
  <si>
    <t xml:space="preserve">89150038824 констанин</t>
  </si>
  <si>
    <t xml:space="preserve">Народного ополчения 11 кв 534 4 под дом 534 21.00 </t>
  </si>
  <si>
    <t xml:space="preserve">2221оксэс</t>
  </si>
  <si>
    <t xml:space="preserve">7 985 3658824</t>
  </si>
  <si>
    <t xml:space="preserve">Сыроварня открываемся нескоро через 2 мес, хотела технолога еще пищевого</t>
  </si>
  <si>
    <t xml:space="preserve">шляпа задумчивая, не открылась</t>
  </si>
  <si>
    <t xml:space="preserve">8 999 967 72 64 Елена</t>
  </si>
  <si>
    <t xml:space="preserve">Мытищи 2-ка логистическая скидка </t>
  </si>
  <si>
    <t xml:space="preserve">НАБРАННЫЙ НОМЕР НЕ ИСПОЛЬЗУЕТСЯ! </t>
  </si>
  <si>
    <t xml:space="preserve">89773427397, 8903 230 29 61 наталья</t>
  </si>
  <si>
    <t xml:space="preserve">Алтуфьевское шоссе д.64 кв 274 (домофон 472) 6 подъезд , 12 этаж</t>
  </si>
  <si>
    <t xml:space="preserve">тараканы, кухня, коридор, туалет ванна ГАП</t>
  </si>
  <si>
    <t xml:space="preserve">2222ок</t>
  </si>
  <si>
    <t xml:space="preserve">8905 709 88 71 Анна, 8962 360 44 80</t>
  </si>
  <si>
    <t xml:space="preserve">клопы пустая кв 2к , текстильщики 8я ул текстильщиков д.7А кв43 к 17 на жилина</t>
  </si>
  <si>
    <t xml:space="preserve">2224ок</t>
  </si>
  <si>
    <t xml:space="preserve">  "79261759820      Дмитрий</t>
  </si>
  <si>
    <t xml:space="preserve">м. нахимовский пр-т        18.00-19.00        4600        2223окСЭС     
нахимовский пр-т, д 1корп1 кв 22
7 этаж. падик 1 код: 100к1234"        "клопы  , неедлю наазад.
пол года назад были.
2-ка. , ГАП+ бар.
ркомендации: вытяжки, стояки, воздуховоды. "        Владимир</t>
  </si>
  <si>
    <t xml:space="preserve">2-ка. , ГАП+ бар. клопы</t>
  </si>
  <si>
    <t xml:space="preserve"> 2223окСЭС     </t>
  </si>
  <si>
    <t xml:space="preserve">Джульетта    79037996587</t>
  </si>
  <si>
    <t xml:space="preserve">ппк за срочность, лаб</t>
  </si>
  <si>
    <t xml:space="preserve">1233ю</t>
  </si>
  <si>
    <t xml:space="preserve">7 916 808 97 59 Андрей
74952217690
lichkovskiy@rambler.ru</t>
  </si>
  <si>
    <t xml:space="preserve">фактическая дезинфекция авто.
8500 в год,у нас на территория
разовая оплата 1000 р за приезд.</t>
  </si>
  <si>
    <t xml:space="preserve">пошел к рук-ву. связь в 16.00</t>
  </si>
  <si>
    <t xml:space="preserve">10.46</t>
  </si>
  <si>
    <t xml:space="preserve">89266360627 Юлия</t>
  </si>
  <si>
    <t xml:space="preserve">"МО Щелчек
Загорянский "        10.00-11.00        6900        2226ок        "89266360627 Юлия        
Загорянский, ул дачная 14 
Щелковский р-н.
можно на Элке ярославское направление"        " ""6 стоток,крысы , 18 км отмкад, щелчек
собака""        крысы на участке        
комплекс: ловушки, приманки, пенокумарин."        Владимир        "ПОДТВЕРДИТЬ: 
пятница, суббота."</t>
  </si>
  <si>
    <t xml:space="preserve">крысы на участке</t>
  </si>
  <si>
    <t xml:space="preserve">2226ок  </t>
  </si>
  <si>
    <t xml:space="preserve">79031319573  Анастасия
89055638039</t>
  </si>
  <si>
    <t xml:space="preserve">м. Парк победы        10.00-11.00        2400        2225окСЭС        "
ул василисы кожиной, д 6 корп 1 
кв 46 падик 2 "        "тарракны, есть живтоные, мск
2-ка. переродически появляются.
либо ХОЛ+ бар 2400
либо ГАП + бар 4400"        Владимир</t>
  </si>
  <si>
    <t xml:space="preserve">таракны</t>
  </si>
  <si>
    <t xml:space="preserve">2225окСЭС</t>
  </si>
  <si>
    <t xml:space="preserve">8925 974 32 38 Карэн</t>
  </si>
  <si>
    <t xml:space="preserve">мытищи 2-ка</t>
  </si>
  <si>
    <t xml:space="preserve">Чурка клеится, не берет трубку!!!!
связь в 15.00
___
животное</t>
  </si>
  <si>
    <t xml:space="preserve">89857652746 Ольга</t>
  </si>
  <si>
    <t xml:space="preserve">ебванутая дура  21 км,  дмитровка  3 соток,  38 соток,  6  под обработку </t>
  </si>
  <si>
    <t xml:space="preserve">ебанутая мразь 
___
связь в 12.00
_____
недотрах в в ЧС. Кроты ей макушку прогрызли походу.
Диалог построить невозможно - остервенелая мразь.</t>
  </si>
  <si>
    <t xml:space="preserve">Руслан
Телефон	+7 925 714 94 88</t>
  </si>
  <si>
    <t xml:space="preserve">ППК ГОСТИШКА</t>
  </si>
  <si>
    <t xml:space="preserve">2х13000 7 номеров и 11</t>
  </si>
  <si>
    <t xml:space="preserve">МИША СВЯЗЬ!!! \\\15.10</t>
  </si>
  <si>
    <t xml:space="preserve">89255176096 Татьяна, 8906 736 91 15  Татьяна</t>
  </si>
  <si>
    <t xml:space="preserve">Свободы д19/1 жилой дом с торца 100м.кв на 18</t>
  </si>
  <si>
    <t xml:space="preserve">2227ок</t>
  </si>
  <si>
    <t xml:space="preserve">8969 0175648 Зухра, Арфат 8 903 212 09 33</t>
  </si>
  <si>
    <t xml:space="preserve">МО первый панковский проезд д.17 кв.9  первый подъед Люберцы, месец однушка </t>
  </si>
  <si>
    <t xml:space="preserve">2228ок</t>
  </si>
  <si>
    <t xml:space="preserve">89269401178 Дмитрий</t>
  </si>
  <si>
    <t xml:space="preserve">5600 взяла санитраня служба
до 40 км от мкад</t>
  </si>
  <si>
    <t xml:space="preserve">клопы
5000 р с выездом
1-ка</t>
  </si>
  <si>
    <t xml:space="preserve">7 926 888 88 44  Георгий</t>
  </si>
  <si>
    <t xml:space="preserve">не берет-сбрасывает.  дозвонился-бросил трубку     в чс номера добавил</t>
  </si>
  <si>
    <t xml:space="preserve">84964177867 Надежда</t>
  </si>
  <si>
    <t xml:space="preserve">орехово-зуевcкий район</t>
  </si>
  <si>
    <t xml:space="preserve">1ка клопы 16м2 + барьер  и повтор 500</t>
  </si>
  <si>
    <t xml:space="preserve">ебанутая тварь---- не звонить пусть ее клопы сожрут</t>
  </si>
  <si>
    <t xml:space="preserve">11.39</t>
  </si>
  <si>
    <t xml:space="preserve">7 926 888 88 44 Георгий</t>
  </si>
  <si>
    <t xml:space="preserve">Спам стр 4453</t>
  </si>
  <si>
    <t xml:space="preserve">8 968 840 19 06 Светлана</t>
  </si>
  <si>
    <t xml:space="preserve">2-ка Дмитров, 500 руб выезд</t>
  </si>
  <si>
    <t xml:space="preserve">клопы, горячий</t>
  </si>
  <si>
    <t xml:space="preserve">Позвонить в 13 часов, искала у себя в городе, случайно попала на нас
__
приедут за 3 копейки</t>
  </si>
  <si>
    <t xml:space="preserve">11.51 </t>
  </si>
  <si>
    <t xml:space="preserve">8925 358 65 65 чурка набрала на госномер</t>
  </si>
  <si>
    <t xml:space="preserve">2 к кв комплекс клопы  комполекс</t>
  </si>
  <si>
    <t xml:space="preserve">заказала дешево у конкурентов! С гарантией год</t>
  </si>
  <si>
    <t xml:space="preserve">МОССЭС 21</t>
  </si>
  <si>
    <t xml:space="preserve">79013641790 Артем </t>
  </si>
  <si>
    <t xml:space="preserve">клопы, 1-ка, Балашиха.
вчера, нашел.
79013641790 Артем 
3800 + 300 = 4100 
200 выезд</t>
  </si>
  <si>
    <t xml:space="preserve">набрать в 14.00
пошел к хозяйке
______
хоязйке дорого - будет сама вызывать.</t>
  </si>
  <si>
    <t xml:space="preserve">МОССЭС 22</t>
  </si>
  <si>
    <t xml:space="preserve">Денис  89250666267</t>
  </si>
  <si>
    <t xml:space="preserve">Москва, у него ремонт, будет делать уборку.  Пролетарский проспект кантимировская , д12 /25 подъез 1 кв 64 с утра бронь</t>
  </si>
  <si>
    <t xml:space="preserve">тараканы, хол + барьер</t>
  </si>
  <si>
    <t xml:space="preserve">2230окСЭС</t>
  </si>
  <si>
    <t xml:space="preserve">МОССЭС 23</t>
  </si>
  <si>
    <t xml:space="preserve">8925 2290454</t>
  </si>
  <si>
    <t xml:space="preserve">3к кв, клопы 2 мес уборщицам сдает видное</t>
  </si>
  <si>
    <t xml:space="preserve">связь в 13.00
____
Миша всязь 18.00\\\\загас</t>
  </si>
  <si>
    <t xml:space="preserve">"79166909177  Валентина</t>
  </si>
  <si>
    <t xml:space="preserve">м. Войковская        "11.00 не опаздывать.
___
звонить строго псоле 9 утра!!!"        4900        2229окСЭС        
ул ленинградское ш-е, д 13 корп 1  кв 99
3 этаж, падик 3"        "ребенок грудный , живтоные.
таррканы. побежади от сеоседей.
2-ка. , 3 этаж.
2 мес. мск.
СОЛЬФАК БЕЗ ЗАПАХА. без последствий! чтоб муж не узнал. 
4100 ГАП + 300 бар + 500 премиум= 4900 р. "        Владимир</t>
  </si>
  <si>
    <t xml:space="preserve">   2229окСЭС        </t>
  </si>
  <si>
    <t xml:space="preserve">Ольга 89164995533</t>
  </si>
  <si>
    <t xml:space="preserve">ресторан профсоюзная 823 кв м, 9300 ежемесячно  квартира поваров клопы  3 к кв 6 100 чот мутная мадам</t>
  </si>
  <si>
    <t xml:space="preserve">  9 300</t>
  </si>
  <si>
    <t xml:space="preserve">я вас услышала, наберу (с) очень похоже на пробивон</t>
  </si>
  <si>
    <t xml:space="preserve">МОССЭС 26</t>
  </si>
  <si>
    <t xml:space="preserve">84957716789 Светлана 8-926-146-77-53</t>
  </si>
  <si>
    <t xml:space="preserve">Кутузовский проспект 2/2 стр 1 кв246 подъезд 8 гостиница украина в этом же доме 3-ка</t>
  </si>
  <si>
    <t xml:space="preserve">2231окСЭС</t>
  </si>
  <si>
    <t xml:space="preserve">МОССЭС 27</t>
  </si>
  <si>
    <t xml:space="preserve">74991524471 Дома 
89161786184  Борис Михайлович</t>
  </si>
  <si>
    <t xml:space="preserve">м. Сокол        12.00-13.00        5450        2232окСЭС        "74991524471 Дома 
89161786184  Борис Михайлович
ул ленинградский пр-т, д 78 корп 1
кв 262 
этаж 2 падик 9"        "скидка 1000 пенсионерам. 
тараркнаы. комплекс со скид( гор, хол, гель). 
4-ка, работа час. "        Владимир</t>
  </si>
  <si>
    <t xml:space="preserve">2232окСЭС       </t>
  </si>
  <si>
    <t xml:space="preserve">7300 ежекварталь
5000 р 3-ка от клопов
раздевлака от клопов. </t>
  </si>
  <si>
    <t xml:space="preserve">тараканы
26 000 на 4 выезда
раздевалка в подарок.</t>
  </si>
  <si>
    <t xml:space="preserve">диалог - снизил цену
дублируется проект! стр 4462
связь 17.00
__
выставлен счет.</t>
  </si>
  <si>
    <t xml:space="preserve">74952148029 Дядька</t>
  </si>
  <si>
    <t xml:space="preserve">адмитнстр здание
500 кв.м.
заключительная дезинфекция.    медицинская, тубик
74952148029 Дядька</t>
  </si>
  <si>
    <t xml:space="preserve">нет лицензии</t>
  </si>
  <si>
    <t xml:space="preserve">14.22</t>
  </si>
  <si>
    <t xml:space="preserve">74996455204 Татьяна</t>
  </si>
  <si>
    <t xml:space="preserve">красногорк, 4 участка
договор. 
бюджет на след год. 
с янврая. 2Д
</t>
  </si>
  <si>
    <t xml:space="preserve">ищет гос СЭС
сами наберут если что</t>
  </si>
  <si>
    <t xml:space="preserve">добор 1658ав</t>
  </si>
  <si>
    <t xml:space="preserve">1658ав\1</t>
  </si>
  <si>
    <t xml:space="preserve">охуительные истории про постоплату</t>
  </si>
  <si>
    <t xml:space="preserve">елена Витальевна
89632179505</t>
  </si>
  <si>
    <t xml:space="preserve">
КОСТРОМА</t>
  </si>
  <si>
    <t xml:space="preserve">Кострома консультация</t>
  </si>
  <si>
    <t xml:space="preserve">Александ 84956568358</t>
  </si>
  <si>
    <t xml:space="preserve">2-ка реутов</t>
  </si>
  <si>
    <t xml:space="preserve">ХОЛ</t>
  </si>
  <si>
    <t xml:space="preserve">ДЭБИЛ,ХОЧЕТ КУПИТЬ ДЕЙСТВУЮЩЕЕ ВЕЩЕСТВО И ПОЛИТЬ ИМ КВАРТИРУ!</t>
  </si>
  <si>
    <t xml:space="preserve">Марина Ватальна 79055079515
</t>
  </si>
  <si>
    <t xml:space="preserve">1-ка, таррканы.
мск.
3800 ГАП
1700 МОПы. хол м. люблино 
</t>
  </si>
  <si>
    <t xml:space="preserve">1 700</t>
  </si>
  <si>
    <t xml:space="preserve">обзвон компаний
ивалид, жужжащий в трубку</t>
  </si>
  <si>
    <t xml:space="preserve"> 8 -905-748-38-21 Татьяна Николаевна! 8499 501 21 31 ЕКАТЕРИНА 8-967-204-17-99</t>
  </si>
  <si>
    <t xml:space="preserve">8 905 748-38-21 Щелковская 3-ка с 14 до 15</t>
  </si>
  <si>
    <t xml:space="preserve">позвонить 12.10 в 15 часов! Дочь готова была заказать, мать вся в сомнениях!</t>
  </si>
  <si>
    <t xml:space="preserve">8985 954 4196 Эдуард</t>
  </si>
  <si>
    <t xml:space="preserve">Клопы  1 к кв, обнаружились недавно 2, </t>
  </si>
  <si>
    <t xml:space="preserve">балашиха </t>
  </si>
  <si>
    <t xml:space="preserve">Сам наберет !обсуждает с женой! Маленький ребенок, самим не звонить</t>
  </si>
  <si>
    <t xml:space="preserve">С уважением Г. Н. Югрина</t>
  </si>
  <si>
    <t xml:space="preserve">равствуйте.
Просим составить коммерческое предложение по ежеквартальной дезинсекции помещений хостела общей площадью 2000 кв.м.
Коммерческое предложение должно включать стоимость работ, гарантии, условия предоставления услуги, условия оплаты, применяемые средства, сертификаты на средства, лицензии и т.д.
Спасибо.
С уважением Г. Н. Югрина</t>
  </si>
  <si>
    <t xml:space="preserve">дезинсекция КП</t>
  </si>
  <si>
    <t xml:space="preserve">дезинсекция КП
свзь 12.10</t>
  </si>
  <si>
    <t xml:space="preserve">СТР 4423</t>
  </si>
  <si>
    <t xml:space="preserve">ангрис</t>
  </si>
  <si>
    <t xml:space="preserve">1235ю</t>
  </si>
  <si>
    <t xml:space="preserve">стр 4426</t>
  </si>
  <si>
    <t xml:space="preserve">ОКЕЙ ВИЖН РИТЕЙЛ</t>
  </si>
  <si>
    <t xml:space="preserve">1232ю</t>
  </si>
  <si>
    <t xml:space="preserve">18.56</t>
  </si>
  <si>
    <t xml:space="preserve">84953770519 Тамара Сергеевна 89671709896 </t>
  </si>
  <si>
    <t xml:space="preserve">3 дня клопы 3к кв м выхино, ферганский пр-д д 10 корп 2 кв 163  код дом 163 </t>
  </si>
  <si>
    <t xml:space="preserve">2233ок </t>
  </si>
  <si>
    <t xml:space="preserve">ВИталй 79774659265 ( хач что-ли)</t>
  </si>
  <si>
    <t xml:space="preserve">600 кв.м - 28 конат - ГАП, ъол - общага, клопы
ул дубининская, д 69 корп 74 
</t>
  </si>
  <si>
    <t xml:space="preserve">2234ок</t>
  </si>
  <si>
    <t xml:space="preserve">89096882603 николай</t>
  </si>
  <si>
    <t xml:space="preserve">плесень год. 4,5 кв 1500 за кв м и 1500 за квадрат</t>
  </si>
  <si>
    <t xml:space="preserve">8 250</t>
  </si>
  <si>
    <t xml:space="preserve">связь 15.10, снимать мебель будет
___
22.10 будет актульно           ------- созвон 26.10</t>
  </si>
  <si>
    <t xml:space="preserve">79651564564   Николай
</t>
  </si>
  <si>
    <t xml:space="preserve">"м. Крылатское
Около мкад. "        14.00-15.00        3100        2235окСЭС        "посолек Рублево, рублевское шоссе, д 143
бытовка в лесу. 
около мкад. 
Рублевское кладбище - ориентир.
79651564564   Николай"        "бытовка, комплекс
ГАП холклопы.
бытовка, 15 кв.м.
мск, пос рублево. 1.5 км отмкад.выезд 200р. повтор"        Владимир". </t>
  </si>
  <si>
    <t xml:space="preserve">2235окСЭС   </t>
  </si>
  <si>
    <t xml:space="preserve">89167620189 мудак </t>
  </si>
  <si>
    <t xml:space="preserve">тараканы 32 кв м, пекарня, после 8  ВИДНОЕ, не хочет ничего убирать из продуктов, выборочно помпой и гелями</t>
  </si>
  <si>
    <t xml:space="preserve">тараканы после 20.00 6500 до 20 4200</t>
  </si>
  <si>
    <t xml:space="preserve">думает, сапог ленивый, связь 17.00</t>
  </si>
  <si>
    <t xml:space="preserve">Алексей 8495 501 03 00</t>
  </si>
  <si>
    <t xml:space="preserve">3-ка малаховка 300 р.выезд</t>
  </si>
  <si>
    <t xml:space="preserve">клопы гор+ барьер</t>
  </si>
  <si>
    <t xml:space="preserve">позвонить 15.10</t>
  </si>
  <si>
    <t xml:space="preserve">10.38.</t>
  </si>
  <si>
    <t xml:space="preserve">89150505567 Михаил</t>
  </si>
  <si>
    <t xml:space="preserve">тараканы коммуналка 3к кв, раменское пос красный октябрь д 35 кв 41 </t>
  </si>
  <si>
    <t xml:space="preserve">комлекс тараканы и клопы 6500</t>
  </si>
  <si>
    <t xml:space="preserve">2241ок </t>
  </si>
  <si>
    <t xml:space="preserve">84991910732 валентина  89154071279 </t>
  </si>
  <si>
    <r>
      <rPr>
        <sz val="11"/>
        <rFont val="Cambria"/>
        <family val="0"/>
        <charset val="1"/>
      </rPr>
      <t xml:space="preserve">70кв м  блохи маршала жукова 17 молочно-раздаточный пункт пункт 
</t>
    </r>
    <r>
      <rPr>
        <b val="true"/>
        <sz val="11"/>
        <rFont val="Cambria"/>
        <family val="0"/>
        <charset val="1"/>
      </rPr>
      <t xml:space="preserve">МИША СВЯЗЬ</t>
    </r>
  </si>
  <si>
    <t xml:space="preserve">блози 70кв м детская молочка гор</t>
  </si>
  <si>
    <t xml:space="preserve">2236ок </t>
  </si>
  <si>
    <t xml:space="preserve">79999818776 Роман 89255856157 </t>
  </si>
  <si>
    <t xml:space="preserve">пару месяцев, 3-ка. 
МО , за мкад.
1 км отмкад. Молодежная.
4400  + 300 бар = 4700 р.комплекс 6100.  Заречье ул заречная д6а кв 38 эт 8 </t>
  </si>
  <si>
    <t xml:space="preserve">2239ок </t>
  </si>
  <si>
    <t xml:space="preserve">Антон 8906756-51-96 , 8999-817-98-26</t>
  </si>
  <si>
    <t xml:space="preserve">Одинцово 2-ка, 300 руб,  Вниисок д.7 5-этаж, квартира 504(рядом Березовая д.1)</t>
  </si>
  <si>
    <t xml:space="preserve">тараканы, клопы, гор+барьер</t>
  </si>
  <si>
    <t xml:space="preserve">2237окСЭС</t>
  </si>
  <si>
    <t xml:space="preserve">unknown</t>
  </si>
  <si>
    <t xml:space="preserve">3к кв    6100 комплекс 4400 гор бар и сиз 1000</t>
  </si>
  <si>
    <t xml:space="preserve">гнусавый книгочей, через 2 нед позвоню номер неопределен</t>
  </si>
  <si>
    <t xml:space="preserve">Полойникова Вера ДмитриевнаТелефон+7 964 723 98 01</t>
  </si>
  <si>
    <t xml:space="preserve">Косячный номер! </t>
  </si>
  <si>
    <t xml:space="preserve">89266854066 Тимур</t>
  </si>
  <si>
    <t xml:space="preserve">клопы, травился давно  3 к кв алматинская борисовские пруды 34к 1 кв 480 дом 480</t>
  </si>
  <si>
    <t xml:space="preserve">клопы 3 к кв комплекс</t>
  </si>
  <si>
    <t xml:space="preserve">2238ок </t>
  </si>
  <si>
    <t xml:space="preserve">8916 324 54 99 Светлана</t>
  </si>
  <si>
    <t xml:space="preserve">3-ка щелковская, хочет все спрятать в пакеты, все накрыть, думает о методе и способе! Чусовская д.6 корп2 кв 112 5-ый этаж</t>
  </si>
  <si>
    <t xml:space="preserve">санузел+кухня</t>
  </si>
  <si>
    <t xml:space="preserve">2242окСЭС</t>
  </si>
  <si>
    <t xml:space="preserve">"79267294614  Оксана</t>
  </si>
  <si>
    <t xml:space="preserve">м. Филевский парк        13.00-14.00        4400        2240ок         "79267294614  Оксана
ул минская, д 17 кв 15
этаж 5 падик1 "        "клопы, снимаем квартиру.
2 мес , заехади уже были в мае.
2-ка, мск.ГАП, бар 
сосед бамж, алкаш.  - обезопасить от проникновения"        Владимир</t>
  </si>
  <si>
    <t xml:space="preserve"> 2240ок  </t>
  </si>
  <si>
    <t xml:space="preserve">12.56</t>
  </si>
  <si>
    <t xml:space="preserve">Елена 8-916-951-99-44</t>
  </si>
  <si>
    <t xml:space="preserve">324 м.кв 80 км от мкад ступино , офисы</t>
  </si>
  <si>
    <t xml:space="preserve">позвонить в 15.00
_____________
все передали. ХОЧЕТ НДС
сами наб.</t>
  </si>
  <si>
    <t xml:space="preserve">79854178916 Анна</t>
  </si>
  <si>
    <t xml:space="preserve">МО Балашиха.        "16.00-17.00
Если можно раньше."        5100        2243ок         "МО Балашиха., ул ситникова, д 8 
Суши-ВОК
79854178916 Анна
( ИП Швец)"        "45 кв, суши - вок
комлпекс усиленный тарарканы, крысы"        Владимир</t>
  </si>
  <si>
    <t xml:space="preserve">  2243ок   </t>
  </si>
  <si>
    <t xml:space="preserve">Заказ  
ИП Швец!</t>
  </si>
  <si>
    <t xml:space="preserve">89260899409 Анжела</t>
  </si>
  <si>
    <t xml:space="preserve">Магазин продукты,  80кв м жуд ппк 3д лаб пищ лампы тбо  </t>
  </si>
  <si>
    <t xml:space="preserve">см 1239ю</t>
  </si>
  <si>
    <t xml:space="preserve"> 8910-643-20-12 Вадим Игорь 8916140-26-09, Екатерина бухгалтер 8926982-07-84 </t>
  </si>
  <si>
    <t xml:space="preserve">Москва, подвал жилого дома 250 два выезда ул первого машиностроения д.2/7корп 2 цокольный этаж Дубровка</t>
  </si>
  <si>
    <t xml:space="preserve">1239ю</t>
  </si>
  <si>
    <t xml:space="preserve">Лидия Егоровна    74953426067
89803340376 </t>
  </si>
  <si>
    <t xml:space="preserve">м. Алмаатинская        10.00-11.00        4100        2244ок         " 
ул братеевская, д 27 корп 2 кв 761
11 этаж падик 7 "        "клопы.
3-ка. 
2 мес, вызывали уже.
11 этаж.
4400 ГАП
скидк пенсионеру 300 р. = 4100 ГАП"        Владимир</t>
  </si>
  <si>
    <t xml:space="preserve">2244ок  </t>
  </si>
  <si>
    <t xml:space="preserve">ингар 9995826083</t>
  </si>
  <si>
    <t xml:space="preserve">Наталья</t>
  </si>
  <si>
    <t xml:space="preserve">москва (если сегодня позвонит тогда логистическая скидка 200 р) однушка, клопы месяц</t>
  </si>
  <si>
    <t xml:space="preserve">чурка, набрать через час
ВО СКОЛЬКО???
__
сами наберут</t>
  </si>
  <si>
    <t xml:space="preserve">марина 74956729542
79295997783</t>
  </si>
  <si>
    <t xml:space="preserve">1000 кв..м клопы, тарарканы, офис
13 100 БН обычн комплекс.
15 100 Бн премиум
обслуж 10к обычн и 11 200 премиум ежекварталь</t>
  </si>
  <si>
    <t xml:space="preserve">13 100</t>
  </si>
  <si>
    <t xml:space="preserve">планирует пошла к начальнику от начальника к начальнику и т.д
свяхь 15.10</t>
  </si>
  <si>
    <t xml:space="preserve">магазин300 кв.м курская </t>
  </si>
  <si>
    <t xml:space="preserve">думает, связь в 17</t>
  </si>
  <si>
    <t xml:space="preserve">14.54</t>
  </si>
  <si>
    <t xml:space="preserve">79261812750 Анна</t>
  </si>
  <si>
    <t xml:space="preserve">квартира 2-шка,Череповецкая д12 кв17</t>
  </si>
  <si>
    <t xml:space="preserve">тараканы гор.тум</t>
  </si>
  <si>
    <t xml:space="preserve">2245ок</t>
  </si>
  <si>
    <t xml:space="preserve">84997486334 ТАтьяна Николаевна  89057483821</t>
  </si>
  <si>
    <t xml:space="preserve">многодетная татьяна с собакой и попугаем, очень занудная щелковское ш д 21 корп 2 кв 19 </t>
  </si>
  <si>
    <t xml:space="preserve">3к комплекс и сиз</t>
  </si>
  <si>
    <t xml:space="preserve">2246ок</t>
  </si>
  <si>
    <t xml:space="preserve">79252580159 ДЕД? 8925-085-67-55 Мария</t>
  </si>
  <si>
    <t xml:space="preserve">300 кв. Черноголовка тарарканы
полиграфия
щелчек
перерасччет на 1200 кв. от 15.10 </t>
  </si>
  <si>
    <t xml:space="preserve">1237ю</t>
  </si>
  <si>
    <t xml:space="preserve">Оплачено</t>
  </si>
  <si>
    <t xml:space="preserve">Екатерина 8926 982 07 84 </t>
  </si>
  <si>
    <t xml:space="preserve">строка 4497 ,+ у них мини отель </t>
  </si>
  <si>
    <t xml:space="preserve">тараканы, гор+бар</t>
  </si>
  <si>
    <t xml:space="preserve">15.10 позвонить</t>
  </si>
  <si>
    <t xml:space="preserve">Афродита</t>
  </si>
  <si>
    <t xml:space="preserve">1230ю</t>
  </si>
  <si>
    <t xml:space="preserve">8919-410-56-59 Оксана8916 5694243 Наталья Борисов</t>
  </si>
  <si>
    <t xml:space="preserve">москва 1-ка зуборев переулок д17 кв1 к 12 (1к1111 код домофона) </t>
  </si>
  <si>
    <t xml:space="preserve">хол+барьер</t>
  </si>
  <si>
    <t xml:space="preserve">2247ок</t>
  </si>
  <si>
    <t xml:space="preserve">89160449182 Марина</t>
  </si>
  <si>
    <t xml:space="preserve">Северный бульвар 2а падик 3 этаж 1 кв - 76 тел  </t>
  </si>
  <si>
    <t xml:space="preserve">гор.-3-шка </t>
  </si>
  <si>
    <t xml:space="preserve">2248ок</t>
  </si>
  <si>
    <t xml:space="preserve">84956707155 М Р А З Ь </t>
  </si>
  <si>
    <t xml:space="preserve">клопы пролетарка прям ща мигом быыыстрррраааа</t>
  </si>
  <si>
    <t xml:space="preserve">прям ща хочу, перезвоню. позщдно на 2 часа ей</t>
  </si>
  <si>
    <t xml:space="preserve">84991784679 Людмила </t>
  </si>
  <si>
    <t xml:space="preserve">дезвент и дер  5600 акты по 200 руп тсж придет рпн,  ппк 5000</t>
  </si>
  <si>
    <t xml:space="preserve">миша диалог</t>
  </si>
  <si>
    <t xml:space="preserve">89255188906 тигран 89670058998 аРМАН </t>
  </si>
  <si>
    <t xml:space="preserve">тараканы столоывая садовая-КУДРИНСКАЯ Д 9  00кв м посоле 6 </t>
  </si>
  <si>
    <t xml:space="preserve">ТАРАКАНЫ ПОЛНЫЙ КОМЛЕКС если площадь больше по 500 руб за 100 кв м сверху</t>
  </si>
  <si>
    <t xml:space="preserve">2251ок</t>
  </si>
  <si>
    <t xml:space="preserve">89251060082 сохин 89265472846</t>
  </si>
  <si>
    <t xml:space="preserve">2-ка, клопы и от всех насекомых ГАП  89251060082 сохин 89265472846 адрес болотониковский пр-д, д 10 корп 1 кв. уточнить этаж 5</t>
  </si>
  <si>
    <t xml:space="preserve">2-ка, клопы и от всех насекомых ГАП </t>
  </si>
  <si>
    <t xml:space="preserve">2249ок</t>
  </si>
  <si>
    <t xml:space="preserve">89652845296 Ольга </t>
  </si>
  <si>
    <t xml:space="preserve">1 к кв балашиха мкрн гагарина д 28 кв 51 </t>
  </si>
  <si>
    <t xml:space="preserve">тараканы хол и бар</t>
  </si>
  <si>
    <t xml:space="preserve">2250ок</t>
  </si>
  <si>
    <t xml:space="preserve">13.14 </t>
  </si>
  <si>
    <t xml:space="preserve">89169266027 михаил </t>
  </si>
  <si>
    <t xml:space="preserve">Коммунарка ул александра монахова д 6 под 6 кв 242 4 эт </t>
  </si>
  <si>
    <t xml:space="preserve">мышь комплекс </t>
  </si>
  <si>
    <t xml:space="preserve">2252ок</t>
  </si>
  <si>
    <t xml:space="preserve">13.27</t>
  </si>
  <si>
    <t xml:space="preserve">22 соток минка 33 км </t>
  </si>
  <si>
    <t xml:space="preserve">думаю связь в пн в 12.00</t>
  </si>
  <si>
    <t xml:space="preserve">89653324092 скороговорка</t>
  </si>
  <si>
    <t xml:space="preserve">плесень на балконе жду фото на почту</t>
  </si>
  <si>
    <t xml:space="preserve">жду фото на почту\\\ я щас паузу взяла хрю хрю... потом вам пришлю, свинья!!!!!</t>
  </si>
  <si>
    <t xml:space="preserve">1142я</t>
  </si>
  <si>
    <t xml:space="preserve">тараканы комплекс 3000 либо моп за 1500, мозгоебы</t>
  </si>
  <si>
    <t xml:space="preserve">определяется</t>
  </si>
  <si>
    <t xml:space="preserve">8.55</t>
  </si>
  <si>
    <t xml:space="preserve">89263670748 Вера Михайловна</t>
  </si>
  <si>
    <t xml:space="preserve">Одинцово,ул.Вокзальная д33 кв216</t>
  </si>
  <si>
    <t xml:space="preserve">Клопы,гор тум</t>
  </si>
  <si>
    <t xml:space="preserve">2253окСЭС</t>
  </si>
  <si>
    <t xml:space="preserve">89775128593 Александр</t>
  </si>
  <si>
    <t xml:space="preserve">2ка тар и клопы</t>
  </si>
  <si>
    <t xml:space="preserve">2254ок</t>
  </si>
  <si>
    <t xml:space="preserve">84992594349 Ирина  89653008820</t>
  </si>
  <si>
    <t xml:space="preserve">2 к кв клопы, пшикали райтом, москва первый волоколамский пр-д д 13 кв 53, </t>
  </si>
  <si>
    <t xml:space="preserve">2 комнаты без кухни комплекс на кухне будет нетранспортабельная бабушка</t>
  </si>
  <si>
    <t xml:space="preserve">2256ок</t>
  </si>
  <si>
    <t xml:space="preserve">8985 783 07 20Анна 8926 10429 17 Михаил</t>
  </si>
  <si>
    <t xml:space="preserve">МО г.Люберцы Железнодорожная ул. д.1(дом 4 рядом)</t>
  </si>
  <si>
    <t xml:space="preserve">гор, клопы</t>
  </si>
  <si>
    <t xml:space="preserve">2255ок</t>
  </si>
  <si>
    <t xml:space="preserve">79647817079 чебурек</t>
  </si>
  <si>
    <t xml:space="preserve">клопы, 
2700 
79647817079 чебурек</t>
  </si>
  <si>
    <t xml:space="preserve">добрый день,нам нужен договор на дезинсекции , сколько стоит без обработки?
10:37
Получено из чата на сайте
оставьте Ваш телефон, для бесплатной предметной консультации,спасибо
10:37
Прочитано в чате на сайте
89165206914, столовая , </t>
  </si>
  <si>
    <t xml:space="preserve">спсибо за информацию, связь в 15.00\\\\ не берет связь 17.00 нашел за 4к</t>
  </si>
  <si>
    <t xml:space="preserve">Илья хач  79775670838" </t>
  </si>
  <si>
    <t xml:space="preserve">МО Чехов        16.00        4700        2257ок        "чехов. , пос Васькино, д29 
кв 17 падик 2 этаж 1
Илья хач  79775670838"        "хач клаопы.
2-ка, 4700 хол, гор  со скид.
МЫ компания ИЗ Чехова!!!"        Владимир</t>
  </si>
  <si>
    <t xml:space="preserve">    2257ок   </t>
  </si>
  <si>
    <t xml:space="preserve">Заказ        хачи загосились</t>
  </si>
  <si>
    <t xml:space="preserve">89161809862 владимир </t>
  </si>
  <si>
    <t xml:space="preserve">крысы 13 км от мкад валуево новое москва , 12 соток курей курей курей жжрут моих курей </t>
  </si>
  <si>
    <t xml:space="preserve">МУДАК, давайте на этом и закончим
___
пусть сожрут курей ( кур ) нахуй</t>
  </si>
  <si>
    <t xml:space="preserve">8 917 500 99 28 Инга
мадам падабадам</t>
  </si>
  <si>
    <t xml:space="preserve">2-ка Москва, есть аллергия !!!!!</t>
  </si>
  <si>
    <t xml:space="preserve">блохи, гор</t>
  </si>
  <si>
    <t xml:space="preserve">сделала прививку кошке, ветеринар отказала 21 день ничего не обрабатывать </t>
  </si>
  <si>
    <t xml:space="preserve">79999735729 
Яна </t>
  </si>
  <si>
    <t xml:space="preserve">"МО Домодедово
ЮГ"        "19.00-19.30
Можно раньше "        4200        2259ок        "МО Домодедово, ул лунная, д 5 корп 1 
3 падик этаж 6 кв 132
79999735729 Яна"        "3-ка, сняли, ГАП
с логист скидкой
___
клопы?? профилактика установить наличие"        Владимир</t>
  </si>
  <si>
    <t xml:space="preserve">клопы?? профилактика установить </t>
  </si>
  <si>
    <t xml:space="preserve">   2259ок    </t>
  </si>
  <si>
    <t xml:space="preserve">Заказ  дожал</t>
  </si>
  <si>
    <t xml:space="preserve">8925 862 5464</t>
  </si>
  <si>
    <t xml:space="preserve">двушка</t>
  </si>
  <si>
    <t xml:space="preserve">Бросила трубку!!! Перезвонила ей, ДОРОГО!!!
__
чмо</t>
  </si>
  <si>
    <r>
      <rPr>
        <sz val="11"/>
        <color rgb="FF000000"/>
        <rFont val="Arial"/>
        <family val="0"/>
        <charset val="1"/>
      </rPr>
      <t xml:space="preserve">74958706986 Александр </t>
    </r>
    <r>
      <rPr>
        <b val="true"/>
        <sz val="27"/>
        <rFont val="Cambria"/>
        <family val="0"/>
        <charset val="1"/>
      </rPr>
      <t xml:space="preserve">ДИД</t>
    </r>
  </si>
  <si>
    <t xml:space="preserve">короед.терраса пол деревянный 
2 нашли.
85 кв.м.
2 этажа. фасад - внутрянка.
15 км от мкад, ватутинки. 
74958706986     Александр 
7700 ГАП.</t>
  </si>
  <si>
    <t xml:space="preserve">связь 17.10
жена спит - проснется, порешаем.
типа сами наберут</t>
  </si>
  <si>
    <t xml:space="preserve">рублевка, первое успенское шоссе , первые успенские дачи д. 9</t>
  </si>
  <si>
    <t xml:space="preserve">2258ок</t>
  </si>
  <si>
    <t xml:space="preserve">строчка 4314 дожала     ЗАКАЗ</t>
  </si>
  <si>
    <t xml:space="preserve">8 985 996 38 98 Владимир</t>
  </si>
  <si>
    <t xml:space="preserve">Химки, Бабакина 2-ка, три месяца лежал!</t>
  </si>
  <si>
    <t xml:space="preserve">труп, дезинфекция</t>
  </si>
  <si>
    <t xml:space="preserve">16.10позвонить, позвонила ,гасится, дорого походу!</t>
  </si>
  <si>
    <t xml:space="preserve">79053797430      Людмила</t>
  </si>
  <si>
    <t xml:space="preserve">крысы, мыши.
в доме.
дом 4 комнаты, 200 кв..м
новая москва, вороносвкое , 30 км от мкад. 400 р выезд.
7500 комплекс + 400 выезд = 7900 комплекс. 
не было 5 лет.
комплекс: ловушки, приманки, пенокумарин.
есть охотничий пес.</t>
  </si>
  <si>
    <t xml:space="preserve">миши криси</t>
  </si>
  <si>
    <t xml:space="preserve">связь 16.10
мышь спит - проснется, порешаем.</t>
  </si>
  <si>
    <t xml:space="preserve">Михаил 8 499 614-51-08, 8-906-708-25-19 </t>
  </si>
  <si>
    <t xml:space="preserve">однушка, клопы , Коломенская</t>
  </si>
  <si>
    <t xml:space="preserve">Связь 16.10.2018</t>
  </si>
  <si>
    <t xml:space="preserve">89168388578 Михаил хач мудак</t>
  </si>
  <si>
    <t xml:space="preserve">клопы. 
к мошенникам обращался, 1.5 года. дали гарантию
4-ка.
1 комната без гарантии
двойная дозировка 2100</t>
  </si>
  <si>
    <t xml:space="preserve">хуй</t>
  </si>
  <si>
    <t xml:space="preserve">"удачи , досвиданья." " за 1500 готовы приехать и спасибо сказать, договоримся с гарантией?"
хач мудак обосранный, наебался на мошенниках.
ПОШЕЛ на ХУЙ, пусть клопы ему аллах акбар сделают</t>
  </si>
  <si>
    <t xml:space="preserve">79168896988         Александр</t>
  </si>
  <si>
    <t xml:space="preserve">мыши, в частном доме.
Немчиновка,1.5 мкад.
 под 100 кв.м.
вызывали 2 года назад.
есть собака
6000 комплекс : ловушки, приманки, бродират. 
</t>
  </si>
  <si>
    <t xml:space="preserve">Заказ  на 17.10
стат 16.10</t>
  </si>
  <si>
    <t xml:space="preserve">Арсений 89255195217</t>
  </si>
  <si>
    <t xml:space="preserve">Людмила\Михаил</t>
  </si>
  <si>
    <t xml:space="preserve">3Д +акты по 3500, медотх кл. б и лампы ППК жуд,   ООО СТОМА</t>
  </si>
  <si>
    <t xml:space="preserve">1240ю</t>
  </si>
  <si>
    <t xml:space="preserve">Заказ, изъят у конкурентов</t>
  </si>
  <si>
    <t xml:space="preserve">Абдулгани 8 925 497-70 79</t>
  </si>
  <si>
    <t xml:space="preserve">1-ка, пражская 14 дней</t>
  </si>
  <si>
    <t xml:space="preserve">клопы, гор+барьер</t>
  </si>
  <si>
    <t xml:space="preserve">Думает, вечером будет разговаривать со своими друзьями по несчастью. вечером созвониться! в 17,55</t>
  </si>
  <si>
    <t xml:space="preserve">79771616401 Дмитрий"</t>
  </si>
  <si>
    <t xml:space="preserve">м. Нагорная        "16.00-17.00
если можно раньше"        3100        2260ок        "ул нагорная , д 3 
стр 8 
ориентир - нововое здание. кирпичное
ЗАВОД
79771616401 Дмитрий"        "10 кв.м комната от клопов, ГАП
на производстве."        Владимир</t>
  </si>
  <si>
    <t xml:space="preserve">  2260ок</t>
  </si>
  <si>
    <t xml:space="preserve">4959603161 Сергей , 8909 992 87 11</t>
  </si>
  <si>
    <t xml:space="preserve">1000 кв.м, Библиотека имени ленина от тимура</t>
  </si>
  <si>
    <t xml:space="preserve">просит рыбу договор, от Тимура, далее КП 
ЛЮДА ДИАЛОГ</t>
  </si>
  <si>
    <r>
      <rPr>
        <b val="true"/>
        <sz val="13"/>
        <rFont val="Cambria"/>
        <family val="0"/>
        <charset val="1"/>
      </rPr>
      <t xml:space="preserve">89163496817 Нафиг ( Николай по - русски) </t>
    </r>
    <r>
      <rPr>
        <sz val="11"/>
        <color rgb="FF000000"/>
        <rFont val="Arial"/>
        <family val="0"/>
        <charset val="1"/>
      </rPr>
      <t xml:space="preserve">79661876624 Александра</t>
    </r>
  </si>
  <si>
    <t xml:space="preserve">м. Варшавская        10.00-11.00        4100        2261ок        "
чунгарский б-р, д 10 корп 1
кв 85 
этаж 2 падик - уточнить"        "клопы, мск, 
4100 ГАП со скид.
3-ка клопы"        Владимир</t>
  </si>
  <si>
    <t xml:space="preserve">  2261ок  </t>
  </si>
  <si>
    <t xml:space="preserve">89647817079 Хач, 8 960 075 10 73 цыфры не могут назвать!</t>
  </si>
  <si>
    <t xml:space="preserve">Одинцово, ул чистяковой 67 вагончики (два вагончика) лих 14</t>
  </si>
  <si>
    <t xml:space="preserve">клопы, гор </t>
  </si>
  <si>
    <t xml:space="preserve">2263ок</t>
  </si>
  <si>
    <t xml:space="preserve">7 903 180 21 86 Дмитрий</t>
  </si>
  <si>
    <t xml:space="preserve">7 903 180 21 86 Дмитрий
клопы
</t>
  </si>
  <si>
    <t xml:space="preserve">клопы жучки облепили сайдинг.
не знает вызывать или нет. отправит фото ватс ап. Если че сам закажет. </t>
  </si>
  <si>
    <t xml:space="preserve">89031348800 Андрей
7 968 414 34 00</t>
  </si>
  <si>
    <t xml:space="preserve">стоимость работ и условия
15:45
Получено из чата на сайте
оставьте Ваш телефон, для бесплатной предметной консультации,спасибо
15:47
Прочитано в чате на сайте
89031348800 котельники мкрн бедая дача д 53 магазин сладкий дом</t>
  </si>
  <si>
    <t xml:space="preserve">продмаг белая дача 130кв м, с19-30, здание старое</t>
  </si>
  <si>
    <t xml:space="preserve">2264ок</t>
  </si>
  <si>
    <t xml:space="preserve">89197766165 
Тамара Федоровна  74955639117"       </t>
  </si>
  <si>
    <t xml:space="preserve">МО Красногорск        10.00-11.00        6700        2262окСЭС        "
МО, красногорск, мн-н Опалиха, ул счастливая, д 14  "тарарканы, частный дом. 3 хозяина.
180 кв.в.      бегают с начала весны.
6700 ГАП. "        Владимир</t>
  </si>
  <si>
    <t xml:space="preserve">2262окСЭС   </t>
  </si>
  <si>
    <t xml:space="preserve">гурман </t>
  </si>
  <si>
    <t xml:space="preserve">1238ю</t>
  </si>
  <si>
    <t xml:space="preserve">79670418886 Ольга"   </t>
  </si>
  <si>
    <t xml:space="preserve">МЦК Зорге        18.00-19.00        5700        2265ок        "
ул Зорге, 9А
СЖК Зорге 9
8800 комлпекс ( гап, хол, бар)
 . 250 кв м
мск, Зорге."        Владимир</t>
  </si>
  <si>
    <t xml:space="preserve">   2265ок </t>
  </si>
  <si>
    <t xml:space="preserve">стр 45 12</t>
  </si>
  <si>
    <t xml:space="preserve">жск ярославсикй</t>
  </si>
  <si>
    <t xml:space="preserve">жск ярославсикй дезинф и дер  и акты</t>
  </si>
  <si>
    <t xml:space="preserve">1242ю</t>
  </si>
  <si>
    <t xml:space="preserve">7 968 868 28 83 Максим</t>
  </si>
  <si>
    <t xml:space="preserve">золотой вавилон    арендаторов засавили провести дезинсекцию</t>
  </si>
  <si>
    <t xml:space="preserve">дезинсекция 27м2     профилактика</t>
  </si>
  <si>
    <t xml:space="preserve">2266ок</t>
  </si>
  <si>
    <t xml:space="preserve">УЛ АЛЫМОВА  д.3 кв 134 3 комн 3 под 4 эт код 134</t>
  </si>
  <si>
    <t xml:space="preserve">комплекс,клопы</t>
  </si>
  <si>
    <t xml:space="preserve">2267ок</t>
  </si>
  <si>
    <t xml:space="preserve">Заказ  строка 3949/ приехала с отпуска</t>
  </si>
  <si>
    <t xml:space="preserve">8-985-615-94-50 Наталия - пенсионерка</t>
  </si>
  <si>
    <t xml:space="preserve">"м. ВДНХ
МЦК Ростокино"        13.00-13.30        2000        2268ок        "8-985-615-94-50 Наталия
89160656312
пр-д кадомцева, д 5 корп 2 
6 падик 1 этаж кв 254"        "    
   тараканы, 2-ка , хол"                Владимир </t>
  </si>
  <si>
    <t xml:space="preserve">тараканы, 2-ка , хол</t>
  </si>
  <si>
    <t xml:space="preserve">   2268ок </t>
  </si>
  <si>
    <t xml:space="preserve">Я - ПЕНСИОНЕРКА. Сын оставил 2000р.</t>
  </si>
  <si>
    <t xml:space="preserve">Елена 8499 178 5743</t>
  </si>
  <si>
    <t xml:space="preserve">2-ка текстильщикиь Людблинская д.11 стр2 кв 16 8903 566 99 69 , скидка 10% инвалиды</t>
  </si>
  <si>
    <t xml:space="preserve">клопы, гор</t>
  </si>
  <si>
    <t xml:space="preserve">2269ок</t>
  </si>
  <si>
    <t xml:space="preserve">89268693796 Алена, </t>
  </si>
  <si>
    <t xml:space="preserve">блохи Москва, 3-ка, дети, есть грудной Маршала Чуйкова д.22 корп 1 кв 43 3-й подъезд </t>
  </si>
  <si>
    <t xml:space="preserve">2270ок</t>
  </si>
  <si>
    <t xml:space="preserve">79262338935 Жавельен</t>
  </si>
  <si>
    <t xml:space="preserve">от вшей хлоркой будет ебашить САМА!!!!!! СВОИМИ СИЛАМИ!!!!</t>
  </si>
  <si>
    <t xml:space="preserve">просто спросить, заказывать ничего не буду!</t>
  </si>
  <si>
    <t xml:space="preserve">89197757887 Максим</t>
  </si>
  <si>
    <t xml:space="preserve">"КОЛОМНА
100 км"        "18.00
ЕСЛИ МОЖНО РАНЬШЕ"        5300        2280ок        "79197757887 Максим
г . Коломна, ул зеленая, д 1 кв 9 
3 этаж дмфн"        "захватать одноразовый распиратор
__
дать рекомендации от соседей.
__
2-ка, ГАП, бар"        Владимир</t>
  </si>
  <si>
    <t xml:space="preserve">клопы
дихлофос сам травил. </t>
  </si>
  <si>
    <t xml:space="preserve"> 2280ок    </t>
  </si>
  <si>
    <t xml:space="preserve">Заказ   дожался</t>
  </si>
  <si>
    <t xml:space="preserve">89672027012 Маша ( хач)</t>
  </si>
  <si>
    <t xml:space="preserve">2ка клопы  Гап</t>
  </si>
  <si>
    <t xml:space="preserve">пошла советоваться с мужем---- набрать в 11.00\\\связь в 14.00
__
сами наберут</t>
  </si>
  <si>
    <t xml:space="preserve">89652862534 Сергей,( 8903773 50 37Наталья (на всякий случай))</t>
  </si>
  <si>
    <t xml:space="preserve">КЛОПЫ 2 мес, 3к кв марьино соседи сверху.  луговой проезд д4 корп 3 кв 183 домофон 234</t>
  </si>
  <si>
    <t xml:space="preserve">3 к кв комплекс</t>
  </si>
  <si>
    <t xml:space="preserve">2271ок</t>
  </si>
  <si>
    <t xml:space="preserve">962 947 26 90 Эльза</t>
  </si>
  <si>
    <t xml:space="preserve">Коломна Октябрьской революции д.31 ТРК Паровоз 4463 м.кв info@tkparovoz.ru</t>
  </si>
  <si>
    <t xml:space="preserve">хол , тараканы</t>
  </si>
  <si>
    <t xml:space="preserve">1247ю</t>
  </si>
  <si>
    <t xml:space="preserve">Счет оплачен</t>
  </si>
  <si>
    <t xml:space="preserve">89996672400 Даниэль</t>
  </si>
  <si>
    <t xml:space="preserve">москва печатники</t>
  </si>
  <si>
    <t xml:space="preserve">2272ок</t>
  </si>
  <si>
    <t xml:space="preserve">79168896988 Александр"     </t>
  </si>
  <si>
    <t xml:space="preserve">"Кунцевская
1.5 км от мкад."        10.00-11.00        6000        2273ок        "Немчиновка, ул лесная, д 12
1.5 км от мкад.
   """мыши, в частном доме.
 под 100 кв.м.
есть собака
комплекс : ловушки, приманки, бродират. 
"""        Владимир</t>
  </si>
  <si>
    <t xml:space="preserve">    2273ок   </t>
  </si>
  <si>
    <t xml:space="preserve">Заказ  4539 стр. дожался</t>
  </si>
  <si>
    <t xml:space="preserve">8-903-199-20-18 Игорь</t>
  </si>
  <si>
    <t xml:space="preserve">м. Новокосино        10.00-11.00        4100        2274ок        "8-903-199-20-18 Игорь
89037424275 Супруга Юлия        
Реутов, ул молодежная, д 4 кв 215
падик 4 
7 этаж"        2-ка, клопы, ГАП        Владимир</t>
  </si>
  <si>
    <t xml:space="preserve">клопы, 2 неедли. 
ГАП, 2-ка. </t>
  </si>
  <si>
    <t xml:space="preserve">2274ок  </t>
  </si>
  <si>
    <t xml:space="preserve">79269931780 Дмитрий</t>
  </si>
  <si>
    <t xml:space="preserve">центрсоюзсервис МЫТИЩИ стар клиент. 
2 мусоропровода, 9 этажей + мусоросборники 2 шт.</t>
  </si>
  <si>
    <t xml:space="preserve">1244ю</t>
  </si>
  <si>
    <t xml:space="preserve">Заказ  , счет оплачен</t>
  </si>
  <si>
    <t xml:space="preserve">
_____________
все передали. ХОЧЕТ НДС
сами наб.
___
Люда диалог стр 4494</t>
  </si>
  <si>
    <t xml:space="preserve">Люда диалог стр 4494</t>
  </si>
  <si>
    <t xml:space="preserve">Ольга 8916 162 71 46</t>
  </si>
  <si>
    <t xml:space="preserve">клиника метро Беляево 250 м.кв  Миклухо- Маклая(2000 ночной выез)yalo26@yandex.ru</t>
  </si>
  <si>
    <t xml:space="preserve">тараканы, хол </t>
  </si>
  <si>
    <t xml:space="preserve">1243ю</t>
  </si>
  <si>
    <t xml:space="preserve">89858138875 светлана </t>
  </si>
  <si>
    <t xml:space="preserve">дошколята ппк жуд 3д лампы, тбо, лаб, дезавто </t>
  </si>
  <si>
    <t xml:space="preserve">если 3 объекта то 13х3 </t>
  </si>
  <si>
    <t xml:space="preserve">миша выставлен  диалог</t>
  </si>
  <si>
    <t xml:space="preserve">8 925 628 40 20 Наталья/</t>
  </si>
  <si>
    <t xml:space="preserve">1-ка москва чапаевский переулок 10/2 кв4 сокол </t>
  </si>
  <si>
    <t xml:space="preserve">тараканы более 6 мес, хол и бар</t>
  </si>
  <si>
    <t xml:space="preserve">2275ок</t>
  </si>
  <si>
    <t xml:space="preserve">79036854206 Георгий</t>
  </si>
  <si>
    <t xml:space="preserve">мыши, дом частный.
домашние животные.
5 км от мкад, одинцово.
30 кв.м. - кухня и буфер. 
5700 р.  комплекс. расчет на этот объем</t>
  </si>
  <si>
    <t xml:space="preserve">пошла советоваться с мужем---- набрать в \связь в 17.00
__
сбрас - набрать 17.10</t>
  </si>
  <si>
    <t xml:space="preserve">79253320800      Фарух додик</t>
  </si>
  <si>
    <t xml:space="preserve">беляево        17.00-18.00        3200        2276ок        "ул профсоюзная, д 83 корп 1 
79253320800 Фарухх"        "гор и хол со скид. 
общага. 1-ка. до 15 кв.м.
с февраля . комлекс, дозировки и смена вещесви, комбинация. "        Владимир</t>
  </si>
  <si>
    <t xml:space="preserve">2276ок</t>
  </si>
  <si>
    <r>
      <rPr>
        <sz val="18"/>
        <color rgb="FFFF0000"/>
        <rFont val="Cambria"/>
        <family val="0"/>
        <charset val="1"/>
      </rPr>
      <t xml:space="preserve">Заказ  </t>
    </r>
    <r>
      <rPr>
        <sz val="11"/>
        <color rgb="FF000000"/>
        <rFont val="Cambria"/>
        <family val="0"/>
        <charset val="1"/>
      </rPr>
      <t xml:space="preserve">гасится</t>
    </r>
  </si>
  <si>
    <t xml:space="preserve">13.21</t>
  </si>
  <si>
    <t xml:space="preserve">Светислава 89632258712/ </t>
  </si>
  <si>
    <t xml:space="preserve">Некрасовка Сочинская д.5  подъезд 4 кв219 Выхино 1-ка домофон не работает ( за повторный выезд 500 р.)</t>
  </si>
  <si>
    <t xml:space="preserve">тараканы , гор туман+ барьер</t>
  </si>
  <si>
    <t xml:space="preserve">2277ок</t>
  </si>
  <si>
    <t xml:space="preserve">Мария 8-925-085-67-55</t>
  </si>
  <si>
    <t xml:space="preserve">строка 4504  ЧЕРНОГОЛОВКА</t>
  </si>
  <si>
    <t xml:space="preserve">Заказ  , счет оплачен 4504</t>
  </si>
  <si>
    <t xml:space="preserve">	Фатима 79267099170</t>
  </si>
  <si>
    <t xml:space="preserve">7925 164 88 80 мария </t>
  </si>
  <si>
    <t xml:space="preserve">открытие в ноябре  маникюр, под ключ ПППК ЖУД 3д и пр</t>
  </si>
  <si>
    <t xml:space="preserve">открытие в ноябре связь 30.10</t>
  </si>
  <si>
    <t xml:space="preserve">79039603582  Андрей</t>
  </si>
  <si>
    <t xml:space="preserve">плесень, соседи затопили.
2 недели назад. 
мск,  9этаж.
12 кв.м - по плинтусу, черная.
12000 р .</t>
  </si>
  <si>
    <t xml:space="preserve">Заказ  стр 4613</t>
  </si>
  <si>
    <t xml:space="preserve">79636851812   Екатерина</t>
  </si>
  <si>
    <t xml:space="preserve">м. Бульвар Дмитрия Донского        09.00-9.30        5400        2278ок        "
79636851812   Екатерина
ул старобитцевская, д 11 4 падик
12 этаж кв 186 код: 200к2001 "        "2-ка, клопы
неделя, 2 недели. </t>
  </si>
  <si>
    <t xml:space="preserve">маленкьий ребенок ГАП, 12 этаж. 4100ГАП + 300бар =4400 500 р за примиум. + 500 за утренннее. __ интерес был к плесени на кухне." Владимир</t>
  </si>
  <si>
    <t xml:space="preserve">2278ок</t>
  </si>
  <si>
    <t xml:space="preserve">Сергей Юрьевич Каменев
АО «Медицина»
Тел.: (495) 775-71-40 (доб.: 16-09)</t>
  </si>
  <si>
    <t xml:space="preserve">Добрый день.
1.Прошу Вас направить мне на почту в срок до 16.00 16.10.2018
(или укажите Ваши сроки предоставления КП)
коммерческое предложение должно быть на бланке Вашей организации, с обязательным указанием ИНН, прошу Вас также в КП отразить разделы ТЗ «Заполняется поставщиком», в свободной форме о соответствии данным требованиям с указанием пунктов ТЗ.
Прошу сообщить о Вашем решении!</t>
  </si>
  <si>
    <t xml:space="preserve">КП ок! Дубляж в базу, связь 17.10</t>
  </si>
  <si>
    <t xml:space="preserve">8495 354 71 64 Лариса</t>
  </si>
  <si>
    <t xml:space="preserve">Печатники 2-ка, животные</t>
  </si>
  <si>
    <t xml:space="preserve">позвонить 18.10 в 10.00</t>
  </si>
  <si>
    <t xml:space="preserve">ВСЕВОЛОД </t>
  </si>
  <si>
    <t xml:space="preserve">МЫШЬ</t>
  </si>
  <si>
    <t xml:space="preserve">16.32</t>
  </si>
  <si>
    <t xml:space="preserve">7 966 127 77 33 Роман</t>
  </si>
  <si>
    <t xml:space="preserve">Раменский р-он село "Рыболово" рядом ДК ,</t>
  </si>
  <si>
    <t xml:space="preserve">Заказ  строка 4248</t>
  </si>
  <si>
    <t xml:space="preserve">74992862222     Виолетта 213 доб 8929-953-53-42</t>
  </si>
  <si>
    <t xml:space="preserve">блохи, 3434 кв.м.
Зеленоград, предприятия.
травали аграном. - безрезультатно. 
21 000 БН. ГАП (оплата дороги) ?Разрешительные док-ты , каким препаратом будем травить, дипломированный мастер дезинсектор синузан, аверфос 15-10 мл на литр воды</t>
  </si>
  <si>
    <t xml:space="preserve">пошла советоваться с Обэмой
связь 17.10</t>
  </si>
  <si>
    <t xml:space="preserve">84957792132 Сергей 8-916-687-29-16</t>
  </si>
  <si>
    <t xml:space="preserve">Ул. теплый стан д.6 кв 85 (3-ий подъезд 085В 4 эт)</t>
  </si>
  <si>
    <t xml:space="preserve">тараканы, квартира 3-ка, хол +бар</t>
  </si>
  <si>
    <t xml:space="preserve">2281окСЭС</t>
  </si>
  <si>
    <t xml:space="preserve">МСЭ2</t>
  </si>
  <si>
    <t xml:space="preserve">8.54</t>
  </si>
  <si>
    <t xml:space="preserve">8 (977)755-45-30 Елена</t>
  </si>
  <si>
    <t xml:space="preserve">Д\С маргаритка  5500 в м 2д и дезвент</t>
  </si>
  <si>
    <t xml:space="preserve">3д госшляпа </t>
  </si>
  <si>
    <t xml:space="preserve">связь  18.10 в 10.00 узнает бюджет</t>
  </si>
  <si>
    <t xml:space="preserve">МСЭ3</t>
  </si>
  <si>
    <t xml:space="preserve">89261814000 Эмин </t>
  </si>
  <si>
    <t xml:space="preserve">120 чел 7 этажей, реабилитация детей инвалидов, ППК amg220@list.ru</t>
  </si>
  <si>
    <t xml:space="preserve">стремная шляпа, миша размышляет</t>
  </si>
  <si>
    <t xml:space="preserve">МСЭ4</t>
  </si>
  <si>
    <t xml:space="preserve">Федор чурка  890691700587</t>
  </si>
  <si>
    <t xml:space="preserve">мытищи 1-ка (500выезд) </t>
  </si>
  <si>
    <t xml:space="preserve">не, не нужно, дорого!, жадная скотина! Бросил трубку</t>
  </si>
  <si>
    <t xml:space="preserve">МСЭ5</t>
  </si>
  <si>
    <t xml:space="preserve">89684041018 Ханит</t>
  </si>
  <si>
    <t xml:space="preserve">Чехов 2-ка ул.Гагарина д. 32Б кв31 , клопы две недели</t>
  </si>
  <si>
    <t xml:space="preserve">2282ок</t>
  </si>
  <si>
    <t xml:space="preserve">8 999 964 59 77 Максим</t>
  </si>
  <si>
    <t xml:space="preserve">Лыткарино , 3-ка квартал 2 д.7 кв105 этаж 10 дом 105 на 13 часов</t>
  </si>
  <si>
    <t xml:space="preserve">клопы,  гор+бар</t>
  </si>
  <si>
    <t xml:space="preserve">2283окСЭС</t>
  </si>
  <si>
    <t xml:space="preserve">МСЭ7</t>
  </si>
  <si>
    <t xml:space="preserve">15.00 </t>
  </si>
  <si>
    <t xml:space="preserve">2к кв  клопы живет 6 человек квартирантов, хз давно или нет</t>
  </si>
  <si>
    <t xml:space="preserve">каблук связь в 18.10</t>
  </si>
  <si>
    <t xml:space="preserve">8-495-959-77-47 Елена (звонила с 8495-787-72-06)</t>
  </si>
  <si>
    <t xml:space="preserve">Цветной бульвар, 9000 кв.м </t>
  </si>
  <si>
    <t xml:space="preserve">КП Миша отправь</t>
  </si>
  <si>
    <t xml:space="preserve">Наркоцентр</t>
  </si>
  <si>
    <t xml:space="preserve">МСЭ9</t>
  </si>
  <si>
    <t xml:space="preserve">84992705077 шо нельзя состряпать? (с)</t>
  </si>
  <si>
    <t xml:space="preserve">овощной склад</t>
  </si>
  <si>
    <t xml:space="preserve">ппк 5000 1-2 дня </t>
  </si>
  <si>
    <t xml:space="preserve">хохломудак  хотел ППК на зелень, покумекаем наберем\\\\НАЕБКА ПРОЗВОН КОНКУРЕНТОВ ЭКОТЕСТ М</t>
  </si>
  <si>
    <t xml:space="preserve">МСЭ10</t>
  </si>
  <si>
    <t xml:space="preserve">7 916 240 43 19 	Безпалько Лидия Егоровна</t>
  </si>
  <si>
    <t xml:space="preserve">мыши на даче,подрезково 30-кв.м есть проход на чердак ,погреб </t>
  </si>
  <si>
    <t xml:space="preserve">санитарный  врач и дочка санитарный врач, пенсионерка я не могу,должна поговорить с дочей.... будто ток инсульт перенесла оч тяжелая бабка.связь сама наберет с дочей вижусь по ночам </t>
  </si>
  <si>
    <t xml:space="preserve">89032933727 Оксана</t>
  </si>
  <si>
    <t xml:space="preserve">700 кв м сколково стройка мыши  всс штаб строительства от мгцд</t>
  </si>
  <si>
    <t xml:space="preserve">ООТ МГЦД</t>
  </si>
  <si>
    <t xml:space="preserve">выставляю счеит</t>
  </si>
  <si>
    <t xml:space="preserve">915 347 96 49 Андрей</t>
  </si>
  <si>
    <t xml:space="preserve">г. Москва 400 кв.м (2 выезда) 79153479649@yandex.ru</t>
  </si>
  <si>
    <t xml:space="preserve">КП на почту</t>
  </si>
  <si>
    <t xml:space="preserve">8 мусорокамер, мск, 12 этажей 
+ мусоросборники</t>
  </si>
  <si>
    <t xml:space="preserve">13 к в квартал
10 к ежемесячно
20 к разово</t>
  </si>
  <si>
    <t xml:space="preserve">сам наберет
контрольный 18.10</t>
  </si>
  <si>
    <t xml:space="preserve">89296628328 / 84962643130 Вера Михайловна</t>
  </si>
  <si>
    <t xml:space="preserve">Павшинская пойма дом 53 кв.м ул.причальная д.8</t>
  </si>
  <si>
    <t xml:space="preserve">тараканы,гор +барьер</t>
  </si>
  <si>
    <t xml:space="preserve">2284ок</t>
  </si>
  <si>
    <t xml:space="preserve">08.50</t>
  </si>
  <si>
    <t xml:space="preserve">8-926-708-43-15 анастасия</t>
  </si>
  <si>
    <t xml:space="preserve">каховская,с лог скидкой, ул Каховка, д 15,к 1, кв 101 ,6 под,1этаж</t>
  </si>
  <si>
    <t xml:space="preserve">тараканы гор тум+гель</t>
  </si>
  <si>
    <t xml:space="preserve">2285ок</t>
  </si>
  <si>
    <t xml:space="preserve">09.55</t>
  </si>
  <si>
    <t xml:space="preserve">Юля 89258952540, 89056782150 Ольга</t>
  </si>
  <si>
    <t xml:space="preserve">тараканы, 2-ка (выезд 300), год , ребенок село Ромашково европейский бульвар д.1 кв6 (2477код домофон) к 16 часам Молодежная</t>
  </si>
  <si>
    <t xml:space="preserve">тараканы, комп</t>
  </si>
  <si>
    <t xml:space="preserve">2286ок</t>
  </si>
  <si>
    <t xml:space="preserve">09.32</t>
  </si>
  <si>
    <t xml:space="preserve">Татьяна Михайловна 84992180254</t>
  </si>
  <si>
    <t xml:space="preserve">Алмаатинская, 2-ка, лежачая бабушка</t>
  </si>
  <si>
    <t xml:space="preserve">тараканы, хол+бар</t>
  </si>
  <si>
    <t xml:space="preserve">бросила трубку, позвонить в 13 часов НУЖНО ОБДУМАТЬ, У МЕНЯ ЕСТЬ ВАШ НОМЕР, САМА ПОЗВОНЮ</t>
  </si>
  <si>
    <t xml:space="preserve">79684040004    Филлип"  </t>
  </si>
  <si>
    <t xml:space="preserve">Коммунарка        16.00        6700        2287ок        "крыс, магазин.
коммунорка, д 31А
ориентир - кафе рандеву.
79684040004    Филлип"        "2 км от мкад, продукты. 
80 кв.м. _ 100 = 180 кв.м. - крысы комплекс  БЕЗ ловушек, приманки или пена."        Владимир</t>
  </si>
  <si>
    <t xml:space="preserve">  2287ок </t>
  </si>
  <si>
    <r>
      <rPr>
        <sz val="11"/>
        <rFont val="Cambria"/>
        <family val="0"/>
        <charset val="1"/>
      </rPr>
      <t xml:space="preserve">79104516402      Анатолий Дмитрович </t>
    </r>
    <r>
      <rPr>
        <b val="true"/>
        <sz val="13"/>
        <rFont val="Cambria"/>
        <family val="0"/>
        <charset val="1"/>
      </rPr>
      <t xml:space="preserve">ДЕД</t>
    </r>
  </si>
  <si>
    <t xml:space="preserve">тараркнаы на кухне, 2-ка.
от соседей.
мск
79104516402      Анатолий Дмитрович
ГАП + бар. 
3400 скидка пенсионеру.
м. киевская</t>
  </si>
  <si>
    <t xml:space="preserve">никого нет дома, связь в 14.00
КОНТРОЛЬНЫЙ ЗВОНОК 19.10 пО СЛОВАМ ДЕДА , ХОТЯТ С СОСЕДЯМИ ОДНОВРЕМЕННО ТРАВИТЬ</t>
  </si>
  <si>
    <t xml:space="preserve">89264748666 Жанна, Розик 8-926-883-65-75</t>
  </si>
  <si>
    <t xml:space="preserve">Юж .Бутово 2-ка улица типографская д.14 кв 44 эт5 *423</t>
  </si>
  <si>
    <t xml:space="preserve">2288ок</t>
  </si>
  <si>
    <t xml:space="preserve">84997859959 Юрий Васильевич  завод салют</t>
  </si>
  <si>
    <t xml:space="preserve">дезинфекция 17000 кв м металлобработка</t>
  </si>
  <si>
    <t xml:space="preserve">34к и 1500 за машину</t>
  </si>
  <si>
    <t xml:space="preserve">84959254770 НАталья</t>
  </si>
  <si>
    <t xml:space="preserve">кухня в офисе 25 кв м тараканы м щукинская 89163168471, ул маршала василевского д13 корп 3  </t>
  </si>
  <si>
    <t xml:space="preserve">помпа барьер </t>
  </si>
  <si>
    <t xml:space="preserve">2289ок</t>
  </si>
  <si>
    <t xml:space="preserve">Алика Наталья 74959270755</t>
  </si>
  <si>
    <t xml:space="preserve">РП Техприемка, 20 кв.м. - 
156 кв.м..</t>
  </si>
  <si>
    <t xml:space="preserve">79039603582  Андрей
79161481088 Елена</t>
  </si>
  <si>
    <t xml:space="preserve">м. МАяковская        12.00        12000 р .        2290ок        "ермолайский пер, д 18А
2 падик код 71к7302
9 этаж кв 71
79039603582  Андрей
79161481088 Елена"        "плесень, соседи затопили.
2 недели назад. 
мск,  9этаж.
12 кв.м - по плинтусу, черная.
мех зачистка + обработка 2 компонентным составом."        Владимир</t>
  </si>
  <si>
    <t xml:space="preserve">2290ок  </t>
  </si>
  <si>
    <t xml:space="preserve">"чет крутовато, я вас услышал"
_________
дожались) стр 4578</t>
  </si>
  <si>
    <t xml:space="preserve">8926 354 87 28
Григорий</t>
  </si>
  <si>
    <t xml:space="preserve">Добрый день. Прошу скинуть комерческое  предложение по Дератизации, дезинфекции, дезинсекци тех.этажа  - площадь примерно 1000м2 (обработка от мышей, клопов, тараканов, моли).</t>
  </si>
  <si>
    <t xml:space="preserve">Запрос КП, диалог , связь 19.10</t>
  </si>
  <si>
    <t xml:space="preserve">84952680404 Инесса 8*926 856 00 58</t>
  </si>
  <si>
    <t xml:space="preserve">Мед.центр Куркин 836 кв.м 4 раза в год ilikhova@medkvadrat.ru lобрабатывать не нужно</t>
  </si>
  <si>
    <t xml:space="preserve">крысы  </t>
  </si>
  <si>
    <t xml:space="preserve">17 200</t>
  </si>
  <si>
    <t xml:space="preserve">Иван 8916-141-31-81, 84987173017</t>
  </si>
  <si>
    <t xml:space="preserve">Людмида</t>
  </si>
  <si>
    <t xml:space="preserve">Общежитие Звенигород 15 комнат  комнат 410м.кв 2 этажа, два сан узла + две душевые</t>
  </si>
  <si>
    <t xml:space="preserve">клопы, комп</t>
  </si>
  <si>
    <t xml:space="preserve">15 700</t>
  </si>
  <si>
    <t xml:space="preserve">Оплачен</t>
  </si>
  <si>
    <t xml:space="preserve">89037554050   Лариса анатольвна</t>
  </si>
  <si>
    <t xml:space="preserve">детский садик    кухня 20 м2   подольск изначально хоетела купить просто ловушки</t>
  </si>
  <si>
    <t xml:space="preserve">набрать 19.10  в 12.00</t>
  </si>
  <si>
    <t xml:space="preserve">11.57 </t>
  </si>
  <si>
    <t xml:space="preserve">89771832262 Денис</t>
  </si>
  <si>
    <t xml:space="preserve">подвал пятиэтажки ул 2я владимирская д32 корпус 1 блози</t>
  </si>
  <si>
    <t xml:space="preserve">2291ок</t>
  </si>
  <si>
    <t xml:space="preserve">Екатерина 89039643225 </t>
  </si>
  <si>
    <t xml:space="preserve">мясо розничная точка</t>
  </si>
  <si>
    <t xml:space="preserve">не октрылаьс ищет помещение</t>
  </si>
  <si>
    <t xml:space="preserve">ищет помещение, ТП</t>
  </si>
  <si>
    <t xml:space="preserve">Сергей 9857840481</t>
  </si>
  <si>
    <t xml:space="preserve">участок 24сотки от мкад    80км клинский район</t>
  </si>
  <si>
    <t xml:space="preserve">кроты 2выезда и один в 2019</t>
  </si>
  <si>
    <t xml:space="preserve">2292ок</t>
  </si>
  <si>
    <t xml:space="preserve">Татьяна 4997025371 секретарь</t>
  </si>
  <si>
    <t xml:space="preserve">850 кв.м Алеексеевская офисы гарантия 3 месяца повторный 50%</t>
  </si>
  <si>
    <t xml:space="preserve">3-ий этаж, гор+барьер</t>
  </si>
  <si>
    <t xml:space="preserve">обзвон других компаний, попросила мобильный- не дала. Жду ответ 
КОГДА СВЯЗЬ? набрать 19.10</t>
  </si>
  <si>
    <t xml:space="preserve">89646444414  Аганез</t>
  </si>
  <si>
    <t xml:space="preserve">44 бытовки</t>
  </si>
  <si>
    <t xml:space="preserve">ивановская область город шуя   квартира  300км от мкад</t>
  </si>
  <si>
    <t xml:space="preserve">2ка</t>
  </si>
  <si>
    <t xml:space="preserve">шляпа очень дорога к ним выезд будет</t>
  </si>
  <si>
    <t xml:space="preserve">8999 837 75 00 Харис</t>
  </si>
  <si>
    <t xml:space="preserve">1к кв комплекс   клоп  таракан конаковский пр-д д6 корп1 кв 25 воднвый стадион уточнить квартиру 25</t>
  </si>
  <si>
    <t xml:space="preserve">2301ок</t>
  </si>
  <si>
    <t xml:space="preserve">89670563002 хачиха</t>
  </si>
  <si>
    <t xml:space="preserve">2к кв клопы 4100 гор туман и бар 300</t>
  </si>
  <si>
    <t xml:space="preserve">2к кв гор и бар</t>
  </si>
  <si>
    <t xml:space="preserve">я ща вам перезвану связь 14.00
КОГДА СВЯЗЬ?\\\\\нитчего нам не надо ням ням</t>
  </si>
  <si>
    <t xml:space="preserve">1к кв порселение воскресенское , тараканы комплекс </t>
  </si>
  <si>
    <t xml:space="preserve">заказали у соседки</t>
  </si>
  <si>
    <t xml:space="preserve">89096835783 Валерия</t>
  </si>
  <si>
    <t xml:space="preserve">Москва, 2-ка КОНСУЛЬТАЦИЯ</t>
  </si>
  <si>
    <t xml:space="preserve">гор </t>
  </si>
  <si>
    <t xml:space="preserve">денюшек нету))))как появятся обратимся сразу</t>
  </si>
  <si>
    <t xml:space="preserve">84991578046 Сергей</t>
  </si>
  <si>
    <t xml:space="preserve">7 соток без строений солнечногорск </t>
  </si>
  <si>
    <t xml:space="preserve">сапог, перезвоню сам</t>
  </si>
  <si>
    <t xml:space="preserve">светлячок</t>
  </si>
  <si>
    <t xml:space="preserve">светлячок предоплата</t>
  </si>
  <si>
    <t xml:space="preserve">9629472690 Эльза</t>
  </si>
  <si>
    <t xml:space="preserve">Коломна Октябрьской революции д.31 ТРК Паровоз 4463 м.кв info@tkparovoz.ru с 23 на 24 в 00 часов! Александр </t>
  </si>
  <si>
    <t xml:space="preserve">Заказ  строка 4563 </t>
  </si>
  <si>
    <t xml:space="preserve">пятницы</t>
  </si>
  <si>
    <t xml:space="preserve">89854101155 Ирина</t>
  </si>
  <si>
    <t xml:space="preserve">Москва,олимпийская деревня,5-ти комнатная </t>
  </si>
  <si>
    <t xml:space="preserve">тупая овца,блохи подумаю,сама наберу...говорит ,что дохуя хлама в хате,как убрать не знает,3 блохастые твари</t>
  </si>
  <si>
    <t xml:space="preserve">(903)5711819 Елена</t>
  </si>
  <si>
    <t xml:space="preserve">клопы.в конце вгуста.
Салтыковка, 5 км от мкад, салтыковка.
2-ка.
4 этаж. </t>
  </si>
  <si>
    <t xml:space="preserve">клопы, ГАП</t>
  </si>
  <si>
    <t xml:space="preserve">4 100 </t>
  </si>
  <si>
    <t xml:space="preserve">посоветусь с дочкой - наберу.
связь в 10.00
___
петушня ебаная гарантия год подешевле</t>
  </si>
  <si>
    <t xml:space="preserve">89152821399Ольга, 8-926-614-31-24Владислав</t>
  </si>
  <si>
    <t xml:space="preserve">Мичуринский проспект олимпийская деревня  4-х 25 кв81 к 11</t>
  </si>
  <si>
    <t xml:space="preserve">Хол, профилактика</t>
  </si>
  <si>
    <t xml:space="preserve">2293ок</t>
  </si>
  <si>
    <t xml:space="preserve">9.28</t>
  </si>
  <si>
    <t xml:space="preserve">7 968 353 88 27 Александра</t>
  </si>
  <si>
    <t xml:space="preserve">Наро-Фоминск ул Шибанкова д11 кв4  маленькая двушка, дети, кошка 400р пвторный выезд </t>
  </si>
  <si>
    <t xml:space="preserve">Гор , блохи</t>
  </si>
  <si>
    <t xml:space="preserve">2294ок</t>
  </si>
  <si>
    <t xml:space="preserve">7 926 888 88 44 Алексей Иванович</t>
  </si>
  <si>
    <t xml:space="preserve">типа крысы</t>
  </si>
  <si>
    <t xml:space="preserve">Музафар 89651282963</t>
  </si>
  <si>
    <t xml:space="preserve">Выхино 2-ка , но обрабатывать одну комнату (вторую не открывает хозяйка , можно пустить пар под дверную щель,)</t>
  </si>
  <si>
    <r>
      <rPr>
        <b val="true"/>
        <sz val="12"/>
        <rFont val="Cambria"/>
        <family val="0"/>
        <charset val="1"/>
      </rPr>
      <t xml:space="preserve">Нужно сегодня на 11-11:30, мы не успеем
___
за 2200 гарантия на</t>
    </r>
    <r>
      <rPr>
        <sz val="18"/>
        <rFont val="Cambria"/>
        <family val="0"/>
        <charset val="1"/>
      </rPr>
      <t xml:space="preserve"> 5 лет.</t>
    </r>
  </si>
  <si>
    <r>
      <rPr>
        <sz val="11"/>
        <rFont val="Cambria"/>
        <family val="0"/>
        <charset val="1"/>
      </rPr>
      <t xml:space="preserve">79169897700   Александр
</t>
    </r>
    <r>
      <rPr>
        <b val="true"/>
        <sz val="27"/>
        <rFont val="Cambria"/>
        <family val="0"/>
        <charset val="1"/>
      </rPr>
      <t xml:space="preserve">мудак</t>
    </r>
  </si>
  <si>
    <t xml:space="preserve">кроты рига пидор гнойный</t>
  </si>
  <si>
    <t xml:space="preserve">кроты епту)</t>
  </si>
  <si>
    <t xml:space="preserve"> 1986сн    </t>
  </si>
  <si>
    <t xml:space="preserve">3-й выезд</t>
  </si>
  <si>
    <t xml:space="preserve">89152886725 Сергей Сергеич сапог</t>
  </si>
  <si>
    <t xml:space="preserve">спилц забрал</t>
  </si>
  <si>
    <t xml:space="preserve">8-968-517-07-83Сергей, </t>
  </si>
  <si>
    <t xml:space="preserve">12 км от мкад 1-ка г.Лыткарино 1+ый квартол 5 мкр д5 кв 177 домофон 177В (повторный выезд 500Р)</t>
  </si>
  <si>
    <t xml:space="preserve">2295ок</t>
  </si>
  <si>
    <t xml:space="preserve">79684458539  Василий Тимофеевич</t>
  </si>
  <si>
    <t xml:space="preserve">частный дом. крысы
20 км от мкад,       2 нед. месяц
собака и ребенок, 2 этаж, брус.
по всему дому.</t>
  </si>
  <si>
    <t xml:space="preserve">крысы
170 кв.м.
7400 комплекс .
ловушки, приманки, пенокумарин.</t>
  </si>
  <si>
    <t xml:space="preserve">ну подумаю, связь в 15.00
__
вызвал за 3 копейки.</t>
  </si>
  <si>
    <t xml:space="preserve">АЮБЧОН
Телефон	+7 999 961 67 21
</t>
  </si>
  <si>
    <t xml:space="preserve">МО Долгопрудный        10.00-11.00        2700        2296ок        "АЮБЧОН 79999616721
""""Догопрудный, м-н Хлебникова, ул станционная, д 11 кв 13 падик 1 этаж 4 "        "таракны, клопы
2-ка
5 чел. ""        таракны, клопы        2700 ХОЛ"        Владимир</t>
  </si>
  <si>
    <t xml:space="preserve">таракны, клопы</t>
  </si>
  <si>
    <t xml:space="preserve"> 2296ок    </t>
  </si>
  <si>
    <t xml:space="preserve">8-999-885-47-75 Равшан</t>
  </si>
  <si>
    <t xml:space="preserve">Москва Подольск , 7 месяцев назад 4-км Клопы пешком ходят!</t>
  </si>
  <si>
    <t xml:space="preserve">будет общаться со своими по этому поводу , как домой приедет позвонит , раз пять звонила-не берет,созвон 20.10 если сегодня не дозвонюсь</t>
  </si>
  <si>
    <t xml:space="preserve">89150581618 Аксандр</t>
  </si>
  <si>
    <t xml:space="preserve">офис 100 Москва Самотечная ул. 17А отдельный козырек, вход со двора Дстоевская</t>
  </si>
  <si>
    <t xml:space="preserve">тараканы, гор+барьер 4 900,6 100 комплекс</t>
  </si>
  <si>
    <t xml:space="preserve">2298ок</t>
  </si>
  <si>
    <t xml:space="preserve">от старого клиента </t>
  </si>
  <si>
    <t xml:space="preserve">89652736657 Наталья </t>
  </si>
  <si>
    <t xml:space="preserve">89652736657 Наталья  	от старого клиента клопы 1к кв, новопеределкино боровское ш д 40 кв 19</t>
  </si>
  <si>
    <t xml:space="preserve">2297ок</t>
  </si>
  <si>
    <t xml:space="preserve">8-977-182-49-65 Ася , </t>
  </si>
  <si>
    <t xml:space="preserve">Москва , 2-ка, Новощукинская д.6 кв.11, клопы недавно, дети , попугай</t>
  </si>
  <si>
    <t xml:space="preserve">2299ок</t>
  </si>
  <si>
    <t xml:space="preserve">79672825470    Ихтом
</t>
  </si>
  <si>
    <t xml:space="preserve">клопы, 3-ка, Павш пойма
Мякинино9 человек. уже вызывали.
4700 ГАП повыш дозировки.</t>
  </si>
  <si>
    <t xml:space="preserve">пошел отдирать обои.
связь в 16.00
__
сам наберет</t>
  </si>
  <si>
    <t xml:space="preserve">12.52 </t>
  </si>
  <si>
    <t xml:space="preserve">89660025902 Мария 89647990001 Мирзо</t>
  </si>
  <si>
    <t xml:space="preserve">старопименоменовский пер д8 кв 17, 3к кв позвонить за час</t>
  </si>
  <si>
    <t xml:space="preserve">клопы 3к кв гор и бар</t>
  </si>
  <si>
    <t xml:space="preserve">2300ок</t>
  </si>
  <si>
    <t xml:space="preserve">74955653500 
Дмитрий</t>
  </si>
  <si>
    <t xml:space="preserve">тарракнаы, мск
1-ка,         м. пражская
3800 ГАП + 300 бар. = 4100 р.</t>
  </si>
  <si>
    <t xml:space="preserve">совет с сестрой
связь в 15.00
__
сестра отказалась.</t>
  </si>
  <si>
    <t xml:space="preserve">79163271821 Юрий</t>
  </si>
  <si>
    <t xml:space="preserve">"2-ка, тараркны
мск, 1 этаж.
ул федора политаева, д 
сдается
"</t>
  </si>
  <si>
    <t xml:space="preserve">ГАП + бар = 4300 
скидка 300 р если 
3500 скидка</t>
  </si>
  <si>
    <t xml:space="preserve">за 1500 с гарантией 3 года. 
пошли нахуй , скоты</t>
  </si>
  <si>
    <t xml:space="preserve">8-926-577-56-88 Людмила, 8-926-337-44-19 Евгения</t>
  </si>
  <si>
    <t xml:space="preserve">Восквресенск 3-ка , Федино д.14 кв 12 </t>
  </si>
  <si>
    <t xml:space="preserve">тараканы ,комплекс</t>
  </si>
  <si>
    <t xml:space="preserve">мутная му-му!</t>
  </si>
  <si>
    <t xml:space="preserve">79060523642  Наталья</t>
  </si>
  <si>
    <t xml:space="preserve">дератизация, многоквартирный дом.
1600 кв.м + чердаки = 3500 кв.м.
Красногорск.
15 000 р.    НАЛ 
комплекс : 5 р за квадрат.
ловушки, пирманки, пенокумр. 
</t>
  </si>
  <si>
    <t xml:space="preserve">пошла к рук-ву
связь в 17.00
__
не берет связь 22.10</t>
  </si>
  <si>
    <t xml:space="preserve">15.27</t>
  </si>
  <si>
    <t xml:space="preserve">Татьяна 89851587944</t>
  </si>
  <si>
    <t xml:space="preserve">ППК химки салон красоты,  контроль сухожара, микроклимат освещенность, </t>
  </si>
  <si>
    <t xml:space="preserve">Заказ  на карту</t>
  </si>
  <si>
    <t xml:space="preserve">79269523853     Юлия</t>
  </si>
  <si>
    <t xml:space="preserve">3-ка, таррканы
1.5 месяца.
раптор таблетки.
10 этаж
мусоропровод
4400 + 300 = 4700 р</t>
  </si>
  <si>
    <t xml:space="preserve">дорого, бросила трубку</t>
  </si>
  <si>
    <t xml:space="preserve">16.33</t>
  </si>
  <si>
    <t xml:space="preserve">Елена Ильинишна 8-495-326-97-55</t>
  </si>
  <si>
    <t xml:space="preserve">Москва 3-ка с 15% скидкой пенсионерке</t>
  </si>
  <si>
    <t xml:space="preserve">3 740</t>
  </si>
  <si>
    <t xml:space="preserve">Дорого, у меня нет таких денег! Предупреждена о мошенниках!</t>
  </si>
  <si>
    <t xml:space="preserve">89998511101 Илья</t>
  </si>
  <si>
    <t xml:space="preserve">Химки,мкр.Подрезково,ул.Жаринова д.13 кв.19 </t>
  </si>
  <si>
    <t xml:space="preserve">клоп,холодный+бар</t>
  </si>
  <si>
    <t xml:space="preserve">2302окСЭС</t>
  </si>
  <si>
    <t xml:space="preserve">Ихсон 8-967-282-54-70</t>
  </si>
  <si>
    <t xml:space="preserve">Павшивская пойма 3-ка (300 руб выезд)</t>
  </si>
  <si>
    <t xml:space="preserve">клопы, гор 4700, компл</t>
  </si>
  <si>
    <t xml:space="preserve">Думают до 20.00</t>
  </si>
  <si>
    <t xml:space="preserve">Дмитрий 8-965 307-27-77 8-965-433-65-42Евгения</t>
  </si>
  <si>
    <t xml:space="preserve">кафе 90кв.м  Павелецкая площадь д.1а ночная 1000 доплата СССР</t>
  </si>
  <si>
    <t xml:space="preserve">тараканы, хол</t>
  </si>
  <si>
    <t xml:space="preserve">2303окСЭС</t>
  </si>
  <si>
    <t xml:space="preserve">13.26</t>
  </si>
  <si>
    <t xml:space="preserve">8-977-628-82-50 ?</t>
  </si>
  <si>
    <t xml:space="preserve">3-ка Москва, травили у мошенников! По гарантии предлагают обработать 40% от стоимости. </t>
  </si>
  <si>
    <t xml:space="preserve">Слился, УРОД!</t>
  </si>
  <si>
    <t xml:space="preserve"> Звенигород 1000 кв.м пищеблок , ночной выезд !</t>
  </si>
  <si>
    <t xml:space="preserve">1249ю</t>
  </si>
  <si>
    <t xml:space="preserve">14.31</t>
  </si>
  <si>
    <t xml:space="preserve">Иван 8916-141-31-81, 84987173018</t>
  </si>
  <si>
    <t xml:space="preserve">Звенигород, общежитие</t>
  </si>
  <si>
    <t xml:space="preserve">4616 счет Оплачен</t>
  </si>
  <si>
    <t xml:space="preserve">9.17</t>
  </si>
  <si>
    <t xml:space="preserve">Галина 89684062365</t>
  </si>
  <si>
    <t xml:space="preserve">солнечный остров, 5 км МО Ленинский р-он территория МПК Солнечный остров ,ул. Своды 35 (140 кв.м дом), можно купить отраву?</t>
  </si>
  <si>
    <t xml:space="preserve">крысы или мыши, комплекс 2 выезда 7800</t>
  </si>
  <si>
    <t xml:space="preserve">заказ 23.10 на 26.10</t>
  </si>
  <si>
    <t xml:space="preserve">9.56</t>
  </si>
  <si>
    <t xml:space="preserve">8 903- 261 16 86 Татьяна Викторовна,( 8-495-313-06-44 домашний, но звонить сначала на моб)</t>
  </si>
  <si>
    <t xml:space="preserve">Зеленодольская ул д.17 корп5 квартира 35 , снизу позвонить откроют на сб на 10 Кузьминки 3-ка</t>
  </si>
  <si>
    <t xml:space="preserve">гор+ барьер</t>
  </si>
  <si>
    <t xml:space="preserve">2304ок</t>
  </si>
  <si>
    <t xml:space="preserve">8909 921 0641 Геворг </t>
  </si>
  <si>
    <t xml:space="preserve">комната 20кв м,  клопы, мск</t>
  </si>
  <si>
    <t xml:space="preserve">кгмплекс</t>
  </si>
  <si>
    <t xml:space="preserve">советуется с рэбятоми связь в 12.00, не подходходит, звонила в 19 часов, опять не подходит!!!!</t>
  </si>
  <si>
    <t xml:space="preserve">8-926-457-89-00 Алена </t>
  </si>
  <si>
    <t xml:space="preserve"> Зеленоград 135кв.м продукты, 2500 доплата за ночную</t>
  </si>
  <si>
    <t xml:space="preserve">ого-го, это дорого, сейчас подумаемНашла в Зеленограде, дешевле!</t>
  </si>
  <si>
    <t xml:space="preserve">Андрей 8-985-776-09-04</t>
  </si>
  <si>
    <t xml:space="preserve">Видное,5 соток 7-8 шт тсж загорье ул кленовая д.13</t>
  </si>
  <si>
    <t xml:space="preserve">2305ок</t>
  </si>
  <si>
    <t xml:space="preserve">89150982929  Мудило</t>
  </si>
  <si>
    <t xml:space="preserve">подольск  тараканы</t>
  </si>
  <si>
    <t xml:space="preserve">1 ка тараканы  хол и барьер</t>
  </si>
  <si>
    <t xml:space="preserve">будут справляться своими силами   </t>
  </si>
  <si>
    <t xml:space="preserve">мертвый дед</t>
  </si>
  <si>
    <t xml:space="preserve">84996135438 ДЕД!</t>
  </si>
  <si>
    <t xml:space="preserve">Москва 2-ка</t>
  </si>
  <si>
    <t xml:space="preserve">гор, тараканы</t>
  </si>
  <si>
    <t xml:space="preserve">мы сами обратимся, сами хотели травить , а у нас купить </t>
  </si>
  <si>
    <t xml:space="preserve">8-495-417-08-47 Дмитрий</t>
  </si>
  <si>
    <t xml:space="preserve">1-ка свиблово, сдавали, делали уже обработку в другой компании, призжали по гарантии, не помогло, телефон принадлежит компании которая занимается опт.продажей аппаратуры</t>
  </si>
  <si>
    <t xml:space="preserve">комплекс, клопы</t>
  </si>
  <si>
    <t xml:space="preserve">сам наберет , с мамой общаься будет. Перезвонить нет возможности </t>
  </si>
  <si>
    <t xml:space="preserve">Татьяна 8-977-766-22-63</t>
  </si>
  <si>
    <t xml:space="preserve">образоват уч свиблово 114 кв.м, нужноразово обслужить и соответственно по договору </t>
  </si>
  <si>
    <t xml:space="preserve">для профилактики</t>
  </si>
  <si>
    <t xml:space="preserve">89265388882  Рустам</t>
  </si>
  <si>
    <t xml:space="preserve">элекроугли, ул железнодорожная 15\2  вход на территорию со стороны переезда </t>
  </si>
  <si>
    <t xml:space="preserve">1 бытовка комплекс</t>
  </si>
  <si>
    <t xml:space="preserve">2306ок</t>
  </si>
  <si>
    <t xml:space="preserve">Звенигород, ул.Лермонтова д.1 </t>
  </si>
  <si>
    <t xml:space="preserve">Заказ, счет оплачен</t>
  </si>
  <si>
    <t xml:space="preserve">Светлана 8-962-962-38-73</t>
  </si>
  <si>
    <t xml:space="preserve">выхино 2-ка</t>
  </si>
  <si>
    <t xml:space="preserve">Холодный, тараканы и клопы</t>
  </si>
  <si>
    <t xml:space="preserve">Бросила трубку, ЦЕНА НЕ УСТРАИВАЕТ!</t>
  </si>
  <si>
    <t xml:space="preserve">Юля  84996420220</t>
  </si>
  <si>
    <t xml:space="preserve">Беляево, 1-ка</t>
  </si>
  <si>
    <t xml:space="preserve">Комплекс</t>
  </si>
  <si>
    <t xml:space="preserve">мутная баба, миллион вопросов, сама позвоню. контрольный звонок в 17</t>
  </si>
  <si>
    <t xml:space="preserve">8-920-326-07-03 Елена</t>
  </si>
  <si>
    <t xml:space="preserve">Алексеевская д,47 1-ка вднх</t>
  </si>
  <si>
    <t xml:space="preserve">клопы, гор+бар</t>
  </si>
  <si>
    <t xml:space="preserve">Возможно на сегодня, пошла советоваться!!! Не дали жильцы согласие на обработку, сама наберу</t>
  </si>
  <si>
    <t xml:space="preserve">926+955+01+82</t>
  </si>
  <si>
    <t xml:space="preserve">89162686669 Юлия</t>
  </si>
  <si>
    <t xml:space="preserve">Москва,Подвойского д12/15 кв 9</t>
  </si>
  <si>
    <t xml:space="preserve">тараканы холодный +барьер</t>
  </si>
  <si>
    <t xml:space="preserve">2307ок</t>
  </si>
  <si>
    <t xml:space="preserve">89629777337Алексей</t>
  </si>
  <si>
    <t xml:space="preserve">Москва 3-ка, </t>
  </si>
  <si>
    <t xml:space="preserve">таракашки, гор+ бар</t>
  </si>
  <si>
    <t xml:space="preserve">в 16:30 позвонить,думает, набрать 23.10</t>
  </si>
  <si>
    <t xml:space="preserve">8999 863 61 73  Елена</t>
  </si>
  <si>
    <t xml:space="preserve">3ка  купили диван </t>
  </si>
  <si>
    <t xml:space="preserve">клопы  комплекс со скидкой  в 1000р при заказе сегодня</t>
  </si>
  <si>
    <t xml:space="preserve">набрать в 17.00  не знает куда детей деть,заказала у мошенников, была предупреждена! </t>
  </si>
  <si>
    <t xml:space="preserve">Александр 89160949279</t>
  </si>
  <si>
    <t xml:space="preserve">2 кровати, Большая черемушкинская метро крымскаяд. 36, стр 3 </t>
  </si>
  <si>
    <t xml:space="preserve">2308ок</t>
  </si>
  <si>
    <t xml:space="preserve">2-ка , Лыткарино 300 р за дорогу, бабушке 90 лет, лежачая</t>
  </si>
  <si>
    <t xml:space="preserve">пойдет подумает, связь 23.10</t>
  </si>
  <si>
    <t xml:space="preserve">84956443252 Александр 89252010376 </t>
  </si>
  <si>
    <t xml:space="preserve">утреннее время тараканы клопы  450кв м тараканы клопы для михаила  морферус</t>
  </si>
  <si>
    <t xml:space="preserve">комплекс 75руп замкв м </t>
  </si>
  <si>
    <t xml:space="preserve">33 750</t>
  </si>
  <si>
    <t xml:space="preserve">миша  выставлен диалог </t>
  </si>
  <si>
    <t xml:space="preserve">89154814400 артем</t>
  </si>
  <si>
    <t xml:space="preserve">объект Солнечногорский р-он , 400 кв.метров, мясопереработка </t>
  </si>
  <si>
    <t xml:space="preserve">дератизация, тараканы, биоотходы</t>
  </si>
  <si>
    <t xml:space="preserve">11 300</t>
  </si>
  <si>
    <t xml:space="preserve">89152024661  Татьяна, 89162277937 Александр</t>
  </si>
  <si>
    <t xml:space="preserve">Семен/Людмила</t>
  </si>
  <si>
    <t xml:space="preserve">коломна  2ка, гт Коломна, проспект Кирова д.56А кв 51</t>
  </si>
  <si>
    <t xml:space="preserve">2310ок</t>
  </si>
  <si>
    <t xml:space="preserve">7 965 435 03 11 Галина</t>
  </si>
  <si>
    <t xml:space="preserve">Наро-фоминск</t>
  </si>
  <si>
    <t xml:space="preserve">Набрать 05,11/пенсионерка бомж денег нет</t>
  </si>
  <si>
    <t xml:space="preserve">Арина 89267545834</t>
  </si>
  <si>
    <t xml:space="preserve">2-ка, маленькая, логистическая скидка 1000 мкр 1-го мая д.27 17 этаж кв244 к 14 300 барьер</t>
  </si>
  <si>
    <t xml:space="preserve">2309ок</t>
  </si>
  <si>
    <t xml:space="preserve">        Дмитрий +79253511154</t>
  </si>
  <si>
    <t xml:space="preserve">не берет ППК школа</t>
  </si>
  <si>
    <t xml:space="preserve">госшляпа, отбой</t>
  </si>
  <si>
    <t xml:space="preserve">8916 235 3289 Елена </t>
  </si>
  <si>
    <t xml:space="preserve">тараканы 90кв м 4 комнаты больше, </t>
  </si>
  <si>
    <t xml:space="preserve">тараканы 3800 моп без гарантии 6800 за хату с гарантией</t>
  </si>
  <si>
    <t xml:space="preserve">Договорилась еще вчера с другой компанией</t>
  </si>
  <si>
    <t xml:space="preserve">79031469861 Станислав</t>
  </si>
  <si>
    <t xml:space="preserve">79031469861 Станислав мо одинцовский р-он Ильинское шоссе поселок Ильинское поле следующий участок возле полярного</t>
  </si>
  <si>
    <t xml:space="preserve">кроты 10 соток.ю комплекс</t>
  </si>
  <si>
    <t xml:space="preserve">1221ю</t>
  </si>
  <si>
    <t xml:space="preserve">89278276969 Вадим</t>
  </si>
  <si>
    <t xml:space="preserve">1-ка Москва озерная ул. 29 корп3</t>
  </si>
  <si>
    <t xml:space="preserve">тараканы, гор</t>
  </si>
  <si>
    <t xml:space="preserve">позвонить в 14 часов 23.10</t>
  </si>
  <si>
    <t xml:space="preserve">"79032837914   Валерий</t>
  </si>
  <si>
    <t xml:space="preserve">МО Люберцы        10.00-11.00        4600        2311ок        "79032837914   Валерий
МО Люберцы, ул комсомольский пр-т, д 20 корп 2 кв - уточнить"        "клопы, 3-ка, летом.
3 этаж, Люберцы.
провести обслед обслед. 
200 р выезд.  сдает
4300 + 300 = 4600 р."        Владимир</t>
  </si>
  <si>
    <t xml:space="preserve">2311ок </t>
  </si>
  <si>
    <t xml:space="preserve">Ирина     79197254044</t>
  </si>
  <si>
    <t xml:space="preserve">МО Кооролев.,        19.00-20.00        4100        2312ок        "Ирина     79197254044
МО Кооролев., ул калининградская, д 6 падик 5 
12 этаж кв 301 
ориентир напротив глобуса. "        2-ка , клопы, ГАП        Владимир</t>
  </si>
  <si>
    <t xml:space="preserve">2312ок </t>
  </si>
  <si>
    <t xml:space="preserve">79166553330  Анна</t>
  </si>
  <si>
    <t xml:space="preserve">м. Академичкеская        10.00-11.00        4900        2313ок        "
ул шверника, д 5 
5 падик 14 этаж кв 221"        "ГАП
4100  + 300 = 4400+ 500 р за премиуми байер БЕЗ запаха. 
таракнаы, 2-ка.
месяц назад, 
МСк, дать рекомендации : сеточки, вытяжки. воздуховоды
14 этаж."        Владимир</t>
  </si>
  <si>
    <t xml:space="preserve">2313ок</t>
  </si>
  <si>
    <t xml:space="preserve">89096828319 - Игорь</t>
  </si>
  <si>
    <t xml:space="preserve">купили квартиру, мск
у алкаша. </t>
  </si>
  <si>
    <t xml:space="preserve">жена будет решать, о мошенниках знает. сами наберут.
контрольный 26.10</t>
  </si>
  <si>
    <t xml:space="preserve">89771634973 Евгения</t>
  </si>
  <si>
    <t xml:space="preserve">Домодево 2-ка , сами травили</t>
  </si>
  <si>
    <t xml:space="preserve">комплекс, тараканы</t>
  </si>
  <si>
    <t xml:space="preserve">позвонить в 10:30, договаривается с собственником, снимают квартиру, набрать 24.10 утром!</t>
  </si>
  <si>
    <t xml:space="preserve">89776823700 Наталья</t>
  </si>
  <si>
    <t xml:space="preserve">Галицино 300 выезд, одинцовский р-он</t>
  </si>
  <si>
    <t xml:space="preserve">клопы , гор+бар</t>
  </si>
  <si>
    <t xml:space="preserve">цены высокие, предупреждена о мошенниках, позвонить в 10:40 с мужем советуется. Заказала у мошенников!Овца ТУПАЯ</t>
  </si>
  <si>
    <t xml:space="preserve"> "74991783211    Лидия
89165097558
89165370099</t>
  </si>
  <si>
    <t xml:space="preserve">Текстильщики        10.00-11.00        4400        2315ок       
ул шкулева, д 3 Б, этаж 9 код: в49в7529
кв 49"        " 2-ка.
БРОНЬ мск,         клопы, сентяьрь.
4100 + 300 = 4400 р.
гап + бар. "        Владимир</t>
  </si>
  <si>
    <t xml:space="preserve">  2315ок  </t>
  </si>
  <si>
    <t xml:space="preserve">10.23</t>
  </si>
  <si>
    <t xml:space="preserve">солнечный остров, 5 км МО Ленинский р-он территория МПК Солнечный остров ,ул. Своды 35 (140 кв.м дом), можно купить отраву? Два выезда, олачивает по 3900 за каждый вызов</t>
  </si>
  <si>
    <t xml:space="preserve">крысы или мыши, комплекс 2 выезда</t>
  </si>
  <si>
    <t xml:space="preserve">2314окСЭС</t>
  </si>
  <si>
    <t xml:space="preserve">79251379987     Наталья Ивановна
</t>
  </si>
  <si>
    <t xml:space="preserve">старшая медсестара
беролурасская, частная клиика
больше 1000 кв.м. - 1200 кв.м.
13 100 р. 10,9  р за кв.</t>
  </si>
  <si>
    <t xml:space="preserve">прилегают 2 ресторана.
якитория 800 кв.м
травили в июле.  </t>
  </si>
  <si>
    <t xml:space="preserve">пошла в якиторию
связ в 15.00, ДО СИХ ПОР ЖРЕТ! РОТ ЗАНЯТ ОТВЕТИТЬ НЕ МОЖЕТ! Повторный звонок в 16.00-----не берет - связь 24.10</t>
  </si>
  <si>
    <t xml:space="preserve">89999736196 Светлана</t>
  </si>
  <si>
    <t xml:space="preserve">обрабатывала квартиру методом хол тумана, все посленое белье прожарила при температуре 210 градусов. </t>
  </si>
  <si>
    <t xml:space="preserve">позвонить 24.10 в 10 утра! Сегодня на дежурстве в роддоме, спит походу после дежурства</t>
  </si>
  <si>
    <t xml:space="preserve">84957541218  Марина Александровна</t>
  </si>
  <si>
    <t xml:space="preserve">москва   бабка 90 лет, согласовывает с сыном</t>
  </si>
  <si>
    <t xml:space="preserve">набрать 24.10 в 14.00</t>
  </si>
  <si>
    <t xml:space="preserve">79372642342 Альбина
79775793532 вт номер
79652927282 Андрей</t>
  </si>
  <si>
    <t xml:space="preserve">800 кв.м Одинцовский р-он лежачие люди, дом пристарелых, частная организация</t>
  </si>
  <si>
    <t xml:space="preserve">помпа, ловушки, тараканы, крысы</t>
  </si>
  <si>
    <t xml:space="preserve">1254ю</t>
  </si>
  <si>
    <t xml:space="preserve">Счет оплачен, заказ</t>
  </si>
  <si>
    <t xml:space="preserve">74957717092    Роман</t>
  </si>
  <si>
    <t xml:space="preserve">2100 кв.м.
офис.
74957717092    Роман</t>
  </si>
  <si>
    <t xml:space="preserve">18 100 Бн    + 1000 р. 
2 охранника, им распиторы. 
БАНК
2 ноября.  ВЕЧЕЧЕР, после 22.00
тараканы</t>
  </si>
  <si>
    <t xml:space="preserve">ВЫставить счет , жду рек-ы
__
счет выставлен Владимир - диалог.</t>
  </si>
  <si>
    <t xml:space="preserve">89032659774 Юля</t>
  </si>
  <si>
    <t xml:space="preserve">Москва, 1-ка, кота Академика янгеля , ул россошанский проезд д.4 корп 3  1 под 2 эт кв 6 (6ключ 9975), кот останется в квартире</t>
  </si>
  <si>
    <t xml:space="preserve">помпа+ бар</t>
  </si>
  <si>
    <t xml:space="preserve">2316ок</t>
  </si>
  <si>
    <t xml:space="preserve">79687150250 Алексей</t>
  </si>
  <si>
    <t xml:space="preserve">84959147814  Денис   89257285847</t>
  </si>
  <si>
    <t xml:space="preserve"> ВЧ помещение на лубянки  под ковром блохи  площадь 9000м2  3 этажа   </t>
  </si>
  <si>
    <t xml:space="preserve">по 7.5р за м2
___
кп разово 60 300 р
кп обслуж 162 000р</t>
  </si>
  <si>
    <t xml:space="preserve">67 500</t>
  </si>
  <si>
    <t xml:space="preserve">ЖДЕМ ТЗ НА ПОЧТУ----далее отправить КП и  рыбу договора
пропали - связь 24.10
___
дубляж в базу. Павел - ДИАЛОГ</t>
  </si>
  <si>
    <t xml:space="preserve">МИТКОМПАНИ</t>
  </si>
  <si>
    <t xml:space="preserve">12.33</t>
  </si>
  <si>
    <t xml:space="preserve">Вера 79776992243</t>
  </si>
  <si>
    <t xml:space="preserve">Москва 3-ка , 5 детей и животные!</t>
  </si>
  <si>
    <t xml:space="preserve">клопы, тараканы</t>
  </si>
  <si>
    <t xml:space="preserve">я пока с мужем не поговорю, ничего сказать не могу, созвон 24.10 в 11 звоните перед каникулами 2.11</t>
  </si>
  <si>
    <t xml:space="preserve">89031300322  Надежда</t>
  </si>
  <si>
    <t xml:space="preserve">парикмахерская 118м2    химки</t>
  </si>
  <si>
    <t xml:space="preserve">тараканы   если до 20.00-4600 после 20.00-7900</t>
  </si>
  <si>
    <t xml:space="preserve">пошла думать--------набрать в 17.30 ЗАКАЗАЛА В ДРУГОЙ КОМПАНИИ, ОВЦА </t>
  </si>
  <si>
    <t xml:space="preserve">79647788857      Ирина</t>
  </si>
  <si>
    <t xml:space="preserve">клопы, королев, в пятницу. увидели. 
3-ка. 
3 человека. 
2300 одну команту
без гарантии , хол туман. </t>
  </si>
  <si>
    <t xml:space="preserve">совет с подругами
если че воткнуть на сегодня под повтор
связ в 14.00 Заказ у мошенников!</t>
  </si>
  <si>
    <t xml:space="preserve">89651255262 Ирина</t>
  </si>
  <si>
    <t xml:space="preserve">3-каБалашиха, гор, сами пытались вывести, 1000 защитный костюм, она с больной спиной,но встать  может,сложно ходить</t>
  </si>
  <si>
    <t xml:space="preserve">ЗАКАЗ
__
 24.10</t>
  </si>
  <si>
    <t xml:space="preserve">13.19</t>
  </si>
  <si>
    <t xml:space="preserve">Елена 84963621502 </t>
  </si>
  <si>
    <t xml:space="preserve">Людмила/Владир/Сергей</t>
  </si>
  <si>
    <t xml:space="preserve">гос учредждения, 46 орг
</t>
  </si>
  <si>
    <t xml:space="preserve">Диалог ВОЛОДИМИР
___
архипову в Работу.
__
сделать КП 24.10 около на 945к</t>
  </si>
  <si>
    <t xml:space="preserve">89853849929 Наталья</t>
  </si>
  <si>
    <t xml:space="preserve">Зеленоград, 1-ка, скидка ветирану</t>
  </si>
  <si>
    <t xml:space="preserve">хол, клопы</t>
  </si>
  <si>
    <t xml:space="preserve">запишу ваш номер, но что-то дорого, позвонить в 15.00, позвоню сама, а-то дедушка спит! Если конечно мне это нужно будет
__
контр 26.10</t>
  </si>
  <si>
    <t xml:space="preserve">789032837914 Валерий</t>
  </si>
  <si>
    <t xml:space="preserve">запрос с сайта</t>
  </si>
  <si>
    <t xml:space="preserve">Заказ строчка 4700</t>
  </si>
  <si>
    <t xml:space="preserve">89258629775 ТЕТКА</t>
  </si>
  <si>
    <t xml:space="preserve">доки для СЭС</t>
  </si>
  <si>
    <t xml:space="preserve">ДОКИ ДЛЯ СЭС МИША СВЯЗЬ
!!!!!!\\\ гасится</t>
  </si>
  <si>
    <t xml:space="preserve">89265341052 Людмила</t>
  </si>
  <si>
    <t xml:space="preserve">
Прошу Вас сообщить стоимость и сроки проведения дезинсекции одного этажа (площадь 1313 м2) административно-бытового здания. Также интересует длительность обработки, возможно ли проведение в будни после 20.00 или в выходные, порядок оплаты.
Стоимость будет составлять в районе 12 тысяч рублей. Если После 20.00 - надбавка в 1000 р. За выходые надбавки не берем. 
По времени займет порядка 1.5-2 часов.
</t>
  </si>
  <si>
    <t xml:space="preserve">дезинсекция, холодного туманы, кабинет президента Ловушки поставим, действ.вещество другое!</t>
  </si>
  <si>
    <t xml:space="preserve">отправила кп на 41610 руб.</t>
  </si>
  <si>
    <t xml:space="preserve">74957115050 Светлана</t>
  </si>
  <si>
    <t xml:space="preserve">плесень.
5000 - 6000 р. 
гарантия год на плесень .
пятно</t>
  </si>
  <si>
    <t xml:space="preserve">плсень</t>
  </si>
  <si>
    <t xml:space="preserve">хочет сама травить.
цинкануть в 15.00
___
многоканальная шляпа.</t>
  </si>
  <si>
    <t xml:space="preserve">10.24</t>
  </si>
  <si>
    <t xml:space="preserve">Софья 89778340725</t>
  </si>
  <si>
    <t xml:space="preserve">2-ка Студенческая улица к 14 дом 44/28 кв 1 Кутузовская </t>
  </si>
  <si>
    <t xml:space="preserve">2323ок</t>
  </si>
  <si>
    <t xml:space="preserve">89167929644 Марина</t>
  </si>
  <si>
    <t xml:space="preserve">москва  кв после ремонта</t>
  </si>
  <si>
    <t xml:space="preserve">2ка тараканы   хол</t>
  </si>
  <si>
    <t xml:space="preserve">2317ок</t>
  </si>
  <si>
    <t xml:space="preserve">89859998945  Григорий   Натанович</t>
  </si>
  <si>
    <t xml:space="preserve">москва на садовом </t>
  </si>
  <si>
    <t xml:space="preserve">3ка тараканы</t>
  </si>
  <si>
    <t xml:space="preserve">2318ок</t>
  </si>
  <si>
    <t xml:space="preserve">89859586383  Галина Николаевна</t>
  </si>
  <si>
    <t xml:space="preserve">пока не звонить ждут повтор от другой компании   поставил на прозвон   на 29.10</t>
  </si>
  <si>
    <t xml:space="preserve">ВСС ОТ МГЦД</t>
  </si>
  <si>
    <t xml:space="preserve">1256ю !!!ОТ МГЦД!!!</t>
  </si>
  <si>
    <t xml:space="preserve">79169936189    Елизавета</t>
  </si>
  <si>
    <t xml:space="preserve">Семеновская        16.00-17.00        4000        2319ок        "79169936189    Елизавета
семеновсое шоссе, д 19 кв 49 
нажать код 49#021
Консъержка 89154451741 Женя"        "пустая хата
без запаха.
""тараканы, ГАП , БАР
без запаха , 1-ка, травились у мошенников.
___
связаться с консъержкой."        Владимир</t>
  </si>
  <si>
    <t xml:space="preserve">тараканы, гап бар
без запаха , 1-ка</t>
  </si>
  <si>
    <t xml:space="preserve">2319ок</t>
  </si>
  <si>
    <t xml:space="preserve">905 744 57 77 Лев, (9251671426 Тамара</t>
  </si>
  <si>
    <t xml:space="preserve">Зеленоград 2-ка выезд 300 панфиловский проспект корп 909 , кв119 подъезд 2 этаж 2) домофон 119К6284</t>
  </si>
  <si>
    <t xml:space="preserve">хол +бар</t>
  </si>
  <si>
    <t xml:space="preserve">2320ок</t>
  </si>
  <si>
    <t xml:space="preserve">89255894972 Дмитрий </t>
  </si>
  <si>
    <t xml:space="preserve">тараканы 3к кв,  есть кот хочет только моп отрадное высоковольтный пр-д д1 корп 4 кв 129</t>
  </si>
  <si>
    <t xml:space="preserve">хол и бар моп  без гарантии</t>
  </si>
  <si>
    <t xml:space="preserve">2321ок</t>
  </si>
  <si>
    <t xml:space="preserve">Фатима 79299616411</t>
  </si>
  <si>
    <t xml:space="preserve">"КУнцевская
1 км от мкад."        10.00-11.00        3700        2322ок        "Обводное шоссе,д 9  кв. 74
Пос рублево,1 км от мкад.
Фатима 79299616411"        2-ка, гАп, клопы со скид.        Владимир</t>
  </si>
  <si>
    <t xml:space="preserve">2322ок   </t>
  </si>
  <si>
    <t xml:space="preserve">89955062385 Алик </t>
  </si>
  <si>
    <t xml:space="preserve">нурел? </t>
  </si>
  <si>
    <t xml:space="preserve">хотел прикупить дез средства</t>
  </si>
  <si>
    <t xml:space="preserve">доггистон</t>
  </si>
  <si>
    <t xml:space="preserve">79651255262 Ирина"</t>
  </si>
  <si>
    <t xml:space="preserve">Люда\Володя</t>
  </si>
  <si>
    <t xml:space="preserve"> МО Балашиха        10.00-11.00        3500        2324окСЭС        "Ул объеденения, д 4
Балоашиха - 2
кв 219
79651255262 Ирина"        "инвалиды, 3-ка, тараркнаы
травились у мошенникво - помочь людям.
ГАп со скид.
__
выезд повот 200 р."        Люда\Володя</t>
  </si>
  <si>
    <t xml:space="preserve">тараркнаы</t>
  </si>
  <si>
    <t xml:space="preserve">2324окСЭС </t>
  </si>
  <si>
    <t xml:space="preserve">Заказ  4720 дожата</t>
  </si>
  <si>
    <t xml:space="preserve">Степан 89253215641</t>
  </si>
  <si>
    <t xml:space="preserve">2-ка 89253215641@yandex.ru Аэропорт 12.20 позвонить 29.10</t>
  </si>
  <si>
    <t xml:space="preserve">дожат строка 4965</t>
  </si>
  <si>
    <t xml:space="preserve">алена 89999796956</t>
  </si>
  <si>
    <t xml:space="preserve">одинцовский район летний отдых  галицино</t>
  </si>
  <si>
    <t xml:space="preserve">блохи или клопы  1ка</t>
  </si>
  <si>
    <t xml:space="preserve">СОЗВОН в 12.00  25,10 пошла  решать с мужем </t>
  </si>
  <si>
    <t xml:space="preserve">Александр 89776292471, </t>
  </si>
  <si>
    <t xml:space="preserve">Южно-портовая 9 клопы сторожка</t>
  </si>
  <si>
    <t xml:space="preserve">хол, бар</t>
  </si>
  <si>
    <t xml:space="preserve">2325ок</t>
  </si>
  <si>
    <t xml:space="preserve">Заказ  , не устроила цена!</t>
  </si>
  <si>
    <t xml:space="preserve">агентство закупок</t>
  </si>
  <si>
    <t xml:space="preserve">ГК</t>
  </si>
  <si>
    <t xml:space="preserve">89262042774         Александр мудак</t>
  </si>
  <si>
    <t xml:space="preserve">3д </t>
  </si>
  <si>
    <t xml:space="preserve">89652859597 Паша </t>
  </si>
  <si>
    <t xml:space="preserve">Долгопрудный, Виноградная 9Ф частный сектор</t>
  </si>
  <si>
    <t xml:space="preserve">2326ок</t>
  </si>
  <si>
    <t xml:space="preserve">84956486793 Ангелина, 89687919391</t>
  </si>
  <si>
    <t xml:space="preserve">1060м.кв, пропуск, туризм олимпийский проспект д14 этаж14 офис вайтрэвел </t>
  </si>
  <si>
    <t xml:space="preserve">тараканы,хол</t>
  </si>
  <si>
    <t xml:space="preserve">соседи</t>
  </si>
  <si>
    <t xml:space="preserve">89255022985 Ольга</t>
  </si>
  <si>
    <t xml:space="preserve">Семен/Константин</t>
  </si>
  <si>
    <t xml:space="preserve">дератизация на год</t>
  </si>
  <si>
    <t xml:space="preserve">58 000</t>
  </si>
  <si>
    <t xml:space="preserve">ДИАЛОГ ВЫСТАВЛЕН СЧЕТ</t>
  </si>
  <si>
    <t xml:space="preserve">79165930545 овца</t>
  </si>
  <si>
    <t xml:space="preserve">ппк 3900 жуд 3900</t>
  </si>
  <si>
    <t xml:space="preserve"> stellar.87@mail.ru</t>
  </si>
  <si>
    <t xml:space="preserve">Здравствуйте! Я могу вам чем-то помочь?
вы обрабатываете торговые точки?
Получено из чата на сайте
да
сколько будет стоить 2600 кв.м
оставьте Ваш телефон, для бесплатной предметной консультации,спасибо
лучше пришлите предложение на stellar.87@mail.ru</t>
  </si>
  <si>
    <t xml:space="preserve">ждемс ответы на задан.вопросы 
__
не отвечает от 25.10</t>
  </si>
  <si>
    <t xml:space="preserve">"79852321902 Александра </t>
  </si>
  <si>
    <t xml:space="preserve">м. бауманская        17.00-18.00        4100        2327ок        "79852321902 Александра 
ул доброслободская, д 8 кв 139
2 падик этаж 7 код 138#253"        "таррканы, 1-ка, 
мск, 
пол года, 7 этаж.
ГАП 3800 + 300 бар"        Владимир</t>
  </si>
  <si>
    <t xml:space="preserve">  2327ок </t>
  </si>
  <si>
    <t xml:space="preserve">84996644595 Нина</t>
  </si>
  <si>
    <t xml:space="preserve">животное</t>
  </si>
  <si>
    <t xml:space="preserve">79160200859 Галина</t>
  </si>
  <si>
    <t xml:space="preserve">клопики, 1-ка..
мск.
1 этаж, 2 мес.
79160200859 Галина 500 руб. скидка Зеленодольская д.13 корп кв3 </t>
  </si>
  <si>
    <t xml:space="preserve">4 900, комплекс</t>
  </si>
  <si>
    <t xml:space="preserve">созвон 25.10 в 11, нужно определиться с датой. Позвонила всем кому можно, даже тендерологу, животное 2, пошла она лесом, двадцать пять раз позвонила, сначала день не знала, теперь не знает время! Ушаталась на 29.10</t>
  </si>
  <si>
    <t xml:space="preserve">79264595099 Юлия
</t>
  </si>
  <si>
    <t xml:space="preserve">3-ка, муравьи
мск, Люберцы, 
10 этаж. 3700 ГАП + бар. ( или порошок аттрактант)</t>
  </si>
  <si>
    <t xml:space="preserve">обзвон компанний. связь 25.10</t>
  </si>
  <si>
    <t xml:space="preserve">Нагайцева Евгения Сергеевна
Комендант ЖК «Янтарный город», «Альбатрос-3»
e-mail: e.nagayceva@oootechstroy.ru
Тел.: +7 (965)299-8783</t>
  </si>
  <si>
    <t xml:space="preserve">Добрый день.
Просчитайте стоимость обработки от тараканов
1.       ствол мусоропровода 28 этажей
2.       2 этажа МОП , консьержная – около 25 кв.м
3.       Мусорокамера, около 10 кв.м.</t>
  </si>
  <si>
    <t xml:space="preserve">Обработка нужна в 2 домах с перспективой еще в 4-х
Обязательно гарантия, сертификация.
Ранее обрабатывали , результата нет. Ищем новую компанию</t>
  </si>
  <si>
    <t xml:space="preserve">кп диалог
дубляж в базу.</t>
  </si>
  <si>
    <t xml:space="preserve">1248ю   добор по этому договру на 10 бытовок</t>
  </si>
  <si>
    <t xml:space="preserve">10 бытовок по 700р</t>
  </si>
  <si>
    <t xml:space="preserve">79289597814 АЛЕКСЕЙ</t>
  </si>
  <si>
    <t xml:space="preserve">2 бытовки,Одинцово,Новая трехгорка ул Чистякова стройка напротив Чистякова 64</t>
  </si>
  <si>
    <t xml:space="preserve">Клоп хол</t>
  </si>
  <si>
    <t xml:space="preserve">2328ок</t>
  </si>
  <si>
    <t xml:space="preserve">7 9647930685  ИРИНА</t>
  </si>
  <si>
    <t xml:space="preserve">ДОКУМЕНТЫ ДЛЯ СЭС, производсьтвенный контроль воды 30 домов, </t>
  </si>
  <si>
    <t xml:space="preserve">33 к за дом  4к откат, </t>
  </si>
  <si>
    <t xml:space="preserve">Заказ   стр 4803</t>
  </si>
  <si>
    <t xml:space="preserve">89151538031, 89254365767 Сухроп</t>
  </si>
  <si>
    <t xml:space="preserve">кашино, бытовка,2 комнаты, повторный выезд 300 транспортные расходы , рядом магазин, налево и прямо. Истринский р-он</t>
  </si>
  <si>
    <t xml:space="preserve">клопы, хол</t>
  </si>
  <si>
    <t xml:space="preserve">2339ок</t>
  </si>
  <si>
    <t xml:space="preserve">от демихова </t>
  </si>
  <si>
    <t xml:space="preserve">89164766640 бабка </t>
  </si>
  <si>
    <t xml:space="preserve">6 подъездов 21 этаж, подвалы и чердаки, Мусоропроводы, 5000</t>
  </si>
  <si>
    <t xml:space="preserve">4к за ствол;  4кв 1к кв 2000 2 2к кв 2500 и 1 3к кв 3000 комплекс в комнатах помпой</t>
  </si>
  <si>
    <t xml:space="preserve">НЕПЁСОВА</t>
  </si>
  <si>
    <t xml:space="preserve">ППК ЖУД</t>
  </si>
  <si>
    <t xml:space="preserve">89159689537  Дмитрий</t>
  </si>
  <si>
    <t xml:space="preserve">МО ИВантеевка    2ка</t>
  </si>
  <si>
    <t xml:space="preserve">блохи +1500 за тараканов и барьер</t>
  </si>
  <si>
    <t xml:space="preserve">СВЯЗАТЬСЯ 26.10   В 17.00  И ПОСТАВИТЬ В ГРАФИК   </t>
  </si>
  <si>
    <t xml:space="preserve">"84957541218  Марина Александровна  
84957044368
89670780315</t>
  </si>
  <si>
    <t xml:space="preserve">м. пятницкое шоссе        13.00        3100        2340ок        "84957541218  Марина Александровна  
84957044368
89670780315
пятницкое шоссе, д 42 корп 1 кв 24
падик 1 этаж  6 "        "2ка москва    клопы   
__
3100 ГАп "" со скид.
пенсионерка, 90 лет - сделать хорошо, помочь. "        Семен/Владимир</t>
  </si>
  <si>
    <t xml:space="preserve">2340ок  </t>
  </si>
  <si>
    <t xml:space="preserve">Заказ  дожата стр 4710</t>
  </si>
  <si>
    <t xml:space="preserve">10/38</t>
  </si>
  <si>
    <t xml:space="preserve">89261377666 Егор,  8-985-246-96-98 Антон </t>
  </si>
  <si>
    <t xml:space="preserve">Динамо, помещение охраны, без запаха, верхняя масловка д.28 помещение охраны</t>
  </si>
  <si>
    <t xml:space="preserve">2341ок</t>
  </si>
  <si>
    <t xml:space="preserve">79253131697       Владимир</t>
  </si>
  <si>
    <t xml:space="preserve">клопы.
месяц 
2-ка, МО Раменское 
2 этаж.
4700 ГАП + бар.
</t>
  </si>
  <si>
    <t xml:space="preserve">СВЯЗАТЬСЯ в 15.00 - бедолага без денег.
_
не берет связь 17.00
__
гасится пошел нах</t>
  </si>
  <si>
    <t xml:space="preserve">89296679627 Ольга</t>
  </si>
  <si>
    <t xml:space="preserve">Добрый день! Подскажите пожалуйста, при дезинфекции тараканов безопасно для детей? Нужно убирать вещи и накрывать мебель? В доме трое детей, один из них грудной</t>
  </si>
  <si>
    <t xml:space="preserve">тараркнаы
пол года, 2 этаж, мск, 2-ка.
4100 ГАП + 300 бар
+ 500 премиум без запаха</t>
  </si>
  <si>
    <t xml:space="preserve">СВЯЗАТЬСЯ в 15.00 поша к мужу
__
"муж придет с работы..." связь 26.10</t>
  </si>
  <si>
    <t xml:space="preserve">74951059773  Татьяна
Галдина Татьяна Владимировна!
8 903 662 15 80</t>
  </si>
  <si>
    <t xml:space="preserve">15 000 кв.м. тарарканы.
офис, мск, 
25 - 27к. разово
квартал, месяц
тараркнаы.
galdinatania@mail.ru</t>
  </si>
  <si>
    <t xml:space="preserve">КП НА ПОЧТУ, рыбу договор, выставить счет ! Паша ждет срочно! прописать гарантию, выявление причины прописать
__
баба лох </t>
  </si>
  <si>
    <t xml:space="preserve">89154336010 Наталья</t>
  </si>
  <si>
    <t xml:space="preserve">офисные здания 500кв м мыши</t>
  </si>
  <si>
    <t xml:space="preserve">говорящая башка связь 29.10 хотела на 3 ноября</t>
  </si>
  <si>
    <t xml:space="preserve">Галина 89031107557</t>
  </si>
  <si>
    <t xml:space="preserve">3-ка Москва логистическаскидко шоссе энтузиатвов, если звонить сделать логистическую скидку 500 р.  ул мастеровая д6 корп2 кв 149 будет ждать  к 10 </t>
  </si>
  <si>
    <t xml:space="preserve">колпы, комплекс или гор+бар 4 900</t>
  </si>
  <si>
    <t xml:space="preserve">2951ок</t>
  </si>
  <si>
    <t xml:space="preserve">от старого  клиента</t>
  </si>
  <si>
    <t xml:space="preserve">89647806320 Нина Семеновна</t>
  </si>
  <si>
    <t xml:space="preserve">2к кв раменское клопы и тараканы раменское ул коммунистическая д5 кв 26  2й этаж</t>
  </si>
  <si>
    <t xml:space="preserve">клопы тараканы комплекс со сидкой</t>
  </si>
  <si>
    <t xml:space="preserve">2342ок</t>
  </si>
  <si>
    <t xml:space="preserve">79623621282 яна</t>
  </si>
  <si>
    <t xml:space="preserve">уничтожение клопов недоступен</t>
  </si>
  <si>
    <t xml:space="preserve">недоступен\\\чс спам?</t>
  </si>
  <si>
    <t xml:space="preserve">79060453346      Сергей</t>
  </si>
  <si>
    <t xml:space="preserve">м. Пролетарский        10.00-11.00        6500        2344ок        "ул 1-я дубровская, 
д 6 кв 29
падик 3 этаж 2
79060453346 Сергей
если будет в метро - смс написать."        "блохи, клопы.
4-ка, комплекс.</t>
  </si>
  <si>
    <t xml:space="preserve">клопы, блохи
___
травился у мошенников. 
сделать обследование, дать рекомендации. 
комбинация нескольких препаратв( периторииды + фосы)"	Владимир</t>
  </si>
  <si>
    <t xml:space="preserve">2344ок        </t>
  </si>
  <si>
    <t xml:space="preserve">Заказ  езда в фоис и т.д.</t>
  </si>
  <si>
    <t xml:space="preserve">89255238403 Марина </t>
  </si>
  <si>
    <t xml:space="preserve">тараканы 3к кв корп 702 кв 28 домофон 28РЕШ894</t>
  </si>
  <si>
    <t xml:space="preserve">комплекс тараканы 3к кв</t>
  </si>
  <si>
    <t xml:space="preserve">2343ок</t>
  </si>
  <si>
    <t xml:space="preserve">79259097652  Репникова Екатерина </t>
  </si>
  <si>
    <t xml:space="preserve">Добрый день.
Просьба прислать коммерческие предложения.
Отдельно на площадь обрабатываемую ежемесячно и отдельно на площадь обрабатываемую раз в квартал.
 Спасибо, 360 и 85 м2</t>
  </si>
  <si>
    <t xml:space="preserve">дератизация и дезинсекция </t>
  </si>
  <si>
    <t xml:space="preserve">КП отправлено на почту, связь 26.10</t>
  </si>
  <si>
    <t xml:space="preserve">13.43</t>
  </si>
  <si>
    <t xml:space="preserve">Андрей 89161181675</t>
  </si>
  <si>
    <t xml:space="preserve">Москва 3-ка</t>
  </si>
  <si>
    <t xml:space="preserve">ща перезвоню
)_______
связь в 15.00перезванивала, сказал я за 5 минут не могу определиться!
__
псих добренько связь 26.10</t>
  </si>
  <si>
    <t xml:space="preserve">79104642232   НАталья</t>
  </si>
  <si>
    <t xml:space="preserve">м. речной вокзал        17.00-18.00        4100        2346ок        "79104642232   НАталья   
ул фестивальная, д 19 кв 57"        "клопы, заехали в хату.
1-ка,    мск
3800 ГАП+ 300 бар = 4100 р. ""
гар 3 мес."        Владимир </t>
  </si>
  <si>
    <t xml:space="preserve">2346ок    </t>
  </si>
  <si>
    <t xml:space="preserve">2345ок</t>
  </si>
  <si>
    <t xml:space="preserve">дожала , строка 4752</t>
  </si>
  <si>
    <t xml:space="preserve">престарелые</t>
  </si>
  <si>
    <t xml:space="preserve">Михаил/Людмила</t>
  </si>
  <si>
    <t xml:space="preserve">престарелые акты 5 шт с сент 2 раза в мес и раз в мес дератизация, вписать еще дезвент</t>
  </si>
  <si>
    <t xml:space="preserve">
Прошу Вас сообщить стоимость и сроки проведения дезинсекции одного этажа (площадь 1313 м2) административно-бытового здания. Также интересует длительность обработки, возможно ли проведение в будни после 20.00 или в выходные, порядок оплаты.
Стоимость будет составлять в районе 12 тысяч рублей. Если После 20.00 - надбавка в 1000 р. За выходые надбавки не берем. 
По времени займет порядка 1.5-2 часов.
600+700</t>
  </si>
  <si>
    <t xml:space="preserve">41 610</t>
  </si>
  <si>
    <t xml:space="preserve">1269ю</t>
  </si>
  <si>
    <t xml:space="preserve">счет оплачен строка 4887</t>
  </si>
  <si>
    <t xml:space="preserve">89161297848 Анна</t>
  </si>
  <si>
    <t xml:space="preserve">еще только строят столовку </t>
  </si>
  <si>
    <t xml:space="preserve">79267842722     Елена</t>
  </si>
  <si>
    <t xml:space="preserve">Раменское        "15.00
позвонить за час "        3800        2347ок        "79267842722     Елена       
сдавали, Раменское, ул королева,д 35 падик 1 кв 
1 этаж. "        "4100 ГАп + 200 р выезд. ""
---- логист скадка 3800р!!
   ""2-ка, блохи"        Владимир</t>
  </si>
  <si>
    <t xml:space="preserve">2347ок</t>
  </si>
  <si>
    <t xml:space="preserve">79263454861  Роман</t>
  </si>
  <si>
    <t xml:space="preserve">плесень, грибок.
откосы.
2 оконных проема.   2 разные комнаты.
мск. 
мех зачитска + 2 компонента состав. 
2 часа работы.
чел шарит , занмается окнами.
плесень гар 1 год. 
7500 - 8000 р. </t>
  </si>
  <si>
    <t xml:space="preserve">СВЯЗАТЬСЯ в  26.10
хочет заказать</t>
  </si>
  <si>
    <t xml:space="preserve">каширская больница</t>
  </si>
  <si>
    <t xml:space="preserve">17.59</t>
  </si>
  <si>
    <t xml:space="preserve">Михаил 89661501713</t>
  </si>
  <si>
    <t xml:space="preserve">Горки-2  50 соток, третий с 50% скидкой</t>
  </si>
  <si>
    <t xml:space="preserve">звонил сторож из тсж созвон 29.10</t>
  </si>
  <si>
    <t xml:space="preserve">стр 4712 почта банк 1253ю</t>
  </si>
  <si>
    <t xml:space="preserve">добор король бытовок
1248ю   </t>
  </si>
  <si>
    <t xml:space="preserve">добор король бытовок
1248ю   
700 р за бытовку</t>
  </si>
  <si>
    <t xml:space="preserve">89251450594Ирина, 89109774241 Александр(217) 89879970275 Мария</t>
  </si>
  <si>
    <t xml:space="preserve">2, 2-ки, Одинцово , ул чистяковй д76 кв 129 , 217 </t>
  </si>
  <si>
    <t xml:space="preserve">тараканы, клопы, гор</t>
  </si>
  <si>
    <t xml:space="preserve">1272ю</t>
  </si>
  <si>
    <t xml:space="preserve">Оплачен, МГЦД!</t>
  </si>
  <si>
    <t xml:space="preserve">79856121396 
Сергей
</t>
  </si>
  <si>
    <t xml:space="preserve">клопы, 1-ка, лыткаринао.
5100 комплекс
выезд за мкад. 300 р. 
если везд на 27 вечер то 4800</t>
  </si>
  <si>
    <t xml:space="preserve">суету наводит, хату сдает.
свзяь в 14.00
__
сам наберет</t>
  </si>
  <si>
    <t xml:space="preserve">79267907773    Руслан ( русик)</t>
  </si>
  <si>
    <t xml:space="preserve">тарркнаы,       79267907773    Руслан ( русик)
</t>
  </si>
  <si>
    <t xml:space="preserve">срет в туалете - сам наберет
контр в 12.00
___
обосрался по полной</t>
  </si>
  <si>
    <t xml:space="preserve">89684852291 Евгений</t>
  </si>
  <si>
    <t xml:space="preserve">Добрый день! Сегодня мастер сможет приехать сделать обработку от клопов в Видное? Однокомнатная квартира. Сколько это будет стоить?
оставьте Ваш телефон, для бесплатной предметной консультации,спасибо
89684852291 ребенок маленький. транспортные расходы </t>
  </si>
  <si>
    <t xml:space="preserve">2348ок</t>
  </si>
  <si>
    <t xml:space="preserve">ЭТО</t>
  </si>
  <si>
    <t xml:space="preserve">1261ю</t>
  </si>
  <si>
    <t xml:space="preserve">Михаил 89651197733 79627468833 Анна</t>
  </si>
  <si>
    <t xml:space="preserve">Москва, 3-ка 8 и 10 лет дети, с собой дать расходник "ул трофимова, д 6 кв 87</t>
  </si>
  <si>
    <t xml:space="preserve">клопы, гор+ бор</t>
  </si>
  <si>
    <t xml:space="preserve">2950ок</t>
  </si>
  <si>
    <t xml:space="preserve">89651953000 Сергей </t>
  </si>
  <si>
    <t xml:space="preserve">сауна тараканы, жуковский. помпа и гап </t>
  </si>
  <si>
    <t xml:space="preserve">притормозили пока, наберет сам соседи педики</t>
  </si>
  <si>
    <t xml:space="preserve">79099465128  Юлианна</t>
  </si>
  <si>
    <t xml:space="preserve">Бибириво м.        13.00-14.00        2500        2349ок        "
79099465128  Юлианна
ул бибиревская, д 9"        "мск, 2500 хол. ИЛИ
2-ка     гап, 4100 
, тарркнаы. профилактика."        Владимир</t>
  </si>
  <si>
    <t xml:space="preserve">   2349ок </t>
  </si>
  <si>
    <t xml:space="preserve">Заказ  2500 подтвердили</t>
  </si>
  <si>
    <t xml:space="preserve">84992647709 дед рубинштейн</t>
  </si>
  <si>
    <t xml:space="preserve">школа по оферте акты dmsrubinstein@mail.ru</t>
  </si>
  <si>
    <t xml:space="preserve">договор с актами 1800 в мес</t>
  </si>
  <si>
    <t xml:space="preserve">оферта сам наберет</t>
  </si>
  <si>
    <t xml:space="preserve">2 неедли
79017977945 Назим</t>
  </si>
  <si>
    <t xml:space="preserve">1-ка, тараркны, долгопе
2 неедли
79017977945 Назим
1-ка, хол 2100 
мал ребенок, мин 2100</t>
  </si>
  <si>
    <t xml:space="preserve">таракан</t>
  </si>
  <si>
    <t xml:space="preserve">нищеёбина</t>
  </si>
  <si>
    <t xml:space="preserve">84994595832  Людмила Евгеньевна</t>
  </si>
  <si>
    <t xml:space="preserve">москва   есть соседи бомжи хочет их уговорить на обработку и получить скидку 10%</t>
  </si>
  <si>
    <t xml:space="preserve">тараканы на кухне в мокрой зоне  на кухне</t>
  </si>
  <si>
    <t xml:space="preserve">профессор дезинсекции с тараканами------не звонить сама наберет</t>
  </si>
  <si>
    <t xml:space="preserve">79857673127    Виталий</t>
  </si>
  <si>
    <t xml:space="preserve">м. Митино        15.00-16.00        4100        2952ок        "ул барышиха, д 6 кв 128
6 этаж падик 6
79857673127    Виталий"        "ГАП 4100 
тараканы.
2-ка, митино + балкон"        Владимир
        16.00                                        </t>
  </si>
  <si>
    <t xml:space="preserve">2952ок </t>
  </si>
  <si>
    <t xml:space="preserve">УК СЕРВИС 24</t>
  </si>
  <si>
    <t xml:space="preserve">1270ю</t>
  </si>
  <si>
    <t xml:space="preserve">демихова</t>
  </si>
  <si>
    <t xml:space="preserve"> "89159689537  Дмитрий</t>
  </si>
  <si>
    <t xml:space="preserve">МО Ивантеевка        19.00-20.00        5600        2953ок        "89159689537  Дмитрий        Семен        МО ИВантеевка 
ул центраьный пр-д, д 2А, кв 90
5 падик, 3 этаж "          2ка        блохи +1500 за тараканов и барьер        5 600        Семен/Владимир</t>
  </si>
  <si>
    <t xml:space="preserve">блохи тарракны</t>
  </si>
  <si>
    <t xml:space="preserve">2953ок      </t>
  </si>
  <si>
    <t xml:space="preserve">Заказ  дожат стр 4763</t>
  </si>
  <si>
    <t xml:space="preserve">7 916 376 52 21 Дарья</t>
  </si>
  <si>
    <t xml:space="preserve">Людмина</t>
  </si>
  <si>
    <t xml:space="preserve">79266083008 Алексей</t>
  </si>
  <si>
    <t xml:space="preserve">МО Раменский        14.00-15.00        12500        2954ок        "79266083008 Алексей        Владимир        ""МО бронницы, 35 км от мкад.
Раменский р-н, СПН Никоновское , СНТ Рассввет. уч 14/7
2-я линия"        "7-8 соток кроты.
12 500  --  2 выезда
8500 разово.
кротоловки, фумигант."        Владимир
</t>
  </si>
  <si>
    <t xml:space="preserve">2954ок   </t>
  </si>
  <si>
    <t xml:space="preserve">"рынок поторогаю и Вам перезвоню"
свзяь 16.00
__
поторогал рынок</t>
  </si>
  <si>
    <t xml:space="preserve">89859879934 Елена хоз 89635532151 Ихтиёр (снимает у них квартиру)</t>
  </si>
  <si>
    <t xml:space="preserve">Зеленоград 1-ка 500руб логистич.скидка если сегодня  ул Заводская 14 кв 62 </t>
  </si>
  <si>
    <t xml:space="preserve">2955ок</t>
  </si>
  <si>
    <t xml:space="preserve">тсж нахабинка
1062ю обсуж ежеквартальное</t>
  </si>
  <si>
    <t xml:space="preserve">1062ю</t>
  </si>
  <si>
    <t xml:space="preserve">оплачен выезд обслуж</t>
  </si>
  <si>
    <t xml:space="preserve">89036660776 Александр </t>
  </si>
  <si>
    <t xml:space="preserve">Людмила/Миша</t>
  </si>
  <si>
    <t xml:space="preserve">150 кв.м рыбу разводили москва павелецкая дубининская 55 </t>
  </si>
  <si>
    <t xml:space="preserve">вонь</t>
  </si>
  <si>
    <t xml:space="preserve">7 967 155 73 37</t>
  </si>
  <si>
    <t xml:space="preserve">9253768310 Ольга</t>
  </si>
  <si>
    <t xml:space="preserve">Москва, 2-ка метро новые черемушки на 29.10 на 14 часов , думает</t>
  </si>
  <si>
    <t xml:space="preserve">гор или хол  + барьер</t>
  </si>
  <si>
    <t xml:space="preserve">заказ у другой компании, у нас дорого! О мошенниках былы предупреждена дважды</t>
  </si>
  <si>
    <t xml:space="preserve">16.42</t>
  </si>
  <si>
    <t xml:space="preserve">9516734483 Сергей Александрович</t>
  </si>
  <si>
    <t xml:space="preserve">занято, пьяное чмо! Прикалываются друзья!Сам из Питера</t>
  </si>
  <si>
    <t xml:space="preserve">""79268775507  Татьяна
89253797998 Кирилл"""</t>
  </si>
  <si>
    <t xml:space="preserve">"м. Новопеределкино          10.00-11.00        "1250 р
3-выезд"           2173ОКСЭС            "боровское шоссе, д 54
кв 111
этаж 13 падик 2        "повтор 3 выезд, провести обслед. установить причину и резистентность клопов, поговорить с соседями. 
2-ка, клопы.
месяц точно, ребенок маленький.
20 клопов.""      "        Владимир</t>
  </si>
  <si>
    <t xml:space="preserve">2173ОКСЭС     </t>
  </si>
  <si>
    <t xml:space="preserve">3-й платный повтор</t>
  </si>
  <si>
    <t xml:space="preserve">АКРИХИН</t>
  </si>
  <si>
    <t xml:space="preserve">2180ю</t>
  </si>
  <si>
    <t xml:space="preserve">19.33</t>
  </si>
  <si>
    <t xml:space="preserve">89265726291 Николай </t>
  </si>
  <si>
    <t xml:space="preserve">16я парковая 49 корп 2 кв 55 </t>
  </si>
  <si>
    <t xml:space="preserve">крыса в стояке пенокумарин  и отрава</t>
  </si>
  <si>
    <t xml:space="preserve">2956ок</t>
  </si>
  <si>
    <t xml:space="preserve">20.38</t>
  </si>
  <si>
    <t xml:space="preserve">89169265898 владислав зануда</t>
  </si>
  <si>
    <t xml:space="preserve">доки сэс ленинский пр-т кафе вьетнамской v.bakbo@mail.ru</t>
  </si>
  <si>
    <t xml:space="preserve">В пн связь Миша</t>
  </si>
  <si>
    <t xml:space="preserve">79104417063 Александр</t>
  </si>
  <si>
    <t xml:space="preserve">90-км Талдомский р-н д Приветино,СТ Лесное уч 102 </t>
  </si>
  <si>
    <t xml:space="preserve">Кроты,3-4 сотки </t>
  </si>
  <si>
    <t xml:space="preserve">2957ок</t>
  </si>
  <si>
    <t xml:space="preserve">79055682025 Ольга</t>
  </si>
  <si>
    <t xml:space="preserve">1-комн, Химки Ул Гоголя д14 кв 58  апозвонить за полчаса </t>
  </si>
  <si>
    <t xml:space="preserve">таракан,гор тум</t>
  </si>
  <si>
    <t xml:space="preserve">2959ок</t>
  </si>
  <si>
    <t xml:space="preserve">Сюзанна 9778001820</t>
  </si>
  <si>
    <t xml:space="preserve">созвон в 16.00
думают/сама наберет сестра</t>
  </si>
  <si>
    <t xml:space="preserve">74954674455
89268885648 Елена"    </t>
  </si>
  <si>
    <t xml:space="preserve">Щелковская        16.00        1800        2958ок        "ул новосибириская, д 6 корп 1 падик 4
74954674455
89268885648 Елена"        "со скид, МОПы
щклчке
2 этаж
крыса, МОПы
комлпекс ."        Владимир</t>
  </si>
  <si>
    <t xml:space="preserve">2958ок  </t>
  </si>
  <si>
    <t xml:space="preserve">МОСФЕРУС</t>
  </si>
  <si>
    <t xml:space="preserve">1251ю</t>
  </si>
  <si>
    <t xml:space="preserve">ДЕНТАРТ</t>
  </si>
  <si>
    <t xml:space="preserve">1257ю</t>
  </si>
  <si>
    <t xml:space="preserve">МОЛМАР</t>
  </si>
  <si>
    <t xml:space="preserve">79670772773   Дмитрий</t>
  </si>
  <si>
    <t xml:space="preserve">кроты, 
дмитровка, 30 км от мкад.
7 - 8 соток под обработку. 
2 выезда 11 800  р
на четверг 01.11
третий выезд 4500 . </t>
  </si>
  <si>
    <t xml:space="preserve">подумаю, дайте 15 мин и перезвоню
связь в 12.00
__
сам наберет контрол 02.11</t>
  </si>
  <si>
    <t xml:space="preserve">84991867305 константин </t>
  </si>
  <si>
    <t xml:space="preserve">150кв м крысы ботсад пр-д серебрякова д4стр1  офисы и кафе 89159008552</t>
  </si>
  <si>
    <t xml:space="preserve">1253ю</t>
  </si>
  <si>
    <t xml:space="preserve">89855159828 Диана</t>
  </si>
  <si>
    <t xml:space="preserve">Москва, ярославское шоссе 118 корп3 подъезд 1 этаж12 361 кв 2-ка </t>
  </si>
  <si>
    <t xml:space="preserve">2960ок</t>
  </si>
  <si>
    <t xml:space="preserve">14 кик расставить</t>
  </si>
  <si>
    <t xml:space="preserve">74957875124  Владимир
моб.(926)286-05-43</t>
  </si>
  <si>
    <t xml:space="preserve">крысы, мыши, 100 кв.м.
мск, 
5100 б/н
</t>
  </si>
  <si>
    <t xml:space="preserve">выставлен счет
__
оплачен</t>
  </si>
  <si>
    <t xml:space="preserve">74955088534    Елена
89031895032 Владиимр" </t>
  </si>
  <si>
    <t xml:space="preserve">"95 км от мкад клинский р-н
ленинградка"        10.00-11.00        12100р.        2961ок        "
95 км от мкад клинский р-н
ленинградка, СНТ Платан.
уч 29. вторая ул направо.
д-я Ямога - ориентир.
       "6 соток , под обработку 4 сотки.
кротоловки, фумигант. 
12 100 р за 2 выезда.
4700 р. третий выезд
кроты           , дача старая"        Владимир</t>
  </si>
  <si>
    <t xml:space="preserve"> 2961ок   </t>
  </si>
  <si>
    <t xml:space="preserve">89055719995 Андрей </t>
  </si>
  <si>
    <t xml:space="preserve">профилактическая дезинсекция 2к кв  Южная ул красного маяка д15 корп 2 кв 94</t>
  </si>
  <si>
    <t xml:space="preserve">2500 выписать чек на 5700 для хозяина на комплекс по клопам</t>
  </si>
  <si>
    <t xml:space="preserve">2962ок</t>
  </si>
  <si>
    <t xml:space="preserve">Виталий Попов
+7 915 164 99 37</t>
  </si>
  <si>
    <t xml:space="preserve">2 комнаты от клопов
ГАП
база таганское ООО МОНОЛИТ</t>
  </si>
  <si>
    <t xml:space="preserve">счет, договор </t>
  </si>
  <si>
    <t xml:space="preserve">1276ю</t>
  </si>
  <si>
    <t xml:space="preserve">89166492909 Петр</t>
  </si>
  <si>
    <t xml:space="preserve">15 вагончиков от клопов, Москва Клинская ул. вл 2 Ховрино</t>
  </si>
  <si>
    <t xml:space="preserve">дезинсекция от клопов, комп</t>
  </si>
  <si>
    <t xml:space="preserve">1275ю</t>
  </si>
  <si>
    <t xml:space="preserve">Евгения  89031653088, 89057644230 Ирина  </t>
  </si>
  <si>
    <t xml:space="preserve">Москва, Каширская шоссе  д. 51 корп 5 кв 360 эт.4 подъезд 1 (482 код,)2-ка, кошки 500 руб логистическая скидка на пятницу к 10 утра кошка!!!</t>
  </si>
  <si>
    <t xml:space="preserve">клопы, гор 2-ка</t>
  </si>
  <si>
    <t xml:space="preserve">2963ок</t>
  </si>
  <si>
    <t xml:space="preserve">Москва 2-ка ул Москворечье д33 кв62 (178клд) 8 этаж кантемировкая, к 15 часам</t>
  </si>
  <si>
    <t xml:space="preserve">тараканы, хол+ бар</t>
  </si>
  <si>
    <t xml:space="preserve">2964ок</t>
  </si>
  <si>
    <t xml:space="preserve">7 965 299 86 86     Дмитрий</t>
  </si>
  <si>
    <t xml:space="preserve">г.Зеленоград        13.00        "4100
__
оплата на карту."        2965ок        "Зеленоград, корп 441
кв 81
3 палик 3 этаж
79652998686 Дмитрий
дмфн: в85в9246"        "1-ка, дети собака
раз в мес тараркны.
3 этаж.
3800 гап + 300."        Владимир
</t>
  </si>
  <si>
    <t xml:space="preserve"> 2965ок  </t>
  </si>
  <si>
    <t xml:space="preserve">ИП Шеремет</t>
  </si>
  <si>
    <t xml:space="preserve">для профилактики, хол, помпа</t>
  </si>
  <si>
    <t xml:space="preserve">1255ю</t>
  </si>
  <si>
    <t xml:space="preserve">Счет оплачен, заказ строка 4677, позвонить 31.10 поставить в график</t>
  </si>
  <si>
    <t xml:space="preserve">12.22</t>
  </si>
  <si>
    <t xml:space="preserve">Гуля 84997302256, 89261638111Гуля</t>
  </si>
  <si>
    <t xml:space="preserve">Очаково, метро озерная 3-ка (к 10) 15% скидка инвалиды ул пржевальского д2 3 подъезд 2 этаж (106 вызов) кв.106</t>
  </si>
  <si>
    <t xml:space="preserve">хол, бар, тараканы</t>
  </si>
  <si>
    <t xml:space="preserve">2966ок</t>
  </si>
  <si>
    <t xml:space="preserve">74997025296 Маргартиа
74997025387</t>
  </si>
  <si>
    <t xml:space="preserve">м. Люблино        10.00        6100        2967ок        "
ул совхозная, д 16 кв 87 этаж 7 
подъезд 3 
89031589728 Маргарита
74997025296 
74997025387"""        """тараканы, 3-ка.комлпекс
повыш дозировки
сдавли 1.5 года. 
только заехали, 7 этаж "        Владимир</t>
  </si>
  <si>
    <t xml:space="preserve">2967ок  </t>
  </si>
  <si>
    <t xml:space="preserve">заказали мопы у мошенников с гарантией 2 года </t>
  </si>
  <si>
    <t xml:space="preserve">79859043031 Николай</t>
  </si>
  <si>
    <t xml:space="preserve">
между площадками зеленые. 
7 зон, 7-8 соток под оброботкой.
МО, 80 км то мкад.
6350 х 2 = 12 700 р
третий 5000 р. 
</t>
  </si>
  <si>
    <t xml:space="preserve">кроты. 
десткая площадка, 15 соток
организация
</t>
  </si>
  <si>
    <t xml:space="preserve">пошел на поклон , бить челом.
связь в 16.00
___
до весны отложили.</t>
  </si>
  <si>
    <t xml:space="preserve">89017002133 Ольга</t>
  </si>
  <si>
    <t xml:space="preserve">2-ка Коломна 800р. Ул Макеева д8 кв51  800р оплата ГСМ </t>
  </si>
  <si>
    <t xml:space="preserve">клопы, хол + бар</t>
  </si>
  <si>
    <t xml:space="preserve">2968ок</t>
  </si>
  <si>
    <t xml:space="preserve">74956581186 
Алексей
</t>
  </si>
  <si>
    <t xml:space="preserve">плсесень.
в зоне окна, потолок.
зачистка + состав 2 компонента.
2 комната, поражено и угол на кухне.</t>
  </si>
  <si>
    <t xml:space="preserve">"приду в себя - наберу"
сам наберет. 
контр 02.11</t>
  </si>
  <si>
    <t xml:space="preserve">79169353213  Андрей</t>
  </si>
  <si>
    <t xml:space="preserve">плесень на балконе, купиои хату.
под линилиумом.
весь пол. 2-3 кв.м.
Видное
комплекс : зачистка , 2компо состав. 
6500 р. </t>
  </si>
  <si>
    <t xml:space="preserve">"прицениваюсь"
связь после праздников 06.11</t>
  </si>
  <si>
    <t xml:space="preserve">13.34</t>
  </si>
  <si>
    <t xml:space="preserve">7 916 371 03 01         Александр Владимирович</t>
  </si>
  <si>
    <t xml:space="preserve">трубку не берет/ связь в 15-00/сбрас
---
шляпа спам</t>
  </si>
  <si>
    <t xml:space="preserve">89688132486 Татьяна</t>
  </si>
  <si>
    <t xml:space="preserve">     клопы, 3 комнаты в общаге, лезут из розеток, подольск северная 9а  с 50% скидкой +4 комнаты за 6100</t>
  </si>
  <si>
    <t xml:space="preserve">2075сн</t>
  </si>
  <si>
    <t xml:space="preserve">13.41</t>
  </si>
  <si>
    <t xml:space="preserve">89104632204 Светлана 89688678655 Виктор</t>
  </si>
  <si>
    <t xml:space="preserve">Москва, крымская, 3-ка, Загородное шоссе д8 корп7 подъезд 2 этаж 5 кв30 (код 872) ребенок </t>
  </si>
  <si>
    <t xml:space="preserve">либо блохи либо клопы, гор +бар</t>
  </si>
  <si>
    <t xml:space="preserve">2972ок</t>
  </si>
  <si>
    <t xml:space="preserve">79257255234          Александр  васильевич</t>
  </si>
  <si>
    <t xml:space="preserve">
представляю подъед, 10 этажей.
мск, таркраны. </t>
  </si>
  <si>
    <t xml:space="preserve">7700 нал.
1.5 часа работы. - подъезд.
3-ки квартиры.
18 квартир - 700 р за кв.
10 квартир  - 1200 кв за кв.
5 квартир по 1700 р.
гарантия до 3 мес.
1 квартира 35-40 мин</t>
  </si>
  <si>
    <t xml:space="preserve">
связь в 30.10
пошел к жильцам</t>
  </si>
  <si>
    <t xml:space="preserve">79150255717 Александр 89265469377 Анна</t>
  </si>
  <si>
    <t xml:space="preserve">ДВУШКА москва ВС В 16 ОРЕХОВЫЙ ПРОЕЗД 35 КОРП1 КВ127 ПОДЪЕЗД 3 </t>
  </si>
  <si>
    <t xml:space="preserve">тараканы гор тум с лог скидкой </t>
  </si>
  <si>
    <t xml:space="preserve">2992НБ</t>
  </si>
  <si>
    <t xml:space="preserve">14.23 </t>
  </si>
  <si>
    <t xml:space="preserve">84959673603 дед  СТР 4880</t>
  </si>
  <si>
    <t xml:space="preserve">6 соток, 73 км нарофоминска 80 км от мкад</t>
  </si>
  <si>
    <t xml:space="preserve">СТР 4880, Люда диалог</t>
  </si>
  <si>
    <t xml:space="preserve">89037984536 Сергей</t>
  </si>
  <si>
    <r>
      <rPr>
        <sz val="11"/>
        <rFont val="Cambria"/>
        <family val="0"/>
        <charset val="1"/>
      </rPr>
      <t xml:space="preserve">Истринский р-он СНТ раменки 55 км от мкад 6 соток полно кротовин
+ землеройик, полевки отрава. 
фумигант. Если </t>
    </r>
    <r>
      <rPr>
        <b val="true"/>
        <sz val="12"/>
        <rFont val="Cambria"/>
        <family val="0"/>
        <charset val="1"/>
      </rPr>
      <t xml:space="preserve">на 3.11, то 10200!!!</t>
    </r>
  </si>
  <si>
    <t xml:space="preserve">кроты, </t>
  </si>
  <si>
    <t xml:space="preserve">Сам наберет!</t>
  </si>
  <si>
    <t xml:space="preserve">Добрый день . Я хотел бы узнать, сколько будет стоить комплексно потравить 5 квартир ? При этом хотели бы узнать цену на травлю всего первого этажа ( ТСЖ рассматривают варианты )
В первую очередь интересна цена за 3к-квартиру, общая площадь метро 70-80
оставьте Ваш телефон, для бесплатной предметной консультации,спасибо</t>
  </si>
  <si>
    <t xml:space="preserve">связь в 30.10</t>
  </si>
  <si>
    <t xml:space="preserve">79032059669     Евгений"   </t>
  </si>
  <si>
    <t xml:space="preserve">"МО Новая РИГА
35 км от мкад. "        10.00-11.00        5100        2969ок        "в МО, 39 км от мкад.
нова рига
Истра кантри-клаб 3
уч 215      "30 кв.м. 
5100 комплекс.
грызуны в гарарже.
ловушки, приманки. пенокумарин"        Владимир</t>
  </si>
  <si>
    <t xml:space="preserve">   2969ок </t>
  </si>
  <si>
    <t xml:space="preserve">79175602881  Ольга
</t>
  </si>
  <si>
    <t xml:space="preserve">чешуйницы.
3-ка, под салон ногте
100 кв.м.
мск.
4700 р.
хочет в офис на закл договора.
я - Павел</t>
  </si>
  <si>
    <t xml:space="preserve">чешуйниуца</t>
  </si>
  <si>
    <t xml:space="preserve">едем в офис))
связь в 30.10</t>
  </si>
  <si>
    <t xml:space="preserve">Вы продаете средство "Палач"? Нет, вы не по адресу обратились</t>
  </si>
  <si>
    <t xml:space="preserve">15.41</t>
  </si>
  <si>
    <t xml:space="preserve">Дмитрий 89684286068</t>
  </si>
  <si>
    <t xml:space="preserve">12 этажей , мусоропровод + рядом  19200 (за 8 подъездов по 200р за этаж) помпа</t>
  </si>
  <si>
    <t xml:space="preserve">тараканы , метод орошения</t>
  </si>
  <si>
    <t xml:space="preserve">пошел к бухгалтеру, набрать в 17.30
__
Текущий клиент, если что сделать СКИДКУ!Нашли за 7200в другой компании!!</t>
  </si>
  <si>
    <t xml:space="preserve">79262554470    Михаил" </t>
  </si>
  <si>
    <t xml:space="preserve">"МО Новая РИГА
35 км от мкад. "        13.00-14.00        10200        2970ок        "г. Истра, гипермаркет Лента - ориентир
СНТ Истра - 2 , до м 102
       "4 сотки.
10 200 р.
кроты, ловушки, фумигант.
обязательно барьер репелент по периметру Детя"        Владимир</t>
  </si>
  <si>
    <t xml:space="preserve">2970ок   </t>
  </si>
  <si>
    <t xml:space="preserve">79652119857 Хач</t>
  </si>
  <si>
    <t xml:space="preserve">хач</t>
  </si>
  <si>
    <t xml:space="preserve">хач базарит нихуя непонятно
похлеще битбокса</t>
  </si>
  <si>
    <t xml:space="preserve">Сафронов Виталий
+7-910-408-74-33</t>
  </si>
  <si>
    <t xml:space="preserve">Добрый день!
Меня интересует услуга по удалению борщевика на участке примерно 8 соток.
1)Цена (руб.) удаления за 1 сотку?
______
с покосом 11 700 р.
просто обработка гербицидами 7900 р.
2)Форма оплаты?
______
Как Вам угодно! Наличный, безналичный.
3)Срок выполнения работ с момента заказа?
______
Выезд в рамках 1-2 дней с момента заявки.
Ждем обратной связи, Виталий. Спасибо!</t>
  </si>
  <si>
    <t xml:space="preserve">диалог , связь 30.10</t>
  </si>
  <si>
    <t xml:space="preserve">повтор клинсервис от Равиля</t>
  </si>
  <si>
    <t xml:space="preserve">повтор клинсервис выст счет</t>
  </si>
  <si>
    <t xml:space="preserve">добор сансет 1019ю</t>
  </si>
  <si>
    <t xml:space="preserve">нацгвардия </t>
  </si>
  <si>
    <t xml:space="preserve">89654463703 чурка</t>
  </si>
  <si>
    <t xml:space="preserve">афимолл 20кв м разово в еночь мороженное 2д</t>
  </si>
  <si>
    <t xml:space="preserve">тупой чурка. будем иметь в виду</t>
  </si>
  <si>
    <t xml:space="preserve">ПАО "ВымпелКом" tel.+7(906)722-54-84 Елена evenerskaya@beeline.ru</t>
  </si>
  <si>
    <t xml:space="preserve">Отправлено КП</t>
  </si>
  <si>
    <t xml:space="preserve">Павел
89151817774 
74952239746</t>
  </si>
  <si>
    <t xml:space="preserve">доки СЭС</t>
  </si>
  <si>
    <t xml:space="preserve">ППК лаб  котельная</t>
  </si>
  <si>
    <t xml:space="preserve">7 906 755 05 31 Аброр</t>
  </si>
  <si>
    <t xml:space="preserve">1-ка, Клин
снял, 
4700 р ГАП</t>
  </si>
  <si>
    <t xml:space="preserve">совет с женой якобы
связь в 15.00
__
скидка по логистике !!! с повтором, субботу за 3700</t>
  </si>
  <si>
    <t xml:space="preserve">10.19</t>
  </si>
  <si>
    <t xml:space="preserve">89017186781 ХЗ как зовут, два раза спорсила, не поняла)</t>
  </si>
  <si>
    <t xml:space="preserve">Москве 2-ка Химки совхозная д.10 кв302 4 подъезд </t>
  </si>
  <si>
    <t xml:space="preserve">2971ок</t>
  </si>
  <si>
    <t xml:space="preserve">79260525702  Светлана
</t>
  </si>
  <si>
    <t xml:space="preserve">2-ка, клопы, Раменский р-н
2 мес, палач, 2 этаж4400 , ГАП + бар
</t>
  </si>
  <si>
    <t xml:space="preserve">клопы, гор бар</t>
  </si>
  <si>
    <t xml:space="preserve">"спасибо, мы подумаем, бросила трубку"
связь в 15.00
__
так и не подняла</t>
  </si>
  <si>
    <t xml:space="preserve">7+4994587048</t>
  </si>
  <si>
    <t xml:space="preserve">	Помещения
Цена	
Телефон	%2B7+499+458+70+48</t>
  </si>
  <si>
    <t xml:space="preserve">хамло трамвайное на трубке. СПАМ</t>
  </si>
  <si>
    <t xml:space="preserve">89852168041Елена</t>
  </si>
  <si>
    <t xml:space="preserve">600 кв.м обрабытывали озоном, г Балашиха 700 руб ночной выезд</t>
  </si>
  <si>
    <t xml:space="preserve">тараканы, метод орошения ,К Отрин</t>
  </si>
  <si>
    <t xml:space="preserve">Пошла к руководству. Набрать 31.10 утром</t>
  </si>
  <si>
    <t xml:space="preserve">89264237772 Евгения </t>
  </si>
  <si>
    <t xml:space="preserve">150кв м общепит работают с  "ООО дар 2000"  5 утра форсайт циперметрин и фуфанон обрабатываются  складочная д1 стр 5 2р в месяц  пиццерия </t>
  </si>
  <si>
    <t xml:space="preserve">79776278397                              89175555715 Евгений</t>
  </si>
  <si>
    <t xml:space="preserve">2-шка,г.Жуковский ул Гагарина 49 кв 119 домофон не работает звонить на телефон за час</t>
  </si>
  <si>
    <t xml:space="preserve">клоп,хол тум+барьер</t>
  </si>
  <si>
    <t xml:space="preserve">2973ок</t>
  </si>
  <si>
    <t xml:space="preserve">968 569 74 39 Замира</t>
  </si>
  <si>
    <t xml:space="preserve">подошел ребенок, хз кто звонил 2 тучково, 1-ка 800 транспортные расходы Тучково мо ул Лебеденко д 9 кв125  с 10-11</t>
  </si>
  <si>
    <t xml:space="preserve">2974ок</t>
  </si>
  <si>
    <t xml:space="preserve">84963473864 Светлана 89165066095 Андрею  89166053015</t>
  </si>
  <si>
    <t xml:space="preserve">Нарофоминский район 80 км от мкад 6 слетнана перепахали все  стр 4854 деревня чичкова , снт дорожник , 2 выезда! третий с 50% скидкой</t>
  </si>
  <si>
    <t xml:space="preserve">комплекс, кроты</t>
  </si>
  <si>
    <t xml:space="preserve">2977ок</t>
  </si>
  <si>
    <t xml:space="preserve">84997669060 Александр </t>
  </si>
  <si>
    <t xml:space="preserve">150кв м  мадагаскарские тараканы. дать инж рекомендации по инженерной заделке коммуникаций 80 кв м офис - помпой, и горячкой стояки</t>
  </si>
  <si>
    <t xml:space="preserve">пошел к шефу связь в 15.00 придет надерет иногоканал передала</t>
  </si>
  <si>
    <t xml:space="preserve">Татьяна 89166144489</t>
  </si>
  <si>
    <t xml:space="preserve">2-ка малогабаритная  тараканы кишат, на голову падают кошка Если несколько квартир , то скидка ! Бабушкинская</t>
  </si>
  <si>
    <t xml:space="preserve">Позвонить в чт! в 12 , разговор с соседями</t>
  </si>
  <si>
    <t xml:space="preserve">Заказ   2962ок добор</t>
  </si>
  <si>
    <t xml:space="preserve">89031762745 Леон </t>
  </si>
  <si>
    <t xml:space="preserve">Вы травлей муравьев занимаетесь?
14:07
Получено из чата на сайте
Добрый день
14:08
оставьте Ваш телефон, для бесплатной предметной консультации,спасибо
14:08
Прочитано в чате на сайте
89031762745  мыравьи 2к кв г котельники мкрн южный д9 кв 109 3 под </t>
  </si>
  <si>
    <t xml:space="preserve">муравьи 2к кв</t>
  </si>
  <si>
    <t xml:space="preserve">2975ок</t>
  </si>
  <si>
    <t xml:space="preserve">89776252581Анастасия</t>
  </si>
  <si>
    <t xml:space="preserve">1-ка Ивантеевка</t>
  </si>
  <si>
    <t xml:space="preserve">позвонить чуть позже, скидывает в 15.00, СУКА!!! Нашла ДЕШЕВЛЕ!ВОСПИТАНИЕ НА НУЛЕ!</t>
  </si>
  <si>
    <t xml:space="preserve">    "74992424759 Илья
89037337467 </t>
  </si>
  <si>
    <t xml:space="preserve">м.  Фрунзенская        17.00-17.30        3500        2976ок        "74992424759 Илья
89037337467 
фрунзенская наб, д 24\1 кв 150"        "ГАП 4100 
скидка 15% = 3500 со скид. 
2 года
тараркнаы, 2-ка, мск"        Владимир</t>
  </si>
  <si>
    <t xml:space="preserve">  2976ок  </t>
  </si>
  <si>
    <t xml:space="preserve">ФАБЕРЛИК</t>
  </si>
  <si>
    <t xml:space="preserve">приблизительно на 10.11</t>
  </si>
  <si>
    <t xml:space="preserve">9265545758 Елена</t>
  </si>
  <si>
    <t xml:space="preserve">Не понятно, что именно хочет.  То ли работает с нами, то ли просто нужны документы,  у нее отель</t>
  </si>
  <si>
    <t xml:space="preserve">Миша связь, по электронке, связь по тел сбрас
МИША СВЯЗЬ 31.10</t>
  </si>
  <si>
    <t xml:space="preserve">8903 742 72 15 андрей</t>
  </si>
  <si>
    <t xml:space="preserve">разрешение на строительство </t>
  </si>
  <si>
    <t xml:space="preserve">нужен инженер эколог</t>
  </si>
  <si>
    <t xml:space="preserve">Вероника  985 618 86 87
</t>
  </si>
  <si>
    <t xml:space="preserve">Людмила /Миша</t>
  </si>
  <si>
    <t xml:space="preserve">Замерить шумы, ГОСМРАЗИ</t>
  </si>
  <si>
    <t xml:space="preserve">замерить шум МИША связь
МИША СВЯЗЬ 31.10\\\ связь 02.11 к руководству пошла</t>
  </si>
  <si>
    <t xml:space="preserve">17.19</t>
  </si>
  <si>
    <t xml:space="preserve">Дмитрий 79687280816</t>
  </si>
  <si>
    <t xml:space="preserve">гостиница 1500 кв.м  Долгопрудный, работают с другой компанией</t>
  </si>
  <si>
    <t xml:space="preserve">тараканы, разово</t>
  </si>
  <si>
    <t xml:space="preserve">17 300</t>
  </si>
  <si>
    <t xml:space="preserve"> счет оплачен, заказ на 06.11 стр 4928</t>
  </si>
  <si>
    <t xml:space="preserve">автокомбинат д</t>
  </si>
  <si>
    <t xml:space="preserve">Бытовка от Миши</t>
  </si>
  <si>
    <t xml:space="preserve">2979ок</t>
  </si>
  <si>
    <t xml:space="preserve">18.49</t>
  </si>
  <si>
    <t xml:space="preserve">74991679804 Юлия</t>
  </si>
  <si>
    <t xml:space="preserve">3-шка ,москва</t>
  </si>
  <si>
    <t xml:space="preserve">Сама позвоню</t>
  </si>
  <si>
    <t xml:space="preserve">СТР 4537</t>
  </si>
  <si>
    <t xml:space="preserve">однушка, клопы , Коломенская ул затонная д10 корп3 кв 157 2 под 9 эт </t>
  </si>
  <si>
    <t xml:space="preserve">2980ок</t>
  </si>
  <si>
    <t xml:space="preserve">8.34</t>
  </si>
  <si>
    <t xml:space="preserve">Тамбов</t>
  </si>
  <si>
    <t xml:space="preserve">Москва на проводе:"Вы из москвы?"              -"да"                                                                  -"а в Тамбове филиал есть?"                           -"нет,но мы можем приехать"                                                              -"спасибо извините"</t>
  </si>
  <si>
    <t xml:space="preserve">жуковский, хлорка, выхывали полицию
взяли
</t>
  </si>
  <si>
    <t xml:space="preserve">соседи, кошки и т.д</t>
  </si>
  <si>
    <t xml:space="preserve">7 9151649937 Виталий</t>
  </si>
  <si>
    <t xml:space="preserve">компания монолит, диалог Миша</t>
  </si>
  <si>
    <t xml:space="preserve">79672226377 Виталий</t>
  </si>
  <si>
    <t xml:space="preserve">общага, 3000 кв.м. общага.
клопы, тарарканы, блохи
госня СКРФ
разово
21 000 - 22 000 р. БН
для Владимира</t>
  </si>
  <si>
    <t xml:space="preserve">дезинсекция
САПОГИ</t>
  </si>
  <si>
    <t xml:space="preserve">сделать  КП
__
отправлено связь 01.11</t>
  </si>
  <si>
    <t xml:space="preserve">Екатерина 79269700459"   </t>
  </si>
  <si>
    <t xml:space="preserve">МО Ступино        10.00-11.00            2981ок        "
Сутпино, ул андропова, д 24\10 падик 2 кв 13     "таррккнаы, 3-ка.
много раз травили.
 соседи с левой стороны.
3, этаж.
___
комплекс : дать рекомендации, вытяжки, воздуховоды."        Владимир</t>
  </si>
  <si>
    <t xml:space="preserve">2981ок  </t>
  </si>
  <si>
    <t xml:space="preserve">Виктор 9661233123</t>
  </si>
  <si>
    <t xml:space="preserve">ЛЫТКАРИНО         "13-14
позвонить за час."        5100        2982ок        "Виктор 9661233123
16 км от мкад, Лыткарино, квартл 7
д 13 падик 2  кв 50"        1-ка, клопы, комлпекс.        Владимир</t>
  </si>
  <si>
    <t xml:space="preserve">2982ок </t>
  </si>
  <si>
    <t xml:space="preserve">Павел 89773162357 </t>
  </si>
  <si>
    <t xml:space="preserve">Ногинск 2-ка 40 км от мкад  600 выезд 2-ой выезд, если сегодня, то скидка 400руб.Квартира в ужасном состоянии</t>
  </si>
  <si>
    <t xml:space="preserve">Думают, наберет сам. это первая компания куда он позвонил, будет обзванивать другие компании, созвон 31.10 сбрас!, не берет, позвонить 01.11 </t>
  </si>
  <si>
    <t xml:space="preserve">79777280296    Екатерина</t>
  </si>
  <si>
    <t xml:space="preserve">тараркнаы, переезд.
профилактика, 2-ка,       МО Эдектросталь
4100 ГАП
выезд 500 р</t>
  </si>
  <si>
    <t xml:space="preserve">планирует на конец недели, еще не переехала.
связь 02.11</t>
  </si>
  <si>
    <t xml:space="preserve">79163755292  Людмила</t>
  </si>
  <si>
    <t xml:space="preserve">таррканы, год.
МО, Одинцово,  комната косъержная нищеброды.
1600 + 400 р выезд = 2000 р
Одинцово, хочет поздно вечером</t>
  </si>
  <si>
    <t xml:space="preserve">бедолага в консъержке, хочет за копейки в 23.00
___
если наберет воткнкуть на вечер.</t>
  </si>
  <si>
    <t xml:space="preserve">89253787686 Света </t>
  </si>
  <si>
    <t xml:space="preserve">частный дом мыши 180кв м  12км от мкад носовиха носовихинскоеш КП купавна лайф2, дом 181  набрать заранее заказать пропуск </t>
  </si>
  <si>
    <t xml:space="preserve">мыши в основном подвал и дом.  8-9 соток 5 +2500 пенокумарин </t>
  </si>
  <si>
    <t xml:space="preserve">2983ок</t>
  </si>
  <si>
    <t xml:space="preserve">79269895297     Галина</t>
  </si>
  <si>
    <t xml:space="preserve">2-ка, клопы и тараркнаы, дмодедово
3 года борются.
комлпекс 5100
хол 2900
</t>
  </si>
  <si>
    <t xml:space="preserve">бедолага из домодедово с пулей в голове.
гарантия 3 года, за 3000 р</t>
  </si>
  <si>
    <t xml:space="preserve">89267128264 Елена</t>
  </si>
  <si>
    <t xml:space="preserve">ППК общепит
оставьте Ваш телефон, для бесплатной предметной консультации,спасибо
29267128264
89267128264?
Как Вас зовут?</t>
  </si>
  <si>
    <t xml:space="preserve">ППК хассп столовка школьная 6 работников. </t>
  </si>
  <si>
    <t xml:space="preserve">б\н </t>
  </si>
  <si>
    <t xml:space="preserve">7+915+259+11+04 Алекснадр </t>
  </si>
  <si>
    <t xml:space="preserve">калькулятор кроты 12 кротовиен на 10 сотках ярославка 20км от мкад</t>
  </si>
  <si>
    <t xml:space="preserve">11 2 выезда 7 за выезд </t>
  </si>
  <si>
    <t xml:space="preserve">созвон в 14.15\\\\не берет созвон 15.30
___
не берет, связь 01.11</t>
  </si>
  <si>
    <t xml:space="preserve">7 926 127 18 49 даяна 89260564048 89265407579 Джамшид</t>
  </si>
  <si>
    <t xml:space="preserve">3к кв клопы сами травили м кожуховская ул 6я кожуховская д 5 кв 75 </t>
  </si>
  <si>
    <t xml:space="preserve">2984ок</t>
  </si>
  <si>
    <t xml:space="preserve">84957237230 Аркадий Степанович</t>
  </si>
  <si>
    <t xml:space="preserve">офис 230кв м 1400 10 сотрудников </t>
  </si>
  <si>
    <t xml:space="preserve">сам наберет если руководство остановится на нас</t>
  </si>
  <si>
    <t xml:space="preserve">89265407579 Джамшид</t>
  </si>
  <si>
    <t xml:space="preserve">3-ка москвы кожуховская</t>
  </si>
  <si>
    <t xml:space="preserve">строка 4911, заказ</t>
  </si>
  <si>
    <t xml:space="preserve">Ирина 89636128031 9637571222 Галина</t>
  </si>
  <si>
    <t xml:space="preserve">клопы Москва 2-ка 5200 10-11 весення ул д25 корп2 кв66 4подъезд 2-ой эта (В66В451952) травили сами селигерская</t>
  </si>
  <si>
    <t xml:space="preserve">Клопы, гор, комплекс</t>
  </si>
  <si>
    <t xml:space="preserve">2985ок</t>
  </si>
  <si>
    <t xml:space="preserve">1986сн  5 й выезд кроты</t>
  </si>
  <si>
    <t xml:space="preserve">1986сн </t>
  </si>
  <si>
    <t xml:space="preserve">1105ю</t>
  </si>
  <si>
    <t xml:space="preserve">84994923639 Елена</t>
  </si>
  <si>
    <t xml:space="preserve">Москва,ул Свободы д 63 кв 129 ,3 подъезд 9 этаж</t>
  </si>
  <si>
    <t xml:space="preserve">тарканы дохуя гор тум</t>
  </si>
  <si>
    <t xml:space="preserve">2987НБ</t>
  </si>
  <si>
    <t xml:space="preserve">84991260217 Людмила</t>
  </si>
  <si>
    <t xml:space="preserve">участок царево 6 соток   ОБЕСПОКОЕНА ШТРАФами   ЗА БОРЩЕВИК</t>
  </si>
  <si>
    <t xml:space="preserve">борщевие без покоса 1200 с покосом 1900</t>
  </si>
  <si>
    <t xml:space="preserve">БУДЕТ ЗВОНИТЬ В АПРЕЛЕ</t>
  </si>
  <si>
    <t xml:space="preserve">9.54</t>
  </si>
  <si>
    <t xml:space="preserve">Галина 89588331950</t>
  </si>
  <si>
    <t xml:space="preserve">ВОдный стадион        10.00-11.00        4100        2991НБ        "Галина 89588331950  
Ренат 84992518680 89165271850      
ул аванградная, д 10 кв 91
5 падик 3 этаж код: 91к4402"        "москва 2-ка  животные кот защитные средства 1000  водный стадион барьер бе        тараканы, гор+бар 
_________
взять комплекс СИЗ, доплата 1000 р!!"        Людмила/В.</t>
  </si>
  <si>
    <t xml:space="preserve"> 2991НБ </t>
  </si>
  <si>
    <t xml:space="preserve">Власова дарья стр 4272
Тел.: 8(495) 730-61-01 доб. 323
Моб.: 8(916)130-01-15 </t>
  </si>
  <si>
    <t xml:space="preserve">дочка роснефти прогнули Сечина без договора)))
на пять кусков опустили просто"        стр 4272</t>
  </si>
  <si>
    <t xml:space="preserve">1281ю</t>
  </si>
  <si>
    <t xml:space="preserve">выст счет. дочка роснефти прогнули Сечина без договора)))
на пять кусков опустили просто"       стр 4272</t>
  </si>
  <si>
    <t xml:space="preserve">10.16</t>
  </si>
  <si>
    <t xml:space="preserve">Анна 89629765833 84992384652</t>
  </si>
  <si>
    <t xml:space="preserve">3-ка Москва Б Полянка д30 кв366 5-ый подъезд 2-ой этаж </t>
  </si>
  <si>
    <t xml:space="preserve">2986НБ</t>
  </si>
  <si>
    <t xml:space="preserve">БН миллион договор марина
стр 4500</t>
  </si>
  <si>
    <t xml:space="preserve">1263ю
1264ю
1265ю
1266ю
1267ю</t>
  </si>
  <si>
    <t xml:space="preserve">оплачен НОРДСТРИТ</t>
  </si>
  <si>
    <t xml:space="preserve">оплачен Виват разово</t>
  </si>
  <si>
    <t xml:space="preserve">оплачен Виват ежеквартально</t>
  </si>
  <si>
    <t xml:space="preserve">ип мерзликин оплачен</t>
  </si>
  <si>
    <t xml:space="preserve">николь оплачен</t>
  </si>
  <si>
    <t xml:space="preserve">84955466932Татьяна</t>
  </si>
  <si>
    <t xml:space="preserve">травят у соседей, боится за попугая, звонила с рабочего, Видное</t>
  </si>
  <si>
    <t xml:space="preserve">клопы, профилактика!!!!!!!</t>
  </si>
  <si>
    <t xml:space="preserve">позвонила по поводу соседей , связь 02.11 сама наберет</t>
  </si>
  <si>
    <t xml:space="preserve">ООО САНЕТЕК-КОМФОРТ</t>
  </si>
  <si>
    <t xml:space="preserve">1280ю</t>
  </si>
  <si>
    <t xml:space="preserve">Заказ  счет оплачен, строка 4891</t>
  </si>
  <si>
    <t xml:space="preserve">Татьяна 84995193061 89265556117 89254326788 Дмитрий</t>
  </si>
  <si>
    <t xml:space="preserve">Подольск 2-ка, кошки, 300 р повтроный выезд Подольск 2-ка, кошки, 300 р , ул свердлова д44А кв 62 4 подъезд этаж 1 </t>
  </si>
  <si>
    <t xml:space="preserve">2995НБ</t>
  </si>
  <si>
    <t xml:space="preserve">79999006623   Сарвар</t>
  </si>
  <si>
    <t xml:space="preserve">от ккрысы 
строительная плащадка, крысы.
79999006623   Сарвар
м. Динамао
3000 рублей , приманки, ловушки, в одном месте.
за 100 кв.м.
</t>
  </si>
  <si>
    <t xml:space="preserve">крысы внутри труб, тупая чурка
б/н</t>
  </si>
  <si>
    <t xml:space="preserve">жду рек-ы
ебло
связь в 16.00
__
еблан с колодцем сам наберет</t>
  </si>
  <si>
    <t xml:space="preserve">84999069582 Вера валентиновна 89166165120 </t>
  </si>
  <si>
    <t xml:space="preserve">2к кв  тараканы клопы  лосинопетровский ул горького 23 кв 78 </t>
  </si>
  <si>
    <t xml:space="preserve">тараканы клопы 2к кв в том числе балкон</t>
  </si>
  <si>
    <t xml:space="preserve">2988НБ</t>
  </si>
  <si>
    <t xml:space="preserve">Максим 89253567848</t>
  </si>
  <si>
    <t xml:space="preserve">квартира 2 Москва </t>
  </si>
  <si>
    <t xml:space="preserve">тараканы , гор</t>
  </si>
  <si>
    <t xml:space="preserve">думает с женой совет позвонить в 16.00, 06.11</t>
  </si>
  <si>
    <t xml:space="preserve">89017897001Руслан</t>
  </si>
  <si>
    <t xml:space="preserve">общага, крысы везде, 400 кв.м Москва 2000 кв.м. 7 этажей</t>
  </si>
  <si>
    <t xml:space="preserve">крысы, комплекс+ клопы комплекс</t>
  </si>
  <si>
    <t xml:space="preserve">6 000, 28 000</t>
  </si>
  <si>
    <t xml:space="preserve">через три четыре часа, сказал не звонить , он этого не любит. Пошел к руководству
связь в 17.00 Связь 02.11. Сам не знает ничего</t>
  </si>
  <si>
    <t xml:space="preserve">84951342034 Инга </t>
  </si>
  <si>
    <t xml:space="preserve">3к кв тараканы комплекс ул барклая 5 к 2 кв 18</t>
  </si>
  <si>
    <t xml:space="preserve">счет от мгцд</t>
  </si>
  <si>
    <t xml:space="preserve">12.16</t>
  </si>
  <si>
    <t xml:space="preserve">74952583802   Екатерина
</t>
  </si>
  <si>
    <t xml:space="preserve">МО Видное        17.00        12 500 б\н        1282ю        "Московская обл., Ленинский район, г.
Видное, промзона Северная промзона,
владение 12, строение 1
74952583802 Катерина
Светлана 89169053764 (звонить)"        "644 кв.м. , 3 этажа
тараркнаы, комлпекс Гап, хол, ловушки.
__
подписать док-ы."        Владимир</t>
  </si>
  <si>
    <t xml:space="preserve">1282ю</t>
  </si>
  <si>
    <t xml:space="preserve">выст счет. заказ оплачен</t>
  </si>
  <si>
    <t xml:space="preserve">Татьяна 9166071607, 84991820513</t>
  </si>
  <si>
    <t xml:space="preserve">2 ка Москва проходчиков д 5 кв 27 вднх 1-под 7 эт </t>
  </si>
  <si>
    <t xml:space="preserve">2989НБ</t>
  </si>
  <si>
    <t xml:space="preserve">849916622667 Светлана </t>
  </si>
  <si>
    <t xml:space="preserve">2к кв тараканы  2 мес, соседи травили, </t>
  </si>
  <si>
    <t xml:space="preserve">3 900 гор и бар</t>
  </si>
  <si>
    <t xml:space="preserve">заеба, я подумаю все записала позвоню 
__
сами наберут мама тоже припизднутая</t>
  </si>
  <si>
    <t xml:space="preserve">м-н университетский</t>
  </si>
  <si>
    <t xml:space="preserve">1172ю</t>
  </si>
  <si>
    <t xml:space="preserve"> "Амридин     79647234131</t>
  </si>
  <si>
    <t xml:space="preserve">Егорьеский р-н        14.00-15.00        4300        2990НБ        "Амридин     79647234131
Егорьвский р-н, 1-й м-н, д. 23 кв. 92
5 падик"        "клопы, мес
3 чел, 1-ка, 
егорьевский р-н
ГАП             , ребенок мал"        Владимир</t>
  </si>
  <si>
    <t xml:space="preserve">клопы, </t>
  </si>
  <si>
    <t xml:space="preserve"> 2990НБ </t>
  </si>
  <si>
    <t xml:space="preserve">89161585887 Евгения </t>
  </si>
  <si>
    <t xml:space="preserve">8го марта д 9,  2к кв  травили,  другие</t>
  </si>
  <si>
    <t xml:space="preserve">клопы, 2к кв </t>
  </si>
  <si>
    <t xml:space="preserve">советуется  с мужем связь 14.00
__
дорого лучше к мошенникам</t>
  </si>
  <si>
    <t xml:space="preserve">7 905 736 00 07 Ольга</t>
  </si>
  <si>
    <t xml:space="preserve">Москва 3-ка, ребенок, животные,текстильщики, скидка если с соседями, если позвонит в выходные сделать скидку 1000 руб , а остальные квартиры по минимум, если только одна квартира, то 500 руб скидка логистическая</t>
  </si>
  <si>
    <t xml:space="preserve">в 14.35 02.11 отправить на электронку рекомендации, разговор с соседями</t>
  </si>
  <si>
    <t xml:space="preserve">Ренат 84992518680 89165271850</t>
  </si>
  <si>
    <t xml:space="preserve">Москва 2-ка животные Водный стадион 300 барьер</t>
  </si>
  <si>
    <t xml:space="preserve">тараканы, гор+ барьер</t>
  </si>
  <si>
    <t xml:space="preserve">стр 4921 чепушилы прячутся проверяют</t>
  </si>
  <si>
    <t xml:space="preserve">бастинда</t>
  </si>
  <si>
    <t xml:space="preserve">созвон после праздников сама наберет</t>
  </si>
  <si>
    <t xml:space="preserve">моссэс1</t>
  </si>
  <si>
    <t xml:space="preserve">89999718496  Давлат</t>
  </si>
  <si>
    <t xml:space="preserve">москва  1ка   7 спальных мест 1400  и 3000 за комплекс</t>
  </si>
  <si>
    <t xml:space="preserve">набрать в 12.00, я вас наберу девушка, сейчас занят
контр 05.11</t>
  </si>
  <si>
    <t xml:space="preserve">79775386724 Владимир</t>
  </si>
  <si>
    <t xml:space="preserve">Щербинка</t>
  </si>
  <si>
    <t xml:space="preserve">Клопы два дня назад принес</t>
  </si>
  <si>
    <t xml:space="preserve">НАБРАТЬ 03.11/сам наберет хозяйка не разрешает</t>
  </si>
  <si>
    <t xml:space="preserve">моссэс3</t>
  </si>
  <si>
    <t xml:space="preserve">        tatk_ok1@mail.ru
Телефон        7 903 618 38 72
 НАТААЛЬЯ</t>
  </si>
  <si>
    <t xml:space="preserve">Политех запрос нмцк</t>
  </si>
  <si>
    <t xml:space="preserve">НМЦК</t>
  </si>
  <si>
    <t xml:space="preserve">моссэс4</t>
  </si>
  <si>
    <t xml:space="preserve">Ирина 84995500333 89263273252</t>
  </si>
  <si>
    <t xml:space="preserve">Москва 2-ка Каховская, ул Малая Юшуньская д 10 корп 1 кв 35 (код 35 к5862)</t>
  </si>
  <si>
    <t xml:space="preserve">2999НБ</t>
  </si>
  <si>
    <t xml:space="preserve">Дмитрий 89588061500</t>
  </si>
  <si>
    <t xml:space="preserve">Новогиреево 3-ка , нашли одного клопа</t>
  </si>
  <si>
    <t xml:space="preserve">клопы, хол+бар</t>
  </si>
  <si>
    <t xml:space="preserve">БРОСИЛ ТРУБКУ, НЕНОРМАЛЬНЫЙ, СПРОСИЛ ЧЕМ БУДЕМ ТРАВИТЬ, ГОВНЮК БРОСИЛ ТРУБКУ ДВАЖДЫнеакткуально</t>
  </si>
  <si>
    <t xml:space="preserve">89037987765 Андрей </t>
  </si>
  <si>
    <t xml:space="preserve">46 соток   без строений 35,  ленинградка солнечногорский р-н 88 км  забивать тараканово  находится в дубровке </t>
  </si>
  <si>
    <t xml:space="preserve">кроты   25 соток комплекс</t>
  </si>
  <si>
    <t xml:space="preserve">2993НБ</t>
  </si>
  <si>
    <t xml:space="preserve">Василий 81688333160 ,891688333154</t>
  </si>
  <si>
    <t xml:space="preserve">Свиблово 2 ка с 16 до 17 проезд русанова 31 корп2 кв19 3 этаж</t>
  </si>
  <si>
    <t xml:space="preserve">жду Ж,приехали с другой компании, походу сделали дезинсекцию</t>
  </si>
  <si>
    <t xml:space="preserve">кск инвест ппк котельная</t>
  </si>
  <si>
    <t xml:space="preserve">1284л</t>
  </si>
  <si>
    <t xml:space="preserve">11.47</t>
  </si>
  <si>
    <t xml:space="preserve">Николь
Телефон	+7 910 569 67 60</t>
  </si>
  <si>
    <t xml:space="preserve">как избавиться от тараканов</t>
  </si>
  <si>
    <t xml:space="preserve">1880ав второй выезд</t>
  </si>
  <si>
    <t xml:space="preserve">Сергей 89268467212</t>
  </si>
  <si>
    <t xml:space="preserve">Башня империя москва сити, хостел 150 квм </t>
  </si>
  <si>
    <t xml:space="preserve">1285ю</t>
  </si>
  <si>
    <t xml:space="preserve">89299157697 Алкексей </t>
  </si>
  <si>
    <t xml:space="preserve">ППК,  лаб иссл, 3д, техосмотр,  стирка</t>
  </si>
  <si>
    <t xml:space="preserve">gili91@mail.ru</t>
  </si>
  <si>
    <t xml:space="preserve"> "74957500051  Лилия
89260917142
89252272902</t>
  </si>
  <si>
    <t xml:space="preserve">м. Рязанский пр-т        "18.00
если можно , то раньше, НЕ ОПАЗДЫВАТЬ,"        2800        2994НБ       
ул коновалова, д 18 кв 83
1 этаж 5 падик дмфн: в1945"        "тарарканы, 
3-ка, мск хол, бар 2800"        Владимир</t>
  </si>
  <si>
    <t xml:space="preserve">2994НБ </t>
  </si>
  <si>
    <t xml:space="preserve">Владимир 84951058922 89773506599 </t>
  </si>
  <si>
    <t xml:space="preserve">Москва 40 кв.м , ул неженская д.9 Славянский бульвар первый эит винтовая лестница </t>
  </si>
  <si>
    <t xml:space="preserve">тараканы , хол</t>
  </si>
  <si>
    <t xml:space="preserve">2997НБ</t>
  </si>
  <si>
    <t xml:space="preserve">89374504068  виктория 89272706292 Андрей звонить Андрею </t>
  </si>
  <si>
    <t xml:space="preserve">20 км от мкад 12 соток и много построек соток 6 под обработку  2 выед с 14 до 15 Авдотьино Домодедовскийр-он уч 3Б </t>
  </si>
  <si>
    <t xml:space="preserve">2998НБ</t>
  </si>
  <si>
    <t xml:space="preserve">"Виктория  89037172104 
89167872578</t>
  </si>
  <si>
    <t xml:space="preserve">м. Бутырская        "15.00
___
позвонить за 2 часа. Пропуск паспорт РФ."        6100        2996НБ        "Виктория  89037172104 
89167872578
ул руставелли, д 14 стр 6 этаж 3 офис 29
Мир Магнитов"        "нам нужно провести обработку офисного помещения от тараканов, помещение 104 кв с
6100 комплекс : гор, хол, бар"        Павел</t>
  </si>
  <si>
    <t xml:space="preserve">2996НБ</t>
  </si>
  <si>
    <t xml:space="preserve">бытовки от миши</t>
  </si>
  <si>
    <t xml:space="preserve">2-ка 89253215641@yandex.ru Аэропорт 12.20,  Большой коптевский проездд 14корп 3 128 </t>
  </si>
  <si>
    <t xml:space="preserve">клопы и тараканы, комплекс</t>
  </si>
  <si>
    <t xml:space="preserve">3000НБ</t>
  </si>
  <si>
    <t xml:space="preserve">Заказ  строка 4740, дожат</t>
  </si>
  <si>
    <t xml:space="preserve"> "79265414749 Дмитрий 
89683388007 Администратор      </t>
  </si>
  <si>
    <t xml:space="preserve">"м новокосино 
Реутов"        22.00        6200        3001НБ        "79265414749 Дмитрий 
89683388007 Администратор      
Реутов Парк ТЦ
носовихинское ш-е, д 45 "        "обработка от тараканов, 150 кв.м.
+ выписать все док-ы.
дать рек-ы ( мыло, сода)"        Павел</t>
  </si>
  <si>
    <t xml:space="preserve">3001НБ   </t>
  </si>
  <si>
    <t xml:space="preserve">Заказ ном1 строка 3012</t>
  </si>
  <si>
    <t xml:space="preserve">   "79265414749 Дмитрий 
89684100033 Администратор      </t>
  </si>
  <si>
    <t xml:space="preserve">Мытищи        22.00        5200        3002НБ        "79265414749 Дмитрий 
89684100033 Администратор      
ТЦ Июнь , ул мира, стр 51 Мытищи"        "обработка от тараканов, 100 кв.м.
+ выписать все док-ы.
дать рек-ы ( мыло, сода)"        Павел</t>
  </si>
  <si>
    <t xml:space="preserve">3002НБ  </t>
  </si>
  <si>
    <t xml:space="preserve">Заказ ном2 строка 3012</t>
  </si>
  <si>
    <t xml:space="preserve">ГБУ АВТОДОРОГИ</t>
  </si>
  <si>
    <t xml:space="preserve">ФМБА</t>
  </si>
  <si>
    <t xml:space="preserve">бомжи фсс</t>
  </si>
  <si>
    <t xml:space="preserve">18.53 </t>
  </si>
  <si>
    <t xml:space="preserve">89261605660 ирина </t>
  </si>
  <si>
    <t xml:space="preserve"> 2к кв гор туман бескудниковский б-р д 20 корп 3 кв 21 </t>
  </si>
  <si>
    <t xml:space="preserve">3003НБ</t>
  </si>
  <si>
    <t xml:space="preserve">79161123079 Владимир</t>
  </si>
  <si>
    <t xml:space="preserve">Домодедовский р-н,д-ня Максимиха,уч 2Б. 50 км от МКАД Каширка 6 соток 2 выезда</t>
  </si>
  <si>
    <t xml:space="preserve">6соток 2 выезда</t>
  </si>
  <si>
    <t xml:space="preserve">3004НБ</t>
  </si>
  <si>
    <t xml:space="preserve">людмила/константин</t>
  </si>
  <si>
    <t xml:space="preserve">Энергетическая ул д 2,кв 36 трешка дети</t>
  </si>
  <si>
    <t xml:space="preserve">клопы, тараканы комплексс</t>
  </si>
  <si>
    <t xml:space="preserve">3005НБ</t>
  </si>
  <si>
    <t xml:space="preserve">89267062925 Надежда</t>
  </si>
  <si>
    <t xml:space="preserve">ул Святоозерская д 16 ,помещение 5 комнат 130 кв.м </t>
  </si>
  <si>
    <t xml:space="preserve">тараканы хол тум </t>
  </si>
  <si>
    <t xml:space="preserve">3007нб</t>
  </si>
  <si>
    <t xml:space="preserve">Подольск двушка</t>
  </si>
  <si>
    <t xml:space="preserve">созвон в 13.00 еблан какойто/не берет</t>
  </si>
  <si>
    <t xml:space="preserve">79256438866 Владимир</t>
  </si>
  <si>
    <t xml:space="preserve">созвон в 13.30 еблан какойто/наберет сам наберет</t>
  </si>
  <si>
    <t xml:space="preserve">79267174636 Константин</t>
  </si>
  <si>
    <t xml:space="preserve">ул.Милашенкова д 1 кв 26, 2-шка</t>
  </si>
  <si>
    <t xml:space="preserve">тараканы,гор тум </t>
  </si>
  <si>
    <t xml:space="preserve">3006НБ</t>
  </si>
  <si>
    <t xml:space="preserve">89857528190 Александр</t>
  </si>
  <si>
    <t xml:space="preserve">Володька/Константин</t>
  </si>
  <si>
    <t xml:space="preserve">кроты   , месяца, , 12 км от мкад, домодево
12 000 разово
4 выезд 4-5 соток домодедовский район поселок колычево ул новая д 2 а ориентир ву сторону аэропорта</t>
  </si>
  <si>
    <t xml:space="preserve">КРОТЫ,комплекс</t>
  </si>
  <si>
    <t xml:space="preserve">1505ил/1</t>
  </si>
  <si>
    <t xml:space="preserve">7 910 569 67 60 Ника/Екатерина</t>
  </si>
  <si>
    <t xml:space="preserve">/Константин</t>
  </si>
  <si>
    <t xml:space="preserve">трубку не берет,/связь в 11.20</t>
  </si>
  <si>
    <t xml:space="preserve">79250675396 Марина</t>
  </si>
  <si>
    <t xml:space="preserve">Подольск комната в общаге если будет повтор то за пол стоимости</t>
  </si>
  <si>
    <t xml:space="preserve">Блохи гор тум</t>
  </si>
  <si>
    <t xml:space="preserve">/не берет</t>
  </si>
  <si>
    <t xml:space="preserve">84953457789 баба галя</t>
  </si>
  <si>
    <t xml:space="preserve">ул.Братиславская д24 кв 244 6подъезд 2 этаж</t>
  </si>
  <si>
    <t xml:space="preserve">крысы 2-шка</t>
  </si>
  <si>
    <t xml:space="preserve">3008нб</t>
  </si>
  <si>
    <t xml:space="preserve">9.43</t>
  </si>
  <si>
    <t xml:space="preserve">79637821689 Юля(хач)</t>
  </si>
  <si>
    <t xml:space="preserve">Москва,Малая филевская ул. д 8,к 2,кв 33</t>
  </si>
  <si>
    <t xml:space="preserve">Клопы гор тум</t>
  </si>
  <si>
    <t xml:space="preserve">3009нб</t>
  </si>
  <si>
    <t xml:space="preserve">84985333601 наталья  </t>
  </si>
  <si>
    <t xml:space="preserve">малые вяземы 20 км от мкада  + возможна дератизация</t>
  </si>
  <si>
    <t xml:space="preserve"> блохи </t>
  </si>
  <si>
    <t xml:space="preserve">3010нб</t>
  </si>
  <si>
    <t xml:space="preserve">79776278397                 79175555715 Евгений</t>
  </si>
  <si>
    <t xml:space="preserve">Жуковский,ул Левченко 9 кв 14</t>
  </si>
  <si>
    <t xml:space="preserve">3011нб</t>
  </si>
  <si>
    <t xml:space="preserve">8 926 784 00 68 ольга</t>
  </si>
  <si>
    <t xml:space="preserve">2 к кв одинцовский р-н  пос . летний отдых </t>
  </si>
  <si>
    <t xml:space="preserve">тараканы 2 к кв на сдачу, колмплекс ползут от соседей </t>
  </si>
  <si>
    <t xml:space="preserve">связь 07.11 советуется с мужем</t>
  </si>
  <si>
    <t xml:space="preserve">общепит 40-50м2   москва  ma6167@yandex.ru</t>
  </si>
  <si>
    <t xml:space="preserve">2500  за обработку</t>
  </si>
  <si>
    <t xml:space="preserve">батутный центр</t>
  </si>
  <si>
    <t xml:space="preserve">батутный центр </t>
  </si>
  <si>
    <t xml:space="preserve">1171 ю</t>
  </si>
  <si>
    <t xml:space="preserve">06.11., 16.11</t>
  </si>
  <si>
    <t xml:space="preserve">МЕДВЕЖОНОК УММИ</t>
  </si>
  <si>
    <t xml:space="preserve">1777ав</t>
  </si>
  <si>
    <t xml:space="preserve">7 910 569 67 60 Николь</t>
  </si>
  <si>
    <t xml:space="preserve">89671180802  Наталья 89150854775  менеджер живосайт</t>
  </si>
  <si>
    <t xml:space="preserve">меня зовут Наталья , у нас кафе и после того как соседи сделали ремонт появились тараканы . Их немного , но раньше не было и хочется что бы больше и не было
11:32
у нас порядка 100 кВ метро с кухней и залом и подсобками</t>
  </si>
  <si>
    <t xml:space="preserve">тараканы 100кв м, бц, кафе, сладкая ТП, вечерние обработки  ефремова 12 стр 2 тараканы </t>
  </si>
  <si>
    <t xml:space="preserve">полузаказ миша диалог нал хочет на суб\\\\ согласование совещание вся хурма</t>
  </si>
  <si>
    <t xml:space="preserve">Москва,ул Верхние поля д22к1 2 под 7 этаж 95кв</t>
  </si>
  <si>
    <t xml:space="preserve">3012 нб</t>
  </si>
  <si>
    <t xml:space="preserve">7 909 627 74 03 Татьяна</t>
  </si>
  <si>
    <t xml:space="preserve">тар</t>
  </si>
  <si>
    <t xml:space="preserve">89163002026 Алена</t>
  </si>
  <si>
    <t xml:space="preserve">клоп комплекс</t>
  </si>
  <si>
    <t xml:space="preserve">3013нб</t>
  </si>
  <si>
    <t xml:space="preserve">89162131706 Юлия</t>
  </si>
  <si>
    <t xml:space="preserve">сеть ресторанов 150кв м ежемесячная обработка, доки myshlyaeva@iconfood.ru</t>
  </si>
  <si>
    <t xml:space="preserve">тараканы в 23.30</t>
  </si>
  <si>
    <t xml:space="preserve">КП Миша в работе\совещание о совещании</t>
  </si>
  <si>
    <t xml:space="preserve">79857765278 Сергей                79162202023 Андрей</t>
  </si>
  <si>
    <t xml:space="preserve">кроты КП Новолеоново д25  МО Истра встречает садовник  79162202023 Андрей</t>
  </si>
  <si>
    <t xml:space="preserve">кроты комплекс 2 выезда</t>
  </si>
  <si>
    <t xml:space="preserve">3014нб</t>
  </si>
  <si>
    <t xml:space="preserve">1249ю повтор</t>
  </si>
  <si>
    <t xml:space="preserve">МСЭ 12 </t>
  </si>
  <si>
    <t xml:space="preserve">8916 690 45 47 </t>
  </si>
  <si>
    <t xml:space="preserve">частная православная школа         марина desen-school@yandex.ru</t>
  </si>
  <si>
    <t xml:space="preserve">13500 ппк жуд 2 х, люминесцентые, тбо,   лаб, </t>
  </si>
  <si>
    <t xml:space="preserve">миша диалог\\\ждлу</t>
  </si>
  <si>
    <t xml:space="preserve">89250202778  вероника</t>
  </si>
  <si>
    <t xml:space="preserve">доки 16800 кафе 78кв м 23.00 5500 работы  v@DPFD.ru</t>
  </si>
  <si>
    <t xml:space="preserve">5500 работы  7000 ппк и жуд</t>
  </si>
  <si>
    <t xml:space="preserve">диалог миша\\\жду</t>
  </si>
  <si>
    <t xml:space="preserve">84959558411 ирина алекссевна  </t>
  </si>
  <si>
    <t xml:space="preserve">москва  3ка   </t>
  </si>
  <si>
    <t xml:space="preserve">клопы 3 нед назад появились  и скидка 10%  пенсионерук</t>
  </si>
  <si>
    <t xml:space="preserve">набрать в 16.00  сами перезвонят</t>
  </si>
  <si>
    <t xml:space="preserve">89990958634 мразь</t>
  </si>
  <si>
    <t xml:space="preserve">4к кв тараканы 150 шт на кухне</t>
  </si>
  <si>
    <t xml:space="preserve">если я решу я вам позвоню</t>
  </si>
  <si>
    <t xml:space="preserve">7 890 313 56 28   нАНЭ</t>
  </si>
  <si>
    <t xml:space="preserve">нумерология не сработала</t>
  </si>
  <si>
    <t xml:space="preserve">НАТАЛЬЯ  89096420339</t>
  </si>
  <si>
    <t xml:space="preserve">3КА  хол и барьер</t>
  </si>
  <si>
    <t xml:space="preserve">3015нб</t>
  </si>
  <si>
    <t xml:space="preserve">79252207332 толик хач</t>
  </si>
  <si>
    <t xml:space="preserve">Подольск 3-шка ,ул тепличная д 8 кв321</t>
  </si>
  <si>
    <t xml:space="preserve">клопы трешка </t>
  </si>
  <si>
    <t xml:space="preserve">3016нб</t>
  </si>
  <si>
    <t xml:space="preserve">985 683 75 55 алена</t>
  </si>
  <si>
    <t xml:space="preserve">3017нб</t>
  </si>
  <si>
    <t xml:space="preserve">инканто</t>
  </si>
  <si>
    <t xml:space="preserve">11 934</t>
  </si>
  <si>
    <t xml:space="preserve">выставлен</t>
  </si>
  <si>
    <t xml:space="preserve">15.26</t>
  </si>
  <si>
    <t xml:space="preserve">84991795251 Любовь хрю </t>
  </si>
  <si>
    <t xml:space="preserve">клопы 2 к кв, травили магазинныой на основе тетраметрина 0,2% и имидоклокприд, неблагополучные соскеди</t>
  </si>
  <si>
    <t xml:space="preserve">советуется с соседями, связь 07.11</t>
  </si>
  <si>
    <t xml:space="preserve">79175625049     Николай      89629088004 Александр</t>
  </si>
  <si>
    <t xml:space="preserve"> Ярцевская д 24 к 1 комната охраны</t>
  </si>
  <si>
    <t xml:space="preserve">клопы,хол + барьер</t>
  </si>
  <si>
    <t xml:space="preserve">3018нб</t>
  </si>
  <si>
    <t xml:space="preserve">89629619298 Ксения</t>
  </si>
  <si>
    <t xml:space="preserve">Ебанашка связь константин,пьяное животное</t>
  </si>
  <si>
    <t xml:space="preserve">6500квм мо видное  дератизация</t>
  </si>
  <si>
    <t xml:space="preserve">животное многоканальное сбросила</t>
  </si>
  <si>
    <t xml:space="preserve">89017147067 Денис </t>
  </si>
  <si>
    <t xml:space="preserve">салан красоты, под ключ цао</t>
  </si>
  <si>
    <t xml:space="preserve">связь 07.11</t>
  </si>
  <si>
    <t xml:space="preserve">79636230102 Дмитрий</t>
  </si>
  <si>
    <t xml:space="preserve">ул фортуновская д 17 кв 133</t>
  </si>
  <si>
    <t xml:space="preserve">3019нб</t>
  </si>
  <si>
    <t xml:space="preserve">8 905 597 60 30 Елена </t>
  </si>
  <si>
    <t xml:space="preserve">дом культуры </t>
  </si>
  <si>
    <t xml:space="preserve">проверка с утра, не успеем свфязь 07.11 наберет</t>
  </si>
  <si>
    <t xml:space="preserve">89160702450 Василий </t>
  </si>
  <si>
    <t xml:space="preserve">ппк 3900 паод ключ 16800 если пищ и тбо нем надо  то 14800 ИП ТРУБАЧЕВА</t>
  </si>
  <si>
    <t xml:space="preserve">стр 5030 заказ</t>
  </si>
  <si>
    <t xml:space="preserve">8.35</t>
  </si>
  <si>
    <t xml:space="preserve">79267074632                      74953440867 Екатерина</t>
  </si>
  <si>
    <t xml:space="preserve">Кустанайская ул. д7,к 1,кв 121 1-шка </t>
  </si>
  <si>
    <t xml:space="preserve">клопы холодный+гель</t>
  </si>
  <si>
    <t xml:space="preserve">3020нб</t>
  </si>
  <si>
    <t xml:space="preserve">79265721752 Ася</t>
  </si>
  <si>
    <t xml:space="preserve">Солнцево,СНТ МИР д12 4-комнаты дом</t>
  </si>
  <si>
    <t xml:space="preserve">3021нб</t>
  </si>
  <si>
    <t xml:space="preserve">живосайт 1</t>
  </si>
  <si>
    <t xml:space="preserve">89263500222 Васлий </t>
  </si>
  <si>
    <t xml:space="preserve">2к кв  желтые муравьи, 70кв м, м таганская котельническая неаб д1\15 кв 202 цйентральный подвал</t>
  </si>
  <si>
    <t xml:space="preserve">горячкой мопы и короба, и барьером плинтуса в комнатах. проверить шо за муравьи такие</t>
  </si>
  <si>
    <t xml:space="preserve">3022нб</t>
  </si>
  <si>
    <t xml:space="preserve">79851707514 арутюн                 79169311400</t>
  </si>
  <si>
    <t xml:space="preserve">Старая купавна</t>
  </si>
  <si>
    <t xml:space="preserve">денюшка появится сам пАзваню</t>
  </si>
  <si>
    <t xml:space="preserve">Пенсионерка странная сама позвоню</t>
  </si>
  <si>
    <t xml:space="preserve">Красногорский р-н если в пятницу то 3300</t>
  </si>
  <si>
    <t xml:space="preserve">связь в 15.00</t>
  </si>
  <si>
    <t xml:space="preserve">клин сервис  89661208886 на 19.00 с распиратором  почта шевченко</t>
  </si>
  <si>
    <t xml:space="preserve">ИП ТРУБАЧЕВА</t>
  </si>
  <si>
    <t xml:space="preserve">84957170172 бабка</t>
  </si>
  <si>
    <t xml:space="preserve">клиника здоровья доки Меддеятельность кроме  стоматологии, 36 сотрудников проверка, ппк 10000, жуд 5000 тбо 3500 выезд 20000 con1956@mail.ru</t>
  </si>
  <si>
    <t xml:space="preserve">наьберет как прилет проверка, ебобо НИАЧЕМ</t>
  </si>
  <si>
    <t xml:space="preserve">79269830009 Ольга</t>
  </si>
  <si>
    <t xml:space="preserve">Москва двушка</t>
  </si>
  <si>
    <t xml:space="preserve">гор тум</t>
  </si>
  <si>
    <t xml:space="preserve">Связь в 14.00</t>
  </si>
  <si>
    <t xml:space="preserve">89037225939 мразь </t>
  </si>
  <si>
    <t xml:space="preserve">150кв м, ничо не расскажу, какими препаратами травить лучше</t>
  </si>
  <si>
    <t xml:space="preserve">узнавала названия препаратов</t>
  </si>
  <si>
    <t xml:space="preserve">ПИСХЮБОЛЬНИЦА ВЛАДИМИР</t>
  </si>
  <si>
    <t xml:space="preserve">89057855914  Дарья </t>
  </si>
  <si>
    <t xml:space="preserve">москвы  1 этаж бойлерная</t>
  </si>
  <si>
    <t xml:space="preserve">3023нб</t>
  </si>
  <si>
    <t xml:space="preserve">ловушки гели хол тум</t>
  </si>
  <si>
    <t xml:space="preserve">странная тетя хотела чтоб круто обработали за копейки</t>
  </si>
  <si>
    <t xml:space="preserve">89168350410 Нерсет</t>
  </si>
  <si>
    <t xml:space="preserve">стоматология 800 руб  за кондей магистр плюс</t>
  </si>
  <si>
    <t xml:space="preserve">14.51 </t>
  </si>
  <si>
    <t xml:space="preserve">8 967 006 77 52 джоник тупой хач </t>
  </si>
  <si>
    <t xml:space="preserve">2к кв , клопы неделя  голицыно</t>
  </si>
  <si>
    <t xml:space="preserve">советуется м хозяйкой нихуя не понимаю его\\\связь 17.00</t>
  </si>
  <si>
    <t xml:space="preserve">король бытовок </t>
  </si>
  <si>
    <t xml:space="preserve">король бытовок  4 бытовок 89262105464</t>
  </si>
  <si>
    <t xml:space="preserve">79773946125 Анна</t>
  </si>
  <si>
    <t xml:space="preserve">Раменский р-н,пос.Дружба ул Первомайская д 5 кв 3</t>
  </si>
  <si>
    <t xml:space="preserve">в мерах очень легкой профилактики </t>
  </si>
  <si>
    <t xml:space="preserve">3024нб</t>
  </si>
  <si>
    <t xml:space="preserve">89032670002 баьбка</t>
  </si>
  <si>
    <t xml:space="preserve">4к кв </t>
  </si>
  <si>
    <t xml:space="preserve">спасибо я позвоню, связь в 13.00</t>
  </si>
  <si>
    <t xml:space="preserve">89855624492 Аня </t>
  </si>
  <si>
    <t xml:space="preserve">кабак, в жопу ужаленная 220кв м автозаводская, ща хочет прям сегодня</t>
  </si>
  <si>
    <t xml:space="preserve">нашла дешевле у мошенников</t>
  </si>
  <si>
    <t xml:space="preserve">СОСЕДИ</t>
  </si>
  <si>
    <t xml:space="preserve">79255022985 Ольга</t>
  </si>
  <si>
    <t xml:space="preserve">комбинатовские ребяты - крысы</t>
  </si>
  <si>
    <t xml:space="preserve">Крысы у соседей все делать в лучшем виде ратокс тестокс цунами кики ловушки убить ВСЕХ,дадут узбеков двигать хлам</t>
  </si>
  <si>
    <t xml:space="preserve">1260ю</t>
  </si>
  <si>
    <t xml:space="preserve">счет оплачен</t>
  </si>
  <si>
    <t xml:space="preserve">8 915 329 18 21 олег иванович жид </t>
  </si>
  <si>
    <t xml:space="preserve">240 кв м  ленинрадский пр-т д 2 3 под кв 46 дом 46  клопы гор </t>
  </si>
  <si>
    <t xml:space="preserve">клопы хостел 240кв м гор</t>
  </si>
  <si>
    <t xml:space="preserve">3025нб</t>
  </si>
  <si>
    <t xml:space="preserve">АРМАНС</t>
  </si>
  <si>
    <t xml:space="preserve">пока отмегна</t>
  </si>
  <si>
    <t xml:space="preserve">МИШИНА ПАРИКМАХЕРСКАЯ С МИЛФОЙ</t>
  </si>
  <si>
    <t xml:space="preserve">На диванчик приедет</t>
  </si>
  <si>
    <t xml:space="preserve">79164231833 Максим</t>
  </si>
  <si>
    <t xml:space="preserve">5-я Магистральная д 3 стр 1</t>
  </si>
  <si>
    <t xml:space="preserve">демеркуризация </t>
  </si>
  <si>
    <t xml:space="preserve">3026нб</t>
  </si>
  <si>
    <t xml:space="preserve">89154555750 Валентина георгиевна </t>
  </si>
  <si>
    <t xml:space="preserve">2 к кв Подольск </t>
  </si>
  <si>
    <t xml:space="preserve">дораха, связь в 16.00\\\гас</t>
  </si>
  <si>
    <t xml:space="preserve">от подвалов на вавилова </t>
  </si>
  <si>
    <t xml:space="preserve">89055516330 Светлана</t>
  </si>
  <si>
    <t xml:space="preserve">сдавала чуркам хату,  2к кв с миллионосм фосов работатьс фосами </t>
  </si>
  <si>
    <t xml:space="preserve">созвон 12.11</t>
  </si>
  <si>
    <t xml:space="preserve">84956625007   и 89164487265  надежда</t>
  </si>
  <si>
    <t xml:space="preserve">нпо алмаз, это почти они,но не они относятся к НииМи</t>
  </si>
  <si>
    <t xml:space="preserve">грызуны 8000м2  сказали за 24000  сделать(сказал что вчера звонила и ей сказали эту сумму)  </t>
  </si>
  <si>
    <t xml:space="preserve">странная мадам------связь 09.11</t>
  </si>
  <si>
    <t xml:space="preserve">14.51</t>
  </si>
  <si>
    <t xml:space="preserve">89857768486 Виктор </t>
  </si>
  <si>
    <t xml:space="preserve">кроты 35  соток 45км  истра и 20 соток истринский р-н дер буньково кп русский лес, дом 52 позвонить заранее заказать пропуск </t>
  </si>
  <si>
    <t xml:space="preserve">3 выезда 3й на весну </t>
  </si>
  <si>
    <t xml:space="preserve">3027нб</t>
  </si>
  <si>
    <t xml:space="preserve">красногорск 1ка</t>
  </si>
  <si>
    <t xml:space="preserve">клопы и тар</t>
  </si>
  <si>
    <t xml:space="preserve">я вас понял спасибо-------связь 09.11 в 11.00, заказали в другой компании </t>
  </si>
  <si>
    <t xml:space="preserve">7+916+602+28+61   вуиктория</t>
  </si>
  <si>
    <t xml:space="preserve">красногорск детский сад 135м2</t>
  </si>
  <si>
    <t xml:space="preserve">3028нб</t>
  </si>
  <si>
    <t xml:space="preserve">комната в коммуналке, бабка подслушивает не хочет травитсо, определяется</t>
  </si>
  <si>
    <t xml:space="preserve">в 18.40 созвон\\\сама.неберет.09.11</t>
  </si>
  <si>
    <t xml:space="preserve">бытовки если комплекс то по 1500 если гор то по 1350 если хол то по 1000 3 бытовки</t>
  </si>
  <si>
    <t xml:space="preserve">89857157541 алина</t>
  </si>
  <si>
    <t xml:space="preserve">2к кв 5100 ферганский пр-д д3 корп 1 кв69 </t>
  </si>
  <si>
    <t xml:space="preserve">3029нб</t>
  </si>
  <si>
    <t xml:space="preserve">89035773004  Людмила</t>
  </si>
  <si>
    <t xml:space="preserve">клопы 3ка  скидка 10%  по соц карте</t>
  </si>
  <si>
    <t xml:space="preserve">3031нб</t>
  </si>
  <si>
    <t xml:space="preserve">89030045941 Татьяна</t>
  </si>
  <si>
    <t xml:space="preserve">1-к.кв Верхние поля д 36 ,к 1, кв 81, 3 подъезд</t>
  </si>
  <si>
    <t xml:space="preserve">тараканы однушка гор тум</t>
  </si>
  <si>
    <t xml:space="preserve">3030нб</t>
  </si>
  <si>
    <t xml:space="preserve"> Живосайт 1</t>
  </si>
  <si>
    <t xml:space="preserve">король бытовок</t>
  </si>
  <si>
    <t xml:space="preserve">эльбрус СК</t>
  </si>
  <si>
    <t xml:space="preserve">борщевик в КП 15 га дмитровка 50км от мкад 10500за га</t>
  </si>
  <si>
    <t xml:space="preserve">надолго на весну</t>
  </si>
  <si>
    <t xml:space="preserve">11.26</t>
  </si>
  <si>
    <t xml:space="preserve">Чертановская 55 если комплекс то  5000 если гор тум 3700</t>
  </si>
  <si>
    <t xml:space="preserve">клопы 2шка</t>
  </si>
  <si>
    <t xml:space="preserve">Связь 12,26/вызвали</t>
  </si>
  <si>
    <t xml:space="preserve">православие</t>
  </si>
  <si>
    <t xml:space="preserve">89066684813  Алексей Жук</t>
  </si>
  <si>
    <t xml:space="preserve">ул.Фабрициуса д 9 кв 1</t>
  </si>
  <si>
    <t xml:space="preserve">комплекс тараканы клопы</t>
  </si>
  <si>
    <t xml:space="preserve">  +7(916) 546-94-56 евгения салон красоты </t>
  </si>
  <si>
    <t xml:space="preserve">3д  ооо бюро цтп </t>
  </si>
  <si>
    <t xml:space="preserve">3д договор</t>
  </si>
  <si>
    <t xml:space="preserve">89771341220 хачи </t>
  </si>
  <si>
    <t xml:space="preserve">227 кв м столовая вскр днем </t>
  </si>
  <si>
    <t xml:space="preserve">хачи, перезвонят сами</t>
  </si>
  <si>
    <t xml:space="preserve">79100812206 Марина</t>
  </si>
  <si>
    <t xml:space="preserve">Севастопольский пр-кт 28к7 кв 65</t>
  </si>
  <si>
    <t xml:space="preserve">4-шка клоп гор тум</t>
  </si>
  <si>
    <t xml:space="preserve">3032нб</t>
  </si>
  <si>
    <t xml:space="preserve">милфотёща с парикмахерской от Миши</t>
  </si>
  <si>
    <t xml:space="preserve">1287ю</t>
  </si>
  <si>
    <t xml:space="preserve">89853937683 хач </t>
  </si>
  <si>
    <t xml:space="preserve">2к кв или бытовка адский хач ничо не понятно скаковая 36 там ему набрать</t>
  </si>
  <si>
    <t xml:space="preserve">3033нб</t>
  </si>
  <si>
    <t xml:space="preserve">89689608934 Елена Павловна</t>
  </si>
  <si>
    <t xml:space="preserve">4 км.квартира, логистическая скидка если позвонит! </t>
  </si>
  <si>
    <t xml:space="preserve">травились у мошенников, я сама позвоню ,я на работе, жду два дня может сдохнут! Набрать 13 .11</t>
  </si>
  <si>
    <t xml:space="preserve">89053424637 Дмитрий</t>
  </si>
  <si>
    <t xml:space="preserve">Людимила/Константин</t>
  </si>
  <si>
    <t xml:space="preserve">вагончик , Пушкино, горького 8 .</t>
  </si>
  <si>
    <t xml:space="preserve">клопы , хол</t>
  </si>
  <si>
    <t xml:space="preserve">3034нб</t>
  </si>
  <si>
    <t xml:space="preserve">Евгений     79858831290</t>
  </si>
  <si>
    <t xml:space="preserve">"м. Молодежная
500 м от мкад. "        "14.00
не опаздывать!"        2700        3035нб        "Пос Немчиновка, СНТ дружба, д 147
79858831290 Евгений"        "2 микроавтобуса, под капотом крысы. ловушки, приманки или бродират.
осмотреть периметр( за доп плату) мб лезут от соседей"        Владимир</t>
  </si>
  <si>
    <t xml:space="preserve">крысы крысы, в машинах под капотом.
2 бусика.</t>
  </si>
  <si>
    <t xml:space="preserve"> 3035нб </t>
  </si>
  <si>
    <t xml:space="preserve">89684011538 Алиса , 89636371079 Игорь </t>
  </si>
  <si>
    <t xml:space="preserve">400 руб проезд Пушкино 2-ка  ребенок Пушкино московский проспект 28 кв 9 (К1К1500) 1 подъезд 3 этаж </t>
  </si>
  <si>
    <t xml:space="preserve">тараканы, гор + бар</t>
  </si>
  <si>
    <t xml:space="preserve">3038нб</t>
  </si>
  <si>
    <t xml:space="preserve">89268405081 Лина тупая хачиха очень тупая!)</t>
  </si>
  <si>
    <t xml:space="preserve">клопы, 3 кв сиз в аренду.хочет немецкие препараты чтобы при ней разводили,  ул живописная д. 3 корп 1 3 под 8 эт кв 143 сказать ремонт тв</t>
  </si>
  <si>
    <t xml:space="preserve">клопы комплекс 3к кв  СИЗ В АРЕНДУ БЕСПЛАТНО</t>
  </si>
  <si>
    <t xml:space="preserve">3037нб</t>
  </si>
  <si>
    <t xml:space="preserve">заказ на 14.00</t>
  </si>
  <si>
    <t xml:space="preserve">Клопы комната в общежитии Красногорск ул. Ткацкой фабрики д.11</t>
  </si>
  <si>
    <t xml:space="preserve">клопы гор тум без гарантии</t>
  </si>
  <si>
    <t xml:space="preserve">3036нб</t>
  </si>
  <si>
    <t xml:space="preserve">Лилия 84995844500</t>
  </si>
  <si>
    <t xml:space="preserve">лекарства</t>
  </si>
  <si>
    <t xml:space="preserve">10к ппк 3д лаб,</t>
  </si>
  <si>
    <t xml:space="preserve">13 900</t>
  </si>
  <si>
    <t xml:space="preserve">конкуренты бьется по номеру МЦПЗ</t>
  </si>
  <si>
    <t xml:space="preserve">Холзунова Юлия,
ведомственная гостиница АО "НПО Энергомаш"
тел. 8-495-286-90-7</t>
  </si>
  <si>
    <t xml:space="preserve">Добрый день!
Сколько будет стоить проведение ежемесячных работ по дератизации и дезинсекции в здании гостиницы? 
(дератизация на площади 600 кв м, дезинсекция - 2000 кв. м, гостиница расположена по адресу: г. Химки, ул. Бурденко, вл. 1Б)
Прошу направить в наш адрес коммерческое предложение с указанием стоимости ежемесячного и годового обслуживания.</t>
  </si>
  <si>
    <t xml:space="preserve">КП отправлено, связь 16.11</t>
  </si>
  <si>
    <t xml:space="preserve">89771131382 Владимир</t>
  </si>
  <si>
    <t xml:space="preserve">Москва ленинский проспект</t>
  </si>
  <si>
    <t xml:space="preserve">куда вы позвоните? я же не дома:))) Звонила в 12.28,по времени не могу соорентироваться тк дома никого нет... Я сам перезвоню. Не звонить , три раза уже звонила! </t>
  </si>
  <si>
    <t xml:space="preserve">89265920134 Екатерина</t>
  </si>
  <si>
    <t xml:space="preserve">МО Ногинск 3-ка ребенок 5 лет ребенку , клопы 6 месяцев!</t>
  </si>
  <si>
    <t xml:space="preserve">подумает , предупреждена о мошенниках, сама позвонит, созвониться 13.11</t>
  </si>
  <si>
    <t xml:space="preserve">79037900617  Дмитрий</t>
  </si>
  <si>
    <t xml:space="preserve">МО Мытищи        10.00-11.00        23 000 б\н        1292ю        "МО Мытищинский р-н, пос Кардо-Леннта, ул южная, д.11
79037900617 Дмитрий"        "склад, 10 000 кв.м.
годовой контракт: 3 месячные, 3 квартальные обработки.
комплекс: ловушки, принмаки, пенокумарин. 
___
подписать все док-ы"        Владимир</t>
  </si>
  <si>
    <t xml:space="preserve">  1292ю  </t>
  </si>
  <si>
    <t xml:space="preserve">жду рек-ы
договр на год 129 000 р.
__
выставлен счет
оплачен</t>
  </si>
  <si>
    <t xml:space="preserve">79255033214 Алина</t>
  </si>
  <si>
    <t xml:space="preserve">крысы в офисе.
мск, 3000 кв.м.17 000 обработка разово комплекс
10 000 в мес
12 000 в квартал
</t>
  </si>
  <si>
    <t xml:space="preserve">крысы фольксваген групп рус офис</t>
  </si>
  <si>
    <t xml:space="preserve">обзвон компаний
сами наберут</t>
  </si>
  <si>
    <t xml:space="preserve">89859152244 Мария</t>
  </si>
  <si>
    <t xml:space="preserve">Профсоюзная салон красоты 150 м2    К Отрин </t>
  </si>
  <si>
    <t xml:space="preserve"> 3 900</t>
  </si>
  <si>
    <t xml:space="preserve">пошла к руководству, позвонить в 14.00, мы  мониторим компании, дам обратную связь. Нашли дешевле </t>
  </si>
  <si>
    <t xml:space="preserve">79161224056 Алла Анатольевнна</t>
  </si>
  <si>
    <t xml:space="preserve">всего боится, все мошениики обманывают по кругу</t>
  </si>
  <si>
    <t xml:space="preserve">тараркнаы ГАП</t>
  </si>
  <si>
    <t xml:space="preserve">"а вы мошенники или нет?"
мы - нет, а вы?
свзяь в 17.00
________
ебанутая тупая тварь</t>
  </si>
  <si>
    <t xml:space="preserve">Дмитрий 89262470220</t>
  </si>
  <si>
    <t xml:space="preserve">Домодедово 300 руб(если понадобится третий выезд) 2 выезда 5 соток</t>
  </si>
  <si>
    <t xml:space="preserve">я подумаю и перезвоню, связь в 17
__
не акутально</t>
  </si>
  <si>
    <t xml:space="preserve">Юля 89017574070</t>
  </si>
  <si>
    <t xml:space="preserve">пекарня коломна , 70 кв.м+ 17 торговая площадь, хотят годовое обслуживание </t>
  </si>
  <si>
    <t xml:space="preserve">дератизация и дезинсекция, пакет 16 800</t>
  </si>
  <si>
    <t xml:space="preserve">Миша  связь,\\\ сама отзвонится</t>
  </si>
  <si>
    <t xml:space="preserve">Марина 84956880338</t>
  </si>
  <si>
    <t xml:space="preserve">3-ка Москва, две комнаты, одна закрыта ( комплекс 5700! с гарантией)</t>
  </si>
  <si>
    <t xml:space="preserve">гор+барьер</t>
  </si>
  <si>
    <t xml:space="preserve">пошла к мошенникам! Сама если нужно позвонит, телефон рабочий</t>
  </si>
  <si>
    <t xml:space="preserve">79150446996 Максим</t>
  </si>
  <si>
    <t xml:space="preserve">По предварительному расчету: фотоотчеты, представитель. В день 3- 5 объектов. 
от 3 до 12 соток.
в среднем 4 сотки. 
борщевик 50 на 50 . га объекте.
1600 р за 4 сотки. + 30-35% 
2 выезда весна - осень = 3900 р . ( покос, гербицидка, вывоз мусора) .
привлечь подрядчика на вывоз мусора
10 000р. вывезти 8 кубов. с объекта. </t>
  </si>
  <si>
    <t xml:space="preserve">БОРЩЕВИК Павел диалог.
походу на 2019 год
связь 16.11</t>
  </si>
  <si>
    <t xml:space="preserve">9651056666 Вахтанг</t>
  </si>
  <si>
    <t xml:space="preserve">79037554563      Мария</t>
  </si>
  <si>
    <t xml:space="preserve">раз в мес
салон красоты.
96 кв. и 26 кв.м.
129 кв.м. 2 Д
мск.
7800 договор на мониторинг.
на год + акты. 
если нужно допник по факту</t>
  </si>
  <si>
    <t xml:space="preserve">2 Д</t>
  </si>
  <si>
    <t xml:space="preserve">жду рек-ы
__
выставлен счет
оплачен</t>
  </si>
  <si>
    <t xml:space="preserve">79778371223 Виталий</t>
  </si>
  <si>
    <t xml:space="preserve">7 929 663 45 03 Виталик</t>
  </si>
  <si>
    <t xml:space="preserve">89671117474 Инга </t>
  </si>
  <si>
    <t xml:space="preserve">Одинцово 3-ка, </t>
  </si>
  <si>
    <t xml:space="preserve">гор , тараканы</t>
  </si>
  <si>
    <t xml:space="preserve">позвонить 13.11 с мужем совет, о мошенниках предупреждена</t>
  </si>
  <si>
    <t xml:space="preserve">79636647636     Алена</t>
  </si>
  <si>
    <t xml:space="preserve">        ООО альбано страый клиент</t>
  </si>
  <si>
    <t xml:space="preserve">        ООО альбано страый клиент
бест жд</t>
  </si>
  <si>
    <t xml:space="preserve">1294ю	</t>
  </si>
  <si>
    <t xml:space="preserve">2244ок платный повтор</t>
  </si>
  <si>
    <t xml:space="preserve">1040ю/1 ооо СТС</t>
  </si>
  <si>
    <t xml:space="preserve">1040ю/1</t>
  </si>
  <si>
    <t xml:space="preserve">ГПНТБ</t>
  </si>
  <si>
    <t xml:space="preserve">89031180391 Елена </t>
  </si>
  <si>
    <t xml:space="preserve">2-ка Москва, травили уже в другой компании. Сначала клопы пропали, потом опять появились...</t>
  </si>
  <si>
    <t xml:space="preserve">клопы, хол, К Отрин</t>
  </si>
  <si>
    <t xml:space="preserve">кассовый чек ей нужен, ладно я подумаю... Позвонить в 13 часов, касовый чек нарисуем) В другой организации нашла дешевле! Овца</t>
  </si>
  <si>
    <t xml:space="preserve">89653472295 Максим чурка!</t>
  </si>
  <si>
    <t xml:space="preserve">МО Серпухов 3-ка, 2 раза приезжали за ГСМ 400 70 км от москвы</t>
  </si>
  <si>
    <t xml:space="preserve">позвонить в 11.16, нашли за 1700 руб в Серпухове!</t>
  </si>
  <si>
    <t xml:space="preserve">Алик 89991126590</t>
  </si>
  <si>
    <t xml:space="preserve">6 месяцев 3 -ка в Одинцово, 300 за гсм , клопы 6 месяцев! Логистическая скидка ..500руб, если сегодня поставить в график</t>
  </si>
  <si>
    <t xml:space="preserve">я вам наберу, с пацанами сейчас договорюсь. Связь в 17
__
 чебурек гасится, петушня</t>
  </si>
  <si>
    <t xml:space="preserve">Оксана 89268941750</t>
  </si>
  <si>
    <t xml:space="preserve">2-ка Бутово , как давно не в курсе, возраст у них не спрашивала!</t>
  </si>
  <si>
    <t xml:space="preserve">по голосу наркоша или алкашка !Можно не звонить! </t>
  </si>
  <si>
    <t xml:space="preserve">"79636300811    Денис</t>
  </si>
  <si>
    <t xml:space="preserve">м. Пражская        18.00-19.00        3100        3039нб        "79636300811    Денис
ул днепропетровская, д 37 корп 1 кв 110
1 этаж падик 4"        "есть 2 кошки, 
хол + бар.  тарраканы, 4-ка, 
гар 3 мес. 
пол года назад.
1 этаж."        Владимир</t>
  </si>
  <si>
    <t xml:space="preserve">3039нб </t>
  </si>
  <si>
    <t xml:space="preserve">74992452125    Галина Анатольевна
89855867487</t>
  </si>
  <si>
    <t xml:space="preserve">м. Коньково        "к 11.00, не опаздывать.
не позже, не раньше"        4400              
ул островитянова, д 21 кв 4 этаж 2
падик 1 дмфн 4 кв 4"        "4100 ГАп 
300 бар.
тарарканы, 2-ка, 
тараканов не было.
провести обслед, дать рекомендации."        Владимир</t>
  </si>
  <si>
    <t xml:space="preserve">  3040нб</t>
  </si>
  <si>
    <t xml:space="preserve">89197765434 Елена Ивановна </t>
  </si>
  <si>
    <t xml:space="preserve">700 руб квадратный метр 9268757394 1-ка метро Озерная </t>
  </si>
  <si>
    <t xml:space="preserve">Жду фото в вотсап сумма,приличная!!! мне дороговато, будем думать. Завтра поедет смотреть со стороны кухни 
__
свзяь*? 14.11</t>
  </si>
  <si>
    <t xml:space="preserve"> 79031817290 Юлия          </t>
  </si>
  <si>
    <t xml:space="preserve">м. Владыкино        17.00-18.00        "4000
программа лояльности"        1569ав              сигнальный проезд д 13 стр 3 ориентир ЗДМ2 автомойка после автомойки на право проходная вывеска столовая         "ГАП 30 кв.
 столовая и кухня        ""по программе лояльности 
( гарантия истекла) 4000 р."""        Владимир</t>
  </si>
  <si>
    <t xml:space="preserve">1569ав     </t>
  </si>
  <si>
    <t xml:space="preserve">заказ П\Л</t>
  </si>
  <si>
    <t xml:space="preserve">79651994457   илья</t>
  </si>
  <si>
    <t xml:space="preserve">м. Пражская        17.00        "4000 
мб на карту"        3041нб        "
харьковский пр-д, д 9 корп 2 кв 58 
15 этаж.  паик 1"        "тарарканы,
1-ка
ГАп 3800 + 300 бар = 4100
мск. логист скидка 100 р. "        Владимир</t>
  </si>
  <si>
    <t xml:space="preserve"> 3041нб  </t>
  </si>
  <si>
    <t xml:space="preserve">Костян</t>
  </si>
  <si>
    <t xml:space="preserve">прорыв канализации уборка</t>
  </si>
  <si>
    <t xml:space="preserve">14.28</t>
  </si>
  <si>
    <t xml:space="preserve">Денис 79055582377</t>
  </si>
  <si>
    <t xml:space="preserve">"м. Волжская
Люблино"        10.00-11.00        4100        3042нб        "Денис 79055582377    
89610813113 Ольга     
ул ставропольская, д 7Б кв 50
3 падик этаж 3
дмфн 50"        2-ка ребенок грудной        тараканы гор+бар        Людмила </t>
  </si>
  <si>
    <t xml:space="preserve">тараканы гор+бар</t>
  </si>
  <si>
    <t xml:space="preserve">3042нб </t>
  </si>
  <si>
    <t xml:space="preserve">74953884977 Сергей</t>
  </si>
  <si>
    <t xml:space="preserve">3-ка, тарарканы, 
месяц, мск
ГАП 4400 + 300 бар.    = 4700 р.
есть ребенок</t>
  </si>
  <si>
    <t xml:space="preserve">бабка и дед.
дед норм, бабка дура.
связь 14.11 </t>
  </si>
  <si>
    <t xml:space="preserve">84959335055 говорящая башка
79259000088
Джулия
dvakhrusheva@wainbridge.ru</t>
  </si>
  <si>
    <t xml:space="preserve">8 км от мкад, пятницкое шоссе        10.00-11.00        24700        3044нб        "МО , КП Средняково, ул угловая, д 53
84959335055 79259000088
Джулия"        " 40 сот общая, 30 под обработку
кроты комплекс, 4 участка.
2 выезда"        Владимир</t>
  </si>
  <si>
    <t xml:space="preserve">кроты
__
сказал ориентир 2-3 выезда 15-17 тысяч руб.</t>
  </si>
  <si>
    <t xml:space="preserve">  3044нб</t>
  </si>
  <si>
    <t xml:space="preserve">Дмитрий 89067039824 89067865198 Анастасия</t>
  </si>
  <si>
    <t xml:space="preserve">3-ка красногорск павшинский бульвар д12 3 подъез 11 эт 171 кв </t>
  </si>
  <si>
    <t xml:space="preserve">3043нб</t>
  </si>
  <si>
    <t xml:space="preserve">7 911 117 50 05</t>
  </si>
  <si>
    <t xml:space="preserve">7 964 341 00 70</t>
  </si>
  <si>
    <t xml:space="preserve">8 916 024 49 27 Динара</t>
  </si>
  <si>
    <t xml:space="preserve">ппк кафе 50кв м, 3900 жуж 3900 ключ 16800</t>
  </si>
  <si>
    <t xml:space="preserve">муму, поняла спасибо связь 15.11
__
потеряли ППк потом нашли...</t>
  </si>
  <si>
    <t xml:space="preserve">79017167187 Хач
</t>
  </si>
  <si>
    <t xml:space="preserve">клопы, воскресенск.
70 км от мкад. 
4300 </t>
  </si>
  <si>
    <t xml:space="preserve">Дорого, охуел с цены, если че сам наберет.
если че воткнуть в субботу со скидкой за 3200
__
загасился пошел нахуй</t>
  </si>
  <si>
    <t xml:space="preserve">7 951 667 65 64 Елизавета</t>
  </si>
  <si>
    <t xml:space="preserve">74956993344 Ольга
89152253344 </t>
  </si>
  <si>
    <t xml:space="preserve">м. Маяковская        16.00        1900 НАЛ        1154ю        "ул большая садовая, д 2 \46 стр 1 
этаж 4
ООО Клепа, дизайн отель Чайковский"        "мошка в номере , текущий клиент.
определить причину и обработать."        Владимир</t>
  </si>
  <si>
    <t xml:space="preserve">млшка</t>
  </si>
  <si>
    <t xml:space="preserve">1154ю</t>
  </si>
  <si>
    <t xml:space="preserve">Наталья 89031877640</t>
  </si>
  <si>
    <t xml:space="preserve">москва 2-ка месяц, инвалид !!!! 15 %скидка к 10 на 19.11 Свободный проспект д11 корп3 кв 577  3 подъезд 8 этаж (код 3687В) новогиреево , маска, будут присутствовать</t>
  </si>
  <si>
    <t xml:space="preserve">клопы, хол , к Отрин, помпой локально</t>
  </si>
  <si>
    <t xml:space="preserve">3045нб</t>
  </si>
  <si>
    <t xml:space="preserve">11.58.</t>
  </si>
  <si>
    <t xml:space="preserve">84955462454 запрос кп бюджетники</t>
  </si>
  <si>
    <t xml:space="preserve">Михаил\Людмила </t>
  </si>
  <si>
    <t xml:space="preserve">вышлет тз на почту,</t>
  </si>
  <si>
    <t xml:space="preserve">400кв м крысы разово 6500, 50 км от мкад</t>
  </si>
  <si>
    <t xml:space="preserve">возьмите в работу ктонить
__
ждем ТЗ на почту
Миша с Бабкой ГАПЧИЧ
__в Работе у Люды</t>
  </si>
  <si>
    <t xml:space="preserve">12.23.</t>
  </si>
  <si>
    <t xml:space="preserve">89637534310 Олег </t>
  </si>
  <si>
    <t xml:space="preserve">офис евробытовки, склады крысы тараканы 100кв м, морили комбатом, замкад пос восточный ул западная вл 9  дать приходник </t>
  </si>
  <si>
    <t xml:space="preserve">3046НБСЭС</t>
  </si>
  <si>
    <t xml:space="preserve">7 977 598 78 71 наталья</t>
  </si>
  <si>
    <t xml:space="preserve">kristana2002@mail.ru кафе коплект</t>
  </si>
  <si>
    <t xml:space="preserve">список доков отправиил
свзяь 15.11
__
Миша связь 19.11</t>
  </si>
  <si>
    <t xml:space="preserve">89857605131 долбоеб</t>
  </si>
  <si>
    <t xml:space="preserve">банк ппк 5к на карту, соут и проверка пришли одновременно</t>
  </si>
  <si>
    <t xml:space="preserve">79152168946  Елена</t>
  </si>
  <si>
    <t xml:space="preserve">грибок в квартире, 7 - 8 кв.м
мск, ВДНХ
14 500 р.      комплекс.  2 компонена, мех зачитска
гарантия год. </t>
  </si>
  <si>
    <t xml:space="preserve">думает
связь 15.11 </t>
  </si>
  <si>
    <t xml:space="preserve"> 89033573320 Анатолий Анастасия 89263303303</t>
  </si>
  <si>
    <t xml:space="preserve">Скобелевская 2-ка к 10 ул скобелевская д.32 кв229 2 этаж под 5 229реш.9446)</t>
  </si>
  <si>
    <t xml:space="preserve">тараканы, блихи, хол</t>
  </si>
  <si>
    <t xml:space="preserve">3047нб</t>
  </si>
  <si>
    <t xml:space="preserve">"С Уважением,Юлия.
8-906-035-12-61"</t>
  </si>
  <si>
    <t xml:space="preserve">ООО ТРЦ</t>
  </si>
  <si>
    <t xml:space="preserve">обслуж оплачено.</t>
  </si>
  <si>
    <t xml:space="preserve">info@sansethotel.ru - корпоративная почта
pbar79@yandex.ru - директор</t>
  </si>
  <si>
    <t xml:space="preserve">ООО Сансет</t>
  </si>
  <si>
    <t xml:space="preserve">1019ю</t>
  </si>
  <si>
    <t xml:space="preserve">84953279637 Лариса </t>
  </si>
  <si>
    <t xml:space="preserve">84953279637 Лариса АРМАНС ООО</t>
  </si>
  <si>
    <t xml:space="preserve">1161ю</t>
  </si>
  <si>
    <t xml:space="preserve">Кулагина Ксения
Главный специалист
ПАО «Газпром автоматизация»,
+7 (499) 766-44-44 доб. 10-76</t>
  </si>
  <si>
    <t xml:space="preserve">Добрый день!
Прошу сообщить минимально возможную стоимость на работы:</t>
  </si>
  <si>
    <t xml:space="preserve">газпром - беднота, бедолаги!!!</t>
  </si>
  <si>
    <t xml:space="preserve">охуевшая "дочка" газпрома КП отправлено связь 15.11
______
Качество не интересует - хотят за копейки. Пошли нахуй.</t>
  </si>
  <si>
    <t xml:space="preserve">89100027807 Вадим</t>
  </si>
  <si>
    <t xml:space="preserve">дератизация, дезинсекция 400 кв.м </t>
  </si>
  <si>
    <t xml:space="preserve">отправила КП , диалог связь 15.11</t>
  </si>
  <si>
    <t xml:space="preserve">89661003859 Сергей</t>
  </si>
  <si>
    <t xml:space="preserve">ООО Времена, ресторан понтон дератизауия 800 кв.м. ГОД</t>
  </si>
  <si>
    <t xml:space="preserve">крысы ГОД</t>
  </si>
  <si>
    <t xml:space="preserve">38 000</t>
  </si>
  <si>
    <t xml:space="preserve">Выставлен счет
Знакомые Павла</t>
  </si>
  <si>
    <t xml:space="preserve">	Анна
Телефон	+7 926 621 99 87</t>
  </si>
  <si>
    <t xml:space="preserve">крысы, 50кв.м. без гарантия 
15 км от мкад, солнецкво</t>
  </si>
  <si>
    <t xml:space="preserve">крысы
дорогое белье на обьевте,  осторожно </t>
  </si>
  <si>
    <t xml:space="preserve">5100
+ 200 выезд</t>
  </si>
  <si>
    <t xml:space="preserve">сами наберут, еебобо</t>
  </si>
  <si>
    <t xml:space="preserve">19.50</t>
  </si>
  <si>
    <t xml:space="preserve">89263837567 Дмитий</t>
  </si>
  <si>
    <t xml:space="preserve"> Кировоградская д.8 корп 4 Вывеска ЦМД медицинские анализы, 30 кв.м( М есяц гарантия)</t>
  </si>
  <si>
    <t xml:space="preserve">3048нб</t>
  </si>
  <si>
    <t xml:space="preserve">8.15</t>
  </si>
  <si>
    <t xml:space="preserve">89154555750 Валентина георгиевна  Вячеслав 89773606768 </t>
  </si>
  <si>
    <t xml:space="preserve">2 к кв Подольск Литейная д36 кв 88 под1 эт13</t>
  </si>
  <si>
    <t xml:space="preserve">3050нб</t>
  </si>
  <si>
    <t xml:space="preserve">"79057207299 Умутай</t>
  </si>
  <si>
    <t xml:space="preserve">м. Белорусская        10.00-11.00        4100        3049нб        "79057207299 Умутай
Бутырский вал, д 32 кв 73
4 этаж падик 3"        "2-ка, мск, клопы, 2 раза вызывали мошенниеков
ГАП "        Владимир</t>
  </si>
  <si>
    <t xml:space="preserve"> 3049нб    </t>
  </si>
  <si>
    <t xml:space="preserve">позвонить 19.11
типа вызвали на работу</t>
  </si>
  <si>
    <t xml:space="preserve">74959878838 Ибрагим из пенсионного фонда.</t>
  </si>
  <si>
    <t xml:space="preserve">ПФР</t>
  </si>
  <si>
    <t xml:space="preserve">отправил КП , диалог связь 16.11
-___
3 КП ОТПРАВЛЕНО от 19.11</t>
  </si>
  <si>
    <t xml:space="preserve">Бурмистров Александр Вячеславович
burmistrov.a.v@366.ru</t>
  </si>
  <si>
    <t xml:space="preserve">аптечная сеть 36.6</t>
  </si>
  <si>
    <t xml:space="preserve">отправил КП , диалог связь 16.11</t>
  </si>
  <si>
    <t xml:space="preserve">89852514372 Анжела</t>
  </si>
  <si>
    <t xml:space="preserve">Договор с вет. врачом</t>
  </si>
  <si>
    <t xml:space="preserve">меркурий не актуально</t>
  </si>
  <si>
    <t xml:space="preserve">84991796622 Юлия 89164321157</t>
  </si>
  <si>
    <t xml:space="preserve">3-ка Марьино ул перервинский бульвар 21 корп 1 кв5 3 эт дом 5 под1</t>
  </si>
  <si>
    <t xml:space="preserve">3051нб</t>
  </si>
  <si>
    <t xml:space="preserve">9623605444Гиляна </t>
  </si>
  <si>
    <t xml:space="preserve">sandzhievagn@kbmotor.ru</t>
  </si>
  <si>
    <t xml:space="preserve">КП ОТПРАВЛЕНО   связь 16.11</t>
  </si>
  <si>
    <t xml:space="preserve">79264206521   Надежда</t>
  </si>
  <si>
    <t xml:space="preserve">кроты         , комплес.
7 соток, появились в 1 месте.
13 км от мкад, новая рига</t>
  </si>
  <si>
    <t xml:space="preserve">дорого и вообще думают на весну
</t>
  </si>
  <si>
    <t xml:space="preserve">79654282823 Умид
</t>
  </si>
  <si>
    <t xml:space="preserve">клопики, 
мск, Домодево.
2-ка, мес 3 человека.</t>
  </si>
  <si>
    <t xml:space="preserve">пошел с братишками калякать
связь 15.00
___
хачи на работе , сами наберут
контр 16.11</t>
  </si>
  <si>
    <t xml:space="preserve">79063023047 Павел </t>
  </si>
  <si>
    <t xml:space="preserve">г. Энгельс, хочет купить препараты.</t>
  </si>
  <si>
    <t xml:space="preserve">Артемон
Телефон        +7 929 612 13 99</t>
  </si>
  <si>
    <t xml:space="preserve">Заруш 89272826899</t>
  </si>
  <si>
    <t xml:space="preserve">кудринская площадь д 1 ориентир ТЦ новинский пассаж   ресторан МИД  89272826899 Заруш</t>
  </si>
  <si>
    <t xml:space="preserve">1589ав/1</t>
  </si>
  <si>
    <t xml:space="preserve">"79645617372     Михаил</t>
  </si>
  <si>
    <t xml:space="preserve">м. ВДНХ         13.00-14.00        6500        3052нб        "79645617372     Михаил
ул константинова, 30 кв. 50 
1 падик этаж 5 "        "углы в квартире, плесень.   4 угла.  + в одном месте оконная. 5 кв.м.    5000 р. зачистка+ состав
тарракны на кухне.     локально , 20 кв.м без гар 1500 р. ГАП
мск, "        Владимир</t>
  </si>
  <si>
    <t xml:space="preserve">плесень, таркраны</t>
  </si>
  <si>
    <t xml:space="preserve"> 3052нб  </t>
  </si>
  <si>
    <t xml:space="preserve">Надежда
Телефон	+7 849 916 15 30</t>
  </si>
  <si>
    <t xml:space="preserve">нумерология, ни один номер надежду не выявил.</t>
  </si>
  <si>
    <t xml:space="preserve">89169547282 Александр</t>
  </si>
  <si>
    <t xml:space="preserve">Королев 2-ка Проспект космонавтов д38 кв 176 эт 9 под4 (176)на 12</t>
  </si>
  <si>
    <t xml:space="preserve">3053нб</t>
  </si>
  <si>
    <t xml:space="preserve">м2 Куркино</t>
  </si>
  <si>
    <t xml:space="preserve">приход</t>
  </si>
  <si>
    <t xml:space="preserve">принтсервис</t>
  </si>
  <si>
    <t xml:space="preserve">18.26</t>
  </si>
  <si>
    <t xml:space="preserve">79955049224 Илья</t>
  </si>
  <si>
    <t xml:space="preserve">выезд на кобъект 5000
доки под ключ 16 800</t>
  </si>
  <si>
    <t xml:space="preserve">21 800</t>
  </si>
  <si>
    <t xml:space="preserve">Миша связь 19.11</t>
  </si>
  <si>
    <t xml:space="preserve">Дмитрий 89099444445</t>
  </si>
  <si>
    <t xml:space="preserve">крысы, мыши. 
дом часстый, на 3 этаже , на мансарде.
новая москва, троицкий
100 кв.м на 3 этаже.
есть дети, 7500-8000 р.</t>
  </si>
  <si>
    <t xml:space="preserve">"спасибо, я перезвоню"
связь 15.00
__
не берет , спит связь 19.11</t>
  </si>
  <si>
    <t xml:space="preserve">7 777 555 55 55</t>
  </si>
  <si>
    <t xml:space="preserve">84959808778 Марина   доб 100</t>
  </si>
  <si>
    <t xml:space="preserve">Людмила/Семен</t>
  </si>
  <si>
    <t xml:space="preserve">Москва офис дезинфекция от ротовирус   1 этаж 1000м2   медицинская и обычная дезинфекцмя</t>
  </si>
  <si>
    <t xml:space="preserve"> 14 800</t>
  </si>
  <si>
    <t xml:space="preserve">сама перезвонит, в 14 набрать блюйте дальше! Отказались от этой идеи </t>
  </si>
  <si>
    <t xml:space="preserve">79857828435    Юлия</t>
  </si>
  <si>
    <t xml:space="preserve">"МО Щелчек.
Балашиха"        16.00-17.00        4700        3054нб        "79857828435    Юлия           
89852153186 Владимир
Балашаха, м-н Первое мая, д 31 кв 107 
3-ка, 14 этаж падик 2"        " есть дети, черепаха. 
4400 + 300 = 4700""
 ""тарракнаы, месяц 3-ка"         Владимир   </t>
  </si>
  <si>
    <t xml:space="preserve">тараркнаы , гап бар</t>
  </si>
  <si>
    <t xml:space="preserve">3054нб  </t>
  </si>
  <si>
    <t xml:space="preserve">Морозов/Семен</t>
  </si>
  <si>
    <t xml:space="preserve">кротты без договора МО , КП Середниково, ул угловая,</t>
  </si>
  <si>
    <t xml:space="preserve">Добор  3044нб</t>
  </si>
  <si>
    <t xml:space="preserve">12.41</t>
  </si>
  <si>
    <t xml:space="preserve">Валера 89153551506, 89017866838 Софья</t>
  </si>
  <si>
    <t xml:space="preserve">НФоминск клопы 300 повторный выезд  1-ка Шибанкова д81 кв3 </t>
  </si>
  <si>
    <t xml:space="preserve">3055нб</t>
  </si>
  <si>
    <t xml:space="preserve">Антон 89852203675</t>
  </si>
  <si>
    <t xml:space="preserve">Документы для открытия парикмахерской</t>
  </si>
  <si>
    <t xml:space="preserve">под ключ</t>
  </si>
  <si>
    <t xml:space="preserve">Связь Миша! </t>
  </si>
  <si>
    <t xml:space="preserve">
79153805982 Александра</t>
  </si>
  <si>
    <t xml:space="preserve">ежеквартально, 353, 5 кв.м.  ресторан
2 Д
5100 х 4 = 20 400 р .</t>
  </si>
  <si>
    <t xml:space="preserve">"спасибо, я перезвоню"
связь 16.00
__
не берет,связь 19.11</t>
  </si>
  <si>
    <t xml:space="preserve">79037874199 Ирина</t>
  </si>
  <si>
    <t xml:space="preserve">плесень на потолке на балконе 2,5 кв.м</t>
  </si>
  <si>
    <t xml:space="preserve">связь 18.00,хата на продажу, возможно только неомид в зависимости от характера плесени
___
связь 19.11 Костяяяяян</t>
  </si>
  <si>
    <t xml:space="preserve">7 985 140 88 20 Алена
9852805557</t>
  </si>
  <si>
    <t xml:space="preserve">доки для СЭС
только открываемся кафе</t>
  </si>
  <si>
    <t xml:space="preserve">комплект 16 800
еще был интерес к пожарке</t>
  </si>
  <si>
    <t xml:space="preserve">абонент не доступен постоянно
__
звонить с айфона если че.
миша связь 19.11</t>
  </si>
  <si>
    <t xml:space="preserve">89295157424 Александр</t>
  </si>
  <si>
    <t xml:space="preserve">пищевая упаковка Павловская слобода 15000 внутрен.помещения, 20000 раз logist.msk1@zti.ru</t>
  </si>
  <si>
    <t xml:space="preserve">КП ОТПРАВЛЕНО , диалог связь 19.11</t>
  </si>
  <si>
    <t xml:space="preserve">Дмитрий 89851849863</t>
  </si>
  <si>
    <t xml:space="preserve">ппк получение лицензии в рпн на интероскопы.
</t>
  </si>
  <si>
    <t xml:space="preserve">ппк какой-то ионизирующий пиздец</t>
  </si>
  <si>
    <t xml:space="preserve">миша связь 20.11</t>
  </si>
  <si>
    <t xml:space="preserve">79013314460  Нигора</t>
  </si>
  <si>
    <t xml:space="preserve">Здравствуйте, скажите пожалуйста, как мне поступить, если я живу в комнате в 2 комнатной квартире и обнаружила у себя в комнате клопов. Могу ли я обработать только свою комнату или от этого не будет смысла? Сколько будет стоить обработка одной комнаты? Можно ли дезинсекционным раствором обрабатывать одежду?</t>
  </si>
  <si>
    <t xml:space="preserve">клопы
град Московский
до 1 мес. </t>
  </si>
  <si>
    <t xml:space="preserve">пошла к соседу договариваться. сама наберет, контрольный 19.11
__
мошенники облили водой в итоге</t>
  </si>
  <si>
    <t xml:space="preserve">89162106893 Татьяна</t>
  </si>
  <si>
    <t xml:space="preserve">медицинская лаборатория инвитро конционеры смывы 4 раза в год , дезинсекция 24 раза в год, дератизация 12 раз в год, акты</t>
  </si>
  <si>
    <t xml:space="preserve">договор 3Д</t>
  </si>
  <si>
    <t xml:space="preserve">Выставлены счета на 2 договора, должны оплатить 19.11 и прислать платежку</t>
  </si>
  <si>
    <t xml:space="preserve">89060678777 Алексей 
krylov_a_n@mail.ru</t>
  </si>
  <si>
    <t xml:space="preserve">ппк </t>
  </si>
  <si>
    <t xml:space="preserve">заказ на карту Семену Олеговичу С.
Миша ППК, жду увеличенич</t>
  </si>
  <si>
    <t xml:space="preserve">79990967643 Лейла</t>
  </si>
  <si>
    <t xml:space="preserve">Большая филевская д.39 к 2 кв 69</t>
  </si>
  <si>
    <t xml:space="preserve">клопы однушка гор тум со скидкой</t>
  </si>
  <si>
    <t xml:space="preserve">3057нб</t>
  </si>
  <si>
    <t xml:space="preserve">Генерала тюленева д.33 кв 28</t>
  </si>
  <si>
    <t xml:space="preserve">тараканы трешка холодный</t>
  </si>
  <si>
    <t xml:space="preserve">3056нб</t>
  </si>
  <si>
    <t xml:space="preserve">11/30</t>
  </si>
  <si>
    <t xml:space="preserve">79636509033 Татьяна</t>
  </si>
  <si>
    <t xml:space="preserve">Матвеевская 26 кв 101</t>
  </si>
  <si>
    <t xml:space="preserve">клопы трешка гор тум</t>
  </si>
  <si>
    <t xml:space="preserve">3058нб</t>
  </si>
  <si>
    <t xml:space="preserve">заказ перенос связь 21.11</t>
  </si>
  <si>
    <t xml:space="preserve">79775188474 Елена</t>
  </si>
  <si>
    <t xml:space="preserve">зеленоград корп 506 кв 56</t>
  </si>
  <si>
    <t xml:space="preserve">клоп однушка</t>
  </si>
  <si>
    <t xml:space="preserve">3059нб</t>
  </si>
  <si>
    <t xml:space="preserve">79651763661 наталья</t>
  </si>
  <si>
    <t xml:space="preserve">клоп двушка комплекс</t>
  </si>
  <si>
    <t xml:space="preserve">связь в конце декабря</t>
  </si>
  <si>
    <t xml:space="preserve">документы для СЭС</t>
  </si>
  <si>
    <t xml:space="preserve">михаил</t>
  </si>
  <si>
    <t xml:space="preserve">созвон 18.11</t>
  </si>
  <si>
    <t xml:space="preserve">09.00</t>
  </si>
  <si>
    <t xml:space="preserve">79165632743 Мухамед</t>
  </si>
  <si>
    <t xml:space="preserve">Люблино,двушка если гор тум то 3000 если хол тум то 2500 если клоп+тар +700 руб к изначальной стоимости</t>
  </si>
  <si>
    <t xml:space="preserve">клоп возможно +тар</t>
  </si>
  <si>
    <t xml:space="preserve">припиздюхал на склад под выпуск,денег нет но хочет обработаться связь 20.11</t>
  </si>
  <si>
    <t xml:space="preserve">7 916 633 80 80     Инна</t>
  </si>
  <si>
    <t xml:space="preserve">"м. Аннино 
м. Скобелевская
ЗА МКАД"        16.00-17.00        5200-6200        3060нб        """7 916 633 80 80     Инна
89152937115 Екатерина жилец ( звонить утро)м)
Бутово парк, д. 20 корп 2 кв 89
1 падик этаж 24"        "сдают хату, плесень и грибок, в ванной.
5000 - 6000 р. 
комплекс: зачитска, и нанесение состава 2 компоннента. 200 р за выезд. ""        плесень"        Владимир</t>
  </si>
  <si>
    <t xml:space="preserve">3060нб     </t>
  </si>
  <si>
    <t xml:space="preserve">89037301120 Павел</t>
  </si>
  <si>
    <t xml:space="preserve">клопы давно и старушка  кавказский б-р д 47 корп1 кв 101 1к кв </t>
  </si>
  <si>
    <t xml:space="preserve">3061нб</t>
  </si>
  <si>
    <t xml:space="preserve">89133812352 Свелана, 89267055978 Гобин</t>
  </si>
  <si>
    <t xml:space="preserve">Москва 2-ка ребенок грудной, фруктовая д.5 корп 1 кв 175 эт 8 подъезд 4</t>
  </si>
  <si>
    <t xml:space="preserve">пошла узнавать , важен результат , набрать 20.11, поставить в график, люди нерусские поэтому адрес записала со слов знакомой.  </t>
  </si>
  <si>
    <t xml:space="preserve">ВСС </t>
  </si>
  <si>
    <t xml:space="preserve">дератизация 400кв м</t>
  </si>
  <si>
    <t xml:space="preserve">1256ю</t>
  </si>
  <si>
    <t xml:space="preserve">89262300805 Илья 84953256868 </t>
  </si>
  <si>
    <t xml:space="preserve">Москва 2-ка кантимировская с 12-13 кавказский б-р д35/2 корп3 кв 195 В195В2589 эт 5 </t>
  </si>
  <si>
    <t xml:space="preserve">тараканы, гор </t>
  </si>
  <si>
    <t xml:space="preserve">3062нбсэс</t>
  </si>
  <si>
    <t xml:space="preserve">89031565330 Настя </t>
  </si>
  <si>
    <t xml:space="preserve">тараканы на кухне 6 этаж, полгода дихлофосом обрабатывали 4к кв </t>
  </si>
  <si>
    <t xml:space="preserve">4к кв комплекс 6 100, хочет кухню</t>
  </si>
  <si>
    <t xml:space="preserve">советуется всю или не всю кв обрабавтывать связь 14.00\\\сама наберет
контр 23.11</t>
  </si>
  <si>
    <t xml:space="preserve">84959376289  Сергей Викторович</t>
  </si>
  <si>
    <t xml:space="preserve">москва офисное здание тараканы
банк аванград на трубке</t>
  </si>
  <si>
    <t xml:space="preserve">1500м2-11800//// 10000м2-28800</t>
  </si>
  <si>
    <t xml:space="preserve">узнавал порядок цен---  НАБРАТЬ в 16.00
__
тел многоканал ничем помочь не могут. </t>
  </si>
  <si>
    <t xml:space="preserve">89857793342 Екатерина </t>
  </si>
  <si>
    <t xml:space="preserve">2-ка москва ул крылатские холмы д36 корп2 3 под. кв210 этаж 10 подъезд3 к 11 </t>
  </si>
  <si>
    <t xml:space="preserve">дезинфекция , кот сдох , маска</t>
  </si>
  <si>
    <t xml:space="preserve">3063нб</t>
  </si>
  <si>
    <t xml:space="preserve">79166487773  Евгения</t>
  </si>
  <si>
    <t xml:space="preserve">3-ка, клопы, мск
2 этаж, было много комаров.
неделю назад. 4400 + 300 = 4700 р. 
хол + бар = 2800 .</t>
  </si>
  <si>
    <t xml:space="preserve">рассчитывает на 1200 р.
если что наберет сама - бедолага с 2-мя шиншилами.</t>
  </si>
  <si>
    <t xml:space="preserve"> Игорь Пеньков 89169268262@mail.ru</t>
  </si>
  <si>
    <t xml:space="preserve">на оказание услуг по дератизации в складском помещении ГАУК МДММ по адресу: г. Москва, ул.
Дубнинская дом 85</t>
  </si>
  <si>
    <t xml:space="preserve">дератизация 400 кв.м.</t>
  </si>
  <si>
    <t xml:space="preserve">3 КП ОТПРАВЛЕНО , диалог связь 20.11
сб или тендерный одел не пропустили наши компании все молодые. Вся работа на смарку.</t>
  </si>
  <si>
    <t xml:space="preserve">89857746628  Александр</t>
  </si>
  <si>
    <t xml:space="preserve">госня какаято
запрос котировок
3 кп 
4 здания в центре
в мес платили до 20 000р.
</t>
  </si>
  <si>
    <t xml:space="preserve">на почту должен отправить ТЗ
__
набрать уточнить про ТЗ и составить 3 КП</t>
  </si>
  <si>
    <t xml:space="preserve">89165561046 Ирина , 89151275205 Александр</t>
  </si>
  <si>
    <t xml:space="preserve">Людммила</t>
  </si>
  <si>
    <t xml:space="preserve">Москва 2-ка с 10-11 26 бакинских комиссаров 7-2-55 эт5 под2 (055)</t>
  </si>
  <si>
    <t xml:space="preserve">тараканы и клопы гор+бар</t>
  </si>
  <si>
    <t xml:space="preserve">3064нб</t>
  </si>
  <si>
    <t xml:space="preserve">Полимедика</t>
  </si>
  <si>
    <t xml:space="preserve">Общество с ограниченной ответственностью «Полимедика»</t>
  </si>
  <si>
    <t xml:space="preserve">договор 3Д+ акты</t>
  </si>
  <si>
    <t xml:space="preserve">1297ю</t>
  </si>
  <si>
    <t xml:space="preserve">оплачено, заказ</t>
  </si>
  <si>
    <t xml:space="preserve">89162571344 Татьяна</t>
  </si>
  <si>
    <t xml:space="preserve">дихлофос, керасин (травили)Одинцова 1-ка 200 руб повторный выезд</t>
  </si>
  <si>
    <t xml:space="preserve">ладно,я подумаю, сама наберу, позвонить 21.11</t>
  </si>
  <si>
    <t xml:space="preserve">79037260865   Евгений</t>
  </si>
  <si>
    <t xml:space="preserve">клопы, 3-ка, 
вчера вечером.
сдает квартиру
4400 ГАП
бутово парк 2., дрожжино новое ш д 10 корпус2  кв 124 13 этаж 
со скидкой на 20.11 - 300 р. </t>
  </si>
  <si>
    <t xml:space="preserve">со скидкой на 20.11 - 300 р.
набрать в 17.00
___
уже вызвали жильцы сами</t>
  </si>
  <si>
    <t xml:space="preserve">Алексей 89265684362 89853028883 Екатеринна</t>
  </si>
  <si>
    <t xml:space="preserve">Москва 4 к кв дети 5 штук    ул Менжинского д23 корп 1 4 под 2 эт кв130 (код 001*6691, а дальше второй по номеру квартиры) с 10 до 11 </t>
  </si>
  <si>
    <t xml:space="preserve">тараканы,  комплекс</t>
  </si>
  <si>
    <t xml:space="preserve">3065нб</t>
  </si>
  <si>
    <t xml:space="preserve">Налья Борисовна 84956189715</t>
  </si>
  <si>
    <t xml:space="preserve">Москва Можайский 1-ка,  ковер тоже обработать. Сдавали квартиру. </t>
  </si>
  <si>
    <t xml:space="preserve">я возможо перезвоню, но не факт. Больная мать , привязана к ней. созвон 21.11</t>
  </si>
  <si>
    <t xml:space="preserve">89853107760 Рамиль Нигматулин комапния мультифлекс. 74999409207</t>
  </si>
  <si>
    <t xml:space="preserve">производство, домодедово
2 Д
годовой договор. 
мы производим пленку на пищевку.
смывы, отбор воздуха на микробиологию </t>
  </si>
  <si>
    <t xml:space="preserve">2Д, смывы, микробиология</t>
  </si>
  <si>
    <t xml:space="preserve">диалог миша</t>
  </si>
  <si>
    <t xml:space="preserve"> С уважением, Станавова Ирина,
главный бухгалтер
МС "Тамань" - филиал АО "1470 УМТО"
тел.:(496) 342-56-50</t>
  </si>
  <si>
    <t xml:space="preserve">Нарофоминск. 2 объекта</t>
  </si>
  <si>
    <t xml:space="preserve">дератизация 1830 кв.м.</t>
  </si>
  <si>
    <t xml:space="preserve">3 КП ОТПРАВЛЕНО , диалог связь 20.11
от МОССАНЭКСПЕРТА!!!</t>
  </si>
  <si>
    <t xml:space="preserve">МОССЭС 19</t>
  </si>
  <si>
    <t xml:space="preserve">89631247000 Антон</t>
  </si>
  <si>
    <t xml:space="preserve">200 кв.м Дзержинский производство, кондитерка chef-ae@mail.ru ул Угрешский проезд 3 стр 1 , </t>
  </si>
  <si>
    <t xml:space="preserve">дератизация+ дезинсекция </t>
  </si>
  <si>
    <t xml:space="preserve">1299ю</t>
  </si>
  <si>
    <t xml:space="preserve">Александр 84999739232 </t>
  </si>
  <si>
    <t xml:space="preserve">3-ка Москва</t>
  </si>
  <si>
    <t xml:space="preserve">собираются жильцы, заказывают в другой компании, не звонить , сам наберет! Наша цена вроде как устроила.</t>
  </si>
  <si>
    <t xml:space="preserve">74956269515 Юрий САПОГ</t>
  </si>
  <si>
    <t xml:space="preserve">сказал инф-у от МСЭ</t>
  </si>
  <si>
    <t xml:space="preserve">скажите инн компании, СБ проверит,ТОЛЬКО ТОГДА продолжим диалог - DOWN suka.</t>
  </si>
  <si>
    <t xml:space="preserve">79161475291 Алина</t>
  </si>
  <si>
    <t xml:space="preserve">г.Клин ул Гагарина д2/13 кв 20 3 подъезд 3 этаж ....4-шка клин, единоразвая обработка 4700,раз в квартал 4000,раз в месяц 3600   г Клин ул Гагарина, д2/13 кв20 </t>
  </si>
  <si>
    <t xml:space="preserve">гор тум + барьер</t>
  </si>
  <si>
    <t xml:space="preserve">3066нбСЭС</t>
  </si>
  <si>
    <t xml:space="preserve">74992442560  Вадим
89153583414."  </t>
  </si>
  <si>
    <t xml:space="preserve">"м. Щелковская
около мкад"        19.00-20.00        4050 р.            "пос Пос первое мая.  , д 27 кв 230
16 этаж       "2-ка , ГАп 4050р
на мкаде.
сдает хату, давно таррканы, 16 этажквартиры от таркраны.
48 кв. , -2ка"        Владимир</t>
  </si>
  <si>
    <t xml:space="preserve">ГАП тарарканы</t>
  </si>
  <si>
    <t xml:space="preserve"> 3067нбСЭС   </t>
  </si>
  <si>
    <t xml:space="preserve">89263725553 алексе</t>
  </si>
  <si>
    <t xml:space="preserve">Красногорский бульвар 26 кв 156 эт 16 под 2 тел 89268658777 екатерина тел мужа 89263725553 алексе    </t>
  </si>
  <si>
    <t xml:space="preserve">клоапы платный повтор</t>
  </si>
  <si>
    <t xml:space="preserve">89167028476Юля,1894сн</t>
  </si>
  <si>
    <t xml:space="preserve">4 км.кв комуналка , тараканы по гарантии, клопы с 50% скидкой лояльности</t>
  </si>
  <si>
    <t xml:space="preserve">клопы , комп </t>
  </si>
  <si>
    <t xml:space="preserve">1894сн/1</t>
  </si>
  <si>
    <t xml:space="preserve">79167881917 
Александр</t>
  </si>
  <si>
    <t xml:space="preserve">митино, общепит, 45 кв.м.
тарарканы.
от ТЦ ходили по углам.
фудкорт. 
4300 ГАп, хол.
200 доплата за 9 утра.</t>
  </si>
  <si>
    <t xml:space="preserve">думает совет с партнером типа
связь 20.11</t>
  </si>
  <si>
    <t xml:space="preserve">поливитакс </t>
  </si>
  <si>
    <t xml:space="preserve">Общество с ограниченной ответственностью «Поливитакс»</t>
  </si>
  <si>
    <t xml:space="preserve">1298ю</t>
  </si>
  <si>
    <t xml:space="preserve">госпиталь фсб</t>
  </si>
  <si>
    <t xml:space="preserve">ГК820</t>
  </si>
  <si>
    <t xml:space="preserve">Елена 89250079122</t>
  </si>
  <si>
    <t xml:space="preserve">Химки 3-ка 300 руб на 01.12 10-11 левобережный р-он ул Совхозная д16 кв404 эт 14 под5 созвониться 30.10</t>
  </si>
  <si>
    <t xml:space="preserve">3068нб</t>
  </si>
  <si>
    <t xml:space="preserve">заказ, поставить в график на 1 декабря с 10 до 11</t>
  </si>
  <si>
    <t xml:space="preserve">79057192268 нергуль</t>
  </si>
  <si>
    <t xml:space="preserve">г.Люберцы,ул.Зеленая 26 кв 5 </t>
  </si>
  <si>
    <t xml:space="preserve">клоп двушка</t>
  </si>
  <si>
    <t xml:space="preserve">3069нб</t>
  </si>
  <si>
    <t xml:space="preserve">79166305503 Дмитрий</t>
  </si>
  <si>
    <t xml:space="preserve">"МО Ленинградка
15 км от мкад.
ПРОПУСК!!!"        13.00-14.00        8000-8500р.         3070нб        "
Ленинградка, Солнечногорский р-н, д-я Пикино, ЖК Маленькая Шотландия.
ул горная, д.2 кв 4 "        "в одном месте скребут. комплеекс, 14 км от мкад, Шеоеметьево. приманки, ловушки, пенокумарин.
крысы между потолком, под перекрытием
таунхаус. ОБСЛЕД периметр дома, откуда лезут грызуны и т.д"        Владимир</t>
  </si>
  <si>
    <t xml:space="preserve">3070нб  </t>
  </si>
  <si>
    <t xml:space="preserve">2-ка Студенческая улица к 14 дом 44/28 кв 1 Кутузовская  3 выезд с 50% скидкой</t>
  </si>
  <si>
    <t xml:space="preserve">2323ок/1</t>
  </si>
  <si>
    <t xml:space="preserve">74999754402 Владимир
79104985107</t>
  </si>
  <si>
    <t xml:space="preserve">от клопов, 2-ка
уже делали , пожилая матушка
инвалид на коляске.
месяц назад
мск,           4100 ГАП + 300 барьер</t>
  </si>
  <si>
    <t xml:space="preserve">совет с матушкой
связь в 16.00
___
сам наберет</t>
  </si>
  <si>
    <t xml:space="preserve">89261411242Максим</t>
  </si>
  <si>
    <t xml:space="preserve">Москва помещение 3*3, однушка в одинцова цены как на сайте</t>
  </si>
  <si>
    <t xml:space="preserve">сам позвонит, связь 21.11 заказ у мошенников еще дешевле</t>
  </si>
  <si>
    <t xml:space="preserve">84954830489 александр</t>
  </si>
  <si>
    <t xml:space="preserve">3072нб</t>
  </si>
  <si>
    <t xml:space="preserve">отказ  нашел дешевле</t>
  </si>
  <si>
    <t xml:space="preserve">7(925)356-46-47 Кирилл</t>
  </si>
  <si>
    <t xml:space="preserve">м. Пражская        14.00-15.00        4700        3071нб        "7(925)356-46-47 Кирилл        
ул болотниковский пр-д. д 6 корп 3 кв - уточнить. 
в бронь поставил."        "     ""кошка. дети клопы
1.5 мес назад
мск. 3-ка
4400 ГАП + 300  = 4700 р."""        Владимир   </t>
  </si>
  <si>
    <t xml:space="preserve"> 3071нб </t>
  </si>
  <si>
    <t xml:space="preserve">сделали дешевле у знакомых петухи ебаные</t>
  </si>
  <si>
    <t xml:space="preserve">Юрий 89252200039</t>
  </si>
  <si>
    <t xml:space="preserve">проезд 200 руб трехгорка одинцово ул чистяковой д76 кв214 эт9  на 15 часов 2-ка </t>
  </si>
  <si>
    <t xml:space="preserve">хол+бар , тараканы</t>
  </si>
  <si>
    <t xml:space="preserve">3073нб</t>
  </si>
  <si>
    <t xml:space="preserve">79250004106 Калькулятор</t>
  </si>
  <si>
    <t xml:space="preserve">клопы типа</t>
  </si>
  <si>
    <t xml:space="preserve">калькулятор не берет
НАБРАТЬ ПОЗЖЕ В 12.00
__
спам</t>
  </si>
  <si>
    <t xml:space="preserve">79672518447 Елена</t>
  </si>
  <si>
    <t xml:space="preserve">открытие салона красоты, ппк жуд тбо, лампы, 3д.</t>
  </si>
  <si>
    <t xml:space="preserve">доки 1</t>
  </si>
  <si>
    <t xml:space="preserve">жду реквизиты\\\гасот 14.35
Миша связь в 16.30</t>
  </si>
  <si>
    <t xml:space="preserve">Игорь 89031440525 </t>
  </si>
  <si>
    <t xml:space="preserve">МО 25 от МКАД 20 800 руб кв.м, одинцовский р-он Таганьково КП Никулино д214 , шлагбаум , пропуск </t>
  </si>
  <si>
    <t xml:space="preserve">3074нб</t>
  </si>
  <si>
    <t xml:space="preserve">79653275005 Яна</t>
  </si>
  <si>
    <t xml:space="preserve">несолько точек, 2Д.
ООО , вы открываетесь кафе, </t>
  </si>
  <si>
    <t xml:space="preserve">доки 2</t>
  </si>
  <si>
    <t xml:space="preserve">я вас поняла хорошо спасибо. у директоров на рассмотрении, говоряшая башка</t>
  </si>
  <si>
    <t xml:space="preserve">Наталья  84991664373 89262666932</t>
  </si>
  <si>
    <t xml:space="preserve">235 кв. м общепит ночное время ул никитинская д.13 Измайлово </t>
  </si>
  <si>
    <t xml:space="preserve">тараканы, гор+ бар </t>
  </si>
  <si>
    <t xml:space="preserve">3077нбю</t>
  </si>
  <si>
    <t xml:space="preserve">оплачен, заказ</t>
  </si>
  <si>
    <t xml:space="preserve"> Елена 8495628218</t>
  </si>
  <si>
    <t xml:space="preserve">3-ка москва 2800хол+бар</t>
  </si>
  <si>
    <t xml:space="preserve">Спасибо я подумаю, хату сдает, а по цене дорого!Бросила трубку</t>
  </si>
  <si>
    <t xml:space="preserve">84996854050 Рустам сотрудничество развалилась компания некому травить</t>
  </si>
  <si>
    <t xml:space="preserve">хочет предложить клиентов </t>
  </si>
  <si>
    <t xml:space="preserve">Равиль связь</t>
  </si>
  <si>
    <t xml:space="preserve">иупая бабка с контролем дезинфекции</t>
  </si>
  <si>
    <t xml:space="preserve">я сама наберу </t>
  </si>
  <si>
    <t xml:space="preserve">Юля, 89629221176 , 74955740894</t>
  </si>
  <si>
    <t xml:space="preserve">Химки, сходня , крысы+мыши 1800кв.м vakhaevay@mail.ru</t>
  </si>
  <si>
    <t xml:space="preserve">Запрос КП, отправлено,диалог 21.11</t>
  </si>
  <si>
    <t xml:space="preserve">13.22</t>
  </si>
  <si>
    <t xml:space="preserve">89057974566 Анастасия </t>
  </si>
  <si>
    <t xml:space="preserve">Москва Цандера метро ВДНХ д7 2 подъезд 12 этаж кв 95 </t>
  </si>
  <si>
    <t xml:space="preserve">МОП хол,такараны</t>
  </si>
  <si>
    <t xml:space="preserve">3075нб</t>
  </si>
  <si>
    <t xml:space="preserve">84991405191 Нина 89037803092 </t>
  </si>
  <si>
    <t xml:space="preserve">54 кв 1 подъезд , гараж Москва 2 этажа 960 м.</t>
  </si>
  <si>
    <t xml:space="preserve">дератизация, дезинсекция</t>
  </si>
  <si>
    <t xml:space="preserve">документы, связь 26.11, нужно на след.год</t>
  </si>
  <si>
    <t xml:space="preserve">ЛЕМНИСКАТА</t>
  </si>
  <si>
    <t xml:space="preserve">кыш делаем</t>
  </si>
  <si>
    <t xml:space="preserve">1199ю</t>
  </si>
  <si>
    <t xml:space="preserve">ВЫСТАВЛЕН</t>
  </si>
  <si>
    <t xml:space="preserve">89163877277 ирина </t>
  </si>
  <si>
    <t xml:space="preserve">клопы 2 нед, 2й эт ползут  с 1 этажа, палал </t>
  </si>
  <si>
    <t xml:space="preserve">связь 16.00
__
нашла фирму на "криворожской"</t>
  </si>
  <si>
    <t xml:space="preserve">7 962 422 94 09 Олег</t>
  </si>
  <si>
    <t xml:space="preserve">подшучивают знакомые, мы 5-ые кто звонит
СПАМ</t>
  </si>
  <si>
    <t xml:space="preserve"> "Александра  79160359299</t>
  </si>
  <si>
    <t xml:space="preserve">м. Нагорная        18.30        5000-6000        3076нб       
нагорный б-р, д 3 падик 1 
подъезды с улицы!
кв 22 этаж 6 "        "плесень,комната 4 н 4 
пятно 20 см
вдоль другой стены темные 
несколько.
5000 - 6000 р. по зараженности
комплекс: зачистка, 2 компонента."        Владимир</t>
  </si>
  <si>
    <t xml:space="preserve">комплекс , плесень</t>
  </si>
  <si>
    <t xml:space="preserve">   3076нб       </t>
  </si>
  <si>
    <t xml:space="preserve">муж приедет сам подрочит
связь в пятницу</t>
  </si>
  <si>
    <t xml:space="preserve">79296121399 Егор</t>
  </si>
  <si>
    <t xml:space="preserve">
__
спам</t>
  </si>
  <si>
    <t xml:space="preserve">Марина
Телефон	7 926 169 07 61</t>
  </si>
  <si>
    <t xml:space="preserve">заявка на тендер или аукцион</t>
  </si>
  <si>
    <t xml:space="preserve">госня школа ждем тз на моссес
не захотела скидывать - ушла с работы пораньше.связь 21.11</t>
  </si>
  <si>
    <t xml:space="preserve">С уважением, Игорь. 74991249300
        galaktika970@yandex.ru</t>
  </si>
  <si>
    <t xml:space="preserve">ЖСК Галактика
Здравствуйте Владимир.
Посылаю Вам примерное тех. задание.Жду ответа.</t>
  </si>
  <si>
    <t xml:space="preserve">ждем ТЗ точную площадь для КП
связь 21.11 КП ОК</t>
  </si>
  <si>
    <t xml:space="preserve">79857610526   Алексей</t>
  </si>
  <si>
    <t xml:space="preserve">плесень, в подвале.
зачистка.
подвал жилого дома.
был потоп   прошлым лето
29 км от мкад, 15 на 4 - 2 команаты.
подвал мб больше.
плесень не везде.</t>
  </si>
  <si>
    <t xml:space="preserve">ПЛЕСЕНЬ
высотой потолка 3 метра.
20 000 р без снятия обоев
25 000 со снятием обоев. </t>
  </si>
  <si>
    <t xml:space="preserve">плесень демонтаж полов, долгая песня связь 23.11</t>
  </si>
  <si>
    <t xml:space="preserve">МОССЭС  27</t>
  </si>
  <si>
    <t xml:space="preserve">89266074009 укурыш владимир</t>
  </si>
  <si>
    <t xml:space="preserve">3д на год  без актов, с актами 7800</t>
  </si>
  <si>
    <t xml:space="preserve">Чередниченко Андрей Николаевич
Финансово-экономического управления АО "СберТех"
Cherednichenko.A.N@sberbank.ru
Тел. +7 (495) 669-08-08 (вн. 789-235-82)</t>
  </si>
  <si>
    <t xml:space="preserve">АО СберТЕХ</t>
  </si>
  <si>
    <t xml:space="preserve">кп на москву. Питер, Рязань, Новосибирск, Ростов на Дону.</t>
  </si>
  <si>
    <t xml:space="preserve">КП отправлено сбербанк по всей России.
Москву. Питер, Рязань, Новосибирск, Ростов на Дону.
вряд-ли..)</t>
  </si>
  <si>
    <t xml:space="preserve">МОССЭС  29</t>
  </si>
  <si>
    <t xml:space="preserve">17.38</t>
  </si>
  <si>
    <t xml:space="preserve">79636727178 девочка</t>
  </si>
  <si>
    <t xml:space="preserve">производство хлеба, доки под ключ, если  2д профилактика  то 6к</t>
  </si>
  <si>
    <t xml:space="preserve">еще не построились</t>
  </si>
  <si>
    <t xml:space="preserve">2.30</t>
  </si>
  <si>
    <t xml:space="preserve">89250741989 Ренат" </t>
  </si>
  <si>
    <t xml:space="preserve">"Некрасовка, 
8 км от мкад"        12.00-13.00        6100        3077нб        "Ул покровская, д 12 кв 180 падик 2
Некрасовка, этаж 22
89250741989 Ренат"        2-ка, пустая хата , комплекс клопы!        Владимир</t>
  </si>
  <si>
    <t xml:space="preserve">3077нб    </t>
  </si>
  <si>
    <t xml:space="preserve">МОССЭС  2</t>
  </si>
  <si>
    <t xml:space="preserve">7 926 594 22 02 Антон</t>
  </si>
  <si>
    <t xml:space="preserve">не ьерет\\\сбрас</t>
  </si>
  <si>
    <t xml:space="preserve">не ьерет\\сбрас
СПам спит дрочит</t>
  </si>
  <si>
    <t xml:space="preserve">гареехперт</t>
  </si>
  <si>
    <t xml:space="preserve">9.31</t>
  </si>
  <si>
    <t xml:space="preserve">89685977966 Татьяна Витальена </t>
  </si>
  <si>
    <t xml:space="preserve">профсоюзная          3300        1265ин        архитектора власова д 5 к 2 под 2 эт 1 кв 21  тел 79197279494 Игорь        "тараканы 2комплекс+барьер. акцент на кухню и санузел. в квартире собака
дать рекомендации+  упаковка ловушек форсайт</t>
  </si>
  <si>
    <t xml:space="preserve">1265ин</t>
  </si>
  <si>
    <t xml:space="preserve">7 909 353 33 05  МАГАМЕД</t>
  </si>
  <si>
    <t xml:space="preserve">2-ка Кузьминки</t>
  </si>
  <si>
    <t xml:space="preserve">тараканы , гор </t>
  </si>
  <si>
    <t xml:space="preserve">позвонить 17 , совет с квартирантами, сбрас потом игнор</t>
  </si>
  <si>
    <t xml:space="preserve">Валентина 89263878656, 89264163528 Людмила</t>
  </si>
  <si>
    <t xml:space="preserve">Балашиха 2-ка ребенок 200 руб.повтор мкрн Ольгино ул 6 дом 15 кв430 14 этаж направо, (430решетка 285)</t>
  </si>
  <si>
    <t xml:space="preserve">3078нб</t>
  </si>
  <si>
    <t xml:space="preserve">ДЕРАТИЗАЦИЯ ОТ МИШИ</t>
  </si>
  <si>
    <t xml:space="preserve">мышь  комплекс</t>
  </si>
  <si>
    <t xml:space="preserve">Бычкова Ольга
8-903-523-50-80</t>
  </si>
  <si>
    <t xml:space="preserve">Добрый день!
Мы находимся:         
ПС 750 кВ Грибово - Московская обл., Волоколамский район, с/п Ярополецкое, д.Тимково;
ПС 500 кВ Западная - Московская обл., Красногорский район, с/п    Отрадненское, село Ангелово;
ПС 220 кВ Луч - Московская обл., Истринский район, г. Истра-2, ул. Почтовая;
ПС 220 кВ Шмелёво - Московская обл., Рузский район, д. Городище.
Общая площадь 3800 кв.м.
Прошу выслать коммерческое предложение на 2019 год.</t>
  </si>
  <si>
    <t xml:space="preserve">КП отправлено, ждем связи. 22.11
__
Если Службу закупок удовлетворит КП, тогда свяжусь с Вами.</t>
  </si>
  <si>
    <t xml:space="preserve">МОССЭС  6</t>
  </si>
  <si>
    <t xml:space="preserve">	МБОУ гимназия №4
email	gimnazia4-ozeri@yandex.ru
Телефон	7 496 704 49 38</t>
  </si>
  <si>
    <t xml:space="preserve">запрос коммерческого</t>
  </si>
  <si>
    <t xml:space="preserve">МОССЭС  7</t>
  </si>
  <si>
    <t xml:space="preserve">7 926 337 26 70 Сергей          Director@zagoraem.ru</t>
  </si>
  <si>
    <t xml:space="preserve">1ТЦ Щука 48 кв.м после 22 часов студия загара в реальности нет тараканов </t>
  </si>
  <si>
    <t xml:space="preserve">Наталья     79167479505</t>
  </si>
  <si>
    <t xml:space="preserve">клопы, 1-ка
2-3 мес. комбат , 
3800 р.</t>
  </si>
  <si>
    <t xml:space="preserve">клопы ГАП</t>
  </si>
  <si>
    <t xml:space="preserve">узнает для знакомой 
звонить будет Лиза.
контр в 16.00
___
гаситься прячется чмо</t>
  </si>
  <si>
    <t xml:space="preserve">МОССЭС  9</t>
  </si>
  <si>
    <t xml:space="preserve">74997241459 Олег
89037660413 </t>
  </si>
  <si>
    <t xml:space="preserve">акадаемия наук, 800 кв.м.
дезинсекция разово, мск
профсоюзная         17.00-17.30        7000 б/н постоплата        1300ю        "нахимовский пр-т, д 32 
Институт Экономики
89037660413 Олег</t>
  </si>
  <si>
    <t xml:space="preserve">дезинсекяи акт РАЗОВО
3000 фикция
7000 факт
постоплата разово договор. 
74997241459"	"800 кв.м. 
дезинсекция насекомые.
разово. Провести профилактику.
подписать все доки, ПОСТОПЛАТА
договор, счет, акты. ОБЯЗАТЕЛНО"	Владимир</t>
  </si>
  <si>
    <t xml:space="preserve">1300ю  </t>
  </si>
  <si>
    <t xml:space="preserve">заказ ПОСТОПЛАТА</t>
  </si>
  <si>
    <t xml:space="preserve">Людмила Юрьевна 89057717029 </t>
  </si>
  <si>
    <t xml:space="preserve">ул Левобережная Ховринино д4 корп 8 кв 258 12-13</t>
  </si>
  <si>
    <t xml:space="preserve">3079нб</t>
  </si>
  <si>
    <t xml:space="preserve">84952877388 Третьяков Игорь</t>
  </si>
  <si>
    <t xml:space="preserve">74 магазина крысы тараканы дезинсекция ювелирка  договор  на год</t>
  </si>
  <si>
    <t xml:space="preserve">москва и МО 
сеть адамас</t>
  </si>
  <si>
    <t xml:space="preserve">ЖДЕМ ТЗ
тел многоканальный, сам наберет.
___
САПОГ сидит высчитывает, ГОТОВИТ ТЗ!
контр 26.11</t>
  </si>
  <si>
    <t xml:space="preserve">МОССЭС  12</t>
  </si>
  <si>
    <t xml:space="preserve">79639787767 Елена
89015623166 Андрей"   </t>
  </si>
  <si>
    <t xml:space="preserve">Теплый стан        16.00-17.00        2700        3080нбСЭС        "ул Голубинская, вл. 8
     "клопы в бытовке, м. теплый стан кв 12.
уже вызывали 2 раза.
2700 ГАп , повыш дозировки. "        Владимир</t>
  </si>
  <si>
    <t xml:space="preserve">3080нбСЭС   </t>
  </si>
  <si>
    <t xml:space="preserve">12.47</t>
  </si>
  <si>
    <t xml:space="preserve">Новицкий Сергей 89099928711</t>
  </si>
  <si>
    <t xml:space="preserve">Банк Дельта кредит</t>
  </si>
  <si>
    <t xml:space="preserve">37 764</t>
  </si>
  <si>
    <t xml:space="preserve">1246ю</t>
  </si>
  <si>
    <t xml:space="preserve">Выставлен счет , оплачен 5341</t>
  </si>
  <si>
    <t xml:space="preserve">79688828509  Илья</t>
  </si>
  <si>
    <t xml:space="preserve">300 кв. , производство.
крысы, мыши. 
общкпит. 
мск, заметили пол месяца назад.
5300 х 12 = 63 600 р. 
2Д 
440, 7. кв.м. 
5500 х 12
= 66000 р.</t>
  </si>
  <si>
    <t xml:space="preserve">2Д на год
больше крысы мучают, но были и тарарканы</t>
  </si>
  <si>
    <t xml:space="preserve">1301ю</t>
  </si>
  <si>
    <t xml:space="preserve">Выставлен счет 
договор на год</t>
  </si>
  <si>
    <t xml:space="preserve">МОССЭС  15</t>
  </si>
  <si>
    <t xml:space="preserve">89778557536 Евгения</t>
  </si>
  <si>
    <t xml:space="preserve">дихлофос марьино ул маршала голованова д16 кв101 под 2 10 эт</t>
  </si>
  <si>
    <t xml:space="preserve"> клопы, хол+бар</t>
  </si>
  <si>
    <t xml:space="preserve">3081нбСЭС</t>
  </si>
  <si>
    <t xml:space="preserve">приход 15дзм</t>
  </si>
  <si>
    <t xml:space="preserve">приход хатбер повтор</t>
  </si>
  <si>
    <t xml:space="preserve">приход винтаж калина бар</t>
  </si>
  <si>
    <t xml:space="preserve">8-499-401-91-54 доб. 240
8-915-121-67-08
 Максим</t>
  </si>
  <si>
    <t xml:space="preserve">Людмила/Павел</t>
  </si>
  <si>
    <t xml:space="preserve">ГБУ СШОР "Московская школа гольфа" Москомспорта</t>
  </si>
  <si>
    <t xml:space="preserve">дератизация </t>
  </si>
  <si>
    <t xml:space="preserve">Запрос Кп , отправила, диалог</t>
  </si>
  <si>
    <t xml:space="preserve">79772937727   Зафар"</t>
  </si>
  <si>
    <t xml:space="preserve">МО Электросталь        10.00-11.00        4300        3082нб        "МО Электросталь, ул победы, д 1
корп 6 падик 6 кв 81
79772937727   Зафар"        3-ка, таркарны, ГАП, гар 3 мес.        Владимир</t>
  </si>
  <si>
    <t xml:space="preserve"> 3082нб </t>
  </si>
  <si>
    <t xml:space="preserve">79776902182       Алексей</t>
  </si>
  <si>
    <t xml:space="preserve">1-ка,        холодный, боится горячего.
1600 х 2 = 3200 двойная доза.
+ 500 р за за премиуми к-отрин.</t>
  </si>
  <si>
    <t xml:space="preserve">тараканы МНОГО ОЧЕНЬ ВЕЗДЕ</t>
  </si>
  <si>
    <t xml:space="preserve">всего боится, связь в 16.00
__
сбрас , сам пусть звонит.
контр 23.11</t>
  </si>
  <si>
    <t xml:space="preserve">74999098101 Александр
89854754293 </t>
  </si>
  <si>
    <t xml:space="preserve">м. Алтуфьево         10.00-11.00        3000        3083нб        "
ул молоково, д. 31 стр 1 "        "24 кв. комната, + 2 туалета общага.
таррканы, мск, 
3000 ГАП
___
налом оплатить, отдать приходник."        Владимир</t>
  </si>
  <si>
    <t xml:space="preserve">3083нб </t>
  </si>
  <si>
    <t xml:space="preserve">89637812024 гена хач </t>
  </si>
  <si>
    <t xml:space="preserve">2к кв клопы 3 мес  сергиев посад под логистику</t>
  </si>
  <si>
    <t xml:space="preserve">связь в 11.00 думает 
__
не берет связь в 12.00\\\\гас</t>
  </si>
  <si>
    <t xml:space="preserve">МОССЭС  5</t>
  </si>
  <si>
    <t xml:space="preserve">89257778736  алексей</t>
  </si>
  <si>
    <t xml:space="preserve">хочет  договор 3д  мясной магаз 5600 3д, 16800 под ключ</t>
  </si>
  <si>
    <t xml:space="preserve">связь 17.00 думает
__
сам наберет, пока не готов ответить</t>
  </si>
  <si>
    <t xml:space="preserve">89257778736  алексей стр 5284</t>
  </si>
  <si>
    <t xml:space="preserve">3д 7800 стр 5284</t>
  </si>
  <si>
    <t xml:space="preserve">стр 5284 </t>
  </si>
  <si>
    <t xml:space="preserve">8966 327 15 13 Ольга </t>
  </si>
  <si>
    <t xml:space="preserve">3д 3 кафе ооо счастливая жизнь плюс одно, 3 ЖУД, пищ 1, </t>
  </si>
  <si>
    <t xml:space="preserve">22200 и 15000</t>
  </si>
  <si>
    <t xml:space="preserve">22 200</t>
  </si>
  <si>
    <t xml:space="preserve">выставлен диалог</t>
  </si>
  <si>
    <t xml:space="preserve">"79056322533   Мурод</t>
  </si>
  <si>
    <t xml:space="preserve">Томилино        13.00        4300        3084нб        "79056322533   Мурод
ул пионерская, д 2 падик 2 этаж 4 
кв 53"        "клопы, 2-ка, мск
8 человек, месяц
Томилино, 4300 ГАП"        Владимир</t>
  </si>
  <si>
    <t xml:space="preserve"> 3084нб </t>
  </si>
  <si>
    <t xml:space="preserve">74992424759 Илья
89037337467 </t>
  </si>
  <si>
    <t xml:space="preserve">тараканы, гор+ бар</t>
  </si>
  <si>
    <t xml:space="preserve">2976ок/1</t>
  </si>
  <si>
    <t xml:space="preserve">МОССЭС  10</t>
  </si>
  <si>
    <t xml:space="preserve">89104260420 Сергей</t>
  </si>
  <si>
    <t xml:space="preserve">Москва, школа спортивный 320 кв.м </t>
  </si>
  <si>
    <t xml:space="preserve">вши! профилактика</t>
  </si>
  <si>
    <t xml:space="preserve">8 300 </t>
  </si>
  <si>
    <t xml:space="preserve">сам перезвонит , набрать в 16.00, абонент не абонент, руководства не было</t>
  </si>
  <si>
    <t xml:space="preserve">89672087780 Марина </t>
  </si>
  <si>
    <t xml:space="preserve">1 этаж и мусоропровод рядом , 1 к кв черные тараканы </t>
  </si>
  <si>
    <t xml:space="preserve">гор и бар, тараканы</t>
  </si>
  <si>
    <t xml:space="preserve">связь 12.00 думает\\\сама перезвоню</t>
  </si>
  <si>
    <t xml:space="preserve">"79035443038    Татьяна
89774606330</t>
  </si>
  <si>
    <t xml:space="preserve">м. Славянский б-р        10.00-11.00        5100        3085нб        "  "
ул матвеевская, д 1
кв. 189 этаж 3 падик 6"        "сдает, жильцам.
уже вызывали год назад.
3 человека. узбеки
клопы,     мск, 1-ка.
5100 комлекс, обслед."        Владимир</t>
  </si>
  <si>
    <t xml:space="preserve"> 3085нб</t>
  </si>
  <si>
    <t xml:space="preserve">приход ЦБС ЦАО</t>
  </si>
  <si>
    <t xml:space="preserve">"Алена 89999237443</t>
  </si>
  <si>
    <t xml:space="preserve">м. Кантимировская        13.00        3800        3086нб        
ул бехтерова, д 25/49 падик 1
кв. 2 этаж 1 "        "приехала 2 дня назад. дихлофосом пшикали.
мск, 2-ка, таарканы ГАП"        Владимир</t>
  </si>
  <si>
    <t xml:space="preserve">   3086нб        </t>
  </si>
  <si>
    <t xml:space="preserve">Приход алексей ппк на 3 объекта</t>
  </si>
  <si>
    <t xml:space="preserve">ПРИХОД НА КАРТУ</t>
  </si>
  <si>
    <t xml:space="preserve">Зоя Алексеевна 89269388216</t>
  </si>
  <si>
    <t xml:space="preserve">2-каВаршавская, ознакомилась на сайте с ценами</t>
  </si>
  <si>
    <t xml:space="preserve">клопы хол </t>
  </si>
  <si>
    <r>
      <rPr>
        <b val="true"/>
        <sz val="14"/>
        <rFont val="Cambria"/>
        <family val="0"/>
        <charset val="1"/>
      </rPr>
      <t xml:space="preserve">Уже решили вопрос, заказ у моше</t>
    </r>
    <r>
      <rPr>
        <sz val="18"/>
        <rFont val="Cambria"/>
        <family val="0"/>
        <charset val="1"/>
      </rPr>
      <t xml:space="preserve">НННН</t>
    </r>
    <r>
      <rPr>
        <b val="true"/>
        <sz val="14"/>
        <rFont val="Cambria"/>
        <family val="0"/>
        <charset val="1"/>
      </rPr>
      <t xml:space="preserve">иков!
</t>
    </r>
  </si>
  <si>
    <t xml:space="preserve">ПРИХОД РОСТФУД</t>
  </si>
  <si>
    <t xml:space="preserve">приход ростфуд</t>
  </si>
  <si>
    <t xml:space="preserve">Вера 84957531424
89166004347</t>
  </si>
  <si>
    <t xml:space="preserve">м. Митино        13.00        "6500 - 7000
логист скидка?"        3087нбСЭС        "ангелов переулок,д 1 кв 80 
Вера 84957531424
89166004347"""        "5-6 кв.м. плесень, в квартире на стене.
комплекс: зачитска  и нанесение 2 копанентного состава( бактерициды и фунгициды)"        Владимир</t>
  </si>
  <si>
    <t xml:space="preserve">плесень
1 год. </t>
  </si>
  <si>
    <t xml:space="preserve">3087нбСЭС</t>
  </si>
  <si>
    <t xml:space="preserve">Александр 89777796432</t>
  </si>
  <si>
    <t xml:space="preserve">однушка, клопы много, зеленоград корпус 20 -34 кв 127 (127решет947) 3 подъез 3 этаж</t>
  </si>
  <si>
    <t xml:space="preserve">клопы , гор +бар</t>
  </si>
  <si>
    <t xml:space="preserve">3088нб</t>
  </si>
  <si>
    <t xml:space="preserve">7 962 362 12 82 Яна</t>
  </si>
  <si>
    <t xml:space="preserve">сбрас, спам</t>
  </si>
  <si>
    <t xml:space="preserve">79661003859 Сергей</t>
  </si>
  <si>
    <t xml:space="preserve">Печатники м.        18.00- 19.00        3500 НАЛ        1924сн        "гурьянова, с. 1
79661003859 Сергей
ресторан Понтон"        "крысы, 600-800 квадратов, постоянный клиент
комплекс: ловушки, приманки, пенокумарин.СДЕЛАТЬ ХОРОШО"        Павел</t>
  </si>
  <si>
    <t xml:space="preserve">КРЫСЫ комплес</t>
  </si>
  <si>
    <t xml:space="preserve">1924сн </t>
  </si>
  <si>
    <t xml:space="preserve">заказ ПОНТОН рестик</t>
  </si>
  <si>
    <t xml:space="preserve">79661089295 Луиза</t>
  </si>
  <si>
    <t xml:space="preserve">демеркуризация
разбила градусник</t>
  </si>
  <si>
    <t xml:space="preserve">демеркуризация</t>
  </si>
  <si>
    <t xml:space="preserve">сам перезвонит , набрать в 16.00
демеркуризация
__
мчс хоят если че сами наберут</t>
  </si>
  <si>
    <t xml:space="preserve">1301ю ИП Рогожкин 
обслуж</t>
  </si>
  <si>
    <t xml:space="preserve">приход 1301ю ИП Рогожкин 
обслуж</t>
  </si>
  <si>
    <t xml:space="preserve">     79268837656  мария</t>
  </si>
  <si>
    <t xml:space="preserve">образовательный центр, 140 кв
мск, договор 3Д 
7800 . доки для сэс</t>
  </si>
  <si>
    <t xml:space="preserve">документы</t>
  </si>
  <si>
    <t xml:space="preserve">пошла к начальству связь 23.11</t>
  </si>
  <si>
    <t xml:space="preserve">89629324243 Владимир</t>
  </si>
  <si>
    <t xml:space="preserve">Константин/Людмила</t>
  </si>
  <si>
    <t xml:space="preserve">проезд шокальского д37 корп 2  3-ка, квартиру скажут мастеру</t>
  </si>
  <si>
    <t xml:space="preserve">клопы, гор+барьр</t>
  </si>
  <si>
    <t xml:space="preserve">3089нб</t>
  </si>
  <si>
    <t xml:space="preserve">заказ/отказ , купили палач, сами травить будут</t>
  </si>
  <si>
    <t xml:space="preserve">прям ща хочу в истру</t>
  </si>
  <si>
    <t xml:space="preserve">приедут скоро мошеННННики</t>
  </si>
  <si>
    <t xml:space="preserve">Увеличение спилц</t>
  </si>
  <si>
    <t xml:space="preserve">"79197704907    
89154438567 Наталья</t>
  </si>
  <si>
    <t xml:space="preserve">м. Братиславская        к 10.00! не опазд.        "3800
___
мб на карту."        3090нб        
ул верхние поля, д 28 кв 502
5 падик 4 этаж "        "клопы, кошка увидела.
1-ка, 2 мес.
мск.
3800 ГАП
есть кошка"        Владимир</t>
  </si>
  <si>
    <t xml:space="preserve">3090нб  </t>
  </si>
  <si>
    <t xml:space="preserve">89267313800Владимир, 89256508603 Людмила Викторовна</t>
  </si>
  <si>
    <t xml:space="preserve">Подольск 2-ка 400 руб повторный выезд юбилейная д.13 кв126 под.2 этаж 15(0634)</t>
  </si>
  <si>
    <t xml:space="preserve">3091нб</t>
  </si>
  <si>
    <t xml:space="preserve">79104733110 Сергей Анатольевич"   </t>
  </si>
  <si>
    <t xml:space="preserve">Красноросрк МО        17.00-18.00        4650        3092нбСЭС        " ул циалковского, д 22 кв 4
1 этаж 1 падик
79104733110 Сергей Анатольевич"        "клопы и тарарканы.
4650 гор + бар.
3-ка"        Владимир</t>
  </si>
  <si>
    <t xml:space="preserve">3092нбСЭС    </t>
  </si>
  <si>
    <t xml:space="preserve">Карина 89775807172</t>
  </si>
  <si>
    <t xml:space="preserve">1-ка печатники  шоссейная 8 кв 245 этаж 8, (код 1К6640)</t>
  </si>
  <si>
    <t xml:space="preserve">3093нб</t>
  </si>
  <si>
    <t xml:space="preserve">??????</t>
  </si>
  <si>
    <t xml:space="preserve">3094нб</t>
  </si>
  <si>
    <t xml:space="preserve">79771078757      Александр</t>
  </si>
  <si>
    <t xml:space="preserve">МО Домодедово        "10.00
НЕ ОПАЗД! иначе откажется"        4200                "79771078757      Александр
Домодедово, ул первая коммунистическая, д 31Б
кв 488 этаж 11"        "3 мес гарантия
4000 ГАП
200 выезд.
клопы  , 2-ка , домодеово
4 дня , неделю"        Владимир</t>
  </si>
  <si>
    <t xml:space="preserve">3095нбСЭС</t>
  </si>
  <si>
    <t xml:space="preserve">Ангелина 84957925409 89175411790</t>
  </si>
  <si>
    <t xml:space="preserve">238 кв.м медицина Москва кутузовский 3 д доки и обслуживани orrech@gmail.com</t>
  </si>
  <si>
    <t xml:space="preserve">отправлено , связь 26.11</t>
  </si>
  <si>
    <t xml:space="preserve">89264017274 Людмила, 89262579433 Михаил </t>
  </si>
  <si>
    <t xml:space="preserve">3 км от мкад Бирюлево 25 кв.метро 200  3300 Бирюлево деревня спасские выселки булатниковское поселение д31 </t>
  </si>
  <si>
    <t xml:space="preserve">хол+ бар МОП, тараканы</t>
  </si>
  <si>
    <t xml:space="preserve">3096нб</t>
  </si>
  <si>
    <t xml:space="preserve">74957422645
89636480390 Сюзанна  </t>
  </si>
  <si>
    <t xml:space="preserve">ППК салон красоты флора мск, ППК ЖУД 3Д лаб, лампы ТБО</t>
  </si>
  <si>
    <t xml:space="preserve">под ключ  </t>
  </si>
  <si>
    <t xml:space="preserve">1305ю</t>
  </si>
  <si>
    <t xml:space="preserve">счастливая жизнь приход</t>
  </si>
  <si>
    <t xml:space="preserve">бабка от равилевны </t>
  </si>
  <si>
    <t xml:space="preserve">89250722508 бабка 89150006707 Екатерина - звонить ей</t>
  </si>
  <si>
    <t xml:space="preserve">б. полянка 30, под 5 кв427 эт 10</t>
  </si>
  <si>
    <t xml:space="preserve">тараканы 1 ккв комплекс</t>
  </si>
  <si>
    <t xml:space="preserve">3097нб</t>
  </si>
  <si>
    <t xml:space="preserve">79168606951 Ирина</t>
  </si>
  <si>
    <t xml:space="preserve">Домодедово,3-й московский пр-зд д 8 кв 93</t>
  </si>
  <si>
    <t xml:space="preserve">Клопы гор тум двушка</t>
  </si>
  <si>
    <t xml:space="preserve">3098нб</t>
  </si>
  <si>
    <t xml:space="preserve">79689330006 Коля </t>
  </si>
  <si>
    <t xml:space="preserve">балашиха микр железнодорожный 1 к кв 5 чел живет </t>
  </si>
  <si>
    <t xml:space="preserve">клопы 1 к кв гор 3800</t>
  </si>
  <si>
    <t xml:space="preserve">перезвоню связь 13.00\\\гас\\\связь  Костя 18.00</t>
  </si>
  <si>
    <t xml:space="preserve">89267321310  Наталья</t>
  </si>
  <si>
    <t xml:space="preserve">тараканы люберцы, </t>
  </si>
  <si>
    <t xml:space="preserve">тараканы 2к кв </t>
  </si>
  <si>
    <t xml:space="preserve">  вычищает хату связь 26.11</t>
  </si>
  <si>
    <t xml:space="preserve">Анализ данных</t>
  </si>
  <si>
    <t xml:space="preserve">79654395038 Виктор</t>
  </si>
  <si>
    <t xml:space="preserve">Люберецкий р-н пос.октябрьский ул.новая д.8 кв 9</t>
  </si>
  <si>
    <t xml:space="preserve">Клопы комплекс</t>
  </si>
  <si>
    <t xml:space="preserve">3099нб</t>
  </si>
  <si>
    <t xml:space="preserve">89777291817 баня</t>
  </si>
  <si>
    <t xml:space="preserve">тараканы 120 кв м хол и гор</t>
  </si>
  <si>
    <t xml:space="preserve">стр 4648</t>
  </si>
  <si>
    <t xml:space="preserve">79672825470    Ихтом</t>
  </si>
  <si>
    <t xml:space="preserve">89672825470 Эхсон павшинская пойма ул спасская д1 корп2  клопы3к кв комплекс и сиз</t>
  </si>
  <si>
    <t xml:space="preserve">клопы комплекс и сиз</t>
  </si>
  <si>
    <t xml:space="preserve">3100нб</t>
  </si>
  <si>
    <t xml:space="preserve">стр 5207</t>
  </si>
  <si>
    <t xml:space="preserve">3101нб</t>
  </si>
  <si>
    <t xml:space="preserve">отказ! В другой компании по гарантии обслуживание будет
(у мошеННННиков)</t>
  </si>
  <si>
    <t xml:space="preserve">от старых клиентов </t>
  </si>
  <si>
    <t xml:space="preserve">89166846939 ирина хозяйка, 89258311112 эдик  - звонить ему</t>
  </si>
  <si>
    <t xml:space="preserve">реутов ул кирова д 7 кв 293 4эт  тараканы 1к кв хол и бар</t>
  </si>
  <si>
    <t xml:space="preserve">3102нб</t>
  </si>
  <si>
    <t xml:space="preserve">84953411782 спам</t>
  </si>
  <si>
    <t xml:space="preserve">Олеся 89163155796</t>
  </si>
  <si>
    <t xml:space="preserve">2-ка Москва Федора Полетаева д.8 корп 3 кв 87 , 2-этаж (87К1856)</t>
  </si>
  <si>
    <t xml:space="preserve">3103нб</t>
  </si>
  <si>
    <t xml:space="preserve">старый уклиент</t>
  </si>
  <si>
    <t xml:space="preserve">11/00</t>
  </si>
  <si>
    <t xml:space="preserve">89269931780 Дмитрий ооо цетрсоюз сервис </t>
  </si>
  <si>
    <t xml:space="preserve">6500 кв м 2 здания х2,  egorovgerda@mail.ru</t>
  </si>
  <si>
    <t xml:space="preserve">12 000 ежемес, квартал 18 000</t>
  </si>
  <si>
    <t xml:space="preserve">КП отправлено
связь 30.11</t>
  </si>
  <si>
    <t xml:space="preserve">84951905430 Ирина</t>
  </si>
  <si>
    <t xml:space="preserve">лежачие родители, выезд в два этапа не совсем устроет. Решила отправить в госпиталь, потом травить!Нужна была консультация! Даже про стоимость не узнавала</t>
  </si>
  <si>
    <t xml:space="preserve">отказ, как родителей отправит в госпиталь, так наберет</t>
  </si>
  <si>
    <t xml:space="preserve">Мария 89168640152</t>
  </si>
  <si>
    <t xml:space="preserve">миллион вопросов , при этом на мои вообще не ответила. Коломна, школа №18</t>
  </si>
  <si>
    <t xml:space="preserve">созвон в 11.45 ГОСШЛЯПА
юлит чтоб узнать НМЦК , сбрас! Нужно будет сама перезвонит!</t>
  </si>
  <si>
    <t xml:space="preserve">74991615394 ГОСХУЙНЯ</t>
  </si>
  <si>
    <t xml:space="preserve">госхуйня стоматология 2Д</t>
  </si>
  <si>
    <t xml:space="preserve">лазит делает скриншоты с нашего сайта для НМЦК
менее ленивая животинка
+ звонила старая мразь на МОСЭС</t>
  </si>
  <si>
    <t xml:space="preserve">ПРИХОД СЧАСТЛИВАЯ ЖИЗНЬ ПЛЮС</t>
  </si>
  <si>
    <t xml:space="preserve">1302ю</t>
  </si>
  <si>
    <t xml:space="preserve">Белмедклиника</t>
  </si>
  <si>
    <t xml:space="preserve">Белмедклиника повтор </t>
  </si>
  <si>
    <t xml:space="preserve">ГСМ ночной выезд</t>
  </si>
  <si>
    <t xml:space="preserve">01/12-02/12</t>
  </si>
  <si>
    <t xml:space="preserve">ночной выезд, будут платить наличкой, повтор</t>
  </si>
  <si>
    <t xml:space="preserve">89859727599 говор башка  89037907887 Анастасия андреевна - звонить ей</t>
  </si>
  <si>
    <t xml:space="preserve">тараканы  МОП хол комнаты гелями,  маленький ребенок, 89037907887 Анастасия андреевна - звонить ей Ул берзарина д1 кв 108 </t>
  </si>
  <si>
    <t xml:space="preserve">БУРЖУИ, тараканы</t>
  </si>
  <si>
    <t xml:space="preserve">3107нб</t>
  </si>
  <si>
    <t xml:space="preserve">7 849 916 15 30 Надежда
мразь</t>
  </si>
  <si>
    <t xml:space="preserve">НМЦК от мрази
нумерология от старой НМЦКшой мрази: 
"ну вы же дозвонились в итоге!!!"</t>
  </si>
  <si>
    <t xml:space="preserve">охуевшее НМЦК стоматология - нумерология
не делать КП не под каким предлогом.
еще и номер неправильно указала, старая мразь.
стр 5337 перехлест с МСЭ</t>
  </si>
  <si>
    <t xml:space="preserve">Поллиативная помощь</t>
  </si>
  <si>
    <t xml:space="preserve">59ГК225-18/148ГК225-18</t>
  </si>
  <si>
    <t xml:space="preserve">приход Поллиативная помощь</t>
  </si>
  <si>
    <t xml:space="preserve">Валентина Ивановна  84991671070 89104348364</t>
  </si>
  <si>
    <t xml:space="preserve">Москва 58000 кв.м vetsan123@yandex.ru </t>
  </si>
  <si>
    <t xml:space="preserve">ЗАПРОС КП, отправлено! Связь 27.11</t>
  </si>
  <si>
    <t xml:space="preserve">89652859597 Паша ( нет )</t>
  </si>
  <si>
    <t xml:space="preserve">Москва Дмитровское ш. д.167 к4</t>
  </si>
  <si>
    <t xml:space="preserve">чурки клопы двушка гор тум</t>
  </si>
  <si>
    <t xml:space="preserve">3104нб</t>
  </si>
  <si>
    <t xml:space="preserve">74958277611   бабка дура  совковая</t>
  </si>
  <si>
    <t xml:space="preserve">ппк частное предприятие
котельная, цеха, станции, КНС.
давно существуют. 
была проверка.</t>
  </si>
  <si>
    <t xml:space="preserve">ППК от 20000, и Выше</t>
  </si>
  <si>
    <r>
      <rPr>
        <sz val="18"/>
        <rFont val="Cambria"/>
        <family val="0"/>
        <charset val="1"/>
      </rPr>
      <t xml:space="preserve">"я подумаю....тел моб не дам, бросила трубку."
_______
Миша связь</t>
    </r>
    <r>
      <rPr>
        <b val="true"/>
        <sz val="14"/>
        <rFont val="Cambria"/>
        <family val="0"/>
        <charset val="1"/>
      </rPr>
      <t xml:space="preserve"> после обеда.
в 14.20!!!!!\\\ тупая мразь </t>
    </r>
  </si>
  <si>
    <t xml:space="preserve">"79253611890 Клим
89166662146 Супруга Елена</t>
  </si>
  <si>
    <t xml:space="preserve">м. Тимирязевская        10.00-11.00        4700        3105нб        
ул гончарова, д 13Б кв 19
5 этаж "        "2 мес назад.
4400 + 300 = 4700 гап + бар.
тарарканы, соседи делают ремонт, 
мск,     3-ка "        Владимир</t>
  </si>
  <si>
    <t xml:space="preserve">тарарканы ГАП бар</t>
  </si>
  <si>
    <t xml:space="preserve">3105нб     </t>
  </si>
  <si>
    <t xml:space="preserve">Беляева Марина Николаевна
тел. 8 (496) 573-64-44</t>
  </si>
  <si>
    <t xml:space="preserve">Здравствуйте!
Сумма на весь 2019г. - 9405 руб.
Если предоставите 3 КП, будет великолепно!
____
Извините, сумма неприемлема. Одни логистические издержки будут стоить всю сумму обработки, не говоря о обработке.
Спасибо за понимание и всего Вам доброго.</t>
  </si>
  <si>
    <t xml:space="preserve">госня зпрос кп
2Д</t>
  </si>
  <si>
    <t xml:space="preserve">2Д 900 кв.м. 12 раз в год, в электростали.
за 9400 р за ВСЕ. 750 р выезд. - ОТКАЗ!</t>
  </si>
  <si>
    <t xml:space="preserve">74954019570  Тимофей</t>
  </si>
  <si>
    <t xml:space="preserve">30 кв.м.
служебка тарарканы.
пол года, дихлофосом.2 этаж. 
пол года. 3800 ГАП + 300 бар = 4100 р</t>
  </si>
  <si>
    <t xml:space="preserve">будем думать. МБ дорого, связь 16.00
___
обзвон компаний, сами наберут. </t>
  </si>
  <si>
    <t xml:space="preserve"> МБОУ СОШ №2 г. Озёры</t>
  </si>
  <si>
    <t xml:space="preserve">МБОУ СОШ №2 г. Озёры просит Вас выслать коммерческое предложение для дератизации и дезинфекции на 12 месяцев для площади 3174.9 м2 на 2019 год.
Спасибо за понимание и всего Вам доброго.Предельный бюджет 40 т.р. на год( 12 месяцев)  и обязательное условие работа с ПИК. с электронным магазином. Можно выслать и 3 КП. Спасибо !
___
Извините, сумма неприемлема. Одни логистические издержки будут стоить всю сумму контракта в год, не говоря о обработке. Минимальная стоимость контракта должна быть порядка 110 000 рублей для его коммерческой актуальности и использования безопасных препаратов и их регламентируемых производителем дозировок.</t>
  </si>
  <si>
    <t xml:space="preserve">Озеры, жопа мира, 3200 кв.м., 12 раз в год, 2Д, выезд выходит 3000 р.  - ОТКАЗ!</t>
  </si>
  <si>
    <t xml:space="preserve">Надежда Полянская
pollaz1956@mail.ru</t>
  </si>
  <si>
    <t xml:space="preserve">Добрый день!
Солнечногорское ПАТП просит Вас выслать КП для заключения договора на 2019г.
сумма в пределах  40 000-50 000 руб
буду благодарна за КП</t>
  </si>
  <si>
    <t xml:space="preserve">2Д
1000 кв.м. Солнечногорск</t>
  </si>
  <si>
    <t xml:space="preserve">ЗАПРОС КП, отправлено! Связь 27.11
ТАКТИКА 3 КП</t>
  </si>
  <si>
    <t xml:space="preserve">от Рамиля</t>
  </si>
  <si>
    <t xml:space="preserve">79269149858 Дмитрий</t>
  </si>
  <si>
    <t xml:space="preserve">Константин </t>
  </si>
  <si>
    <t xml:space="preserve">КП Пестово лайф,Капитанская аллея 63 </t>
  </si>
  <si>
    <t xml:space="preserve">3106нб</t>
  </si>
  <si>
    <t xml:space="preserve">79991400518        Елена</t>
  </si>
  <si>
    <t xml:space="preserve">2-ка, тарарканы. 
мск, меньше месяца
3 этаж.
либо хол и бар 2500
либо гап и бар 4400</t>
  </si>
  <si>
    <t xml:space="preserve">совет с мужем 
сваязь в 15.00 ( нашла нас на яндекс картах)
_______
Нижегородская служба дезинсекции</t>
  </si>
  <si>
    <t xml:space="preserve">74991949402 Михаил Викторович</t>
  </si>
  <si>
    <t xml:space="preserve">дезинфекция авто
1000 р за обработку и акты
10к за год.</t>
  </si>
  <si>
    <t xml:space="preserve">дезинфекция авто</t>
  </si>
  <si>
    <t xml:space="preserve">возят мед на кадди, сами наберут как созреют.</t>
  </si>
  <si>
    <t xml:space="preserve">Екатерина 89688804505</t>
  </si>
  <si>
    <t xml:space="preserve">Люберцы Красково 1-ка 200 мкад логистическая скидка если запишется 28.11 </t>
  </si>
  <si>
    <t xml:space="preserve">совет с мужем , связь 28.11, сбрас 28.11</t>
  </si>
  <si>
    <t xml:space="preserve">охуевшее НМЦК2 стоматология - нумерология
не делать КП не под каким предлогом.
еще и номер неправильно указала, старая мраааааазь.
стр 5337 перехлест с МСЭ</t>
  </si>
  <si>
    <t xml:space="preserve">79152885998  Али" </t>
  </si>
  <si>
    <t xml:space="preserve">"МО , 25 км от мкад, Апрелевка
КИЕВКА"        10.00-11.00        4300        3108нб        "МО , 25 км от мкад, Апрелевка, ул дубки д 11 падик 3 кв 111
79152885998  Али"        "3-ка,    клопы, посчитать как 2-ка
2-3 недели. 4300 ГАП
1 этаж, "        Владимир</t>
  </si>
  <si>
    <t xml:space="preserve"> 3108нб  </t>
  </si>
  <si>
    <t xml:space="preserve">ГКБ Демихова</t>
  </si>
  <si>
    <t xml:space="preserve">ГКБ Демихова прихоуд</t>
  </si>
  <si>
    <t xml:space="preserve">74952230523  Сергей</t>
  </si>
  <si>
    <t xml:space="preserve">аукцион.
свыше. 
44 фз
223 фз политех московский
закупка декабрь.</t>
  </si>
  <si>
    <t xml:space="preserve">сделал ему КП для НМЦК потому что воспитанный и хороший человек.</t>
  </si>
  <si>
    <t xml:space="preserve">Пушкинская районная больница им.Розанова</t>
  </si>
  <si>
    <t xml:space="preserve">Пушкинская районная больница им.Розанова пиход</t>
  </si>
  <si>
    <t xml:space="preserve"> 89032668341 Эрдал</t>
  </si>
  <si>
    <t xml:space="preserve">м. Выставочная        19.00        2100        3109нб        "2 этаж,  мск, 89032668341 Эрдал
стрельбищенский пер, д 8 
кв 8"        2-ка, дератизация,мыши.        Владимир</t>
  </si>
  <si>
    <t xml:space="preserve">3109нб </t>
  </si>
  <si>
    <t xml:space="preserve"> 7 953 545 92 78</t>
  </si>
  <si>
    <t xml:space="preserve">неабонент связь 28.11</t>
  </si>
  <si>
    <t xml:space="preserve">не берет ( спит ) все еще спит 10.23
связь в 12.00, в 12.35 тоже спит!
____
СПИТ СПАМ нахоой</t>
  </si>
  <si>
    <t xml:space="preserve">89060459311 Наталья</t>
  </si>
  <si>
    <t xml:space="preserve">Москва, 2-ка 13-14 на 8 декабря, 15-ая парковая д33 корп 1 кв 60 Эт5 подъезд 4 (2480В) </t>
  </si>
  <si>
    <t xml:space="preserve">комплекс, клопы </t>
  </si>
  <si>
    <t xml:space="preserve">3110нб</t>
  </si>
  <si>
    <t xml:space="preserve">89165049313 Александр</t>
  </si>
  <si>
    <t xml:space="preserve">Звонил по поводу заключения контракта ГБУ Жилищник Можайка</t>
  </si>
  <si>
    <t xml:space="preserve">Миша связь! \\\архипов связался</t>
  </si>
  <si>
    <t xml:space="preserve">С уважением, Саакян Рафаэль
ООО “Мартин”
Тел/факс: +7(49651)3-23-22  (доб:185)
Моб.: 8-985-481-07-93</t>
  </si>
  <si>
    <t xml:space="preserve">Семечки от мартина КП на год 2Д</t>
  </si>
  <si>
    <t xml:space="preserve">КП отправлено , связь в 29.11</t>
  </si>
  <si>
    <t xml:space="preserve">«Коммерческий Банк ДельтаКредит»</t>
  </si>
  <si>
    <t xml:space="preserve">«Коммерческий Банк ДельтаКредит», позвонить после 15 заранее.</t>
  </si>
  <si>
    <t xml:space="preserve">«Коммерческий Банк ДельтаКредит», оплачен счет</t>
  </si>
  <si>
    <t xml:space="preserve">Музей ВОВ</t>
  </si>
  <si>
    <t xml:space="preserve">182-Б-17</t>
  </si>
  <si>
    <t xml:space="preserve">Музей ВОВ, приход</t>
  </si>
  <si>
    <t xml:space="preserve">79260665029 анатолий 
</t>
  </si>
  <si>
    <t xml:space="preserve">2-ка, таркарны
нвогиреево
год, 11 этаж.
привезли. 5700 комплекс 
тараркнов много и по всей хате.</t>
  </si>
  <si>
    <t xml:space="preserve">79161237604    Олег</t>
  </si>
  <si>
    <t xml:space="preserve">комплекс под ключ. 
открытие кафе 16 800 .  
Ватутинки, 105кв м  обработка 2д перед открытием 5500</t>
  </si>
  <si>
    <t xml:space="preserve">Миша связь! СРОЧНО!!!!!\\\не берет
связь 29.11\\\жду реквизиты</t>
  </si>
  <si>
    <t xml:space="preserve">74959926081 Наталья закупщик</t>
  </si>
  <si>
    <t xml:space="preserve">Добрый день!
Прошу Вас, предоставить три коммерческих предложения! Благодарю. 44 ФЗ </t>
  </si>
  <si>
    <t xml:space="preserve">ФБУ Реабилит центр</t>
  </si>
  <si>
    <t xml:space="preserve">3 КП отправлено для НМЦК текущей ГОСНЕ.
ФБУ Реабилит центр</t>
  </si>
  <si>
    <t xml:space="preserve">Александр 89104434443</t>
  </si>
  <si>
    <t xml:space="preserve">москва 3 кв.м 1200 за кв.м. , проба воздуха 8000 профсоюзная ул. д30 корп 4 кв44; 11 эт (44В) за час позвонить. </t>
  </si>
  <si>
    <t xml:space="preserve">3111нб</t>
  </si>
  <si>
    <t xml:space="preserve">Дмитрий 84954773371, 89175067640</t>
  </si>
  <si>
    <t xml:space="preserve">мини отель 450 кв. м dmudrik@mail.ru</t>
  </si>
  <si>
    <t xml:space="preserve">Психбольница №2 (г.Владимир)</t>
  </si>
  <si>
    <t xml:space="preserve">28-ЭА</t>
  </si>
  <si>
    <t xml:space="preserve">хач 79647888999</t>
  </si>
  <si>
    <t xml:space="preserve">кафе хачатинка под ключ доки</t>
  </si>
  <si>
    <t xml:space="preserve">обзванивает других, сравнивает цены</t>
  </si>
  <si>
    <t xml:space="preserve">89261748936 чувак</t>
  </si>
  <si>
    <t xml:space="preserve">общежитие гостиничного типа, 25 номеров, 5000</t>
  </si>
  <si>
    <t xml:space="preserve">ключ 12800 тбо есть</t>
  </si>
  <si>
    <t xml:space="preserve">выставлен </t>
  </si>
  <si>
    <t xml:space="preserve">84952877388 Третьяков Игорь
+7(495) 737 94 64, доб. 13-38
+7(495) 737 37 97 доб. 13-38 факс: +7 (495) 739 42 24
сотовый:8-985-151-37-87</t>
  </si>
  <si>
    <t xml:space="preserve">АДАМАС стр 5269
84952877388 Третьяков Игорь	Семен	74 магазина крысы тараканы дезинсекция ювелирка  договор  на год	"москва и МО 
сеть адамас"</t>
  </si>
  <si>
    <t xml:space="preserve">АДАМАС стр 5269</t>
  </si>
  <si>
    <t xml:space="preserve">КП отправлено , связь в 29.11
АДАМАС стр 5269 у Павла на контроле.</t>
  </si>
  <si>
    <t xml:space="preserve">89031780778 Сона </t>
  </si>
  <si>
    <t xml:space="preserve">Мытищи 2-ка</t>
  </si>
  <si>
    <t xml:space="preserve">Отдаст наш номер телефона хозяйке, думает сваливать из их дыры), хозяйка решила через своих</t>
  </si>
  <si>
    <t xml:space="preserve">7 926 789 56 23 елена </t>
  </si>
  <si>
    <t xml:space="preserve">тубик ул кожевгническая д 10 стр 1 бц сказать охране  что в коллегию адвокатов</t>
  </si>
  <si>
    <t xml:space="preserve">тубик  350квм</t>
  </si>
  <si>
    <t xml:space="preserve">3112нб</t>
  </si>
  <si>
    <t xml:space="preserve">пробы воды </t>
  </si>
  <si>
    <t xml:space="preserve">лаб иссл</t>
  </si>
  <si>
    <t xml:space="preserve">НЕ АКТУАЛЬНО</t>
  </si>
  <si>
    <t xml:space="preserve">89253215641 Степан</t>
  </si>
  <si>
    <t xml:space="preserve"> Аэропорт ,  Большой коптевский проездд 14корп 3 124 Степан 89253215641</t>
  </si>
  <si>
    <t xml:space="preserve">тараканы,комплекс,2-ка</t>
  </si>
  <si>
    <t xml:space="preserve">3000НБ/1</t>
  </si>
  <si>
    <t xml:space="preserve">заказ со скидкой 50%, старый клиент</t>
  </si>
  <si>
    <t xml:space="preserve">Дарья 89031892984</t>
  </si>
  <si>
    <t xml:space="preserve">травили ципер 2-ка кунцевская очаковское шоссе д11 корп1 кв41 Эт 2 под2 (41В)</t>
  </si>
  <si>
    <t xml:space="preserve">клопы,хол</t>
  </si>
  <si>
    <t xml:space="preserve">3113нб</t>
  </si>
  <si>
    <t xml:space="preserve">79670566546 Владимир</t>
  </si>
  <si>
    <t xml:space="preserve">много лет работают с одной конторой.
крыс редко
тарарканов много. жалобы на мгцд
МГЦД.   рабтало
дер 12 раз 
дез 4 раза 
4323,1 кв.
31 385 р . дер. в год. ( до 40 тыс)     12 раз.
49 456 р. дез в год (    до 60  тыс)  4 раз. 
адрес , тел, ИНН.</t>
  </si>
  <si>
    <t xml:space="preserve">2Д ГОСНЯ ПП</t>
  </si>
  <si>
    <t xml:space="preserve">3 КП отправлено для ОФЕРТЫ.
"спасибо
щас отдам руководству
напишу когда выставлять оферту"
связь 03.12</t>
  </si>
  <si>
    <t xml:space="preserve">Госня       79168030232
Александр</t>
  </si>
  <si>
    <t xml:space="preserve">40  колясек в год., дезинфекция, королев.
ежекваратльно по по 10 штук социальная херня
5000 х 4 = 20 000 р. </t>
  </si>
  <si>
    <t xml:space="preserve">дезинфекция инвалид.. колясок</t>
  </si>
  <si>
    <t xml:space="preserve">пошел на совещание о совещании
связь 15.00
___
с рук-лем решают. сами наберут
контр 03.12</t>
  </si>
  <si>
    <t xml:space="preserve">89262562927 Татьяна </t>
  </si>
  <si>
    <t xml:space="preserve">пекарня 55 кв.м Москва к отрин </t>
  </si>
  <si>
    <t xml:space="preserve">крысы, тараканы </t>
  </si>
  <si>
    <t xml:space="preserve">1307ю</t>
  </si>
  <si>
    <t xml:space="preserve">оплачен, заказ на 03.12</t>
  </si>
  <si>
    <t xml:space="preserve">ЛЕМНИСКАТА ПРИХОД</t>
  </si>
  <si>
    <t xml:space="preserve">89154883888 Армен 89169595469 Маргарита </t>
  </si>
  <si>
    <t xml:space="preserve">Южое Бктово 2-ка чечерский проезд д 128 корп2 кв 36 1 под 10 эт (36В)</t>
  </si>
  <si>
    <t xml:space="preserve">вши гор+ бар</t>
  </si>
  <si>
    <t xml:space="preserve">3121нб</t>
  </si>
  <si>
    <t xml:space="preserve">89653413665 на госконтр нномер</t>
  </si>
  <si>
    <t xml:space="preserve">Аптека ППК </t>
  </si>
  <si>
    <t xml:space="preserve">СТР 5399</t>
  </si>
  <si>
    <t xml:space="preserve">89154400784 Людмила </t>
  </si>
  <si>
    <t xml:space="preserve">30 койкомест 100кв м 3 комнаты  мосфильмовская д 8 клопы </t>
  </si>
  <si>
    <t xml:space="preserve">клопы хол и бар</t>
  </si>
  <si>
    <t xml:space="preserve">3114нб</t>
  </si>
  <si>
    <t xml:space="preserve">79774659265 Виталий</t>
  </si>
  <si>
    <t xml:space="preserve">ВИталй 79774659265 
телефон администратора: 89175662311 Карен - звонить.
ул дубининская, д 69 корп 74 </t>
  </si>
  <si>
    <t xml:space="preserve">2234ок/1</t>
  </si>
  <si>
    <t xml:space="preserve">заказ с 50%скидкой , третий выезд</t>
  </si>
  <si>
    <t xml:space="preserve">84957875357 вентарт </t>
  </si>
  <si>
    <t xml:space="preserve">1800 склад разово крысы </t>
  </si>
  <si>
    <t xml:space="preserve">говорящая голова, будем иметь ввиду (с)
__
Миша связь 30.11</t>
  </si>
  <si>
    <t xml:space="preserve">89685745765 Алексей ДЕД</t>
  </si>
  <si>
    <t xml:space="preserve">Балашиха 3-ка дети мкр кучино ул соловьева д4 кв 156 3 под 15 этаж </t>
  </si>
  <si>
    <t xml:space="preserve">3119нб</t>
  </si>
  <si>
    <t xml:space="preserve">13.31 </t>
  </si>
  <si>
    <t xml:space="preserve">89653413665         анна</t>
  </si>
  <si>
    <t xml:space="preserve">ключ, ппк жуд х2 ООО ЭЛИЗИУМ</t>
  </si>
  <si>
    <t xml:space="preserve">ппк,  жуд, х2  3д, лаб, стирка;  медотх +3к </t>
  </si>
  <si>
    <t xml:space="preserve">84993222448 Дарья  89646422471 </t>
  </si>
  <si>
    <t xml:space="preserve">часовая  отель 1 номер 205 </t>
  </si>
  <si>
    <t xml:space="preserve">блози 1 номер в гостишке</t>
  </si>
  <si>
    <t xml:space="preserve">3116нб</t>
  </si>
  <si>
    <t xml:space="preserve">74991949402 Михаил Викторович ДЕД
79778994944</t>
  </si>
  <si>
    <t xml:space="preserve">3115нб</t>
  </si>
  <si>
    <t xml:space="preserve">заказ акт стр 5356 ДЕД</t>
  </si>
  <si>
    <t xml:space="preserve">Имя        Марина
Телефон        +7 916 802 05 09</t>
  </si>
  <si>
    <t xml:space="preserve">Царицино        16.00-17.00        5000-5500        3117нб        "Марина
+7 916 802 05 09"" ул липецкая, д 14 корп 1 кв 253
3 падик 10 этаж"        "комплекс : зачистка, нанесения 2 компонентов. ""
3 метра стена.
потолок 2.45
в середени, около 1-2 кв.м.
мск,   ""сделала ремонт, пошла плесень"        Владимир   </t>
  </si>
  <si>
    <t xml:space="preserve">3117нб </t>
  </si>
  <si>
    <t xml:space="preserve">Алексей 89036912396, 89267026810 Раиса </t>
  </si>
  <si>
    <t xml:space="preserve">Москва 2-ка метро Пролетарская ул Мельникова д24 кв35 2 подъезд этажт1</t>
  </si>
  <si>
    <t xml:space="preserve">3118нб</t>
  </si>
  <si>
    <t xml:space="preserve">89250008141
Пушков Руслан Георгиевич</t>
  </si>
  <si>
    <t xml:space="preserve">подскажите пожалуйста стоимость полного пакета документов для запуска хлебопекарного производства комплект </t>
  </si>
  <si>
    <t xml:space="preserve">доки для САААС, 250 без ламп; </t>
  </si>
  <si>
    <t xml:space="preserve">МИша связь!!!! на диванчик связь 03.12</t>
  </si>
  <si>
    <t xml:space="preserve">  79161491683     Юрий</t>
  </si>
  <si>
    <t xml:space="preserve">22 ноября.
последняя обрботка, 6 бытовок.
 32 бытовки.  Москва.
 клопы, тарарканы. 
 стройка, 550 х 32 = 17 600
  комплекс гап, хол 700 р.  разово
  ежемесячно   400 р
 ежеквартально 550 р.
 комбинировано ( разовый комплекс + локально)</t>
  </si>
  <si>
    <t xml:space="preserve">17 600</t>
  </si>
  <si>
    <t xml:space="preserve">1310ю</t>
  </si>
  <si>
    <t xml:space="preserve">КП у Павла на контроле.
___
ВЫставлен счет !!!!
______
заказал у мошенников за те же бабки.
Ебло.</t>
  </si>
  <si>
    <t xml:space="preserve">74957750306     Сергей</t>
  </si>
  <si>
    <t xml:space="preserve">2Д.
заправки.
Мо и область
итер ойл. 
пропан-бутан.
27 заправок. </t>
  </si>
  <si>
    <t xml:space="preserve">2Д договор</t>
  </si>
  <si>
    <t xml:space="preserve">КП у Павла на контроле.
ЖДЕМ ТЗ НА ПОЧТУ!!!!!
связь 30.11  если че</t>
  </si>
  <si>
    <t xml:space="preserve"> "Людмила     74994782510
89857201257
89857201260 Андрей</t>
  </si>
  <si>
    <t xml:space="preserve">"120 к от мкад
Рузский р-н."        "с 10 до 11
до 14.00!!! не позже."        7500        3120нб       
Рузский р-н, д-я Филатово, Беляная гора - ориентир."        " мыши в доме, частный
в пустотах.
привозят собачку.
кроты и мыши, 2 этажа, 50 квм.
комплекс:ЕСТЬ СОБАКА и РЕБЕНОК
приманки, ловушки, пенокумарин.  "        Владимир</t>
  </si>
  <si>
    <t xml:space="preserve">3120нб</t>
  </si>
  <si>
    <t xml:space="preserve">84956952126 89269017562 Наталья</t>
  </si>
  <si>
    <t xml:space="preserve">Главное управление главных управлений.... хз чего</t>
  </si>
  <si>
    <t xml:space="preserve">НМЦК монолог с ее стороны!</t>
  </si>
  <si>
    <t xml:space="preserve"> 8 916 497 65 48 светлана </t>
  </si>
  <si>
    <t xml:space="preserve">шиномонтаж cveta.demchenko@mail.ru</t>
  </si>
  <si>
    <t xml:space="preserve">ППК,  3д, лаб,  ламп </t>
  </si>
  <si>
    <t xml:space="preserve">жду реквизиты  мищааааааааа</t>
  </si>
  <si>
    <t xml:space="preserve">8 985 264 21 82 стЭпАн</t>
  </si>
  <si>
    <t xml:space="preserve">ппк  х2 </t>
  </si>
  <si>
    <t xml:space="preserve">ППК,   </t>
  </si>
  <si>
    <r>
      <rPr>
        <sz val="11"/>
        <rFont val="Cambria"/>
        <family val="0"/>
        <charset val="1"/>
      </rPr>
      <t xml:space="preserve">консультировался актуализировать ппк хочет если что наберет
</t>
    </r>
    <r>
      <rPr>
        <b val="true"/>
        <sz val="11"/>
        <rFont val="Cambria"/>
        <family val="0"/>
        <charset val="1"/>
      </rPr>
      <t xml:space="preserve">МИША связь</t>
    </r>
    <r>
      <rPr>
        <b val="true"/>
        <sz val="13"/>
        <rFont val="Cambria"/>
        <family val="0"/>
        <charset val="1"/>
      </rPr>
      <t xml:space="preserve"> 30.11</t>
    </r>
  </si>
  <si>
    <t xml:space="preserve">Михаил / Людмила </t>
  </si>
  <si>
    <t xml:space="preserve">тараканы люберцы, ул 8 марта д.26 корп 1 кв 37 на пн клининг 3500!</t>
  </si>
  <si>
    <t xml:space="preserve">3122нб</t>
  </si>
  <si>
    <t xml:space="preserve">заказ+ клининг на 03.12</t>
  </si>
  <si>
    <t xml:space="preserve">Оксана 89295001796</t>
  </si>
  <si>
    <t xml:space="preserve">Наро-фоминск Селятино поселок калининец д 257  кв 13 4 этаж (13 В) 1-ка  200 р повторный выезд, думают выкидывать диваны</t>
  </si>
  <si>
    <t xml:space="preserve">3124нб</t>
  </si>
  <si>
    <t xml:space="preserve">79858457697  Гузеля</t>
  </si>
  <si>
    <t xml:space="preserve">"м. Полежаевская
м. Октябрьское поле"        "18.00-19.00
если можно, то раньше. "        4100        3123нб        "79858457697  Гузеля        ""клопы, несколько дней
4100 барьер в подарок.  ул генерала карбышева, д. 5 корп 7 
кв 67 этаж 2 падик последний"        "клопы        4100
ГАП2-ка.
мск барьер в подарок!!!!!"        Владимир        </t>
  </si>
  <si>
    <t xml:space="preserve">  3123нб</t>
  </si>
  <si>
    <t xml:space="preserve">89037337033 Лидия </t>
  </si>
  <si>
    <t xml:space="preserve">акты дезинфекции;\\\ уже комплект, НАХАБИНО</t>
  </si>
  <si>
    <t xml:space="preserve">доки; 16 800</t>
  </si>
  <si>
    <t xml:space="preserve">Говорящая живая бабка, пошла к директору, созвон в 15.00\\\ связь 03.12</t>
  </si>
  <si>
    <t xml:space="preserve">ООО Меркурий</t>
  </si>
  <si>
    <t xml:space="preserve">1306ю</t>
  </si>
  <si>
    <t xml:space="preserve">Оплачен,заказ</t>
  </si>
  <si>
    <t xml:space="preserve">КУК ПРИХОД</t>
  </si>
  <si>
    <t xml:space="preserve">	Дарья
Телефон	+7 968 422 17 95</t>
  </si>
  <si>
    <t xml:space="preserve">        /dokumenty-dlya-ses.html
Имя        Дарья
Телефон        +7 968 422 17 95  общепмит кафе</t>
  </si>
  <si>
    <t xml:space="preserve">определились с другой компанией ( с мошеНнНнНнНиками)</t>
  </si>
  <si>
    <t xml:space="preserve">89151474999 Екатериана</t>
  </si>
  <si>
    <t xml:space="preserve">частный дет сад, ЖУД. ППК, </t>
  </si>
  <si>
    <t xml:space="preserve">перезвоню 
связь 03.12</t>
  </si>
  <si>
    <t xml:space="preserve">АПТЕКИ</t>
  </si>
  <si>
    <t xml:space="preserve">Астилфарм ОООот анны элизиум без лампы комплект ППК ЖУД ТБО МЕДОТХ, стирка</t>
  </si>
  <si>
    <t xml:space="preserve">89653413665 анна</t>
  </si>
  <si>
    <r>
      <rPr>
        <b val="true"/>
        <sz val="18"/>
        <color rgb="FF000000"/>
        <rFont val="Cambria"/>
        <family val="0"/>
        <charset val="1"/>
      </rPr>
      <t xml:space="preserve">выставлен </t>
    </r>
    <r>
      <rPr>
        <sz val="9"/>
        <rFont val="Cambria"/>
        <family val="0"/>
        <charset val="1"/>
      </rPr>
      <t xml:space="preserve">( диалог )</t>
    </r>
  </si>
  <si>
    <t xml:space="preserve">МЕДЭКСПЕРТ ПЛЮС</t>
  </si>
  <si>
    <t xml:space="preserve">3Д на год</t>
  </si>
  <si>
    <t xml:space="preserve">67 742</t>
  </si>
  <si>
    <t xml:space="preserve">1312ю</t>
  </si>
  <si>
    <t xml:space="preserve">89859283073 герман?</t>
  </si>
  <si>
    <t xml:space="preserve">ппк, 4500 жуд 3500 3д  с актами 5600</t>
  </si>
  <si>
    <t xml:space="preserve">жду реквизиты
если не пришлет связь 03.12</t>
  </si>
  <si>
    <t xml:space="preserve">89854424887 нищая бабуля</t>
  </si>
  <si>
    <t xml:space="preserve">1 ка подольск</t>
  </si>
  <si>
    <t xml:space="preserve">клопы 3700 по акции только сегодня</t>
  </si>
  <si>
    <t xml:space="preserve">дорохох набарать в 18.00\\\ ой ня моху позвоню сама</t>
  </si>
  <si>
    <t xml:space="preserve">Люблино,двушка если гор тум то 3000 если хол тум то 2500 если клоп+тар +700 руб к изначальной стоимости ул таганрогская д11 корп3 кв 46 </t>
  </si>
  <si>
    <t xml:space="preserve">3125нб</t>
  </si>
  <si>
    <t xml:space="preserve">89857120103 Андрей" </t>
  </si>
  <si>
    <t xml:space="preserve">м.Пр-т вернадского        18.00-19.00        2100        3127ДК        "ул каштоянца, д 33
кв 5
2 этаж, падик 1
89857120103 Андрей"        "МОП хол + бар
без гарантии."        Владимир</t>
  </si>
  <si>
    <t xml:space="preserve">МОП хол + бар таррканы</t>
  </si>
  <si>
    <t xml:space="preserve"> 3127ДК  </t>
  </si>
  <si>
    <t xml:space="preserve">заказ - сами наберут</t>
  </si>
  <si>
    <t xml:space="preserve">79262494133 Карина</t>
  </si>
  <si>
    <t xml:space="preserve">Заповедная д8 кв 114 если гор тум всей квартиры то 3200</t>
  </si>
  <si>
    <t xml:space="preserve">тараканы хол тум + барьер МОП</t>
  </si>
  <si>
    <t xml:space="preserve">3126дк</t>
  </si>
  <si>
    <t xml:space="preserve">79104033141   Александр</t>
  </si>
  <si>
    <t xml:space="preserve">м. озерная        14.00-15.00        10 000 р.         3128ДК        "79104033141   Александр
ул озерная, д. 19 корп 1 
падик 1 этаж 6"        "плесень, после затопления, пол дсп, меньше 10 кв.м.
просил немного залезть под обои. ( кухня чуть меньше, невелирует стоимоть)
+ в прхожей локально мазнуть."        Владимир</t>
  </si>
  <si>
    <t xml:space="preserve">плесень комплекс</t>
  </si>
  <si>
    <t xml:space="preserve">3128ДК  </t>
  </si>
  <si>
    <t xml:space="preserve">у Собянина заказал.</t>
  </si>
  <si>
    <t xml:space="preserve">79030107057    Марианна</t>
  </si>
  <si>
    <t xml:space="preserve">3-ка, тарканы,  мск
2 месяца, 3 этаж.
79030107057    Марианна
сама боролась
4400 ГАП + 300 р бар = 4700 м университет ул строителей д6 корп 1 под 1 код 109 3 этаж кв 9 </t>
  </si>
  <si>
    <t xml:space="preserve">посоветуюсь с убурщицей перезвлню.
свзяьв 14.45
__
не бер связь 03.12</t>
  </si>
  <si>
    <t xml:space="preserve">79260665029 анатолий </t>
  </si>
  <si>
    <t xml:space="preserve">м. Новогиреево        "15.00-16.00
если можно , то раньше."        5700        3129ДК        "ул алексея дикого, д 7 корп 2 
кв 182
1 падик этаж 11
79260665029 Анатолий"        "2-ка, таррканы, комплекс, повыш дозировки.
тарарканов много бегают везед."        Владимир</t>
  </si>
  <si>
    <t xml:space="preserve">3129ДК   </t>
  </si>
  <si>
    <t xml:space="preserve">заказ стр 5373</t>
  </si>
  <si>
    <t xml:space="preserve">79037536155  Вячеслав</t>
  </si>
  <si>
    <t xml:space="preserve">тараракны, 1-ка.
мск, очень давно, 12 этаж.
боролись сами.
ГАП 3800 + бар 300 = 4100 
м. академическая</t>
  </si>
  <si>
    <t xml:space="preserve">посоветуюсь с женой перезвлню.
свзяьв 14.45
__
сам наберу типа. контр 03.12</t>
  </si>
  <si>
    <t xml:space="preserve">"79654264477 Карина</t>
  </si>
  <si>
    <t xml:space="preserve">м. Раменки        15.00-15.30        5100        3130ДК        "79654264477 Карина
мичуринский пр-т, д 64 падик 2 корп 2 
кв 59 этаж 3"        "есть маленький ребенок
2-ка, клопы, мск
делал неделю назад за 2500.
6 человек.
5100 
холодный, горячий туманы, повышенные дозировки."        Владимир</t>
  </si>
  <si>
    <t xml:space="preserve">клопы комлпекс</t>
  </si>
  <si>
    <t xml:space="preserve">3130ДК   </t>
  </si>
  <si>
    <t xml:space="preserve">79852263605 Юрий</t>
  </si>
  <si>
    <t xml:space="preserve">КРОТЫ на весну!!!
наебался на мошенниках.
и дальше хочет наебываться.</t>
  </si>
  <si>
    <t xml:space="preserve">79200749677       Светлана</t>
  </si>
  <si>
    <t xml:space="preserve">14 этаж, балкон.
лесень, снимает хату.
на лоджии, балкон.
1, 5 х 2.8 поражено частично, половино. 
Домодево</t>
  </si>
  <si>
    <t xml:space="preserve">посоветуюсь с собственником
__
если не позвонит. контр 03.12</t>
  </si>
  <si>
    <t xml:space="preserve">""79260795015    Наталья
84957582941"""  </t>
  </si>
  <si>
    <t xml:space="preserve">м. Строгино        "17.00-18.00
Если можно, то раньше. "        "3-й выезд
1500 руб.!"         2169ок           "
ул кулакова, д 27 кв 90
2 падик этаж 7 
м. строгино""""       
животные, дети.      "клопы, третий выезд
крайний раз работали конфидантом.
МИн запаха, есть дети и животные."        Владимир"</t>
  </si>
  <si>
    <t xml:space="preserve">2169ок    </t>
  </si>
  <si>
    <t xml:space="preserve">3-й выезд.</t>
  </si>
  <si>
    <t xml:space="preserve">89260663093 Антон</t>
  </si>
  <si>
    <t xml:space="preserve">сеигерская Дмитровское шоссе д105корп1 кв21 3этаж 1-ка </t>
  </si>
  <si>
    <t xml:space="preserve">3131дк</t>
  </si>
  <si>
    <t xml:space="preserve">ДЕЗИНФЕКЦИЯ ОТ МИШИ</t>
  </si>
  <si>
    <t xml:space="preserve">89261201768 Светлана</t>
  </si>
  <si>
    <t xml:space="preserve">Щербенка 2-ка </t>
  </si>
  <si>
    <t xml:space="preserve">подумает, телефон записала, контрольный звонок в 12, заказ у конкурентов дети сами где-то заказали</t>
  </si>
  <si>
    <t xml:space="preserve">89257723202 Руслан           </t>
  </si>
  <si>
    <t xml:space="preserve">звонил в сб, 6 соток мыши крысы, жрут проводку в авто. Нужны кик, Позвонить в 11часов. Свх им. Ленина </t>
  </si>
  <si>
    <t xml:space="preserve">мыши, крысы</t>
  </si>
  <si>
    <t xml:space="preserve">вызвали в вс конкурентов, мы не могли приехать тк нет киков</t>
  </si>
  <si>
    <t xml:space="preserve">нмцк</t>
  </si>
  <si>
    <t xml:space="preserve">НМЦК отказ, посоветовала взять цены с сайта</t>
  </si>
  <si>
    <t xml:space="preserve">79096401289 Алексей</t>
  </si>
  <si>
    <t xml:space="preserve">84991453430 Анатолий Васильевич</t>
  </si>
  <si>
    <t xml:space="preserve">Москва Багратионовская 2500 хол+бар</t>
  </si>
  <si>
    <t xml:space="preserve">тараканы хол</t>
  </si>
  <si>
    <t xml:space="preserve">не не надо мне звонить, я сам наберу, совет с женой
контр. 04.12</t>
  </si>
  <si>
    <t xml:space="preserve">74955923397  Оксана</t>
  </si>
  <si>
    <t xml:space="preserve">дом частный крысы.
с приходом холодов.
по всему дому.
собаки есть 2.
овчарки.12 км от мкад, калужка
40 кв.м. 6700 комплекс.</t>
  </si>
  <si>
    <t xml:space="preserve">подумает, телефон записала, контрольный звонок.
сама наберет заеба, бьется как ветеринарка.
контр. 04.12</t>
  </si>
  <si>
    <t xml:space="preserve">89266256667 Евгений </t>
  </si>
  <si>
    <t xml:space="preserve">Бутово южное, соседи засранцы... от них тараканы. Месяц тараканы.3-ка</t>
  </si>
  <si>
    <t xml:space="preserve">сам перезвонит, что вряд ли! Набрать в 13.30, не знают куда деть ребенка, маленький. Погулять столько времени не получится
___
связь в 17.00</t>
  </si>
  <si>
    <t xml:space="preserve">79262075888 Елена Львовна  ( мразь)</t>
  </si>
  <si>
    <t xml:space="preserve">2-ка, тарарканы.
2450 хол и бар.</t>
  </si>
  <si>
    <t xml:space="preserve">тарарканы двушка</t>
  </si>
  <si>
    <t xml:space="preserve">мразь, связь 16.00, мы пока не решили, сама позвоню...</t>
  </si>
  <si>
    <t xml:space="preserve">74965382887 НМЦКшный безобидный человечек</t>
  </si>
  <si>
    <t xml:space="preserve">НМЦК, лизиет скринит сайт </t>
  </si>
  <si>
    <t xml:space="preserve">13.52</t>
  </si>
  <si>
    <t xml:space="preserve">Оксана 89671246346</t>
  </si>
  <si>
    <t xml:space="preserve">электронный магазин </t>
  </si>
  <si>
    <t xml:space="preserve">нмцк 3 кп </t>
  </si>
  <si>
    <t xml:space="preserve">отправила 3 КП стр 5451</t>
  </si>
  <si>
    <t xml:space="preserve">84997387786 Светлана</t>
  </si>
  <si>
    <t xml:space="preserve">Любдмила </t>
  </si>
  <si>
    <t xml:space="preserve">Зеленоград 2-ка </t>
  </si>
  <si>
    <t xml:space="preserve">Тупая ! Реально ТУПАЯ!!!
связь в 17.00 не берет! Телефон рабочий, Светлана уже дома СПИТАСТ</t>
  </si>
  <si>
    <t xml:space="preserve">77775240466 хач </t>
  </si>
  <si>
    <t xml:space="preserve">акт дезинфекции 1000руб рефрижератор</t>
  </si>
  <si>
    <t xml:space="preserve">дезинФЕКЦИЯ </t>
  </si>
  <si>
    <t xml:space="preserve">хз откуда, наберет</t>
  </si>
  <si>
    <t xml:space="preserve">  "79168162343     Сергей</t>
  </si>
  <si>
    <t xml:space="preserve">МО Химки        16.00-17.00        6300        3132дк      
6100 комплекс + 200 р. выезд.
г. Химки, ул бабакина, д 6 
кв 41 "        "химки, 1 этаж.
месяц назад травились у мошенников.
2 раза.
полный комплекс, повыш дозы, 
обслед квартиру откуда бегут клопы!"        Владимир</t>
  </si>
  <si>
    <t xml:space="preserve">3132дк      </t>
  </si>
  <si>
    <t xml:space="preserve">от старого клиента</t>
  </si>
  <si>
    <t xml:space="preserve">89154438567 Наталья  d</t>
  </si>
  <si>
    <t xml:space="preserve">березовая аллея 17 корп1 кв 650 </t>
  </si>
  <si>
    <t xml:space="preserve">клопы 3к кв комплекс постоянный зхаказчик</t>
  </si>
  <si>
    <t xml:space="preserve">3133дк</t>
  </si>
  <si>
    <t xml:space="preserve">быковская сош</t>
  </si>
  <si>
    <t xml:space="preserve">89269141574 Анна Викторовна </t>
  </si>
  <si>
    <t xml:space="preserve">Людмила /Михаил</t>
  </si>
  <si>
    <t xml:space="preserve">750 кв.метров быковская сош</t>
  </si>
  <si>
    <t xml:space="preserve">тараканы, хол, К-Отрин  7700 нал 10800 безнал</t>
  </si>
  <si>
    <t xml:space="preserve">пошла к директору, решают нал или безнал</t>
  </si>
  <si>
    <t xml:space="preserve">79255281563  Кристина</t>
  </si>
  <si>
    <t xml:space="preserve">клопы, 2 обработки делали.
3 мес борются, 
мск, 3-ка,    малогабаритка
маленький ребенок.
обслед квартиру. 
5700 комплекс</t>
  </si>
  <si>
    <t xml:space="preserve">дали номер в жилищнике Ясенево
клопы</t>
  </si>
  <si>
    <t xml:space="preserve">с мужем вращение создает.
свзяь 04.12</t>
  </si>
  <si>
    <t xml:space="preserve">84952121262 Валерий 89163153106</t>
  </si>
  <si>
    <t xml:space="preserve">церковный магазин Москва 150 кв.м метро Новокузнецкая, пятницкая ул 51/14 на территории троицкого храма. </t>
  </si>
  <si>
    <t xml:space="preserve">крысы, мыши, комплекс</t>
  </si>
  <si>
    <t xml:space="preserve">3134дк</t>
  </si>
  <si>
    <t xml:space="preserve">Астинфарм приход</t>
  </si>
  <si>
    <t xml:space="preserve">ИП УРЮПИНА &lt;3 приход</t>
  </si>
  <si>
    <t xml:space="preserve">79663368414  Александр</t>
  </si>
  <si>
    <t xml:space="preserve">3 раз морят клопов.
жильцы на съемной хате.</t>
  </si>
  <si>
    <t xml:space="preserve">с мужем совет
18.30, мутный, сам перезвонит</t>
  </si>
  <si>
    <t xml:space="preserve">Престиж и качество приход</t>
  </si>
  <si>
    <t xml:space="preserve">84991351236 Наталья Николаевна  89165229689 </t>
  </si>
  <si>
    <t xml:space="preserve">Москва 2-ка метро фрунзенская 3-я фрунзенская д9 1 подъезд кв 20 5-ый этаж</t>
  </si>
  <si>
    <t xml:space="preserve">мышь, комплекс</t>
  </si>
  <si>
    <t xml:space="preserve">3135дк</t>
  </si>
  <si>
    <t xml:space="preserve">НПО АЛМАЗ приход</t>
  </si>
  <si>
    <t xml:space="preserve">их номер</t>
  </si>
  <si>
    <t xml:space="preserve">18.36</t>
  </si>
  <si>
    <t xml:space="preserve"> фила
Телефон        +7 925 229 04 44</t>
  </si>
  <si>
    <t xml:space="preserve">url        /kak-izbavitsya-ot-tarakanov.html
Имя        фила
Телефон        +7 925 229 04 44</t>
  </si>
  <si>
    <t xml:space="preserve">8.20</t>
  </si>
  <si>
    <t xml:space="preserve">79670145303 Елена"      </t>
  </si>
  <si>
    <t xml:space="preserve">м. Молодежная        16.00-17.00        4400        3136дк        "ул кунцевская, д 2/7 кв 198
4 падик этаж 2
79670145303 Елена"        2-ка, ГАП бар, тараканы        Владимир</t>
  </si>
  <si>
    <t xml:space="preserve">тараканы гап бар</t>
  </si>
  <si>
    <t xml:space="preserve">   3136дк </t>
  </si>
  <si>
    <t xml:space="preserve">10.42</t>
  </si>
  <si>
    <t xml:space="preserve">7 496 795 66 59 Ольга </t>
  </si>
  <si>
    <t xml:space="preserve">НМЦК Дом детского творчества "Эврика"</t>
  </si>
  <si>
    <t xml:space="preserve">79015483565 Бахтияр" </t>
  </si>
  <si>
    <t xml:space="preserve">Ногинский р-н, МО        12.00-13.00        2500        3137дк        "Ногинский р-н, д-я Марьино 3, 
ул заречная д 67 кв 16
79015483565 Бахтияр"        2-ка, клопы, хол+ бар.        Владимир</t>
  </si>
  <si>
    <t xml:space="preserve">клопы хол бар</t>
  </si>
  <si>
    <t xml:space="preserve">3137дк </t>
  </si>
  <si>
    <t xml:space="preserve">заказ с гарантийки))</t>
  </si>
  <si>
    <t xml:space="preserve">89037105183 алла </t>
  </si>
  <si>
    <t xml:space="preserve">ППК ресторан 5к сытый лось сеть  евали сеить то 3500</t>
  </si>
  <si>
    <t xml:space="preserve">комплект 18 800</t>
  </si>
  <si>
    <t xml:space="preserve">пошла бумаги смотреть связь 15.00\\\на диванчик 
__
Миша связь приедут или нет</t>
  </si>
  <si>
    <t xml:space="preserve">8985544101263 Денис
79854401263</t>
  </si>
  <si>
    <t xml:space="preserve">1200 2-3 кв.м  Балашиха</t>
  </si>
  <si>
    <t xml:space="preserve">1 200</t>
  </si>
  <si>
    <t xml:space="preserve">нужно в середине декабря , поставила под график 14.12</t>
  </si>
  <si>
    <t xml:space="preserve">Надежда 89261246522
</t>
  </si>
  <si>
    <t xml:space="preserve">79773687436 Ольга </t>
  </si>
  <si>
    <t xml:space="preserve">плесень и грибок
запах была протечка, год назад.</t>
  </si>
  <si>
    <t xml:space="preserve">снять полы и т.д пахнет плесенью, долгосрок.
предложил заключение и эспертизу.
сама наберет, думала на весну.
контр. 24.12</t>
  </si>
  <si>
    <t xml:space="preserve">79055146644 Алина </t>
  </si>
  <si>
    <t xml:space="preserve">Москва 3-ка , гор 4400 </t>
  </si>
  <si>
    <t xml:space="preserve">позвонить 5.12 Думают. Возможно сами наберут
если в 8. часов утра, то  доплата 500 р. Набрать 5.12 в 14
_____
сами наберут!!!</t>
  </si>
  <si>
    <t xml:space="preserve">84956377860 наталья </t>
  </si>
  <si>
    <t xml:space="preserve">НМЦК!  С ПРИЕЗДОМ!!111</t>
  </si>
  <si>
    <t xml:space="preserve">нмцк </t>
  </si>
  <si>
    <t xml:space="preserve">КАШИРА ЦРБ ПРИХОД</t>
  </si>
  <si>
    <t xml:space="preserve">13.49</t>
  </si>
  <si>
    <t xml:space="preserve">Стелла 89164307733</t>
  </si>
  <si>
    <t xml:space="preserve">пушкинский р-он село тарасовка СНТ здоровье-3  ул Дачная д.58 (18 соток 13-14 6-ое)  2 ывезда, третий бесплатно</t>
  </si>
  <si>
    <t xml:space="preserve">мыши, крысы </t>
  </si>
  <si>
    <t xml:space="preserve">3138дк</t>
  </si>
  <si>
    <t xml:space="preserve">7 926 480 53 39 Светлана </t>
  </si>
  <si>
    <t xml:space="preserve">не заинтересовалась, извините</t>
  </si>
  <si>
    <t xml:space="preserve">Главная медсестра ООО «Доктор 2000»
Савенко Олеся Петровна
8916-851-25-36
e-mail: glms@doctor2000.ru</t>
  </si>
  <si>
    <t xml:space="preserve">Добрый день !Хотели бы заключить договор на работы по дератизации и дезинсекции на 2019 г. Площадь нашего центра составляет 829 кв. м. Работы нужно проводить ежемесячно. Просьба прислать коммерческое предложение.</t>
  </si>
  <si>
    <t xml:space="preserve">2Д на год</t>
  </si>
  <si>
    <t xml:space="preserve">отправил Кп Павел
связь 05.12</t>
  </si>
  <si>
    <t xml:space="preserve">89175399553 Светлана</t>
  </si>
  <si>
    <t xml:space="preserve">1 этаж 10 км от мкад 52 старый дом! прогрызают  </t>
  </si>
  <si>
    <t xml:space="preserve">мыши, два выезда 7100, третий по гарантии </t>
  </si>
  <si>
    <t xml:space="preserve">отправила рыбу договор, ждем информацию... Связь 5.12 Сами будут травить </t>
  </si>
  <si>
    <t xml:space="preserve">79166732949 Алена, </t>
  </si>
  <si>
    <t xml:space="preserve">1-ка, Зеленоград. тараканы, всегда были, снимает хату,  уже делали 
2300 хол бар
4000 гап бар
повот выезд 300 р. </t>
  </si>
  <si>
    <t xml:space="preserve">думает, боится за животных связ в 17.00. не берет, спать пошла </t>
  </si>
  <si>
    <t xml:space="preserve">15.54</t>
  </si>
  <si>
    <t xml:space="preserve">89684286068 Дмитрий ЖСК майский</t>
  </si>
  <si>
    <t xml:space="preserve">мусоропровод 8 подъездов 12этажей  (4 раза в год) 58800 -15% при оплате счета на годовое обслуживание... 49980  </t>
  </si>
  <si>
    <t xml:space="preserve">связь 05.12 в 10, 10 раз позвонила,буду набирать в течении дня</t>
  </si>
  <si>
    <t xml:space="preserve">89268511612 Лилия </t>
  </si>
  <si>
    <t xml:space="preserve">косметика </t>
  </si>
  <si>
    <t xml:space="preserve">доки сэс  без ламп и тбо </t>
  </si>
  <si>
    <t xml:space="preserve">в конце декабря; связь 14.12</t>
  </si>
  <si>
    <t xml:space="preserve">89055201101 Васген</t>
  </si>
  <si>
    <t xml:space="preserve">50 кв.м Москва доставка 200 р до Выхино</t>
  </si>
  <si>
    <t xml:space="preserve">1316ю</t>
  </si>
  <si>
    <t xml:space="preserve">89263561356 мясной цех</t>
  </si>
  <si>
    <t xml:space="preserve">3д, лаб, биоотходы</t>
  </si>
  <si>
    <t xml:space="preserve">3 договора  для ветинринарки</t>
  </si>
  <si>
    <t xml:space="preserve">приедет в офис жду реквизиты связь 05.12
Миша связь приедут или нет</t>
  </si>
  <si>
    <t xml:space="preserve">
79854702242    Олег</t>
  </si>
  <si>
    <t xml:space="preserve">домодево, бытовые холодьльники. 6 штук
+5 микроволновок.  + плиты.
3800 хол туман.</t>
  </si>
  <si>
    <t xml:space="preserve">дезинсекция до 10 едениц бытовой техники</t>
  </si>
  <si>
    <t xml:space="preserve">отправил Кп Павел на 3800</t>
  </si>
  <si>
    <t xml:space="preserve">17.52</t>
  </si>
  <si>
    <t xml:space="preserve">Александр 89663368414</t>
  </si>
  <si>
    <t xml:space="preserve">Москва митино 1-ка , три раза травили у мошенников, при этом за повторный выезд брали деньги с них</t>
  </si>
  <si>
    <t xml:space="preserve">даст номер телефона жильцам, если, что созвон 05.12, будут сдирать обои, потом сделают</t>
  </si>
  <si>
    <t xml:space="preserve">79856373788    Юлия
</t>
  </si>
  <si>
    <t xml:space="preserve">50 кв.м.
химки, дом частный .
4600 комплекс.
приманки, ловушки, пенокумарин.</t>
  </si>
  <si>
    <t xml:space="preserve">заказ от 05.12</t>
  </si>
  <si>
    <t xml:space="preserve">Юля 84956881651, 89104566152</t>
  </si>
  <si>
    <t xml:space="preserve">проспект мира 3-ка Большая спасская д.12 кв 44 Здание дипломатического корпуса</t>
  </si>
  <si>
    <t xml:space="preserve">3144дк</t>
  </si>
  <si>
    <t xml:space="preserve">Надежда
nadyatsoi@mail.ru
7 926 605 69 39</t>
  </si>
  <si>
    <t xml:space="preserve">2д ресторан в центре, 800 кв.м.</t>
  </si>
  <si>
    <t xml:space="preserve">2Д, на год рестик</t>
  </si>
  <si>
    <t xml:space="preserve">отправил Кп Павел
связь в 06.12</t>
  </si>
  <si>
    <t xml:space="preserve">89190465577 Татьяна</t>
  </si>
  <si>
    <t xml:space="preserve">производство пива 490 кв.м;  16400 обработка акты и договор 8000 xp brew shuryigina.t@xpbrew.ru   микроклимат освещенность без выезда, вода </t>
  </si>
  <si>
    <t xml:space="preserve">ппк; жуд; стирка 3д; лаб </t>
  </si>
  <si>
    <t xml:space="preserve">34 700</t>
  </si>
  <si>
    <t xml:space="preserve">диалог Мища кп отправлены
связь в 16.00\\\передано директорату связь 06.12</t>
  </si>
  <si>
    <t xml:space="preserve">чужой клиет чейто</t>
  </si>
  <si>
    <t xml:space="preserve">ustas100.tzvetckova@yandex.ru любовь алексеевна бильярдная</t>
  </si>
  <si>
    <t xml:space="preserve">ппк тбо 3д</t>
  </si>
  <si>
    <t xml:space="preserve">89067371100 Нодар</t>
  </si>
  <si>
    <t xml:space="preserve">Кузьминки , 2-ка от Равиля , электрозаводская  бакунинская 98 </t>
  </si>
  <si>
    <t xml:space="preserve">от Равиля, пошел советоваться с женой
связь 06.12</t>
  </si>
  <si>
    <t xml:space="preserve">84952520550 Елена 89162023810 </t>
  </si>
  <si>
    <t xml:space="preserve">Отрадное биберево путевой проезд д36 кв16 (16К5049) этаж 3 </t>
  </si>
  <si>
    <t xml:space="preserve">МОП, гор </t>
  </si>
  <si>
    <t xml:space="preserve">3140дк</t>
  </si>
  <si>
    <t xml:space="preserve">7 915 116 95 29  Татьяна           nikutanya@yandex.ru    </t>
  </si>
  <si>
    <t xml:space="preserve">869м2    мытищи ежеквартально дезинсекция(7800р) дератизация ежемесячно(4200)  БАНЯ
20 тысяч</t>
  </si>
  <si>
    <t xml:space="preserve">20 тыс в год  - отказ. </t>
  </si>
  <si>
    <t xml:space="preserve">   "79856373788    Юлия</t>
  </si>
  <si>
    <t xml:space="preserve">Химки МО        13.00-14.00        4600        3139дкСЭС        "79856373788    Юлия
Химки, квартал Терехова, СНТ Терехова, стр 81"        " ""50 кв.м.
химки, дом частный .
4600 комплекс.
приманки, ловушки, пенокумарин.""        крысы мыши    
4 СОБАКИ."        "        Владимир       </t>
  </si>
  <si>
    <t xml:space="preserve">крысы мыши комплекс</t>
  </si>
  <si>
    <t xml:space="preserve"> 3139дкСЭС  </t>
  </si>
  <si>
    <t xml:space="preserve">заказ стр 5489</t>
  </si>
  <si>
    <t xml:space="preserve">79162044830 Екатерина</t>
  </si>
  <si>
    <t xml:space="preserve">м. кузьминки        15.00-15.30        2100        3141дк        "79162044830 Екатерина 
ул юных ленинцев, д 62 кв 67
дмфн не работает     "        "тараркнаы, 2-ка.
набегами.
9 этаж. ""        хол, туман таррканы        2100   "               Владимир  </t>
  </si>
  <si>
    <t xml:space="preserve">хол, туман таррканы</t>
  </si>
  <si>
    <t xml:space="preserve"> 3141дк </t>
  </si>
  <si>
    <t xml:space="preserve">дасвиданя</t>
  </si>
  <si>
    <t xml:space="preserve">дасвиданя
сан паспорт</t>
  </si>
  <si>
    <t xml:space="preserve">сантарный паспот нужен салонам красоты? 
- нет
дасвиданя!</t>
  </si>
  <si>
    <t xml:space="preserve">Лечебный Центр ФНС</t>
  </si>
  <si>
    <t xml:space="preserve">18/12-РТС</t>
  </si>
  <si>
    <t xml:space="preserve">приход ФНС</t>
  </si>
  <si>
    <t xml:space="preserve">ГКБ-24 ДЗМ
ГКБ-24 ДЗМ</t>
  </si>
  <si>
    <t xml:space="preserve">129/18
286/18</t>
  </si>
  <si>
    <t xml:space="preserve">74956765888     Татьяна Ильинишена 89267988101</t>
  </si>
  <si>
    <t xml:space="preserve">клопы, 3 недели назад.
2-ка, мск.
3800 ГАП со скид кой.
м. Пролетарская
пенсионерка ул стройковская д4 кв41 11 эт (41К3703)</t>
  </si>
  <si>
    <t xml:space="preserve">3142дк</t>
  </si>
  <si>
    <t xml:space="preserve">Заказ на 14.30 гуров</t>
  </si>
  <si>
    <t xml:space="preserve">Пиццемания додо пицца приход.</t>
  </si>
  <si>
    <t xml:space="preserve">Добрый! Плесень на кухне на стене с окном. Была влага, вызвали ЖЭК. Гидроизоляционные снаружи. Сейчас плесень в углу потолка. Площадь примерно 0.30м2.</t>
  </si>
  <si>
    <t xml:space="preserve">на стыке плесень</t>
  </si>
  <si>
    <t xml:space="preserve">созвон в 14.45
___
передал заказчику - сами наберут.</t>
  </si>
  <si>
    <t xml:space="preserve">89629513093 Андрей"</t>
  </si>
  <si>
    <t xml:space="preserve">м. Планерная        10.00-11.00        4600        3143дк        "ул свободы,д 81 корп 2 кв 310
89629513093 Андрей"        """3-ка,              4600 ГАП + барьер
"" тарарканы. "        Владимир</t>
  </si>
  <si>
    <t xml:space="preserve">тараркан ыГАП бар + сиз 1000</t>
  </si>
  <si>
    <t xml:space="preserve">     3143дк    </t>
  </si>
  <si>
    <t xml:space="preserve">Заур 89037408327 89670847070 Наим </t>
  </si>
  <si>
    <t xml:space="preserve">2- ка москва комунарка теплый стан Александра монаховой 26 корп 2 кв  5-ый этаж</t>
  </si>
  <si>
    <t xml:space="preserve">тараканы/клопы комплекс</t>
  </si>
  <si>
    <t xml:space="preserve">3146дкСЭС</t>
  </si>
  <si>
    <t xml:space="preserve">Дмитрий 89660997755</t>
  </si>
  <si>
    <t xml:space="preserve">Документы ППК кондитерский цех 400кв м; </t>
  </si>
  <si>
    <t xml:space="preserve">на почтук кинет реквизиты связь 16.00\\\ посредник ждет реквизиты от заказчика</t>
  </si>
  <si>
    <t xml:space="preserve">7 999 993 16 12 Борис</t>
  </si>
  <si>
    <t xml:space="preserve">89057707629 ДЯДЬКО</t>
  </si>
  <si>
    <t xml:space="preserve">Здравствуйте! Я могу вам чем-то помочь?
Эфа препарат. Оранжевые брикеты. как ими пользоваться.</t>
  </si>
  <si>
    <t xml:space="preserve">бесплатная консультация</t>
  </si>
  <si>
    <t xml:space="preserve">79266484833     НАринне" </t>
  </si>
  <si>
    <t xml:space="preserve">Щелковская, 1 км от мкад.        10.00-11.00        4100              "тарарканы, 2-ка, пос янтарный
ул кольцевая. д 4/2 падик 1 кв 56
       "2 мес
16 этаж. 
4100 ГАП.
выписать чек."        Владимир</t>
  </si>
  <si>
    <t xml:space="preserve"> 3145дк </t>
  </si>
  <si>
    <t xml:space="preserve">
Чемеринская Надежда Николаевна</t>
  </si>
  <si>
    <t xml:space="preserve">Прошу составить коммерческое предложение. Площадь 1150 (дератизация), 5534 (дезинсекция).
Кратность выполнения: 1 раз в месяц контрольное обследование, а обработки: 1 раз в квартал дезинсекция, 1 раз в месяц дератизация.</t>
  </si>
  <si>
    <t xml:space="preserve">Отправлено КП от мсэ</t>
  </si>
  <si>
    <t xml:space="preserve">запрос кп перехлест 2 сайта</t>
  </si>
  <si>
    <t xml:space="preserve">89636797659 Ирина</t>
  </si>
  <si>
    <t xml:space="preserve">7-ая спортивная школа , запрос КП Новопеределкино. Дератизация, дезинсекция</t>
  </si>
  <si>
    <t xml:space="preserve">
запрос КП, жду информацию на почту
______
если не отправит связь 06.12 КП отправлено 6.12
</t>
  </si>
  <si>
    <t xml:space="preserve">ГУП Мосгортранс учебно курсовой комбинат</t>
  </si>
  <si>
    <t xml:space="preserve">ГУП Мосгортранс учебно курсовой комбинат  </t>
  </si>
  <si>
    <t xml:space="preserve">3Ф/18-51</t>
  </si>
  <si>
    <t xml:space="preserve">89856485959 Кирилл</t>
  </si>
  <si>
    <t xml:space="preserve">17 км от мкад около курятникаоколо 9 кв.м солнечного</t>
  </si>
  <si>
    <t xml:space="preserve">краса</t>
  </si>
  <si>
    <t xml:space="preserve">хрен что он у нас закажет ! поинтересовался какая стоимость у домиков сказал перезвонит... 
____
связь 06.12</t>
  </si>
  <si>
    <t xml:space="preserve">16.51</t>
  </si>
  <si>
    <t xml:space="preserve">79636851811 Екатерина</t>
  </si>
  <si>
    <t xml:space="preserve">
79636851812   Екатерина
ул старобитцевская, д 11 4 падик
12 этаж кв 186 код: 200к2001 2-ка </t>
  </si>
  <si>
    <t xml:space="preserve">2278ок/1</t>
  </si>
  <si>
    <t xml:space="preserve">заказ с 50% скидкой</t>
  </si>
  <si>
    <t xml:space="preserve">79163552296 Олег</t>
  </si>
  <si>
    <t xml:space="preserve">фармпредприятия
3 уровневая защита 
Пест контрль </t>
  </si>
  <si>
    <t xml:space="preserve">ждем ТЗ на пест контроль .
Мише в работу.</t>
  </si>
  <si>
    <t xml:space="preserve">79261041516    Ольга</t>
  </si>
  <si>
    <t xml:space="preserve">2Д  договор , частный детский клуб.
4500     с актами на год.
79261041516    Ольга</t>
  </si>
  <si>
    <t xml:space="preserve">2д договор доки</t>
  </si>
  <si>
    <t xml:space="preserve">РХТИ МЕДЕЛЕЕВА ПРИХОД</t>
  </si>
  <si>
    <t xml:space="preserve">Институт Русского языка имени Пушкина</t>
  </si>
  <si>
    <t xml:space="preserve">79859220918 Вера Петровна
89036611510 Супруг Максим Георгиевич ( звонить)"  </t>
  </si>
  <si>
    <t xml:space="preserve">"МО Новая РИга, 
60 км от мкад."        10.00-11.00        7500        3147дк        "Клинский р-н, д-я Кадниково Сойманово.
конец клинского р-на. Нудаль ориентинр, д-я. д 17.      "мыши в доме
80 кв.м., 2 этажа.
приманки, ловушки, пенокумарин.
комплекс. ЕСТЬ КОТЫ.! Обслед терр-ю
повторный выезд. 600 р. 
третий выезд 50%"        Владимир</t>
  </si>
  <si>
    <t xml:space="preserve">3147дк</t>
  </si>
  <si>
    <t xml:space="preserve">
74959416668  Евгений</t>
  </si>
  <si>
    <t xml:space="preserve">производство, цеха. 
МО , щелково.
500 кв.м.
12 700 р
повт 200 р.</t>
  </si>
  <si>
    <t xml:space="preserve">89268390762 Ильшод</t>
  </si>
  <si>
    <t xml:space="preserve">3- ка Выхино улт Б Косинскаяд16 корп 1 </t>
  </si>
  <si>
    <t xml:space="preserve">3148дк</t>
  </si>
  <si>
    <t xml:space="preserve">7(499)427-09-73 kapustina.av@khrunichev.ru</t>
  </si>
  <si>
    <t xml:space="preserve">С уважением,
отдел управления кадрами и трудовыми отношениями
"КБхиммаш им. А.М.Исаева" - филиала АО "ГКНПЦ им. М.В.Хруничева"Добрый день! хотели бы с Вами заключить договор на 2019 год, на оказание услуг по дезинфекции, дератизации, дезинфекции! Просим Вас выслать коммерческое предложение. Техническое задание</t>
  </si>
  <si>
    <t xml:space="preserve">Предмет, начальная (максимальная) цена договора
Люда КП делает 3 шт Сделано!</t>
  </si>
  <si>
    <t xml:space="preserve">АПТЕКИ от ани</t>
  </si>
  <si>
    <t xml:space="preserve">89032376029 Татьяна</t>
  </si>
  <si>
    <t xml:space="preserve">ППК ЖУД х3 ТБО. 3д, лаб, фармотх, стирка х1 </t>
  </si>
  <si>
    <t xml:space="preserve">28 800</t>
  </si>
  <si>
    <t xml:space="preserve">иот ростехнадзора </t>
  </si>
  <si>
    <t xml:space="preserve">89851680906  автомойка михаил  miko77k@mail.ru</t>
  </si>
  <si>
    <t xml:space="preserve">ростехнадлзор ппк! лаб на шум 2000 </t>
  </si>
  <si>
    <t xml:space="preserve">выставлена карта</t>
  </si>
  <si>
    <t xml:space="preserve">Владимир
Телефон        +790 397 94 653</t>
  </si>
  <si>
    <t xml:space="preserve">Владимир
Телефон        +7 890 397 94 65
частный дом, истринский р-н
160 кв.м. этаж 2
35 км от мкад., 2 кошки и собака.</t>
  </si>
  <si>
    <t xml:space="preserve">якобы крысы
примачные контейнеры , штук 5.- 12 000 р
без кипов 9000</t>
  </si>
  <si>
    <t xml:space="preserve">если что наберет, дорого.
нумерология</t>
  </si>
  <si>
    <t xml:space="preserve">
Имя        ирина михайловна
Телефон        +7 915 461 18 56</t>
  </si>
  <si>
    <t xml:space="preserve">	/dokumenty-dlya-ses.html
Имя	ирина михайловна
Телефон	+7 915 461 18 56</t>
  </si>
  <si>
    <t xml:space="preserve">территориальный роспотреб</t>
  </si>
  <si>
    <t xml:space="preserve">89031684162 Михаил </t>
  </si>
  <si>
    <t xml:space="preserve">кафе xeon1984@inbox.ru</t>
  </si>
  <si>
    <t xml:space="preserve">18 800</t>
  </si>
  <si>
    <t xml:space="preserve"> диалог</t>
  </si>
  <si>
    <t xml:space="preserve">Бауткин Андрей
моб. Тел.: +7 (915) 414-54-91
e-mail: AVBautkin@tzk.ru</t>
  </si>
  <si>
    <t xml:space="preserve">Сообщаю Вам, что в настоящее время есть потребность в обработке минерализованных полос отвода вдоль границ участков ЗАО «ТЗК Шереметьево» от нежелательной растительности.
Местонахождение объектов:
Московская область, Химкинский р-н, Международный аэропорт «Шереметьево»;
Московская область, г. Лобня, Шереметьевское шоссе, д. 1.</t>
  </si>
  <si>
    <t xml:space="preserve">Борщевик 2019-2020</t>
  </si>
  <si>
    <t xml:space="preserve">КП отправлено. Борщевик для Шарика
связь 17.00</t>
  </si>
  <si>
    <t xml:space="preserve">84954080685 Алифтина Павловна a.anikina@inbox.ru</t>
  </si>
  <si>
    <t xml:space="preserve">Добрый день! Просим рассчитать стоимость услуги по следующему запросу. Заранее спасибо</t>
  </si>
  <si>
    <t xml:space="preserve">не в курсе Алефтина Павловна, закупщик наверное отправила.  Как узнают кто написал письмо перезвонят
__
если не перезвонят связь в 07.12</t>
  </si>
  <si>
    <t xml:space="preserve">14.58</t>
  </si>
  <si>
    <t xml:space="preserve">74953690743
Ирина</t>
  </si>
  <si>
    <t xml:space="preserve">Балашиха 150 кв.м разово пищевое производство фраун продукт </t>
  </si>
  <si>
    <t xml:space="preserve">запрос КП Люда, жду от нее письмо, чтобы ответным отпраить КП. Если сегодня не пришлет набрать 7.12</t>
  </si>
  <si>
    <t xml:space="preserve">79104662768
Igor Kriushkin</t>
  </si>
  <si>
    <t xml:space="preserve">Комета фитнес
2 фитнес центра по 2700 кв.м.</t>
  </si>
  <si>
    <t xml:space="preserve">2Д 
</t>
  </si>
  <si>
    <t xml:space="preserve">запрос КП Паша
отправлено, 07.12</t>
  </si>
  <si>
    <t xml:space="preserve">84953501534 Андрей </t>
  </si>
  <si>
    <t xml:space="preserve">Балашиха 2-ка  Цены как на сайте</t>
  </si>
  <si>
    <t xml:space="preserve">спасибо за консультацию, будем думать... Набрать если, что 07.12</t>
  </si>
  <si>
    <t xml:space="preserve">Документы ППК;</t>
  </si>
  <si>
    <t xml:space="preserve">созвон в январе</t>
  </si>
  <si>
    <t xml:space="preserve">15.31</t>
  </si>
  <si>
    <t xml:space="preserve">79265761494         Денис Сергеевич</t>
  </si>
  <si>
    <t xml:space="preserve">Документы ППК; сухой фитнесс клуб 1400кв м </t>
  </si>
  <si>
    <t xml:space="preserve">ппк +4500жуд; лаб</t>
  </si>
  <si>
    <t xml:space="preserve">89107457635 Костя</t>
  </si>
  <si>
    <t xml:space="preserve">Москва метро тульская 2-ка</t>
  </si>
  <si>
    <t xml:space="preserve">клопы, тараканы, блохи , клещи, вши бельевые </t>
  </si>
  <si>
    <t xml:space="preserve">тронутая баба! Вопрос с деньгами! Деньги будет искать, связь 7.12</t>
  </si>
  <si>
    <t xml:space="preserve">дезинсмекция дератизация 40кв м</t>
  </si>
  <si>
    <t xml:space="preserve">1286ю</t>
  </si>
  <si>
    <t xml:space="preserve">8903 157 12 87         Александр</t>
  </si>
  <si>
    <t xml:space="preserve">сэс недоступен</t>
  </si>
  <si>
    <t xml:space="preserve">сэс недоступен
связь в 17.00 напостой
___
связь 07.12</t>
  </si>
  <si>
    <t xml:space="preserve">Артур 89152273660</t>
  </si>
  <si>
    <t xml:space="preserve">кафе 280кв м; </t>
  </si>
  <si>
    <t xml:space="preserve"> доки, оооочень мутный хрен похоже на пробивон</t>
  </si>
  <si>
    <t xml:space="preserve">пробивон?</t>
  </si>
  <si>
    <t xml:space="preserve">74957450912
89851755496 Андрей</t>
  </si>
  <si>
    <t xml:space="preserve">м. Отрадное        10.00-11.00        2500        3149дк        "74957450912
89851755496 Андрей
ул полярная, д 9 корп 2 
1 падик этаж 14 
кв. 51 дмфн 51"        "2-ка, тараканы.
хол + бар."        Владимир</t>
  </si>
  <si>
    <t xml:space="preserve">тараканы хол бар</t>
  </si>
  <si>
    <t xml:space="preserve"> 3149дк   </t>
  </si>
  <si>
    <t xml:space="preserve">ТПК метком центр приход</t>
  </si>
  <si>
    <t xml:space="preserve">Мосгортур ДОЛ Радуга</t>
  </si>
  <si>
    <t xml:space="preserve">Диагностический центр №3</t>
  </si>
  <si>
    <t xml:space="preserve">89096323275 Илона </t>
  </si>
  <si>
    <t xml:space="preserve">КОМПЛЕКС  24 АКТА И СТИРКА САЛОН КРАСОТЫ</t>
  </si>
  <si>
    <t xml:space="preserve">АРЕНДА ТОК НА СЛЕД; НЕД, ЗАЕБА!
СОЛОН КРАСОТЫ</t>
  </si>
  <si>
    <t xml:space="preserve">79152457278        Мария</t>
  </si>
  <si>
    <t xml:space="preserve">москвский град, плесень на стене в анной, 20-30 см.
комлекс : 5100 
маленкький ребенок.
санитарный аудит квартиры</t>
  </si>
  <si>
    <t xml:space="preserve">прозвон компаний связь 7.12</t>
  </si>
  <si>
    <t xml:space="preserve"> "8 925 979-53-27 Барно</t>
  </si>
  <si>
    <t xml:space="preserve">м. КУзминки        10.00-.11.00        3500        3150дкСЭС        "8 925 979-53-27 Барно
ул жигулевскаяЮ д 29 кв 12
1 падик"        "мск, кузьминки.
2 квартиры от клопов: 1-ка и 2-ка
хол туман"        Владимир</t>
  </si>
  <si>
    <t xml:space="preserve">клопы хол 2 хаты</t>
  </si>
  <si>
    <t xml:space="preserve">   3150дкСЭС  </t>
  </si>
  <si>
    <t xml:space="preserve">Ольга 89151434570  84955165119</t>
  </si>
  <si>
    <t xml:space="preserve">Людмила/Михаил</t>
  </si>
  <si>
    <t xml:space="preserve">Снабжающая организация </t>
  </si>
  <si>
    <t xml:space="preserve">документы для РОСПОТРЕБа</t>
  </si>
  <si>
    <t xml:space="preserve">СЗЗ</t>
  </si>
  <si>
    <t xml:space="preserve">Борис 89035760080</t>
  </si>
  <si>
    <t xml:space="preserve">9500 квм 2Д Москва округа оферта 22 объекта  все округа 1 раз в месяц учреждения культуры b.kachura@vzmoskow.ru до 400000 руб. </t>
  </si>
  <si>
    <t xml:space="preserve">тараканы, муравьи</t>
  </si>
  <si>
    <t xml:space="preserve">запрос КП , отправила, переделать + 2 от других компаний+ рыбу договор</t>
  </si>
  <si>
    <t xml:space="preserve">84952214127 Татьяна </t>
  </si>
  <si>
    <t xml:space="preserve">2-ка Москва 5700 аккуратно картины обработать , </t>
  </si>
  <si>
    <t xml:space="preserve">тараканы, муравьи 2- ка Москва гор</t>
  </si>
  <si>
    <t xml:space="preserve">Решает в какие выходные сделать обработку, созвониться в течении дня, тур инфо! Добавочного нет, какую Ирину спрашивать неизвестно.
СВЯЗЬ 10.12.2018</t>
  </si>
  <si>
    <t xml:space="preserve">79055286891      Алла
</t>
  </si>
  <si>
    <t xml:space="preserve">м. Бабушкинская        10.00 на весь день.        35000        3151дкСЭС        "студенный пр-д, д 4 корп 4
кв. 273
1 падьезд.
8 этаж
79055286891 Алла"        "плесень, во всей квартире . 35 кв.м.
зачистка, снятие обоев.
обработка везде . комлпекс : 2 компонента.
бактерицидно - фунгицидная смесь и хлоросодержащий компонент."        Владимир</t>
  </si>
  <si>
    <t xml:space="preserve"> 3151дкСЭС    </t>
  </si>
  <si>
    <t xml:space="preserve">74992499802      Екатерина
rdm.bauer@gmail.ru
</t>
  </si>
  <si>
    <t xml:space="preserve">тарарканы, офис.
200-300 квм., 2 этаж.
давно, работа.т с конторой.
1-2 этаж. </t>
  </si>
  <si>
    <t xml:space="preserve">Дезинсекция</t>
  </si>
  <si>
    <t xml:space="preserve">СВЯЗЬ 10.12.2018</t>
  </si>
  <si>
    <t xml:space="preserve">БЮро цпт</t>
  </si>
  <si>
    <t xml:space="preserve">7(916) 546-94-56 Евгения  БЮро цпт</t>
  </si>
  <si>
    <t xml:space="preserve">смывы</t>
  </si>
  <si>
    <t xml:space="preserve">1291ю</t>
  </si>
  <si>
    <t xml:space="preserve">ГП-22 ДЗМ</t>
  </si>
  <si>
    <t xml:space="preserve">ГП-22 ДЗМ поступление</t>
  </si>
  <si>
    <t xml:space="preserve"> детский сад комбинированного вида № 5, </t>
  </si>
  <si>
    <t xml:space="preserve">79652272733  Наталья</t>
  </si>
  <si>
    <t xml:space="preserve">50 - 70 кв.м.
аэропорт.  М
кофейня и бар.
5100 р. 
в 12 часов ночи
208 кв.м.
7500 за все. гап хол</t>
  </si>
  <si>
    <t xml:space="preserve">84994783240 Яковлевна</t>
  </si>
  <si>
    <t xml:space="preserve">Москва в двух местах </t>
  </si>
  <si>
    <t xml:space="preserve">У вас есть такой прибор который плесень можно увидить? Если нет , то извините. </t>
  </si>
  <si>
    <t xml:space="preserve">АТОНТ</t>
  </si>
  <si>
    <t xml:space="preserve">ПРИХОД</t>
  </si>
  <si>
    <t xml:space="preserve">Школа гольфа</t>
  </si>
  <si>
    <t xml:space="preserve">Школа гольфа приход</t>
  </si>
  <si>
    <t xml:space="preserve">64П-ка</t>
  </si>
  <si>
    <t xml:space="preserve">64 П-ка </t>
  </si>
  <si>
    <t xml:space="preserve"> "79852170917    Алина</t>
  </si>
  <si>
    <t xml:space="preserve">МО Видное        16.00-16.30        3200        3152дк        "79852170917    Алина
МО Видное, м-н Солнечный, д 6 кв 70
7 этаж.  падик 3"        "мышка в квартире, неделю наад.
Видное , 3-ка.
комплекс.ловушки приманки, пенокумарин"        Владимир</t>
  </si>
  <si>
    <t xml:space="preserve">мышЬЬЬЬ</t>
  </si>
  <si>
    <t xml:space="preserve">3152дк  </t>
  </si>
  <si>
    <t xml:space="preserve">79055411921 Евгений</t>
  </si>
  <si>
    <t xml:space="preserve">МО Егорьвский р-он от МКАД в пределах 5-7 км 1093 кв.м  квартально культура 35 км от Коломны, Раменки клубы ramenki2012@yandex.ru</t>
  </si>
  <si>
    <t xml:space="preserve">Запрос КП, отправлено, связь 13.12</t>
  </si>
  <si>
    <t xml:space="preserve">89180764761 Артём</t>
  </si>
  <si>
    <t xml:space="preserve">Добрый день! Прошу дать информацию о расценках, за составление Плана Производственного контроля.
14:12
Получено из чата на сайте
оставьте Ваш телефон, для бесплатной предметной консультации,спасибо
14:12
Прочитано в чате на сайте
89180764761 Артём a.berezhnov@dc.rennagroup.ru</t>
  </si>
  <si>
    <t xml:space="preserve">оптовая торговля 2 склада заморозка мороженное; иолочный склад и сыры  очаково 360кв м  400квм;  ИМЕЕТСЯ ТБО, ЛАМПЫ, ПИЩ ЕСТЬ, 3Д ЕСТЬ, НУЖНО ППК ЖУД 2Х ЛАБ СТИРКА</t>
  </si>
  <si>
    <t xml:space="preserve">79636068571 Олег додямба?)</t>
  </si>
  <si>
    <t xml:space="preserve">фудкорт; ооо ммг ппк жуд тбо лампы 3д лаб и обработка</t>
  </si>
  <si>
    <t xml:space="preserve">моссэс12</t>
  </si>
  <si>
    <t xml:space="preserve">14.49</t>
  </si>
  <si>
    <t xml:space="preserve">89266518088 Эдуард </t>
  </si>
  <si>
    <t xml:space="preserve">клопы 2к кв; м кузьминки шумилова 26 корп 6 кв 55 травился у мошенников</t>
  </si>
  <si>
    <t xml:space="preserve">хол и гор строго</t>
  </si>
  <si>
    <t xml:space="preserve">3153дкСЭС</t>
  </si>
  <si>
    <t xml:space="preserve">заказ ДОЛБОЕБ</t>
  </si>
  <si>
    <t xml:space="preserve">2220ок/1</t>
  </si>
  <si>
    <t xml:space="preserve">3-й выезд с 50% скидкой</t>
  </si>
  <si>
    <t xml:space="preserve">моссэс14</t>
  </si>
  <si>
    <t xml:space="preserve">74955822168 гор ном
89778114834 Оксана Павловна"  </t>
  </si>
  <si>
    <t xml:space="preserve">МО Мытищи        "с 12 до 19.00
ДОКИ"        2500        3154дкСЭС        "МО Мытищи
ул стрелковая, д .19      "10-11 декабря числится акт.
дезифекция акты
акты завезти .
забрать налом 2500"        Владимир</t>
  </si>
  <si>
    <t xml:space="preserve">дезинфекция акты</t>
  </si>
  <si>
    <t xml:space="preserve"> 3154дкСЭС    </t>
  </si>
  <si>
    <t xml:space="preserve">Инна Батогова б. тел.: +7 (495)797-86-86 доб. 1174
e-mail: batogova.i.yu@366.ru</t>
  </si>
  <si>
    <t xml:space="preserve">Добрый день!
Направляю техническое задание на участие в конкурсе по дератизации, дезинсекции и дезинфекции (во вложении).
Просьба заполнить и прислать таблицы №1,2,3,4,5,6 (в тз), указать в ответном письме где оказываете услуги (Москва, Мо, Спб, Ло).</t>
  </si>
  <si>
    <t xml:space="preserve">сеть аптек 36, 6</t>
  </si>
  <si>
    <t xml:space="preserve">Запрос КП, в понедельник!
10.12 формирование, диалог.
у Павла в работе</t>
  </si>
  <si>
    <t xml:space="preserve">Климачева Галина Анатольевна
Государственное бюджетное учреждение города Москвы
«Московский дом национальностей»
Тел.: +7(495) 625-47-43</t>
  </si>
  <si>
    <t xml:space="preserve">Добрый день!
Пожалуйста, вышлите нам коммерческое предложение на дератизацию административного здания ГБУ «Московский дом национальностей» в соответствии с приложенным запросом (площадь дератизации 4000 кв.м).</t>
  </si>
  <si>
    <t xml:space="preserve">ГБУ госня 3 КП</t>
  </si>
  <si>
    <t xml:space="preserve">3 кп ок!
10.12 формирование, диалог.
у Павла в работе
Галина тупое животное</t>
  </si>
  <si>
    <t xml:space="preserve">моссэс17</t>
  </si>
  <si>
    <t xml:space="preserve">"email: burobin@intgs.ru
Тел.: +7(495) 718-80-33</t>
  </si>
  <si>
    <t xml:space="preserve">Люда</t>
  </si>
  <si>
    <t xml:space="preserve">63        "email: burobin@intgs.ru
Тел.: +7(495) 718-80-33
+7(916) 949-70-97"        Людмила        "Акционерное общество
«Научно-исследовательский институт технического стекла
им. В.Ф.Солинова»
3кп"        07.12        отправлено 3кп</t>
  </si>
  <si>
    <t xml:space="preserve"> 3 КП</t>
  </si>
  <si>
    <t xml:space="preserve">Люда 3кп</t>
  </si>
  <si>
    <t xml:space="preserve">моссэс18</t>
  </si>
  <si>
    <t xml:space="preserve">18.50</t>
  </si>
  <si>
    <t xml:space="preserve">79273011796 Камила</t>
  </si>
  <si>
    <t xml:space="preserve">Ленинградское ш.9к1 кв182</t>
  </si>
  <si>
    <t xml:space="preserve">Дезинфекция</t>
  </si>
  <si>
    <t xml:space="preserve">3155дкСЭС</t>
  </si>
  <si>
    <t xml:space="preserve">79663829647 Анастасия</t>
  </si>
  <si>
    <t xml:space="preserve">10 км от мкад,Солнечногорский р-н.д.Грохово ЖК Пятница мкр Школьный корпус 11 кв69</t>
  </si>
  <si>
    <t xml:space="preserve">плесень 1кв.м</t>
  </si>
  <si>
    <t xml:space="preserve">3156дкСЭС</t>
  </si>
  <si>
    <t xml:space="preserve">89200313656 Роман </t>
  </si>
  <si>
    <t xml:space="preserve">клопы в сьеменой хате  м фрунзенская ефремова 15\22 кв 16</t>
  </si>
  <si>
    <t xml:space="preserve">1 к кв (1,5 кв ) клопы комплекс</t>
  </si>
  <si>
    <t xml:space="preserve">3157дк</t>
  </si>
  <si>
    <t xml:space="preserve">моссэс 3 </t>
  </si>
  <si>
    <t xml:space="preserve">89296213432 Алексей </t>
  </si>
  <si>
    <t xml:space="preserve">2 к кв тараканы;  алтуфьево ул амбрамчевская д24корп1 кв 223 </t>
  </si>
  <si>
    <t xml:space="preserve">3158дкСЭС</t>
  </si>
  <si>
    <t xml:space="preserve">моссэс 4 </t>
  </si>
  <si>
    <t xml:space="preserve">      89518746657  Наталья </t>
  </si>
  <si>
    <t xml:space="preserve">плесень очаги  м котельники мкрн белая дача д 23 кв 252, 900 р кв м </t>
  </si>
  <si>
    <t xml:space="preserve">плесень около 10 кв м 1к кв  гор 2500</t>
  </si>
  <si>
    <t xml:space="preserve">3159дкСЭС</t>
  </si>
  <si>
    <t xml:space="preserve">сделала на вых МРАЗЬ </t>
  </si>
  <si>
    <t xml:space="preserve">моссэс 5</t>
  </si>
  <si>
    <t xml:space="preserve">89168374594 Зелимхан</t>
  </si>
  <si>
    <t xml:space="preserve">газель под мясо </t>
  </si>
  <si>
    <t xml:space="preserve">3600 на год акты на тачку</t>
  </si>
  <si>
    <t xml:space="preserve">приедет на мневники, если шо то связь 10.12</t>
  </si>
  <si>
    <t xml:space="preserve">моссэс 6 </t>
  </si>
  <si>
    <t xml:space="preserve">89037337812 Арина </t>
  </si>
  <si>
    <t xml:space="preserve">2  кв м  пятницкое ш 42корп 1 кв 69</t>
  </si>
  <si>
    <t xml:space="preserve">1 500 х2 кв м  и дез возхдуха 1500 </t>
  </si>
  <si>
    <t xml:space="preserve">3160дкСЭС</t>
  </si>
  <si>
    <t xml:space="preserve">89067036347 Ольга         Бауманская бол почтовая 18\20 корп 18 вход со  стороны бол. почтовой возле авт. остановки</t>
  </si>
  <si>
    <t xml:space="preserve">профилактика хостела от клопов и ордин номер от них же только ДДВФ</t>
  </si>
  <si>
    <t xml:space="preserve">Егор 89774784105</t>
  </si>
  <si>
    <t xml:space="preserve">мо Королёв        "17.00-18.00
раньше можно"        5100        3161дк        Королёв, ул пионерская д 30 Корп 8 падик 8 кв 441 Егор 89774784105        1-ка комплекс тараканов        Владимир</t>
  </si>
  <si>
    <t xml:space="preserve">тарарканы комлпекс</t>
  </si>
  <si>
    <t xml:space="preserve">3161дк    </t>
  </si>
  <si>
    <t xml:space="preserve">Видное однушка</t>
  </si>
  <si>
    <t xml:space="preserve">хол + барьер</t>
  </si>
  <si>
    <t xml:space="preserve">сама позвоню</t>
  </si>
  <si>
    <t xml:space="preserve">89151096555 Екатерина </t>
  </si>
  <si>
    <t xml:space="preserve">кафе, комплект без тбо </t>
  </si>
  <si>
    <t xml:space="preserve">ппк</t>
  </si>
  <si>
    <t xml:space="preserve">связь 17.00 совещание\\\13.12</t>
  </si>
  <si>
    <t xml:space="preserve">74957250130 Галина</t>
  </si>
  <si>
    <t xml:space="preserve">золотое кольцо гостиница          Galkazak@hotel-goldenring.ru
</t>
  </si>
  <si>
    <t xml:space="preserve">запрос кп, жду ТЗ на почту, отправлено</t>
  </si>
  <si>
    <t xml:space="preserve">10.43</t>
  </si>
  <si>
    <t xml:space="preserve">89688703107 чурка не представилась</t>
  </si>
  <si>
    <t xml:space="preserve">щелковское шоссе 77 корп 1 3-ка, третий выезд</t>
  </si>
  <si>
    <t xml:space="preserve">1230ин/1</t>
  </si>
  <si>
    <t xml:space="preserve">79654934262 Наталья</t>
  </si>
  <si>
    <t xml:space="preserve">Спам</t>
  </si>
  <si>
    <t xml:space="preserve">79859074309 Юля</t>
  </si>
  <si>
    <t xml:space="preserve">Доброе утро. У нас огромное количество тараканов. Локализация - кухня (6кв.м). 29 ноября была проведена обработка кухни, ванной и туалета - они прилегают к кухне (другой фирмой, средством Кукарача). Заплатили как за обработку целой квартиры. Эффект - нулевой. Толпы тараканов продолжают смеяться над нами. нагло ползая по кухне. Вопрос: когда можно повторно провести обработку помещения (через сколько дней), с учетом того,то у нас дети и животные. И сколько будет стоить горячий туман для обработки нашей кухни.</t>
  </si>
  <si>
    <t xml:space="preserve">м. Пражская        10.00-11.00        6050        3162дкСЭС        "ул чертановская д 58
корп 2 кв 396 
79859074309 Юля"        "4-ка, тараркнаы. комплекс + обслед откуда бегут - замазать дыры ит.д.
травились у известных мошенников - дезЭко Клин. кукарачей!!"        Владимир</t>
  </si>
  <si>
    <t xml:space="preserve">3162дкСЭС</t>
  </si>
  <si>
    <t xml:space="preserve">Павел 89204237197</t>
  </si>
  <si>
    <t xml:space="preserve">Вишняки Выхино1-ка ул молдагуловой д22 корп3 подъ6 (В515В9363В) 8 эт 515 кв </t>
  </si>
  <si>
    <t xml:space="preserve">клопы, тараканы, комплекс</t>
  </si>
  <si>
    <t xml:space="preserve">3163дк</t>
  </si>
  <si>
    <t xml:space="preserve">заказ с 50% скидкой (мой знакомый)</t>
  </si>
  <si>
    <t xml:space="preserve">89653848885 тварб</t>
  </si>
  <si>
    <t xml:space="preserve">89167879750 Марина</t>
  </si>
  <si>
    <t xml:space="preserve">Москва,днепропетровская д14 кв109,там еще одна квартира 1-шка и 2-шка Марина покажет</t>
  </si>
  <si>
    <t xml:space="preserve">клопы хол тум</t>
  </si>
  <si>
    <t xml:space="preserve">3164дк</t>
  </si>
  <si>
    <t xml:space="preserve">заказ Димооооон</t>
  </si>
  <si>
    <t xml:space="preserve">7 906 782 73 40 Антонина </t>
  </si>
  <si>
    <t xml:space="preserve">г.Чехов дворец спорта</t>
  </si>
  <si>
    <t xml:space="preserve">запрос кп, жду ТЗ на почту НМЦК , отказ
лизиет скринит сайт </t>
  </si>
  <si>
    <t xml:space="preserve">13.44</t>
  </si>
  <si>
    <t xml:space="preserve">Дарья 89096693977</t>
  </si>
  <si>
    <t xml:space="preserve">Сергиев посад 35 кв.м торговая точка(мобильные телефоны)</t>
  </si>
  <si>
    <t xml:space="preserve">тараканы, холодный </t>
  </si>
  <si>
    <t xml:space="preserve">1326ю</t>
  </si>
  <si>
    <t xml:space="preserve">беспл. консультация</t>
  </si>
  <si>
    <t xml:space="preserve">89255393433 Людмила  живая сантитарная  </t>
  </si>
  <si>
    <t xml:space="preserve">Миихаил </t>
  </si>
  <si>
    <t xml:space="preserve">ресо гааранти столовая  350 кв м , акты по 300 руб.</t>
  </si>
  <si>
    <t xml:space="preserve">ЗАПРОС КП отправлено, САМИ НАБЕРУТ</t>
  </si>
  <si>
    <t xml:space="preserve">москва 2-ка карамышевская наб д20 кв3 </t>
  </si>
  <si>
    <t xml:space="preserve">2219ок/1</t>
  </si>
  <si>
    <t xml:space="preserve">заказ с 50% скидкой, третий выезд</t>
  </si>
  <si>
    <t xml:space="preserve">15.44</t>
  </si>
  <si>
    <t xml:space="preserve">89857610972 Евгений</t>
  </si>
  <si>
    <t xml:space="preserve">Москва, 3-ка, тараканы недавно появились сокольники, колодезный переулок д2корп1 кв34 4 под 2 этаж</t>
  </si>
  <si>
    <t xml:space="preserve">тараканы,хол+бар</t>
  </si>
  <si>
    <t xml:space="preserve">3165дк</t>
  </si>
  <si>
    <t xml:space="preserve">8 929 522 69 26 Екавтерина</t>
  </si>
  <si>
    <t xml:space="preserve">Добрый день! Нам нужна помощь в сборе пакета документов для получения заключения СЭС. У нас мастерская по кузовному ремонту автомобилей. Скажите, пожалуйста, сколько это будет стоить?
15:59
Получено из чата на сайте
Добрый
15:59
оставьте Ваш телефон, для бесплатной предметной консультации,спасибо
15:59
Прочитано в чате на сайте
8 929 522 69 26  </t>
  </si>
  <si>
    <t xml:space="preserve">ппк, тбо, лампы, 3д, лаб если стирка то 2к </t>
  </si>
  <si>
    <t xml:space="preserve">спасибо за информацию\\\ связь 11.12сасма наберет</t>
  </si>
  <si>
    <t xml:space="preserve">8(901)539-03-30 Эридан Ф</t>
  </si>
  <si>
    <t xml:space="preserve">34 кв м 2 склада Рябиновая</t>
  </si>
  <si>
    <t xml:space="preserve">КП отправлено 11.12</t>
  </si>
  <si>
    <t xml:space="preserve">16.28</t>
  </si>
  <si>
    <t xml:space="preserve">89017216435 Юлия </t>
  </si>
  <si>
    <t xml:space="preserve">клопы 3к кв; неделя сверху ремонт брали комод с авито дети есть</t>
  </si>
  <si>
    <t xml:space="preserve">если на 11.12 то под черепинского за 4800 если нет то 6 100</t>
  </si>
  <si>
    <t xml:space="preserve">рыцарю позвоню, связь в 16.40\\\бронь на пт под хоспис связь 11.12</t>
  </si>
  <si>
    <t xml:space="preserve">89057955043 Ольга, </t>
  </si>
  <si>
    <t xml:space="preserve">солнечногорский р-он 5 км от солнечногорска 2-ка 3 квартиры  500р выезд за мкад поселок смирновка МО Солнечногорский р-он поселок Смирновка д25 кв15 (три квартиры)</t>
  </si>
  <si>
    <t xml:space="preserve">нужно день-два , позвонит сама, ребенок маленький, набрать 12.12</t>
  </si>
  <si>
    <t xml:space="preserve">79660077007Игорь</t>
  </si>
  <si>
    <t xml:space="preserve">5000 р 1200р земляной вал 46 кв 60 таганская</t>
  </si>
  <si>
    <t xml:space="preserve">плесень, аудит</t>
  </si>
  <si>
    <t xml:space="preserve">3166дк</t>
  </si>
  <si>
    <t xml:space="preserve">аудит, заказ</t>
  </si>
  <si>
    <t xml:space="preserve">Дом детского творчества «Электрон» (далее МБУ ДО ДДТ «Электрон»), </t>
  </si>
  <si>
    <t xml:space="preserve">89263180413 Нелли </t>
  </si>
  <si>
    <t xml:space="preserve">80 кв.м +1000 руб с 8-22 продукты</t>
  </si>
  <si>
    <t xml:space="preserve">К отрин</t>
  </si>
  <si>
    <t xml:space="preserve">ЧУРКА, созвон 11.12, подумает, хочет день в день, не актуально</t>
  </si>
  <si>
    <t xml:space="preserve">ХО АО «Опытный завод №31 ГА» Евгений Николаевич Назаров</t>
  </si>
  <si>
    <t xml:space="preserve">18.37</t>
  </si>
  <si>
    <t xml:space="preserve">7 929 658 25 73 Роман</t>
  </si>
  <si>
    <t xml:space="preserve">Людмиа</t>
  </si>
  <si>
    <t xml:space="preserve">Чехов 3-ка 500руб, квартиру сдает</t>
  </si>
  <si>
    <t xml:space="preserve">Поедет смотреть сколько клопов) Позвонить 11.12, уже договорились с мастером...</t>
  </si>
  <si>
    <t xml:space="preserve">20.28</t>
  </si>
  <si>
    <t xml:space="preserve">79663365445 Раиса</t>
  </si>
  <si>
    <t xml:space="preserve">Москва, 1-ка открытое шоссе23корп4кв97 </t>
  </si>
  <si>
    <t xml:space="preserve">3167дк</t>
  </si>
  <si>
    <t xml:space="preserve">травились у мошеннков, заказ</t>
  </si>
  <si>
    <t xml:space="preserve">79859992577 Елена Зильберман</t>
  </si>
  <si>
    <t xml:space="preserve">3д;  «СЕТТЕ» ООО</t>
  </si>
  <si>
    <t xml:space="preserve">3д;  НА ГОД</t>
  </si>
  <si>
    <t xml:space="preserve">Игнат 89153837757</t>
  </si>
  <si>
    <t xml:space="preserve">Фили, 1200р, снимать краску. 18 кв.м помещение</t>
  </si>
  <si>
    <t xml:space="preserve">я подумаю, набрать в 12.30, дорого</t>
  </si>
  <si>
    <t xml:space="preserve">8916 131 1656 Владимир Михайловичс</t>
  </si>
  <si>
    <t xml:space="preserve">колво воздуха расход кабинет, микроклимат, со2, приточка с улицы хотят прповерить на отравление  </t>
  </si>
  <si>
    <t xml:space="preserve">10 приторчки 10 точ вытяжки  и на кол-во воздуха на соответствие паспортных данных  на со2 </t>
  </si>
  <si>
    <t xml:space="preserve">площадь пошел искать, тлен, отрава, газенваген.... жду спилц\\\42к ишак ахуел, не владимир он!</t>
  </si>
  <si>
    <t xml:space="preserve">""89250741989 Ренат""" </t>
  </si>
  <si>
    <t xml:space="preserve">Владимр</t>
  </si>
  <si>
    <t xml:space="preserve">колво воздуха расход кабинет, микроклимат, со3</t>
  </si>
  <si>
    <t xml:space="preserve"> 3077нб   </t>
  </si>
  <si>
    <t xml:space="preserve">: 8(910)527-94-18 Кузнецов Денис Александрович</t>
  </si>
  <si>
    <t xml:space="preserve">3д столовка на год ООО "Комбинат питания",</t>
  </si>
  <si>
    <t xml:space="preserve">жду ВЫСТАВЛЕН </t>
  </si>
  <si>
    <t xml:space="preserve">Иван 8916413181, 84987173017</t>
  </si>
  <si>
    <t xml:space="preserve">Общежитие Звенигород 15 комнат  комнат 410м.кв 2 этажа, два сан узла + две душевые
акрытое акционерное общество "Гелиопарк Девелопмент (Звенигород)</t>
  </si>
  <si>
    <t xml:space="preserve">100кв м  кабак посл раз травились в том году</t>
  </si>
  <si>
    <t xml:space="preserve">ушел советоваться, связь 13.00\\гасы
_____
связь 12.12</t>
  </si>
  <si>
    <t xml:space="preserve">74992156565      Милана</t>
  </si>
  <si>
    <t xml:space="preserve">Павел/Люда</t>
  </si>
  <si>
    <t xml:space="preserve">от тубика.
656 кв.м. учебный корпус, универ.
туалеты и аудитория. 
профилактика рптрбндзр. 
РПУ МИРЭА</t>
  </si>
  <si>
    <t xml:space="preserve">дезинфекция тубика</t>
  </si>
  <si>
    <t xml:space="preserve">ЗАПРОС КП отправлено</t>
  </si>
  <si>
    <t xml:space="preserve">89165961583Татьяна </t>
  </si>
  <si>
    <t xml:space="preserve">тараканы, грызуны 43 кв.м 2300 в месяц 2 обследования + 2 Д Москва</t>
  </si>
  <si>
    <t xml:space="preserve">2Д </t>
  </si>
  <si>
    <t xml:space="preserve">27 600</t>
  </si>
  <si>
    <t xml:space="preserve">я в разъездах , сама наберу. Связь в 16.00</t>
  </si>
  <si>
    <t xml:space="preserve">госполиклиинника ППК 20 ОАБ ДНЕЙ МИН SVT1211502@MAIL.RU </t>
  </si>
  <si>
    <t xml:space="preserve">ППК ГОСПОЛИКЛИНИКА</t>
  </si>
  <si>
    <t xml:space="preserve">НЕТ ДЕНЯХ,  В ЯНВАРЕ МОЖ БЫТЬ И ПО ФОЕРТЕ</t>
  </si>
  <si>
    <t xml:space="preserve">89260851582 Ирина </t>
  </si>
  <si>
    <t xml:space="preserve">ппк по хассп, мясной опт туши полутуши 100 кв м </t>
  </si>
  <si>
    <t xml:space="preserve">10 раб дн; одинцовский р-н </t>
  </si>
  <si>
    <t xml:space="preserve">жду реквизиты, счет пока не высылать связь 13.12</t>
  </si>
  <si>
    <t xml:space="preserve">89150143427 дед</t>
  </si>
  <si>
    <t xml:space="preserve">2д тц  офисно-складской комплекс без пищтоваров бюджет 150к</t>
  </si>
  <si>
    <t xml:space="preserve">Татьяна Леоненкова                    +7 926 652 54 12 </t>
  </si>
  <si>
    <t xml:space="preserve">ППК, жуд, 3д лаб, пищ отх</t>
  </si>
  <si>
    <t xml:space="preserve">тбо есть, люм не </t>
  </si>
  <si>
    <t xml:space="preserve">жду реквихиты
вязь в 16.00\\\ГАС</t>
  </si>
  <si>
    <t xml:space="preserve">79299686815 Дарина"    </t>
  </si>
  <si>
    <t xml:space="preserve">МО Электросталь        10.00-11.00        6100        3168дк        "МО, Электросталь, ул первомайская, д 06( ноль шесть!!!) падик 4 кв 142
79299686815 Дарина"        "3-ка,тараканы, сдает хату 3 года.
3-ка, 1 мебелью заставлена.
тарарканы, мухи. КОМПЛЕКС! на хате ад."        Владимир</t>
  </si>
  <si>
    <t xml:space="preserve">3168дк  </t>
  </si>
  <si>
    <t xml:space="preserve">89688179758 Марина</t>
  </si>
  <si>
    <t xml:space="preserve">мусорокамеры 22 этажа 2 подъезда gsklugovoi@mail.ru </t>
  </si>
  <si>
    <t xml:space="preserve">40 000  квартально</t>
  </si>
  <si>
    <t xml:space="preserve">13 200</t>
  </si>
  <si>
    <t xml:space="preserve">Запрос КП , отправлено</t>
  </si>
  <si>
    <t xml:space="preserve">Павел 89151257770</t>
  </si>
  <si>
    <t xml:space="preserve">70 кв.м шереметьево рядом 10 000</t>
  </si>
  <si>
    <t xml:space="preserve"> Набрать вечером в 18
______
связь 12.12, нет не надо. Разбудила Павла, а время 11.30</t>
  </si>
  <si>
    <t xml:space="preserve">79166709969      Евгения</t>
  </si>
  <si>
    <t xml:space="preserve">евгения, купила квартиру.
было затопоение месяц, разобрали плинтуса и 
хата 105 кв.м.
50 кв.м. по периметру от пола. 
ламинат
600 р за кв. = 30 000 р. зачитска и 2 компоненат состав.</t>
  </si>
  <si>
    <t xml:space="preserve">плесень!</t>
  </si>
  <si>
    <t xml:space="preserve">советуется, думает. фотки ватс ап
связь 12.12</t>
  </si>
  <si>
    <t xml:space="preserve">ГП-8</t>
  </si>
  <si>
    <t xml:space="preserve">ГКБ-5 (г.Владимир)</t>
  </si>
  <si>
    <t xml:space="preserve">79160961932 Елена </t>
  </si>
  <si>
    <t xml:space="preserve">открытие аптекми фармотх, 3д, , и банка  дихлора акты по 300 </t>
  </si>
  <si>
    <t xml:space="preserve">2 700 жуд;  600 руп за банку  </t>
  </si>
  <si>
    <t xml:space="preserve">740 0</t>
  </si>
  <si>
    <t xml:space="preserve">выставлен жЫды</t>
  </si>
  <si>
    <t xml:space="preserve">ждуняшка сработала</t>
  </si>
  <si>
    <t xml:space="preserve">тараканы гор  тум + барьер  </t>
  </si>
  <si>
    <t xml:space="preserve">3169дк</t>
  </si>
  <si>
    <t xml:space="preserve">МУЖ ЕЛЕНЫ  МСЭ18</t>
  </si>
  <si>
    <t xml:space="preserve">Александр                                Имя
+7 926 352 53 21 </t>
  </si>
  <si>
    <t xml:space="preserve">14 795,68</t>
  </si>
  <si>
    <t xml:space="preserve">1094ю</t>
  </si>
  <si>
    <t xml:space="preserve">16.56</t>
  </si>
  <si>
    <t xml:space="preserve">Нелли 84955861721 (157)</t>
  </si>
  <si>
    <t xml:space="preserve">до 100 руб  оферта 157 доб дератизация 3100 кв м подвал раз в месяц</t>
  </si>
  <si>
    <t xml:space="preserve">запрос 3 КП , отправлено</t>
  </si>
  <si>
    <t xml:space="preserve">79778112551 Элина</t>
  </si>
  <si>
    <t xml:space="preserve">87 кв.м. неприятный запах, до 5 м.
запах, кафе.
затхлость, сырость.
дезодорация     разово 8500 ( со стремянкой)
квартально 6500 
аудит на предмет плесени ( фонарик и т.д.)</t>
  </si>
  <si>
    <t xml:space="preserve">дезодарация</t>
  </si>
  <si>
    <t xml:space="preserve">советуется, думает с рук-лем
связь 12.12</t>
  </si>
  <si>
    <t xml:space="preserve">АВОСЯ &lt;3</t>
  </si>
  <si>
    <t xml:space="preserve">Чермет</t>
  </si>
  <si>
    <t xml:space="preserve">74957779499 Игорь
Прохоров И.
tel: +7(916)5204415</t>
  </si>
  <si>
    <t xml:space="preserve">торгив январе. Чермет НИИ, по блохам увеличил площадь. </t>
  </si>
  <si>
    <t xml:space="preserve">3КП для братишек из чермета</t>
  </si>
  <si>
    <t xml:space="preserve">запрос 3 КП , отправлено НМЦК</t>
  </si>
  <si>
    <t xml:space="preserve">Юлия Имя +7 915 097 49 98</t>
  </si>
  <si>
    <t xml:space="preserve">2Д НМЦК</t>
  </si>
  <si>
    <t xml:space="preserve">НМЦК , отказ
лизиет скринит сайт. Ленивая скотина.</t>
  </si>
  <si>
    <t xml:space="preserve">7 963 601 44 14 	Свами</t>
  </si>
  <si>
    <t xml:space="preserve">недоступен, набрать позже, не берет , опять недоступен</t>
  </si>
  <si>
    <t xml:space="preserve">74959367407 Петр </t>
  </si>
  <si>
    <t xml:space="preserve">таркраны, 1-ка, Люберцы
</t>
  </si>
  <si>
    <t xml:space="preserve">хотел купить шарики и борную кислоту - добренько.
тараканы</t>
  </si>
  <si>
    <t xml:space="preserve">хотел купить шарики и борную кислоту - добренько.</t>
  </si>
  <si>
    <t xml:space="preserve">79636405019 Вера</t>
  </si>
  <si>
    <t xml:space="preserve">Документы, полный пакет иранская кухня</t>
  </si>
  <si>
    <t xml:space="preserve">хз када открытие даж нет помещения</t>
  </si>
  <si>
    <t xml:space="preserve">79031247070 Мария</t>
  </si>
  <si>
    <t xml:space="preserve">1-ка Москва 1200кв.м плесень</t>
  </si>
  <si>
    <t xml:space="preserve">плесень,тараканы, хол+бар</t>
  </si>
  <si>
    <t xml:space="preserve">набрать в сб 15.12</t>
  </si>
  <si>
    <t xml:space="preserve">7 926 095 83 56 Анастасия</t>
  </si>
  <si>
    <t xml:space="preserve">спам, ничего не заказывала</t>
  </si>
  <si>
    <t xml:space="preserve">79265589191 Валентина - мразь</t>
  </si>
  <si>
    <t xml:space="preserve">м. Сходненская        10.00        1550        3170дкСЭС        "б-р яна райниса, д 28 корп 1 
кв. 131
79265589191 Валентина - мразь. "        "1-ка, холодный , клопы. диван акцентированно. 
будет рядом ходить. "        Владимир</t>
  </si>
  <si>
    <t xml:space="preserve">клопы 1-ка хол</t>
  </si>
  <si>
    <t xml:space="preserve">3170дкСЭС </t>
  </si>
  <si>
    <t xml:space="preserve">заказ - конченная мразь, залить дуплетом нахуй.нет дуплета( покакать в раствор)</t>
  </si>
  <si>
    <t xml:space="preserve">г подольск свердлова 44А кв 71 </t>
  </si>
  <si>
    <t xml:space="preserve">3171дк</t>
  </si>
  <si>
    <t xml:space="preserve">46ДЗМ</t>
  </si>
  <si>
    <t xml:space="preserve">ТКБ№3</t>
  </si>
  <si>
    <t xml:space="preserve">84953780651 Елена 89152635079</t>
  </si>
  <si>
    <t xml:space="preserve">Москва 3-ка метро кузьминки МОП ул федора полетаева д32 корп1 кв76 3 подъезд 1 эт </t>
  </si>
  <si>
    <t xml:space="preserve">тараканы, МОП, гор</t>
  </si>
  <si>
    <t xml:space="preserve">3172дкСЭС</t>
  </si>
  <si>
    <t xml:space="preserve">79261848922 Галиб </t>
  </si>
  <si>
    <t xml:space="preserve">ППК ООО "Маяк"</t>
  </si>
  <si>
    <t xml:space="preserve">ППК</t>
  </si>
  <si>
    <t xml:space="preserve">1331ю</t>
  </si>
  <si>
    <t xml:space="preserve">Миша СВЯЗЬ!!!, оплачен</t>
  </si>
  <si>
    <t xml:space="preserve">79035600002 Юлия</t>
  </si>
  <si>
    <t xml:space="preserve">м. Царицино        20.30-21.00        3100        3173дк        "79035600002 Юлия   
ул липецкая д34/25
код: 235#4065
10 этаж. кв. 235 падик 6"        "мск, 
3100 комплекс: ПЕНА, приманки, ловушки.
есть собака йорк
мыши. ""        миша в квартире))"        Владимир кв 234 кв</t>
  </si>
  <si>
    <t xml:space="preserve">миша в квартире)) 2 квартиры по 2000 каждая</t>
  </si>
  <si>
    <t xml:space="preserve">3173дк   и 3173/1</t>
  </si>
  <si>
    <t xml:space="preserve">74997305242  Ольга</t>
  </si>
  <si>
    <t xml:space="preserve">плесень в ванной.
давно, швы плитки 
4500 минималка.      комплекс швы
10 000 с потолком       комплекс
74997305242  Ольга</t>
  </si>
  <si>
    <t xml:space="preserve">набрать в 16.00 мама скинет фотки на ватс ап!!!я не могу сейчас разговаривать!
( хамло трамвайное ) связь 12.13</t>
  </si>
  <si>
    <t xml:space="preserve">ГБУЗ ЛЦГБ</t>
  </si>
  <si>
    <t xml:space="preserve">Максим 79670559666, 89625030911</t>
  </si>
  <si>
    <t xml:space="preserve">700 кв м Подольск km@e-ex.ru 89057173134 Виктория </t>
  </si>
  <si>
    <t xml:space="preserve">дератизация, комплекс</t>
  </si>
  <si>
    <t xml:space="preserve">1333ю</t>
  </si>
  <si>
    <t xml:space="preserve">выставлен счет, пока платежки нет</t>
  </si>
  <si>
    <t xml:space="preserve">79035656660  Оксана</t>
  </si>
  <si>
    <t xml:space="preserve">3Д.
ТЦ, 43 000 . 
комплекс,  сертификаты. </t>
  </si>
  <si>
    <t xml:space="preserve">2Д комплекс, счет в ночь с 14 на 15 декабря 
ТЦ Гудзон</t>
  </si>
  <si>
    <t xml:space="preserve">1332ю</t>
  </si>
  <si>
    <t xml:space="preserve">79151817774 Павел</t>
  </si>
  <si>
    <t xml:space="preserve">КСК ИНВЕСТ ??? МИША СВЯЗЬ СПРАВКА</t>
  </si>
  <si>
    <t xml:space="preserve">военный хлебушек</t>
  </si>
  <si>
    <t xml:space="preserve">8(901)539-03-30 Эридан Ф Елена </t>
  </si>
  <si>
    <t xml:space="preserve">34 кв м 2 склада ул Рябиновая д.43 </t>
  </si>
  <si>
    <t xml:space="preserve">Оплачен годовой контракт</t>
  </si>
  <si>
    <t xml:space="preserve">Сергей  	          	     Имя
+7 925 182 85 55 </t>
  </si>
  <si>
    <t xml:space="preserve">пиццерия тушино ППК 209830@rambler.ru</t>
  </si>
  <si>
    <t xml:space="preserve">на почту доки кинул, консультация</t>
  </si>
  <si>
    <t xml:space="preserve">солнечногорский р-он 5 км от солнечногорска 2-ка 3 квартиры  500р выезд за мкад поселок смирновка МО Солнечногорский р-он поселок Смирновка д25 кв15 (три квартиры 2-ки 2 по 1800 +одна 900р.) , квартиры малогабаритные, как однушки</t>
  </si>
  <si>
    <t xml:space="preserve">тараканы, хол, самый бюджетный вариант...</t>
  </si>
  <si>
    <t xml:space="preserve">3174дк</t>
  </si>
  <si>
    <t xml:space="preserve">строка 5608 бомжи, три квартиры ели-ели скинулись , заказ</t>
  </si>
  <si>
    <t xml:space="preserve">Киевская</t>
  </si>
  <si>
    <t xml:space="preserve">тараканы двушка</t>
  </si>
  <si>
    <t xml:space="preserve">3 500 </t>
  </si>
  <si>
    <t xml:space="preserve">какая гарантия,сам позвоню</t>
  </si>
  <si>
    <r>
      <rPr>
        <sz val="11"/>
        <rFont val="Cambria"/>
        <family val="0"/>
        <charset val="1"/>
      </rPr>
      <t xml:space="preserve">79161508600"" Анатолий </t>
    </r>
    <r>
      <rPr>
        <b val="true"/>
        <sz val="11"/>
        <rFont val="Cambria"/>
        <family val="0"/>
        <charset val="1"/>
      </rPr>
      <t xml:space="preserve">  </t>
    </r>
    <r>
      <rPr>
        <b val="true"/>
        <sz val="27"/>
        <rFont val="Cambria"/>
        <family val="0"/>
        <charset val="1"/>
      </rPr>
      <t xml:space="preserve">ДЕД</t>
    </r>
  </si>
  <si>
    <t xml:space="preserve">м. Петровско-разумовская        15.30-16.00        2100        3175дк        "из Метро выход к Парсусу, остановка атс, автобус 677
ул дубнинская, д 29 корп 1 кв 301
6 падик 4 этаж
79161508600"" Анатолий  "        1-ка, хол, червячки на полу.        Людмила </t>
  </si>
  <si>
    <t xml:space="preserve">  1-ка, хол, червячки на полу. </t>
  </si>
  <si>
    <t xml:space="preserve">  3175дк    </t>
  </si>
  <si>
    <t xml:space="preserve">79775389133 Виктория
89096999314 "</t>
  </si>
  <si>
    <t xml:space="preserve">"м. Петровско - Разумовская
м. Селигерская"        10.00        5650        3176дкСЭС        "ул дубнинская, д 14 корп 4  падик 1 код: 0542173
кв 54 этаж 8
        "тараракны, 2 мес 1.5 года назад делал.
8 этаж , 2 -ка, комплекс 5650 р. максимально комплекс.
обслед откуда бегут - дать рекомендации"        Владимир</t>
  </si>
  <si>
    <t xml:space="preserve">тараканы 2-ка комплекс</t>
  </si>
  <si>
    <t xml:space="preserve">      3176дкСЭС      </t>
  </si>
  <si>
    <t xml:space="preserve">89167930312 мужик</t>
  </si>
  <si>
    <t xml:space="preserve">дезавто на год 5600 дог и акты, факт обработка фв транспортера -1500</t>
  </si>
  <si>
    <t xml:space="preserve">дезавто</t>
  </si>
  <si>
    <t xml:space="preserve">поехали на второй хорошевский</t>
  </si>
  <si>
    <t xml:space="preserve">79651417080       Галина </t>
  </si>
  <si>
    <t xml:space="preserve">м. Киевская        10-00        2700        3177дк        " 8 этаж
79651417080       Галина 
кутузовский пр-т, д 14  этаж 8 падик 9
кв 261 код 4231"        "мышки в квартире, 2 мес. 
2-ка,2700 комплекс: ловушки, приманки, ПЕНА. "        Владимир</t>
  </si>
  <si>
    <t xml:space="preserve">3177дк  </t>
  </si>
  <si>
    <t xml:space="preserve">жс майский приход</t>
  </si>
  <si>
    <t xml:space="preserve">1323ю</t>
  </si>
  <si>
    <t xml:space="preserve"> 7 926 960 82 42 Татьяна </t>
  </si>
  <si>
    <t xml:space="preserve">м. Шипиловская        12.00        3100        3178дкСЭС        " 
79269608242       Татьяна 
шипиловское ул, д 4 корп 1 
4 падик 2 эиаж кв 149"        "крысы,  панельный дом, 2 этаж. 7 месяцев.
дети, животные 
МОПы.
3100 ловушки, приманки, пенокумарин.
рекомендации по заделке дыр."        Владимир</t>
  </si>
  <si>
    <t xml:space="preserve">
3100 ловушки, приманки, пенокумарин. крысы</t>
  </si>
  <si>
    <t xml:space="preserve">3178дкСЭС  </t>
  </si>
  <si>
    <t xml:space="preserve">89269320933 ИЛЬЯ</t>
  </si>
  <si>
    <t xml:space="preserve">трупик потек 7 дней </t>
  </si>
  <si>
    <t xml:space="preserve">5000 ЗА ДЕЗИНФЕКЦИЮ С ПОЛОМ</t>
  </si>
  <si>
    <t xml:space="preserve">НАБЕРУ ЩА, СВЯЗЬ 11.00\\\гас
_____
в 15.00\\\гасится скот</t>
  </si>
  <si>
    <t xml:space="preserve">10/15</t>
  </si>
  <si>
    <t xml:space="preserve">Илья  89269320933</t>
  </si>
  <si>
    <t xml:space="preserve">перехлест с МСЭ</t>
  </si>
  <si>
    <t xml:space="preserve">Роман 89295048993</t>
  </si>
  <si>
    <t xml:space="preserve">2-ка Москва метро Каховская</t>
  </si>
  <si>
    <t xml:space="preserve">Клопы, гор</t>
  </si>
  <si>
    <t xml:space="preserve">в сб набрать , будет снимать обои.  15.12</t>
  </si>
  <si>
    <t xml:space="preserve">89774831682 Александр</t>
  </si>
  <si>
    <t xml:space="preserve">Москва 90 продукты твардовского д12 корп 2 Фасоль магазин </t>
  </si>
  <si>
    <t xml:space="preserve">3179дкСЭС</t>
  </si>
  <si>
    <t xml:space="preserve">""79260795015    Наталья
84957582941""</t>
  </si>
  <si>
    <t xml:space="preserve">строгино        12.30-13.00        "пвтор 4 выезд
2850."        2169ок         "м. строгино        10.00        5700        2169ок     
ул кулакова, д 27 кв 90
2 падик этаж 7 "        "повышенный дозы, комплекс со скидкой, клопы!!
узнать откуда бегут и дать рекомендации. 
обслед диваны и плинтуса, розетки. 
дать рекомендации по герметизации вытяжки.стояки."        Владимир</t>
  </si>
  <si>
    <t xml:space="preserve">клопы компплекс</t>
  </si>
  <si>
    <t xml:space="preserve">  2169ок    </t>
  </si>
  <si>
    <t xml:space="preserve">4 -й выезд!</t>
  </si>
  <si>
    <t xml:space="preserve">79031330291 животинка</t>
  </si>
  <si>
    <t xml:space="preserve">нмцк сайд можайск бичи</t>
  </si>
  <si>
    <t xml:space="preserve">89653816243 Александр Борисович</t>
  </si>
  <si>
    <t xml:space="preserve">ленинский проспект 55/1 стр2 255 кв.м лаборатория </t>
  </si>
  <si>
    <t xml:space="preserve">К отрин
СЕЧИН</t>
  </si>
  <si>
    <t xml:space="preserve">оплачено
__
СЕЧИН ПРОГНУЛСЯ ВСЕ-ТАКИ ЗА НАЛ</t>
  </si>
  <si>
    <t xml:space="preserve">74956491520    Юрий</t>
  </si>
  <si>
    <t xml:space="preserve">крысы, Ж\д жилое помешение.
120 кв.м. мск
крысы , вчера </t>
  </si>
  <si>
    <t xml:space="preserve">крысы комплекс бн</t>
  </si>
  <si>
    <t xml:space="preserve">79265640822 Ольга</t>
  </si>
  <si>
    <t xml:space="preserve">2-ка  Нахабино (300руб повтор гсм )хочет в след.выходные , связь17.12</t>
  </si>
  <si>
    <t xml:space="preserve">хол+бар, тараканы</t>
  </si>
  <si>
    <t xml:space="preserve">позвонить 17.12</t>
  </si>
  <si>
    <t xml:space="preserve">нмцк " ДОЛЖЕН дать коммерческое" - сосать.</t>
  </si>
  <si>
    <t xml:space="preserve">89653589979 Алексей </t>
  </si>
  <si>
    <t xml:space="preserve">Москва , плесень на стене, под плинтусом. У ребенка аллергия на нее</t>
  </si>
  <si>
    <t xml:space="preserve">1 200, плесень</t>
  </si>
  <si>
    <t xml:space="preserve">хорошо я подумаю, я не думал, что такие сложности, еще и обои отрывать... Набрать 14.12</t>
  </si>
  <si>
    <t xml:space="preserve">
Имя        Светлана
Телефон        7 903 502 61 07</t>
  </si>
  <si>
    <t xml:space="preserve">/dezinfektsiya-posle-trupa.html калужская </t>
  </si>
  <si>
    <t xml:space="preserve">труп; в комнате лежал опарышей уже нет; сердеячный приступ 1к кв юзао  вырезали пятки</t>
  </si>
  <si>
    <t xml:space="preserve">Виктория                                Имя
+7 916 755 74 46 
74952839006</t>
  </si>
  <si>
    <t xml:space="preserve">доки для СЭС, детский частный сад.
цедский центр отдыха, Дмитровский р-н, </t>
  </si>
  <si>
    <t xml:space="preserve">лабораторка для питьевой воды  на вирусы перед зимним заездом </t>
  </si>
  <si>
    <t xml:space="preserve">МИША СВЯЗЬ! не успеют\\\</t>
  </si>
  <si>
    <t xml:space="preserve">СТС </t>
  </si>
  <si>
    <t xml:space="preserve">СТС</t>
  </si>
  <si>
    <t xml:space="preserve">ГБУЗ 5</t>
  </si>
  <si>
    <t xml:space="preserve">79261681896 Валентин</t>
  </si>
  <si>
    <t xml:space="preserve">на кухне в баре, пивной, крыса за холодильником.
2100 , комплекс. ловушки, приманки, пенокумарин
79261681896 Валентин</t>
  </si>
  <si>
    <t xml:space="preserve">позвонить 13.30
___
ебло</t>
  </si>
  <si>
    <t xml:space="preserve">Паллиативная помощь</t>
  </si>
  <si>
    <t xml:space="preserve">84999729000 Лариса</t>
  </si>
  <si>
    <t xml:space="preserve">НМЦК
приказано лазить скринить сайт</t>
  </si>
  <si>
    <t xml:space="preserve">
74950032424     Юлия
89152626910</t>
  </si>
  <si>
    <t xml:space="preserve">стоимость годовое обслужвиание, 260 кв.м. стоматология 
7800 договор
74950032424     Юлия
89152626910
ппк, воздоух, смывы, 2Д, вентилияция. 
</t>
  </si>
  <si>
    <t xml:space="preserve">ппк, воздоух, смывы, 2Д, вентилияция. </t>
  </si>
  <si>
    <t xml:space="preserve">жду на почту\животное
___
связь 14.12 МИШа</t>
  </si>
  <si>
    <t xml:space="preserve"> "79281633960 Эльмар</t>
  </si>
  <si>
    <t xml:space="preserve">м. Молодежная        12.00        4400        3180дк        "79281633960 Эльмар
ул гришина, д 23 корп 3 
кв 13
1 падик 4 этаж"        "клопы, 4400
комплекс со скид.  1-ка"        Владимир</t>
  </si>
  <si>
    <t xml:space="preserve">   3180дк    </t>
  </si>
  <si>
    <t xml:space="preserve">74956470921
89777974431 Андрей"  </t>
  </si>
  <si>
    <t xml:space="preserve">Зеленоград        15.00-16.00        6050р.        3181дкСЭС        "Зеленгоград, корп 801 
6 падик этаж 1 кв 181
      "3-ка, таркраны, комлпекс.
усиденно. дедушка пожилой не убирается."        Владимир</t>
  </si>
  <si>
    <t xml:space="preserve">тарка комплекс</t>
  </si>
  <si>
    <t xml:space="preserve">3181дкСЭС </t>
  </si>
  <si>
    <t xml:space="preserve">
74953940608   Бабуля Галина Павловна </t>
  </si>
  <si>
    <t xml:space="preserve">клопы, давно , год назад. 
3-ка.
2- я группа, инвалид, 78 лет. 
гор и хол, с большой скидкой . 2400 р.
после операции.  </t>
  </si>
  <si>
    <t xml:space="preserve">сама наберет, нет денег.</t>
  </si>
  <si>
    <t xml:space="preserve"> sysoenkova.luda@yandex.ru	 	  email
 +7 905 511 80 78</t>
  </si>
  <si>
    <t xml:space="preserve">С уважением,
ГБУ "Жилищник Алексеевского района"
vilkovvladimir@list.ru</t>
  </si>
  <si>
    <t xml:space="preserve">14.56</t>
  </si>
  <si>
    <t xml:space="preserve">79161503976 ПЕТР</t>
  </si>
  <si>
    <t xml:space="preserve">обслед за санитарным врачом   здание; магазин продмаг; выявить явные несоблюдения;</t>
  </si>
  <si>
    <t xml:space="preserve">по САнПИНАМ</t>
  </si>
  <si>
    <t xml:space="preserve">79 000</t>
  </si>
  <si>
    <t xml:space="preserve">74996731111 Кирил 
С уважением Котов Кирилл Евгеньевич.
8-926-382-88-05</t>
  </si>
  <si>
    <t xml:space="preserve">2Д, офис, 23,5 кв. и 1500 кв. = 0.75 р за кв.
в москве.
сбербанк.
85 объектов СМО, 26 067. 
59 500 х 12=  714 000 р ( 700 р за объект)
</t>
  </si>
  <si>
    <t xml:space="preserve">2Д СБЕРБАНК</t>
  </si>
  <si>
    <t xml:space="preserve">У Павла на контроле 3КП.отправлено + 4 на МО</t>
  </si>
  <si>
    <t xml:space="preserve"> 7 977 601 58 42 Кристина</t>
  </si>
  <si>
    <t xml:space="preserve">Электроугли,1-я Комсомольская 15 кв 38,Школьная 51а кв 22</t>
  </si>
  <si>
    <t xml:space="preserve">2е двушки гор тум,в одной клопы в другой тараканы </t>
  </si>
  <si>
    <t xml:space="preserve">3182дкСЭС</t>
  </si>
  <si>
    <t xml:space="preserve">79035026107 Светлана</t>
  </si>
  <si>
    <t xml:space="preserve">У вас разрешение есть или нет и тд!</t>
  </si>
  <si>
    <t xml:space="preserve">ппк тбо е5сть,</t>
  </si>
  <si>
    <t xml:space="preserve">перезвонить в 16:32, не подходит , 16.45! Перехлест с МСЭ, подумает!</t>
  </si>
  <si>
    <t xml:space="preserve">89031509581 мужик Александр</t>
  </si>
  <si>
    <t xml:space="preserve">пекарня лаваш 500 семеновская;  пищ, 3д,  лаб, стирка, лампы ип поклонский</t>
  </si>
  <si>
    <t xml:space="preserve">бродифамом травили 10к 5000</t>
  </si>
  <si>
    <t xml:space="preserve">жду ревизиты</t>
  </si>
  <si>
    <t xml:space="preserve">комета фит приход</t>
  </si>
  <si>
    <t xml:space="preserve">89104385088 Алена</t>
  </si>
  <si>
    <t xml:space="preserve">2ка комплекс, клопы</t>
  </si>
  <si>
    <t xml:space="preserve">3183дкСЭС</t>
  </si>
  <si>
    <t xml:space="preserve">74959267541 хачи</t>
  </si>
  <si>
    <t xml:space="preserve">ЖУД ЛАБ ДЕЗВЕНТ ,  И ППК ПОД ВОПРОСОМ</t>
  </si>
  <si>
    <t xml:space="preserve">  "79060320565  Валентина</t>
  </si>
  <si>
    <t xml:space="preserve">"м. Тимирязевская
м. Фонвизинская"        13.00-13.30        1750        3184дкСЭС        "79060320565  Валентина
ул милашенкова д 12 кв 98 
3 подъезд этаж 1"        2-ка, холодный, тарарканы        Владимир</t>
  </si>
  <si>
    <t xml:space="preserve">2-ка хол таркраны</t>
  </si>
  <si>
    <t xml:space="preserve">3184дкСЭС</t>
  </si>
  <si>
    <t xml:space="preserve">8.52</t>
  </si>
  <si>
    <t xml:space="preserve">89688092680 Анатолий</t>
  </si>
  <si>
    <t xml:space="preserve">Клин 2-ка тараканы</t>
  </si>
  <si>
    <t xml:space="preserve">подумает, перехлест с СЭС</t>
  </si>
  <si>
    <t xml:space="preserve">89688092681 Анатолий</t>
  </si>
  <si>
    <t xml:space="preserve">тараканы гор +бар </t>
  </si>
  <si>
    <t xml:space="preserve">подумает, перехлест с МСЭ, набрать в 15, абонент недоступен</t>
  </si>
  <si>
    <t xml:space="preserve">74959935161    Татьяна</t>
  </si>
  <si>
    <t xml:space="preserve">клопы,  пушкино, 3 неделт.
2-ка, 4100 ГАП + 200 р.
74959935161    Татьяна
</t>
  </si>
  <si>
    <t xml:space="preserve">2-ка, клопы ГАП</t>
  </si>
  <si>
    <t xml:space="preserve">связь в 17.00, есди сама не наберет
___
связь 17.12</t>
  </si>
  <si>
    <t xml:space="preserve">74965378854 БАБО</t>
  </si>
  <si>
    <t xml:space="preserve">частный гостинница.          74965378854
запрос КП</t>
  </si>
  <si>
    <t xml:space="preserve">У Люды в работе, отправлено от мсэ</t>
  </si>
  <si>
    <t xml:space="preserve">ФГБУЗ МСЧ 154 ФМБА России</t>
  </si>
  <si>
    <t xml:space="preserve">ГКБ-24 ДЗМ</t>
  </si>
  <si>
    <t xml:space="preserve">чмо</t>
  </si>
  <si>
    <t xml:space="preserve">Спросила есть ли лицензия на ашу деятельность?! -Нет</t>
  </si>
  <si>
    <t xml:space="preserve">79686394998        Серегй</t>
  </si>
  <si>
    <t xml:space="preserve">таркарны,             таунхаус, 15 км то мкад, 90 кв.м.
идет ремонт, 6100 р . ГАП
3 мес. </t>
  </si>
  <si>
    <t xml:space="preserve">таракнаы заеба</t>
  </si>
  <si>
    <t xml:space="preserve">связь в 16.00, есди сама не наберет
__
сбрас связь 17.12</t>
  </si>
  <si>
    <t xml:space="preserve">vtretyakova@rti-mints.ru тел. (495)612-9999 доб. 12-74</t>
  </si>
  <si>
    <t xml:space="preserve">127083, г. Москва, ул. 8-го Марта, д. 10, стр. 1. АО РТИ просит Вас выслать КП  на проведение дератизации и дезинсекции (руб./месяц)
на территории по адресу г. Москва, ул. 8 Марта, д. 10, стр.1 Общая площадь обрабатываемой территории – 31865,00 кв.м.</t>
  </si>
  <si>
    <t xml:space="preserve">Запрос КП, отправлено</t>
  </si>
  <si>
    <t xml:space="preserve">ИП ПОКЛОНСКИЙ</t>
  </si>
  <si>
    <t xml:space="preserve">ИП ПОКЛОНСКИЙ прихоуд</t>
  </si>
  <si>
    <t xml:space="preserve">79166198870 парняга</t>
  </si>
  <si>
    <t xml:space="preserve">не наш профиль</t>
  </si>
  <si>
    <t xml:space="preserve">швы заделать </t>
  </si>
  <si>
    <t xml:space="preserve">Жилищник Левобережный</t>
  </si>
  <si>
    <t xml:space="preserve">Виктория 89257419651</t>
  </si>
  <si>
    <t xml:space="preserve">виктория  анкета  7419651@gmail.com</t>
  </si>
  <si>
    <t xml:space="preserve">помещения еще нет консультация 1 февраля ток открытие </t>
  </si>
  <si>
    <t xml:space="preserve">7 962 880 50 00                 Марианна </t>
  </si>
  <si>
    <t xml:space="preserve">Миша</t>
  </si>
  <si>
    <t xml:space="preserve">документы общепит </t>
  </si>
  <si>
    <t xml:space="preserve">под ключ </t>
  </si>
  <si>
    <t xml:space="preserve">выслал список связь 17.12</t>
  </si>
  <si>
    <t xml:space="preserve">7 968 638 71 89 Илеас </t>
  </si>
  <si>
    <t xml:space="preserve">МЦК Хорошево</t>
  </si>
  <si>
    <t xml:space="preserve">клопы , гор </t>
  </si>
  <si>
    <t xml:space="preserve">сам наберу, связь в пн17.12</t>
  </si>
  <si>
    <t xml:space="preserve">79647601397 
89161623212
Екатерина</t>
  </si>
  <si>
    <t xml:space="preserve">м. Б-р Рокоссовского        16.00        4050        3185дкСЭС        "79647601397 
89161623212
Екатерина
ул погонный пр-д, д 5 корп  5
кв 40 9 этаж кв 40"        "1-ка, такрарны, мск
9 этаж.
3750 ГАП + 300 бар = 4050 р."        Владимир</t>
  </si>
  <si>
    <t xml:space="preserve">таркарнк нап бар</t>
  </si>
  <si>
    <t xml:space="preserve"> 3185дкСЭС </t>
  </si>
  <si>
    <t xml:space="preserve">79636357160       Алексан</t>
  </si>
  <si>
    <t xml:space="preserve">3-ка, клопы.
Еорьевски
79636357160       Александр
</t>
  </si>
  <si>
    <t xml:space="preserve">пошел в егорьевский сэс за 1200 р</t>
  </si>
  <si>
    <t xml:space="preserve">79999234929 НИНА""</t>
  </si>
  <si>
    <t xml:space="preserve">Подольск         12-13        3900        3186дк        "Подольск, кот пос Кузнечики, ЖК Европа, 
д 82 кв 30 
79999234929 НИНА""    "        2-ка, клопы, комплекс соскид        Владимир</t>
  </si>
  <si>
    <t xml:space="preserve">  3186дк    </t>
  </si>
  <si>
    <t xml:space="preserve">Вемес </t>
  </si>
  <si>
    <t xml:space="preserve">Вемес приход ека заправки</t>
  </si>
  <si>
    <t xml:space="preserve">НБА</t>
  </si>
  <si>
    <t xml:space="preserve">НБА приход ека заправки</t>
  </si>
  <si>
    <t xml:space="preserve">   "74957859472    Людмила
89163588912</t>
  </si>
  <si>
    <t xml:space="preserve">м. АЭРОПРТ        8.00        6550р.        3187дкСЭС        "74957859472    Людмила
89163588912
ул красноармейская, д 28 кв 44
9 этаж 44 вызов"        "ездила жемчужина, 4 звезды. плотяная вошь
она врачиха. ки травили фосами , травить нцжно пермитрином. 
долго ебется 
комплекс 6050 р. + 500 р.  - через полторы недели потвор обязательно!
+ рапиратор дать бесплатно!"        Владимир</t>
  </si>
  <si>
    <t xml:space="preserve">плотяная  вошь комплекс</t>
  </si>
  <si>
    <t xml:space="preserve">3187дкСЭС   </t>
  </si>
  <si>
    <t xml:space="preserve">ГАПЧИЧ МЕТРОЛОГ</t>
  </si>
  <si>
    <t xml:space="preserve">СОШ№2</t>
  </si>
  <si>
    <t xml:space="preserve">89252776825Андрей </t>
  </si>
  <si>
    <t xml:space="preserve">по вентиляции бегают крысы или мыши, потравили крыс в подвале. Нужна дератизация в самой вентиляции , выезд мастера без работы 2000 Шаболовская ул шаболовка 65корп2 кв 38 домофон 38В этаж 5 подъезд 3 </t>
  </si>
  <si>
    <t xml:space="preserve">крысы, мыши </t>
  </si>
  <si>
    <t xml:space="preserve">3189дкСЭС</t>
  </si>
  <si>
    <t xml:space="preserve">89262824240 Вардан </t>
  </si>
  <si>
    <t xml:space="preserve">производство обуви, столовая есть и кондитерская марьино 1500 aram0306@yandex.ru</t>
  </si>
  <si>
    <t xml:space="preserve">запрос кп, отправлено,созвон в пт 21.12</t>
  </si>
  <si>
    <t xml:space="preserve">89262064139 Наталья</t>
  </si>
  <si>
    <t xml:space="preserve">Апрелевка 20 км от мкад 2 выезда</t>
  </si>
  <si>
    <t xml:space="preserve">крысы, мыши, 100 кв.м брус </t>
  </si>
  <si>
    <t xml:space="preserve">сейчас подумаю, перезвоню.Звонила 17.12 , думают, сама наберет</t>
  </si>
  <si>
    <t xml:space="preserve">89262070709 Лаура</t>
  </si>
  <si>
    <t xml:space="preserve">2-ка одинцово, трехгорка ул чистяковой д2 12 подъезд кв824 16 этаж Звонить на мобильный  200р</t>
  </si>
  <si>
    <t xml:space="preserve">клопы, сами травили, комплекс</t>
  </si>
  <si>
    <t xml:space="preserve">3188дкСЭС</t>
  </si>
  <si>
    <t xml:space="preserve">ебагнашка</t>
  </si>
  <si>
    <t xml:space="preserve">сама позвоню с мужем посоветуюсь</t>
  </si>
  <si>
    <t xml:space="preserve">7 906 733 34 95 наталья</t>
  </si>
  <si>
    <t xml:space="preserve">Солнцево </t>
  </si>
  <si>
    <t xml:space="preserve">двушка гор тум клоп</t>
  </si>
  <si>
    <t xml:space="preserve">перехлест с СЭС, на СЭС заказ</t>
  </si>
  <si>
    <t xml:space="preserve">8 906 733 34 95 Наталья</t>
  </si>
  <si>
    <t xml:space="preserve">метро говорово, ул50лет октября д15 к 58 </t>
  </si>
  <si>
    <t xml:space="preserve">3190дкСЭС</t>
  </si>
  <si>
    <t xml:space="preserve">17.13</t>
  </si>
  <si>
    <t xml:space="preserve">89777750455 Олеся</t>
  </si>
  <si>
    <t xml:space="preserve">ДОКИ ДЯ САЛОНА КРАСОТЫ</t>
  </si>
  <si>
    <t xml:space="preserve">связь в среду 19.12</t>
  </si>
  <si>
    <t xml:space="preserve">89151080003 Надежда</t>
  </si>
  <si>
    <t xml:space="preserve">50 кв.м Аэропорт с 17-18 ленинградский проспект 66 (Цветы и кофе)</t>
  </si>
  <si>
    <t xml:space="preserve">3191дкСЭС</t>
  </si>
  <si>
    <t xml:space="preserve">79255252661 хач</t>
  </si>
  <si>
    <t xml:space="preserve">купить лекарство от таракан</t>
  </si>
  <si>
    <t xml:space="preserve">8916 640 80 50 ольга</t>
  </si>
  <si>
    <t xml:space="preserve">закрытые кинотеаитры cgv</t>
  </si>
  <si>
    <t xml:space="preserve">весной может быть когда0нибудь, список отправлен</t>
  </si>
  <si>
    <t xml:space="preserve">79032209739     Александр 
</t>
  </si>
  <si>
    <t xml:space="preserve">черная плесень под плиткой швы.</t>
  </si>
  <si>
    <t xml:space="preserve">будет снимать плитку - смотреть. Связь 24.12</t>
  </si>
  <si>
    <t xml:space="preserve">89266035360 хитрый хрен</t>
  </si>
  <si>
    <t xml:space="preserve">ппк производство удобрений   1000кв м   30 сотрудников; произвыодство пестицидов и удобрений </t>
  </si>
  <si>
    <t xml:space="preserve">ппк пестицида </t>
  </si>
  <si>
    <t xml:space="preserve">37 700</t>
  </si>
  <si>
    <t xml:space="preserve">хитрый хрен хотел за 3900</t>
  </si>
  <si>
    <t xml:space="preserve">79161513747      Валентина</t>
  </si>
  <si>
    <t xml:space="preserve">210 кв.м.
3000 х 12</t>
  </si>
  <si>
    <t xml:space="preserve">год обслуж</t>
  </si>
  <si>
    <t xml:space="preserve">запрос кп -съехала</t>
  </si>
  <si>
    <t xml:space="preserve">89636067351 Владимир</t>
  </si>
  <si>
    <t xml:space="preserve">Воскресенский р-он 2-ка , тараканы</t>
  </si>
  <si>
    <t xml:space="preserve">я подумаю , завтра позвоню
свзь 18.12</t>
  </si>
  <si>
    <t xml:space="preserve">альфа текстайлз приход от 07.12</t>
  </si>
  <si>
    <t xml:space="preserve">	/deratizatsiya.html
Имя	владимир
Телефон	7 977 446 91 61
</t>
  </si>
  <si>
    <t xml:space="preserve">спам </t>
  </si>
  <si>
    <t xml:space="preserve">7 9653937950 Андрей</t>
  </si>
  <si>
    <t xml:space="preserve">интернет магазин, склад 30 кв.м Москва вещи</t>
  </si>
  <si>
    <t xml:space="preserve">дератизация, мыши</t>
  </si>
  <si>
    <t xml:space="preserve">неее, дорого, я думал рублей 900-1000! мудель</t>
  </si>
  <si>
    <t xml:space="preserve">       	     Имя
+7 977 446 91 61 </t>
  </si>
  <si>
    <t xml:space="preserve">/deratizatsiya.html 	          	     страница с которой пришел запрос
владимир 	   </t>
  </si>
  <si>
    <t xml:space="preserve">спам стр 5755 перехлест с моссэс</t>
  </si>
  <si>
    <t xml:space="preserve">увиливающее НМЦК на 30 000 в год в можайске.
Убита на месте, не доходя до КП.</t>
  </si>
  <si>
    <t xml:space="preserve">89162868167 Гульнара </t>
  </si>
  <si>
    <t xml:space="preserve">Москва 1-ка 1200 п парковая д18 кв 42 этаж 1 3 подъед </t>
  </si>
  <si>
    <t xml:space="preserve">клопы, тараканы, плесень</t>
  </si>
  <si>
    <t xml:space="preserve">3192дк</t>
  </si>
  <si>
    <t xml:space="preserve">79774469960    Руслан </t>
  </si>
  <si>
    <t xml:space="preserve">МО Балашиха        "в теч дня
ждем подтверждения времени "        5200        3193дк        "ул дмитриева, д 32
МО Балашиха
79774469960    Руслан "        "плесень на откосах
грибок, балашиха, на откосах. за одну зону
10 этаж 
гарантия год. скидка 800 р( уже включена) 
комплекс: зачитса и 2 компонента"        Владимир</t>
  </si>
  <si>
    <t xml:space="preserve"> 3193дк   </t>
  </si>
  <si>
    <t xml:space="preserve">"пидорас на пидорасе.
хачье конченное, пошли нахуй."</t>
  </si>
  <si>
    <t xml:space="preserve">79168399359   Екатерина </t>
  </si>
  <si>
    <t xml:space="preserve">комнату от клопов,                 3-ка, Лыткарино 
4400 ГАП
300 р. </t>
  </si>
  <si>
    <t xml:space="preserve">обманули моСшеНННННики по полной программе.
пошла к мужу, связь в 17.00 не отвечает, связь 18.12</t>
  </si>
  <si>
    <t xml:space="preserve">79258505652 Яна </t>
  </si>
  <si>
    <t xml:space="preserve">Люберцы 2-ка </t>
  </si>
  <si>
    <t xml:space="preserve">клопы,тараканы, комплекс</t>
  </si>
  <si>
    <t xml:space="preserve">Пошла думы думать, набрать в 17.00, нет ответа, набрать 18.12, нет ответа</t>
  </si>
  <si>
    <t xml:space="preserve">Контрактная служба ГБУ "МГФСО" Москмспорта.
8-499-242-84-47</t>
  </si>
  <si>
    <t xml:space="preserve">Добрый день.
Направляю вам три технических задания.
Коммерческое предложение необходимо оформить на бланке организации.
Формы КП вложены. Просьба заполнять их.
с подписью уполномоченного лица и с печатью организации и указанием ИНН
Так же прошу направить карточку организации.
</t>
  </si>
  <si>
    <t xml:space="preserve">"НМЦК" сама КП сделает, от нас только печать и подпись.</t>
  </si>
  <si>
    <t xml:space="preserve">79771679117  ( Айзада будет)
8916930774 Елена"  </t>
  </si>
  <si>
    <t xml:space="preserve">Б-р Рокоссовского        10-11        4100        3194дк        "ул бойцовая, д 17 
корп 2 кв 1 
1 этаж падик 1
      "клопики  недели.
мск, 3-ка хол+бар
ремонт пошел, 1 этаж.
хата развалена ( есть дыри, учесть в актах при гарантии)"        Владимир</t>
  </si>
  <si>
    <t xml:space="preserve">клопы хол+бар</t>
  </si>
  <si>
    <t xml:space="preserve">3194дк  </t>
  </si>
  <si>
    <t xml:space="preserve">петя адвокат</t>
  </si>
  <si>
    <t xml:space="preserve">1337ю</t>
  </si>
  <si>
    <t xml:space="preserve">петя адвокат ( от балды)</t>
  </si>
  <si>
    <t xml:space="preserve">89162984465 дед </t>
  </si>
  <si>
    <t xml:space="preserve">тараканы на МОП </t>
  </si>
  <si>
    <t xml:space="preserve">КОНСУЛЬТАЦИЯ ПО МОП, УЖЕ ТРАВИЛ</t>
  </si>
  <si>
    <t xml:space="preserve">7 909 640 60 40 Александр Широков</t>
  </si>
  <si>
    <t xml:space="preserve">крыс в бане 10 км пос светлые горы снт монтажник  д 12</t>
  </si>
  <si>
    <t xml:space="preserve">есть собаки крысы в бане 6х8 кв м </t>
  </si>
  <si>
    <t xml:space="preserve">3195дкСЭС</t>
  </si>
  <si>
    <t xml:space="preserve">Каширская больница</t>
  </si>
  <si>
    <t xml:space="preserve">в 3 ночи</t>
  </si>
  <si>
    <t xml:space="preserve">79264752785 Шариф</t>
  </si>
  <si>
    <t xml:space="preserve">м. Савеловская        10.00        2500        3197дк        "ул полтавская, д 33 падик 3
кв 48 этаж 3
79264752785 Шариф"        "1-ка, клопы, ХОЛ усиленно.
4 чела"        Владимир</t>
  </si>
  <si>
    <t xml:space="preserve">клопы хол тьуман</t>
  </si>
  <si>
    <t xml:space="preserve">  3197дк    </t>
  </si>
  <si>
    <t xml:space="preserve">заказ
 ( заявка была в спаме)</t>
  </si>
  <si>
    <t xml:space="preserve">Александр 89055795452</t>
  </si>
  <si>
    <t xml:space="preserve">30 км вальер, конура первое испенское шоссе ПЖСК Лесной простор 2 сосновая 21 (СОЛОсово , горки8 рядом)</t>
  </si>
  <si>
    <t xml:space="preserve">че здесь??</t>
  </si>
  <si>
    <t xml:space="preserve">3196дк</t>
  </si>
  <si>
    <t xml:space="preserve">79671517442 Валентина</t>
  </si>
  <si>
    <t xml:space="preserve">2-ка Москва  ул Коновала 16 А кв54 , эт5  Рязанский проспект</t>
  </si>
  <si>
    <t xml:space="preserve">3198дк</t>
  </si>
  <si>
    <t xml:space="preserve">79163472753     Вадим</t>
  </si>
  <si>
    <t xml:space="preserve">Киевская        12.00-13.00        3100        3199дк        "79163472753     Вадим
ул пудовкина, д6 корп 1 кв 6 
этаж 3 падик 1 "        "мышь в квартире, недавно.
мск,   комплекс : ловушки, приманки, пенокумарин"        Владимир</t>
  </si>
  <si>
    <t xml:space="preserve">мыша комплекс</t>
  </si>
  <si>
    <t xml:space="preserve">   3199дк     </t>
  </si>
  <si>
    <t xml:space="preserve">В/Ч3641</t>
  </si>
  <si>
    <t xml:space="preserve">79268622362 мадам</t>
  </si>
  <si>
    <t xml:space="preserve">56кв м салон красоты ппк </t>
  </si>
  <si>
    <t xml:space="preserve">   +7 916 444 25 04 наталья </t>
  </si>
  <si>
    <t xml:space="preserve">офисно-складской комплекс 2д пищевка имеется  15000 кв м - 19к ежемесячно;  1500кв м ежеквартально  10.200руб. ; просто дератизация 15000кв  - 10200 ежемесячно</t>
  </si>
  <si>
    <t xml:space="preserve">19к ежемесячно;  1500кв м ежеквартально  10.200; просто дератизация 15000кв </t>
  </si>
  <si>
    <t xml:space="preserve">запрос кп, говорящая бабка, я вас поняла связь 19.12</t>
  </si>
  <si>
    <t xml:space="preserve">тараканы Бутово  1-ка студия, 2450 хол+бар</t>
  </si>
  <si>
    <t xml:space="preserve">4 050</t>
  </si>
  <si>
    <t xml:space="preserve">на работе, набрать позже, дорогой ремонт,похоже на пробивон, сам наберет!</t>
  </si>
  <si>
    <t xml:space="preserve">??????????</t>
  </si>
  <si>
    <t xml:space="preserve">89998018848 чел</t>
  </si>
  <si>
    <t xml:space="preserve">ип михайлов</t>
  </si>
  <si>
    <t xml:space="preserve">2д на  год с актами</t>
  </si>
  <si>
    <t xml:space="preserve">79255756807 зверушка от костяна</t>
  </si>
  <si>
    <t xml:space="preserve">клопы,2-ка?</t>
  </si>
  <si>
    <t xml:space="preserve">не абонент, набрать ватс ап
__
сама наберет связь 19.12</t>
  </si>
  <si>
    <t xml:space="preserve">79879494895     Ирина</t>
  </si>
  <si>
    <t xml:space="preserve">по бортинку ванной и душевой, герметик, 2мес.
мск,    6500 комплекс+ 2500 купить и поклеить герметик
79879494895     Ирина</t>
  </si>
  <si>
    <t xml:space="preserve">совет с мужем, связь 19.12</t>
  </si>
  <si>
    <t xml:space="preserve">15.38</t>
  </si>
  <si>
    <t xml:space="preserve">89637211378 Ирина </t>
  </si>
  <si>
    <t xml:space="preserve">работает в микробиологии, плесень вылезла после обработки, в Химках живет</t>
  </si>
  <si>
    <t xml:space="preserve">плесень дохрена!</t>
  </si>
  <si>
    <t xml:space="preserve">фото видео жду, связь 19.12</t>
  </si>
  <si>
    <t xml:space="preserve">15.59</t>
  </si>
  <si>
    <t xml:space="preserve">89859220790 Татьяна </t>
  </si>
  <si>
    <t xml:space="preserve">в подвале на одежде плесень, шкаф купе в нем вещи покрываются 1200 кв.м</t>
  </si>
  <si>
    <t xml:space="preserve">пошла советоваться с мужем, будут разбирать шкаф 
19.12</t>
  </si>
  <si>
    <t xml:space="preserve">Подольский садик</t>
  </si>
  <si>
    <t xml:space="preserve">подольский садик :)))))))))))))))))))))</t>
  </si>
  <si>
    <t xml:space="preserve">17.14</t>
  </si>
  <si>
    <t xml:space="preserve">84957395798 Алексей </t>
  </si>
  <si>
    <t xml:space="preserve">7000 МО 30 от мкад по новой риге пищевое производства, офисные помещения, столовка и тд. </t>
  </si>
  <si>
    <t xml:space="preserve">дезинфекция после туберкулеза</t>
  </si>
  <si>
    <t xml:space="preserve">42 700</t>
  </si>
  <si>
    <t xml:space="preserve">будут определяться с фирмой на которую выставлять счет и делать договор. Созвон 19.12 с утра, в 9:30, не могу дозвониться ,телефон относится к базе отдыха лужки</t>
  </si>
  <si>
    <t xml:space="preserve">792636212298 Раиса</t>
  </si>
  <si>
    <t xml:space="preserve">белозерская 11Б кв 216  </t>
  </si>
  <si>
    <t xml:space="preserve">клопы двушка хол тум</t>
  </si>
  <si>
    <t xml:space="preserve">89168474575 Сергей </t>
  </si>
  <si>
    <t xml:space="preserve">тараканы, сами травили баллон ами;  3к кв  ногинск  комплекс</t>
  </si>
  <si>
    <t xml:space="preserve">тэрычи коплекс, если повтор то 300 р</t>
  </si>
  <si>
    <t xml:space="preserve">определяется, со временем связь 17.00
___
сбрас тварь ,связь 20.12</t>
  </si>
  <si>
    <t xml:space="preserve">84957774308 Ксения трефилова ксения</t>
  </si>
  <si>
    <r>
      <rPr>
        <sz val="11"/>
        <rFont val="Cambria"/>
        <family val="0"/>
        <charset val="1"/>
      </rPr>
      <t xml:space="preserve">80 мест лаб, микроклимат освещенность,  ЭМП.</t>
    </r>
    <r>
      <rPr>
        <sz val="11"/>
        <color rgb="FFFF0000"/>
        <rFont val="Cambria"/>
        <family val="0"/>
        <charset val="1"/>
      </rPr>
      <t xml:space="preserve"> 141600 со скидкой 96052руб.  - для Миши</t>
    </r>
  </si>
  <si>
    <t xml:space="preserve">136 052</t>
  </si>
  <si>
    <t xml:space="preserve">говорящая голова, сказал цены. соглосование совещания о совещании... наберет как чего</t>
  </si>
  <si>
    <t xml:space="preserve">Владимир 84958554854</t>
  </si>
  <si>
    <t xml:space="preserve">23645 кв.м офис ростелеком по факту есть и те и другие, нужно ежемесячно</t>
  </si>
  <si>
    <t xml:space="preserve">89263621298 звон стаканов</t>
  </si>
  <si>
    <t xml:space="preserve">уже ненужно, спасибо.</t>
  </si>
  <si>
    <t xml:space="preserve">
79258524757  Гейган</t>
  </si>
  <si>
    <t xml:space="preserve">ресторан, 2Д
130 кв.м.
комплекс: 7100 р.
79258524757  Гейган</t>
  </si>
  <si>
    <t xml:space="preserve">2Д рестик</t>
  </si>
  <si>
    <t xml:space="preserve">определяется, со временем связь 17.00
___
гас связь 20.12</t>
  </si>
  <si>
    <t xml:space="preserve">74952215240 Сергей</t>
  </si>
  <si>
    <t xml:space="preserve">церковь</t>
  </si>
  <si>
    <t xml:space="preserve">определяется, со временем связь 17.00
____
многоканал , вообще не церква а тушинский завод</t>
  </si>
  <si>
    <t xml:space="preserve">КГБ5</t>
  </si>
  <si>
    <t xml:space="preserve">ФНС </t>
  </si>
  <si>
    <t xml:space="preserve">ФНС</t>
  </si>
  <si>
    <t xml:space="preserve">в/ч3641</t>
  </si>
  <si>
    <t xml:space="preserve">ГБУЗ 6</t>
  </si>
  <si>
    <t xml:space="preserve">ГБУЗ №6</t>
  </si>
  <si>
    <t xml:space="preserve">79161354120  Татьяна</t>
  </si>
  <si>
    <t xml:space="preserve">тарканы, 1-ка.
кошка, 
пол года, комбатом
5 этаж
ГАП 3750 р + 300 р = 4050р. 
</t>
  </si>
  <si>
    <t xml:space="preserve">определяется, со временем связь 16.00
___
заказала у мошенников, сама не знает почему, внятного ответа дать не может.</t>
  </si>
  <si>
    <t xml:space="preserve">89687066600 Евгений</t>
  </si>
  <si>
    <t xml:space="preserve">мне нужно протровить 7мь комнат в общежитии
12:45
Получено из чата на сайте
оставьте Ваш телефон, для бесплатной предметной консультации,спасибо
12:46
Прочитано в чате на сайте</t>
  </si>
  <si>
    <t xml:space="preserve">лобаново. Нахабино </t>
  </si>
  <si>
    <t xml:space="preserve">определяется, со временем связь 16.00
___
нашел контору , передал в офис, дальше его полномочия все...</t>
  </si>
  <si>
    <t xml:space="preserve">tarasfokin@mail.ru
Тарас 79057433333</t>
  </si>
  <si>
    <t xml:space="preserve">БОРЩЕВИК КП на ТСЖ
дачный кооператив, 1,5 ГА.
2 выезда      ( основной и конторльный локально) 
</t>
  </si>
  <si>
    <t xml:space="preserve">1,5 ГА борщ гербицидка</t>
  </si>
  <si>
    <t xml:space="preserve">Запрос КП </t>
  </si>
  <si>
    <t xml:space="preserve">Алексей 89653504881</t>
  </si>
  <si>
    <t xml:space="preserve">30кв.м подольск автомойка живут люди 5 спальных ул кирова 118, (500р повторный выезд) , логистическая скидка</t>
  </si>
  <si>
    <t xml:space="preserve">клопы или блохи , комплекс</t>
  </si>
  <si>
    <t xml:space="preserve">3201дк</t>
  </si>
  <si>
    <t xml:space="preserve">74999023381 Нина</t>
  </si>
  <si>
    <t xml:space="preserve">хуйло.
тааканы,     1-ка, мск
7 этаж
3750 р.
м. Динамо</t>
  </si>
  <si>
    <t xml:space="preserve">определяется, со временем связь 16.00
бабушке позвоню... хуйло епт
___
телефон многоканал - факс, звонок не поступает</t>
  </si>
  <si>
    <t xml:space="preserve">89263143499 Сергей</t>
  </si>
  <si>
    <t xml:space="preserve">115 квм Ступино завод </t>
  </si>
  <si>
    <t xml:space="preserve">пошел к руководсту, перезвонит, набрать в 16, заказал за 7000, странно...</t>
  </si>
  <si>
    <t xml:space="preserve">79151205339         Мария</t>
  </si>
  <si>
    <t xml:space="preserve">обработка здания.
делать все здангие, есть 2 кафе. 1,2 - по 300 кв = 600
+ 200 подвал = общая 800 кв.м. - 1000 кв.м
14 700 р. + 500р ночной = 15 300 р. после 23.00
комплекс : гап, хол, БАРЬЕР обязательно.!</t>
  </si>
  <si>
    <t xml:space="preserve">пошел к руководсту, перезвонит, набрать в 16
___сами наберут, контр 21.12</t>
  </si>
  <si>
    <t xml:space="preserve">89268635707 гуля
если че на ватс ап звонить 
зверушка от костяна 89255756807"</t>
  </si>
  <si>
    <t xml:space="preserve">новогиреево        8.00-8.30        3100        3202дк        "ул зеленый пр-т д 56 падик 3 
кв 75 этаж 1
        "клопы и тараканы 3-к а 
гап со скидкой сделать."        владимир</t>
  </si>
  <si>
    <t xml:space="preserve">дезинсекция клопы и таракнаы</t>
  </si>
  <si>
    <t xml:space="preserve">3202дк </t>
  </si>
  <si>
    <t xml:space="preserve">89999660307 десткое питание</t>
  </si>
  <si>
    <t xml:space="preserve">2д 600кв м 7800; факт обр - 11 200</t>
  </si>
  <si>
    <t xml:space="preserve">узнавала цены</t>
  </si>
  <si>
    <t xml:space="preserve">
74957342798 Елена</t>
  </si>
  <si>
    <t xml:space="preserve">здание, 1 этаЖ, конгломерат, 28.12 хотя
300 кв.м
8700 р .
74957342798 Елена</t>
  </si>
  <si>
    <t xml:space="preserve">74956612155        Яна
74956613580</t>
  </si>
  <si>
    <t xml:space="preserve">180 кв..
крысы, завод , мск
6000 разово ловушки, приманки
5200 х 4 
4500 х 12</t>
  </si>
  <si>
    <t xml:space="preserve">Надежда a.k.a. чепушило Манилова 
nadya-manilova@mail.ru? 8-9167199354</t>
  </si>
  <si>
    <t xml:space="preserve">якобы оферта 2Д</t>
  </si>
  <si>
    <t xml:space="preserve">Запрос КП у павла на контроле
+ перехлест с МОССЭС</t>
  </si>
  <si>
    <t xml:space="preserve">АО «ВСК» | Холдинг «Вертолеты России»
Раб.: +7 (495) 660 55 60 доб. 7882
Моб.: +7 (916) 600 67 17</t>
  </si>
  <si>
    <t xml:space="preserve">Добрый день!
Просьба предоставить коммерческое предложение на годовую дератизацию с обработкой 1 раз в месяц «Логистического комплекса» расположенного по адресу: г. Химки, квартал Клязьма, владение 3 Г, стр. 1, площадь обрабатываемой территории 5000 м2</t>
  </si>
  <si>
    <t xml:space="preserve">Запрос КП у павла на контроле
</t>
  </si>
  <si>
    <t xml:space="preserve">ФСБ Госпиталь</t>
  </si>
  <si>
    <t xml:space="preserve">16.58</t>
  </si>
  <si>
    <t xml:space="preserve">89266067703 Александр </t>
  </si>
  <si>
    <t xml:space="preserve">шоссе энтузиастов магазин мини бар 30 кв. м дезинсекция из другой компании  проспект буденова 30/8 пивкария</t>
  </si>
  <si>
    <t xml:space="preserve">3203дк</t>
  </si>
  <si>
    <t xml:space="preserve">МИТ приход</t>
  </si>
  <si>
    <t xml:space="preserve">89032362203 Наталья</t>
  </si>
  <si>
    <t xml:space="preserve">МО Дмитров, 3 км от города.        10.00-11.00        4100        3204дк        "МО Дмитровский р-н. пос Горшково, д 9 кв 59
5 этаж падик 4
89032362203 Наталья "        "1-ка, клопы, ГАП
повт выезд 400 р."        Владимир</t>
  </si>
  <si>
    <t xml:space="preserve">  3204дк   </t>
  </si>
  <si>
    <t xml:space="preserve">74994454257 
89166069933 Виктор Викторович"  </t>
  </si>
  <si>
    <t xml:space="preserve">м.Славянский б-р        10.00-11.00        1700        3205дкСЭС        "ул инициативная, 6 корп 1 
падик 1 4 этаж кв 38 код: 38к8184
74994454257 
89166069933 Виктор Викторович"        "МОПы, тараканы, 
хол с бар. БЕЗ гарантиии
( взять с собой препарат - отлить бесплатно) 
инвалиды, пенсионеры"        Владимир</t>
  </si>
  <si>
    <t xml:space="preserve">тарк хол бар МОП</t>
  </si>
  <si>
    <t xml:space="preserve">3205дкСЭС </t>
  </si>
  <si>
    <t xml:space="preserve">СПАО "РЕСО-Гарантия"</t>
  </si>
  <si>
    <t xml:space="preserve">Дарья </t>
  </si>
  <si>
    <t xml:space="preserve">выставлеен</t>
  </si>
  <si>
    <t xml:space="preserve">от центрсоюзсервиса</t>
  </si>
  <si>
    <t xml:space="preserve">тамара </t>
  </si>
  <si>
    <t xml:space="preserve">тамара от центрсоюз сервис 100кв м 2д траканы  договор с актами от 1 дек обрваботки по 4 500</t>
  </si>
  <si>
    <t xml:space="preserve">долгосрочная хуйня центрсоюзсервис  от дмитрия и обработки вмесите с ним</t>
  </si>
  <si>
    <t xml:space="preserve">ИпполитоваИванова </t>
  </si>
  <si>
    <t xml:space="preserve">Демихова </t>
  </si>
  <si>
    <t xml:space="preserve">аквелла приход</t>
  </si>
  <si>
    <t xml:space="preserve">Хусан 89991147933 </t>
  </si>
  <si>
    <t xml:space="preserve">2-ка  от Равиля , электрозаводская  бакунинская 98 кв52 2 подъезд (</t>
  </si>
  <si>
    <t xml:space="preserve">клопы,тараканы комплекс</t>
  </si>
  <si>
    <t xml:space="preserve">заказал на сб, 5850 строка</t>
  </si>
  <si>
    <t xml:space="preserve">7 926 713 79 24</t>
  </si>
  <si>
    <t xml:space="preserve">ДОН КАРЛЕОНЕ МОЛЧАНИЕ ЯГНЯТ</t>
  </si>
  <si>
    <t xml:space="preserve">плазмаш приход</t>
  </si>
  <si>
    <t xml:space="preserve">14.17</t>
  </si>
  <si>
    <t xml:space="preserve">телерадиокомпания звезда</t>
  </si>
  <si>
    <t xml:space="preserve">79031714667     Сергей</t>
  </si>
  <si>
    <t xml:space="preserve">склад, 1000 кв.м., дератизация.
делал в октябре.
до 300 кв.м.  - 7500 р б/н
работали с мосэкосервисом
79031714667     Сергей</t>
  </si>
  <si>
    <t xml:space="preserve">Выставлен</t>
  </si>
  <si>
    <t xml:space="preserve">89265583888 Диля </t>
  </si>
  <si>
    <t xml:space="preserve">19 кв метров в королеве </t>
  </si>
  <si>
    <t xml:space="preserve">старый клиент ждун</t>
  </si>
  <si>
    <t xml:space="preserve">84957064152 зверушка</t>
  </si>
  <si>
    <t xml:space="preserve">3д, </t>
  </si>
  <si>
    <t xml:space="preserve">связь 24.12</t>
  </si>
  <si>
    <t xml:space="preserve">89161425961 Марина</t>
  </si>
  <si>
    <t xml:space="preserve">Людмила\Vbfbk</t>
  </si>
  <si>
    <t xml:space="preserve">ппк 4500, обсл ежемес мес осмотры 40000; площадь 10106,6 </t>
  </si>
  <si>
    <t xml:space="preserve">40 000</t>
  </si>
  <si>
    <t xml:space="preserve">увел у роспотребнадзора зао, выставлен</t>
  </si>
  <si>
    <t xml:space="preserve">89265930362 Юрий</t>
  </si>
  <si>
    <t xml:space="preserve">раменское 3- ка </t>
  </si>
  <si>
    <t xml:space="preserve">клопы, муравьи</t>
  </si>
  <si>
    <t xml:space="preserve">бросил трубку, перезваниваю скидывает, невоспитанная тварь!</t>
  </si>
  <si>
    <t xml:space="preserve">Андрей 89031699434 </t>
  </si>
  <si>
    <t xml:space="preserve">4 комн.кв кутузовский д7 /4 корп1 кв 143 эт 6 пропускная система паспорт либо права проход между домами 7 и 9 по кутузовскому проспекту</t>
  </si>
  <si>
    <t xml:space="preserve">3206дк</t>
  </si>
  <si>
    <t xml:space="preserve">"79258546030   Алена мямля</t>
  </si>
  <si>
    <t xml:space="preserve">м. Щелковская        23.10        5500 нал        3207дк        "79258546030   Алена
ул уральская, д 6 корп 1 
Кафе"        "80 кв.м. таарканы, общепит
мск, 
5000 Разово
2700 ежемесячно.
+ 500 р за вечерний выезд ГАП
___
подписть договор.
повтор 31.12 в 19.00!! "        Владимирдимир
</t>
  </si>
  <si>
    <t xml:space="preserve">тараканы кафе </t>
  </si>
  <si>
    <t xml:space="preserve">   3207дк </t>
  </si>
  <si>
    <t xml:space="preserve">89817199369 Тарас </t>
  </si>
  <si>
    <t xml:space="preserve">крымская  2-ка</t>
  </si>
  <si>
    <t xml:space="preserve">кто что</t>
  </si>
  <si>
    <t xml:space="preserve">перезвонить в 17.50, позвонить в 12 21.12, заказ</t>
  </si>
  <si>
    <t xml:space="preserve">79104272794 Андрей</t>
  </si>
  <si>
    <t xml:space="preserve">соседнее здание, стали ловушки оттуда пошли.
3 этаж, 
Недавно я с вашей помощью решил проблему с короедом на даче, как появилась другая - тараканы в офисе.
Что можно сделать в офисном здании в Москве (ок. 950 кв.м., рядом с м. Курская)?</t>
  </si>
  <si>
    <t xml:space="preserve">тарарканы 950 кв</t>
  </si>
  <si>
    <t xml:space="preserve">старый клиент ждун
___
сами наберут, пока неактуально.</t>
  </si>
  <si>
    <t xml:space="preserve">79296089007 Милена бабуля</t>
  </si>
  <si>
    <t xml:space="preserve">тарраакны, 9 этаже, серпуховский р-н.
79296089007 Милена бабуля
набрать 21.12
2 года. </t>
  </si>
  <si>
    <t xml:space="preserve">тарраакны</t>
  </si>
  <si>
    <t xml:space="preserve">набрать 21.12 в 10.00 - не может говорить, она на спец задании
__
бабка инвалид, травит горячей водой, связь после праздников.</t>
  </si>
  <si>
    <t xml:space="preserve">64ГП</t>
  </si>
  <si>
    <t xml:space="preserve">Крюково жилищник</t>
  </si>
  <si>
    <t xml:space="preserve">ОКС 1520</t>
  </si>
  <si>
    <t xml:space="preserve">22.36</t>
  </si>
  <si>
    <t xml:space="preserve">89166016887 Олег </t>
  </si>
  <si>
    <t xml:space="preserve">плесень 10 кв м возможно увеличение; 1500за кв м возможно увеличение  м раменки винницкая 3 кв 56  аллергики вся хуйня</t>
  </si>
  <si>
    <t xml:space="preserve">3208дк</t>
  </si>
  <si>
    <t xml:space="preserve">89851106060 Надир </t>
  </si>
  <si>
    <t xml:space="preserve">50 квм Люблино магазин автозапчи </t>
  </si>
  <si>
    <t xml:space="preserve">в 11 позвонить , собствен.сами будут решать вопрос, отбой</t>
  </si>
  <si>
    <t xml:space="preserve">89850428350 Татьяна</t>
  </si>
  <si>
    <t xml:space="preserve">Волжская 2-ка волжский бульвар квартал 113А корп 8 кв 3 этаж 2 </t>
  </si>
  <si>
    <t xml:space="preserve">3209дк</t>
  </si>
  <si>
    <t xml:space="preserve">79268552668    Алексей</t>
  </si>
  <si>
    <t xml:space="preserve">зелик, 5 жтаж.
1-ка. 
200 выезд
бар 300 
3800 ГАП = 4300 р.
обслед квартиру - дать рекоменлации</t>
  </si>
  <si>
    <t xml:space="preserve">1-ка таркн гаа </t>
  </si>
  <si>
    <t xml:space="preserve">в 16 позвонить 
__
обсуд с хозяйкой , сам наберут</t>
  </si>
  <si>
    <t xml:space="preserve">8-980-010-67-60. хачи даги шляпа</t>
  </si>
  <si>
    <t xml:space="preserve">2-ка, клопы, каширский р-н., 100 км от мкад.
недавно якобы 
5100 - хачи даги</t>
  </si>
  <si>
    <t xml:space="preserve">79778716462	Ольга</t>
  </si>
  <si>
    <t xml:space="preserve">Химки, ПОДРЕЗКОВО        14.00-15.00        2000        3212дк        """79778716462        Ольга"" 
89262448200       Павел      , г . Химки , м-н подрезково, ул мира, д 4 кв 11
1 падик 3 этаж домофон 11"        " клопы подрезково, 2-ка        клопы подрезково
комплекс со скидкой
___
знакомые Ген. Директора - сделать все на отлично."        Павел</t>
  </si>
  <si>
    <t xml:space="preserve">клопы подрезково</t>
  </si>
  <si>
    <t xml:space="preserve">3212дк </t>
  </si>
  <si>
    <t xml:space="preserve">Хусан 89991147933 , 89672646552 Анвар</t>
  </si>
  <si>
    <t xml:space="preserve">2-ка  от Равиля , электрозаводская  бакунинская 98 кв52 2 подъезд </t>
  </si>
  <si>
    <t xml:space="preserve">3210дк</t>
  </si>
  <si>
    <t xml:space="preserve">89035792147 Ольга</t>
  </si>
  <si>
    <t xml:space="preserve">истринский район до 100м2 от мкад 20 ки славково     подпола нет </t>
  </si>
  <si>
    <t xml:space="preserve">дератизация дома 100м2</t>
  </si>
  <si>
    <t xml:space="preserve">3211дк</t>
  </si>
  <si>
    <t xml:space="preserve">7 962 904 52 04 </t>
  </si>
  <si>
    <t xml:space="preserve">111.30</t>
  </si>
  <si>
    <t xml:space="preserve">79266336474 ирина мразь</t>
  </si>
  <si>
    <t xml:space="preserve">ппк , семейное  кафе , НУЖНО ТОЛЬКО ППК! ничего друго не интересно, не предлагать!</t>
  </si>
  <si>
    <t xml:space="preserve">ппк; 378,7;  asmolova88@yandex.ru</t>
  </si>
  <si>
    <t xml:space="preserve">ждун 22.12</t>
  </si>
  <si>
    <t xml:space="preserve">8 9817199369 Тарас </t>
  </si>
  <si>
    <t xml:space="preserve">крымская  2-ка загородное шоссе д 6 корп 2 кв 11 эт 3 под1</t>
  </si>
  <si>
    <t xml:space="preserve">3214дкСЭС</t>
  </si>
  <si>
    <t xml:space="preserve">Юлия 84999031904</t>
  </si>
  <si>
    <t xml:space="preserve">Москва 1- ка 3800 или 1600</t>
  </si>
  <si>
    <t xml:space="preserve">тараканы гор или хол</t>
  </si>
  <si>
    <t xml:space="preserve">совет с мужем! сама наберет </t>
  </si>
  <si>
    <t xml:space="preserve">"79268583732           Альберт</t>
  </si>
  <si>
    <t xml:space="preserve">Выхино        "16.00-17.00
можно раньше, но не позже!"        "2100 
___
мб на карту!"        3213дк        "79268583732           Альберт
ферганский пр-д, д 10 корп 4"        "уничтожение клопов, школа. 
охрана, кв.м 18 - 20 кв.м.
минимум запаха, делала своя контора
конфиденциально, внешне как рабочий сантехник "        Владимир</t>
  </si>
  <si>
    <t xml:space="preserve">3213дк</t>
  </si>
  <si>
    <t xml:space="preserve">74953242345   Екатерина</t>
  </si>
  <si>
    <t xml:space="preserve">более 400 кв.м - 500 кв.м.
крысы. 
своими силами, Митино радиоранок.
складские, </t>
  </si>
  <si>
    <t xml:space="preserve">"я секретарь..." говорящая башка, сами наберут</t>
  </si>
  <si>
    <t xml:space="preserve">84957295939 Наталья </t>
  </si>
  <si>
    <t xml:space="preserve">135 кв м беговая тараканы нет почти офисы </t>
  </si>
  <si>
    <t xml:space="preserve">хол К отрин </t>
  </si>
  <si>
    <t xml:space="preserve">она подумает, если что перезвонит</t>
  </si>
  <si>
    <t xml:space="preserve">Вера Ивановна 89851724908 84959350137</t>
  </si>
  <si>
    <t xml:space="preserve">1765 подвал в ежемесячно Москва office@novelka.ru</t>
  </si>
  <si>
    <t xml:space="preserve">запрос кп </t>
  </si>
  <si>
    <t xml:space="preserve">89265167676 Виталий</t>
  </si>
  <si>
    <t xml:space="preserve">москва электросталь</t>
  </si>
  <si>
    <t xml:space="preserve">хочет прям сейчас</t>
  </si>
  <si>
    <t xml:space="preserve">79114016296  Ирина</t>
  </si>
  <si>
    <t xml:space="preserve">плесень, 3 детей.     в ванной по швам + на окнах( кухня участко + окно) 
1 зона под под опросм.
Химки.       , есть дети.
6500 комплекс.</t>
  </si>
  <si>
    <t xml:space="preserve">пошла к хозяйке связь 16.30
____
сам наберу!!!</t>
  </si>
  <si>
    <t xml:space="preserve">Баба       79261993085</t>
  </si>
  <si>
    <t xml:space="preserve">плитку отбивать, кухня, комната, + комната 3 зоны 
мелькие </t>
  </si>
  <si>
    <t xml:space="preserve">дорого, хата съемная</t>
  </si>
  <si>
    <t xml:space="preserve">84953242345 Сергей </t>
  </si>
  <si>
    <t xml:space="preserve">Митино термосварочная трубы 500 кв.м рядом столовая  есть щели которые нужно заделывать пенукумарином 9800 20 ловушек по 6 гр на метр 2 кг тестобриков </t>
  </si>
  <si>
    <t xml:space="preserve">4 850</t>
  </si>
  <si>
    <t xml:space="preserve">пошел к руководству, сам перезвонит</t>
  </si>
  <si>
    <t xml:space="preserve">ГП№ 64</t>
  </si>
  <si>
    <t xml:space="preserve">Коломна производство продукты</t>
  </si>
  <si>
    <t xml:space="preserve">не знает площадь помещений, жду информацию, запрос КП  связь 24.12 ЛЮДААААААА</t>
  </si>
  <si>
    <t xml:space="preserve">ССЫТЫЙ ЛОСЬ</t>
  </si>
  <si>
    <t xml:space="preserve">ССЫТЫЙ ЛОСЬ 12х4</t>
  </si>
  <si>
    <t xml:space="preserve">48 000</t>
  </si>
  <si>
    <t xml:space="preserve">м2 куркино </t>
  </si>
  <si>
    <t xml:space="preserve">воняет потом и застарелым запахом 800кв м дезодорация +дезвент</t>
  </si>
  <si>
    <t xml:space="preserve">винтаж приход</t>
  </si>
  <si>
    <t xml:space="preserve">89169617296 хз </t>
  </si>
  <si>
    <t xml:space="preserve">крыса 1к кв</t>
  </si>
  <si>
    <t xml:space="preserve">крыса </t>
  </si>
  <si>
    <t xml:space="preserve">своими силами </t>
  </si>
  <si>
    <t xml:space="preserve">13-Я ПАРКОВАЯ 37К2,3 ПОДЪЕЗД,КОД 49в5537,кв 60</t>
  </si>
  <si>
    <t xml:space="preserve">плесень и жучки</t>
  </si>
  <si>
    <t xml:space="preserve">заказ от семена</t>
  </si>
  <si>
    <t xml:space="preserve">89775025869 Эдуард зверущка</t>
  </si>
  <si>
    <t xml:space="preserve">3к кв клопы 2 мес назад</t>
  </si>
  <si>
    <t xml:space="preserve"> 300 повтор 5300</t>
  </si>
  <si>
    <t xml:space="preserve">вечером наберет если не наберет то свзяь 24.12, очень вредный  хач</t>
  </si>
  <si>
    <t xml:space="preserve">89269826376 гуля </t>
  </si>
  <si>
    <t xml:space="preserve">2к кв клопы  суздальская 38 корп2 под3 14эт кв 129</t>
  </si>
  <si>
    <t xml:space="preserve">комплекс  клопы 2к кв</t>
  </si>
  <si>
    <t xml:space="preserve">3216дк</t>
  </si>
  <si>
    <t xml:space="preserve">7926-147-20-91 Оксана</t>
  </si>
  <si>
    <t xml:space="preserve">школа
7926-147-20-91 Оксана
гжель
через портал</t>
  </si>
  <si>
    <t xml:space="preserve">2Д + акарицидная обработка 1, 5 ГА</t>
  </si>
  <si>
    <t xml:space="preserve">НМЦК ( 33 тысячи в год)</t>
  </si>
  <si>
    <t xml:space="preserve">89672191516 гафур </t>
  </si>
  <si>
    <t xml:space="preserve">клапы тараканы  со шторами привезли раменская коминтерна д21 под2  кв3  3-4 дня как появиличь </t>
  </si>
  <si>
    <t xml:space="preserve">2к кв если повтор то   300</t>
  </si>
  <si>
    <t xml:space="preserve">3217дк</t>
  </si>
  <si>
    <t xml:space="preserve">89268658777 екатерина тел мужа 89263725553 алексе</t>
  </si>
  <si>
    <t xml:space="preserve">м. Мякинино        10.00-11.00        повтор 1400 р!        1913сн        Красногорский бульвар 26 кв 156 эт 16 под 2 тел 89268658777 екатерина тел мужа 89263725553 алексе                 клопы        Владимир</t>
  </si>
  <si>
    <t xml:space="preserve">    1913сн  </t>
  </si>
  <si>
    <t xml:space="preserve">2-й выезд</t>
  </si>
  <si>
    <t xml:space="preserve">"""79197279494 Игорь 79685977966 Татьяна"" 89683814060 Сухроб ( звонить)</t>
  </si>
  <si>
    <t xml:space="preserve">Проофсоюзная        12.00-13.00        "1200 р за клопов!!!!
тарарканы - бесплатно."        1154я СЭС///// новый договр 1265ин        """79197279494 Игорь
79685977966 Татьяна""
89683814060 Сухроб ( звонить) 
архитектора власова д 5 к 2 под 2 эт 1 кв 21"        "ездим к ним  5 или 6 раз!!!
выяснть почему бегут тараканы и откуда: если есть дыры или их домой несут - указать в актах. Если антисанитария - указать в актах. + появились еще и клопы!!! ( за них доплата 1200 р.ю)
выяснить что в квартире происходить, чтобы больше по гарантии НЕ ЗВОНИЛИ!!!"        Владимир</t>
  </si>
  <si>
    <t xml:space="preserve">тараркан ыи  клопы</t>
  </si>
  <si>
    <t xml:space="preserve">1154я СЭС///// новый договр 1265ин</t>
  </si>
  <si>
    <t xml:space="preserve">5-й или 6-й выезд</t>
  </si>
  <si>
    <t xml:space="preserve">7.00</t>
  </si>
  <si>
    <t xml:space="preserve">, Марковская Елена Григорьевная
ГБУК г. Москвы "ЦБС ЮВАО"
 +7 (499)170-89-38</t>
  </si>
  <si>
    <t xml:space="preserve">БИБЛИОТЕКИ ЮВАО!!!!!! 2Д
Добрый день еще раз, Елена Григорьевна!  В продолжение нашего диалога, высылаю Вам коммерческое предложение.
Напомню, что если потребуется быстро и "безболезненно" провести исследование рынка, получить еще несколько КП - Вы можете обратиться к нам, отреагируем оперативно.
Заранее благодарен за обратную связь!</t>
  </si>
  <si>
    <t xml:space="preserve">БИБЛИОТЕКИ ЮВАО!!!!!! 2Д</t>
  </si>
  <si>
    <t xml:space="preserve">запрос КП, в работе у Павла
______
отправлено</t>
  </si>
  <si>
    <t xml:space="preserve">ТРИУМФ приход</t>
  </si>
  <si>
    <t xml:space="preserve">8903 224 61 03 лариса</t>
  </si>
  <si>
    <t xml:space="preserve">обработка бомжа </t>
  </si>
  <si>
    <t xml:space="preserve">10к обраюотка 35 к вывоз дерьма </t>
  </si>
  <si>
    <t xml:space="preserve">45 000</t>
  </si>
  <si>
    <t xml:space="preserve">89037684590 Ольга  89262273173</t>
  </si>
  <si>
    <t xml:space="preserve">ППК, ЖУД, лампы, 3д, лаб   0949119@mail.ru </t>
  </si>
  <si>
    <t xml:space="preserve"> ИП царева</t>
  </si>
  <si>
    <t xml:space="preserve">12.31</t>
  </si>
  <si>
    <t xml:space="preserve">79647800601 Юлия</t>
  </si>
  <si>
    <t xml:space="preserve">д.Марушкино,ул Ивана Болотникова д2</t>
  </si>
  <si>
    <t xml:space="preserve">Клопы холодный до 100 кв.м дом</t>
  </si>
  <si>
    <t xml:space="preserve">3218дк</t>
  </si>
  <si>
    <t xml:space="preserve">перенос на хз когда</t>
  </si>
  <si>
    <t xml:space="preserve">79036163290     Ольга</t>
  </si>
  <si>
    <t xml:space="preserve">плесень в кладовке
как комната, 10 кв.м
запах плесени. 
МО , 25 км от , Чкаловский</t>
  </si>
  <si>
    <t xml:space="preserve">скулящая кладовка</t>
  </si>
  <si>
    <t xml:space="preserve">79055795452 Александр </t>
  </si>
  <si>
    <t xml:space="preserve">борщевик до 150 ГА
25 км от мкад, минка.
кафе (500) и гостишка.( до 1000 кв.) </t>
  </si>
  <si>
    <t xml:space="preserve">2д Ю борщевик</t>
  </si>
  <si>
    <t xml:space="preserve">запрос КП, в работе у Владимира
______
старый клиент по вольеру от 18.12</t>
  </si>
  <si>
    <t xml:space="preserve">89252686239 Галина николаевна </t>
  </si>
  <si>
    <t xml:space="preserve">1к кв пушкминский р-н софрино 1 </t>
  </si>
  <si>
    <t xml:space="preserve">клопы гор если 3 кв то 2000 руб, есоли 5 то по 1800 руб. </t>
  </si>
  <si>
    <t xml:space="preserve">ушла к соседям связь 25.12   ЗАКАЗ от 25.12</t>
  </si>
  <si>
    <t xml:space="preserve">79854699061 Вера"  </t>
  </si>
  <si>
    <t xml:space="preserve">Подольск МО        16.00-17.00        1800        3219дкСЭС        "МО . Подольск, ул высотная, д 19 кв 19
5 этаж 1 падик код: в 15 в 2
79854699061 Вера"        "2-ка, клопы, холодный.
логистическая скидка.
профилактика, ОБНАРУЖИТЬ КЛОПОВ."        Владимир</t>
  </si>
  <si>
    <t xml:space="preserve">  3219дкСЭС</t>
  </si>
  <si>
    <t xml:space="preserve">отказ тупая тварь</t>
  </si>
  <si>
    <t xml:space="preserve">   "79652269271        Савва</t>
  </si>
  <si>
    <t xml:space="preserve">м. Семеновская        16.00-17.00        8500 - 9000        3220дк        "79652269271        Савва
ул 10-й соколинной горы, д 6 корп 1 
кв 146 этаж 7 падик 4"        "плесень
до 6 кв.м.
мск. комплекс: зачистка, 2 компонентный состав: бактерициды-фунгициды и активный хлор.
__
в зависимости от сложности зазор 500 р!!"        Владимир</t>
  </si>
  <si>
    <t xml:space="preserve">  3220дк  </t>
  </si>
  <si>
    <t xml:space="preserve">79015400450 Сергей</t>
  </si>
  <si>
    <t xml:space="preserve">3д на год доки</t>
  </si>
  <si>
    <t xml:space="preserve">3д на год доки акты</t>
  </si>
  <si>
    <t xml:space="preserve">1350ю</t>
  </si>
  <si>
    <t xml:space="preserve">жду на ватс ап перевертыша
__
прислал первернутые фотки рек-ов ватс ап! Дед! 
выставлен счет</t>
  </si>
  <si>
    <t xml:space="preserve"> (ССЫТЫЙ ЛОСЬ 4 конторы</t>
  </si>
  <si>
    <t xml:space="preserve">  (ССЫТЫЙ ЛОСЬ 4 конторы</t>
  </si>
  <si>
    <t xml:space="preserve">Ирина 89636128031 9637571222 Галина      </t>
  </si>
  <si>
    <t xml:space="preserve">м. Селигерская        13.00-14.00        "потвор 
3- й выезд. 
900 р.!"        2985ок             весення ул д25 корп2 кв66 4подъезд 2-ой эта (В66В451952) травили сами селигерская        Ирина 89636128031 9637571222 Галина          "КЛОПЫ!!!  
2 РАЗА ДЕЛАЛИ АВЕРФОСОМ! СМЕНИТЬ ДВ, ВЗЯТЬ ГЕЛИ!!! 2 раза был черепинский - жалобы.
В первый раз не сделали барьерьерную защиту! Сделать сейчас!!! Сменить действ. вещество!!!!!! "         Людмила</t>
  </si>
  <si>
    <t xml:space="preserve">  2985ок  </t>
  </si>
  <si>
    <t xml:space="preserve">79261735619 Сергей</t>
  </si>
  <si>
    <t xml:space="preserve">жду на ватс ап ФОТО ПЛЕСЕНИ!!! связь 25.12</t>
  </si>
  <si>
    <t xml:space="preserve">89260709000 мудак александр</t>
  </si>
  <si>
    <t xml:space="preserve">/// М У Д И Л О</t>
  </si>
  <si>
    <t xml:space="preserve">мудак, консультация\\\М У Д И Л О</t>
  </si>
  <si>
    <t xml:space="preserve">79164084393 надежда</t>
  </si>
  <si>
    <t xml:space="preserve">однушка ул Куусенина д6к10 кв 836</t>
  </si>
  <si>
    <t xml:space="preserve">3221дк</t>
  </si>
  <si>
    <t xml:space="preserve">ипполттова приход</t>
  </si>
  <si>
    <t xml:space="preserve">89631095673баба </t>
  </si>
  <si>
    <t xml:space="preserve">423кв м тараканы дмитровская в 20.00</t>
  </si>
  <si>
    <t xml:space="preserve">если в 2200 то 10800</t>
  </si>
  <si>
    <t xml:space="preserve"> 
выставлен счет</t>
  </si>
  <si>
    <t xml:space="preserve">79653120101   Натан</t>
  </si>
  <si>
    <t xml:space="preserve">салонов крастоты доки
79653120101   Натан</t>
  </si>
  <si>
    <t xml:space="preserve">хз когда открытие консультация </t>
  </si>
  <si>
    <t xml:space="preserve">Сергей 84999176810</t>
  </si>
  <si>
    <t xml:space="preserve">891 кв.м Москва </t>
  </si>
  <si>
    <t xml:space="preserve">Запрос КП НМЦК</t>
  </si>
  <si>
    <t xml:space="preserve">84997262602 Елена, 89037984177 </t>
  </si>
  <si>
    <t xml:space="preserve">100 км от москвы Боровск, дом не достроен жилое помещение 200 кв.м 1500 руб гарантийный логистический , думает когда могут принять мастера колужская обл боровский р-он деревня отяково </t>
  </si>
  <si>
    <t xml:space="preserve">мыши палевки</t>
  </si>
  <si>
    <t xml:space="preserve">3222дк</t>
  </si>
  <si>
    <t xml:space="preserve">заказ приблизительно на чт 27.12, 26 точно скажет в какой день примут мастера, после праздников</t>
  </si>
  <si>
    <t xml:space="preserve">89252686239 Галина николаевна 89037412284 </t>
  </si>
  <si>
    <t xml:space="preserve">1к кв пушкминский р-н софрино1 дом у почты, звонитьей </t>
  </si>
  <si>
    <t xml:space="preserve">клопы 3 кв комплекс</t>
  </si>
  <si>
    <t xml:space="preserve">3223дк</t>
  </si>
  <si>
    <t xml:space="preserve">стр 5889 заказ</t>
  </si>
  <si>
    <t xml:space="preserve">УК Дон Сервис</t>
  </si>
  <si>
    <t xml:space="preserve">Леонид
2248844@mail.ru</t>
  </si>
  <si>
    <t xml:space="preserve">Здравствуйте! Нашей организации требуется дезинсекция, просьба рассмотреть нашу заявку и сообщить стоимость. Данное мероприятие нужно провезти 30.12.2018 в первой половине дня, г. Москва, ул Нижегородская. требуется: 
Обработка должна проводится комплексно, методом орошения, генератором холодного тумана,
также применяются гели и ловушки. Применяемые препараты относятся к 4 классу малоопасных
веществ, в составах присутствует фосфороорганика и перитроиды. На все применяемые
препараты предоставляются сертификаты соответствия.
площадь 4050м2, 6 этажей.</t>
  </si>
  <si>
    <t xml:space="preserve">
74953040880    Наталья Владимировна </t>
  </si>
  <si>
    <t xml:space="preserve">клопы, 2 обработки было 
6 декабря, газация , доброхим, фуфанон, 13 декабря ципер. 
2-ка, мск, комплекс 5700 повыш дозы</t>
  </si>
  <si>
    <t xml:space="preserve">Елена 89154309837</t>
  </si>
  <si>
    <t xml:space="preserve">20 км от МКАД Щелковский р-он 10080 кв.м обработать 28.12 и 1000 кв.м обработать 6 января, постоплата yamlena232@gmail.com  mid-school@yandex.ru -</t>
  </si>
  <si>
    <t xml:space="preserve">тараканы, холодный К Отрин, дератизация</t>
  </si>
  <si>
    <t xml:space="preserve">ТКБ№3ДЗМ</t>
  </si>
  <si>
    <t xml:space="preserve">ЦБСЦАО </t>
  </si>
  <si>
    <t xml:space="preserve">ООО Леснорядская</t>
  </si>
  <si>
    <t xml:space="preserve">Екатерина 89067036943</t>
  </si>
  <si>
    <t xml:space="preserve">Запрос КП НМЦК ЛАЗИЕТ СКРИНИТ САЙТ!!!!</t>
  </si>
  <si>
    <t xml:space="preserve">академики РАН
от 18.12</t>
  </si>
  <si>
    <t xml:space="preserve">    3д столовка на год ООО "Комбинат питания"</t>
  </si>
  <si>
    <t xml:space="preserve">""79168162343     Сергей" </t>
  </si>
  <si>
    <t xml:space="preserve">ХИМКИ        12.00-13.00        "3-й выезд. 
1050р.!"        3132дк                "г. Химки, ул бабакина, д 6 кв 41  
  ""79168162343     Сергей"        "клопы вт выезд добить клопов, отдал 6300 з акомплекс.
__
3-й выезд, сделать ЯДРЕНО!!! МАКС ДОЗЫ!! осмотрть квартиру, дать рекомендации - ОБЯЗАТЕЛЬНО!!!"        Владимир</t>
  </si>
  <si>
    <t xml:space="preserve"> 3132дк       </t>
  </si>
  <si>
    <t xml:space="preserve">79670026638  Ислом
</t>
  </si>
  <si>
    <t xml:space="preserve">15-20 дней клопы м. Волжская
общага, 1 комната.
1600 р - денег нет .
</t>
  </si>
  <si>
    <t xml:space="preserve">хотел лекарство от клопов, денях нет!!!!</t>
  </si>
  <si>
    <t xml:space="preserve">16.31</t>
  </si>
  <si>
    <t xml:space="preserve">79660457594 Алик</t>
  </si>
  <si>
    <t xml:space="preserve">раменское 2-ка, 2 раза дезинсекцию, повтор 500р , хотит после НГ </t>
  </si>
  <si>
    <t xml:space="preserve">некуда деть ребенка, пусть дальше кусают ! Я подумаю , позвоню. 
связь 26.12</t>
  </si>
  <si>
    <t xml:space="preserve">79011513521 Карим"</t>
  </si>
  <si>
    <t xml:space="preserve">МО Долгопрудный        19.00        4100        3224дк        "МО Долгопрудный, ул первомайская, д 31 
кв 10
1 падик        "клопы, тарканы, 2-ка
делали мошенники до этого!!
5 человек. 
ГАП, 4100р. "        Владимир</t>
  </si>
  <si>
    <t xml:space="preserve">клопы тараканы ГАП</t>
  </si>
  <si>
    <t xml:space="preserve">3224дк</t>
  </si>
  <si>
    <t xml:space="preserve">ГУП Мосгортранс западный</t>
  </si>
  <si>
    <t xml:space="preserve">сансет приход</t>
  </si>
  <si>
    <t xml:space="preserve">ГП-46
ГП-46</t>
  </si>
  <si>
    <t xml:space="preserve">Номер п/п</t>
  </si>
  <si>
    <t xml:space="preserve">Время входящего</t>
  </si>
  <si>
    <t xml:space="preserve">Конатктный телефон</t>
  </si>
  <si>
    <t xml:space="preserve">Ответственный менеджер</t>
  </si>
  <si>
    <t xml:space="preserve">Суть, адрес :</t>
  </si>
  <si>
    <t xml:space="preserve">Сумма: б/н</t>
  </si>
  <si>
    <t xml:space="preserve">Статус обращение:
Заказ/ думает/ отказ/ спам</t>
  </si>
  <si>
    <t xml:space="preserve">79197841942 Ирина</t>
  </si>
  <si>
    <t xml:space="preserve">МО Щелково        19.00        6300 нал        3225дк        "МО,щелково, 1-й советский перулок., д. 5 
первй этаж, клиника здоровье
79197841942 Ирина"        "70 кв.м. ГАП
блохи, детское учреждение"        Владимир</t>
  </si>
  <si>
    <t xml:space="preserve">  3225дк </t>
  </si>
  <si>
    <t xml:space="preserve">74954115333 Евгений</t>
  </si>
  <si>
    <t xml:space="preserve">7800 доки 
акты ежеквартально </t>
  </si>
  <si>
    <t xml:space="preserve">доки </t>
  </si>
  <si>
    <t xml:space="preserve">жду рк-ы
__
если не пришлет связь в 15.00
___
нужна лицензия - мудак
пошел звонить жене в РПН</t>
  </si>
  <si>
    <t xml:space="preserve">Елена 89160348866</t>
  </si>
  <si>
    <t xml:space="preserve">пролетарская 3-ка  есть дети 3-ий крутицкий переулок д11 подъезд3 эт12кв186 , ребенок без запах</t>
  </si>
  <si>
    <t xml:space="preserve">муравьи хол+ бар </t>
  </si>
  <si>
    <t xml:space="preserve">3226дк</t>
  </si>
  <si>
    <t xml:space="preserve"> 79672665843 юлия  ( хач)   79588048141 </t>
  </si>
  <si>
    <t xml:space="preserve">Кунцевская        12.00-13.00        "2000 р. программа лояльности 3-й выезд : клопы и тарарканы.        2151ок        "     79672665843 юлия  ( хач)   79588048141       маршала неделина д12 кв 26
2 падик этаж 2 """"        ""             
26.12"""          клоп таракан      усиленно холодный ядрен дозы!!!!!!           Костян</t>
  </si>
  <si>
    <t xml:space="preserve">клоп тараркна</t>
  </si>
  <si>
    <t xml:space="preserve">2151ок    </t>
  </si>
  <si>
    <t xml:space="preserve">Андрей 89670350560</t>
  </si>
  <si>
    <t xml:space="preserve">2-ка,  ф руктовая д3 корпА кв164 варшавская 16 - 17</t>
  </si>
  <si>
    <t xml:space="preserve">3227дк</t>
  </si>
  <si>
    <t xml:space="preserve">7 980 362 93 03  ОЛег</t>
  </si>
  <si>
    <t xml:space="preserve">СПАМ, цинкануть в 12.00
__
я не олег, шутят</t>
  </si>
  <si>
    <t xml:space="preserve">89154258393 Андрей</t>
  </si>
  <si>
    <t xml:space="preserve">100 кв м центр офис  хол 2900, гор 3900 комплекс 6100</t>
  </si>
  <si>
    <t xml:space="preserve">хорошо я подумаю,узнает цены. когда могу перезвонит? - Не нужно я сам наберу </t>
  </si>
  <si>
    <t xml:space="preserve">знакомые</t>
  </si>
  <si>
    <t xml:space="preserve">    "79672925222 Анна - набрать!!
89067939181 Илья ( звонить)</t>
  </si>
  <si>
    <t xml:space="preserve">м. Пражская        10.00-11.00        3800        3228дк        "79672925222 Анна - набрать!!
89067939181 Илья ( звонить)
востряковский пр-д, 1 корп 2
кв. 74. 3 падик этаж 1"        "1-ка, клопы. ГАП
сделать хорошо, постоянный клиент. ( с левой заявки)"        Владимир</t>
  </si>
  <si>
    <t xml:space="preserve">3228дк</t>
  </si>
  <si>
    <t xml:space="preserve">12.26</t>
  </si>
  <si>
    <t xml:space="preserve">89267977780 Феликс 61</t>
  </si>
  <si>
    <t xml:space="preserve">1200 кв.м  г Балашиха ул Дмитриева д24 кв33 1-ый п., 10 этаж </t>
  </si>
  <si>
    <t xml:space="preserve">3229дк</t>
  </si>
  <si>
    <t xml:space="preserve">84953997797 татьяна клопы</t>
  </si>
  <si>
    <t xml:space="preserve">2к кв ремонт в доме может от соседой 2 к кв  Ул 7я кожуховская д 20а кв 142 8эт 89036859610 татьяна </t>
  </si>
  <si>
    <t xml:space="preserve">3230дк</t>
  </si>
  <si>
    <t xml:space="preserve">музей ВОВ</t>
  </si>
  <si>
    <t xml:space="preserve">мини кафе, отдельностоящее 40кв м тараканы фос </t>
  </si>
  <si>
    <t xml:space="preserve">МИШАААА СВЯЗЬ 27.12</t>
  </si>
  <si>
    <t xml:space="preserve">7 916 467 18 55 Любовь</t>
  </si>
  <si>
    <t xml:space="preserve">genius12348@yandex.ru</t>
  </si>
  <si>
    <t xml:space="preserve">ППК ЖУД пищ лаб</t>
  </si>
  <si>
    <t xml:space="preserve">список сказал, думает  связь 27.12</t>
  </si>
  <si>
    <t xml:space="preserve">от поливитакса </t>
  </si>
  <si>
    <t xml:space="preserve">7 916 633 00 82 Елена </t>
  </si>
  <si>
    <t xml:space="preserve">3д доки 4х</t>
  </si>
  <si>
    <t xml:space="preserve">доки 3д </t>
  </si>
  <si>
    <t xml:space="preserve">19 840</t>
  </si>
  <si>
    <t xml:space="preserve">гов голова, посоветовал поливитакс, пошла к руководству
связь 27.12</t>
  </si>
  <si>
    <t xml:space="preserve">79037144415     малолетний официальный хач  Константин Львович</t>
  </si>
  <si>
    <t xml:space="preserve">подвал, 
контракт на год, 30 - 20 адресов. в каждом округе
сумма 15 млн ? завышена?
15 округов.
контракт .   на год</t>
  </si>
  <si>
    <t xml:space="preserve">подвал, 
контракт на год, 30 - 20 адресов.
15 округов.
контракт .   на год</t>
  </si>
  <si>
    <t xml:space="preserve">официальное малолетнее мудило-хач, нахуй пошел.
мосшенник</t>
  </si>
  <si>
    <t xml:space="preserve">вайт тревел приход</t>
  </si>
  <si>
    <t xml:space="preserve">1351ю</t>
  </si>
  <si>
    <t xml:space="preserve">74953045836
74953040880    Наталья Владимировна 
89858980261     </t>
  </si>
  <si>
    <t xml:space="preserve">Перово        10.00-11.00        5700        3231дк        "  
ул новогиреевская, д 30 кв 116
этаж 21"        "2-ка, клопы
""клопы, 2 обработки было 
6 декабря, газация , доброхим, фуфанон, 13 декабря ципер. 
2-ка, мск, комплекс 5700 повыш дозы"""        Владимир</t>
  </si>
  <si>
    <t xml:space="preserve">  3231дк</t>
  </si>
  <si>
    <t xml:space="preserve">заказ стр 5909</t>
  </si>
  <si>
    <t xml:space="preserve">  "79151205339  Мария</t>
  </si>
  <si>
    <t xml:space="preserve">Строгино        23.00        5300 нал.        3232дкСЭС        "79151205339  Мария
маршрала катукова, д 10 
пиццерия Доминос!"        "до 100 кв.м.
комплекс, тараканы
__
приходник!!!"        Владимир</t>
  </si>
  <si>
    <t xml:space="preserve">перенос на после праздников</t>
  </si>
  <si>
    <t xml:space="preserve">15ДЗМ</t>
  </si>
  <si>
    <t xml:space="preserve">Георгий 89686075226</t>
  </si>
  <si>
    <t xml:space="preserve">клопы трешка новокосино,ул Городецкая 9к1 кв356 домофон 356ключ8854</t>
  </si>
  <si>
    <t xml:space="preserve">3233дкСЭС</t>
  </si>
  <si>
    <t xml:space="preserve">"79150195812 Ирина</t>
  </si>
  <si>
    <t xml:space="preserve">м. Пражская        12.00-13.00        5700        3234дк        "79150195812     Ирина
ул чертановская, д 42 корп 2 кв 73
11 этаж 1 падик"        "тараканы,                  2-ка, мск
купила хату 24.12
КОМПЛЕКС"        Владимир</t>
  </si>
  <si>
    <t xml:space="preserve">   3234дк   </t>
  </si>
  <si>
    <t xml:space="preserve">Административный отдел
ПАО "Промсвязьбанк"
тел.: (495) 777-10-20, доб. 70-5329
моб.: +7(964) 626-0217
E-mail: puzakov@psbank.ru</t>
  </si>
  <si>
    <t xml:space="preserve">промсвязьбанк 2Д</t>
  </si>
  <si>
    <t xml:space="preserve">запрос КП, в работе у Павла
______
связь 27.12</t>
  </si>
  <si>
    <t xml:space="preserve">7 916 644 56 29    Дмитрий</t>
  </si>
  <si>
    <t xml:space="preserve">тараканы, 2 месяца
3-ка, маленькая.
мск, от соседей, </t>
  </si>
  <si>
    <t xml:space="preserve">ой, дораха, не надо мне, ой-ой-ой, сбрасывает 
нахуй пошел.
</t>
  </si>
  <si>
    <t xml:space="preserve">89175688036 тамара</t>
  </si>
  <si>
    <t xml:space="preserve">веры ваолошиной 21 отель герда 5 этаж 250кв м </t>
  </si>
  <si>
    <t xml:space="preserve">1355ю</t>
  </si>
  <si>
    <t xml:space="preserve">89162230852 Валентина 84957000476</t>
  </si>
  <si>
    <t xml:space="preserve">Москва. Сдавала белорусам, дома бардак, появились тараканы. Кантимировская 8 корп1 284 подъезд 6 3-ка </t>
  </si>
  <si>
    <t xml:space="preserve">3235дк</t>
  </si>
  <si>
    <t xml:space="preserve">79152999177 Женщина</t>
  </si>
  <si>
    <t xml:space="preserve">Оезрский р-н, дом 2 этажа. 200 кв.м.
крысы комплекс : 8500 , если на пятницу 29.12 , то 7800 р!</t>
  </si>
  <si>
    <t xml:space="preserve">пошла к мужу
связь 28.12
попытаться поставить на 29.12 под раменское</t>
  </si>
  <si>
    <t xml:space="preserve">олеся 89151677306 </t>
  </si>
  <si>
    <t xml:space="preserve">общагна клопы тараканы 1 комната в общаге</t>
  </si>
  <si>
    <t xml:space="preserve">клопы тараканы комплексм</t>
  </si>
  <si>
    <t xml:space="preserve">подумаю по времени позвоню
свзяь в 15.00
______
сами наберут!</t>
  </si>
  <si>
    <t xml:space="preserve">79857671489  Светалана
</t>
  </si>
  <si>
    <t xml:space="preserve">1500 - 2000 кв.м. в среднемплесень в квартире. ребенок отодрал
нужно прикинуть либо сфоткать 
комплекс</t>
  </si>
  <si>
    <t xml:space="preserve">неудобно говорить
свзяь в 15.00 у Владимира на контроле
___
связь в 18.00!</t>
  </si>
  <si>
    <t xml:space="preserve">Алла          +7 915 201 50 99 </t>
  </si>
  <si>
    <t xml:space="preserve">мыши?
102 кв.м. мыши
2 этаж 
4 к </t>
  </si>
  <si>
    <t xml:space="preserve">с кем-то уже пиздит, миллион заявок разным компаниям.
связь в 11.00
__
хохлушка- быдло, за копейки
+ ушлый агент по недвижке</t>
  </si>
  <si>
    <t xml:space="preserve">животное </t>
  </si>
  <si>
    <t xml:space="preserve">1352ю</t>
  </si>
  <si>
    <t xml:space="preserve">оплата в тенге</t>
  </si>
  <si>
    <t xml:space="preserve">ресо гарантия</t>
  </si>
  <si>
    <t xml:space="preserve">приход ресо гарантия</t>
  </si>
  <si>
    <t xml:space="preserve">Спортивная школа олимпийского резерва +</t>
  </si>
  <si>
    <t xml:space="preserve">приход Спортивная школа олимпийского резерва +</t>
  </si>
  <si>
    <t xml:space="preserve">Ритуальная служба</t>
  </si>
  <si>
    <t xml:space="preserve">79269250358  Юрий
</t>
  </si>
  <si>
    <t xml:space="preserve">2-ка, профилактика, с переездом.
жили квартиранты жили.
4100 ГАП ( клопы, тарарканы,блохи, вирусы)
хотел на 30.12</t>
  </si>
  <si>
    <t xml:space="preserve">профилактика гап 2-еп</t>
  </si>
  <si>
    <t xml:space="preserve">дорого, цинкануть в 16.00
______
сами наберут!</t>
  </si>
  <si>
    <t xml:space="preserve">школа мид</t>
  </si>
  <si>
    <t xml:space="preserve"> школа мид 10002,96</t>
  </si>
  <si>
    <t xml:space="preserve">12/20</t>
  </si>
  <si>
    <t xml:space="preserve">84992499802 гов голова баба</t>
  </si>
  <si>
    <t xml:space="preserve">разово 300кв м офис тараканы rdm.bauer@gmail.com  на суб к часу </t>
  </si>
  <si>
    <t xml:space="preserve">выст счет!</t>
  </si>
  <si>
    <t xml:space="preserve">СПАМ
__
я не настя шутят</t>
  </si>
  <si>
    <t xml:space="preserve">79266037557   Максим</t>
  </si>
  <si>
    <t xml:space="preserve">м. Котельники        15.00-15.30        7400 нал        3236дк        "79266037557   Максим   
г. Котельники, ул кузьминская, д 17 
вход со двора. вывеска мини-отель"        " ""200 кв.м. полуподвал, мини отель, 8 номеров . клопы
котельники, УЖЕ травили мошенники - узнать чем.
7400 ГАП""        клопы
дать рекомендации сколько настаивать помещение."             Владимир       </t>
  </si>
  <si>
    <t xml:space="preserve">3236дк </t>
  </si>
  <si>
    <t xml:space="preserve">79296744773    Роман</t>
  </si>
  <si>
    <t xml:space="preserve">МО клин, таррканы, клопы.
3-ка, 
ГАП, сдавали профилактика 4300
79296744773    Роман</t>
  </si>
  <si>
    <t xml:space="preserve">совет,связь 14-00
свзяь к 17.00, поставит к 12.00 на 28.12 
БРОНЬ
___
сбрас , заебал!</t>
  </si>
  <si>
    <t xml:space="preserve">ИП Гаврилюк</t>
  </si>
  <si>
    <t xml:space="preserve">1354ю</t>
  </si>
  <si>
    <t xml:space="preserve">79268102950 Баир </t>
  </si>
  <si>
    <t xml:space="preserve">общепит, фудкорт бурято-монгольская кухня 3 вокзала 
никакиъ проблем
мск</t>
  </si>
  <si>
    <t xml:space="preserve">наберет пошел к начальству
связь в 16.00
___
28.12 МИША СВЯЗЬ!!!!!!!!</t>
  </si>
  <si>
    <t xml:space="preserve">79629994333 Дмитрий мудак </t>
  </si>
  <si>
    <t xml:space="preserve">склады, магазины, МСК пищевка </t>
  </si>
  <si>
    <t xml:space="preserve">1000кв м ппк от 20000 хорошую лабораторку от 50к </t>
  </si>
  <si>
    <t xml:space="preserve">консультация соут, мудак</t>
  </si>
  <si>
    <t xml:space="preserve">79660789436 Владимир</t>
  </si>
  <si>
    <t xml:space="preserve">Михал </t>
  </si>
  <si>
    <t xml:space="preserve">мясное апроизводство </t>
  </si>
  <si>
    <t xml:space="preserve">30кв м  3д, лаб (контроль качества),  биоотходы  х3</t>
  </si>
  <si>
    <t xml:space="preserve">жду реквизиты, если меня не бюудет пришлет три шт рекизитов выставить счет по 8 к на каждое юрлицо за комплекс услуг по сэс аудиту</t>
  </si>
  <si>
    <t xml:space="preserve">Сергей 84986645055</t>
  </si>
  <si>
    <t xml:space="preserve">3д за 2018 год</t>
  </si>
  <si>
    <t xml:space="preserve">доки  с доставкой\\\гас от 28.12</t>
  </si>
  <si>
    <t xml:space="preserve">7 910 468 64 54  ЖАННА</t>
  </si>
  <si>
    <t xml:space="preserve">моссанэксперт . ру не по адресу</t>
  </si>
  <si>
    <t xml:space="preserve">22ГП</t>
  </si>
  <si>
    <t xml:space="preserve">24ДЗМ</t>
  </si>
  <si>
    <t xml:space="preserve">54 кв 1 подъезд , гараж Москва 2 этажа 960 м. ellips2000@yandex.ru</t>
  </si>
  <si>
    <t xml:space="preserve">отправить рыбу договор, связь после НГ </t>
  </si>
  <si>
    <t xml:space="preserve">ГКУЗ ОПБ №2</t>
  </si>
  <si>
    <t xml:space="preserve">Мосгортранс</t>
  </si>
  <si>
    <t xml:space="preserve">74993224369     Борис</t>
  </si>
  <si>
    <t xml:space="preserve">по стене за столом, 
мск, м. щелковская
2-3 месяца.
менее до 2-3 кв.м. 
6500 - 7000 р.
будет на ватс ап мутить фото, связь до праздников, мб обработка 5 января</t>
  </si>
  <si>
    <t xml:space="preserve">будет на ватс ап мутить фото, связь до праздников, мб обработка 5 января</t>
  </si>
  <si>
    <t xml:space="preserve">79096453493 Юрий</t>
  </si>
  <si>
    <t xml:space="preserve">фитнес стцудия </t>
  </si>
  <si>
    <t xml:space="preserve">открытие ближ время  прозвон в январе если что</t>
  </si>
  <si>
    <t xml:space="preserve">Павел 89852398128 - мудак  </t>
  </si>
  <si>
    <t xml:space="preserve">Братиславская        15.00-16.00        2700        3237дк        Марьинский парк 21 к 1 КВ 20 падик 1 этаж 7 Павел 89852398128 - мудак        "моп крысы комплекс
ловушки приманки пена"        Павел</t>
  </si>
  <si>
    <t xml:space="preserve">3237дк   </t>
  </si>
  <si>
    <t xml:space="preserve">79636684363 хер</t>
  </si>
  <si>
    <t xml:space="preserve">бесплатная консультаця</t>
  </si>
  <si>
    <t xml:space="preserve">Каширская ЦБ </t>
  </si>
  <si>
    <t xml:space="preserve">"79060396789      Владимир</t>
  </si>
  <si>
    <t xml:space="preserve">Ивантеевка МО        13.00-14.00        4600        3238дк        "79060396789      Владимир
Ивантеевка, д-я Невзорово, СНТ Скалба.
уч 66. "        "ивантеевка. 25 км отмкад. 
комплекс 4600 р. 
есть овчкарка
восересенье 29.12
крыса возле собаки, тырит еду.
крыса тусит. комлекс: ловушки, приманки, пена"        Владимир</t>
  </si>
  <si>
    <t xml:space="preserve"> 3238дк </t>
  </si>
  <si>
    <t xml:space="preserve">74999729000 Лариса </t>
  </si>
  <si>
    <t xml:space="preserve">74999729000 Лариса  АГАТ РОСКОСМОС
</t>
  </si>
  <si>
    <t xml:space="preserve">ЖДЕМ ТЗ
странная телка))
__
всего боится , пропала
+ + многгоканал . прячется пнх</t>
  </si>
  <si>
    <t xml:space="preserve">Леонид 89859894840</t>
  </si>
  <si>
    <t xml:space="preserve">договор 45 ТЦ в москве одежда 4 800 24 акта+договор</t>
  </si>
  <si>
    <t xml:space="preserve">7 800 акты 24 шт+ договор+ разовая дезинсекция</t>
  </si>
  <si>
    <t xml:space="preserve">у вас тут на сайте нааписано, что 1500 стоит договор. Бомж неадекватный, Думает, что в магазине одежды грызунов не может быть, да и тараканов он не знает видел или нет...чмоднонетдрузей</t>
  </si>
  <si>
    <t xml:space="preserve">Школа МИД</t>
  </si>
  <si>
    <t xml:space="preserve">89262655964 Сергей</t>
  </si>
  <si>
    <t xml:space="preserve">плесень в швах+ гипсокартон  4 кв.м в ванне коломенская </t>
  </si>
  <si>
    <t xml:space="preserve">думает на праздники, в 11 29го связь</t>
  </si>
  <si>
    <t xml:space="preserve">ПОЗВОНИТЕ 89267811025</t>
  </si>
  <si>
    <t xml:space="preserve">РПН</t>
  </si>
  <si>
    <t xml:space="preserve">crjkmrj cnjbn eckeub gj pfzdktyb. d hgy - f xnj bvtyyj pfzdkznm - dct z cfvf dct cltkf. dctuj lj,hjuj c yjdsv ujljvf/ t,.fymrj, хуйло!</t>
  </si>
  <si>
    <t xml:space="preserve">Менделеева</t>
  </si>
  <si>
    <t xml:space="preserve">Менделеева 
ЭМ. За-ри-нов </t>
  </si>
  <si>
    <t xml:space="preserve">клопы от комбинатовских</t>
  </si>
  <si>
    <t xml:space="preserve">клопы от комбинатовских ребятов маршала жукова д 12 корп 4 кв 46 89773819425 динара</t>
  </si>
  <si>
    <t xml:space="preserve">3239дк</t>
  </si>
  <si>
    <t xml:space="preserve">  "79260237748   Марина</t>
  </si>
  <si>
    <t xml:space="preserve">Нарофоминск МО        16.30-17.00        4400        3230дк        "79260237748   Марина
ул войкова, д 23 кв 46
1 этаж 4 падик"        "нарофинск! клопы, 3-ка
сентябрь, вызвали московских .ГАП 4400
МЫ ИЗ НАРОФОМИНСКА
про выезд за мкад ничего не говоритиь."        Владимир</t>
  </si>
  <si>
    <t xml:space="preserve">бауер озон-м оплачен</t>
  </si>
  <si>
    <t xml:space="preserve">89162868167 Гульнара Тамара 89850160413</t>
  </si>
  <si>
    <t xml:space="preserve">2-ой Митинский переулок 3 корп1 кв 194, (194В) 7 этажнеделю клопы  метро Митино</t>
  </si>
  <si>
    <t xml:space="preserve">3231дк</t>
  </si>
  <si>
    <t xml:space="preserve">заказ со скидкой тк закзывает второй раз</t>
  </si>
  <si>
    <t xml:space="preserve">79032445468   Игорь</t>
  </si>
  <si>
    <t xml:space="preserve">79032445468   Игорь
тарарканы, 4-ка.
мск, лето делали. год не было.
1 этаж, м. бауманская
ГАП 4700</t>
  </si>
  <si>
    <t xml:space="preserve">тараканы, КОМУНАЛКА!</t>
  </si>
  <si>
    <t xml:space="preserve">связь 17:10!!!!!!!!
__
сбрас сам наберет, чепушило</t>
  </si>
  <si>
    <t xml:space="preserve">79671268436       Игорь</t>
  </si>
  <si>
    <t xml:space="preserve">7600   комплекс мыши
120 кв.м. и 20 км от мкад, лобня</t>
  </si>
  <si>
    <t xml:space="preserve">думает , связь 29.12 если сам не перезвонит</t>
  </si>
  <si>
    <t xml:space="preserve">Быковская школа</t>
  </si>
  <si>
    <t xml:space="preserve">Авоська </t>
  </si>
  <si>
    <t xml:space="preserve">экотехпром</t>
  </si>
  <si>
    <t xml:space="preserve">7 926 247 76 21 Анастасия</t>
  </si>
  <si>
    <t xml:space="preserve">трубку не берет и сбрас</t>
  </si>
  <si>
    <t xml:space="preserve">89032407467 Мария</t>
  </si>
  <si>
    <t xml:space="preserve">ул 15-я парковая д47к4 кв16</t>
  </si>
  <si>
    <t xml:space="preserve">3232дк</t>
  </si>
  <si>
    <t xml:space="preserve">89099994626 Настя</t>
  </si>
  <si>
    <t xml:space="preserve">ул Бехтерева д 7 к1 кв 27 8ключ 88</t>
  </si>
  <si>
    <t xml:space="preserve">клопы комплекс трешка</t>
  </si>
  <si>
    <t xml:space="preserve">3233ян</t>
  </si>
  <si>
    <t xml:space="preserve">89858138875 Светлана</t>
  </si>
  <si>
    <t xml:space="preserve">ул башиловская д17 кв 23</t>
  </si>
  <si>
    <t xml:space="preserve">клопы гор тум трешка</t>
  </si>
  <si>
    <t xml:space="preserve">3234ян</t>
  </si>
  <si>
    <t xml:space="preserve">89035329904 Ольга</t>
  </si>
  <si>
    <t xml:space="preserve">буденовский пр-зд д14 кв 58 58ключ6843</t>
  </si>
  <si>
    <t xml:space="preserve">тараканы трешка</t>
  </si>
  <si>
    <t xml:space="preserve">3235ян</t>
  </si>
  <si>
    <t xml:space="preserve">79296121399 Тимофей</t>
  </si>
  <si>
    <t xml:space="preserve">спам стебется ктот</t>
  </si>
  <si>
    <t xml:space="preserve">89258498478 Борис</t>
  </si>
  <si>
    <t xml:space="preserve">Чусовская д2 кв49</t>
  </si>
  <si>
    <t xml:space="preserve">плесень комплекс 3 квм</t>
  </si>
  <si>
    <t xml:space="preserve">3236ян</t>
  </si>
  <si>
    <t xml:space="preserve">7 915 497 50 00 александр</t>
  </si>
  <si>
    <t xml:space="preserve">дубна</t>
  </si>
  <si>
    <t xml:space="preserve">поближе поищу</t>
  </si>
  <si>
    <t xml:space="preserve">12/25</t>
  </si>
  <si>
    <t xml:space="preserve">7 925 723 17 35  Сергей </t>
  </si>
  <si>
    <t xml:space="preserve">плесень 1,5 кв.м</t>
  </si>
  <si>
    <t xml:space="preserve">7967-188-8909 Диля</t>
  </si>
  <si>
    <t xml:space="preserve">клопы 2 раздивалки Фрязино,окружной пр-зд 65</t>
  </si>
  <si>
    <t xml:space="preserve">клопы раздевалка 20 кв.м</t>
  </si>
  <si>
    <t xml:space="preserve">3237ян</t>
  </si>
  <si>
    <t xml:space="preserve">89685888860 Евгений</t>
  </si>
  <si>
    <t xml:space="preserve">пос.павидники ул ветиранов д 5</t>
  </si>
  <si>
    <t xml:space="preserve">тараканы гор тум однушка</t>
  </si>
  <si>
    <t xml:space="preserve">3238ян</t>
  </si>
  <si>
    <t xml:space="preserve">21.46</t>
  </si>
  <si>
    <t xml:space="preserve">89165379832 Людмила Алексеевна</t>
  </si>
  <si>
    <t xml:space="preserve">Химки кирова д 21 кв 12 89165379832 Людмила Алексеевна</t>
  </si>
  <si>
    <t xml:space="preserve">3239ян</t>
  </si>
  <si>
    <t xml:space="preserve">89652908185 Алексей</t>
  </si>
  <si>
    <t xml:space="preserve">красногорск ильинское ул колхозная д 30а </t>
  </si>
  <si>
    <t xml:space="preserve">клопы дом 6 комнат комплекс со скидкой </t>
  </si>
  <si>
    <t xml:space="preserve">3240ян</t>
  </si>
  <si>
    <t xml:space="preserve">89852702100 Андрей</t>
  </si>
  <si>
    <t xml:space="preserve">ул.ул академика бакулева д 4 кв 10 1 подъезд </t>
  </si>
  <si>
    <t xml:space="preserve">плесень комплекс междуплиточное пространство</t>
  </si>
  <si>
    <t xml:space="preserve">3241ян</t>
  </si>
  <si>
    <t xml:space="preserve">19.18</t>
  </si>
  <si>
    <t xml:space="preserve">89779014227 Алина</t>
  </si>
  <si>
    <t xml:space="preserve">ул дубнинская 24к3 кв 102</t>
  </si>
  <si>
    <t xml:space="preserve">3242ян</t>
  </si>
  <si>
    <t xml:space="preserve">79251870034 Борис</t>
  </si>
  <si>
    <t xml:space="preserve">Лианозовский пр-зд д8а 1500 кв.м</t>
  </si>
  <si>
    <t xml:space="preserve">крысы комплекс </t>
  </si>
  <si>
    <t xml:space="preserve">3243ян</t>
  </si>
  <si>
    <t xml:space="preserve">84997486108 мадам</t>
  </si>
  <si>
    <t xml:space="preserve">ларек от мышей </t>
  </si>
  <si>
    <t xml:space="preserve">мыши ларек</t>
  </si>
  <si>
    <t xml:space="preserve">узнает цены сваязь 15.00 МИша
__
бесплатно сделали, от Храма Божьего</t>
  </si>
  <si>
    <t xml:space="preserve">84994028063 Ольга Ярославовна </t>
  </si>
  <si>
    <t xml:space="preserve">номер санпина узнавалоа, офисная херня</t>
  </si>
  <si>
    <t xml:space="preserve">узнавала санпин</t>
  </si>
  <si>
    <t xml:space="preserve">Вадим 89652321723</t>
  </si>
  <si>
    <t xml:space="preserve">тарарканы, в конце лета. 2-ка, Люберцы
ГАП 4100 + 300 бар
дать рекомендации: вытяжки, воздуховоды.</t>
  </si>
  <si>
    <t xml:space="preserve">тарканы, </t>
  </si>
  <si>
    <t xml:space="preserve">спонтанно не готовы ответить.
связь 11.01</t>
  </si>
  <si>
    <t xml:space="preserve">89265245019 Николай </t>
  </si>
  <si>
    <t xml:space="preserve">клопы у дочки знакоммый "начальницы сэсов", ахуительные истории 3е детей маленьких попугай кошка, дракон и три верблюда,. хочет его средством  КОТОРОЕ ВОЗЬМЕТ У НАЧАЛЬНИЦЫ ВСЕХ СЕС!!!11</t>
  </si>
  <si>
    <t xml:space="preserve">охуительные  историии, сам наберет. какой-то шарящий дед</t>
  </si>
  <si>
    <t xml:space="preserve">Эля 89096476008</t>
  </si>
  <si>
    <t xml:space="preserve">тараканы, мск, 2-ка.
купили хату - их не было. 
в июне пошло.
8 этаж.
маленький ребенок ! БЕЗОПАСНО, не заливать комнату.
дать рекомендации: вытяжки, воздуховоды.</t>
  </si>
  <si>
    <t xml:space="preserve">тарарканы, ГАП 4100 + 300 бар.</t>
  </si>
  <si>
    <t xml:space="preserve">связь  17.30 ушла к мужу.
__
сами наберут! не готовы</t>
  </si>
  <si>
    <t xml:space="preserve">7 926 127 18 49 даяна 89260564048    </t>
  </si>
  <si>
    <t xml:space="preserve">Кожуховская        10.00-11.00        "3-й выезд!
3050 р!"        2984ок        7 926 127 18 49 даяна 89260564048                  3к кв клопы сами травили м кожуховская ул 6я кожуховская д 5 кв 75 ""                клопы 3к кв комплекс"            Владимир</t>
  </si>
  <si>
    <t xml:space="preserve">2984ок   </t>
  </si>
  <si>
    <t xml:space="preserve">заказ 3-й выезд</t>
  </si>
  <si>
    <t xml:space="preserve">2д профилактика и акты</t>
  </si>
  <si>
    <t xml:space="preserve">89268480908 Артем </t>
  </si>
  <si>
    <t xml:space="preserve">суши на вынос 18800 комплекс 2 500 обработка профилактическая 15кв м </t>
  </si>
  <si>
    <t xml:space="preserve">ИП ДЕРБЕНЕВ</t>
  </si>
  <si>
    <t xml:space="preserve">связь 18.01</t>
  </si>
  <si>
    <t xml:space="preserve">89858138875 Светлана"    </t>
  </si>
  <si>
    <t xml:space="preserve">"МО, Пятницкое ш-е, 
д-я Благовещенка, 7 км от мкад."        10.00-11.00        6200        3234ян/1        "МО, Пятницкое ш-е, 
д-я Благовещенка, ул полевой тупик, д 289858138875 Светлана"        "дератизация 350 кв.м 6200 со скидкой
стар клиент Костян и Черпаков в теме."        Константин/Владимир</t>
  </si>
  <si>
    <t xml:space="preserve">3234ян/1   </t>
  </si>
  <si>
    <t xml:space="preserve">Яна 89653184673</t>
  </si>
  <si>
    <t xml:space="preserve">таркарны, 2-ка, мск, 3 недели.
10 этаж. 
кошка есть!</t>
  </si>
  <si>
    <t xml:space="preserve">связь  10.01 ушла к мужу.</t>
  </si>
  <si>
    <t xml:space="preserve">7 916 975 79 52 катерина </t>
  </si>
  <si>
    <t xml:space="preserve">ЖИЛИЩНИК СОЛНЦЕВО </t>
  </si>
  <si>
    <t xml:space="preserve">926-702-95-63 Наталья</t>
  </si>
  <si>
    <t xml:space="preserve">фифа с Жилищника оклопевшая  89264042312 владимир - звонить ему. главмосстроя д 7 корп 4 3 под. кв сппросить </t>
  </si>
  <si>
    <t xml:space="preserve">взаимозачетом за  подвал</t>
  </si>
  <si>
    <t xml:space="preserve"> 84999056697 Владимир 89104431609     </t>
  </si>
  <si>
    <t xml:space="preserve">Селигерская        14.00-14.30        2100        3244ян        ул дегунинская д 13 к 1 кв 8         84999056697 Владимир 89104431609               " клопы    3ка хол 
старый клиент, все понравилось, сделать хорошо!"        Владимир</t>
  </si>
  <si>
    <t xml:space="preserve">клоп хол</t>
  </si>
  <si>
    <t xml:space="preserve">  3244ян  </t>
  </si>
  <si>
    <t xml:space="preserve">заказ старый клиент! с 2017 года</t>
  </si>
  <si>
    <t xml:space="preserve"> "89160602424 Амик     </t>
  </si>
  <si>
    <t xml:space="preserve">Люблино        10.00-11.00        6800        3245ян        "89160602424 Амик      
Егорьевский пр-д, д 2А"        "склад, текстиль . Люблино.
Спросить у девушки Надежды - где крысы 
350 кв.м. "" КОМПЛЕКС
___
сделать ХОРОШО, старый клиент! "        Владимир</t>
  </si>
  <si>
    <t xml:space="preserve">крысы комлекс</t>
  </si>
  <si>
    <t xml:space="preserve">3245ян  </t>
  </si>
  <si>
    <t xml:space="preserve">заказ с 2018 года</t>
  </si>
  <si>
    <t xml:space="preserve">юрий                       
+7 495 597 89 68 </t>
  </si>
  <si>
    <t xml:space="preserve">Татьяна                            
+7 905 557 31 84 </t>
  </si>
  <si>
    <t xml:space="preserve">Владимир/Михаил </t>
  </si>
  <si>
    <t xml:space="preserve">салон красоты, ППК, и т.д.
весь пакет документов - 19к.
отдельно ждет дробленное КП с ценам и сроками выполнения tatus86@yandex.ru</t>
  </si>
  <si>
    <t xml:space="preserve">ППК доки сэс</t>
  </si>
  <si>
    <t xml:space="preserve">Степан 89253215641    </t>
  </si>
  <si>
    <t xml:space="preserve">Аэропорт        "14.00
___
ЕСЛИ МОЖНО РАНЬШЕ"        "2000 повтор за 2 квартиры
5-й выезд!!!"        3000НБ         Аэропорт 12.20,  Большой коптевский проездд 14корп 3 128 Степан 89253215641        "клопы и тараканы, барьер обязательно!!!!!!!УВЕЛИЧЕНАЯ ДОЗИРОВКА! 2-ка
____
узнать чем работал послендний раз ЧЕРПАКОВ, поменять ДВ!!!"        Владимир</t>
  </si>
  <si>
    <t xml:space="preserve">3000НБ   </t>
  </si>
  <si>
    <t xml:space="preserve">5-й или 5-й выезд!</t>
  </si>
  <si>
    <t xml:space="preserve">7 977 728 61 71 Павел</t>
  </si>
  <si>
    <t xml:space="preserve">пос.Новофедоровское ,д.Яковлевское ул.Дорожная 132 кв22  </t>
  </si>
  <si>
    <t xml:space="preserve">3246ян</t>
  </si>
  <si>
    <t xml:space="preserve">ИП Тихонов Тимур</t>
  </si>
  <si>
    <t xml:space="preserve">МУП Теплосеть</t>
  </si>
  <si>
    <t xml:space="preserve">Сергей 79035854902</t>
  </si>
  <si>
    <t xml:space="preserve">2 мес, клопы, 1-ка, 12 этаж!
сами травили дихлофосом.
2 чел
бар 300
гап 3800
хол 1600</t>
  </si>
  <si>
    <t xml:space="preserve">заказал на выхвх</t>
  </si>
  <si>
    <t xml:space="preserve">7 926 764 37 63 Людмила</t>
  </si>
  <si>
    <t xml:space="preserve">ельнинская 17 кв 5 нужен приходник</t>
  </si>
  <si>
    <t xml:space="preserve"> тарканы гор тум</t>
  </si>
  <si>
    <t xml:space="preserve">3247ян</t>
  </si>
  <si>
    <r>
      <rPr>
        <b val="true"/>
        <sz val="18"/>
        <color rgb="FFFF0000"/>
        <rFont val="Arial"/>
        <family val="0"/>
        <charset val="1"/>
      </rPr>
      <t xml:space="preserve">отказ</t>
    </r>
    <r>
      <rPr>
        <sz val="11"/>
        <color rgb="FF000000"/>
        <rFont val="Cambria"/>
        <family val="0"/>
        <charset val="1"/>
      </rPr>
      <t xml:space="preserve">отказ</t>
    </r>
  </si>
  <si>
    <t xml:space="preserve">алла 	          	 
+7 965 165 85 90 </t>
  </si>
  <si>
    <t xml:space="preserve">ресторан, не устраиввает.
1200 кв.м.
москва.
Темпл бар + закреп бесплатно</t>
  </si>
  <si>
    <t xml:space="preserve">дезинсекция!</t>
  </si>
  <si>
    <t xml:space="preserve">13 700 </t>
  </si>
  <si>
    <t xml:space="preserve">изучает рынок и т.д связь 14.01</t>
  </si>
  <si>
    <t xml:space="preserve">самарканд </t>
  </si>
  <si>
    <t xml:space="preserve">самарканд приход</t>
  </si>
  <si>
    <t xml:space="preserve">7903-626-8294 Дарья</t>
  </si>
  <si>
    <t xml:space="preserve">Ул.Полины Осипенко,д 18к 2 кв 70</t>
  </si>
  <si>
    <t xml:space="preserve">тараканы четырешка гор тум</t>
  </si>
  <si>
    <t xml:space="preserve">3248ян</t>
  </si>
  <si>
    <t xml:space="preserve">Сергей 89035854902</t>
  </si>
  <si>
    <t xml:space="preserve">ул Дмитриевского 9 этаж 12 падик 2 как 86 Сергей 89035854902</t>
  </si>
  <si>
    <t xml:space="preserve">1-ка клопы, гап и барьер</t>
  </si>
  <si>
    <t xml:space="preserve">3249ян</t>
  </si>
  <si>
    <t xml:space="preserve">84957365701 грустный мужик на госконтрактовскую трубку</t>
  </si>
  <si>
    <t xml:space="preserve">солнцево клопы от соседей 3к кв, 1 мес.. искал бесплатную контору  со скидкой  3 400, </t>
  </si>
  <si>
    <t xml:space="preserve">эхх, уффф, думаю есть бесплатные конторы от жкх, связ14.00
___
многоканал!</t>
  </si>
  <si>
    <t xml:space="preserve">74957859472    Людмила
89163588912</t>
  </si>
  <si>
    <t xml:space="preserve">м. АЭРОПРТ        10.00        "4-й выезд, заеба
_____
вся квартира! 3250р. "        3187дкСЭС        "
ул красноармейская, д 28 кв 44
9 этаж 44 вызов"        "ездила жемчужина, 4 звезды. плотяная вошь
она врачиха. ки травили фосами , травить нцжно пермитрином. 
долго ебется 
комплекс 6050 р. + 500 р.  - через полторы недели потвор обязательно!
+ рапиратор дать бесплатно!
___
БЫЛ МОРОЗ , сменить ДВ??"        Владимир</t>
  </si>
  <si>
    <t xml:space="preserve">вши заеба</t>
  </si>
  <si>
    <t xml:space="preserve">3187дкСЭС  </t>
  </si>
  <si>
    <t xml:space="preserve">4-й выезд</t>
  </si>
  <si>
    <t xml:space="preserve">Моссэс 3</t>
  </si>
  <si>
    <t xml:space="preserve">84957859472 поехавшая </t>
  </si>
  <si>
    <t xml:space="preserve">поехавшая</t>
  </si>
  <si>
    <t xml:space="preserve">Снедь </t>
  </si>
  <si>
    <t xml:space="preserve">Андрей 9166988054</t>
  </si>
  <si>
    <t xml:space="preserve">борщевик, дмоодеово. 
1 ГА - за 25 000 р. 
грейдер. 
гарантия от 1 до 3 мес. </t>
  </si>
  <si>
    <t xml:space="preserve">НА ВЕСНУ!!!</t>
  </si>
  <si>
    <t xml:space="preserve">Ольга 89037543523" </t>
  </si>
  <si>
    <t xml:space="preserve">Озерная        "в теч дня!
с 15.00 до 17.00"        2300        3250ян        "Олимпийская д-я, д 20 
кв 184 
Ольга 89037543523"        "3-ка, тараканы, 
холлодный! Есть полжилая бабушка!"        Владиимр</t>
  </si>
  <si>
    <t xml:space="preserve">тарарканы хол</t>
  </si>
  <si>
    <t xml:space="preserve">3250ян  </t>
  </si>
  <si>
    <t xml:space="preserve">74991520538 Виктор</t>
  </si>
  <si>
    <t xml:space="preserve">Главное Бюро Медико-Социальной Экспертизы по Московской области
Разделы        Бюро медико-социальной экспертизы</t>
  </si>
  <si>
    <t xml:space="preserve">16.38</t>
  </si>
  <si>
    <t xml:space="preserve">Соболева Алена Витальевна
Тел:8(915)035-6358
KidsCity_Kadry@kid-city.ru
</t>
  </si>
  <si>
    <t xml:space="preserve">100 сотрудников, 4000</t>
  </si>
  <si>
    <t xml:space="preserve">100 сотрудников, 4000;  10 раб дней </t>
  </si>
  <si>
    <t xml:space="preserve">жду оквэды нормальные</t>
  </si>
  <si>
    <t xml:space="preserve">Popkov Viktor,
Head of Maintenance and Support Departament
LEOMAX Group
Tel:   +7 (495) 995-77-97, ext. 27-583,
Cell: +7 (926) 750-43-12
Mail to: viktor.popkov@leomax.ru</t>
  </si>
  <si>
    <t xml:space="preserve">Добрый день!
Хотим заключить договор на проведение ежеквартальной дезинсекции.
Общая площадь офисных помещений - 948,78 м2.
Схема офисных помещений во вложении.
Хотелось бы получить КП и понять ценообразование.
Объект находится в г.Домодедово (Логистическая 1/9).
</t>
  </si>
  <si>
    <t xml:space="preserve">кп ок!</t>
  </si>
  <si>
    <t xml:space="preserve">МСЭ  1 </t>
  </si>
  <si>
    <t xml:space="preserve">79251331415 артем</t>
  </si>
  <si>
    <t xml:space="preserve">ппк пос мостовик  с.п. васиильевское 70кв м, пакет 18800 2д  5000 с логистикой под гк</t>
  </si>
  <si>
    <t xml:space="preserve">ппк доки</t>
  </si>
  <si>
    <t xml:space="preserve">кулинария открытие в апреле; созвон в марте </t>
  </si>
  <si>
    <t xml:space="preserve">Олег витком 74955885900
89161368914</t>
  </si>
  <si>
    <t xml:space="preserve">покос , удаление  борщевика, от 200 до 400 кв.м. - участки
МО 200 участков с борщевиком., 600 участков. 
1/4</t>
  </si>
  <si>
    <t xml:space="preserve">сайт покос без борщевика 
сайт с борщевиком - разово
140 обычный , 60 борщевика
3200 за сайт, один выезд + 3200 = год.
60 сайтов борщевик = 
440 = 100 сайтов
127 = 100 сайтов. 
60 = 10,5 р. = 17 000 кв.м. = 178 500 р
240 = 8-8,5 р за кв. = 68 000 кв.м = 510 000 - ТОЛЬКО ГЕРБИЦИДКА</t>
  </si>
  <si>
    <t xml:space="preserve">КОНКУРЕНТЫ МАКСИМА ПО МТС</t>
  </si>
  <si>
    <t xml:space="preserve">84957170886 Татьяна</t>
  </si>
  <si>
    <t xml:space="preserve">1-ка, клопы, 24 кв.м.
тарарканы, - пол года.</t>
  </si>
  <si>
    <t xml:space="preserve">клопы и тараканы. </t>
  </si>
  <si>
    <t xml:space="preserve">сама перезвоню  - не звонить!!
</t>
  </si>
  <si>
    <t xml:space="preserve">Тамара 84954147856</t>
  </si>
  <si>
    <t xml:space="preserve">плесен в ванной.
на потолке, 4 кв.м.</t>
  </si>
  <si>
    <t xml:space="preserve">подумаю и перезвоню
связь в 14.00
____
мноканал тел , сама наберет!</t>
  </si>
  <si>
    <t xml:space="preserve">Хасан 89637579456</t>
  </si>
  <si>
    <t xml:space="preserve">мокрица, в санузле.
мск, к-отрин</t>
  </si>
  <si>
    <t xml:space="preserve">9 90?</t>
  </si>
  <si>
    <t xml:space="preserve">буду дальше искать
хотел за 990 р.
хач- мозгоеб</t>
  </si>
  <si>
    <t xml:space="preserve">915 262 69 10 Юля</t>
  </si>
  <si>
    <t xml:space="preserve">жду показатели лаб исслед</t>
  </si>
  <si>
    <t xml:space="preserve">79253028180 Чел </t>
  </si>
  <si>
    <t xml:space="preserve">клопы, 3-ка. ГАП 4400
хол 2800</t>
  </si>
  <si>
    <t xml:space="preserve">бесплатная консультация.
</t>
  </si>
  <si>
    <t xml:space="preserve">79096349555 Сергей Юрьевич
петушок аки Константини Львович</t>
  </si>
  <si>
    <t xml:space="preserve">35 000 кв.м. конкурсная основа и т.д
пхоже на подьебку</t>
  </si>
  <si>
    <t xml:space="preserve">Сергей Юрьевич петушок аки Константини Львович
мошенник малелетний сука</t>
  </si>
  <si>
    <t xml:space="preserve">ГБУ приходы 5 шт</t>
  </si>
  <si>
    <t xml:space="preserve">ТСЖ Нахабинка</t>
  </si>
  <si>
    <t xml:space="preserve">МБ Полис</t>
  </si>
  <si>
    <t xml:space="preserve">пиццемания </t>
  </si>
  <si>
    <t xml:space="preserve">ИП Тихонов Тимур от дили из перловки</t>
  </si>
  <si>
    <t xml:space="preserve">ппк жуд стирка лаб тбо 14 000 выставлен</t>
  </si>
  <si>
    <t xml:space="preserve">1362ю</t>
  </si>
  <si>
    <t xml:space="preserve">ВЫСТАВЛЕН СЧЕТ</t>
  </si>
  <si>
    <t xml:space="preserve">Полякова Оксана Анатольевна</t>
  </si>
  <si>
    <t xml:space="preserve">Добрый день!
Прошу выслать коммерческое предложение  проведение  работ по дератизации ( площадь – 4000 кв. м.) и дезинсекции в помещении площадью 17000 кв.м.
С уважением,
Полякова Оксана Анатольевна
Ведущий специалист
Отдел управления недвижимостью
Публичное акционерное общество "ГИПРОСВЯЗЬ"
Описание: cid:image001.jpg@01D09C4C.1C48E050  Polyakova@giprosvyaz.ru
Описание: cid:image002.jpg@01D09C4C.1C48E050   +7 (499) 197-4697, доб. 292
+7 (926) 009-2619</t>
  </si>
  <si>
    <t xml:space="preserve">кп 2д</t>
  </si>
  <si>
    <t xml:space="preserve">"Денис 89990991427
84955930029 ( звонть)</t>
  </si>
  <si>
    <t xml:space="preserve">МО, Одинцово        10.00-11.00        3100        3251ян        "Денис 89990991427
84955930029 ( звонть)
МО, Одинцово, ул верхняя пролетраская, д 25"        35 кв.м., клопы! ГАП        Владимир</t>
  </si>
  <si>
    <t xml:space="preserve"> 3251ян    </t>
  </si>
  <si>
    <t xml:space="preserve">Ато 	          	     Имя
+7 792 515 57 36 </t>
  </si>
  <si>
    <t xml:space="preserve">спам нумерология</t>
  </si>
  <si>
    <t xml:space="preserve">89252964121 Геннадий        ""89252964121 Геннадий</t>
  </si>
  <si>
    <t xml:space="preserve">МО Щелково        10.00-11.00        13 500 б/н обслуж!        1518ил /1        "  щелково  богородский 14 щелково д\с филиппок 89252964121 Геннадий        ""89252964121 Геннадий
89689085499 Антон ( звонить)"        "тараканы        Михаил                тараканы 2600кв м комлекс детский сад
___
договор на обслуж, сделать на отлично!!! старый клиент!"        Владимир</t>
  </si>
  <si>
    <t xml:space="preserve">тарарканы 13 500 х4!
готовим договор!</t>
  </si>
  <si>
    <t xml:space="preserve"> 1518ил /1</t>
  </si>
  <si>
    <t xml:space="preserve">Антон 84991205618</t>
  </si>
  <si>
    <t xml:space="preserve">парикмахерская, 50 кв.м. 
мск : 1900р х 12</t>
  </si>
  <si>
    <t xml:space="preserve">обзвон сайтов. связьс вящь 17.01</t>
  </si>
  <si>
    <t xml:space="preserve">89168417308 владимир </t>
  </si>
  <si>
    <t xml:space="preserve">1083 кв м кубинка 8 стр 27 б  гостиница  в пт поедет на совещание о совещание о комиссии, САПОХ!!!</t>
  </si>
  <si>
    <t xml:space="preserve">выслал КП связь 21.01</t>
  </si>
  <si>
    <t xml:space="preserve">84952345961 эдуард </t>
  </si>
  <si>
    <t xml:space="preserve">ппк выращивание деревьев О_о; 60 чел;  300 кв м склады  и офисное здание </t>
  </si>
  <si>
    <t xml:space="preserve">17 400</t>
  </si>
  <si>
    <t xml:space="preserve">жду инфы
миша свящь 17.01</t>
  </si>
  <si>
    <t xml:space="preserve">чурка нигмат 79645386327</t>
  </si>
  <si>
    <t xml:space="preserve">за копье у мошенников</t>
  </si>
  <si>
    <t xml:space="preserve">мурад 89771074699</t>
  </si>
  <si>
    <t xml:space="preserve">клоры, 2-ка, 6 чел, Сергиев посад
мы из Посада</t>
  </si>
  <si>
    <t xml:space="preserve">пошел к братишкам, свящь 17.01</t>
  </si>
  <si>
    <t xml:space="preserve">сергей 89859997207</t>
  </si>
  <si>
    <t xml:space="preserve">МО, Люберецкий         11.00-12.00        6500        3252ян        "МО, Люберецкий р-н, пос Егорово, квартал 1 д 16
89859997207 Сергей"        """дератизация мышей
10 км от  мкад,Люберцы
60 - 70 кв.м. гараж + баня 100 кв. = 150 кв.м."""        Владимир</t>
  </si>
  <si>
    <t xml:space="preserve">заказ мыши</t>
  </si>
  <si>
    <t xml:space="preserve">3252ян   </t>
  </si>
  <si>
    <t xml:space="preserve">89250287350 плесень в бане </t>
  </si>
  <si>
    <t xml:space="preserve">полесень в бане, вдоль плинтусов 10см в высоту посерела вагонка черно-серая,  42 кв м, 3 кв м; ногинский р-н дер тимохова 5 км </t>
  </si>
  <si>
    <r>
      <rPr>
        <strike val="true"/>
        <sz val="11"/>
        <rFont val="Cambria"/>
        <family val="0"/>
        <charset val="1"/>
      </rPr>
      <t xml:space="preserve">9 400
</t>
    </r>
    <r>
      <rPr>
        <sz val="11"/>
        <rFont val="Cambria"/>
        <family val="0"/>
        <charset val="1"/>
      </rPr>
      <t xml:space="preserve">6 300</t>
    </r>
  </si>
  <si>
    <t xml:space="preserve">мудак сраный маненрный.
предложил 1 кв.м за 6300 р с обработкой дивана.</t>
  </si>
  <si>
    <t xml:space="preserve">8999737369 Алеександра  89032333245 Лилия </t>
  </si>
  <si>
    <t xml:space="preserve">300кв м дом от клопов  лобня, сдавали дом, чот какой-то там пиздец г. лобня ул киово 89а </t>
  </si>
  <si>
    <t xml:space="preserve">комплекс клопы   300 повтор</t>
  </si>
  <si>
    <t xml:space="preserve">3253ян</t>
  </si>
  <si>
    <t xml:space="preserve">Лейла 89299273638</t>
  </si>
  <si>
    <t xml:space="preserve">9 садов, по МО
акты по дератизации ежемесячно  - закрывать.
обработка ежеквартально, 4 садика , пушкино, щелчек.
Филипок сеть детадов</t>
  </si>
  <si>
    <t xml:space="preserve">старый клиент
диалог на всю сеть стр 6103. У Павла на контроле</t>
  </si>
  <si>
    <t xml:space="preserve">ГАРИК ЭЛИЗИУМ ЛАБОРАТОРКА</t>
  </si>
  <si>
    <t xml:space="preserve">21 300</t>
  </si>
  <si>
    <t xml:space="preserve">ИП ДЕРБЕНЕВ выставлен</t>
  </si>
  <si>
    <t xml:space="preserve">Евгения Вострикова / Руководитель отдела инфраструктурного менеджмента
T +7 495 803 33 38 доб. 5116
Моб. тел.  8 903 530 17 74
E-mail: e.vostrikova@cmpfm.ru
115280 Москва, Ленинская слобода, д.26, стр.2</t>
  </si>
  <si>
    <t xml:space="preserve">Уважаемые партнеры, добрый день,
Приглашаю Вас принять участие в Закупочной процедуре (закрытый тендер), по выбору поставщика дезуслуг.
Наша компания имеет в эксплуатации более 10 объектов в Москве и МО.
Если Вас заинтересовало мое предложение, во вложении ТЗ
Жду от Вас Коммерческие предложения, по возникшим вопросам звоните по тел. ниже, готова ответить.</t>
  </si>
  <si>
    <t xml:space="preserve">кп 2Д</t>
  </si>
  <si>
    <t xml:space="preserve">89250856755 Мария"</t>
  </si>
  <si>
    <t xml:space="preserve">"МО Щелчек
Черноголовка
_____________
ПРОПУСК ЗАРАНЕЕ!!"        10.00-11.00        10 700 б/н        1367ю        "МО Щелчек
Черноголовка, ул первый проезд, д 4
ООО Хатбер!
89250856755 Мария"        "600 кв.м. клопы и тарарканы, 3 этажа, производство.
сделать на ОТЛИЧНО, старый клеинт,все нравится, не упасть в грязь лицом!
____
подписать все док-ы"        Павел</t>
  </si>
  <si>
    <t xml:space="preserve">    1367ю  </t>
  </si>
  <si>
    <t xml:space="preserve">Евгений 89099556632</t>
  </si>
  <si>
    <t xml:space="preserve">м. Речной вокзал        12.30-13.00        2800        3254ян        "Евгений 89099556632  
ул синявенская, д 11 корп 7 кв 114"        """клопы, 3-ка, мск
несокль дней назд
20 этаж, 2 детей 
хол бар"        Владимир        </t>
  </si>
  <si>
    <t xml:space="preserve">3254ян   </t>
  </si>
  <si>
    <t xml:space="preserve">84991553879 татьяна 89031416346 </t>
  </si>
  <si>
    <t xml:space="preserve">чистота в доме от тараканов,   3 к кв  шебашевский пр-д д5 кв 33 код 33в4331 </t>
  </si>
  <si>
    <t xml:space="preserve">Медскан</t>
  </si>
  <si>
    <t xml:space="preserve">89851721703 Юрий</t>
  </si>
  <si>
    <t xml:space="preserve">ППК МИШААААААА</t>
  </si>
  <si>
    <t xml:space="preserve">госзалупа перепутал мсэ с лаб</t>
  </si>
  <si>
    <t xml:space="preserve">79260900003 Олег </t>
  </si>
  <si>
    <t xml:space="preserve">петушня</t>
  </si>
  <si>
    <t xml:space="preserve">Юрий +7 903 236 5464
84955648823</t>
  </si>
  <si>
    <t xml:space="preserve">"м. Вернадского
Черемушки"        10.00        6500 нал        3256ян        "Ленинский пр-т, д 95 А
Юрий +7 903 236 5464
84955648823
Посольство Германии"        "ловушки, приманки.
упор на ловушки, сделать так, чтоб ничего не забежало под пол и не сдохло там!!
___
1500 кв.м. один этаж, все не обрабатывать, там 2 зоны - покажут где надо."        Павел</t>
  </si>
  <si>
    <t xml:space="preserve">3256ян</t>
  </si>
  <si>
    <t xml:space="preserve"> Евгения                   Имя
 E.Elefteriadi@homeoutlet.ru                   email
 +7 985 821 55 24</t>
  </si>
  <si>
    <t xml:space="preserve">ТЦ
на Киевке</t>
  </si>
  <si>
    <t xml:space="preserve">кп ок! от 18.01</t>
  </si>
  <si>
    <t xml:space="preserve">    89264569851  Тимофей </t>
  </si>
  <si>
    <t xml:space="preserve">Бибирево        17.00-18.00        "1050 р.
повтор ( программа лояльности)"        1266а             лескова д 30 к 1 кв 49 эт 8 под 1 код дом 49        89264569851  Тимофей              муравьи              заказ        1ка хол        Владимир</t>
  </si>
  <si>
    <t xml:space="preserve"> 1266а    </t>
  </si>
  <si>
    <t xml:space="preserve">заказ ПГ 
( программа лояльности 50%)</t>
  </si>
  <si>
    <t xml:space="preserve">  НИНА 84991405191 Нина 89037803092   </t>
  </si>
  <si>
    <t xml:space="preserve">18.01                1368ю        7800                ТСЖ Элипс, доки на год 7800 р.         НИНА 84991405191 Нина 89037803092                 выставлен счет        Павел</t>
  </si>
  <si>
    <t xml:space="preserve">1368ю  </t>
  </si>
  <si>
    <t xml:space="preserve">пока нет</t>
  </si>
  <si>
    <t xml:space="preserve">Алексей 9017229499</t>
  </si>
  <si>
    <t xml:space="preserve">ппк доки продмаг </t>
  </si>
  <si>
    <t xml:space="preserve">тбо  есть</t>
  </si>
  <si>
    <t xml:space="preserve">связь 21.01</t>
  </si>
  <si>
    <t xml:space="preserve">Елена                            
+7 906 789 53 55 </t>
  </si>
  <si>
    <t xml:space="preserve">верхняяя сыромятническая д 2 под 3 кв 131 эт 10  тараканы 2к кв комплекс, код от второго домофона 3к1348 </t>
  </si>
  <si>
    <t xml:space="preserve">3257ян</t>
  </si>
  <si>
    <t xml:space="preserve">учебный центр ФСС ФБУ</t>
  </si>
  <si>
    <t xml:space="preserve">12.43 </t>
  </si>
  <si>
    <t xml:space="preserve">896 458 08 8889 фатима с нумерологии</t>
  </si>
  <si>
    <t xml:space="preserve">стоматология проверка </t>
  </si>
  <si>
    <t xml:space="preserve">ппк, жуд, тбо, ламп медотходы, 3д,. лаб -  есть</t>
  </si>
  <si>
    <t xml:space="preserve">зверушка ебаная у нас все есть и сбросила</t>
  </si>
  <si>
    <t xml:space="preserve">Елена 74959800671</t>
  </si>
  <si>
    <t xml:space="preserve">ресторан, 334 кв.м 
2Д, в ТЦ
4700 х 12 = 56 400! после 23.00!!!</t>
  </si>
  <si>
    <t xml:space="preserve">манерная заеба, "я вас услышала".
набрать в 16.30
бъется как патентное бюро</t>
  </si>
  <si>
    <t xml:space="preserve">89807449967 Диана</t>
  </si>
  <si>
    <t xml:space="preserve">кулинария 2д  60кв м коммунарка дезработы вечером в 19.00  5000 за обработку</t>
  </si>
  <si>
    <t xml:space="preserve">комплект и обработка</t>
  </si>
  <si>
    <t xml:space="preserve">связь 15.00/сама наберу</t>
  </si>
  <si>
    <t xml:space="preserve">Аида                   
+7 906 051 28 45 </t>
  </si>
  <si>
    <t xml:space="preserve">сами наберут! если че в понедельник 21.01</t>
  </si>
  <si>
    <t xml:space="preserve">8925 045 57 17 Николай</t>
  </si>
  <si>
    <t xml:space="preserve">клопы офис один диван гостевой с клопами рябиновая 26 стр 1 </t>
  </si>
  <si>
    <t xml:space="preserve">90кв м  5500</t>
  </si>
  <si>
    <t xml:space="preserve">3258ян</t>
  </si>
  <si>
    <t xml:space="preserve">ШУМ ОБРУЧЕВСКИЙ </t>
  </si>
  <si>
    <t xml:space="preserve">Филиппок сарый клиент
ООО Витория</t>
  </si>
  <si>
    <t xml:space="preserve">приход "Филиппок сарый клиент
ООО Витория"</t>
  </si>
  <si>
    <t xml:space="preserve">сергей 89168625704</t>
  </si>
  <si>
    <t xml:space="preserve">МО Королев        "17.00-18.00
__
предупредить за 3 часа!"        4000        3259ян        "МО Королев, ул пионерская, д 17/15 
кв. 56 падик 3 этаж 4
сергей 89168625704"        "2-ка, тарарканы.
ГАП+бар.
маленький ребнок, кошка
___
повтор 300 выезд"        Владимир</t>
  </si>
  <si>
    <t xml:space="preserve">таркакн</t>
  </si>
  <si>
    <t xml:space="preserve"> 3259ян  </t>
  </si>
  <si>
    <t xml:space="preserve">89037088861 какая-то клава</t>
  </si>
  <si>
    <t xml:space="preserve">дорого немыслимо: снятие установка двери в душевой кабинке, снятие установка герметика, покупка герметика , зачистка и обработка - 8000 р - ДОРАХА!!!!</t>
  </si>
  <si>
    <t xml:space="preserve">пошла нахуй</t>
  </si>
  <si>
    <t xml:space="preserve">почему вы такие деньги берете?
пошла нахуй</t>
  </si>
  <si>
    <t xml:space="preserve">моссэс 17</t>
  </si>
  <si>
    <t xml:space="preserve">84957709395 Ирина Ивановна</t>
  </si>
  <si>
    <t xml:space="preserve">крысы ,с атрый дом всем пизда сама наберут</t>
  </si>
  <si>
    <t xml:space="preserve">сама наберу!</t>
  </si>
  <si>
    <t xml:space="preserve">от старых хачей</t>
  </si>
  <si>
    <t xml:space="preserve">89267991711 эдик  от старых хачей</t>
  </si>
  <si>
    <t xml:space="preserve">2ккв раменский р-н мкрн холодово ул коммунистическая 5 кв 28</t>
  </si>
  <si>
    <t xml:space="preserve">3260ян</t>
  </si>
  <si>
    <t xml:space="preserve">директор чсермета</t>
  </si>
  <si>
    <t xml:space="preserve">8916659 3206 директор чсермета</t>
  </si>
  <si>
    <t xml:space="preserve">комплекс кухни,  помпа плинтуса бабушкинская 3к кв есть кошки аккуратнно очень. хата джиректора чермета</t>
  </si>
  <si>
    <t xml:space="preserve">думает, папаня сам свяжется</t>
  </si>
  <si>
    <t xml:space="preserve">3081нбСЭС/1</t>
  </si>
  <si>
    <t xml:space="preserve">89160620829 Тамара яковлевна </t>
  </si>
  <si>
    <t xml:space="preserve">клопы 2 к кв ул родниковая д 18 кв 35 код 35к3255 9 эт </t>
  </si>
  <si>
    <t xml:space="preserve">клопы 2к кв комплекс </t>
  </si>
  <si>
    <t xml:space="preserve">3261ян</t>
  </si>
  <si>
    <t xml:space="preserve">Сумма КЛОПОДАВ</t>
  </si>
  <si>
    <t xml:space="preserve">84965673662 алья от мид</t>
  </si>
  <si>
    <t xml:space="preserve">от школы мид пришли Щелково
МО Щелково        17.00        12700 б/н        1369ю        """Наталья Смирнова
7(906) 078-39-19
84965673662 ""
Мо Щелковский р-н, пос Юнность, д 13"        "1300 кв.м тараканы!!!
______
подписать ВСЕ доки!!!"        Павел</t>
  </si>
  <si>
    <t xml:space="preserve">от школы мид пришли Щелково</t>
  </si>
  <si>
    <t xml:space="preserve">1369ю</t>
  </si>
  <si>
    <t xml:space="preserve">оплачен 22.01</t>
  </si>
  <si>
    <t xml:space="preserve">Ирина
+7 903 746 84 88 </t>
  </si>
  <si>
    <t xml:space="preserve">НМЦК собака из Луховиц</t>
  </si>
  <si>
    <t xml:space="preserve">Перово        15.00-16.00        3-й выезд, за 1000 р (ПГ)        3231дк        "74953045836 Сырчов Юрий Владимировчи
74953040880    Наталья Владимировна 
89858980261       
ул новогиреевская, д 30 кв 116
этаж 21"        "2-ка, клопы
""клопы, 2 обработки было 
6 декабря, газация , доброхим, фуфанон, 13 декабря ципер. 
2-ка, мск, комплекс 5700 повыш дозы""
___
3-й выезд по ПГ. Сменить ДВ, повыш дозы и передать заключение - клопы не пропадают."        Владимир</t>
  </si>
  <si>
    <t xml:space="preserve">  3231дк </t>
  </si>
  <si>
    <t xml:space="preserve">89653235499 Виктория  89162670874 Вера Митрофанова  - зваонить ей</t>
  </si>
  <si>
    <t xml:space="preserve">2к кв порофсоюзная ул профсоюзная 36корп1 5 эт кв 79</t>
  </si>
  <si>
    <t xml:space="preserve">клопы хол туман </t>
  </si>
  <si>
    <t xml:space="preserve">3262ян</t>
  </si>
  <si>
    <t xml:space="preserve">89104622228 Максим</t>
  </si>
  <si>
    <t xml:space="preserve">короед, 460 квм. г.Домодедово. хочет фумигацию таблетками ( по цене такая 35 к и выше)</t>
  </si>
  <si>
    <t xml:space="preserve">на весну прозвонить, дом не в собственности.
в феврале!</t>
  </si>
  <si>
    <t xml:space="preserve">2\3 эт 460 кв м</t>
  </si>
  <si>
    <t xml:space="preserve">26 800</t>
  </si>
  <si>
    <t xml:space="preserve">стр 6156</t>
  </si>
  <si>
    <t xml:space="preserve">с вскр</t>
  </si>
  <si>
    <t xml:space="preserve">89651194931 александр </t>
  </si>
  <si>
    <t xml:space="preserve">плесень 1-2 кв м, посмотреть окна и еще возможно увеличение, дез от спор, ул гончарова д 15 кв 125 </t>
  </si>
  <si>
    <t xml:space="preserve">3263ян</t>
  </si>
  <si>
    <t xml:space="preserve">7 905 709 32 91   телефон
Галя </t>
  </si>
  <si>
    <t xml:space="preserve">7 916 918 79 59                             
Алексей </t>
  </si>
  <si>
    <t xml:space="preserve">Иван 89151323075</t>
  </si>
  <si>
    <t xml:space="preserve">200 кв.м. от клопов , 17 км от мкад, одинцово
9700 р б/н с НДС</t>
  </si>
  <si>
    <t xml:space="preserve">выставлент с НДС ч/з МГЦД</t>
  </si>
  <si>
    <t xml:space="preserve">89035338880 Алексей </t>
  </si>
  <si>
    <t xml:space="preserve">пироги доставка и кабак, комплект</t>
  </si>
  <si>
    <t xml:space="preserve">комплект, стирка и 3ппк и 3 жуд</t>
  </si>
  <si>
    <t xml:space="preserve">1370ю</t>
  </si>
  <si>
    <t xml:space="preserve">ппк , 3 объекта, Краногосрск, ХИмки, путилково</t>
  </si>
  <si>
    <t xml:space="preserve">пришел рпн, дедлайн в чт стр 6162</t>
  </si>
  <si>
    <t xml:space="preserve">89299794917 Ольга </t>
  </si>
  <si>
    <t xml:space="preserve">щелковский р-н дер большие жеребцы 20 сот крысы, есть собака и кошка ,</t>
  </si>
  <si>
    <t xml:space="preserve">10 -15 кик </t>
  </si>
  <si>
    <t xml:space="preserve">я подумаю связь 15.00\\\ пока не готовы наберет сама</t>
  </si>
  <si>
    <t xml:space="preserve">КЛОПОДАВ 14</t>
  </si>
  <si>
    <t xml:space="preserve">89160567489 Наталья 
89851640549 Нина"  </t>
  </si>
  <si>
    <t xml:space="preserve">МО Подольский р-н.        13.00-14.00        3100        3264янКД        "г. Климовск, ул советская, д 13 кв 44
89160567489 Наталья 
89851640549 Нина"        3-ка, хол туман, клопы        Владимир</t>
  </si>
  <si>
    <t xml:space="preserve">3-ка клопы</t>
  </si>
  <si>
    <t xml:space="preserve">3264янКД   </t>
  </si>
  <si>
    <t xml:space="preserve">84955934265 89262045854 Сергей Николаевич</t>
  </si>
  <si>
    <t xml:space="preserve">МО Одинцово        10.00-11.00        3100        3265ян        "МО Одинцово, ул солнечная, д 5 кв 26
2 этаж падик 2
84955934265
89262045854 Сергей Николаевич
ЗАЕЗД СО СТОРОНЫ МИНКИ!!! ориентир Косторама"        2-ка, тарарканы, хол!!! повыш дозы        Владимир</t>
  </si>
  <si>
    <t xml:space="preserve">2-куа хол тараракны</t>
  </si>
  <si>
    <t xml:space="preserve"> 3265ян    </t>
  </si>
  <si>
    <t xml:space="preserve">Елена Сергеевна 89037786482
89857700186 Владимир
Ивагин Владимир Михайлович
Заместитель главного инженера
по охране труда, промышленной и пожарной безопасности
Филиал ООО «Газпром ПХГ» «Московское УПХГ»
тел. сот.: 8-985-770-01-86</t>
  </si>
  <si>
    <t xml:space="preserve">ГАЗПРОМ скважины территория БОРЩЕВИК
Щелково, ПХГ
сумма 300 000 р.
113 ГА, 
под обработку 16 ГА чисто гербицидка</t>
  </si>
  <si>
    <t xml:space="preserve">ГАЗПРОМ скважины территория БОРЩЕВИК</t>
  </si>
  <si>
    <t xml:space="preserve">у Павла на контроле КП!
связь 28.01</t>
  </si>
  <si>
    <t xml:space="preserve">89854178916 Анна"</t>
  </si>
  <si>
    <t xml:space="preserve">МО Балащиха        19.00-20.00        4000 нал        1214ю        "балашиха, ул лукино, д . 55 А
1214ю        27000                ""ИП Швец
89854178916 Анна"""        " ( 3 обор ежемес по 4000р) ( 3 обраб ежекварт по 5000 р)
тарарканы дезинсекци. 90 кв.м
_______
подписать док-ы"        Владимир</t>
  </si>
  <si>
    <t xml:space="preserve">тарракны</t>
  </si>
  <si>
    <t xml:space="preserve">1214ю  </t>
  </si>
  <si>
    <t xml:space="preserve">заказ нал сатрый клиент Швец ИП</t>
  </si>
  <si>
    <t xml:space="preserve">от ип трубачева</t>
  </si>
  <si>
    <t xml:space="preserve">89250764171 владислав </t>
  </si>
  <si>
    <t xml:space="preserve">20кв м перед открытием варшавское 141 корп 7 </t>
  </si>
  <si>
    <t xml:space="preserve">от ИП трубчева </t>
  </si>
  <si>
    <t xml:space="preserve">от старых клиентов, пошел к юристу наберет сам</t>
  </si>
  <si>
    <t xml:space="preserve">Галина Викторовна
89854544055
74991715033</t>
  </si>
  <si>
    <t xml:space="preserve">борщевик, до 20 соток, борщевик.
Талдом, 80 км от мкад.</t>
  </si>
  <si>
    <t xml:space="preserve">НА ВЕСНУ!! апрель</t>
  </si>
  <si>
    <t xml:space="preserve">ТСЖ элипс 2000</t>
  </si>
  <si>
    <t xml:space="preserve">отл Школы МИД соседи курорт ПАРК Щелчек</t>
  </si>
  <si>
    <t xml:space="preserve">   "89067317475 Лилия</t>
  </si>
  <si>
    <t xml:space="preserve">Дмитрия донского        10.00        1500        3266ян        "89067317475 Лилия
ул грина,д 15 кв 36
10 этаж дмфн 36"        "МОП хол без гарантии
тарарканы"        Владимир</t>
  </si>
  <si>
    <t xml:space="preserve">тараракны моп хол</t>
  </si>
  <si>
    <t xml:space="preserve">  3266ян  </t>
  </si>
  <si>
    <t xml:space="preserve">84952871470  Зарина 89099002794</t>
  </si>
  <si>
    <t xml:space="preserve">от мкад 5 км Юго запад офисное помещение и склад 1000м2 хранение пищевыз продуктов     </t>
  </si>
  <si>
    <t xml:space="preserve">дератизация дезинсекция    сделать два кп  от мгцд с ндс с проходной цегной и моссанэксперт с завышенной</t>
  </si>
  <si>
    <t xml:space="preserve">у Павла на контроле КП!
связь 23.01</t>
  </si>
  <si>
    <t xml:space="preserve">""Софья 89778340725 федор 89037929048""</t>
  </si>
  <si>
    <t xml:space="preserve">м. Кутузовская        14.00        "1000 р.
повтор 5-й выезд!!!"        2323ок/1          " 2-ка Студенческая улица к 14 дом 44/28 кв 1 Кутузовская         ""Софья 89778340725
федор 89037929048""        "        тааррканы, 2-ка        Владимир</t>
  </si>
  <si>
    <t xml:space="preserve"> 2323ок/1  </t>
  </si>
  <si>
    <t xml:space="preserve">5-й выезд</t>
  </si>
  <si>
    <t xml:space="preserve">ИП Ганин</t>
  </si>
  <si>
    <t xml:space="preserve">1308ю</t>
  </si>
  <si>
    <t xml:space="preserve">татьяна хостел химки старый клиент</t>
  </si>
  <si>
    <t xml:space="preserve">Ольга                                Имя
+7 952 199 31 37 </t>
  </si>
  <si>
    <t xml:space="preserve">7 926 616 54 28                                телефон
Татьяна </t>
  </si>
  <si>
    <t xml:space="preserve">свежее мясо
домодедово erofeeva.t@gmail.com  хотела ТУ ТО</t>
  </si>
  <si>
    <t xml:space="preserve">ветеринарка, РПН </t>
  </si>
  <si>
    <t xml:space="preserve">МИША СВЯЗЬ!!!!!\\\ хотела ТУ ТО.  связь 24.01, кп отправлено</t>
  </si>
  <si>
    <t xml:space="preserve">Елена                 
 elena.kramararova                   email
8926 066 52 16</t>
  </si>
  <si>
    <t xml:space="preserve">общага от тараканов, 3 этажа, по 6 комнат на этаже. комната 15 кв.м.
месяц точно!
до 250 кв.м. 
6700 
6000 в квартал
5000 в мес</t>
  </si>
  <si>
    <t xml:space="preserve">тараканы общага</t>
  </si>
  <si>
    <t xml:space="preserve">у Павла на контроле КП!</t>
  </si>
  <si>
    <t xml:space="preserve">Хатбер М
старый клиент оплачен</t>
  </si>
  <si>
    <t xml:space="preserve">Вектор доки от хостела</t>
  </si>
  <si>
    <t xml:space="preserve">окей вижн</t>
  </si>
  <si>
    <t xml:space="preserve">муп теплосеть </t>
  </si>
  <si>
    <t xml:space="preserve">7-929-540-48-40 Элина</t>
  </si>
  <si>
    <t xml:space="preserve">"МО , Новая Рига
Истринский р-н, 17 км от мкад"        10.00-11.00        7500        3268ян        "79295404840 Элина 
89037298839 - звонить на этот.       ""Загородный дом
Истринский р-н, СНт Обушково. Навигатор: коттеджный поселок Шервуд."        "3 домика. 2 по 100 и 1 дом 200 кв.м.
обработать зону этих домов.
17 км от мкад.
ловушки, приманки, пена комплекс
новая рига, деревянные.
есть дети и животные.""        Мышки полевки бегают в пустотах
___
сделать на ОТЛИЧНО, пришла по рекомендации от клиентов!!!"        Владимир</t>
  </si>
  <si>
    <t xml:space="preserve">Мышки полевки</t>
  </si>
  <si>
    <t xml:space="preserve"> 3268ян  </t>
  </si>
  <si>
    <t xml:space="preserve">заказ по рекомендации бывш клиентов</t>
  </si>
  <si>
    <t xml:space="preserve">79680844513 Айкерем </t>
  </si>
  <si>
    <t xml:space="preserve">Красногвардейская        "14.00-15.00
( бронь)"        4400        3267ян        "ул мусы джалиля , д 42 корр 1
161 этаж 9
Айкерем 89680844513"        "2-ка, клопы, ГАП +бар
2 раза вызывал, имеют опыт. Выяснить откуда бегут клопы - дать рекомендации."        Владимир</t>
  </si>
  <si>
    <t xml:space="preserve">440 0 </t>
  </si>
  <si>
    <t xml:space="preserve">3267ян   </t>
  </si>
  <si>
    <t xml:space="preserve">89037375606 Михаил Юрьевич</t>
  </si>
  <si>
    <t xml:space="preserve">ГУП Рижский рынок</t>
  </si>
  <si>
    <t xml:space="preserve">МИша набрать в РИЖСКИЙ РЫНОК контракт!!!!!</t>
  </si>
  <si>
    <t xml:space="preserve">Виталий 79857377828</t>
  </si>
  <si>
    <t xml:space="preserve">м. Солнцево        13.00-14.00        2500        3270ян        "ул попутная, д 3 кв 33
Виталий 79857377828"        "2-ка, тараканы ХОЛ бар
мск
есть во всем доме, 1.5 года назад травили"""        Владимир</t>
  </si>
  <si>
    <t xml:space="preserve">тараканы
гап + бар 4400
хол + бар 2500</t>
  </si>
  <si>
    <t xml:space="preserve">3270ян</t>
  </si>
  <si>
    <t xml:space="preserve">Институт Пушкина </t>
  </si>
  <si>
    <t xml:space="preserve">Лидер Москва</t>
  </si>
  <si>
    <t xml:space="preserve"> Денис 89771212047 и ещё один 89776924438    </t>
  </si>
  <si>
    <t xml:space="preserve">Перово        12.00-13.00        2500        3269ян        улица 1-я Владимирская, д 23 Корп 2 кв 14 зовут Денис 89771212047 и ещё один 89776924438        2-ка , Хол бар клопы. вызывали мошенников уже. есть собака и ребенок. СДЕЛАТЬ ОТЛИЧНО, ОСТАВИТ ОТЗЫВ.        Владимир</t>
  </si>
  <si>
    <t xml:space="preserve"> 3269ян  </t>
  </si>
  <si>
    <t xml:space="preserve">89163090344 Татьяна"     </t>
  </si>
  <si>
    <t xml:space="preserve">м. Бибирево        10.00-11.00        2700        3271ян        "путевой пр-д, д 28 кв 77
падик 1 этаж 11
89163090344 Татьяна"        "1-ка, тараканы, хол + бар!
есть кошка
_____
сделать на ОТЛИЧНО!! пришли по рекомендаци!!!"        Владимир</t>
  </si>
  <si>
    <t xml:space="preserve">таррканы хол бар</t>
  </si>
  <si>
    <t xml:space="preserve">  3271ян  </t>
  </si>
  <si>
    <t xml:space="preserve">1366ю</t>
  </si>
  <si>
    <t xml:space="preserve">08.00</t>
  </si>
  <si>
    <t xml:space="preserve">79165416155 Ольга</t>
  </si>
  <si>
    <t xml:space="preserve">Рублевское ш.127 ,кв 88 код 10к4442</t>
  </si>
  <si>
    <t xml:space="preserve">клопы двушка хол туман</t>
  </si>
  <si>
    <t xml:space="preserve">3272ян</t>
  </si>
  <si>
    <t xml:space="preserve">ИП Семыкин</t>
  </si>
  <si>
    <t xml:space="preserve">1373ю</t>
  </si>
  <si>
    <t xml:space="preserve">Евгений 89263079994"   </t>
  </si>
  <si>
    <t xml:space="preserve">Петровско-разумовская        16.00-17.00        4100        3273ян        "дмитровское шоссе, д 44 корп 1 кв 33
падик 3 этаж 1 
Евгений 89263079994"        "2-ка, блохи, ГАП
есть животные и дети!"        Владимир</t>
  </si>
  <si>
    <t xml:space="preserve">гап блохи</t>
  </si>
  <si>
    <t xml:space="preserve">  3273ян </t>
  </si>
  <si>
    <t xml:space="preserve">89689085499 Антон, 89252964121 Геннадий"</t>
  </si>
  <si>
    <t xml:space="preserve">"
МО, Одинцовский р-н, "        10.00-11.00        9100         1518ил /2        "
МО, Одинцовский р-н, с. Ромашково, ул. Никольская 16, корп 2, школа ""Лидеры""
Контакты : 89689085499 Антон, 89252964121 Геннадий"        "700 кв.м. 
дезинсекция: жалобы на тараканов.
тараканы        Михаил                комлекс детский сад
___
договор на обслуж, сделать на отлично!!! старый клиент!
___
сделать минимум запаха! В помещенеии где дети, а в пищеблоке можно помощнее!"""        Павел</t>
  </si>
  <si>
    <t xml:space="preserve">тарарканы!</t>
  </si>
  <si>
    <t xml:space="preserve">1518ил /2  </t>
  </si>
  <si>
    <t xml:space="preserve">Филлипок Одинцово ОПЛАЧЕН
старый клиент!</t>
  </si>
  <si>
    <t xml:space="preserve">Julia Builova
Tel.: +7 495 688 16 51
Mob.: +7 910 456 61 52   </t>
  </si>
  <si>
    <t xml:space="preserve">Добрый день!
Посольство Шри-Ланки будет благодарно, если Вы выставите счет на обработку подвала Посольства (500 м2) от тараканов. Реквизиты Посольства в приложении. </t>
  </si>
  <si>
    <t xml:space="preserve">тарарканы! 500 кв..м</t>
  </si>
  <si>
    <t xml:space="preserve">1045ю/1</t>
  </si>
  <si>
    <t xml:space="preserve">под вопросом</t>
  </si>
  <si>
    <t xml:space="preserve">    "89653213620 Александр""
79167963096       </t>
  </si>
  <si>
    <t xml:space="preserve">"100 км от мкад, Ленинградка
"        13.00-14.00        "8000
повтор второй выезд!
программа лояльности"        1183ИНСЭС        "89653213620 Александр""
79167963096       
Тверская облатсь, Конаковский р-н, д-я Вахонино, ул полторыхина, д.1"        """брус,       и вагонка
120 кв.м , 2 этажа, 100 км от мкад, легтград
ГАПом гар 3 мес
_________
сделать все на отлично, обрабатывался в июне!
__
ЗАБЕРЕТ от электрички! Станция Конаковский МОХ!"        Владимир</t>
  </si>
  <si>
    <t xml:space="preserve">КОРОЕД!!!!!!</t>
  </si>
  <si>
    <t xml:space="preserve">1183ИНСЭС    </t>
  </si>
  <si>
    <t xml:space="preserve">повтор по ПГ</t>
  </si>
  <si>
    <t xml:space="preserve">БАРДИНА</t>
  </si>
  <si>
    <t xml:space="preserve">7 (495) 792 37 18 доб. 2945 7 915 079 05 44 моб.</t>
  </si>
  <si>
    <t xml:space="preserve">Добрый день.
Прошу сообщить стоимость доз. работ на объекте Технопарк Сколково по адресу Технопарк, г. Москва, Большой бульвар 42 стр.1.
Необходимо проводить ежеквартально  – дезинсекцию и дератизацию, так же ежемесячный осмотр врачем объекта с предоставлением акта осмотра. Площадь объекта – 87 413 м2
Прошу предоставить КП, вопрос срочный поэтому прошу предоставить сегодня.</t>
  </si>
  <si>
    <t xml:space="preserve">КП МГЦД</t>
  </si>
  <si>
    <t xml:space="preserve">у Павла на контроле КП!
остались со старыми</t>
  </si>
  <si>
    <t xml:space="preserve">светлана 89067924498</t>
  </si>
  <si>
    <t xml:space="preserve">доки для сэс общепит
производство при столовой</t>
  </si>
  <si>
    <t xml:space="preserve">доки для сэс общепит
производство при столовой, комрлект 18800, </t>
  </si>
  <si>
    <t xml:space="preserve">декларации соответствия на меню; </t>
  </si>
  <si>
    <t xml:space="preserve">м. Павелецкая        23.00        "1500
повтор вечерний выезд"        1223ю\1        "м. Паелецкая ул дубининская д 43 кафе саморканд    89299021210  Александр
89295742057 Татьяна"        "траканы    кафе + подвал 390 кв.м. ПРОПИСАТЬ: с вечера выбрасывать мусор, не оставлять воду нигде, не протирать плинтуса и тд. 
__
Сделать на ОТЛИЧНО, сменить ДВ, увел дозы. Если повтор е поможет - сменят нас на другую контору!"        Владимир</t>
  </si>
  <si>
    <t xml:space="preserve"> 1223ю\1   </t>
  </si>
  <si>
    <t xml:space="preserve">повтор </t>
  </si>
  <si>
    <t xml:space="preserve">Мастер строй от мгцд</t>
  </si>
  <si>
    <t xml:space="preserve">М.О., Одинцовский р-н,        12.00        "9700 б/н
ч/з МГЦД"        1371ю        "АДРЕС: М.О., Одинцовский р-н, пос.Лесной Городок, ул.Лесная д.21.
КОНТАКТЫ: Наталия 8(985)778-90-74 (резервные: Алексей 8(985)849-31-86; Евгений 8(925)638-29-10)
Иван 89151323075        """        "
все док-ы от МГЦД, подписать.!
-_______
200 кв.м. от клопов , 17 км от мкад, одинцово
сделать хорошо, уже вызывали мошенников."        Владимир</t>
  </si>
  <si>
    <t xml:space="preserve">1371ю     </t>
  </si>
  <si>
    <t xml:space="preserve">оплата от МГЦД с ндс</t>
  </si>
  <si>
    <t xml:space="preserve">3ка тараканы нарофоминск</t>
  </si>
  <si>
    <t xml:space="preserve">тараканы хол 3ка</t>
  </si>
  <si>
    <t xml:space="preserve">3274ян</t>
  </si>
  <si>
    <t xml:space="preserve">МОССЭС  4</t>
  </si>
  <si>
    <t xml:space="preserve">Юнусов Ильдар Исламович
тел.+7 966 076 36 70</t>
  </si>
  <si>
    <t xml:space="preserve">Здравствуйте!
Просим Вас дать ответ на наш запрос коммерческого предложения (во вложении письма).
Просим не забывать указывать в коммерческом предложении срок его действия.
Заранее благодарны Вам за ответ.</t>
  </si>
  <si>
    <t xml:space="preserve">нина 84959884993</t>
  </si>
  <si>
    <t xml:space="preserve">клопы 3-ка
месяц нет
1 этаж сами боролись гап 4400</t>
  </si>
  <si>
    <t xml:space="preserve">я перезвоню - ребенок плачет.
набрать 17.30
___
постоянно занято, многогканал сами наберут</t>
  </si>
  <si>
    <t xml:space="preserve">М2 куркино</t>
  </si>
  <si>
    <t xml:space="preserve">м2 куркино</t>
  </si>
  <si>
    <t xml:space="preserve">ЖИЛИЩНИК ЛЕВОБЕРЕЖНЫЙ</t>
  </si>
  <si>
    <t xml:space="preserve">ЖИЛИЩНИК ЛЕВОБЕРЕЖНФЫЙ</t>
  </si>
  <si>
    <t xml:space="preserve">Дрюня     Имя
+7 498 595 71 85 </t>
  </si>
  <si>
    <t xml:space="preserve">нмцк залупа</t>
  </si>
  <si>
    <t xml:space="preserve">89060616253 Дмитрий</t>
  </si>
  <si>
    <t xml:space="preserve">Планерная        22.00        27 000 нал.        3275ян        "Куркино, новокурккинсоке ш-е, д 1
ТЦ Парус
Дмитрий 89060616253"        "4000 кв.м. ( покажут где нужно )
УПОР на тарарканы,( проблемы 4, 1 этаж, лестница и лифтовой холл)
+ дератизация локально взять приманки и ловушки на паркинг.
___
в акте дополнительно указать наименование юр.лица:  ИП Чернобай В.В.
сделать ОТЛИЧНО! есть перспектива на ГОД заключить договор!
2500 р. повтор за ночной выезд. через 2 недели."        Павел</t>
  </si>
  <si>
    <t xml:space="preserve">бронь на 30 .01</t>
  </si>
  <si>
    <t xml:space="preserve">   3275ян     </t>
  </si>
  <si>
    <t xml:space="preserve">Елена 89154309837 </t>
  </si>
  <si>
    <t xml:space="preserve">Щелковский р-он        17.00        6700 Б/Н постоплата        1353ю        Елена 89154309837 Деревня Улиткино школа МИД, щелковское шоссе         "600 кв.м дезинсекция от тараканов  столовая безопасно!!
__
подписать все док-ы"        Павел</t>
  </si>
  <si>
    <t xml:space="preserve">тарарканы, МБ постооплата!
ФГБОУ «Средняя школа-интернат МИД России»  </t>
  </si>
  <si>
    <t xml:space="preserve"> 1353ю</t>
  </si>
  <si>
    <t xml:space="preserve">выставлен счет школа мид
старый клиент</t>
  </si>
  <si>
    <t xml:space="preserve">елена 89097253759</t>
  </si>
  <si>
    <t xml:space="preserve">плесень в бассейне. сами чистили
1.5 года. , Нахабино
20 кв.м. поражено 
гоучереждение
до 17 000 оферта </t>
  </si>
  <si>
    <t xml:space="preserve">оферта ждем
___
отложили до лета</t>
  </si>
  <si>
    <t xml:space="preserve">2д от миши выставлен спилцу</t>
  </si>
  <si>
    <t xml:space="preserve">89775083053 Ира </t>
  </si>
  <si>
    <t xml:space="preserve">клопы 2к кв</t>
  </si>
  <si>
    <t xml:space="preserve">комплекс двойную дозировку соседи еще 2к кв  за 3 900 за хату </t>
  </si>
  <si>
    <t xml:space="preserve">соседи вызвали</t>
  </si>
  <si>
    <t xml:space="preserve">офис Фаберлик
89265341052 Людмила"   </t>
  </si>
  <si>
    <t xml:space="preserve">м. Янгеля        16.00-17.00        "5000р. б/г
выезд на экспертизу"        1269ю        "ул никопольская д 4 
офис Фаберлик
89265341052 Людмила"        "экспертиза офиса: тарарканы.
150-200 кв.м.
выяснить откуда берутся, места для герметезации, щели дыры - дат рекомендации.
дать рекомендации не оставлять остатки пищи и мокрые раковины/зоны.
Провести полное обследование объекта(кабинета) и дать все рекомендации к последующей обработке.
На объекте вредная скандальная женщина - быть готовы, не упасть "" в грязь лицом"".
__
отвезти акты и счет - подписать. 
ВЫПИСАТЬ ЗАКЛЮЧЕНИЕ _ ОСМОТР,"        Владимир</t>
  </si>
  <si>
    <t xml:space="preserve">1269ю    </t>
  </si>
  <si>
    <t xml:space="preserve">8 999 833 44 22 мезенцев эдуард </t>
  </si>
  <si>
    <t xml:space="preserve">евростоловая таких в рф еще нет, мудак  mezentsev1973@inbox.ru</t>
  </si>
  <si>
    <t xml:space="preserve">компленкт с тбо</t>
  </si>
  <si>
    <t xml:space="preserve">20 800</t>
  </si>
  <si>
    <t xml:space="preserve">сергей сзао ук </t>
  </si>
  <si>
    <t xml:space="preserve">1000кв м грызуны и тараканы 4я магистральная д5 ss33956pp@mail.ru </t>
  </si>
  <si>
    <t xml:space="preserve">ззапрос кп </t>
  </si>
  <si>
    <t xml:space="preserve">МИША В РАБОТЕ</t>
  </si>
  <si>
    <t xml:space="preserve">89653725161 илья на айфон из старых</t>
  </si>
  <si>
    <t xml:space="preserve">89653725161 илья dental-ok@mail.ru</t>
  </si>
  <si>
    <t xml:space="preserve">доки зуботех комплект </t>
  </si>
  <si>
    <t xml:space="preserve">мосинтерм приход</t>
  </si>
  <si>
    <t xml:space="preserve">мосинтерм приход
старый клиент</t>
  </si>
  <si>
    <t xml:space="preserve">Дмитрий 79687280816 </t>
  </si>
  <si>
    <t xml:space="preserve"> Долгопрудный        с 10.00-11.00        "ПРОГРАММА ЛОЯЛЬНОСТИ
8650р."        1280ю        "Г.Долгопрудный ул. Набережная дом 24  
Парусный клуб Водник гостиница 1500 кв.м Дмитрий 79687280816 "        "гостиница, 1500кв.м , тараканы, хол(, гор.
безопасно,абзац сделать и похожее ДВ"        Владимир</t>
  </si>
  <si>
    <t xml:space="preserve">дезинсекция тараканов</t>
  </si>
  <si>
    <t xml:space="preserve">1280ю  </t>
  </si>
  <si>
    <t xml:space="preserve">оплачен ПГЛ 50%
старый клиент Санетек-комфорт</t>
  </si>
  <si>
    <t xml:space="preserve">федор 89153826604</t>
  </si>
  <si>
    <t xml:space="preserve">"МО Ярославка
10 км от мкад"        14-15        6000        3276ян        "МО, Пушкино, мкрн Клязьма, ул первого мая, д12
федор 89153826604"        "ОРИЕНТИР - стройматериалы магазин.
просверлит отверстие в пустоту +  туалете погрыз
__
крысы, комплекс 30 кв.м. дом.
приманки и пена в пустоту заложить + ловушки."        Владимир</t>
  </si>
  <si>
    <t xml:space="preserve"> 3276ян    </t>
  </si>
  <si>
    <t xml:space="preserve">1336ю</t>
  </si>
  <si>
    <t xml:space="preserve">ИЛЬЯ ЗУБОТЕХ</t>
  </si>
  <si>
    <t xml:space="preserve">1376ю</t>
  </si>
  <si>
    <t xml:space="preserve">ТСЖ ТРИАЛ</t>
  </si>
  <si>
    <t xml:space="preserve">Приход</t>
  </si>
  <si>
    <t xml:space="preserve">Арбат медикал</t>
  </si>
  <si>
    <t xml:space="preserve">шелди медикал </t>
  </si>
  <si>
    <t xml:space="preserve">первоцвет </t>
  </si>
  <si>
    <t xml:space="preserve">гп 46</t>
  </si>
  <si>
    <t xml:space="preserve">рижский рынок </t>
  </si>
  <si>
    <t xml:space="preserve">мурод 89771074699 89266454895</t>
  </si>
  <si>
    <t xml:space="preserve">сергиев посад        11-12        3900        3277ян        "сергиев посад
скоропусковский поселок
д. 9 кв 29
3 этаж 2 падик
мурод 89771074699
89266454895"        "2-ка, клопы, ГАП, ядерную дозу, 6 чел уже вызывали мошенников.
МЫ ИЗ СЕРГИЕВА ПОСАДА!!!"        владимир</t>
  </si>
  <si>
    <t xml:space="preserve">3277ян </t>
  </si>
  <si>
    <t xml:space="preserve">олег 89257405156
 84953168096 ОЛЕГ 89257405156"</t>
  </si>
  <si>
    <t xml:space="preserve">"мо подольский р-н        "        "12.00-13.00
НЕ ПОЗЖЕ!!!"        8000 б\н        1021ю        " подольский район деревня быковка  
промзона вышка сотовой связи
олег 89257405156
 84953168096 ОЛЕГ 89257405156"        "2БЫТОВКИ И МАЛЕНЬКИЙ ДОМИК НА 5 КОМНАТ
клопы комлекс"        Владимир"  </t>
  </si>
  <si>
    <t xml:space="preserve">ООО мар трейдинг старый клиент</t>
  </si>
  <si>
    <t xml:space="preserve">   1021ю    </t>
  </si>
  <si>
    <t xml:space="preserve">оплачен
старый клиент марк-трейдинг</t>
  </si>
  <si>
    <t xml:space="preserve">Снедь</t>
  </si>
  <si>
    <t xml:space="preserve">МОССЭС  1</t>
  </si>
  <si>
    <t xml:space="preserve">89036722967 госня</t>
  </si>
  <si>
    <t xml:space="preserve">борщевик нахабино НМЦК</t>
  </si>
  <si>
    <t xml:space="preserve">наталья 89166566761</t>
  </si>
  <si>
    <t xml:space="preserve">щелковская        10.00-11.00        4000        3278ян        "наталья 89166566761
ул красноярская д 9 
падик 3 кв 76 этаж 1"        "травилась у мошенников с пол года назад
тараканы 3-ка ГАП + бар.
кошка.
___
старый клиент, выбрала нас и вспомнила от Алькора.
даь рекомендации от проникновения: вытяжки, стояки, воздуховоды."        Павел</t>
  </si>
  <si>
    <t xml:space="preserve">   3278ян</t>
  </si>
  <si>
    <t xml:space="preserve">Медэксперт плюс</t>
  </si>
  <si>
    <t xml:space="preserve">"74957809043
89160308372 Ирина</t>
  </si>
  <si>
    <t xml:space="preserve">Курская        13.00-14.00        "3000 НАЛ
обслуживание"        1213ю        
ул покровка, д 45 стр 5
Праикмахерская на покровке"        "85 кв.м. 2д
таррканы, крысы
обслуживание договор за нал.
__
подписать док-ы  взять договра не подписанные"        Альберт</t>
  </si>
  <si>
    <t xml:space="preserve">таркраны обслуж</t>
  </si>
  <si>
    <t xml:space="preserve">1213ю   </t>
  </si>
  <si>
    <t xml:space="preserve">ЗАКАЗ старый клиент
обслуж покровка мир спорта</t>
  </si>
  <si>
    <t xml:space="preserve">фаберлик</t>
  </si>
  <si>
    <t xml:space="preserve">гуп мосгротранс западный </t>
  </si>
  <si>
    <t xml:space="preserve">стирка медэстетика</t>
  </si>
  <si>
    <t xml:space="preserve">Авоська</t>
  </si>
  <si>
    <t xml:space="preserve">корень жизни</t>
  </si>
  <si>
    <t xml:space="preserve">шри ланка</t>
  </si>
  <si>
    <t xml:space="preserve">ай-ланч</t>
  </si>
  <si>
    <t xml:space="preserve">медэкспертплюс</t>
  </si>
  <si>
    <t xml:space="preserve">МСЭ1</t>
  </si>
  <si>
    <t xml:space="preserve">89252571047 Андрей  </t>
  </si>
  <si>
    <t xml:space="preserve">трупик хата 55кв м</t>
  </si>
  <si>
    <t xml:space="preserve">труп дихлор 55кв м, если мебель то 40к, контейнер - его</t>
  </si>
  <si>
    <t xml:space="preserve">согласовывает с агентом и покупателями наберет сам, может набрать на айфон </t>
  </si>
  <si>
    <t xml:space="preserve">ВИталй 79774659265 </t>
  </si>
  <si>
    <t xml:space="preserve">"м. Тульская           10-11        10000        3279ян        """ВИталй 79774659265 
телефон администратора: 89175662311 Карен - звонить.
ул дубининская, д 69 корп 74 """"        """"2-3 часа на объекте."        "600 кв.м, 28 комнат. ГАП, ХОЛ.
клопы, общага.""""      клопы  
__
старый клиент, работаем за нал 5-й раз.
Сделать на ОТЛИЧНО, повыш дозы + смена ДВ под клопов.
ПРИХОДНИК!"        Владимир</t>
  </si>
  <si>
    <t xml:space="preserve">3279ян   </t>
  </si>
  <si>
    <t xml:space="preserve"> "андрей 89651102636</t>
  </si>
  <si>
    <t xml:space="preserve">"мцк лихоборы
петровско разумовская"        гуров будет к 12-12-30        1400        3280ян        "андрей 89651102636
пр-д черепановых
д 64 корп 1 кв 171"        "комната в трешке от клопов!!
хол без гарантиии"        Владимир</t>
  </si>
  <si>
    <t xml:space="preserve">3280ян     </t>
  </si>
  <si>
    <t xml:space="preserve">ЖИВОСАЙТ 1</t>
  </si>
  <si>
    <t xml:space="preserve">89057843807 Сергей</t>
  </si>
  <si>
    <t xml:space="preserve">санобрабтка рефрежиратор
портер: обработка кузова разово + акты на пол года = 3200 р</t>
  </si>
  <si>
    <t xml:space="preserve">наберет сам!!!</t>
  </si>
  <si>
    <t xml:space="preserve">александр  89168353525 - звонить ему 89031260173 </t>
  </si>
  <si>
    <t xml:space="preserve">клопы
дом частный вагонка
неделя
46 км от мкад 
70 кв. 
дети животные
Яхрома, ул пушкина д 30а </t>
  </si>
  <si>
    <t xml:space="preserve">3281фв</t>
  </si>
  <si>
    <t xml:space="preserve">ЖИЛИЩНИК СЕРВЕРНЫЙ</t>
  </si>
  <si>
    <t xml:space="preserve">ГП 64 ДЗМ</t>
  </si>
  <si>
    <t xml:space="preserve">"м. Янгеля
НАДО ГУРОВА, Тк.он в теме"        18.30        7800р бн        1269ю        "ул никопольская д 4 
офис Фаберлик
89265341052 Людмила
+7 (495) 788-85-28 доб: 4719"        "150 столовая|+ 200 кабинет
тараканы . СОЛЬФАК,К-ОТРИН.
безопасно, но жффективно, в прошлый раз все блевали и чесались.
____
Взять с собой 2 СИЗА!!!
__
подписать док-ы"        Владимир</t>
  </si>
  <si>
    <t xml:space="preserve"> 1269ю  </t>
  </si>
  <si>
    <t xml:space="preserve">выставлен счет фаберлик
старый клиент</t>
  </si>
  <si>
    <t xml:space="preserve">АО НПК СПП</t>
  </si>
  <si>
    <t xml:space="preserve">8985 635 31 16 Виктор нудятина </t>
  </si>
  <si>
    <t xml:space="preserve">тараканы работали тараном 1 к кв ул приорова д 4 кв 16  м. войковская </t>
  </si>
  <si>
    <t xml:space="preserve">тараканы 1к кв комплекс</t>
  </si>
  <si>
    <t xml:space="preserve">3282фв</t>
  </si>
  <si>
    <t xml:space="preserve">89067253537 хачиха упоротая </t>
  </si>
  <si>
    <t xml:space="preserve">АРЕНДОВАТЬ ЛЕСТНИЦУ У ПЯТЕРОЧКИ толи рыбу продавать толи печенюшки ЕБАНУТАЯ </t>
  </si>
  <si>
    <t xml:space="preserve">УПОРОТАЯ </t>
  </si>
  <si>
    <t xml:space="preserve">цбс цао</t>
  </si>
  <si>
    <t xml:space="preserve">Розанова</t>
  </si>
  <si>
    <t xml:space="preserve">Бугаев Денис
Главный специалист Отдела хозяйственных закупок
Департамента централизованных закупок и анализа расходов
Вн. 7625, +7 (495) 909-8191</t>
  </si>
  <si>
    <t xml:space="preserve">СМП Банк,Мособлбанк</t>
  </si>
  <si>
    <t xml:space="preserve">ирина 89774445431</t>
  </si>
  <si>
    <t xml:space="preserve">Владимир </t>
  </si>
  <si>
    <t xml:space="preserve">тараканы мск 200 кв.м. цокольный этаж</t>
  </si>
  <si>
    <t xml:space="preserve">6 200 бн</t>
  </si>
  <si>
    <t xml:space="preserve">мошенники за копье</t>
  </si>
  <si>
    <t xml:space="preserve">"89161958721 Ольга пьянь</t>
  </si>
  <si>
    <t xml:space="preserve">мытищи         10.00-11.00        2700        3283фв        "89161958721 Ольга пьянь
мытищи . новомытищинский пр-т
д 52 кв 5"        "2-ка 
тараканы 
хол бар
мошенникам отдали 10 000 р."        владимир</t>
  </si>
  <si>
    <t xml:space="preserve">таррканы 2-ка хол</t>
  </si>
  <si>
    <t xml:space="preserve">       3283фв  </t>
  </si>
  <si>
    <t xml:space="preserve">ГУП МОСГОСТРАНС учебный комбинат</t>
  </si>
  <si>
    <t xml:space="preserve">"сергей 89261735619</t>
  </si>
  <si>
    <t xml:space="preserve">войковская        10-11        6000-6500        3284фв        "сергей 89261735619
ул. Большая Академическая 22б, 2 подъезд, код домофона 126, 17 этаж, квартира 126. Понедельник (11.02) с 10-11( приезд мастера), время работы 2 часа. Стоимость работ 6500 +-500 рублей"        "плесень, 2 зоны: комната, кухня.
комплекс: зачитска, обработка фунгицидами, бактерициды и хлоросодержащие"        Владимир</t>
  </si>
  <si>
    <t xml:space="preserve">3284фв</t>
  </si>
  <si>
    <t xml:space="preserve">89164280481 Наталья</t>
  </si>
  <si>
    <t xml:space="preserve">Владимир /Михаил</t>
  </si>
  <si>
    <t xml:space="preserve">3д 7800
пищевка Сеогиев Посад
тбо, жуд, ппк??</t>
  </si>
  <si>
    <t xml:space="preserve">мясной цех, мясопереработка. 16800 3д, жуд, био,  </t>
  </si>
  <si>
    <t xml:space="preserve">нашли у себя </t>
  </si>
  <si>
    <t xml:space="preserve">ирина 89164562921</t>
  </si>
  <si>
    <t xml:space="preserve">дератизация дезинсекция
3Д договора, 7800
и тбо, ппк если надо</t>
  </si>
  <si>
    <t xml:space="preserve">18 200 комлпект</t>
  </si>
  <si>
    <t xml:space="preserve">хуйня обзвоны рот ебал</t>
  </si>
  <si>
    <t xml:space="preserve">Амина 89775690585</t>
  </si>
  <si>
    <t xml:space="preserve">салон красоты, докы-ы, 3д ,  </t>
  </si>
  <si>
    <t xml:space="preserve">сама перезвоню
свзяь 07.02</t>
  </si>
  <si>
    <t xml:space="preserve">сергей 89055707004</t>
  </si>
  <si>
    <t xml:space="preserve">2-ка клопы
химки месяц 
сами дихлофосом
3 этаж, от соседей</t>
  </si>
  <si>
    <t xml:space="preserve">клопы 
гап бар</t>
  </si>
  <si>
    <t xml:space="preserve">сами комбатом</t>
  </si>
  <si>
    <t xml:space="preserve">89037225206 Максим</t>
  </si>
  <si>
    <t xml:space="preserve">250м2 Москва   цокольный жтаж  подвала нет      4800р-разовая(повторная)  39800-если оплата на год</t>
  </si>
  <si>
    <t xml:space="preserve">39 800</t>
  </si>
  <si>
    <t xml:space="preserve">ждем КАРТОЧКУ предприятия
сегодня - завтра отправим
счет на 4800!
__
слились</t>
  </si>
  <si>
    <t xml:space="preserve">89168717975 Виктор </t>
  </si>
  <si>
    <t xml:space="preserve">электросталь  2 к кв клопы хол</t>
  </si>
  <si>
    <t xml:space="preserve">200 повтор </t>
  </si>
  <si>
    <t xml:space="preserve">хотел за 1500</t>
  </si>
  <si>
    <t xml:space="preserve">Артем 89775706146</t>
  </si>
  <si>
    <t xml:space="preserve">ПОДОЛЬСК</t>
  </si>
  <si>
    <t xml:space="preserve">клопы 
</t>
  </si>
  <si>
    <t xml:space="preserve">3186дк/1</t>
  </si>
  <si>
    <t xml:space="preserve">повтоР</t>
  </si>
  <si>
    <t xml:space="preserve">Иван                               
7 926 323 05 40 </t>
  </si>
  <si>
    <t xml:space="preserve">МИША СВЯЗЬ!!
ппк . пиццерия
зала нет тоько доставка 
мо лыткарино  пол года работают 40кв м 1 чел</t>
  </si>
  <si>
    <t xml:space="preserve">  совещака
миша связь 07.02, жду звонка из РПН и вам перезвоню, связь 08.02не актуально</t>
  </si>
  <si>
    <t xml:space="preserve">89688148008 МУМУ </t>
  </si>
  <si>
    <t xml:space="preserve">ппк доки сэс, 80КВ М соусы </t>
  </si>
  <si>
    <t xml:space="preserve">пошел к начальнице, связь 07.02 говорящая башка, цены узнал для начльницы.Г О В Н О Е Д</t>
  </si>
  <si>
    <t xml:space="preserve">89166971947 Юлия </t>
  </si>
  <si>
    <t xml:space="preserve">фабрика кухня 3д, пищ, лампы, лаб, семеновская, </t>
  </si>
  <si>
    <t xml:space="preserve">сама наберру</t>
  </si>
  <si>
    <t xml:space="preserve">вемес ека</t>
  </si>
  <si>
    <t xml:space="preserve">нба ека</t>
  </si>
  <si>
    <t xml:space="preserve">79672665843 юлия  ( хач)    </t>
  </si>
  <si>
    <t xml:space="preserve">Молодежная        10        "1000 р.
4-й выезд!!!"        2151ок             "   ""79672665843 юлия  ( хач)          маршала неделина д12 кв 26
2 падик этаж 2 """"        ""        79672665843 юлия    "        "клопы и тарраканы, хол !!! повыш дозы, сменить ДВ. ХАЧЕВНЯ!!
4 выезд.
__
акт осмотра, чтоб больше не заебывали( все указать антисанитария, много людей и т.д подписать от них!!))"        Володимир</t>
  </si>
  <si>
    <t xml:space="preserve">клоп таркраны</t>
  </si>
  <si>
    <t xml:space="preserve">  2151ок   </t>
  </si>
  <si>
    <t xml:space="preserve">Михаил                                Имя
+7 925 224 42 82</t>
  </si>
  <si>
    <t xml:space="preserve">2 ветеринарных клиники
мск 3Д 7800 + доки для СЭС
процесс открытия. </t>
  </si>
  <si>
    <t xml:space="preserve">юрлицо одно, ппк, жуд х2  3д с актами , лаб, стирка </t>
  </si>
  <si>
    <t xml:space="preserve">14 800 </t>
  </si>
  <si>
    <t xml:space="preserve">
выставлен счет</t>
  </si>
  <si>
    <t xml:space="preserve">алик 89168365554</t>
  </si>
  <si>
    <t xml:space="preserve">мебель на заказ
проверка рпн
ооо москва 360 кв,</t>
  </si>
  <si>
    <t xml:space="preserve">КД 17</t>
  </si>
  <si>
    <t xml:space="preserve">максим хач мудак
89169237494</t>
  </si>
  <si>
    <t xml:space="preserve">клопы год 
сами боролись
мск 2-ка"пражская
компания КЛОПОДАВ"	14.00-15.00	1700	3286фвКД	"максим хач мудак
89169237494
медынская ул д 12 корп 2
кв 136 падик 4"	"клопы год 
сами боролись
мск 2-ка""
хол !! мошенников уже вызывал.
мудак"	   Владимир   </t>
  </si>
  <si>
    <t xml:space="preserve">3286фвКД</t>
  </si>
  <si>
    <t xml:space="preserve">ЗАКАЗ конченный мудак хач мозгоеб</t>
  </si>
  <si>
    <t xml:space="preserve">84954628717 Альберт Валентинович  Кочешков  не оч аденкватный прозвонить день в деньт</t>
  </si>
  <si>
    <t xml:space="preserve">2к кв тараканы,  щелковское ш д 57 корп 1 кв 38 вторая кнопка снизу 6 эт код 57к 6316 </t>
  </si>
  <si>
    <t xml:space="preserve">3285фв</t>
  </si>
  <si>
    <t xml:space="preserve">89269071130 дмитрий </t>
  </si>
  <si>
    <t xml:space="preserve">хотим открыть парикмахерскую ,  осел. </t>
  </si>
  <si>
    <t xml:space="preserve">ГОВНОЕД ОСЛОВ ЕБАВШИЙ</t>
  </si>
  <si>
    <t xml:space="preserve">89255177525 Семён</t>
  </si>
  <si>
    <t xml:space="preserve">Каширская        16.00-17.00        4700        3287фв        ул котляковская д 4 предприятие столовая 89255177525 Семён        100 КВ. дезинфекция полуфабрикаты ЛИСТЕРИОЗ        Владимир</t>
  </si>
  <si>
    <t xml:space="preserve">листериоз</t>
  </si>
  <si>
    <t xml:space="preserve">3287фв   </t>
  </si>
  <si>
    <t xml:space="preserve">Адил 89687039342 </t>
  </si>
  <si>
    <t xml:space="preserve">Пражская        16 ЛУЧШЕ РАНЬШЕ        6100        3289фл        Адил 89687039342 болотниковский прд д 6 Корп 1 КВ 41        4-ка полный комплекс клопы уже вызывали мошенников        Владимир</t>
  </si>
  <si>
    <t xml:space="preserve">3289фл    </t>
  </si>
  <si>
    <t xml:space="preserve">ЗАКАЗ
противный пидор-хач. Черт ебаный тупоголовый					</t>
  </si>
  <si>
    <t xml:space="preserve">Алик 89263603334  89775036082</t>
  </si>
  <si>
    <t xml:space="preserve">Сергиев посад        10.00-11.00        4300        3288фл        Сергиев посад скоропусковский пос д. 20 падик 4 КВ 46 этаж 1 Алик 89263603334  89775036082        2- ка клопы гап        Владимир</t>
  </si>
  <si>
    <t xml:space="preserve"> 3288фл  </t>
  </si>
  <si>
    <t xml:space="preserve">ЗАКАЗ///// ОТКАЗ ОТ 11.02</t>
  </si>
  <si>
    <t xml:space="preserve">22.30</t>
  </si>
  <si>
    <t xml:space="preserve">Романов Станислав 	      
+7 926 309 00 02 </t>
  </si>
  <si>
    <t xml:space="preserve">беспокоят, квартиранты, 3-ка</t>
  </si>
  <si>
    <t xml:space="preserve">клопы,3-ка</t>
  </si>
  <si>
    <t xml:space="preserve">сам комбатом</t>
  </si>
  <si>
    <t xml:space="preserve">Андрей 	          	     Имя
7 906 172 62 63 </t>
  </si>
  <si>
    <t xml:space="preserve">авто дезинфекция олень</t>
  </si>
  <si>
    <t xml:space="preserve">мудло бесплаьная консльтация: больше трубку не взял. Ну и ебать того рот.</t>
  </si>
  <si>
    <t xml:space="preserve">страница с которой пришел запрос
Алена  	          	     Имя
7 909 916 76 36 </t>
  </si>
  <si>
    <t xml:space="preserve">2-ка, таррканы, гап бар
соседки и хозяйка и т.д.</t>
  </si>
  <si>
    <t xml:space="preserve">
 связь 07.02 
пошла к соседке/хозяйке
__
не бер связь в 17.00
___
не бер в 17 связь 08.02
___
сами наберут, я ж сказала перезвоню - пнх</t>
  </si>
  <si>
    <t xml:space="preserve">89262035809 Юлия владимировна
84964637823</t>
  </si>
  <si>
    <t xml:space="preserve">раменское        "18.00-19.00
лучше раньше!!"        3200        3290фв        "электричка стпнция от выхино
остановка станция раменское
ул михалевича д 1 
магазин пародукты
"        "крысы в продукт магазины
40 кв .
комплекс: ловушки приманки пена"        владимир</t>
  </si>
  <si>
    <t xml:space="preserve"> 3290фв  </t>
  </si>
  <si>
    <t xml:space="preserve">89255186533 Светлана</t>
  </si>
  <si>
    <t xml:space="preserve">тараканы 2ка москва</t>
  </si>
  <si>
    <t xml:space="preserve">тараканы   гап с барьером  со скидкой за 3000 только сегодня</t>
  </si>
  <si>
    <t xml:space="preserve">думает на субботу//// НАБРАТЬ В 12.30
___
сама наберет связь 11.02
___
сама наберет!! не звонить от 11.02!!!</t>
  </si>
  <si>
    <t xml:space="preserve">8 925 382 14 21 андрей </t>
  </si>
  <si>
    <t xml:space="preserve">перчатки производство, латекс 1400кв м штат 12 чел ппк</t>
  </si>
  <si>
    <t xml:space="preserve">прям сегодня, осел</t>
  </si>
  <si>
    <t xml:space="preserve">89999233630 чурка</t>
  </si>
  <si>
    <t xml:space="preserve">надо орбрабатывать ли одежду сестре?</t>
  </si>
  <si>
    <t xml:space="preserve">аля 89205445653</t>
  </si>
  <si>
    <t xml:space="preserve">клопы 2-3 нед
мск 1-ка
2 чел этаж 5
дети гап </t>
  </si>
  <si>
    <t xml:space="preserve">связь  в 14.00
__
сбрас связь в 15.00
___
хуета собачая, хачи прикидываются что не звонили, что она не Аля, а Валя блять. Хурма ебаная позорная</t>
  </si>
  <si>
    <t xml:space="preserve">84993741672 юлия</t>
  </si>
  <si>
    <t xml:space="preserve">плесень черная
затопление 
дети кашляют 3 мес
мск на кухне за гарнтитуром и по нятяжнымс потолком 
1 зона кухне 
затопление</t>
  </si>
  <si>
    <t xml:space="preserve">
 связь на след неделе.
занмаются демонтажем гарнитура.
11.02
__
многоканал </t>
  </si>
  <si>
    <t xml:space="preserve">89858111117 Светлана 84957803080 виктория</t>
  </si>
  <si>
    <t xml:space="preserve">Теплый стан        "18.00-19.00
ЛУЧШЕ РАНЬШЕ!"        8000        3291фв        "89858111117 Светлана
84957803080 виктория
пос Газопровод, д 5 пос Сосенское, 5 км от мкад."        "4 квартиры: 2 двушки и 2 трешки.
ГПА, БАРЬЕР КЛОПЫ
с хаты по 2000 р.
если только ее одну то 4700р."        Владимир</t>
  </si>
  <si>
    <t xml:space="preserve">  3291фв   </t>
  </si>
  <si>
    <t xml:space="preserve">Оксана
+7 909 934 74 75 </t>
  </si>
  <si>
    <t xml:space="preserve">хз не берет</t>
  </si>
  <si>
    <t xml:space="preserve">абонент не абонент связь  в 11.30
___
шляпа сутулая</t>
  </si>
  <si>
    <t xml:space="preserve">кристина 89263494749</t>
  </si>
  <si>
    <t xml:space="preserve">"одинцовский р-н
трехгорка"        10.00-11.00        4400        3292фв        "одинцовский р-н
трехгорка ул сколковская жк 
7Б падик 3 кв 203 этаж 14
89067647944 Дмитрий ( звонить)
89263494749 Кристина"        "2-ка, тараканы, ГАП, бар
повт выезд 300 р."        Владимир</t>
  </si>
  <si>
    <t xml:space="preserve">3292фв </t>
  </si>
  <si>
    <t xml:space="preserve">11.48 </t>
  </si>
  <si>
    <t xml:space="preserve">89175863436 Ася </t>
  </si>
  <si>
    <t xml:space="preserve">тараканы 2-3 мес 1 к кв, вызывали хол туман, </t>
  </si>
  <si>
    <t xml:space="preserve">подумаю хочет на пт перезвоню  связь 15.00
__
не надо со мной связ, если надумаю сама наберу.</t>
  </si>
  <si>
    <t xml:space="preserve">Алексей    "алексей 89017464905</t>
  </si>
  <si>
    <t xml:space="preserve">серпухов        10.00-11.00        3300        3293фв        "алексей 89017464905
серпухов ул российская 40А 
4 этаж кв 139 "        "1-ка, как общага
клопы ГАП 2800 + 500 р выезд!"        Владимир</t>
  </si>
  <si>
    <t xml:space="preserve">  3293фв  </t>
  </si>
  <si>
    <t xml:space="preserve">89771791906 Михаил</t>
  </si>
  <si>
    <t xml:space="preserve">егорьевск от мкад 82 км    2ка</t>
  </si>
  <si>
    <t xml:space="preserve">ЗАКАЗал у Павла с другого телефона
стр 6348</t>
  </si>
  <si>
    <t xml:space="preserve">89151238309 игорь</t>
  </si>
  <si>
    <t xml:space="preserve">строгино        21.00        5300        3294фв        "уд твардовского вл 2
89151238309 игорь"        "тараканы с месяц
в храме строгино 110 кв.м.
трапезная , безопасно!
кормят омоновцев!"        Павел</t>
  </si>
  <si>
    <t xml:space="preserve"> 3294фв </t>
  </si>
  <si>
    <t xml:space="preserve">84952505848 Екатерина</t>
  </si>
  <si>
    <t xml:space="preserve">Тараканы 2 к кв москва всю жихзнь</t>
  </si>
  <si>
    <t xml:space="preserve">кошку не убрать, летом ввас вызову</t>
  </si>
  <si>
    <t xml:space="preserve">париж хостел</t>
  </si>
  <si>
    <t xml:space="preserve">париж хостел блози 200кв м</t>
  </si>
  <si>
    <t xml:space="preserve">15.36</t>
  </si>
  <si>
    <t xml:space="preserve">89030174365 Алексей </t>
  </si>
  <si>
    <t xml:space="preserve">общепит проверка бар, ППК ЖУД, лаб,  тбо, пищ, ламп, 3д стирка, группа инициативных жителй нажаловалась на весь район </t>
  </si>
  <si>
    <t xml:space="preserve">юзао barsvk@YANDEX.RU</t>
  </si>
  <si>
    <t xml:space="preserve">Фаберлик</t>
  </si>
  <si>
    <t xml:space="preserve">елена  89099926121</t>
  </si>
  <si>
    <t xml:space="preserve">детей и животные
крысы после нг 
на участке 
12 км от мкад ярослка
6 соток 
3 зоны локализации</t>
  </si>
  <si>
    <t xml:space="preserve">08.02   позвонить в 12.00 и дожать!!!! совет со своими
сбрас связь 11.02
неакутально </t>
  </si>
  <si>
    <t xml:space="preserve">89852263432 Аркадий  хач </t>
  </si>
  <si>
    <t xml:space="preserve">ППК, ЖУД, тбо, пищ,  3д, лаб, лампы, стирка;   ресторан ЮЗАО бутлерова, </t>
  </si>
  <si>
    <t xml:space="preserve">пошел к руководству связь 18.00\\\\гас\\\связь 08.02\\\гас</t>
  </si>
  <si>
    <t xml:space="preserve">КД 21</t>
  </si>
  <si>
    <t xml:space="preserve">максим 89671991895"        </t>
  </si>
  <si>
    <t xml:space="preserve">"одинцовский р-н
КЛОПОДАВ"        13.00-14.00        4000        3295фвКД        "одинцовский р-н
голицино пос лентний отдых ул зеленая 
д 5 кв 16
падик 1 этаж 4
максим 89671991895"        """2-ка голицино
месяц
травили сами""
гап клопы"        владимир</t>
  </si>
  <si>
    <t xml:space="preserve">3295фвКД  </t>
  </si>
  <si>
    <t xml:space="preserve">89255186533 пизда</t>
  </si>
  <si>
    <t xml:space="preserve">Ладно хорошо спасибо</t>
  </si>
  <si>
    <t xml:space="preserve">89854246555 Вера Витальевна </t>
  </si>
  <si>
    <t xml:space="preserve">финес клуб с фитнес баром доки 89854246555@mail.ru</t>
  </si>
  <si>
    <t xml:space="preserve">отправил на почту связь 08.02</t>
  </si>
  <si>
    <t xml:space="preserve">Алексей 	          	     Имя
+7 977 258 89 17 </t>
  </si>
  <si>
    <t xml:space="preserve">/unichtozheniye-klopov.html </t>
  </si>
  <si>
    <t xml:space="preserve">в дороге?
клопы 1-ка гап 3800
уже месяц</t>
  </si>
  <si>
    <t xml:space="preserve">в дороге?
думает сам наберет типа. связь 11.02
___
пока затихли сам!! 11.02</t>
  </si>
  <si>
    <t xml:space="preserve">23.00</t>
  </si>
  <si>
    <t xml:space="preserve">ярослав 89992093108</t>
  </si>
  <si>
    <t xml:space="preserve">мыши 160 кв.м. 
профилактика комплекс 5300</t>
  </si>
  <si>
    <t xml:space="preserve">мыши 160 кв.м. 
профилактика комплекс 5300
5 км о тмкад каширка</t>
  </si>
  <si>
    <t xml:space="preserve">жена беременна каблук думаю
связь 08.02
_____
сами наберту, в раздумьях надо ли им это.</t>
  </si>
  <si>
    <t xml:space="preserve">8 965 121 04 04 владимир</t>
  </si>
  <si>
    <t xml:space="preserve">комплект салон красоты альфаоптторг</t>
  </si>
  <si>
    <t xml:space="preserve">89262066157 павел</t>
  </si>
  <si>
    <t xml:space="preserve">плесень деная, угол. обнаружить источник , 3й люсиновский пер д 1 к 1 кв 2</t>
  </si>
  <si>
    <t xml:space="preserve">глянуть соседей, если увеличение то 1500 за кв </t>
  </si>
  <si>
    <t xml:space="preserve">3296фв </t>
  </si>
  <si>
    <t xml:space="preserve">89166178167 семен</t>
  </si>
  <si>
    <t xml:space="preserve">1 к клопы 3 нед , аверфосом  ципер и юракс травили, преобр площадь, ул краснобогатырская д 31 корп  кв 29</t>
  </si>
  <si>
    <t xml:space="preserve">1 к кв гор и бор </t>
  </si>
  <si>
    <t xml:space="preserve">3297фв </t>
  </si>
  <si>
    <t xml:space="preserve">Михаил дед 89151578725</t>
  </si>
  <si>
    <t xml:space="preserve">Егорьевск        10.00-11.00        "4600
___
сбер онлайн"        3298фв         "егорьевск мо
второй мкрн д 46 кв 54
михаил 89151578725
его батя 89851594340"        "2-ка гап клопы
вызывали местный сэс - безрезультатно
повт выезд 500 р. 
гар 3 мес"        владимир
</t>
  </si>
  <si>
    <t xml:space="preserve">клопы, 2-ка Егорьевск 4100 ГАП выезд 500 р.
</t>
  </si>
  <si>
    <t xml:space="preserve">3298фв  </t>
  </si>
  <si>
    <t xml:space="preserve">89269586537 тихушник</t>
  </si>
  <si>
    <t xml:space="preserve">МОп тарарканы</t>
  </si>
  <si>
    <t xml:space="preserve">в чате попросил перезвонить - к трубе так и не подошел, связь в 11.00
___
пнх</t>
  </si>
  <si>
    <t xml:space="preserve">ангелина 89853336404</t>
  </si>
  <si>
    <t xml:space="preserve">тараканы 1-ка
м. беляево
год 3 этаж
из общаги завезли</t>
  </si>
  <si>
    <t xml:space="preserve">тараканы 1-ка
м. беляево
год 3 этаж
из общаги завезли
барьер в подарок</t>
  </si>
  <si>
    <t xml:space="preserve">сегодня можно на 15.00 бЕЛЯЕВО
связь в 12.00!!!
___
съехали с хаты нахуй</t>
  </si>
  <si>
    <t xml:space="preserve">елена 89858146450</t>
  </si>
  <si>
    <t xml:space="preserve">тараканы 2-ка
год от соседей
15 этаж
мск
2 км от мкад
животные и дети</t>
  </si>
  <si>
    <t xml:space="preserve">выезд 200 р.
повтор</t>
  </si>
  <si>
    <t xml:space="preserve">когда определюсь с датой - я вам наберу.
связь 11.02
гас несколько дней\\\заказала у мошенников по предоплате</t>
  </si>
  <si>
    <t xml:space="preserve">юля юрэксперт</t>
  </si>
  <si>
    <t xml:space="preserve">3д, пищ, лаб, жуд вин пицца</t>
  </si>
  <si>
    <t xml:space="preserve">16 700</t>
  </si>
  <si>
    <t xml:space="preserve">откат 20% по безналу. высьтавлен</t>
  </si>
  <si>
    <t xml:space="preserve">светлана 89154725470</t>
  </si>
  <si>
    <t xml:space="preserve">150 кв м новогиреево зеленый пр-т 77 к 2 муравьи 150 кв м нал ползут с подвала 89169374540 марина - звонить ей ооо дентал</t>
  </si>
  <si>
    <t xml:space="preserve"> муравьи 150 кв м</t>
  </si>
  <si>
    <t xml:space="preserve">3299фв </t>
  </si>
  <si>
    <t xml:space="preserve">Светлана 	          	     Имя
7 915 472 54 70 </t>
  </si>
  <si>
    <t xml:space="preserve">не берет с кем-то пиздит</t>
  </si>
  <si>
    <t xml:space="preserve">строчка 6353</t>
  </si>
  <si>
    <t xml:space="preserve">юлия 89169496217</t>
  </si>
  <si>
    <t xml:space="preserve">Раменсоке        14.00-15.00        3800 со скид         3300фв         "раменское ул крымская д 1
кв 28 
1 падик этаж 8
89169496217 юлия"        "ГАП 2-ка
барьер в подарок, скидка 300 р на дорогу.
повт выезд 300 р."        владимир</t>
  </si>
  <si>
    <t xml:space="preserve">если на завтра </t>
  </si>
  <si>
    <t xml:space="preserve">3300фв  </t>
  </si>
  <si>
    <t xml:space="preserve">Олег 	          	     Имя
+7 916 703 15 48 </t>
  </si>
  <si>
    <t xml:space="preserve">252 чел, булки для макдака ппк, до 14 раб дней </t>
  </si>
  <si>
    <t xml:space="preserve">пробивает цены, осел деловой  сам наберет
свзяь 11.02 МИШШАААА\\гас</t>
  </si>
  <si>
    <t xml:space="preserve">Наталья 	          	     Имя
+7 903 147 16 94 </t>
  </si>
  <si>
    <t xml:space="preserve">м. академическая"          14.00-15.00        2500        3301фв         "Наталья           
79031471694        
м. академическая 
ул кржижановского д 17 корп 3 кв 99"        """17 кв.м общага клопы мск неделю
  клопы гап
дать рекомендации"        Владимир </t>
  </si>
  <si>
    <t xml:space="preserve">   3301фв    </t>
  </si>
  <si>
    <t xml:space="preserve">Аркадий выбирайкин                    
+7 964 537 71 62 </t>
  </si>
  <si>
    <t xml:space="preserve">сбрасывает молчит не берет 
заебал, проще застрелить, чем дозвониться
цинкануть в 12.30
____
спам пнх</t>
  </si>
  <si>
    <t xml:space="preserve">академия мебели</t>
  </si>
  <si>
    <t xml:space="preserve">Департанмент московский заповедник коломенское</t>
  </si>
  <si>
    <t xml:space="preserve">КД 14</t>
  </si>
  <si>
    <t xml:space="preserve"> "андрей    89854455580 </t>
  </si>
  <si>
    <t xml:space="preserve">"выхино 
2 км от мкад
клоподав"        15.00-16.00        4200        3302фвКД        "андрей    89854455580 
ул оренбургская д 22 кв 50
падик 3 этаж 3 код 1945"        "2-ка клопы
сдается 
выгнали мошенников 
ГАП!!! барьер выезд 
не поднимать цену!!! сделать все 
от мкад косино ухотмский""
повт за 200 р  "        Владимтр</t>
  </si>
  <si>
    <t xml:space="preserve"> 3302фвКД</t>
  </si>
  <si>
    <t xml:space="preserve">89772655257 Людмила </t>
  </si>
  <si>
    <t xml:space="preserve">ППК, ЖУд, 3д, лаб, лампы, пищ, стирка</t>
  </si>
  <si>
    <t xml:space="preserve">еще не открылись  сама позвоню</t>
  </si>
  <si>
    <t xml:space="preserve">89153773612 татьяна</t>
  </si>
  <si>
    <t xml:space="preserve">семеновская        11-12        2300        3303фв        "89153773612 татьяна        Владимир        
ул щербаковская д 5 кв 15
падик 1 этаж 3"""        """стригущий лишай дезинфекцичя коты
1-ка
3 мес назад выяыили"        Владимир</t>
  </si>
  <si>
    <t xml:space="preserve">3303фв </t>
  </si>
  <si>
    <t xml:space="preserve">89647235265 Андрей </t>
  </si>
  <si>
    <t xml:space="preserve">тараканы, 2к кв кожуховская  5я кожуховская д11 кв 11 </t>
  </si>
  <si>
    <t xml:space="preserve">3304фв</t>
  </si>
  <si>
    <t xml:space="preserve">84991492828 ебло</t>
  </si>
  <si>
    <t xml:space="preserve">тараканы морили уже
за 1500 моп с гарантией</t>
  </si>
  <si>
    <r>
      <rPr>
        <sz val="11"/>
        <rFont val="Cambria"/>
        <family val="0"/>
        <charset val="1"/>
      </rPr>
      <t xml:space="preserve">тараканы морили уже
за 1500 моп с гарантией
вы ниже по рейтингу и т.д.
___
</t>
    </r>
    <r>
      <rPr>
        <b val="true"/>
        <sz val="11"/>
        <rFont val="Cambria"/>
        <family val="0"/>
        <charset val="1"/>
      </rPr>
      <t xml:space="preserve">ПНХ</t>
    </r>
  </si>
  <si>
    <t xml:space="preserve">8 906 772 74 36 павел</t>
  </si>
  <si>
    <t xml:space="preserve">арзитекторы</t>
  </si>
  <si>
    <t xml:space="preserve"> 8-925-800-44-31 Юрий</t>
  </si>
  <si>
    <t xml:space="preserve">М.О. г Наро-Фоминск, Наро-Фоминское ПАТП филиал ГУП МО "МОСТРАНСАВТО". Необходимо проведение дератизацию производственных помещений площадью 1728 м2 ежемесячно. тел. 8-925-800-44-31. для заключения договора нам вышлете комерческое предложение.</t>
  </si>
  <si>
    <t xml:space="preserve">3КП</t>
  </si>
  <si>
    <t xml:space="preserve">3КП у Павла на контроле!
___
диалог.</t>
  </si>
  <si>
    <t xml:space="preserve">89036113884 мадам </t>
  </si>
  <si>
    <t xml:space="preserve">дущевая кабинка </t>
  </si>
  <si>
    <t xml:space="preserve">плеснь</t>
  </si>
  <si>
    <t xml:space="preserve">думает по времени, совещание с родней сама наберет, хочет на суб
свщяь в 17.30 МИша\\\гас</t>
  </si>
  <si>
    <t xml:space="preserve">Лариса 	          	
+7 499 457 40 71 </t>
  </si>
  <si>
    <t xml:space="preserve">магазин заправка автохимия и еда </t>
  </si>
  <si>
    <t xml:space="preserve">спасибо. если что наберу</t>
  </si>
  <si>
    <t xml:space="preserve">8925 481 46 90 елена</t>
  </si>
  <si>
    <t xml:space="preserve">нмцк крысэээ dk.impuls@mail.ru</t>
  </si>
  <si>
    <t xml:space="preserve">84996537993
УЗНАЙ МОБ!!!!</t>
  </si>
  <si>
    <t xml:space="preserve">салон красоты, смывы задним числом</t>
  </si>
  <si>
    <t xml:space="preserve">смывы задним числом</t>
  </si>
  <si>
    <t xml:space="preserve">Ольга
+7 917 563 36 33 </t>
  </si>
  <si>
    <t xml:space="preserve">салон красоты таганка доки</t>
  </si>
  <si>
    <t xml:space="preserve">11.02 связь в 11.00</t>
  </si>
  <si>
    <t xml:space="preserve">КД 26</t>
  </si>
  <si>
    <t xml:space="preserve">Игорь
8(916) 000-3377</t>
  </si>
  <si>
    <t xml:space="preserve">17.57</t>
  </si>
  <si>
    <t xml:space="preserve"> Ираида	 	  Имя
 i.iraida.v@mail.ru	 	  email
 +7 925 883 53 88</t>
  </si>
  <si>
    <t xml:space="preserve">доки для кафе проверка, все есть</t>
  </si>
  <si>
    <t xml:space="preserve">все есть, консультация</t>
  </si>
  <si>
    <t xml:space="preserve">79057289370 Олег</t>
  </si>
  <si>
    <t xml:space="preserve"> Новокосино,Вайтовича 2 кв 46</t>
  </si>
  <si>
    <t xml:space="preserve">2-шка тараканы профилактика</t>
  </si>
  <si>
    <t xml:space="preserve">3305Фв</t>
  </si>
  <si>
    <t xml:space="preserve">Александр 89166191650</t>
  </si>
  <si>
    <t xml:space="preserve">Новокосино        15-16        2200        3306Фв        носовихинское шоссе Реутов, д 27 КВ 1060 падик 5 этаж 19   Александр 89166191650        3-ка профилактика чешуйница акцент на санузле        Павел</t>
  </si>
  <si>
    <t xml:space="preserve"> 3306Фв   </t>
  </si>
  <si>
    <t xml:space="preserve">7 938 913 11 36 кристина</t>
  </si>
  <si>
    <t xml:space="preserve">не берет трубку</t>
  </si>
  <si>
    <t xml:space="preserve">Анна  7 968 513 20 01</t>
  </si>
  <si>
    <t xml:space="preserve">Маршала Жукова 22к3 кв 18</t>
  </si>
  <si>
    <t xml:space="preserve">дезинфекция общая</t>
  </si>
  <si>
    <t xml:space="preserve">3309фв</t>
  </si>
  <si>
    <t xml:space="preserve">ЗАКАЗ,просила мой мобильный любит попиздить связь только Константин,может подогнать клиентов</t>
  </si>
  <si>
    <t xml:space="preserve">Роман7 903 103 52 22 </t>
  </si>
  <si>
    <t xml:space="preserve">79096975068 Денис</t>
  </si>
  <si>
    <t xml:space="preserve">ул.Красноярская д 3 к1 кв 115</t>
  </si>
  <si>
    <t xml:space="preserve">клопы комуналка 2 комнаты комплекс</t>
  </si>
  <si>
    <t xml:space="preserve">3307фв</t>
  </si>
  <si>
    <t xml:space="preserve">МОСЭС5</t>
  </si>
  <si>
    <t xml:space="preserve">79032096859 Лиля</t>
  </si>
  <si>
    <t xml:space="preserve">"м. Алтуфьево
1 км от мкад"        "06.00-07.00
УТРО!!!!!"        13800        1658ав        "9032096859 Лиля
Алтуфьево, д-я Грибки, 7А, 1 км от мкад
     Владимир</t>
  </si>
  <si>
    <t xml:space="preserve">ТАРАКАНЫ, " """помещения160 кв.м. тарарканы, коммерческое, пекарня мск, хол, гор, бар.</t>
  </si>
  <si>
    <t xml:space="preserve">1658ав/2</t>
  </si>
  <si>
    <t xml:space="preserve">Лариса  +7 983 385 41 01 </t>
  </si>
  <si>
    <t xml:space="preserve">химки пр-кт Мельникова 29 кв 6 домофон 6</t>
  </si>
  <si>
    <t xml:space="preserve">комплекс тараканы однушка</t>
  </si>
  <si>
    <t xml:space="preserve">3308фв</t>
  </si>
  <si>
    <t xml:space="preserve">Баходур 7 925 752 35 22 </t>
  </si>
  <si>
    <t xml:space="preserve">трубку не берет</t>
  </si>
  <si>
    <t xml:space="preserve">Андрей 89262333040   </t>
  </si>
  <si>
    <t xml:space="preserve">09.02.2019        10.02.2019        3310фв        5100        Одинцовский район        13.00-14.00        5100        3310фв        район Дубков, ориентир станция электрики пионерская. СНТ 40 лёт октября ул комсомольская 42 Андрей 89262333040        дети есть. 100 кв.м. крысы, комплекс. ловушки приманка пена        Владимир        Андрей 89262333040          крысы        Павел                комплекс</t>
  </si>
  <si>
    <t xml:space="preserve">3310фв  </t>
  </si>
  <si>
    <t xml:space="preserve">Марина 89036113984 </t>
  </si>
  <si>
    <t xml:space="preserve">09.02.2019        10.02.2019        3311фв        3000        Красносельская        14.00-15.00        3000. сбербанк онлайн        3311фв        ул верхняя Красносельская д 10 Корп 7 а Марина 89036113984        есть дети. зачистка и отработка 1 зоны со скидкой.        Миша/ Владимир        Марина 89036113984           плесень        Павел                комплекс</t>
  </si>
  <si>
    <t xml:space="preserve">3311фв  </t>
  </si>
  <si>
    <t xml:space="preserve">Ольга 89687612777    </t>
  </si>
  <si>
    <t xml:space="preserve">09.02.2019        10.02.2019        3312фв        3800        Химки        к 12        3800        3312фв        г Химки ул молодежная д 78 КВ з падик 25 этаж квартира 624 студия 4 Ольга 89687612777        1-ка . клопы сдает гап        Владимир        Ольга 89687612777          клопы        Павел                гап</t>
  </si>
  <si>
    <t xml:space="preserve">гап клопы</t>
  </si>
  <si>
    <t xml:space="preserve">  3312фв   </t>
  </si>
  <si>
    <t xml:space="preserve">Светлана 89057050031 и 89197797212  </t>
  </si>
  <si>
    <t xml:space="preserve">09.02.2019        10.02.2019        3313фв        3200        деревня Щемилово Горьковка        14.00-15.00        3200        3313фв        деревня Щемилово Горьковка, мо, ул Орлова д 2 КВ 159 Светлана 89057050031 и 89197797212        1-ка клопы Хол        Владимир        Светлана 89057050031 и 89197797212         клопы        Павел                хол</t>
  </si>
  <si>
    <t xml:space="preserve"> 3313фв  </t>
  </si>
  <si>
    <t xml:space="preserve">Нина Владимировна 89055189143  </t>
  </si>
  <si>
    <t xml:space="preserve">10.02.2019        12.02        3314фв        3800        Щелковская        10.00        3800        3314фв        ул уральская д 7 КВ 16 этаж 3 падик 1 код: в16в8306 Нина Владимировна 89055189143        1-ка гап блохи скорее всего МБ клоны        Владимир        Нина Владимировна 89055189143            блохи        Павел                гап</t>
  </si>
  <si>
    <t xml:space="preserve">3314фв     </t>
  </si>
  <si>
    <t xml:space="preserve">Наталья 	          	     Имя
+7 966 076 16 00</t>
  </si>
  <si>
    <t xml:space="preserve">не берет, связь в 10.00
__
оставила заявку после того как заказала у других ( на всякий случай)</t>
  </si>
  <si>
    <t xml:space="preserve">татьяна 89161203595</t>
  </si>
  <si>
    <t xml:space="preserve">юр лицо кухня 25 кв. м.
фастфуд фудкорт 
Мытищи тараканы</t>
  </si>
  <si>
    <t xml:space="preserve">тарарканы 2Д</t>
  </si>
  <si>
    <t xml:space="preserve">нужно псоел 23.00 свыше 1900 подумает.
связь в 16.00
__
своими силами</t>
  </si>
  <si>
    <t xml:space="preserve">Мария  	          	     Имя
+7 926 595 05 73 </t>
  </si>
  <si>
    <t xml:space="preserve">кунцевская        19.30        2300        3315фв        "ул коцюбинского д 6 корп 1 кв 2
дмфн: 2к2816  
Мария  +7 926 595 05 73 ""                                                                                                                                               "          мыши комплекс        2300   ,1-ка, месяц как: приманки, ловушки,пена                            Владимир</t>
  </si>
  <si>
    <t xml:space="preserve">  3315фв</t>
  </si>
  <si>
    <t xml:space="preserve">89685968369 мария </t>
  </si>
  <si>
    <t xml:space="preserve">пушкино старый дом 4й этаж, ул железнодорожная 8 кв 24 ж\д заветы ильича </t>
  </si>
  <si>
    <t xml:space="preserve">мыши комплекс комната в коммуналке  9-30</t>
  </si>
  <si>
    <t xml:space="preserve">3316фв</t>
  </si>
  <si>
    <t xml:space="preserve">ЗАКАЗ/ отказ от 12/02</t>
  </si>
  <si>
    <t xml:space="preserve">8915 438 83 63 кристина </t>
  </si>
  <si>
    <t xml:space="preserve">ппк неберет
мед контора, лаб для питера  эстетическая и пласт хирургия, бодимодификация</t>
  </si>
  <si>
    <t xml:space="preserve">питер, 10 дней </t>
  </si>
  <si>
    <t xml:space="preserve">пошла искать в спб если что наберет</t>
  </si>
  <si>
    <t xml:space="preserve">84983140000 мразь с едой</t>
  </si>
  <si>
    <t xml:space="preserve">дохуя вопросов мозгов ноль</t>
  </si>
  <si>
    <t xml:space="preserve">еда от 15к за позицию</t>
  </si>
  <si>
    <t xml:space="preserve">сама наберет, ебуки истринские</t>
  </si>
  <si>
    <t xml:space="preserve">Кирилл Толмацкий 	          	     Имя
+7 967 091 71 90 </t>
  </si>
  <si>
    <t xml:space="preserve">ООО «АНТА 2 ветеринарных клиники</t>
  </si>
  <si>
    <t xml:space="preserve">Юлия 8 926 931 83 55</t>
  </si>
  <si>
    <t xml:space="preserve">ППК х5, ЖУДх5, лаб, 3дх5, тбо, лампы, ИП одно на 5 салонов yu.sawina2015@yandex.ru</t>
  </si>
  <si>
    <t xml:space="preserve">выезд +20к</t>
  </si>
  <si>
    <t xml:space="preserve">47 600</t>
  </si>
  <si>
    <t xml:space="preserve">наталья николоевна
89151483946</t>
  </si>
  <si>
    <t xml:space="preserve">3-ка коломна 
2 недели
от соседей
4 этаж
животные и дети</t>
  </si>
  <si>
    <t xml:space="preserve">3-ка, ГАП</t>
  </si>
  <si>
    <t xml:space="preserve">пошла к дочке, связь в 15.00
передала контакты , сами свяжуться, ей не звонить!</t>
  </si>
  <si>
    <t xml:space="preserve">/unichtozheniye-klopov.html 	       
Иван 	          	     Имя
+7 999 854 82 91 </t>
  </si>
  <si>
    <t xml:space="preserve">клопы увидели
паром парили гнезда
20 лет живут
2 этаж
мо 2-ка подольк
дети и животные 
выезд 200 р ю
повт 200р</t>
  </si>
  <si>
    <t xml:space="preserve">2-ка гап</t>
  </si>
  <si>
    <t xml:space="preserve">сам комбатом потравил</t>
  </si>
  <si>
    <t xml:space="preserve">8495511494956 ссадик </t>
  </si>
  <si>
    <t xml:space="preserve">8 905 578 56 16 андрей</t>
  </si>
  <si>
    <t xml:space="preserve">завод, лобня производство бетона образец </t>
  </si>
  <si>
    <t xml:space="preserve">от 10 раб дней </t>
  </si>
  <si>
    <t xml:space="preserve">пьяная госня </t>
  </si>
  <si>
    <t xml:space="preserve">8 909 625 53 31 виктория </t>
  </si>
  <si>
    <t xml:space="preserve">кафе 2 точки,1 -  кофе с собой, вторая - хз  красногорск </t>
  </si>
  <si>
    <t xml:space="preserve">ППК, ЖУД,х2  лампы, 3д, лаб, пищ, тбо-хз</t>
  </si>
  <si>
    <t xml:space="preserve">24  800</t>
  </si>
  <si>
    <t xml:space="preserve">связь 12.02</t>
  </si>
  <si>
    <t xml:space="preserve">ООО "Усадьба Давыдовых" 
Митрофанова Юлия 
ул. Пречистенка, д.17/9 
8(495)730-15-13(вн. 131) 
моб. 8(926)759-73-46 </t>
  </si>
  <si>
    <t xml:space="preserve">Добрый день! 
прошу дать стоимость на ваши услуги в соответствии с объемами во вложении.  82 кв.м - кухня, 2808 кв.м. - офисная площадь. Спасибо большое!!</t>
  </si>
  <si>
    <t xml:space="preserve">25  800</t>
  </si>
  <si>
    <t xml:space="preserve">КП у Павла на контроле!
связь в 12.02</t>
  </si>
  <si>
    <t xml:space="preserve">Сергей                    суханов            Имя
+7 903 363 88 69 </t>
  </si>
  <si>
    <t xml:space="preserve">Михайло</t>
  </si>
  <si>
    <t xml:space="preserve">снеки веганы, ппк,  зорге </t>
  </si>
  <si>
    <t xml:space="preserve">ппк,  жуд, лампы, лаб, ппк просто - 6000.</t>
  </si>
  <si>
    <t xml:space="preserve">веганы, нихера не знает посмотрит доки наберет. если чсо то связь 12.02</t>
  </si>
  <si>
    <t xml:space="preserve">садик хуйня ссаная</t>
  </si>
  <si>
    <t xml:space="preserve">садик г королев
11к в год. </t>
  </si>
  <si>
    <t xml:space="preserve">56.10</t>
  </si>
  <si>
    <t xml:space="preserve">11к в год нмцк</t>
  </si>
  <si>
    <t xml:space="preserve">Ольга       +7 915 388 19 46</t>
  </si>
  <si>
    <t xml:space="preserve">балвосток
хранение склады 
не устраивает цена.
4 года.
27 000  у текущих</t>
  </si>
  <si>
    <t xml:space="preserve">КП у Павла  в РАБОТЕ!!!!!
ждем ТЗ
связь 12.02</t>
  </si>
  <si>
    <t xml:space="preserve">юлия 89263762124</t>
  </si>
  <si>
    <t xml:space="preserve">м. кожуховская"        11.00-12.00        7000        3317фв        "юлия 89263762124   
второй южнопортовый пр-д д 7 кв 50
этаж 10 падик 1"        """плесень на силиконе, по контуру
ванной снять зачистити и герметик сверху.
КОМПЛЕКС: зачистка+ нанесение состава.
КУПИТЬ ГЕРМЕТИК!!"        Владимир</t>
  </si>
  <si>
    <t xml:space="preserve">комлпекс плесень</t>
  </si>
  <si>
    <t xml:space="preserve">70 00</t>
  </si>
  <si>
    <t xml:space="preserve">  3317фв</t>
  </si>
  <si>
    <t xml:space="preserve">нашла дешевле.</t>
  </si>
  <si>
    <t xml:space="preserve">Жилищник Южное Медведково
отдел закупок.
конт. тел.: 8(499)477-32-9
ЮРИЙ КЛ</t>
  </si>
  <si>
    <t xml:space="preserve">Здравствуйте.
ГБУ "Жилищник района Южное Медведково" просит вас выставить в наш адрес Коммерческие предложения по следующим видам услуг:
1. Дезинсекция МКД (от тараканов), общая обрабатываемая площадь 271 671,40 м2. Работа по заявкам. Закупка через оферты до 300 т.р.
2. Противоклоповая обработка бытового городка, общая площадь: 870 м2, 230-240 спальных мест, 3 этажа. Закупка через оферты до 100 т.р.
Просим вас КП составлять отдельно по каждому лоту. Лимит финансирования определяется суммой заключаемой оферты.
Ждем вашего овтета.</t>
  </si>
  <si>
    <t xml:space="preserve">дзинсекция</t>
  </si>
  <si>
    <t xml:space="preserve">89264184848 мудак</t>
  </si>
  <si>
    <t xml:space="preserve">договор на подтверждение холодильников О_о</t>
  </si>
  <si>
    <t xml:space="preserve">8 916 646 43 55  елена мрз</t>
  </si>
  <si>
    <t xml:space="preserve">лакокрасочная продукция, МО лыткарино, 10 чел щтат, краски на водной основе и т.д., 700кв м </t>
  </si>
  <si>
    <t xml:space="preserve">ППК, лаб, от 5 раб дней </t>
  </si>
  <si>
    <t xml:space="preserve">позвонит 12.02, госня?</t>
  </si>
  <si>
    <t xml:space="preserve">маша 	          	     Имя
7 925 735 34 20 </t>
  </si>
  <si>
    <t xml:space="preserve">Электронный адрес: dir.service@pokrovskoe.su
контактный телефон: 8-906-751-72-70.
Рогожин Денис</t>
  </si>
  <si>
    <t xml:space="preserve">Загородный дом отдыха в Московской области, одинцовский район, проводит тендер среди компаний оказывающих услуги по  дезинфекции, дезинфекции и т.д.
Ежемесячная площадь обработки около 2500 квм (общепит). + дополнительные помещения (25 коттеджей - деревянные коттеджи около 150 квм каждый, , жилые корпуса около 6000 квм)  
Если Вас заинтересовало участие в тендере, присылайте Ваше коммерческое предложение с ценами на услуги для организации.</t>
  </si>
  <si>
    <t xml:space="preserve">КП у Павла на контроле!
связь в 13.02</t>
  </si>
  <si>
    <t xml:space="preserve">89060382843 Андрей </t>
  </si>
  <si>
    <t xml:space="preserve">грызуны есть мыши
бетонный завод
лобня 
300 кв госня</t>
  </si>
  <si>
    <t xml:space="preserve">Ольга 	          	     Имя
7 985 387 14 77 </t>
  </si>
  <si>
    <t xml:space="preserve">плесень , сделали ремонт, через 2 ме вылезла.
под плиткой под мозайкой</t>
  </si>
  <si>
    <t xml:space="preserve">целая эпопея с демонтаже плитки и ит.д.
предложил аудит за 3000 р. с послед обработкой
связь 15.02</t>
  </si>
  <si>
    <t xml:space="preserve">Александр  89858434704</t>
  </si>
  <si>
    <t xml:space="preserve">2ка москва клопы</t>
  </si>
  <si>
    <t xml:space="preserve">3318фв</t>
  </si>
  <si>
    <t xml:space="preserve">мария 84997270128</t>
  </si>
  <si>
    <t xml:space="preserve">павел</t>
  </si>
  <si>
    <t xml:space="preserve">университет	22.00	9200 б/н	1287ю	"ленинский 64/2
вывеска гастроном 21 с торца здания
84997270128 или 26 окончание
спросить ольгу викторовну."	"""дезинсекция 311 кв.
тараканы жилой дом
обслуж 
3 мес
после 22.00
8700 б/н
повто вечерний выезд 500 р
далее: 6000 р в мес+ 6700 в квартал
СДЕЛАТЬ НА ОТЛИЧНО, ЧТОБ ВСТАТЬ НА ОБСЛУЖ.!! недовольны текущим подрядчиком"""	Павел</t>
  </si>
  <si>
    <t xml:space="preserve">выставить счет, ждем карточку у Павла на контр
ОПЛАЧЕН</t>
  </si>
  <si>
    <t xml:space="preserve">александр  84997970126</t>
  </si>
  <si>
    <t xml:space="preserve">Выхино, новокосино        17.30        2300        3319фв        "александр  84997970126        Владимир        
89162474773 
ул дмитриевского д 7 кв 247
дмфн 247 этаж 13 падик 5"        "2-ка, клопы, хол 3 мес
есть кошка 
если 1 комнату, то за 1500 без гарантии
конфиденциально чтоб соседи не видели."        Владимир</t>
  </si>
  <si>
    <t xml:space="preserve">3319фв</t>
  </si>
  <si>
    <t xml:space="preserve">ГБУЗ n24 </t>
  </si>
  <si>
    <t xml:space="preserve">ГБУЗ n24  приход</t>
  </si>
  <si>
    <t xml:space="preserve">Ипполитов Иванова</t>
  </si>
  <si>
    <t xml:space="preserve">Ипполитов Иванова приход</t>
  </si>
  <si>
    <t xml:space="preserve">ФСС </t>
  </si>
  <si>
    <t xml:space="preserve">ФСС приход</t>
  </si>
  <si>
    <t xml:space="preserve">89859555032 хер жующий</t>
  </si>
  <si>
    <t xml:space="preserve">215 кв м ресторан ул ботаническая 29к 1 </t>
  </si>
  <si>
    <t xml:space="preserve">жду рекизиты МИШААА КОНТРОЛЬ!! 13.02</t>
  </si>
  <si>
    <t xml:space="preserve">анастасия 89165433661</t>
  </si>
  <si>
    <t xml:space="preserve">крысы мыши 100 кв.м
химки
офис комплекс</t>
  </si>
  <si>
    <t xml:space="preserve">обзвон рынка, говор башка
связь 13.02</t>
  </si>
  <si>
    <t xml:space="preserve">С уважением,
ГБУК г. Москвы "ЦБС ВАО"
Абанина Полина
8(499)748-44-67</t>
  </si>
  <si>
    <t xml:space="preserve">Добрый день!
Просим Вас предоставить коммерческое приложение по данной заявке (файл во вложении)
--</t>
  </si>
  <si>
    <t xml:space="preserve">КП у Павла в РАБОТЕ!!
связь в 14.02</t>
  </si>
  <si>
    <t xml:space="preserve">89651247334 Алексей</t>
  </si>
  <si>
    <t xml:space="preserve">новогиреево        19.00-20.00        4500        3320фв        "челябинская 6 падик 2 кв 87 этаж 10
алекксей 89651247334 "        "комплекс профилактика после заезда
вместа 5100 за 4500 !
1-ка  после покупки""        такарны, клопы"        Владимир</t>
  </si>
  <si>
    <t xml:space="preserve">такарны, клопы</t>
  </si>
  <si>
    <t xml:space="preserve">3320фв  </t>
  </si>
  <si>
    <t xml:space="preserve">89637122419 ВЛАДЛИМИР</t>
  </si>
  <si>
    <t xml:space="preserve">дохуя строитель, тараканы от соседей хочет только МОП подумаю сам наберу, есть собака</t>
  </si>
  <si>
    <t xml:space="preserve">8 916 672 47 14 светлана</t>
  </si>
  <si>
    <t xml:space="preserve">2д тц кошмарит</t>
  </si>
  <si>
    <t xml:space="preserve">доложу руководству связь 13.02</t>
  </si>
  <si>
    <t xml:space="preserve">Марина +79037101642 </t>
  </si>
  <si>
    <t xml:space="preserve">Мишаи в работе опрелделить чо за хуйня 13.02</t>
  </si>
  <si>
    <t xml:space="preserve">7 926 866 29 78 Стелла</t>
  </si>
  <si>
    <t xml:space="preserve">обслуживани абонента преостановленно</t>
  </si>
  <si>
    <t xml:space="preserve">89164543344 Рушана 89660463366"</t>
  </si>
  <si>
    <t xml:space="preserve">Солнцево        20.00-20.30        4700        3321фв        "Солнцево
ул главмосстроя д 5 падик 3 этаж кв 205
89164543344 Рушана
89660463366"        "3-ка комплекс гап хол тараканы
2 мес назад
сами травили рвпторами долго.
повыш дозы бар.
повт выезд 200 р. "        владимир</t>
  </si>
  <si>
    <t xml:space="preserve"> 3321фв</t>
  </si>
  <si>
    <t xml:space="preserve">79261094031 Максим</t>
  </si>
  <si>
    <t xml:space="preserve">Москва,ул Подвойского д 8 кв 34</t>
  </si>
  <si>
    <t xml:space="preserve">тараканы гор тум двушка</t>
  </si>
  <si>
    <t xml:space="preserve">3322фв</t>
  </si>
  <si>
    <t xml:space="preserve">Юлия                                Имя
7 925 913 31 88 </t>
  </si>
  <si>
    <t xml:space="preserve">дмитров        14.00-15.00        3800        3323фв        "дмитров 
ул космонавтов д 47 кв -уточнить
Юлия 89259133188 "        "2-ка, таркарны, гап бар
2 мес 6 этаж
животные дети"        владимир</t>
  </si>
  <si>
    <t xml:space="preserve">  3323фв  </t>
  </si>
  <si>
    <t xml:space="preserve">Татьяна                                Имя
7 909 977 78 46 </t>
  </si>
  <si>
    <t xml:space="preserve">ясенево        11.00-12.00        4200        3324фв        "вильнюсская 4 
7 падик 3 этаж кв 220
Татьяна              
8909 977 78 46 "        "3-ка, комплекс со скид. тарарканы
гап, хол, бар.
бабуля живет + есть кошка"        владимир</t>
  </si>
  <si>
    <t xml:space="preserve">  3324фв </t>
  </si>
  <si>
    <t xml:space="preserve">анастасия 89231243919</t>
  </si>
  <si>
    <t xml:space="preserve">ппк призводство высокоточных приборов
будет проверка в июне</t>
  </si>
  <si>
    <t xml:space="preserve">доки САААС</t>
  </si>
  <si>
    <t xml:space="preserve">Миша связь!!! \\\гас</t>
  </si>
  <si>
    <t xml:space="preserve">Объеденение ВЗ Москвы ( Галерии)</t>
  </si>
  <si>
    <t xml:space="preserve">Объеденение ВЗ Москвы ( Галерии) приход</t>
  </si>
  <si>
    <t xml:space="preserve">12.01</t>
  </si>
  <si>
    <t xml:space="preserve">ГБУ СШ ном 7</t>
  </si>
  <si>
    <t xml:space="preserve">ГБУ СШ ном 7 приход</t>
  </si>
  <si>
    <t xml:space="preserve">12.02</t>
  </si>
  <si>
    <t xml:space="preserve">12.03</t>
  </si>
  <si>
    <t xml:space="preserve">ТСЖ Триал </t>
  </si>
  <si>
    <t xml:space="preserve">ТСЖ Триал приход</t>
  </si>
  <si>
    <t xml:space="preserve">12.04</t>
  </si>
  <si>
    <t xml:space="preserve">ФНС Подмосковья</t>
  </si>
  <si>
    <t xml:space="preserve">ФНС Подмосковья приход</t>
  </si>
  <si>
    <t xml:space="preserve">12.05</t>
  </si>
  <si>
    <t xml:space="preserve">ФМБА 154 </t>
  </si>
  <si>
    <t xml:space="preserve">ФМБА 154 приход</t>
  </si>
  <si>
    <t xml:space="preserve">Ольга 89262955146</t>
  </si>
  <si>
    <t xml:space="preserve">жилые прмещений частный дет сад
от туберкулеза _ и вентиляция 2 квартиры на 1 этаже 
5 февраля предписания
200 кв.м. бутово </t>
  </si>
  <si>
    <t xml:space="preserve">тубик</t>
  </si>
  <si>
    <t xml:space="preserve">нужна лицензия</t>
  </si>
  <si>
    <t xml:space="preserve">Михаил 	          	     Имя
7 916 171 63 65 </t>
  </si>
  <si>
    <t xml:space="preserve">тараканы
кондитерский цех
не устрает качкство подрядчика
1220 кв москва
сменить ДВ</t>
  </si>
  <si>
    <t xml:space="preserve">комплекс тараканы. гап хол
3 обработки по 10к в 2раза.
и далее по 9200 в месяц.
2 рефа документы  + 500 р за акты ежемесячно дезинфекция авто</t>
  </si>
  <si>
    <t xml:space="preserve">СВязь 14.02 - взял тайм аут</t>
  </si>
  <si>
    <t xml:space="preserve">89262051696 михаил</t>
  </si>
  <si>
    <t xml:space="preserve">хуйня подвальная,набрать 13.03 узнать как обстоит делос подвалом и только потом можно будет производить дезинсекцию в квартире.управа ничего не делает. хотел узнать какя смесь сможет осушить этот подвал</t>
  </si>
  <si>
    <t xml:space="preserve">89166288445 Игорь </t>
  </si>
  <si>
    <t xml:space="preserve">ппк спорт комплекс
в москве
интерес был еще к лабораторке!!!! уже работали с мошенниками+ сейчас ведут переговоры с конторой, но не устраивают цены.</t>
  </si>
  <si>
    <t xml:space="preserve">доки САААС, ппк и лаб москва 7000кв м без бассейна, ледовый зал, 12000 10 раб дней, </t>
  </si>
  <si>
    <t xml:space="preserve">госняка/сапожок адекватный связь 14.02</t>
  </si>
  <si>
    <t xml:space="preserve">ННИколай НМЦК</t>
  </si>
  <si>
    <t xml:space="preserve">нбу сэс мосрентген ( желательно 3КП :)))))</t>
  </si>
  <si>
    <t xml:space="preserve">пнх</t>
  </si>
  <si>
    <t xml:space="preserve">79773960646 Александр</t>
  </si>
  <si>
    <r>
      <rPr>
        <sz val="11"/>
        <rFont val="Cambria"/>
        <family val="0"/>
        <charset val="1"/>
      </rPr>
      <t xml:space="preserve">обработки после 23-00 1100 квадратов реутов 9840 ежемесячно тараканы!!!!! </t>
    </r>
    <r>
      <rPr>
        <b val="true"/>
        <sz val="11"/>
        <rFont val="Cambria"/>
        <family val="0"/>
        <charset val="1"/>
      </rPr>
      <t xml:space="preserve">интересуют документы для роспотребнадзора</t>
    </r>
  </si>
  <si>
    <t xml:space="preserve">тараканы, доки кинтеатр общепит и игровая зона, ппк жуд х3, пищ отходы,  3д, лаб</t>
  </si>
  <si>
    <t xml:space="preserve"> 
Миша связь!!! 14.02 после обеда </t>
  </si>
  <si>
    <t xml:space="preserve">84952121938 БАба</t>
  </si>
  <si>
    <t xml:space="preserve">клининннговая компания, какие документы нужны... предложил 3Д! мб нецелевой звонок</t>
  </si>
  <si>
    <t xml:space="preserve">Нецелевой звонок</t>
  </si>
  <si>
    <t xml:space="preserve">79165823260 Игорь Алексеевич</t>
  </si>
  <si>
    <t xml:space="preserve">Мыши,квартира Мытищи,2 квартиры</t>
  </si>
  <si>
    <t xml:space="preserve">заеба позвоню сам !!!! я работаю в роспотребнадзоре !!!! МУДИЛО</t>
  </si>
  <si>
    <t xml:space="preserve">Ольга Дмитриевна заеба                               Имя
+7 903 744 50 65 </t>
  </si>
  <si>
    <t xml:space="preserve">сокол        12.00-13.00        3800        3325фв        "Ольга Дмитриевна заеба   
89037445065 
ул второая песчная д 5 кв 4  этаж 2 падик 1
дмфн 304к"        " ""тараканы барьер!! соседи
2-ка  бабуля в возрасте чувствительно 
к-отрин сольфак ГАП""
кошка "        Владимир     </t>
  </si>
  <si>
    <t xml:space="preserve">гап бар тараканы</t>
  </si>
  <si>
    <t xml:space="preserve">3325фв   </t>
  </si>
  <si>
    <t xml:space="preserve">ЗАКАЗ заеба</t>
  </si>
  <si>
    <t xml:space="preserve">МОСЭС 22</t>
  </si>
  <si>
    <t xml:space="preserve">89772885532 дед николай умный</t>
  </si>
  <si>
    <t xml:space="preserve">8 этаж
1 ка дикси рядом
хотел в офис на щелковское ш-е д.100
пенсионер 15% инвалид и т.д.</t>
  </si>
  <si>
    <t xml:space="preserve">5 350</t>
  </si>
  <si>
    <t xml:space="preserve">полузаеба, но обоснованно.
свзяь 15.02</t>
  </si>
  <si>
    <t xml:space="preserve">892636064802   Cусанна</t>
  </si>
  <si>
    <t xml:space="preserve">площадь 5000м2 дератизация дезинсекция дезинфекция раз в месяц Москва  БЦ</t>
  </si>
  <si>
    <t xml:space="preserve">9200 обслуживание ежемесячно</t>
  </si>
  <si>
    <t xml:space="preserve">связь 22.02</t>
  </si>
  <si>
    <t xml:space="preserve">89160193761 Елена Алексеевна</t>
  </si>
  <si>
    <t xml:space="preserve">ул борисовские пруды,д 38 кв 48</t>
  </si>
  <si>
    <t xml:space="preserve">3326фв</t>
  </si>
  <si>
    <t xml:space="preserve">Дмитрий 89031909040</t>
  </si>
  <si>
    <t xml:space="preserve">40 кв.м. крысы комплекс: пена,ловушки, приманки. БУТОВО</t>
  </si>
  <si>
    <t xml:space="preserve">связь 14.02</t>
  </si>
  <si>
    <t xml:space="preserve">89096864501 Анатолий</t>
  </si>
  <si>
    <t xml:space="preserve">Чистопрудный б-р д 12 к 3 кв 34</t>
  </si>
  <si>
    <t xml:space="preserve">тараканы гор тум трешка</t>
  </si>
  <si>
    <t xml:space="preserve">3327фв</t>
  </si>
  <si>
    <t xml:space="preserve">89615798398 евгений</t>
  </si>
  <si>
    <t xml:space="preserve">дератизация 200 кв.м.
склад 30 км о тмкад
комлекс</t>
  </si>
  <si>
    <t xml:space="preserve">запрос кп! ЖДЕМ!
у Павла на контр у Павла в работе!</t>
  </si>
  <si>
    <t xml:space="preserve">89636545949 Света</t>
  </si>
  <si>
    <t xml:space="preserve">140кв м  тараканы соседи обзеапит </t>
  </si>
  <si>
    <t xml:space="preserve">думаем, спасибо за информацию</t>
  </si>
  <si>
    <t xml:space="preserve">89660548252 дарья</t>
  </si>
  <si>
    <t xml:space="preserve">бабушкинская (бабка)        10.00-11.00        "3500
чтобы был разменная валюта."        3328фв        "89660548252 дарья
староватутинский пр-д д 1
падик 5 этаж 4 кв 151"        "3 недели стригущий лишай
3 ка
мск дезинфекция"""        Владимир        "</t>
  </si>
  <si>
    <t xml:space="preserve">  3328фв    </t>
  </si>
  <si>
    <t xml:space="preserve">2 склада  1000 и 5000кв м очаков </t>
  </si>
  <si>
    <t xml:space="preserve">7000 и 13 000</t>
  </si>
  <si>
    <t xml:space="preserve">запрос кп  жду кп</t>
  </si>
  <si>
    <t xml:space="preserve">89163369651 Иван </t>
  </si>
  <si>
    <t xml:space="preserve">1и к кв тараканы аэропорт  черняховского 9 корп 2 кв 112</t>
  </si>
  <si>
    <t xml:space="preserve">  3329фв    </t>
  </si>
  <si>
    <t xml:space="preserve">89320537747 хер похожий на 2стр мсэ 30</t>
  </si>
  <si>
    <t xml:space="preserve">1000 кв м </t>
  </si>
  <si>
    <t xml:space="preserve">от 200 руб за кв м </t>
  </si>
  <si>
    <t xml:space="preserve">обзванивает  запрос кп жду кп</t>
  </si>
  <si>
    <t xml:space="preserve">19.41</t>
  </si>
  <si>
    <t xml:space="preserve">89166943491 Наталья </t>
  </si>
  <si>
    <t xml:space="preserve">пироженки зашли мошенники окучили до кучи, выходиить на сети </t>
  </si>
  <si>
    <t xml:space="preserve">ППК, пестконтроль,  6500, 15000, аудит 20к </t>
  </si>
  <si>
    <t xml:space="preserve">связь 14.02.</t>
  </si>
  <si>
    <t xml:space="preserve">21.47</t>
  </si>
  <si>
    <t xml:space="preserve">89772609515 денис- тараканий нищеброд</t>
  </si>
  <si>
    <t xml:space="preserve">дохуя тараканов предлождил комплекс - дорого, 2500 - спасибо я подомаю</t>
  </si>
  <si>
    <t xml:space="preserve">"89104958160 виктория</t>
  </si>
  <si>
    <t xml:space="preserve">чертановская        17.00-18.00        3800        3330фв        "89104958160 виктория
3-й дорожный пр-д д 8 корп 2
кв . 170
этаж 7 падик 4"        "2-ка гап бар
профилактика съемна хата: таракан клоп"        Владимир     </t>
  </si>
  <si>
    <t xml:space="preserve">гап 2-ка тарарка</t>
  </si>
  <si>
    <t xml:space="preserve">3330фв </t>
  </si>
  <si>
    <t xml:space="preserve">7 966 386 61 71 Оксана</t>
  </si>
  <si>
    <t xml:space="preserve">клопов.
месяц. 2-ка. Ногинск</t>
  </si>
  <si>
    <t xml:space="preserve">гап 2-ка клопы</t>
  </si>
  <si>
    <t xml:space="preserve">везде говорят 3 тыщи. Мы вам перезвОним
цинкануть в 15.00
сбрас пнх</t>
  </si>
  <si>
    <t xml:space="preserve">татьяна 84956898705
89031048687</t>
  </si>
  <si>
    <t xml:space="preserve">зеленоград        15-16        6800        3332фв        """татьяна 84956898705
89031048687""     
16 мкрн корп 1605
кв 41"        "5-6 кв.м. плесень в 2х комнатах
зеленоград подвинуть мебель""        ""плесень на стене  8000 р
скидка 15% + 1200 р. = 6700 под ключ"""        Владимир     </t>
  </si>
  <si>
    <t xml:space="preserve">плесень на стене  8000 р
скидка 15% + 1200 р. = 6700 под ключ</t>
  </si>
  <si>
    <t xml:space="preserve">   3332фв    </t>
  </si>
  <si>
    <t xml:space="preserve">89294940999 артем </t>
  </si>
  <si>
    <t xml:space="preserve">артем 5 га клещи мск, 50 га - 7 к за га </t>
  </si>
  <si>
    <t xml:space="preserve">еще борщ интересовал</t>
  </si>
  <si>
    <t xml:space="preserve">60 000</t>
  </si>
  <si>
    <t xml:space="preserve">МОШЕННИК</t>
  </si>
  <si>
    <t xml:space="preserve">89162939496 евгений</t>
  </si>
  <si>
    <t xml:space="preserve">третьяковская        22.30        3200        3331фв        "89162939496 евгений и мария        
ул большая ордынка 34- 38
кв 30 этаж 1"        " ""крысы нашли помет
квартира 1 этаж 
мск комплекс : ловушки, приманки, пена
есть дети и животные """        Владимир</t>
  </si>
  <si>
    <t xml:space="preserve">  3331фв    </t>
  </si>
  <si>
    <t xml:space="preserve">викттор алексеевич
89167059207</t>
  </si>
  <si>
    <t xml:space="preserve">ппк водозаборный узел vm503@mail.ru 50 домов</t>
  </si>
  <si>
    <t xml:space="preserve">кп жуковка 21, 50 жомов</t>
  </si>
  <si>
    <t xml:space="preserve">89613457960 Сергей </t>
  </si>
  <si>
    <t xml:space="preserve">пос глебово короед  200кв м </t>
  </si>
  <si>
    <t xml:space="preserve">мошенник </t>
  </si>
  <si>
    <t xml:space="preserve">Мошенник, путается в показаниях</t>
  </si>
  <si>
    <t xml:space="preserve">89859063125 Алексей</t>
  </si>
  <si>
    <t xml:space="preserve">ппк  продмаг,  пищ, стирка, glazunow@24tort.ru</t>
  </si>
  <si>
    <t xml:space="preserve">3 900 или 10000</t>
  </si>
  <si>
    <t xml:space="preserve">Пучкова ( январь)</t>
  </si>
  <si>
    <t xml:space="preserve">Пучкова ( январь) приход</t>
  </si>
  <si>
    <t xml:space="preserve">ФИЛИАЛ "РКТ" МАИ
khimkirkt@yandex.ru</t>
  </si>
  <si>
    <t xml:space="preserve">КП дератизация 600 кв.м. 2 раза</t>
  </si>
  <si>
    <t xml:space="preserve">запрос кп! ЖДЕМ!
у Павла на контр у Павла в работе! 3КП</t>
  </si>
  <si>
    <t xml:space="preserve">8905773 09 07 Юлия </t>
  </si>
  <si>
    <t xml:space="preserve">ппк общепит доставка пицца 50кв м </t>
  </si>
  <si>
    <t xml:space="preserve">ппк, жуд, лаб, </t>
  </si>
  <si>
    <t xml:space="preserve">МОСЭС 12</t>
  </si>
  <si>
    <t xml:space="preserve">евгения 89037891639 </t>
  </si>
  <si>
    <t xml:space="preserve">студия маникюра комплект под клю 19 800
еще интересует выезд и аудит!</t>
  </si>
  <si>
    <t xml:space="preserve">татьяна  мобильный не оставит
84951343663</t>
  </si>
  <si>
    <t xml:space="preserve">кондиционеры обслуж
Мига связь </t>
  </si>
  <si>
    <t xml:space="preserve">МИША СВЯЗЬ!!!
мразь - писала на почту 12.02
наберет нам в 17.00\\\ старая мразь</t>
  </si>
  <si>
    <t xml:space="preserve">Александра                                 Имя
7 926 519 27 78</t>
  </si>
  <si>
    <t xml:space="preserve">ппк
общепит 
аэропорт </t>
  </si>
  <si>
    <t xml:space="preserve">МИША СВЯЗЬ!!!\\\мрз созвон 15.02\\\не актуально</t>
  </si>
  <si>
    <t xml:space="preserve">89164354258 роман</t>
  </si>
  <si>
    <t xml:space="preserve">общепит
бар - ресторан j</t>
  </si>
  <si>
    <t xml:space="preserve">выстаывлен</t>
  </si>
  <si>
    <t xml:space="preserve">МОСЭС 16</t>
  </si>
  <si>
    <t xml:space="preserve">надежда 89877897888</t>
  </si>
  <si>
    <t xml:space="preserve">ип молоко и творог, leon-v1@yandex.ru зао</t>
  </si>
  <si>
    <t xml:space="preserve">ппк. жуд. 2д, лаб исслед, тбо, пищ, стирка</t>
  </si>
  <si>
    <t xml:space="preserve">Рома  	          	     Имя
+7 999 001 81 84 </t>
  </si>
  <si>
    <t xml:space="preserve">мытищи        23.00        5000        3333фв        """Рома                                 Имя
+7 999 001 81 84 "" 
тц красный кит Шараповский проезд, владение 2, Мытищи"        "80 кв.м.
мытищи после 23.00
тараканы
гап хол""    со скид"               Владимир        "</t>
  </si>
  <si>
    <t xml:space="preserve">тарарканы </t>
  </si>
  <si>
    <t xml:space="preserve"> 3333фв </t>
  </si>
  <si>
    <t xml:space="preserve">александр 84992862059</t>
  </si>
  <si>
    <t xml:space="preserve">тц
6000 кв.м.
тараканы
после 23.00 видное 
ловушк
24 000 р - 2 выезда.</t>
  </si>
  <si>
    <t xml:space="preserve">созвон 15.02
побежал челом бить</t>
  </si>
  <si>
    <t xml:space="preserve">"Некоммерческое партнерство по
эксплуатации коттеджного поселка
«Жуковка ХХI»"</t>
  </si>
  <si>
    <t xml:space="preserve">8 916 733 94 69 Елена старушка забавная</t>
  </si>
  <si>
    <t xml:space="preserve">тараканы, от соседей 2к кв </t>
  </si>
  <si>
    <t xml:space="preserve">моп хол и  бар</t>
  </si>
  <si>
    <t xml:space="preserve">обзванивает наберет, </t>
  </si>
  <si>
    <t xml:space="preserve">Пиццемания приход февраль</t>
  </si>
  <si>
    <t xml:space="preserve">СТС приход февраль</t>
  </si>
  <si>
    <t xml:space="preserve">Музей ВОВ январь</t>
  </si>
  <si>
    <t xml:space="preserve">ИП Круподерова</t>
  </si>
  <si>
    <t xml:space="preserve">наталья 89154821904 </t>
  </si>
  <si>
    <t xml:space="preserve">владимир</t>
  </si>
  <si>
    <t xml:space="preserve">мо люберцы        10.00-11.00        "3800 
сбер онлайн"        3334фв        наталья 89154821904 г люберцы ул московская д 11 кв 13 этаж 4                "клопы  люберцы
2-ка ГАП
4 этаж мин запаха
ребенок
переехали в ноябре 2-3 мес
травили дихлофосом"" "        владимир     </t>
  </si>
  <si>
    <t xml:space="preserve">     3334фв </t>
  </si>
  <si>
    <t xml:space="preserve">89044518036 солнцевкий быдлан павел наберет в пн </t>
  </si>
  <si>
    <t xml:space="preserve">хата после поехавщей</t>
  </si>
  <si>
    <t xml:space="preserve">быдло-дилдо из югры созвон 18.02</t>
  </si>
  <si>
    <t xml:space="preserve">Московский дом национальностей приход</t>
  </si>
  <si>
    <t xml:space="preserve">Демихова приход</t>
  </si>
  <si>
    <t xml:space="preserve">Евгений 	          	   
+7 909 949 09 71 </t>
  </si>
  <si>
    <t xml:space="preserve">мо видное        10-11        3200        3335фв        """Евгений                              
7 909 949 09 71
89264714088 александр     
видное ул имена героев советского сюза
ВН фокина д 8 кв 274 падик 5 этаж 2"        "1-ка гап  ""клопы рейдом травил
животное кот"""        владимир      </t>
  </si>
  <si>
    <t xml:space="preserve"> 3335фв  </t>
  </si>
  <si>
    <t xml:space="preserve">Старший специалист ФГБУ "ВГНКИ"
Мекаева Светлана
+7(499)941-01-51 доб.629</t>
  </si>
  <si>
    <t xml:space="preserve">Добрый день!
Федеральное государственное бюджетное учреждение «Всероссийский государственный Центр качества и стандартизации лекарственных средств для животных и кормов» (ФГБУ «ВГНКИ») просит Вас предоставить информацию о стоимости</t>
  </si>
  <si>
    <t xml:space="preserve">МОСЭС 11</t>
  </si>
  <si>
    <t xml:space="preserve">89778761316 бабо анна? </t>
  </si>
  <si>
    <t xml:space="preserve">ппк, жуд, 3д, лаь, стирка, тбо, пищ, лампы, павелецкая</t>
  </si>
  <si>
    <t xml:space="preserve">хз када откроется, как приедт к единому мнению (с)  - наберут</t>
  </si>
  <si>
    <t xml:space="preserve">Пенсиооонный фонд Роси-и-и (пропеть)</t>
  </si>
  <si>
    <t xml:space="preserve">Пенсиооонный фонд Роси-и-и (пропеть)
приход</t>
  </si>
  <si>
    <t xml:space="preserve">Мультифлекс приход</t>
  </si>
  <si>
    <t xml:space="preserve">17.37</t>
  </si>
  <si>
    <t xml:space="preserve">89067108779 М Р А З Ь</t>
  </si>
  <si>
    <t xml:space="preserve">Ресторан исслед продуктов</t>
  </si>
  <si>
    <t xml:space="preserve">ПРИНЦИПИАЛЬНО ХОЧЕТ СОСАТЬ ГОСУДАРСТВЕННЫЙ ХУЙ!!! </t>
  </si>
  <si>
    <t xml:space="preserve">старый клиент Хостел париж Ольга 89067036347 </t>
  </si>
  <si>
    <t xml:space="preserve">клопы 100кв м </t>
  </si>
  <si>
    <t xml:space="preserve">КД 1</t>
  </si>
  <si>
    <t xml:space="preserve">89629270807 елена
89774292327" </t>
  </si>
  <si>
    <t xml:space="preserve">"МОжайсий р-н
100 км от мкад
КЛОПОДАВ!"        10.00-11.00        4400        3336фвКД        "можайский р-н
д-я павлищево д 9 кв 26
3 этаж 3 падик
89629270807 елена
89774292327"        1-ка, ГАП клопы        Владимир</t>
  </si>
  <si>
    <t xml:space="preserve"> 3336фвКД    </t>
  </si>
  <si>
    <t xml:space="preserve">амина 89263033925
89269493098"</t>
  </si>
  <si>
    <t xml:space="preserve">"щелковская
500 м от мкад"        "18.00
МОЖНО раньше: в 17.00!"        3000        3337фв        "щелчек
мкрн первомайский
д 37 кв 238 падик 4 этаж 10
амина 89263033925
89269493098"        1-ка, ГАП, 4 чел! повыш дозы ( гости столицы)        владимир      </t>
  </si>
  <si>
    <t xml:space="preserve">3337фв   </t>
  </si>
  <si>
    <t xml:space="preserve">алексей 89197676425
89152789405 супруга Ольга"</t>
  </si>
  <si>
    <t xml:space="preserve">динамо        "14.00-15.00
если можно раньше"        3500        3338фв        "ул верхняя масловка д 23
кв 59 падик крайний к высотному дому
5 этаж
алексей 89197676425
89152789405 супруга Ольга"        "3-ка, клопы ГАП со скидкой
сделать на отлично, пришел ПО РЕКОМЕНДАЦИИ"        Владимир     </t>
  </si>
  <si>
    <t xml:space="preserve"> 3338фв  </t>
  </si>
  <si>
    <t xml:space="preserve">гузель 89779775895 </t>
  </si>
  <si>
    <t xml:space="preserve">м. отрадное        12.00        3000        3339фв        "ул бестужева д 21
падик 2 этаж 12
кв 176
гузель 89779775895 "        "клопы 
1-ка хачи ГАППП повыш дозы
вркчить акт обслед, что 6 чел живет
6 чел 
вчера нашли
отрадное"        Владимир</t>
  </si>
  <si>
    <t xml:space="preserve">   3339фв   </t>
  </si>
  <si>
    <t xml:space="preserve">Александр 	          	     Имя
+7 968 685 74 44 </t>
  </si>
  <si>
    <t xml:space="preserve">номер не существует</t>
  </si>
  <si>
    <t xml:space="preserve">89166819988 ирина</t>
  </si>
  <si>
    <t xml:space="preserve">        плесень на балконе 3 кв м возмождно увеличение ореховый б-р д20\2 кв 69 код 8к2424 эт 18 89166819988 ирина        плесень 3 кв м и дез воздуха гор туманом, возможно увеличения</t>
  </si>
  <si>
    <t xml:space="preserve">плесень 3 кв м и дез воздуха гор туманом, возможно увеличения</t>
  </si>
  <si>
    <t xml:space="preserve">3340фв</t>
  </si>
  <si>
    <t xml:space="preserve">МГЦД7</t>
  </si>
  <si>
    <t xml:space="preserve">89686857344 Алексндр</t>
  </si>
  <si>
    <t xml:space="preserve">кременчугская д 38 корп 2 кв 82 89686857344 Алексндр         тараканы 2к кв комплекс</t>
  </si>
  <si>
    <t xml:space="preserve">3341фвМГЦД</t>
  </si>
  <si>
    <t xml:space="preserve">21.18</t>
  </si>
  <si>
    <t xml:space="preserve">89776962330 алкоголичка и мразь татьяна </t>
  </si>
  <si>
    <t xml:space="preserve">домодедовская д 33 кв 105 набрать за час - вдруг не проспится 89776962330 алкоголичка и мразь татьяна 	2к кв клопы комплекс ВПИСАТЬ ЕЙ ХЛОРПИРИМАРК И ОБОССАТЬ!</t>
  </si>
  <si>
    <t xml:space="preserve">3342фв</t>
  </si>
  <si>
    <t xml:space="preserve">89267130818 дмитрий</t>
  </si>
  <si>
    <t xml:space="preserve">клопы жену кусают, травили сами,  89260854135 Елена </t>
  </si>
  <si>
    <t xml:space="preserve">клопы2 к кв комплекс</t>
  </si>
  <si>
    <t xml:space="preserve">совещается на связи 18.02\\\ связь через неделю мама инвалид\\\связь 25.02</t>
  </si>
  <si>
    <t xml:space="preserve">89253054210 мразь</t>
  </si>
  <si>
    <t xml:space="preserve">1 к кв замер воздуха на пары ртути  5 -7 тыс </t>
  </si>
  <si>
    <t xml:space="preserve">САМА СПРАВЛЮСЬ, чего блять звонила....</t>
  </si>
  <si>
    <t xml:space="preserve">89686343529 чуркохипстер</t>
  </si>
  <si>
    <t xml:space="preserve">110кв м кальянная тараканы</t>
  </si>
  <si>
    <t xml:space="preserve">понедельик</t>
  </si>
  <si>
    <t xml:space="preserve">8 916 582 40 35 петр</t>
  </si>
  <si>
    <t xml:space="preserve">3к кв тараканы, давно, много. рядом, </t>
  </si>
  <si>
    <t xml:space="preserve">4 700 комплекс</t>
  </si>
  <si>
    <t xml:space="preserve">3343фв</t>
  </si>
  <si>
    <t xml:space="preserve">89670268013 анна</t>
  </si>
  <si>
    <t xml:space="preserve">салон красоты на ип 19800 рой 13800 - отмена мошенники</t>
  </si>
  <si>
    <t xml:space="preserve">ппк миша связь\\\неале вязь12.30\\\ защита от мошенников, как ооо сделает то наберет\\\ </t>
  </si>
  <si>
    <t xml:space="preserve">Иван 89158766218</t>
  </si>
  <si>
    <t xml:space="preserve">ТСЖ ВАВИЛОВА 97  vaviliva-97@mail.ru</t>
  </si>
  <si>
    <t xml:space="preserve">2800  москва</t>
  </si>
  <si>
    <t xml:space="preserve">ВЫСТАВЛЕН СЧЕТ/счет получили ждем пред.</t>
  </si>
  <si>
    <t xml:space="preserve">                        
+7 962 941 22 02 Миша   хач</t>
  </si>
  <si>
    <t xml:space="preserve">тараканы 1к кв траканы, много, 2йй этаж дер берязняки сергиев посад </t>
  </si>
  <si>
    <t xml:space="preserve">350 повтор  </t>
  </si>
  <si>
    <t xml:space="preserve">4  000</t>
  </si>
  <si>
    <t xml:space="preserve">связхь 15.00 подумаем наберем, ебеня ебучие</t>
  </si>
  <si>
    <t xml:space="preserve">7 977 275 32 60  Мария</t>
  </si>
  <si>
    <t xml:space="preserve">Высоковск,70 км от москвы, трешка</t>
  </si>
  <si>
    <t xml:space="preserve">профилактика от насекомых,хол</t>
  </si>
  <si>
    <t xml:space="preserve">увидела насекомое и подумала что клоп,совет с мужем сама наберу,проживают в квартире пол года</t>
  </si>
  <si>
    <t xml:space="preserve">14.42</t>
  </si>
  <si>
    <t xml:space="preserve">89037117626 Ольга </t>
  </si>
  <si>
    <t xml:space="preserve"> 2д 80 кв м ООО ВКУС И ЦВЕТ</t>
  </si>
  <si>
    <t xml:space="preserve">2Д на год 7800+ФАКТ ОБР.4500 день+, 3 КИК 1200 + ПИЩ 3500  +сстирка 3500</t>
  </si>
  <si>
    <t xml:space="preserve">20 500</t>
  </si>
  <si>
    <t xml:space="preserve">ЖДУ РЕКВИЗИТОВ</t>
  </si>
  <si>
    <t xml:space="preserve">89261702773 медклииника</t>
  </si>
  <si>
    <t xml:space="preserve">инженерные доки</t>
  </si>
  <si>
    <t xml:space="preserve">не по адресу</t>
  </si>
  <si>
    <t xml:space="preserve">7 985 919 53 53 Сергей</t>
  </si>
  <si>
    <t xml:space="preserve">сбрасывает 16:10//// многократное сбрасывание</t>
  </si>
  <si>
    <t xml:space="preserve">89096740111  Павел</t>
  </si>
  <si>
    <t xml:space="preserve">договор хочет от 10 числа     В общей сложности 10 авто рефы ООО "СКН Торг Логистик"</t>
  </si>
  <si>
    <t xml:space="preserve">500р за единицу   оплата за 3 машины</t>
  </si>
  <si>
    <t xml:space="preserve">жду реквизиты ----- далее выставление счета</t>
  </si>
  <si>
    <t xml:space="preserve">89637105837 антон столовая </t>
  </si>
  <si>
    <t xml:space="preserve">ППК ЖУД КОМПЛЕКС</t>
  </si>
  <si>
    <t xml:space="preserve">СВЯЗЬ 22.02</t>
  </si>
  <si>
    <t xml:space="preserve">гкб 13</t>
  </si>
  <si>
    <t xml:space="preserve">7 905 565 41 99 Анна</t>
  </si>
  <si>
    <t xml:space="preserve">3д, кондиткерка птичье молоко; 15000 рублей аудит х5,  пищ отх 3500, щербинка; ЖУД 5000, ППК 7000,</t>
  </si>
  <si>
    <t xml:space="preserve">7800 3д ксиву приложить к 3д, ППК ЖУД ПППК, СхПК, пищ отх.</t>
  </si>
  <si>
    <t xml:space="preserve">38 300</t>
  </si>
  <si>
    <t xml:space="preserve">аудит х5 жду ревизитов, связь если чо то связь 19.02 в работе</t>
  </si>
  <si>
    <t xml:space="preserve">84999016802    Владимир  89261186808</t>
  </si>
  <si>
    <t xml:space="preserve">управа алтуфьевского района  обработка 1 Га   комары</t>
  </si>
  <si>
    <t xml:space="preserve">Ждемс ТЗ  19.02 если не придет, то позвонить  после обеда</t>
  </si>
  <si>
    <t xml:space="preserve">Андрей 	         
+7 910 436 90 10 </t>
  </si>
  <si>
    <t xml:space="preserve">автоответчик</t>
  </si>
  <si>
    <t xml:space="preserve">ВИВАТ</t>
  </si>
  <si>
    <t xml:space="preserve">САНСЕТ</t>
  </si>
  <si>
    <t xml:space="preserve">89055817834 Ольга</t>
  </si>
  <si>
    <t xml:space="preserve">путилково 3ка тубик</t>
  </si>
  <si>
    <t xml:space="preserve">путилково</t>
  </si>
  <si>
    <t xml:space="preserve">ждем реквизиты</t>
  </si>
  <si>
    <t xml:space="preserve">89096397939 Андрей </t>
  </si>
  <si>
    <t xml:space="preserve">доки нэйл бар островок химки</t>
  </si>
  <si>
    <t xml:space="preserve">ппк жуд 3д, лаб, стирку, </t>
  </si>
  <si>
    <t xml:space="preserve">диванчик\\\оквэдов низуя нет наберет как сделает</t>
  </si>
  <si>
    <t xml:space="preserve">84956607605 Алина</t>
  </si>
  <si>
    <t xml:space="preserve">производство фонарей, </t>
  </si>
  <si>
    <t xml:space="preserve">18  профессий лазерн станки, чный станок  ппк 18000, + комплект дог - 15000</t>
  </si>
  <si>
    <t xml:space="preserve">89680647703 Василий</t>
  </si>
  <si>
    <t xml:space="preserve">курятник 40м2 и прилегающая территория  и 500м2 очестные сооружения</t>
  </si>
  <si>
    <t xml:space="preserve">мо одинцово поселок волково по минке 50км</t>
  </si>
  <si>
    <t xml:space="preserve">22.02 ПОЗВОНИТЬ и ДОЖАТЬ, должен пенсию получить</t>
  </si>
  <si>
    <t xml:space="preserve">89854703383 гов голова</t>
  </si>
  <si>
    <t xml:space="preserve">частный дом сколково 3 км от мкад</t>
  </si>
  <si>
    <t xml:space="preserve">5 комнат, частный дом жилой 60 кв м 8000 1500 кв м помещений 21000  тараканы</t>
  </si>
  <si>
    <t xml:space="preserve">охранник, свяжется с хозяином и наберт</t>
  </si>
  <si>
    <t xml:space="preserve">ИП АНАНЬИН</t>
  </si>
  <si>
    <t xml:space="preserve">крысы магаз москва 40 кв м </t>
  </si>
  <si>
    <t xml:space="preserve">Еблан,хояу чтоб точно они исчзли у меня продовольственный  магазин, была организация которая меня обслуживала и ни чего не сделали,/сам подумаю наберу</t>
  </si>
  <si>
    <t xml:space="preserve">7 985 2611023 Антонина</t>
  </si>
  <si>
    <t xml:space="preserve">пекарни москва в пределах садового  42  кафе (хотят отдать только 10 кафе)  сеть хлеб насущный</t>
  </si>
  <si>
    <t xml:space="preserve">2 д ежемесячно обследование и истребление</t>
  </si>
  <si>
    <t xml:space="preserve">КП отправил руководство 28.02 рассмотрит</t>
  </si>
  <si>
    <t xml:space="preserve">89096879959 Александр </t>
  </si>
  <si>
    <t xml:space="preserve">минипекарня ИП БЕЛОЗЕРОВ шоссе энтузиастов тц город</t>
  </si>
  <si>
    <t xml:space="preserve">ппк, жуд пищ 11500</t>
  </si>
  <si>
    <t xml:space="preserve">925 153 65 53   Наталья           mdoy8@yandex.ru </t>
  </si>
  <si>
    <t xml:space="preserve">людмила нестерова</t>
  </si>
  <si>
    <t xml:space="preserve"> 2 КП</t>
  </si>
  <si>
    <t xml:space="preserve">ГОТОВИМ КП</t>
  </si>
  <si>
    <t xml:space="preserve">Анна            
+7 901 389 59 52</t>
  </si>
  <si>
    <t xml:space="preserve">сайтом ошиблась</t>
  </si>
  <si>
    <t xml:space="preserve">МТЮЗ</t>
  </si>
  <si>
    <t xml:space="preserve">84996536247 владимир</t>
  </si>
  <si>
    <t xml:space="preserve">шинный центр оствнкино, продажа шиен дисков и мсонтаж 195651@mail.ru</t>
  </si>
  <si>
    <t xml:space="preserve">ППК, 3д, лаб, жуд, </t>
  </si>
  <si>
    <t xml:space="preserve">89645588787 Андрей </t>
  </si>
  <si>
    <t xml:space="preserve">хочу подъехать   мороженное поставил какие документы и тд</t>
  </si>
  <si>
    <t xml:space="preserve">тц мороженка, фудкорт остров лабораторка</t>
  </si>
  <si>
    <t xml:space="preserve"> диванчик</t>
  </si>
  <si>
    <t xml:space="preserve">84957797777 Стелла</t>
  </si>
  <si>
    <t xml:space="preserve">дератизация 250 квадратов,Москва, ул.Адмирала Корнилова вл54с1</t>
  </si>
  <si>
    <t xml:space="preserve">дератизация единоразово</t>
  </si>
  <si>
    <t xml:space="preserve">Ждут КП и связь Константин/наберет сама </t>
  </si>
  <si>
    <t xml:space="preserve">89265956465  Ольга </t>
  </si>
  <si>
    <t xml:space="preserve">тараканы, 1,5 мес назад морили у соседей комбатовские, 1к кв если 2 однушки то 2100 если 3 1800</t>
  </si>
  <si>
    <t xml:space="preserve">к-отрин,  беременная и кошка  хол и бар</t>
  </si>
  <si>
    <t xml:space="preserve">буду иметь ввиду маленькая гарантия</t>
  </si>
  <si>
    <t xml:space="preserve">89166531674 кирилл</t>
  </si>
  <si>
    <t xml:space="preserve">барьершоп пакеты </t>
  </si>
  <si>
    <t xml:space="preserve">ппк, жуд, тбо, ламп, стирка, 3д. лаб</t>
  </si>
  <si>
    <t xml:space="preserve">говорящий пидоронесет руководству</t>
  </si>
  <si>
    <t xml:space="preserve">8916 4564230 Лариса </t>
  </si>
  <si>
    <t xml:space="preserve">ппк ЖУД никаэкстра мшатура</t>
  </si>
  <si>
    <t xml:space="preserve">МГЦД 17</t>
  </si>
  <si>
    <t xml:space="preserve">89039626867 Артем</t>
  </si>
  <si>
    <t xml:space="preserve">15 соток домодедово</t>
  </si>
  <si>
    <t xml:space="preserve">12 600</t>
  </si>
  <si>
    <t xml:space="preserve">МГЦД набрать 14 мая</t>
  </si>
  <si>
    <t xml:space="preserve">89999782884  Илья </t>
  </si>
  <si>
    <t xml:space="preserve">3к кв дезинфекция кошачья чумка михайлова д9 кв  59</t>
  </si>
  <si>
    <t xml:space="preserve">дез хол 4500</t>
  </si>
  <si>
    <t xml:space="preserve"> 	3344фв</t>
  </si>
  <si>
    <t xml:space="preserve">17.26</t>
  </si>
  <si>
    <t xml:space="preserve">84956458240 физик</t>
  </si>
  <si>
    <t xml:space="preserve">дез машины газель 1 шт от физика на год</t>
  </si>
  <si>
    <t xml:space="preserve">наберет пошел докуладывать</t>
  </si>
  <si>
    <t xml:space="preserve">АНТА</t>
  </si>
  <si>
    <t xml:space="preserve">8992613537 елена паникерша все есть</t>
  </si>
  <si>
    <t xml:space="preserve">паника паника ппаника ааааааааааааа!!!!</t>
  </si>
  <si>
    <t xml:space="preserve">89166274209 мартин </t>
  </si>
  <si>
    <t xml:space="preserve">система меркурий?</t>
  </si>
  <si>
    <t xml:space="preserve">система меркурий!?!?</t>
  </si>
  <si>
    <t xml:space="preserve">89164439460 ирина</t>
  </si>
  <si>
    <t xml:space="preserve">10 соток крысы 2-отравы пенокумарин ловушки 15200-скидка ступино</t>
  </si>
  <si>
    <t xml:space="preserve">созвон 20.02/не актуально21/02</t>
  </si>
  <si>
    <t xml:space="preserve">7 965 364 86 90 Тигран</t>
  </si>
  <si>
    <t xml:space="preserve">вятская улица договор цистерна</t>
  </si>
  <si>
    <t xml:space="preserve">дез, 1300л</t>
  </si>
  <si>
    <t xml:space="preserve">думает наберет связь 21.02 нахуй нужно молоко</t>
  </si>
  <si>
    <t xml:space="preserve">7 925 300 40 08 Иван</t>
  </si>
  <si>
    <t xml:space="preserve">клопы и тараканы  и 500гр дуста за 500р</t>
  </si>
  <si>
    <t xml:space="preserve">3345фв</t>
  </si>
  <si>
    <t xml:space="preserve">89269642797  Елена</t>
  </si>
  <si>
    <t xml:space="preserve">томилино</t>
  </si>
  <si>
    <t xml:space="preserve">клопы  3500 c барьером за комнату 4400 за 3комнаты</t>
  </si>
  <si>
    <t xml:space="preserve">89689900909 Амина </t>
  </si>
  <si>
    <t xml:space="preserve">на диванчик\\\ип откроет и приедет опять</t>
  </si>
  <si>
    <t xml:space="preserve">медкнижки хотела </t>
  </si>
  <si>
    <t xml:space="preserve">ППК, ЖУД, тбо, лампы, стирка, 3д, лаб </t>
  </si>
  <si>
    <t xml:space="preserve">89854178916 Анна.</t>
  </si>
  <si>
    <t xml:space="preserve">45 кв. Балашиха ул.Ситникова 8</t>
  </si>
  <si>
    <t xml:space="preserve">дезинсекция 45 кв.м</t>
  </si>
  <si>
    <t xml:space="preserve">ждем платежку</t>
  </si>
  <si>
    <t xml:space="preserve">            Поляков Сергей 8-495-509-65-20     Сверчков Антон: 8-909-157-66-07</t>
  </si>
  <si>
    <t xml:space="preserve">г.Москва, Варшавское шоссе, дом 25А, стр.1 </t>
  </si>
  <si>
    <t xml:space="preserve">дезинфекция помещений</t>
  </si>
  <si>
    <t xml:space="preserve">оплачено</t>
  </si>
  <si>
    <t xml:space="preserve">89998462534 Евгений </t>
  </si>
  <si>
    <t xml:space="preserve">русбиофарм каблук акт 1 шт</t>
  </si>
  <si>
    <t xml:space="preserve">если на год 7 800</t>
  </si>
  <si>
    <t xml:space="preserve">3346фв</t>
  </si>
  <si>
    <t xml:space="preserve">Алексей 
+7 917 559 40 12 </t>
  </si>
  <si>
    <t xml:space="preserve">кинологический центр сам не знает ни чего(он просто смотрит и молчит)</t>
  </si>
  <si>
    <r>
      <rPr>
        <sz val="11"/>
        <rFont val="Cambria"/>
        <family val="0"/>
        <charset val="1"/>
      </rPr>
      <t xml:space="preserve">у нас аааа кинологический аааа центр мы ищем  аааа организации?аааа по договору?ааааа посмотрю еще другие компании приеду завтра к вам возможно </t>
    </r>
    <r>
      <rPr>
        <b val="true"/>
        <sz val="11"/>
        <rFont val="Cambria"/>
        <family val="0"/>
        <charset val="1"/>
      </rPr>
      <t xml:space="preserve">созвон 21.02.2019 в 10 утра/трубку не берет 16,40 21.02</t>
    </r>
  </si>
  <si>
    <t xml:space="preserve">89166648684 татьяна </t>
  </si>
  <si>
    <t xml:space="preserve">студия красоты 3д ИП ШАДУРКО ВАЛЕНТИНА
ЭМАНУИЛОВНА </t>
  </si>
  <si>
    <t xml:space="preserve">65 кв м 5000</t>
  </si>
  <si>
    <t xml:space="preserve">89031139256  Анастасия</t>
  </si>
  <si>
    <t xml:space="preserve">столовая; </t>
  </si>
  <si>
    <t xml:space="preserve">постоплата госзалупа</t>
  </si>
  <si>
    <t xml:space="preserve">89251384421 Евгений</t>
  </si>
  <si>
    <t xml:space="preserve">аукцион  от 16000 за Га- обработка с покосом 20000р за Га</t>
  </si>
  <si>
    <t xml:space="preserve">ТИНАо</t>
  </si>
  <si>
    <t xml:space="preserve">шокает и гекает/// у нас работы много. Пока только интересуется</t>
  </si>
  <si>
    <t xml:space="preserve">МГЦД 11</t>
  </si>
  <si>
    <t xml:space="preserve">16.29</t>
  </si>
  <si>
    <t xml:space="preserve">та же хуйня на мгцд</t>
  </si>
  <si>
    <t xml:space="preserve">84955773776 госзалупа заика Николай </t>
  </si>
  <si>
    <t xml:space="preserve">ппк, М У Д А К</t>
  </si>
  <si>
    <t xml:space="preserve">ИП БЕЛОЗЕРОВ</t>
  </si>
  <si>
    <t xml:space="preserve">	    
+7 926 165 00 73 Лена </t>
  </si>
  <si>
    <t xml:space="preserve">гас</t>
  </si>
  <si>
    <t xml:space="preserve">оздоровительный центр левково хочет кп, высылает тз на почту. госня</t>
  </si>
  <si>
    <t xml:space="preserve">7+926+659+61+50 Арина </t>
  </si>
  <si>
    <t xml:space="preserve">5 км от мкадж подушкинское ш тц дримзаус поселк нпиз барвиха д 46  крысы на участке комплекс 20 соток звонить ей по навигациии </t>
  </si>
  <si>
    <t xml:space="preserve">крысы на участке 20 сот без дома, упор на бытовки</t>
  </si>
  <si>
    <t xml:space="preserve">3347фв</t>
  </si>
  <si>
    <t xml:space="preserve">Наталья  телефона хуй</t>
  </si>
  <si>
    <t xml:space="preserve">2ка  тараканы</t>
  </si>
  <si>
    <t xml:space="preserve">с мужем посоветуюсь очень дорого</t>
  </si>
  <si>
    <t xml:space="preserve">89776651105 Анжела </t>
  </si>
  <si>
    <t xml:space="preserve">мама попросила узнать, клопы, травили полгода назад, химки</t>
  </si>
  <si>
    <t xml:space="preserve">        4 700</t>
  </si>
  <si>
    <t xml:space="preserve">пошла звонить маме связь 12.00\\\гас</t>
  </si>
  <si>
    <t xml:space="preserve">84957923718  Людмила   89162684395 </t>
  </si>
  <si>
    <t xml:space="preserve">от вирусов и микробов  помещения жилой комплекс, входная группа ivanova_n@domc24.ru</t>
  </si>
  <si>
    <t xml:space="preserve">дезинфекция  от 17р/м2-от 100м2  до 100м2-22р за м2</t>
  </si>
  <si>
    <t xml:space="preserve">3 005,6</t>
  </si>
  <si>
    <t xml:space="preserve">ЗАКАЗ  выставлен счет</t>
  </si>
  <si>
    <t xml:space="preserve">89256101766  Евгения</t>
  </si>
  <si>
    <t xml:space="preserve">1м2   красногорск павшинский б-р д 20 кв 59 эт 16 под 1 дом 59</t>
  </si>
  <si>
    <t xml:space="preserve">плесень цену сказал до 3 м2 т.е. за 3500 до 3м2  у нее по факту 1м2-но это не точно</t>
  </si>
  <si>
    <t xml:space="preserve">3348фв</t>
  </si>
  <si>
    <t xml:space="preserve">89267913537 столовка  бабка</t>
  </si>
  <si>
    <t xml:space="preserve">частная школа жуд 3900 дог стирка  3500  лампдог 3500 </t>
  </si>
  <si>
    <t xml:space="preserve">пошла к директору наберет сама</t>
  </si>
  <si>
    <t xml:space="preserve">дезинфекция 80 кв м садик</t>
  </si>
  <si>
    <t xml:space="preserve">Странная херь сбросил и не отвечает/не берет трубку,сбрас</t>
  </si>
  <si>
    <t xml:space="preserve">8 915 122 78 91 олег</t>
  </si>
  <si>
    <t xml:space="preserve">на год дезавто 7800</t>
  </si>
  <si>
    <t xml:space="preserve">пошел к начальству перезвонит</t>
  </si>
  <si>
    <t xml:space="preserve">8968 666 22 65 анна</t>
  </si>
  <si>
    <t xml:space="preserve">1252кв.м дезинфекция, арендодатель обязал провести дезинфекцию в офисе дербенвская наб. 7 к 10 под в 4 этаж офис достовиста</t>
  </si>
  <si>
    <t xml:space="preserve">1252кв.м дезинфекция</t>
  </si>
  <si>
    <t xml:space="preserve">15.57</t>
  </si>
  <si>
    <t xml:space="preserve">89175737333 бабо</t>
  </si>
  <si>
    <t xml:space="preserve">бабо с чата консультайции\\\сбрас</t>
  </si>
  <si>
    <t xml:space="preserve">связь 16.30\\\сбрпас связь 17.00</t>
  </si>
  <si>
    <t xml:space="preserve">799998267761 ильвир  89651083565 89253655495 хозяйка</t>
  </si>
  <si>
    <t xml:space="preserve">москва,3 шка, Каширский пр-зд д1 к 1 кв 312 312ключ 5047</t>
  </si>
  <si>
    <t xml:space="preserve">Клопы холодный</t>
  </si>
  <si>
    <t xml:space="preserve">3349фв</t>
  </si>
  <si>
    <t xml:space="preserve">7 916 586 55 81  Игнатченко И.Е.</t>
  </si>
  <si>
    <t xml:space="preserve">dolphin_nahabino@mail.ru</t>
  </si>
  <si>
    <t xml:space="preserve">жду кп</t>
  </si>
  <si>
    <t xml:space="preserve">89168097626  Эдуард</t>
  </si>
  <si>
    <t xml:space="preserve">плесень 6м2 в ванной </t>
  </si>
  <si>
    <t xml:space="preserve">позвонить 22.02  пока прозванивает</t>
  </si>
  <si>
    <t xml:space="preserve">7 915 126 11 60 Павел</t>
  </si>
  <si>
    <t xml:space="preserve">соискатель со своим авто</t>
  </si>
  <si>
    <t xml:space="preserve">хочет работать дезинфектором</t>
  </si>
  <si>
    <t xml:space="preserve">89855355238 станислав </t>
  </si>
  <si>
    <t xml:space="preserve">2к кв травили уже, соседи потравили приползли к нему </t>
  </si>
  <si>
    <t xml:space="preserve">пошел к хозяину советоваться связь 17.30\\\гас </t>
  </si>
  <si>
    <t xml:space="preserve">17.43</t>
  </si>
  <si>
    <t xml:space="preserve">89037226131 татьяна </t>
  </si>
  <si>
    <t xml:space="preserve">догор на лаб исслед 2000</t>
  </si>
  <si>
    <t xml:space="preserve">бак контр</t>
  </si>
  <si>
    <t xml:space="preserve">жду ппк связь по цене лаб 22.02</t>
  </si>
  <si>
    <t xml:space="preserve">Алена 	          	     Имя
+7 891 500 64 55 </t>
  </si>
  <si>
    <t xml:space="preserve">безысходная нумерология... тлен..</t>
  </si>
  <si>
    <t xml:space="preserve">нумерология подбором не сработала</t>
  </si>
  <si>
    <t xml:space="preserve">89265873608 александр   </t>
  </si>
  <si>
    <t xml:space="preserve">ппк, жуд, 3д, лаб, стирка wer.4578@mail.ru   «Шелковый путь» лампы +2к; </t>
  </si>
  <si>
    <t xml:space="preserve">3д 7800, </t>
  </si>
  <si>
    <t xml:space="preserve">мгцд 19</t>
  </si>
  <si>
    <t xml:space="preserve">гас доки</t>
  </si>
  <si>
    <t xml:space="preserve">ип швец</t>
  </si>
  <si>
    <t xml:space="preserve">1214ю/1</t>
  </si>
  <si>
    <t xml:space="preserve">трц</t>
  </si>
  <si>
    <t xml:space="preserve">торт 24</t>
  </si>
  <si>
    <t xml:space="preserve">1296ю</t>
  </si>
  <si>
    <t xml:space="preserve">комсервис</t>
  </si>
  <si>
    <t xml:space="preserve">моссэс 20</t>
  </si>
  <si>
    <t xml:space="preserve">89150816204 леонид хач</t>
  </si>
  <si>
    <t xml:space="preserve">нарофоминск ип через 2 дня будет, ремонт, ппк жуд 3д</t>
  </si>
  <si>
    <t xml:space="preserve">убрать сальм и 4т смывы с\у кухня и 2 пом </t>
  </si>
  <si>
    <t xml:space="preserve">созвон 22.02\\\25.02</t>
  </si>
  <si>
    <t xml:space="preserve">мгцд21</t>
  </si>
  <si>
    <t xml:space="preserve">89264514730 мария</t>
  </si>
  <si>
    <t xml:space="preserve">детсад, доки лаб и дезинфекция,  ziminam@.ru</t>
  </si>
  <si>
    <t xml:space="preserve">лаб - 8 точек: сальм, бгкп, стафиллокок, - 23064 + воздух 2  омч стаф, сальм плесени 2398 итого 25941 - дорого;  4 т бгкп стаф, и воздух 2 т  - 8416; пн или среда выезд </t>
  </si>
  <si>
    <t xml:space="preserve">17 416</t>
  </si>
  <si>
    <t xml:space="preserve">созвон 22.02</t>
  </si>
  <si>
    <t xml:space="preserve">подгон от мосэкосервиса</t>
  </si>
  <si>
    <t xml:space="preserve">тучковская 11 кор 2 метро фили   4  выезда </t>
  </si>
  <si>
    <t xml:space="preserve">дератизация 4 этажа 3000м2  минус 1 этаж </t>
  </si>
  <si>
    <t xml:space="preserve">89999838424 Али </t>
  </si>
  <si>
    <t xml:space="preserve">маленький ножбка многа, и тараканы,  клопы еще красногорск</t>
  </si>
  <si>
    <t xml:space="preserve">2ккв комплекс тараканы клопы и хз кто</t>
  </si>
  <si>
    <t xml:space="preserve"> с ребятами позвоню, связь 12.00/не актуально денег нет/сам позвоню</t>
  </si>
  <si>
    <t xml:space="preserve">8 985 313 04 04 ольга быдлофемка</t>
  </si>
  <si>
    <t xml:space="preserve">автосервис, duskadesign@yandex.ru</t>
  </si>
  <si>
    <t xml:space="preserve">ППК, 3д, лаб, стирка, </t>
  </si>
  <si>
    <t xml:space="preserve">быдлофемка хотело договор на вывоз масел, кп на почту кинул связь 16.00</t>
  </si>
  <si>
    <t xml:space="preserve">Павел/Константин</t>
  </si>
  <si>
    <t xml:space="preserve">дератизация.
отделения банков.
69 кв.м.  гап хол 
2 распиратора для сотрудников </t>
  </si>
  <si>
    <t xml:space="preserve">МОССЭС 4 </t>
  </si>
  <si>
    <t xml:space="preserve">8 926 269 70 69 алексей </t>
  </si>
  <si>
    <t xml:space="preserve">давно, травили сами, 3к кв  красноярская 17 кв 296  щелковская  8968971 3634 тамара </t>
  </si>
  <si>
    <t xml:space="preserve">хол и бар 3 300</t>
  </si>
  <si>
    <t xml:space="preserve">3350фвСЭС</t>
  </si>
  <si>
    <t xml:space="preserve">7 977 428 21 25 александр Васильевич</t>
  </si>
  <si>
    <t xml:space="preserve">ПИДОРГИ БАЛУЮТСЯ</t>
  </si>
  <si>
    <t xml:space="preserve">79852625222 Олег</t>
  </si>
  <si>
    <t xml:space="preserve">Жилой дом Лыткарино 15 км от мкад,ул колхозная д 112</t>
  </si>
  <si>
    <t xml:space="preserve">клопы блохи животные</t>
  </si>
  <si>
    <t xml:space="preserve">3351фв</t>
  </si>
  <si>
    <t xml:space="preserve">МСЭ  7   чат</t>
  </si>
  <si>
    <t xml:space="preserve">89151599012 Алина </t>
  </si>
  <si>
    <t xml:space="preserve">2837м2 офисное здание рваз в мес грызуны 1 жэтаж</t>
  </si>
  <si>
    <t xml:space="preserve">дезинсекция дератизация</t>
  </si>
  <si>
    <t xml:space="preserve">обзвон по ценам связь 25.02</t>
  </si>
  <si>
    <t xml:space="preserve">7 495 627 91 92  Николай</t>
  </si>
  <si>
    <t xml:space="preserve">Лариса 89262454742</t>
  </si>
  <si>
    <t xml:space="preserve">1ка-красногорск-2,5м2(стена в коридоре где плитка)  1ка-нахабино 10м2 (стена которая с ванны в коридоре)  </t>
  </si>
  <si>
    <t xml:space="preserve">плесень  обрабатывала сама в сентябре белезной////  1600р скидка при заказе на выходных</t>
  </si>
  <si>
    <t xml:space="preserve">19 500</t>
  </si>
  <si>
    <t xml:space="preserve">в 14.00  набрать и если все гуд записать</t>
  </si>
  <si>
    <t xml:space="preserve">84957038636 Марина</t>
  </si>
  <si>
    <t xml:space="preserve">2-шка москва клопы год мать пенсионер 80 лет </t>
  </si>
  <si>
    <t xml:space="preserve">говорю с мамой и там решим, вроспотребе дали наш номер/связь 23.02</t>
  </si>
  <si>
    <t xml:space="preserve">МСЭ  11  чат</t>
  </si>
  <si>
    <t xml:space="preserve">89166571174 Владимир</t>
  </si>
  <si>
    <t xml:space="preserve">тверская область   обрабатывал сам  неомитом  </t>
  </si>
  <si>
    <t xml:space="preserve">плесень строящейся дом 2х этажный дом </t>
  </si>
  <si>
    <t xml:space="preserve">65 000-70 000</t>
  </si>
  <si>
    <t xml:space="preserve">28 созвон, узнать что там с вытяжкой. Хочет обработку до 7 марта провести</t>
  </si>
  <si>
    <t xml:space="preserve">89252422141  Гафур</t>
  </si>
  <si>
    <t xml:space="preserve">2ка живет 5-6 человек   делали у мошенников которые послали на хуй его потом  Раменское</t>
  </si>
  <si>
    <t xml:space="preserve">НАБРАТЬ В 16.00/гасится</t>
  </si>
  <si>
    <t xml:space="preserve">тупая тварь хочет обратится чтоб мы позвонили в их управляющюю компанию и сказали что им надо обработать подвал</t>
  </si>
  <si>
    <t xml:space="preserve">89262133434 Виталий</t>
  </si>
  <si>
    <t xml:space="preserve">проверка РОСПОТРЕБНАДЗОРА 100 9261122111@mail.ru</t>
  </si>
  <si>
    <t xml:space="preserve">кафе, жуд, пищ, 3д, стирка, лампы, </t>
  </si>
  <si>
    <t xml:space="preserve">проверка РОСПОТРЕБНАДЗОРА</t>
  </si>
  <si>
    <t xml:space="preserve">7 910 413 69 78 Марина</t>
  </si>
  <si>
    <t xml:space="preserve">programma-proizvodstvennogo-kontrolya-ppk</t>
  </si>
  <si>
    <t xml:space="preserve">не актуалльно</t>
  </si>
  <si>
    <t xml:space="preserve">89015136695  Галина</t>
  </si>
  <si>
    <t xml:space="preserve">ппк и 3д договор  нужно срочно до понедельнааа4;  гимнастика цао, sinitsina_g@mail.ru</t>
  </si>
  <si>
    <t xml:space="preserve">ппк, жуд, 3д, лаб, тбо </t>
  </si>
  <si>
    <t xml:space="preserve">заказ карта </t>
  </si>
  <si>
    <t xml:space="preserve">84999729299  виктор борисович</t>
  </si>
  <si>
    <t xml:space="preserve">дезинсекция 8р/м2  дератизация 3,5р/м2</t>
  </si>
  <si>
    <t xml:space="preserve">выставленно кп</t>
  </si>
  <si>
    <t xml:space="preserve">84993562140 хачиха зина </t>
  </si>
  <si>
    <t xml:space="preserve">марьино</t>
  </si>
  <si>
    <t xml:space="preserve">1 к кв </t>
  </si>
  <si>
    <t xml:space="preserve">Навруз 	          	     Имя
+7 968 845 92 73 </t>
  </si>
  <si>
    <t xml:space="preserve">89044518036 солнцевкий быдлан павел </t>
  </si>
  <si>
    <t xml:space="preserve">хата после поехавщей боровскоке ш д 40 кв 88 под 2 эт 2         хата после поехавщей</t>
  </si>
  <si>
    <t xml:space="preserve">клопы тараканы чешуйница, хата пустая, комплекс с двойной дозировкой</t>
  </si>
  <si>
    <t xml:space="preserve">3352фв</t>
  </si>
  <si>
    <t xml:space="preserve">89263178268 Олег</t>
  </si>
  <si>
    <t xml:space="preserve">доки роспотреб &lt;oleg.ivchenko.89@mail.ru&gt;</t>
  </si>
  <si>
    <t xml:space="preserve">доки роспотреб</t>
  </si>
  <si>
    <t xml:space="preserve">89031678370 Татьяна</t>
  </si>
  <si>
    <t xml:space="preserve">повтор тар</t>
  </si>
  <si>
    <t xml:space="preserve">3353фв</t>
  </si>
  <si>
    <t xml:space="preserve">89161507404 сергей </t>
  </si>
  <si>
    <t xml:space="preserve">клопы 3 к кв захламленная итомилино ул пионерская д 18 кв 104 8 эт дом 104 </t>
  </si>
  <si>
    <t xml:space="preserve">комплекс 3к кв</t>
  </si>
  <si>
    <t xml:space="preserve">3354фв</t>
  </si>
  <si>
    <t xml:space="preserve">левак</t>
  </si>
  <si>
    <t xml:space="preserve">89296179333 Иван</t>
  </si>
  <si>
    <t xml:space="preserve">3355фв</t>
  </si>
  <si>
    <t xml:space="preserve">наталья госпиталь фсб 1000кв м </t>
  </si>
  <si>
    <t xml:space="preserve">в офис привезет</t>
  </si>
  <si>
    <t xml:space="preserve">89299157697 Алкексей    ЖБО</t>
  </si>
  <si>
    <t xml:space="preserve">1285ю\1</t>
  </si>
  <si>
    <t xml:space="preserve">Ольга 	          	     Имя
+7 916 982 43 21</t>
  </si>
  <si>
    <t xml:space="preserve">трубку не берет тварь/сбрасывает</t>
  </si>
  <si>
    <t xml:space="preserve">8-915-4858808 Владимир</t>
  </si>
  <si>
    <t xml:space="preserve">460 кв.м нужно провести работы для лецензирования - алтуфьевское ш, ботаническая 41 корп 7 дезинфекция после косм ремонта, kisurin51@mail.ru ; </t>
  </si>
  <si>
    <t xml:space="preserve">5 500 тараканы,. - факт</t>
  </si>
  <si>
    <t xml:space="preserve">89057158589 Оксана</t>
  </si>
  <si>
    <t xml:space="preserve">2 шка,пос.Новоивановское Можайское ш. д 50 кв 506 домофон 506</t>
  </si>
  <si>
    <t xml:space="preserve">клап гор тум</t>
  </si>
  <si>
    <t xml:space="preserve">3356фв</t>
  </si>
  <si>
    <t xml:space="preserve">Гуськов Александр 89629772277</t>
  </si>
  <si>
    <t xml:space="preserve">мед кабинет7 800 медотх кл б и лампы и тбо, </t>
  </si>
  <si>
    <t xml:space="preserve">Ира 	          	     Имя
+7 495 627 91 92 </t>
  </si>
  <si>
    <t xml:space="preserve">трубку не берет тварь/сбрасывает/уебки спам</t>
  </si>
  <si>
    <t xml:space="preserve">84996535400 Марина </t>
  </si>
  <si>
    <t xml:space="preserve">1200 склад и 55 офис ппк х2 - 8000</t>
  </si>
  <si>
    <t xml:space="preserve">ппк жудх2, 3д, лаб, лампы, стирка, 12800</t>
  </si>
  <si>
    <t xml:space="preserve">84991294882 тварь </t>
  </si>
  <si>
    <t xml:space="preserve">спасибо я подумаю</t>
  </si>
  <si>
    <t xml:space="preserve">89296546739 чел </t>
  </si>
  <si>
    <t xml:space="preserve">думал  выйти на рпн сзао и порешать вопросы, мутный хуй</t>
  </si>
  <si>
    <t xml:space="preserve">мутный хуй</t>
  </si>
  <si>
    <t xml:space="preserve">18.29</t>
  </si>
  <si>
    <t xml:space="preserve">89996737018 чел</t>
  </si>
  <si>
    <t xml:space="preserve">муравьи 2 к кв мытищи</t>
  </si>
  <si>
    <t xml:space="preserve">совеиуются, перезвонят сами, нищеброды</t>
  </si>
  <si>
    <t xml:space="preserve">тараканы однушка</t>
  </si>
  <si>
    <t xml:space="preserve">спасибо я подумаю/связь 26.02</t>
  </si>
  <si>
    <t xml:space="preserve">350 кв м  2д </t>
  </si>
  <si>
    <t xml:space="preserve">89168307572 Тамара владимировна </t>
  </si>
  <si>
    <t xml:space="preserve">Константин\Михаил</t>
  </si>
  <si>
    <t xml:space="preserve">СБЕРБАНК</t>
  </si>
  <si>
    <t xml:space="preserve">1364ю</t>
  </si>
  <si>
    <t xml:space="preserve">однушка клопы железнодорожный гор тум</t>
  </si>
  <si>
    <t xml:space="preserve">надо подумать</t>
  </si>
  <si>
    <t xml:space="preserve">Птичье молоко карта</t>
  </si>
  <si>
    <t xml:space="preserve">1303ю</t>
  </si>
  <si>
    <t xml:space="preserve">ИП Головенькина</t>
  </si>
  <si>
    <t xml:space="preserve">1318ю</t>
  </si>
  <si>
    <t xml:space="preserve">79680099990 Ашот
89250717892 Наталья"    - старый клиент</t>
  </si>
  <si>
    <t xml:space="preserve">МГЦД 4</t>
  </si>
  <si>
    <t xml:space="preserve">89774020396 гов голова</t>
  </si>
  <si>
    <t xml:space="preserve">93 кв м 3500 комплекс мыши </t>
  </si>
  <si>
    <t xml:space="preserve">гов голова пошла к руководству если надумают позвонят</t>
  </si>
  <si>
    <t xml:space="preserve">89036150740 Марина</t>
  </si>
  <si>
    <r>
      <rPr>
        <sz val="11"/>
        <rFont val="Cambria"/>
        <family val="0"/>
        <charset val="1"/>
      </rPr>
      <t xml:space="preserve">лежачая больная, гор тум </t>
    </r>
    <r>
      <rPr>
        <b val="true"/>
        <sz val="11"/>
        <rFont val="Cambria"/>
        <family val="0"/>
        <charset val="1"/>
      </rPr>
      <t xml:space="preserve">Костя в курсе только через него</t>
    </r>
  </si>
  <si>
    <t xml:space="preserve">Клап</t>
  </si>
  <si>
    <t xml:space="preserve">сама наберу, предварительно связь 1.03</t>
  </si>
  <si>
    <t xml:space="preserve">22.40</t>
  </si>
  <si>
    <t xml:space="preserve">89260228052 татьяна </t>
  </si>
  <si>
    <t xml:space="preserve">реутов, комсомольская д 13  6 под, 3 эт кв 82, татьяна, домофон реш1306 моп тараканыф комплекс и двофная дозировка, сверху дед-пиздец живет</t>
  </si>
  <si>
    <t xml:space="preserve">3357фв</t>
  </si>
  <si>
    <t xml:space="preserve">89152542394 хер</t>
  </si>
  <si>
    <t xml:space="preserve">нижегородский бц 50кв м дошколят, 3д, </t>
  </si>
  <si>
    <t xml:space="preserve">я вас понял,спасибо ахуевший нищеброд</t>
  </si>
  <si>
    <t xml:space="preserve">89160820488 Светлана Владимировна</t>
  </si>
  <si>
    <t xml:space="preserve">МОП, Ул. 12-я новокузьминская д4 к 1 кв 14</t>
  </si>
  <si>
    <t xml:space="preserve">тараканы,моп </t>
  </si>
  <si>
    <t xml:space="preserve">3358фв</t>
  </si>
  <si>
    <t xml:space="preserve">13.33 </t>
  </si>
  <si>
    <t xml:space="preserve">89268925414 Руслан </t>
  </si>
  <si>
    <t xml:space="preserve">мясные полукфабрикаты ту тс  9кв м, ветеринарка доки</t>
  </si>
  <si>
    <t xml:space="preserve">ппк, жуд, 8000 - нет  уточнить - био, пищ отх, 3д, тбо, лаб, стирка, лампы </t>
  </si>
  <si>
    <t xml:space="preserve">89167434247 Александр говорязщая голова</t>
  </si>
  <si>
    <t xml:space="preserve">ппк ресторан, </t>
  </si>
  <si>
    <t xml:space="preserve">сбросил мудак блять сука перезвонил - мне неудобно говорить и ушел к руководству на хуях скакать</t>
  </si>
  <si>
    <t xml:space="preserve">моссэс 5 </t>
  </si>
  <si>
    <t xml:space="preserve">89851696645 александр</t>
  </si>
  <si>
    <t xml:space="preserve">тараканы и мыши по христианским канонам!!!11, ДДВФ измайловская пл д. 9  комплекс тараканы и мыши </t>
  </si>
  <si>
    <t xml:space="preserve">взять пенокумарин если дыры то + 500руб., 2 выезд  6000, </t>
  </si>
  <si>
    <t xml:space="preserve">сам набеет</t>
  </si>
  <si>
    <t xml:space="preserve">перепутала моссанэксперты </t>
  </si>
  <si>
    <t xml:space="preserve">ИП ПОКЛОНСКИЙ ЖУД </t>
  </si>
  <si>
    <t xml:space="preserve">Александр 	          	     Имя
+7 999 903 78 62 </t>
  </si>
  <si>
    <t xml:space="preserve">ТРУБКУ НЕ БЕРЕТ</t>
  </si>
  <si>
    <t xml:space="preserve">автошкола, 3д, тбо, </t>
  </si>
  <si>
    <t xml:space="preserve">приедет в офис, пошла к руководству</t>
  </si>
  <si>
    <t xml:space="preserve">8 (903) 238-93-38 империя б </t>
  </si>
  <si>
    <t xml:space="preserve">не берут, ответил на почту </t>
  </si>
  <si>
    <t xml:space="preserve">связь 28.02</t>
  </si>
  <si>
    <t xml:space="preserve">МСЧ154 ФМБА</t>
  </si>
  <si>
    <t xml:space="preserve">Госпиталь ветераноыв войн ГБУЗ «ГВВ № 2 ДЗМ» </t>
  </si>
  <si>
    <t xml:space="preserve">Дина  
+7 926 783 93 63 </t>
  </si>
  <si>
    <t xml:space="preserve">кафе москва  не оч умная подвальная мадам</t>
  </si>
  <si>
    <t xml:space="preserve">ппк, жуд, 3д, лаб, пищ, стирка и тбо,  лампы, </t>
  </si>
  <si>
    <t xml:space="preserve">ждет в 14.00 связь\\\связь 01.03</t>
  </si>
  <si>
    <t xml:space="preserve">Данил                                Имя
+7 977 512 95 17 </t>
  </si>
  <si>
    <t xml:space="preserve">связь в 10.20\\не актуально</t>
  </si>
  <si>
    <t xml:space="preserve">Кирилл                                Имя
+7 929 592 82 53 </t>
  </si>
  <si>
    <t xml:space="preserve">гас \\\ откытие в апреле</t>
  </si>
  <si>
    <t xml:space="preserve">ППК, ЖУД, 3д лаб, пищ,, тбо, стирка</t>
  </si>
  <si>
    <t xml:space="preserve">гас\\22.03 связь</t>
  </si>
  <si>
    <t xml:space="preserve">ГКБ им. М.Е. Жадкевича</t>
  </si>
  <si>
    <t xml:space="preserve">ГУП "РИЖСКИЙ РЫНОК"</t>
  </si>
  <si>
    <t xml:space="preserve">русские фонари</t>
  </si>
  <si>
    <t xml:space="preserve">1304ю</t>
  </si>
  <si>
    <t xml:space="preserve">Вячеслав                              
+7 985 128 37 78 </t>
  </si>
  <si>
    <t xml:space="preserve">кофейный островок </t>
  </si>
  <si>
    <t xml:space="preserve">ппк, жуд, 2д, пищ, стирка, лаб </t>
  </si>
  <si>
    <t xml:space="preserve">связь 01.03</t>
  </si>
  <si>
    <t xml:space="preserve">Долуда</t>
  </si>
  <si>
    <t xml:space="preserve">89999643009 Зарина</t>
  </si>
  <si>
    <t xml:space="preserve">ул Цимлянская д 30 кв 9</t>
  </si>
  <si>
    <t xml:space="preserve">клоп таракан комплекс</t>
  </si>
  <si>
    <t xml:space="preserve">3359фв</t>
  </si>
  <si>
    <t xml:space="preserve">89036150740 Марина 84956198465  Эмма</t>
  </si>
  <si>
    <t xml:space="preserve">ул малая ботаническая д 1 кв 20</t>
  </si>
  <si>
    <t xml:space="preserve">клоп делать аккуратно, две комнаты ,</t>
  </si>
  <si>
    <t xml:space="preserve">3360фв</t>
  </si>
  <si>
    <t xml:space="preserve">клоп делать аккуратно,коридор и комната</t>
  </si>
  <si>
    <t xml:space="preserve">3360фв/1</t>
  </si>
  <si>
    <t xml:space="preserve">Николай
+7 964 550 85 28 </t>
  </si>
  <si>
    <t xml:space="preserve">труба не берет</t>
  </si>
  <si>
    <t xml:space="preserve">89164245963 БАБА</t>
  </si>
  <si>
    <t xml:space="preserve">Доки для автосалона и доки на кофехуйню в нем же</t>
  </si>
  <si>
    <t xml:space="preserve">связь 01.03\\\04.03</t>
  </si>
  <si>
    <t xml:space="preserve">89030095686 Ольга </t>
  </si>
  <si>
    <t xml:space="preserve">98 кв м салон красоты жилой дом хол, бар  после 21.00 киевская  и 150 кв м </t>
  </si>
  <si>
    <t xml:space="preserve">150 кв - 5 500</t>
  </si>
  <si>
    <t xml:space="preserve">пошла одобрять бюджет связь 12.00\\\гас связь 14.00\\\\гас</t>
  </si>
  <si>
    <t xml:space="preserve">89165311212 Анастасия  1к кв соседская квартира </t>
  </si>
  <si>
    <t xml:space="preserve">5 лет тараканы у соседа 1 к кв  кошка живет и есть запах от тараканов???!?!?! ул костанаевская д 39 под1 эт3 кв 6 набрать заранее </t>
  </si>
  <si>
    <t xml:space="preserve">1к кв  тараканы комплекс</t>
  </si>
  <si>
    <t xml:space="preserve">3361мр</t>
  </si>
  <si>
    <t xml:space="preserve">64 ДЗМ</t>
  </si>
  <si>
    <t xml:space="preserve">Жадкевича ГКБ</t>
  </si>
  <si>
    <t xml:space="preserve">15ю09</t>
  </si>
  <si>
    <t xml:space="preserve">Александр                   Имя
 avpon75@gmаil.com                   email
 +7 926 141 62 61        </t>
  </si>
  <si>
    <t xml:space="preserve">офисное здание 8000 дератизация</t>
  </si>
  <si>
    <t xml:space="preserve">факт - 2000 кв м </t>
  </si>
  <si>
    <t xml:space="preserve">ЗАКАЗ жду реквизитоов\\\ ВЫСЛАЛ ДОГОВОР НА СОГЛАСОВАНИЕ</t>
  </si>
  <si>
    <t xml:space="preserve">ежеквартально дератизация 2000кв м факт</t>
  </si>
  <si>
    <t xml:space="preserve">МСЭ  4 </t>
  </si>
  <si>
    <t xml:space="preserve">16/52</t>
  </si>
  <si>
    <t xml:space="preserve">89057309176 Людмила </t>
  </si>
  <si>
    <t xml:space="preserve">2к кв подольск клопы с мес,</t>
  </si>
  <si>
    <t xml:space="preserve">400 ПОВТОР </t>
  </si>
  <si>
    <t xml:space="preserve">СОВЕТ О СОВЕТЕ, СВЯЗЬ\связь 04.03</t>
  </si>
  <si>
    <t xml:space="preserve">89150255717 александр </t>
  </si>
  <si>
    <t xml:space="preserve">2к кв вши железнодорожный мкрн ольгино ул граничная д 38 кв 226 2 ПОД.</t>
  </si>
  <si>
    <t xml:space="preserve">вши 3700</t>
  </si>
  <si>
    <t xml:space="preserve">3362мр</t>
  </si>
  <si>
    <t xml:space="preserve">84954616704 Дарья</t>
  </si>
  <si>
    <t xml:space="preserve">магазин детский магазин 600м2 щербаколвская 7а магазин дочки-сыночки</t>
  </si>
  <si>
    <t xml:space="preserve">дератизация  4 выезда-18000  со скидкой за разовую оплату 16500(4 выезда делаем за месяц ) 1 беспл контрльный</t>
  </si>
  <si>
    <t xml:space="preserve">3363мр</t>
  </si>
  <si>
    <t xml:space="preserve">20.24</t>
  </si>
  <si>
    <t xml:space="preserve">84987540333ирина </t>
  </si>
  <si>
    <t xml:space="preserve">5339315@mail.ru</t>
  </si>
  <si>
    <t xml:space="preserve">24 800 за 2 салона на 1 юр лицо</t>
  </si>
  <si>
    <t xml:space="preserve">89296575284 баба из ебеней</t>
  </si>
  <si>
    <t xml:space="preserve">клоп и таракан кв в  шаховской</t>
  </si>
  <si>
    <t xml:space="preserve">ждем логистики связь 04.03</t>
  </si>
  <si>
    <t xml:space="preserve">84992492970 геннадий</t>
  </si>
  <si>
    <t xml:space="preserve">клопы в коммуналке 1 комната</t>
  </si>
  <si>
    <t xml:space="preserve">связь 22.00\\\спит</t>
  </si>
  <si>
    <t xml:space="preserve">20.34</t>
  </si>
  <si>
    <t xml:space="preserve">89264948463 заеба юлия </t>
  </si>
  <si>
    <t xml:space="preserve">1 к кв москва коломенское тараканы нагатинская наб д 20 корп. 2 кв 29</t>
  </si>
  <si>
    <t xml:space="preserve">упор на барьер и гор </t>
  </si>
  <si>
    <t xml:space="preserve">3364мр</t>
  </si>
  <si>
    <t xml:space="preserve">89254631651  екатерина</t>
  </si>
  <si>
    <t xml:space="preserve">солнечногорск тараканы 1 к кв</t>
  </si>
  <si>
    <t xml:space="preserve">ебанько?</t>
  </si>
  <si>
    <t xml:space="preserve">ебанько? 2 р заявку оставила и сбрасывает</t>
  </si>
  <si>
    <t xml:space="preserve">84955558450 чел</t>
  </si>
  <si>
    <t xml:space="preserve">тараканы и клопы лыткаринО</t>
  </si>
  <si>
    <t xml:space="preserve">2 к кв</t>
  </si>
  <si>
    <t xml:space="preserve">думают, наберут сами</t>
  </si>
  <si>
    <t xml:space="preserve">мсэ1 </t>
  </si>
  <si>
    <t xml:space="preserve">89165896150 татьяна </t>
  </si>
  <si>
    <t xml:space="preserve">петровско-разумовский пр-д д 5 кв 124, тараканы 2 к кв комплекс код  124к7993</t>
  </si>
  <si>
    <t xml:space="preserve">тараканы после поехавшей тети, много, бомжатник</t>
  </si>
  <si>
    <t xml:space="preserve">3365мр</t>
  </si>
  <si>
    <t xml:space="preserve">мсэ2 </t>
  </si>
  <si>
    <t xml:space="preserve">89260928494 Сергей 89263747108 </t>
  </si>
  <si>
    <t xml:space="preserve">газетный пер 13 стр 1 кв 60</t>
  </si>
  <si>
    <t xml:space="preserve">тараканы комсплекс 1 к кв </t>
  </si>
  <si>
    <t xml:space="preserve">3366мр</t>
  </si>
  <si>
    <t xml:space="preserve">Сумма МГЦД</t>
  </si>
  <si>
    <t xml:space="preserve">89646206945  Мудак</t>
  </si>
  <si>
    <t xml:space="preserve">05.03 позвонить в 11.00</t>
  </si>
  <si>
    <t xml:space="preserve">мсэ2</t>
  </si>
  <si>
    <t xml:space="preserve">константин 	          	     Имя
+7 918 225 62 92</t>
  </si>
  <si>
    <t xml:space="preserve">Сбрасывает/сбрас</t>
  </si>
  <si>
    <t xml:space="preserve">мсэ3</t>
  </si>
  <si>
    <t xml:space="preserve">Наталья 84955450976    89645285803</t>
  </si>
  <si>
    <t xml:space="preserve">москва   2500/3100/4100/4500 (комплекс)</t>
  </si>
  <si>
    <t xml:space="preserve">клопы  4 к кв</t>
  </si>
  <si>
    <t xml:space="preserve">11.03  позвонить  в 10.00</t>
  </si>
  <si>
    <t xml:space="preserve">МГЦД  4</t>
  </si>
  <si>
    <t xml:space="preserve">89629897372 Косим 89250333950</t>
  </si>
  <si>
    <t xml:space="preserve">Теплый стан д 21 к3 2 этаж встречает хочет в 13-00</t>
  </si>
  <si>
    <t xml:space="preserve">Клопы  однушка</t>
  </si>
  <si>
    <t xml:space="preserve">3367мрМГЦД</t>
  </si>
  <si>
    <t xml:space="preserve">11.47 </t>
  </si>
  <si>
    <t xml:space="preserve">89268442482 максим</t>
  </si>
  <si>
    <t xml:space="preserve">продукты склад</t>
  </si>
  <si>
    <t xml:space="preserve">ппк, жуд, пищ,  3д,  лаб, 16800 аудит 20к </t>
  </si>
  <si>
    <t xml:space="preserve">пошел на совещание связь 14.00</t>
  </si>
  <si>
    <t xml:space="preserve">МГЦД  6</t>
  </si>
  <si>
    <t xml:space="preserve">89268442482  максим</t>
  </si>
  <si>
    <t xml:space="preserve">строчка выше</t>
  </si>
  <si>
    <t xml:space="preserve">моссэс 6</t>
  </si>
  <si>
    <t xml:space="preserve">7 985 992 99 95 	          	     телефон
валентин </t>
  </si>
  <si>
    <t xml:space="preserve">клопы, Вешки 120 кв.м.</t>
  </si>
  <si>
    <t xml:space="preserve">набрать 08.03</t>
  </si>
  <si>
    <t xml:space="preserve">МГЦД  7</t>
  </si>
  <si>
    <t xml:space="preserve">89851360271 дмитрий </t>
  </si>
  <si>
    <t xml:space="preserve">с пт чел, яндекс такси ебут в жопу экологи и РПН, аудит - 20к, доки 18800</t>
  </si>
  <si>
    <t xml:space="preserve">пошел выбивать деньги связь с айфона 14.00</t>
  </si>
  <si>
    <t xml:space="preserve">старый клиент 8</t>
  </si>
  <si>
    <t xml:space="preserve">дератизация 10м2</t>
  </si>
  <si>
    <t xml:space="preserve">3368мр</t>
  </si>
  <si>
    <t xml:space="preserve">владимир 89154947273</t>
  </si>
  <si>
    <t xml:space="preserve">30 соток</t>
  </si>
  <si>
    <t xml:space="preserve">борщевик  покос и обработка-18000 только обработка-12000</t>
  </si>
  <si>
    <t xml:space="preserve">думает решает, еще наберу.  08,03-позвонить</t>
  </si>
  <si>
    <t xml:space="preserve">ФГБУ СП "Курорт-парк "Союз" МИД России"</t>
  </si>
  <si>
    <t xml:space="preserve">мсэ 10 </t>
  </si>
  <si>
    <t xml:space="preserve">84959269568 Светлана 89031352764</t>
  </si>
  <si>
    <t xml:space="preserve">крысы детсад 250кв м, дубровка 1го машиностроения д10 жк дубровская слобода </t>
  </si>
  <si>
    <t xml:space="preserve">крысы детсад 250кв м комплекс</t>
  </si>
  <si>
    <t xml:space="preserve">3369мр</t>
  </si>
  <si>
    <t xml:space="preserve">мсэ 11</t>
  </si>
  <si>
    <t xml:space="preserve">Джалол 	 
79670554402 </t>
  </si>
  <si>
    <t xml:space="preserve">клопы? не обонент</t>
  </si>
  <si>
    <t xml:space="preserve">не абонент. цинкануть в 16.00
хуета</t>
  </si>
  <si>
    <t xml:space="preserve">дмитрий  84956820331</t>
  </si>
  <si>
    <t xml:space="preserve">прачечная 55</t>
  </si>
  <si>
    <t xml:space="preserve">ППК, ЖУД, 3д,  аудит +20к</t>
  </si>
  <si>
    <t xml:space="preserve">обзванивает гов голова</t>
  </si>
  <si>
    <t xml:space="preserve">мсэ 13</t>
  </si>
  <si>
    <t xml:space="preserve">ППК, ЖУД, 3д,  аудит +25к</t>
  </si>
  <si>
    <t xml:space="preserve">МГЦД  14</t>
  </si>
  <si>
    <t xml:space="preserve">ППК, ЖУД, 3д,  аудит +17к</t>
  </si>
  <si>
    <t xml:space="preserve">мсэ 15</t>
  </si>
  <si>
    <t xml:space="preserve">максим 89772916184</t>
  </si>
  <si>
    <t xml:space="preserve">подвал 5-этажей
250 кв.м. 
прель - начало мая</t>
  </si>
  <si>
    <t xml:space="preserve">зачистка и нанесение.
неомид 
пуфас средсьва с них.
гидроизол летом</t>
  </si>
  <si>
    <t xml:space="preserve">созвон после 16.03 !</t>
  </si>
  <si>
    <t xml:space="preserve">мсэ 16</t>
  </si>
  <si>
    <t xml:space="preserve">89538930753 Вероника </t>
  </si>
  <si>
    <t xml:space="preserve">тараканы от соседей 1 кв </t>
  </si>
  <si>
    <t xml:space="preserve">4200 комплекс или 2300 хол и гор</t>
  </si>
  <si>
    <t xml:space="preserve">пошла к арендодателям, связь 18.30</t>
  </si>
  <si>
    <t xml:space="preserve">мсэ 17</t>
  </si>
  <si>
    <t xml:space="preserve">89066501199 Валерия</t>
  </si>
  <si>
    <t xml:space="preserve">москвуа афимол сити 70м2  </t>
  </si>
  <si>
    <t xml:space="preserve">магазин детской одежды дезинсекция и дератизация</t>
  </si>
  <si>
    <t xml:space="preserve">связь 05.03 в 11.00</t>
  </si>
  <si>
    <t xml:space="preserve">мсэ 18</t>
  </si>
  <si>
    <t xml:space="preserve">руслан 	          	     Имя
7 925 786 07 84 </t>
  </si>
  <si>
    <t xml:space="preserve">университет        13.00  ПЕРЕД ВЫЕЗДОМ ПОЗВОНИТЬ!!!!!        3900        3370мр        "руслан                             
79257860784 ""               
ленинский пр-ь 74
1 падик 10 квартира этаж 2"        " ""тараканы 
3-ка мск"" гап 3900
__
странный тип, в жопу заполз таракан. МБ ебанутый"        Владимир</t>
  </si>
  <si>
    <t xml:space="preserve">тараркны гап</t>
  </si>
  <si>
    <t xml:space="preserve">3370мр   </t>
  </si>
  <si>
    <t xml:space="preserve">тупорез тараканы в заднем проходе у него</t>
  </si>
  <si>
    <t xml:space="preserve">мсэ 19</t>
  </si>
  <si>
    <t xml:space="preserve">18.25 </t>
  </si>
  <si>
    <t xml:space="preserve">89036879797 Сергей </t>
  </si>
  <si>
    <t xml:space="preserve">1 к кв давно и много 4 мес тараканы халтуринская 18 кв 248 3 эт дом 248к3403 2 под</t>
  </si>
  <si>
    <t xml:space="preserve">тараканы 1 к кв комплекс</t>
  </si>
  <si>
    <t xml:space="preserve">3371мр   </t>
  </si>
  <si>
    <t xml:space="preserve">мсэ 20</t>
  </si>
  <si>
    <t xml:space="preserve">крысы везде прям ща ХИМКИ</t>
  </si>
  <si>
    <t xml:space="preserve">подумаю перезвоню</t>
  </si>
  <si>
    <t xml:space="preserve">мсэ 21 </t>
  </si>
  <si>
    <t xml:space="preserve">19.46</t>
  </si>
  <si>
    <t xml:space="preserve">Дарья          
+7 915 087 67 69 </t>
  </si>
  <si>
    <t xml:space="preserve">ДПО - 3д, тбо,</t>
  </si>
  <si>
    <t xml:space="preserve">3д и тбо</t>
  </si>
  <si>
    <t xml:space="preserve">гов голова в теч нежели наберет если надумает</t>
  </si>
  <si>
    <t xml:space="preserve">мсэ 1 </t>
  </si>
  <si>
    <t xml:space="preserve">елена 84996782212</t>
  </si>
  <si>
    <t xml:space="preserve">ук бизнес центра
дезинсекция 100 кв.м.
разово 5100
ежемесячно 4500
ежеквартально 4800</t>
  </si>
  <si>
    <t xml:space="preserve">дезинсекция
к-сервис</t>
  </si>
  <si>
    <t xml:space="preserve">ждем рек-ы
связь в 14.00
__
сами наберут совет с советами</t>
  </si>
  <si>
    <t xml:space="preserve">мсэ 2</t>
  </si>
  <si>
    <t xml:space="preserve">89774411306 георгий</t>
  </si>
  <si>
    <t xml:space="preserve">кафе открытие в марте
ппк жуд вывоз лабораторки весь комплект</t>
  </si>
  <si>
    <t xml:space="preserve">комлпет док-ов</t>
  </si>
  <si>
    <t xml:space="preserve">обзвон миша на контрлле</t>
  </si>
  <si>
    <t xml:space="preserve">МГЦД  3</t>
  </si>
  <si>
    <t xml:space="preserve">строчка выше, мудак</t>
  </si>
  <si>
    <t xml:space="preserve">МСЭ юрлица 4</t>
  </si>
  <si>
    <t xml:space="preserve">89262030431 дед</t>
  </si>
  <si>
    <t xml:space="preserve">3д договор аптека</t>
  </si>
  <si>
    <t xml:space="preserve">дед хитрый хотел халявный договор, ушел думать</t>
  </si>
  <si>
    <t xml:space="preserve">мсэ 5</t>
  </si>
  <si>
    <t xml:space="preserve">комлпет док-ов без тбо</t>
  </si>
  <si>
    <t xml:space="preserve">самая привлекательная цена поговорю с компаньоном и наберу, мудак\\\ мудак точно</t>
  </si>
  <si>
    <t xml:space="preserve">мсэ 6</t>
  </si>
  <si>
    <t xml:space="preserve">84997311072 мужик</t>
  </si>
  <si>
    <t xml:space="preserve">89260675151 инвалид Татьяна петровна" </t>
  </si>
  <si>
    <t xml:space="preserve">балашиха        10.00-11.00        3500        3372мр СЭС          "балашиха
мкрн Керамика ул свобода д9А
кв 59 этаж 6 падик 2
89260675151 инвалид Татьяна петровна"        "3-ка, клопы ,гап .
на кухне подождет, взять малярный скотч с собой.
скидка предоставлена"        Владимир
</t>
  </si>
  <si>
    <t xml:space="preserve">клопы гап 3-ка</t>
  </si>
  <si>
    <t xml:space="preserve"> 3372мрСЭС  </t>
  </si>
  <si>
    <t xml:space="preserve">мсэ 8</t>
  </si>
  <si>
    <t xml:space="preserve">Татьяна Войт
tanusha0109199325@mail.ru</t>
  </si>
  <si>
    <t xml:space="preserve">3КП Павел на контроле
2Д</t>
  </si>
  <si>
    <t xml:space="preserve">у Павла на контроле КП!
связь в 06.03</t>
  </si>
  <si>
    <t xml:space="preserve">мсэ 9</t>
  </si>
  <si>
    <t xml:space="preserve">8963 718 38 83  вовва</t>
  </si>
  <si>
    <t xml:space="preserve">zbavitsya-ot-tarakanov.html  НЕ АБОНЕНТ</t>
  </si>
  <si>
    <t xml:space="preserve">мсэ 10</t>
  </si>
  <si>
    <t xml:space="preserve">89150233429 Алексей"</t>
  </si>
  <si>
    <t xml:space="preserve">зеленоград        17.00-18.00        5000 нал        3373мр        "зеленоград 
МО солнечногорский пос поварово 
электричка иои маршрутка
89150233429 Алексей"        "выписать договор и сделать обработку- профилактику от вредителей ( насекомые)
5000 нал. Прописать ООО в договор.
дата сегодня."        Владимир</t>
  </si>
  <si>
    <t xml:space="preserve">профилактика и докы</t>
  </si>
  <si>
    <t xml:space="preserve">3373мр   </t>
  </si>
  <si>
    <t xml:space="preserve">89280438363 не представился
Анатолий</t>
  </si>
  <si>
    <t xml:space="preserve">чеховский р-н </t>
  </si>
  <si>
    <t xml:space="preserve">пищеблок
договор вперед</t>
  </si>
  <si>
    <t xml:space="preserve">мужик  хитрый хотел халявный договор, ушел думать</t>
  </si>
  <si>
    <t xml:space="preserve">мсэ 12</t>
  </si>
  <si>
    <t xml:space="preserve">89777025900 валерий</t>
  </si>
  <si>
    <t xml:space="preserve">сушисет несколько филиалов.
3-ка под суши не более 100 кв.м.
выезд 2400
с крысами 3500 
обслуж! краснгорск</t>
  </si>
  <si>
    <t xml:space="preserve">красногроск        21.30        4000 нал        3374мр        "красногроск ул ленина 30А
сушисет
89777025900 валерий
89299344145 рабочий"        "2Д профилактика
сушисет. тарарканы крысы
до 100 кв.м.
пометить, что договор годовой на обслуж. вписать его ИП
дезинсекция 2400
2Д - 3500
вызд вечер 500 р."        Владимир</t>
  </si>
  <si>
    <t xml:space="preserve">3374мр </t>
  </si>
  <si>
    <t xml:space="preserve">84954191757 юлия</t>
  </si>
  <si>
    <t xml:space="preserve">557 кв. м квартира от плесени профилактика
поражена 2 кв.м. москва
7000 обработка
6700 стены = 13 700  над.
б/н 14 000
гарантия год на очаг.</t>
  </si>
  <si>
    <t xml:space="preserve">многокнал</t>
  </si>
  <si>
    <t xml:space="preserve">мсэ 14</t>
  </si>
  <si>
    <t xml:space="preserve">
Рыньяк Анжелика Викторовна
ryniak@moslift.ru</t>
  </si>
  <si>
    <t xml:space="preserve">Добрый день! Акционерное Общество "Мослифт"  Специализированного управления № 18, далее АО "Мослифт" Су №18
Интересует коммерческое предложение на услуги дезинфекции и дератизации Вашей компании  (и других двух компаний) 
1 573 кв, обработка раз в квартал (желательно все в одном договоре).</t>
  </si>
  <si>
    <t xml:space="preserve">89686213418 Леонид </t>
  </si>
  <si>
    <t xml:space="preserve">дом 400кв м, крысы с лета,  14 км от мкад </t>
  </si>
  <si>
    <t xml:space="preserve">чо вы потравите ничо не потравите, ладно спасибо если что наберу, мудак</t>
  </si>
  <si>
    <t xml:space="preserve">Тимур                                Имя
+7 903 585 01 02 </t>
  </si>
  <si>
    <t xml:space="preserve">Подольск        15.00-16.00        3500        3375мр        "подольск
ул багратиона д 15 кв. 63
8 903 585 01 02  Тимур"        2-ка, клопы, гап . уже были до этого        Владимир</t>
  </si>
  <si>
    <t xml:space="preserve"> 3375мр </t>
  </si>
  <si>
    <t xml:space="preserve">съехали с квартиры так проще</t>
  </si>
  <si>
    <t xml:space="preserve">kir0007@mail.ru Кирилл нацгвардия вояки</t>
  </si>
  <si>
    <t xml:space="preserve">кп для вояк дезинсекция</t>
  </si>
  <si>
    <t xml:space="preserve">Евгений 	          	     Имя
+7 925 786 07 84 </t>
  </si>
  <si>
    <t xml:space="preserve">89152294797 Наиль</t>
  </si>
  <si>
    <t xml:space="preserve">ларнус 
а второй? карго форд
рефреж. 
7800 на год. 
12 актов. </t>
  </si>
  <si>
    <t xml:space="preserve">Заказ приедет на диван
все скинет утром
___
слился трубу не берет</t>
  </si>
  <si>
    <t xml:space="preserve">84959457913 Нина Георгиевна </t>
  </si>
  <si>
    <t xml:space="preserve">мыши в 2-ке 
4 этаж мск комплекс 3200
ловушки приманки пена</t>
  </si>
  <si>
    <t xml:space="preserve">сама наб</t>
  </si>
  <si>
    <t xml:space="preserve">ХОСПИСЫ</t>
  </si>
  <si>
    <t xml:space="preserve">мсэ 1</t>
  </si>
  <si>
    <t xml:space="preserve">вячеслав 89268754404</t>
  </si>
  <si>
    <t xml:space="preserve">2000 кв.м. мск
2Д профилактика 
казарзма 2 столовы и штаб.
тараканы и крысы.</t>
  </si>
  <si>
    <t xml:space="preserve">2000 кв.м. мск
2Д профилактика 
казарзма</t>
  </si>
  <si>
    <t xml:space="preserve">пошоле к начальнику делать бумажки.
связь 07.03</t>
  </si>
  <si>
    <t xml:space="preserve">84951811138 Анна </t>
  </si>
  <si>
    <t xml:space="preserve">стоматология 112,6 кв м и квартира тараканы позут из квартиры 60кв м  люберцы ул пр-т гагарина 8\7, стоматология 89264171619 Анна сначала потом хата кв №132 </t>
  </si>
  <si>
    <t xml:space="preserve">3500нал   - 5300 б\н</t>
  </si>
  <si>
    <t xml:space="preserve">мсэ 3</t>
  </si>
  <si>
    <t xml:space="preserve">84991633476 ольга Анатольевна 
</t>
  </si>
  <si>
    <t xml:space="preserve">1800 кв.м. контора
тараканы 
хотите в мае </t>
  </si>
  <si>
    <t xml:space="preserve">выставить счет, обработка в мае.</t>
  </si>
  <si>
    <t xml:space="preserve">мсэ 4</t>
  </si>
  <si>
    <t xml:space="preserve">89280438363 Анатолий </t>
  </si>
  <si>
    <t xml:space="preserve"> школа детские сады </t>
  </si>
  <si>
    <t xml:space="preserve">жду реквизиты, мутный хач </t>
  </si>
  <si>
    <t xml:space="preserve">лидия петровна 89104702889</t>
  </si>
  <si>
    <t xml:space="preserve">Щелковская        20.00        3000        3376мрСЭС        "лидия петровна 89104702889      
ул байкальская д 44 корп 1 кв 43
2 этаж 2 падик "        """запах  на потолке стена
обои. Дезодорация/дезинфекция. от болезнетворных бакетрий.
дать рекомендации по квартире сврху: обработка, читска , клиннинг и т.д."        Владимир</t>
  </si>
  <si>
    <t xml:space="preserve">3376мрСЭС </t>
  </si>
  <si>
    <t xml:space="preserve">Анастасия                                Имя
+7 906 793 48 43
84953330434
mihnasty@mail.ru</t>
  </si>
  <si>
    <t xml:space="preserve">16 000 кв.м.
АО «НИИ «Полюс» им. М.Ф.Стельмаха»
2 оферты до 100к</t>
  </si>
  <si>
    <t xml:space="preserve">16 000 кв.м.
ао нииполюс 
2 оферты до 100к</t>
  </si>
  <si>
    <t xml:space="preserve">у Павла на контроле 3КП!х 2 = 6КП!
связь после 10.03</t>
  </si>
  <si>
    <t xml:space="preserve">мсэ 7</t>
  </si>
  <si>
    <t xml:space="preserve">89250418848 Юлия </t>
  </si>
  <si>
    <t xml:space="preserve">тбо есть, 3000 кв м </t>
  </si>
  <si>
    <t xml:space="preserve">ппк, жуд, 3д, лаб, пищ,  стирка </t>
  </si>
  <si>
    <t xml:space="preserve">сделают бти  и наберет</t>
  </si>
  <si>
    <t xml:space="preserve">моссэс 8</t>
  </si>
  <si>
    <t xml:space="preserve">12.41 </t>
  </si>
  <si>
    <t xml:space="preserve">89645634889 Татьяна  хач</t>
  </si>
  <si>
    <t xml:space="preserve">ноября уже травили,  1к кв клопы </t>
  </si>
  <si>
    <t xml:space="preserve">связь 14.00\\\ГАС</t>
  </si>
  <si>
    <t xml:space="preserve">ЦБС ЦАО</t>
  </si>
  <si>
    <t xml:space="preserve">Ипполитова иванова</t>
  </si>
  <si>
    <t xml:space="preserve">ольга 89854553599 мразь заумная </t>
  </si>
  <si>
    <t xml:space="preserve">
апрелевка  аудит выезд оквэд производство изделий из натураьных волос  150кв м; </t>
  </si>
  <si>
    <t xml:space="preserve">аудит парики, ксива( эпидемиолог Миша)))) ппк жуд, 3д, лаб, тбо, стирка  </t>
  </si>
  <si>
    <t xml:space="preserve">нужен санврач по волосам)))</t>
  </si>
  <si>
    <t xml:space="preserve">МГЦД  10</t>
  </si>
  <si>
    <t xml:space="preserve">89258806704  константин </t>
  </si>
  <si>
    <t xml:space="preserve">боршевик 4 га есть лесополоса - ее надо сохранить пройти тяжело , клинский район неиспользуемые с\х поля ч\л  100га;</t>
  </si>
  <si>
    <t xml:space="preserve">доставку тезх воды организовать; 14 и 4 га по 20000, 4 га по 22000, 100 га по   14800</t>
  </si>
  <si>
    <t xml:space="preserve">НА СВЯЗИ 15.03</t>
  </si>
  <si>
    <t xml:space="preserve">89099416426 Евгения тупиздень</t>
  </si>
  <si>
    <t xml:space="preserve">1-ка тараканы от сосекдей
коммунарка
на днях сами боролись 
4 этаж</t>
  </si>
  <si>
    <t xml:space="preserve">коммунарка        17.00-18.00        2600                """1-ка тараканы от сосекдей
коммунарка
на днях сами боролись 
4 этаж"""        </t>
  </si>
  <si>
    <t xml:space="preserve">ВЫ там ничего не украдете? Горячий туман это развод.
__
не звонить, сама наберет.</t>
  </si>
  <si>
    <t xml:space="preserve">ларнус 
а второй? карго форд
рефреж. 
7800 на год. 
12 актов. 
ООО камчатка</t>
  </si>
  <si>
    <t xml:space="preserve">приход в кассу за док-ы</t>
  </si>
  <si>
    <t xml:space="preserve">ип поклоНский </t>
  </si>
  <si>
    <t xml:space="preserve">валентина 89264074854 </t>
  </si>
  <si>
    <t xml:space="preserve">плесень 1.5 - 2
2 зоны 
руза
2 года </t>
  </si>
  <si>
    <t xml:space="preserve">связь 07.03</t>
  </si>
  <si>
    <t xml:space="preserve">Саша 	          	     Имя
+7 925 786 07 84 </t>
  </si>
  <si>
    <t xml:space="preserve">как избавиться от тариков</t>
  </si>
  <si>
    <t xml:space="preserve">тарики</t>
  </si>
  <si>
    <t xml:space="preserve">09.28</t>
  </si>
  <si>
    <t xml:space="preserve">89032251998 Татьяна</t>
  </si>
  <si>
    <t xml:space="preserve">ул Попутная д1 кв 3</t>
  </si>
  <si>
    <t xml:space="preserve">клопы гор тум но нужно посмотреть что за насекомые</t>
  </si>
  <si>
    <t xml:space="preserve">3377мр</t>
  </si>
  <si>
    <t xml:space="preserve">10.14 </t>
  </si>
  <si>
    <t xml:space="preserve">Николай 	          	     
+7 910 455 10 02</t>
  </si>
  <si>
    <t xml:space="preserve">250кв м магазин в тц, пищ торг, </t>
  </si>
  <si>
    <t xml:space="preserve">ппк, </t>
  </si>
  <si>
    <t xml:space="preserve">СПИЛЦ</t>
  </si>
  <si>
    <t xml:space="preserve">ЦЕНТРСОЮЗСЕРВИС</t>
  </si>
  <si>
    <t xml:space="preserve">МГЦД</t>
  </si>
  <si>
    <t xml:space="preserve">84959457913 Нина Георгиевна ЗАУМНАЯ ЗАЕБА </t>
  </si>
  <si>
    <t xml:space="preserve">Москва 2 к кв мыши</t>
  </si>
  <si>
    <t xml:space="preserve">89162002757  Анна </t>
  </si>
  <si>
    <t xml:space="preserve">СТРОЙКОМПАНИЯотдела снабжения ООО "СУ11"
Абызова Анна Витальевна
8499-678-82-19
8916-200-27-57</t>
  </si>
  <si>
    <t xml:space="preserve">красногорск ул ткацкая фаьрика д 1 служебная  3к кв клопы, комплекс</t>
  </si>
  <si>
    <t xml:space="preserve">выставлен, Миша диалог</t>
  </si>
  <si>
    <t xml:space="preserve">89258452911 жалобщица</t>
  </si>
  <si>
    <t xml:space="preserve">89067060909 Светлана тупиздень</t>
  </si>
  <si>
    <t xml:space="preserve">Стоматология ппк,.</t>
  </si>
  <si>
    <t xml:space="preserve">3д, 7800, комплект 18 800, если на 3 адреса то 14400</t>
  </si>
  <si>
    <t xml:space="preserve">тупиздень гав голова, пошла к начальству сама наберет</t>
  </si>
  <si>
    <t xml:space="preserve">3137дк повтор</t>
  </si>
  <si>
    <t xml:space="preserve">Заказ платный повтор </t>
  </si>
  <si>
    <t xml:space="preserve">24 ДЗМ</t>
  </si>
  <si>
    <t xml:space="preserve">89263355805 Елена </t>
  </si>
  <si>
    <t xml:space="preserve">крысы хостел 250кв м  каширка</t>
  </si>
  <si>
    <t xml:space="preserve">2 выезда, клопы 1800 комплекс за комнату, </t>
  </si>
  <si>
    <t xml:space="preserve">гов голова  пошла к руководству согласовывать наберет если согласятся</t>
  </si>
  <si>
    <t xml:space="preserve">7 926 839 58 49                                телефон
Виктор </t>
  </si>
  <si>
    <t xml:space="preserve">балашиха,дератизация склад 500 м кв ЗАО КОКЗ</t>
  </si>
  <si>
    <t xml:space="preserve">крысы ловушки поилки приманки заделка 2 выезда </t>
  </si>
  <si>
    <t xml:space="preserve">14 300</t>
  </si>
  <si>
    <t xml:space="preserve">1379ю</t>
  </si>
  <si>
    <t xml:space="preserve">3298фв 3й выезд</t>
  </si>
  <si>
    <t xml:space="preserve">м. Владыкино        17.00-18.00                  сигнальный проезд д 13 стр 3 ориентир ЗДМ2 автомойка после автомойки на право проходная вывеска столовая    </t>
  </si>
  <si>
    <t xml:space="preserve">3378мр</t>
  </si>
  <si>
    <t xml:space="preserve">89538930753 Вероника</t>
  </si>
  <si>
    <t xml:space="preserve">Профсоюзная 44 к2 кв49 1-шка</t>
  </si>
  <si>
    <t xml:space="preserve">3379мр</t>
  </si>
  <si>
    <t xml:space="preserve">ИП БАЙРАМОВ</t>
  </si>
  <si>
    <t xml:space="preserve">1294ю</t>
  </si>
  <si>
    <t xml:space="preserve">КОМБИНАТ ПИТАНИЯ МК </t>
  </si>
  <si>
    <t xml:space="preserve">1377ю</t>
  </si>
  <si>
    <t xml:space="preserve">3303фв</t>
  </si>
  <si>
    <t xml:space="preserve">3303фв/1</t>
  </si>
  <si>
    <t xml:space="preserve">Заказ платный повтор)))))))</t>
  </si>
  <si>
    <t xml:space="preserve">«Баттерфляй»</t>
  </si>
  <si>
    <t xml:space="preserve">1322ю</t>
  </si>
  <si>
    <t xml:space="preserve">89778606835 ,89299260202 Анна</t>
  </si>
  <si>
    <t xml:space="preserve">микрн южное д 12 кв 4 89778606835 ,89299260202 Анна</t>
  </si>
  <si>
    <t xml:space="preserve">Клопы 2 шка ,якобы гап</t>
  </si>
  <si>
    <t xml:space="preserve">3380мрКд</t>
  </si>
  <si>
    <r>
      <rPr>
        <b val="true"/>
        <sz val="14"/>
        <color rgb="FFFF0000"/>
        <rFont val="Cambria"/>
        <family val="0"/>
        <charset val="1"/>
      </rPr>
      <t xml:space="preserve">до</t>
    </r>
    <r>
      <rPr>
        <sz val="11"/>
        <color rgb="FF000000"/>
        <rFont val="Cambria"/>
        <family val="0"/>
        <charset val="1"/>
      </rPr>
      <t xml:space="preserve">дорого </t>
    </r>
  </si>
  <si>
    <t xml:space="preserve">Елена  	          	     Имя
+7 926 165 00 73 </t>
  </si>
  <si>
    <t xml:space="preserve">89165568069 Олег</t>
  </si>
  <si>
    <t xml:space="preserve">2-шка мо одинцово,ул молодежная д 38 кв 59</t>
  </si>
  <si>
    <t xml:space="preserve">тараканы двушка старый клиент</t>
  </si>
  <si>
    <t xml:space="preserve">3381мр</t>
  </si>
  <si>
    <t xml:space="preserve">79588180122 Ирина Петровна</t>
  </si>
  <si>
    <t xml:space="preserve">ул Газопровод ,дом 1, к 6 ,кв 74</t>
  </si>
  <si>
    <t xml:space="preserve">тараканы моп + ловушки помпа</t>
  </si>
  <si>
    <t xml:space="preserve">3382мр</t>
  </si>
  <si>
    <t xml:space="preserve">89272826899 Гаруш    </t>
  </si>
  <si>
    <t xml:space="preserve">баррикпдная*        час ночи 01.00        7100 нал        3383мр        кальянная, кудринская площадь, д 1 кальянная 89272826899 Гаруш        "холодный туман, 170 КВ
м. сделать на отлично, постоянный клиент. тараканы"        Владимир</t>
  </si>
  <si>
    <t xml:space="preserve">  3383мр  </t>
  </si>
  <si>
    <t xml:space="preserve">1.39</t>
  </si>
  <si>
    <t xml:space="preserve">7+965+009+76+09  ХЗ</t>
  </si>
  <si>
    <t xml:space="preserve">якобы от клопов</t>
  </si>
  <si>
    <t xml:space="preserve">клопы?</t>
  </si>
  <si>
    <t xml:space="preserve">занято - спам</t>
  </si>
  <si>
    <t xml:space="preserve">Денис 	      
+7 968 868 16 82 </t>
  </si>
  <si>
    <t xml:space="preserve">2-ка, тараканы, 2 года, сам боролся от соседей
гап + бар = 3500
4500 комплекс</t>
  </si>
  <si>
    <t xml:space="preserve">можно по кредитной карте оплатить?
сам наберу.
контр 13.03</t>
  </si>
  <si>
    <t xml:space="preserve">ПРЯНИК ооо</t>
  </si>
  <si>
    <t xml:space="preserve">дезавто на год</t>
  </si>
  <si>
    <t xml:space="preserve">"Наталья 84955450976    89645285803  </t>
  </si>
  <si>
    <t xml:space="preserve">"тульская
шаболовка"        12.00        4500        3384мр        "Наталья 84955450976    89645285803  
ул городская д 5 кв 117 этаж 3 падик 3"        "  клопы  4 к кв
комплекс! гап бар хол"        Семен</t>
  </si>
  <si>
    <t xml:space="preserve">3384мр     </t>
  </si>
  <si>
    <t xml:space="preserve">Заказ с прозвона</t>
  </si>
  <si>
    <t xml:space="preserve">мразь
последняя, недоебанная юридиеская.
"Ахабкана от слова БЛЯДЬ"</t>
  </si>
  <si>
    <t xml:space="preserve">89853384248  артем</t>
  </si>
  <si>
    <t xml:space="preserve">сыропроизводство плановая, есть ппк, и лаб, 55кв м </t>
  </si>
  <si>
    <t xml:space="preserve">тбо, 3д, жуд, стирка, пищ отходы,</t>
  </si>
  <si>
    <t xml:space="preserve">покумекаем и наберу, связь 15.00\\\\пока притормозим, связь 14.03</t>
  </si>
  <si>
    <t xml:space="preserve">ренат  	          	     Имя
+7 977 911 97 22 </t>
  </si>
  <si>
    <t xml:space="preserve">/                                страница с которой пришел запрос
месяц мск 2-ка </t>
  </si>
  <si>
    <t xml:space="preserve">гап бар 
дети животное </t>
  </si>
  <si>
    <t xml:space="preserve">ближе к выходным связь.
в пятницу! 15.03</t>
  </si>
  <si>
    <t xml:space="preserve">МГЦД 7</t>
  </si>
  <si>
    <t xml:space="preserve">89680097622 хосе негр?</t>
  </si>
  <si>
    <t xml:space="preserve">окт поле 500кв м ппк тбо есть, </t>
  </si>
  <si>
    <t xml:space="preserve">жуд, 3д, лаб:   5 смывов, раб поверхность, посуда, микролклимат освещ 3 точки, салат, гарнир, мясо, морс,- лаб от спилц 16044 - 21044 рубля </t>
  </si>
  <si>
    <t xml:space="preserve">жду ппк для расчета лабораторки и реквизитов, связь 15.00\\\жду спилц\\\гас связь12.03\\\\дорого, ЛАТИНСКИЙ МУДАК</t>
  </si>
  <si>
    <t xml:space="preserve">89153779348 Оксана</t>
  </si>
  <si>
    <t xml:space="preserve">чистые пруды          17.00        4900        3385мрСЭС        """""89153779348 Оксана       
печатников переулок 22 кв 2
этаж 1""""                """        """мошки 
3-4 месяца подоконник по всей квартире - офису
5 комнат мск сами чистые пруды                          
мошки 
3-4 месяца подоконник по всей квартире 
5 комнат мск сами """"""""        """"""""гап 4900
5-ка бар гель""""""""в подарок"        Владимир </t>
  </si>
  <si>
    <t xml:space="preserve">гап 4900
5-ка бар гель мошка</t>
  </si>
  <si>
    <t xml:space="preserve">  3385мрСЭС   </t>
  </si>
  <si>
    <t xml:space="preserve">89775317132  Татьяна </t>
  </si>
  <si>
    <t xml:space="preserve">крысы, некрасовка 13кв.м,</t>
  </si>
  <si>
    <t xml:space="preserve">созвон 12.03.2019 в 12.00 деньги будут завтра скорее всего закажу
__
сброс постоянный . связь в 15.00 март12.03</t>
  </si>
  <si>
    <t xml:space="preserve">89164871414 Анатолий</t>
  </si>
  <si>
    <t xml:space="preserve">2-ка мск тарарканы , хол 2100 + 300 р барьер</t>
  </si>
  <si>
    <t xml:space="preserve">
связь в 17.00
не знаю какой день - сам наберу. контро 14.03</t>
  </si>
  <si>
    <t xml:space="preserve">89030005001 Леонид</t>
  </si>
  <si>
    <t xml:space="preserve">Семен/михаил</t>
  </si>
  <si>
    <t xml:space="preserve">открытие, документы нужны</t>
  </si>
  <si>
    <t xml:space="preserve">салон, москва маникюр педикюр, ппк жуд, лаб, 3д, стирка, уточнить - лампы тбо</t>
  </si>
  <si>
    <t xml:space="preserve">жду реквизитов и уточнения тбо. Миша в 17!пошел уточнять, связь 12.03</t>
  </si>
  <si>
    <t xml:space="preserve">дед 90 лет
89151450385</t>
  </si>
  <si>
    <t xml:space="preserve">химки на участке 5 км от мкад</t>
  </si>
  <si>
    <t xml:space="preserve">хотел бесплатно</t>
  </si>
  <si>
    <t xml:space="preserve">89037922484 Карен Литвинович хач</t>
  </si>
  <si>
    <t xml:space="preserve">стомиатология
2Д</t>
  </si>
  <si>
    <t xml:space="preserve">подумаю перезвоню хач-торгаш пощель нахуй</t>
  </si>
  <si>
    <t xml:space="preserve">моссэс 14</t>
  </si>
  <si>
    <t xml:space="preserve">перехлест</t>
  </si>
  <si>
    <t xml:space="preserve">строчка 6482</t>
  </si>
  <si>
    <t xml:space="preserve">Ирина                               
+7 916 993 21 47 </t>
  </si>
  <si>
    <t xml:space="preserve">парфюмерия косм магазин - 60кв м 3500 фактически, раз в квартал ппк 3900</t>
  </si>
  <si>
    <t xml:space="preserve">ппк, 3д, </t>
  </si>
  <si>
    <t xml:space="preserve">гов голова сама наберет</t>
  </si>
  <si>
    <t xml:space="preserve">моссэс 16</t>
  </si>
  <si>
    <t xml:space="preserve">89857263314 михаил</t>
  </si>
  <si>
    <t xml:space="preserve">1 га солнечногорск
всю жизнь земля дачное строительтсво 
обработка от 25 000 гербицидка
от 26 000 покос </t>
  </si>
  <si>
    <t xml:space="preserve">ждем фото
на весну</t>
  </si>
  <si>
    <t xml:space="preserve">89859929995 Валентин</t>
  </si>
  <si>
    <t xml:space="preserve">Вешки, ул центральная д 75а </t>
  </si>
  <si>
    <t xml:space="preserve">аудит/клопы комплекс</t>
  </si>
  <si>
    <t xml:space="preserve">3386мр</t>
  </si>
  <si>
    <t xml:space="preserve">1,3га,  24 000 двукратная, пересек с 6847, покос от 10000к</t>
  </si>
  <si>
    <t xml:space="preserve">пересек с 6847</t>
  </si>
  <si>
    <t xml:space="preserve">МГЦД 19</t>
  </si>
  <si>
    <t xml:space="preserve">89267607622 Светлана</t>
  </si>
  <si>
    <t xml:space="preserve">300 кв тараканы 
электросталь без запаха сольфак либо к-отрин</t>
  </si>
  <si>
    <t xml:space="preserve">тараканфы</t>
  </si>
  <si>
    <t xml:space="preserve">гов голова 
связь в 17.00,"
_____
 вы не туда попали, но мы думаем." иди ты нахуй, сами наберут.</t>
  </si>
  <si>
    <t xml:space="preserve">КОЛОМЕНСКОЕ</t>
  </si>
  <si>
    <t xml:space="preserve">КОЛОМЕНСКОЕ приход</t>
  </si>
  <si>
    <t xml:space="preserve">89055889599 юрий дмитрич
дед заеба</t>
  </si>
  <si>
    <t xml:space="preserve">тараканы в подьезде.
подьезд 12 этажей. мусорокамера. лестичная клетка и камера и мусоросборник.
мск 
плюс отдельно за квартиру 500-700 р. 
месяц гарантия</t>
  </si>
  <si>
    <t xml:space="preserve">
связь в конце марта.
30.03</t>
  </si>
  <si>
    <t xml:space="preserve">1057050( Вахид </t>
  </si>
  <si>
    <t xml:space="preserve">клопы 3к кв, перово </t>
  </si>
  <si>
    <t xml:space="preserve">1057050( недоговорил(</t>
  </si>
  <si>
    <t xml:space="preserve">Вячеслав 8-926-339-67-54
с уважением,
Администрация поселения Внуковское
8 (495) 736-61-24</t>
  </si>
  <si>
    <t xml:space="preserve">Доброго дня!
Ждем от Вас коммерческое предложение на:
Акарицидная обработка территории на площади 40-50 га.
Противоличиночная обработка водоемов на площади 10-12 га.
Места обработки - общественные пространства на территории поселения Внуковское Новомосковского АО г.Москвы
</t>
  </si>
  <si>
    <t xml:space="preserve">клещи и комары</t>
  </si>
  <si>
    <t xml:space="preserve">392 000</t>
  </si>
  <si>
    <t xml:space="preserve">у Павла на контроле 3КП
связь после 11.03</t>
  </si>
  <si>
    <t xml:space="preserve">ЗАО КОКЗ</t>
  </si>
  <si>
    <t xml:space="preserve">ЗАО КОКЗ приход!</t>
  </si>
  <si>
    <t xml:space="preserve">НПФ МАИС</t>
  </si>
  <si>
    <t xml:space="preserve">НПФ МАИС приход</t>
  </si>
  <si>
    <t xml:space="preserve">84954130104 егор</t>
  </si>
  <si>
    <t xml:space="preserve">плесень в квартире 
стена на улицу кухня в угла 1 зона
шви заделали. 1.5 года длится
комплекс с зачисткой 1.5 кв.м. - 2 кв.м.</t>
  </si>
  <si>
    <t xml:space="preserve">
связь в конце марта.
30.03 будет делать ремонт</t>
  </si>
  <si>
    <t xml:space="preserve">89268844434 илья</t>
  </si>
  <si>
    <t xml:space="preserve">2-ка мск
пол года назад приезжали некачественно
6 этаж </t>
  </si>
  <si>
    <t xml:space="preserve">тарканы, комплекс 4500 </t>
  </si>
  <si>
    <t xml:space="preserve">дайте 10 минут.
связь в 11.00!
__
гарантия 3 года. пол года назад объебался на таких же мошенниках и все равно туда же</t>
  </si>
  <si>
    <t xml:space="preserve">89853616143 ангелина</t>
  </si>
  <si>
    <t xml:space="preserve">раменское        13.00-14.00        4500 нал либо на сбер        3387мр        "89853616143 ангелина
89652042813 звонить сюда
раменское ул михалевича д 18 / 1
падик 1 этаж 1 кв 1"        "2-ка, клопы, комплекс гап, хол, бар.
если захотят квартиру мам + 1000 р заехать профилактика"        владимир</t>
  </si>
  <si>
    <t xml:space="preserve">клопы  комплекс 4500 </t>
  </si>
  <si>
    <t xml:space="preserve"> 3387мр  </t>
  </si>
  <si>
    <t xml:space="preserve">89629354004 Юрий </t>
  </si>
  <si>
    <t xml:space="preserve">300кв м общепит 3д мытищи,  6 500</t>
  </si>
  <si>
    <t xml:space="preserve">ппк, жуд, пищ, стирка,  </t>
  </si>
  <si>
    <t xml:space="preserve">1381ю</t>
  </si>
  <si>
    <t xml:space="preserve">Владимир Иваныч от Юрия стр 6862</t>
  </si>
  <si>
    <t xml:space="preserve">89168707888 Владимир Иваныч от Юрия</t>
  </si>
  <si>
    <t xml:space="preserve">60 кв м  АНО ДПО</t>
  </si>
  <si>
    <t xml:space="preserve">3д 7800</t>
  </si>
  <si>
    <t xml:space="preserve">сергей             
+7 926 140 95 92 </t>
  </si>
  <si>
    <t xml:space="preserve">борщевик оренбург
4 Га</t>
  </si>
  <si>
    <t xml:space="preserve">ОРЕНБУРГ!</t>
  </si>
  <si>
    <t xml:space="preserve">89039618815 Максим</t>
  </si>
  <si>
    <t xml:space="preserve">волоколамский р-н        11-12        12500        3388мр        "волоколамский  р-н село спас преображенская ул д17
89039618815 Максим
89031114571 катерина "        "кроты, 13-14 соток. 2 выезда
коммплекс: ловушки, фумигант, детя по периметру( 2-3 выезд)
3 выезд за 5000 р. 
второй выезд планировать через 3 недели СТРОГО! 
если будет минус температура , то фосфин на второй выезд Упор на кротоловки."        Владимир</t>
  </si>
  <si>
    <t xml:space="preserve">2 выезда кроты</t>
  </si>
  <si>
    <t xml:space="preserve">  3388мр   </t>
  </si>
  <si>
    <t xml:space="preserve">7 977 320 57 31                                телефон
Сергей</t>
  </si>
  <si>
    <t xml:space="preserve">заебали не звоните</t>
  </si>
  <si>
    <t xml:space="preserve">89166133998 павел укурыш</t>
  </si>
  <si>
    <t xml:space="preserve">косм производство одинцово, 400кв м, ппк есть</t>
  </si>
  <si>
    <t xml:space="preserve">жуд, лампы, 3д, лаб иссл, стирка, 15000,  14000 ппк</t>
  </si>
  <si>
    <t xml:space="preserve">гав голова укуренная, передаст руководству кп</t>
  </si>
  <si>
    <t xml:space="preserve">анализ воды  в сэс </t>
  </si>
  <si>
    <t xml:space="preserve">звоню в роспотреб вао </t>
  </si>
  <si>
    <t xml:space="preserve">безысходность, тлен....</t>
  </si>
  <si>
    <t xml:space="preserve">
Динара 	   
+7 977 518 07 76 </t>
  </si>
  <si>
    <t xml:space="preserve">4,7 ГА госня по оферет до 100к 3Кп либо аукцион</t>
  </si>
  <si>
    <t xml:space="preserve">Павел на контроле , связь 13.03
в 10.00!!! уточнить детали.</t>
  </si>
  <si>
    <t xml:space="preserve">17/00</t>
  </si>
  <si>
    <t xml:space="preserve">Натали Китаева
kitaeva_92@inbox.ru
89162371260</t>
  </si>
  <si>
    <t xml:space="preserve">Борещивк 3 КП Звенигоро до 100к</t>
  </si>
  <si>
    <t xml:space="preserve">Павел на контроле 3КП ок , связь 13.03
в 10.00!!! </t>
  </si>
  <si>
    <t xml:space="preserve">89779964669 Элина владимировна
89262893186
заеба
84991908655 маргарита геннадьевна </t>
  </si>
  <si>
    <t xml:space="preserve">щукинская        "14.00-15.00
ЛУЧШЕ РАНЬШЕ"        6500 нал        3389мр        "ул маршара новикова 23
ФГБУ ГНЦ ФМБЦ им. А.И. Бурназяна ФМБА России
89779964669 Элина владимировна
89262893186"        "пропуск на проходной позвоните. паспорт рф
""под подвесным потолком 3 кв.
дезинфекция от бактерий
дезинфекция от плесени на потолке без зачистки
на лестнице сами покажут"""        Владимир</t>
  </si>
  <si>
    <t xml:space="preserve">бургазяна на щукинской
приходник?</t>
  </si>
  <si>
    <t xml:space="preserve">3389мр </t>
  </si>
  <si>
    <t xml:space="preserve">02.00 НОЧЬ</t>
  </si>
  <si>
    <t xml:space="preserve">Иван                                Имя
+7 920 248 01 95 </t>
  </si>
  <si>
    <t xml:space="preserve">таррканы?</t>
  </si>
  <si>
    <t xml:space="preserve">спим</t>
  </si>
  <si>
    <t xml:space="preserve">не берет, спит. Умаялся искать в 2 ночи тараканов.
связь в 12.00
__
спит связь в 15.00
__
бьетска воронежский тип, сбрас!</t>
  </si>
  <si>
    <t xml:space="preserve">Анна  	          	     Имя
+7 906 032 97 09 </t>
  </si>
  <si>
    <t xml:space="preserve">крысы 2-ка 
2 квартиры. 1 этаж
мск 2700
3500 за квартира
собака </t>
  </si>
  <si>
    <t xml:space="preserve">прозвон контор, "везде гарантия от 1 года."
связь в 14.00
__
сама наберу! </t>
  </si>
  <si>
    <t xml:space="preserve">моссэс 4</t>
  </si>
  <si>
    <t xml:space="preserve">84955803069 евгений</t>
  </si>
  <si>
    <t xml:space="preserve">60-70 тараканы
цао 1 этаж
одежда была
4500
150 кв м. за 6500. гап хол!</t>
  </si>
  <si>
    <t xml:space="preserve">выставлен счет!</t>
  </si>
  <si>
    <t xml:space="preserve">моссэс 5 СТР 6875</t>
  </si>
  <si>
    <t xml:space="preserve">ГАРАНТИЯ ПОЛГОДА ПЕНИМ ОТПУГИВАЕМ, ОТПУГИВАЕМ И ПЕНИМ СТР 6875</t>
  </si>
  <si>
    <t xml:space="preserve">89096446627 вячеслав </t>
  </si>
  <si>
    <t xml:space="preserve">сырник  franz@ecomarket.ru, СМУЗИШНАЯ С СЫРНИКАМИ!!!!!11</t>
  </si>
  <si>
    <t xml:space="preserve">ппк жуд лаб, 3д, пищ, стирка, лампы при необх</t>
  </si>
  <si>
    <t xml:space="preserve">89779461877 Сергей</t>
  </si>
  <si>
    <t xml:space="preserve">Москва офис 500м2    техноклассик</t>
  </si>
  <si>
    <t xml:space="preserve">дезинсекия дератизация</t>
  </si>
  <si>
    <t xml:space="preserve">14.03 позвонить. Должен прислать реквизиты, пока на согласовании 
</t>
  </si>
  <si>
    <t xml:space="preserve">89037134525 Юлия </t>
  </si>
  <si>
    <t xml:space="preserve">гов голова запрос кп тсж, строгино крысы 7800</t>
  </si>
  <si>
    <t xml:space="preserve">7800 факт обработка 4500</t>
  </si>
  <si>
    <t xml:space="preserve">Перезвоню сама, доложу руководству по ценам</t>
  </si>
  <si>
    <t xml:space="preserve">89266111995 Полина</t>
  </si>
  <si>
    <t xml:space="preserve">деревянные двери и дер лестница 120кв м деревянные двери 16 квм  одинцолвский р-н село перхушково д4б кв 161 </t>
  </si>
  <si>
    <t xml:space="preserve">дезодорация от табака</t>
  </si>
  <si>
    <t xml:space="preserve">3390мр</t>
  </si>
  <si>
    <t xml:space="preserve">анонимус  дмитрий </t>
  </si>
  <si>
    <t xml:space="preserve">1 кв м  центр квартира</t>
  </si>
  <si>
    <t xml:space="preserve">4 000 зачистка +1500 </t>
  </si>
  <si>
    <t xml:space="preserve">аноним</t>
  </si>
  <si>
    <t xml:space="preserve">89162542727 константин </t>
  </si>
  <si>
    <t xml:space="preserve">хостел ежеквартальное обслуж </t>
  </si>
  <si>
    <t xml:space="preserve">3д на год 7800, жуд 3900</t>
  </si>
  <si>
    <t xml:space="preserve">89035279111 юрий </t>
  </si>
  <si>
    <t xml:space="preserve">швейный магаз новокузнецкая </t>
  </si>
  <si>
    <t xml:space="preserve">3д,   тбо </t>
  </si>
  <si>
    <t xml:space="preserve">МГЦД 13</t>
  </si>
  <si>
    <t xml:space="preserve">ирина 74957851313 из МТО
Irina Mitrokhina
Part Leader General Procurement
Procurement Team
Office: +7(495) 785-13-13 ext. 11-01
Mobile: 8-926-115-49-84 
E-mail: irina.mitrokhina@lge.com</t>
  </si>
  <si>
    <t xml:space="preserve">Павел Уринов</t>
  </si>
  <si>
    <t xml:space="preserve">борщ
лджи!!!! около 15ГА
работаем от МСЭ</t>
  </si>
  <si>
    <t xml:space="preserve">кп у Павла на контроле! ЖДУ ТЗ и всю ИНФ-Ю от моссанэксепрт
__
связь 14,03</t>
  </si>
  <si>
    <t xml:space="preserve">дима                                 Имя
+7 916 280 99 99 </t>
  </si>
  <si>
    <t xml:space="preserve">dezinfektsiya.html</t>
  </si>
  <si>
    <t xml:space="preserve">Антон                                Имя
+7 897 713 78 179</t>
  </si>
  <si>
    <t xml:space="preserve">7 495 602 29 71 Петр</t>
  </si>
  <si>
    <t xml:space="preserve">ГОСДУМА</t>
  </si>
  <si>
    <t xml:space="preserve">Азамат                                Имя
+7 915 002 40 34 </t>
  </si>
  <si>
    <t xml:space="preserve">магаз и кура гриль, </t>
  </si>
  <si>
    <t xml:space="preserve">ппк, жуд, 3д, лаб,   пищ,  </t>
  </si>
  <si>
    <t xml:space="preserve">хочет куры гриль впихнуть в разливайку, думает связь 14.03</t>
  </si>
  <si>
    <t xml:space="preserve">Владимир Борисович 89154629868"  </t>
  </si>
  <si>
    <t xml:space="preserve">Тропарево        10.00-11.00        3000        3391мр        "ленинский пр-т д 131
падик 7 код 521 кв 521
Владимир Борисович 89154629868"        "крысы в квартире, на кровле эта зона.
все раскажет - покажет, СДЕЛАТЬ  АУДИТ!
не ударить в грязь лицом: комплекс- приманки, ловушки, пенокумарин.
НАШ ГОСКЛИЕНТ!"        Павел</t>
  </si>
  <si>
    <t xml:space="preserve">3391мр </t>
  </si>
  <si>
    <r>
      <rPr>
        <b val="true"/>
        <sz val="14"/>
        <color rgb="FFFF0000"/>
        <rFont val="Cambria"/>
        <family val="0"/>
        <charset val="1"/>
      </rPr>
      <t xml:space="preserve">Заказ с выставочных залов!</t>
    </r>
    <r>
      <rPr>
        <sz val="11"/>
        <color rgb="FF000000"/>
        <rFont val="Cambria"/>
        <family val="0"/>
        <charset val="1"/>
      </rPr>
      <t xml:space="preserve">поймали крысу сами</t>
    </r>
  </si>
  <si>
    <t xml:space="preserve">
ГБУК г. Москвы "Объединение "Выставочные залы Москвы"
</t>
  </si>
  <si>
    <t xml:space="preserve">олеся 89258553060"</t>
  </si>
  <si>
    <t xml:space="preserve">м. сокол         "9.55
не опаздывать!"        4000        3392мр        "волоколоамское ш-е д 6
падик 1 этаж 6 кв 18
дмфн 1к1111
олеся 89258553060"        "2-ка, тараканы, комллекс!!!
дать рекомендации, гап, хол, бар.
НЕ УДАРИТЬ В ГРЯЗЬ лицом наш КОРПОРАТИВНЫЙ клиент! Сделать на высшем уровне, тараканов много!"        Павел</t>
  </si>
  <si>
    <t xml:space="preserve">3392мр</t>
  </si>
  <si>
    <t xml:space="preserve">Заказ с альфатекстайлся (инкантно)</t>
  </si>
  <si>
    <t xml:space="preserve">петр 89055793373</t>
  </si>
  <si>
    <t xml:space="preserve">оборудование медецина косметология
для роспотреба док-ы на обслуживание</t>
  </si>
  <si>
    <t xml:space="preserve">НУ ЭТО ПОНЯТНО ШО ЭТО ТУУ МАЧ...</t>
  </si>
  <si>
    <t xml:space="preserve">МИША СВЯЗЬ!!!\\\ГАС\\\не наш профиль</t>
  </si>
  <si>
    <t xml:space="preserve">МГЦД 3</t>
  </si>
  <si>
    <t xml:space="preserve">89045221378 надежда </t>
  </si>
  <si>
    <t xml:space="preserve">ПОЖИЛОЙ ЧЕЛ 1К КВ МОСКВА КЛОПЫ И ТАРАКАНЫ  кировоградская д 7 кв 417 </t>
  </si>
  <si>
    <t xml:space="preserve">КЛОПЫ И ТАРАКАНЫ ДАВНО, КОМПЛКС ДВОЙНАЯ ДОЗИРОВКА</t>
  </si>
  <si>
    <t xml:space="preserve">3393мрМГЦД</t>
  </si>
  <si>
    <t xml:space="preserve">сами заказали</t>
  </si>
  <si>
    <t xml:space="preserve">щелково МО        15.00-16.00        4000 р!        "1945сн/1 
программа лояльности"           г,Щелково Пролетарский пр-кт д17 кв 155 тараканы гор.тум        7967-0982071 Александр                    " горячий таракан        ""ПЛ за 3300р.+ 700 клопы
комлекс!"        Владимир</t>
  </si>
  <si>
    <t xml:space="preserve">клопы тарарканы</t>
  </si>
  <si>
    <t xml:space="preserve">1945сн/1 </t>
  </si>
  <si>
    <t xml:space="preserve">Заказ старый клиент по программе лояльности</t>
  </si>
  <si>
    <t xml:space="preserve">с вечера</t>
  </si>
  <si>
    <t xml:space="preserve">89151175390 валентина</t>
  </si>
  <si>
    <t xml:space="preserve">  коммунаврка ул бачуринская д17 кв 32 1 под 5 эт 1к кв комплекс        89151175390 валентина         клопы        Михаил                комплекс</t>
  </si>
  <si>
    <t xml:space="preserve">3394мр</t>
  </si>
  <si>
    <t xml:space="preserve">89263921101 леонид</t>
  </si>
  <si>
    <t xml:space="preserve">истринский р-н        "15.00-16.00
ЛУЧШЕ РАНЬШЕ!"        3500        3395мр        "89263921101 леонид        
истринский р-н пос глебовский ул советская д 70 кв 18"        " ""клопы квартира 
истринский р-н 45 км от мкад. 3 месяц
2-ка""        ""3500 гап барьер в подарок
повт выезд 400"""        Владимир       </t>
  </si>
  <si>
    <t xml:space="preserve">3500 гап барьер в подарок
повт выезд 400</t>
  </si>
  <si>
    <t xml:space="preserve"> 3395мр  </t>
  </si>
  <si>
    <t xml:space="preserve">перенос на хз када  связь 18.03</t>
  </si>
  <si>
    <t xml:space="preserve">Пиццемания</t>
  </si>
  <si>
    <t xml:space="preserve">Пиццемания приход</t>
  </si>
  <si>
    <t xml:space="preserve">валерий 89161462056</t>
  </si>
  <si>
    <t xml:space="preserve">крысы мыши
предприятие 3 ГА
офисы склады не пищевка
теплотрассы склады 160 кв.м
в офисах до 2000 км.м 2 этажа
и везде по территории
мытищи
на год.
15 000 ежемесячно
18 000 ежеквартально</t>
  </si>
  <si>
    <t xml:space="preserve">дератизация комплекс
серьезная компания)))</t>
  </si>
  <si>
    <t xml:space="preserve">Бардина</t>
  </si>
  <si>
    <t xml:space="preserve">84991692981 магнитский</t>
  </si>
  <si>
    <t xml:space="preserve">отправлен в 4 отдела роспотребнадзра ВАО и начальнице</t>
  </si>
  <si>
    <t xml:space="preserve">89251717271 Алена" </t>
  </si>
  <si>
    <t xml:space="preserve">балашиха        16.00-17.00        3500        3396мр        "балашиха мкрн гагарина д 2 
кв 72 падик 4 
89251717271 Алена"        "2-ка, клопы ГАП повыш дозы.
дать ряд рекомендаций: передалать полы, заделать щели и т.д.
повтор через 2 недели на 300 р."        Владимир</t>
  </si>
  <si>
    <t xml:space="preserve">  3396мр    </t>
  </si>
  <si>
    <t xml:space="preserve">МГЦД 10</t>
  </si>
  <si>
    <t xml:space="preserve">89853630222 яна </t>
  </si>
  <si>
    <t xml:space="preserve">маникюр, ИП </t>
  </si>
  <si>
    <t xml:space="preserve">ппк, жуд, 3д, лаб, лампы, стирка, тбо,</t>
  </si>
  <si>
    <t xml:space="preserve">ЖДУ ПОЧТУ</t>
  </si>
  <si>
    <t xml:space="preserve">13.38 </t>
  </si>
  <si>
    <t xml:space="preserve">радимова ирина 89684995465 </t>
  </si>
  <si>
    <t xml:space="preserve">3 офисных центра нагатинская 100000кв м</t>
  </si>
  <si>
    <t xml:space="preserve">запрос кп</t>
  </si>
  <si>
    <t xml:space="preserve">КП ОТправлено связь 18.03
</t>
  </si>
  <si>
    <t xml:space="preserve">89153854265 дмитрий </t>
  </si>
  <si>
    <t xml:space="preserve">7,2 га  МПГУ константиново пушкинский район лес есть, недострой, пруд, </t>
  </si>
  <si>
    <t xml:space="preserve">-под ключ с покосом и водой  - 28500 за гектар
-без покоса 13600 за гГа
- без покоса и с водой - 14600 за Га</t>
  </si>
  <si>
    <t xml:space="preserve">КП ОТправлено
связь 15.03</t>
  </si>
  <si>
    <t xml:space="preserve">"89165427215 Илья</t>
  </si>
  <si>
    <t xml:space="preserve">озерная        9.00-10.00        3000        3397мр        "89165427215 Илья
ул озерная д 38 этаж 10 кв 69"        "2-ка . гап, УСИЛИН ДОЗЫ
ВШИ!!! жил бомж там"        Владимир</t>
  </si>
  <si>
    <t xml:space="preserve">3397мр    </t>
  </si>
  <si>
    <t xml:space="preserve">Заказ мандавошки ( вши )</t>
  </si>
  <si>
    <t xml:space="preserve">татьяна 84959892995</t>
  </si>
  <si>
    <t xml:space="preserve">крысы в митино
3400 комплекс под потолком
тремянка будет офисные плитки</t>
  </si>
  <si>
    <t xml:space="preserve">крыса под потолом</t>
  </si>
  <si>
    <t xml:space="preserve">пошла бить челом, сама перезвонит
связь в 17.00
__
шляпа своими силами</t>
  </si>
  <si>
    <t xml:space="preserve">юлия 89997730907</t>
  </si>
  <si>
    <t xml:space="preserve">МО КОМУНАРКА        "12.00-12.30
не опаздывать!!!
лучше раньше"        7800 доки нал        3398мр        """коммунарка 
ул александры монаховой д 92 корп 2 
маг овощи фрукты""
юлия 89997730907"        2Д доки нал        Владимир</t>
  </si>
  <si>
    <t xml:space="preserve">2Д доки НАЛ</t>
  </si>
  <si>
    <t xml:space="preserve">3398мр </t>
  </si>
  <si>
    <t xml:space="preserve">андрей петрович 89099533733</t>
  </si>
  <si>
    <t xml:space="preserve">втб банк 
березки  детсад и т.д. спорт комплекс
элитный поселок работа на качество!</t>
  </si>
  <si>
    <t xml:space="preserve">КП 2Д
3ШТ</t>
  </si>
  <si>
    <t xml:space="preserve">КП!!! 3 шт мутим конкурс с Андрюхой Костиным)) ВТБ
Павел БДИТ!</t>
  </si>
  <si>
    <t xml:space="preserve">МСЭ 17 юр</t>
  </si>
  <si>
    <t xml:space="preserve">89851917909 игорь </t>
  </si>
  <si>
    <t xml:space="preserve">130 кв м + подвесные потолки дер НЕ ЧЕРЕПИНСКОГО </t>
  </si>
  <si>
    <t xml:space="preserve">КРЫСЫ КОМПЛЕКС 130КВ М </t>
  </si>
  <si>
    <t xml:space="preserve">ДУМАЕТ СВЯЗЬ 18.00\\\связб 15.03</t>
  </si>
  <si>
    <t xml:space="preserve">89774914250 алкаш евгений</t>
  </si>
  <si>
    <t xml:space="preserve">клопы 2-ка
серпухов сами травилм повыш дозы
конфиденциально</t>
  </si>
  <si>
    <t xml:space="preserve">клопы
гап 3700 и выезд</t>
  </si>
  <si>
    <t xml:space="preserve">браток я те перезвоню 
алкота. 
связь в 18.30 Серпухов хотел на выхи
__
от 15.03
мы общаемся, кумекаем сам наберу - протрезвел походу</t>
  </si>
  <si>
    <t xml:space="preserve">яна 89175326146</t>
  </si>
  <si>
    <t xml:space="preserve">полежаская        10.00        3000        3399мр        "яна 89175326146  
карамышевская наб д 2/1 кв 25
дмфн 25 этаж 5"        """1-ка мск гап, бар в подарок
5 этаж
ремонт она сняла с января
рекомедации: сеточки, вентиляции и т.д."        владимир</t>
  </si>
  <si>
    <t xml:space="preserve">тарарканы гап бар</t>
  </si>
  <si>
    <t xml:space="preserve">леа</t>
  </si>
  <si>
    <t xml:space="preserve">3399мр   </t>
  </si>
  <si>
    <t xml:space="preserve">мгцд2 </t>
  </si>
  <si>
    <t xml:space="preserve">10.31 </t>
  </si>
  <si>
    <t xml:space="preserve">89169247016 павел </t>
  </si>
  <si>
    <t xml:space="preserve">2к кв, клопы 16Я ПАРКОВАЯ Д 45 КВ 71 84994645292 ГЕНРИХ МИХАЙЛОВИЧ ДОМОФОН 45РЕШ355 10 ЭТ </t>
  </si>
  <si>
    <t xml:space="preserve">клопы 16я парковАЯ  </t>
  </si>
  <si>
    <t xml:space="preserve">3400МР-мгцд</t>
  </si>
  <si>
    <t xml:space="preserve">юлия 89851267760 - звонить.
89037448025 надежда" </t>
  </si>
  <si>
    <t xml:space="preserve">раменское        10.00-11.00        7100        3401мр        "раменский р-н деревня дергаево
ул центральная д 96 А
юлия 89851267760 - звонить.
89037448025 надежда"        """тараканы 
раменское. 
200 кв.м."" ГАП , хол комплекс дом частный"        Владимир</t>
  </si>
  <si>
    <t xml:space="preserve">тараркны гап хол дом</t>
  </si>
  <si>
    <t xml:space="preserve">3401мр</t>
  </si>
  <si>
    <t xml:space="preserve">моссэс4 </t>
  </si>
  <si>
    <t xml:space="preserve">89150782434 Екатерина </t>
  </si>
  <si>
    <t xml:space="preserve">50кв м 2 этажа 11км от мкад баня  дер юрлово д 107  пятницкое ш территория ресторана усадьба</t>
  </si>
  <si>
    <t xml:space="preserve">хол и гор,  300 повтор</t>
  </si>
  <si>
    <t xml:space="preserve">3402мрСЭС</t>
  </si>
  <si>
    <t xml:space="preserve">мгцд5</t>
  </si>
  <si>
    <t xml:space="preserve">андрей 89779904828</t>
  </si>
  <si>
    <t xml:space="preserve">Шоссе энтузиастов        18.00-19.00        3800        3403мр-МГЦД        "андрей 89779904828  
89267946009 брат сергей 
ул перовская д 13 кв 101
УТОЧНИТЬ НОМЕР ДОМА!"        """1-ка тараканы
съемная год назад 
сами травилась
мск""        гап бар в подарок  "         Владимир        </t>
  </si>
  <si>
    <t xml:space="preserve">гап бар в подарок</t>
  </si>
  <si>
    <t xml:space="preserve">  3403мр-МГЦД   </t>
  </si>
  <si>
    <t xml:space="preserve">сансет</t>
  </si>
  <si>
    <t xml:space="preserve">зелдис-фарма</t>
  </si>
  <si>
    <t xml:space="preserve">зелдис-фарма приход</t>
  </si>
  <si>
    <t xml:space="preserve">пфр</t>
  </si>
  <si>
    <t xml:space="preserve">пучкова</t>
  </si>
  <si>
    <t xml:space="preserve">пучкова приход</t>
  </si>
  <si>
    <t xml:space="preserve">дзм 13</t>
  </si>
  <si>
    <t xml:space="preserve">жилтщник можайского р-на</t>
  </si>
  <si>
    <t xml:space="preserve">МСЭ 6 ЧАТ</t>
  </si>
  <si>
    <t xml:space="preserve">метро аэропорт</t>
  </si>
  <si>
    <t xml:space="preserve">1800/2500/3500  тараканы</t>
  </si>
  <si>
    <t xml:space="preserve">3404мр</t>
  </si>
  <si>
    <t xml:space="preserve">александра 84922779544</t>
  </si>
  <si>
    <t xml:space="preserve">ппк влад обрасть и пппк вода </t>
  </si>
  <si>
    <t xml:space="preserve">4500 ппк , 9 500 пппккв</t>
  </si>
  <si>
    <t xml:space="preserve">связь 16.00\\\связб 18.03</t>
  </si>
  <si>
    <t xml:space="preserve">Дмитрий
+7 926 141 28 60 </t>
  </si>
  <si>
    <t xml:space="preserve">полежвевская, рядом с нами        10.00-11.00        4000        3408мр        "маршала жукова д 12 корп 4 кв 31
Дмитрий
+7 926 141 28 60 "        "3-ка, комуналка, ГАП услилен
дать рекомендации"        владимир</t>
  </si>
  <si>
    <t xml:space="preserve">2100 гап бар без гарантии
подумает на счет всей хаты за 4000 гап</t>
  </si>
  <si>
    <t xml:space="preserve">3408мр </t>
  </si>
  <si>
    <t xml:space="preserve">89262712100 мудак</t>
  </si>
  <si>
    <t xml:space="preserve">1к кв тараканы 1800\2300 хол\холбар </t>
  </si>
  <si>
    <t xml:space="preserve">тарарканы ( мудень)</t>
  </si>
  <si>
    <t xml:space="preserve">долбоеб, сам наберет</t>
  </si>
  <si>
    <t xml:space="preserve">84997299912 Михаил </t>
  </si>
  <si>
    <t xml:space="preserve">3-4 группы патогенности 3 фильтра</t>
  </si>
  <si>
    <t xml:space="preserve">13.18 </t>
  </si>
  <si>
    <t xml:space="preserve">89267867195 анастасия </t>
  </si>
  <si>
    <t xml:space="preserve">выиграла гк , 10 обьектов  1 в зелике, офисы гор москвы госинспекция по недвижке ,  скани ооо клининг</t>
  </si>
  <si>
    <t xml:space="preserve">от 3000 выезд на обьект</t>
  </si>
  <si>
    <t xml:space="preserve">мутная бабища 
__
Павел мутит с ней кп ок св 18.03 БЖУ!</t>
  </si>
  <si>
    <t xml:space="preserve">Виктор 	          	     Имя
+7 910 483 35 74 </t>
  </si>
  <si>
    <t xml:space="preserve">СПАМ на моссэс такой же</t>
  </si>
  <si>
    <t xml:space="preserve">89031449916 Ахмина</t>
  </si>
  <si>
    <t xml:space="preserve">ногинск ул. климова д30 кв 40</t>
  </si>
  <si>
    <t xml:space="preserve">тараканы, гор тум</t>
  </si>
  <si>
    <t xml:space="preserve">3405мр</t>
  </si>
  <si>
    <t xml:space="preserve">моссэс14 </t>
  </si>
  <si>
    <t xml:space="preserve">елена 89057905681 84992669799"</t>
  </si>
  <si>
    <t xml:space="preserve">подольский р-н        15.00-16.00        4100        3406мрСЭС        "подольский р-н пос львовский
ул садовая д 37 кв 3
елена 89057905681
84992669799"        "2-ка, гап, травили мошенники
клопы потв выезд 300 р"        владимир</t>
  </si>
  <si>
    <t xml:space="preserve">3406мрСЭС</t>
  </si>
  <si>
    <t xml:space="preserve">89096329898 екатерина"  </t>
  </si>
  <si>
    <t xml:space="preserve">м. теплый стан        16.00-17.00        5000        3407мр        "ул генерала тюленева
д 11 падик 1 жтаж 3
код 15к5483 кв 15
89096329898 екатерина"        "3-ка комплекс
клопы.
____
2 выезда и второй беспл.
через 1.5 0 2 недели."        Владимр от Хазова заказ</t>
  </si>
  <si>
    <t xml:space="preserve">3407мр  </t>
  </si>
  <si>
    <t xml:space="preserve">Заказ от ХЕЗОВА</t>
  </si>
  <si>
    <t xml:space="preserve">                Имя
+7 901 331 37 72 Елена</t>
  </si>
  <si>
    <t xml:space="preserve">ДОКУМЕНТЫ СААААС</t>
  </si>
  <si>
    <t xml:space="preserve">МИША СААААС!!!!!!\\\не берет\\\гас</t>
  </si>
  <si>
    <t xml:space="preserve">ООО трансвал</t>
  </si>
  <si>
    <t xml:space="preserve">евгений 89262838016</t>
  </si>
  <si>
    <t xml:space="preserve">щелковская        10.00        2100        3409мр        "евгений 89262838016          ""тараканы мск
ул хабаровская д 1 падик 4 
этаж 6 кв 129"        "3-ка 6 этаж
давно
2100 без гра""
МОП + бар без гарантии"        Владимир</t>
  </si>
  <si>
    <t xml:space="preserve"> 3409мр </t>
  </si>
  <si>
    <t xml:space="preserve">москва потратила 30000 на мошенников</t>
  </si>
  <si>
    <t xml:space="preserve">строчка 6950</t>
  </si>
  <si>
    <t xml:space="preserve">моссэс 19</t>
  </si>
  <si>
    <t xml:space="preserve">16.49 </t>
  </si>
  <si>
    <t xml:space="preserve">89164366658 татьяна </t>
  </si>
  <si>
    <t xml:space="preserve">клопы митино, 89035960477 виктор, 2й митинский пер. д3к1 кв 193 7эт </t>
  </si>
  <si>
    <t xml:space="preserve">клопы 1к кв </t>
  </si>
  <si>
    <t xml:space="preserve">3410мрСЭС</t>
  </si>
  <si>
    <t xml:space="preserve">Филлипок одинцово</t>
  </si>
  <si>
    <t xml:space="preserve">Иинканто альфа текстайлз</t>
  </si>
  <si>
    <t xml:space="preserve">89857669010 Виталий </t>
  </si>
  <si>
    <t xml:space="preserve">лаб для ано дпо с ЭКСП закл, ОСЕЛ</t>
  </si>
  <si>
    <t xml:space="preserve">ППК, ЖУД</t>
  </si>
  <si>
    <t xml:space="preserve">  выставлен счет, мудак</t>
  </si>
  <si>
    <t xml:space="preserve">84956415774 ИВАН </t>
  </si>
  <si>
    <t xml:space="preserve">борщ область  - свои интересы</t>
  </si>
  <si>
    <t xml:space="preserve">запрос кп, жду тз свзяь 18.03</t>
  </si>
  <si>
    <t xml:space="preserve">моссэс22 </t>
  </si>
  <si>
    <t xml:space="preserve">17.45 </t>
  </si>
  <si>
    <t xml:space="preserve">89208355469 екатерина</t>
  </si>
  <si>
    <t xml:space="preserve">тараканы 1к кв 1,5  мес 5й эт, шаболовуская ул шухова 10 корп 2 кв 24 </t>
  </si>
  <si>
    <t xml:space="preserve">3411мрСЭС</t>
  </si>
  <si>
    <t xml:space="preserve">89259818986 Рая</t>
  </si>
  <si>
    <t xml:space="preserve">6 человек</t>
  </si>
  <si>
    <t xml:space="preserve">3412мр</t>
  </si>
  <si>
    <t xml:space="preserve">москва 3шка старперы</t>
  </si>
  <si>
    <t xml:space="preserve">18,03 прозвонить</t>
  </si>
  <si>
    <t xml:space="preserve">Виталий Любезный 89775332545</t>
  </si>
  <si>
    <t xml:space="preserve">Ленинский пр-кт 152к2 кв 50 </t>
  </si>
  <si>
    <t xml:space="preserve">клопы 2-шка комплекс</t>
  </si>
  <si>
    <t xml:space="preserve">3413мр</t>
  </si>
  <si>
    <t xml:space="preserve">Сумма МобилСЭС</t>
  </si>
  <si>
    <t xml:space="preserve">89265779415 елена </t>
  </si>
  <si>
    <t xml:space="preserve">Констанстин</t>
  </si>
  <si>
    <t xml:space="preserve">сергиево посадский р-н, пос реммаш,институтская 14 кв 18 </t>
  </si>
  <si>
    <t xml:space="preserve">клопы однушка гор тум+барьер</t>
  </si>
  <si>
    <t xml:space="preserve">3416мрСЭС</t>
  </si>
  <si>
    <t xml:space="preserve">89037902335 херлО</t>
  </si>
  <si>
    <t xml:space="preserve">100 ГА борщ = 1800 000</t>
  </si>
  <si>
    <t xml:space="preserve">ПРобивон НМЦК в квадрате</t>
  </si>
  <si>
    <t xml:space="preserve"> платный повтор	3130ДК</t>
  </si>
  <si>
    <t xml:space="preserve"> платный повтор        3130ДК</t>
  </si>
  <si>
    <t xml:space="preserve">89852681851 Юлия</t>
  </si>
  <si>
    <t xml:space="preserve">тар 1ка</t>
  </si>
  <si>
    <t xml:space="preserve">3415мр</t>
  </si>
  <si>
    <t xml:space="preserve">андрей 89293000999</t>
  </si>
  <si>
    <t xml:space="preserve">марьино
58 кв.м.
ежеквартально магазин разливных напитков
3200 х 4 = </t>
  </si>
  <si>
    <t xml:space="preserve">жду рек-ы для счета и договора
у Рамили в работе</t>
  </si>
  <si>
    <t xml:space="preserve">89151271188 оксана</t>
  </si>
  <si>
    <t xml:space="preserve">владимир/михаил</t>
  </si>
  <si>
    <t xml:space="preserve">химчистки 2д + вентиляции = 3Д
мск . 1.5 
7800</t>
  </si>
  <si>
    <t xml:space="preserve">3Д, ппк, лаб, жуд, </t>
  </si>
  <si>
    <t xml:space="preserve">ДОКИ - передал МИше, гав голова, связь 16.00\\гас</t>
  </si>
  <si>
    <t xml:space="preserve">Иван 
+7 916 185 08 18 </t>
  </si>
  <si>
    <t xml:space="preserve">Мигунова Мария Александровна
Начальник административно-хозяйственного отдела
службы эксплуатации МВЗ им. М.Л. Миля
ВР-Ресурс | Холдинг «Вертолеты России»
+7 926 332 2946</t>
  </si>
  <si>
    <t xml:space="preserve">Павел Угринов</t>
  </si>
  <si>
    <t xml:space="preserve">Доброе утро!
Прошу направить коммерческое предложение на оказание услуг по дератизации и дезинсекции на территории: Люберецкий район, п. Томилино, ул. Гаршина, д. 26/1. АО «МВЗ им.М.Л. Миля».
Техническое задание во вложении.</t>
  </si>
  <si>
    <t xml:space="preserve">У павла на контроле
от 18.03
связь 19.03</t>
  </si>
  <si>
    <t xml:space="preserve">МОБИЛ СЭС 7</t>
  </si>
  <si>
    <t xml:space="preserve">89265380690 Анна</t>
  </si>
  <si>
    <t xml:space="preserve">шум воздух эми, частный дом, ступино</t>
  </si>
  <si>
    <t xml:space="preserve">юрий александрович 89852599812</t>
  </si>
  <si>
    <t xml:space="preserve">чертановсакая        10.00-11.00        6300        3418мр        "сумской пр-д д 25 корп 2 кв 117
падик 4 этаж 3
89852599812 юрий александрович"        "плесень 
швы и герметик
снаружи стены в коридоре  до 2 кв.
чертаново 
зачистка и обработка
год гарантия
___
уже к нему ездили, в тот раз стена рассылпалась и была какая-то херь. Перенесли. 
деньги вперед."        владимир</t>
  </si>
  <si>
    <t xml:space="preserve"> 3418мр   </t>
  </si>
  <si>
    <t xml:space="preserve">89110725777 татьяна</t>
  </si>
  <si>
    <t xml:space="preserve">ВНУКОВО        16.00-17.00        3100 нал сбер онлайн        3417мрСЭС        "внуково ул рассказовская д 24
89110725777 татьяна          "        """крысы 1 этаж
год мск внуково
2-ка
комплекс ловуш приман пена""        крысы 3100 комплекс"        Владимир      </t>
  </si>
  <si>
    <t xml:space="preserve">крысы 3100 комплекс</t>
  </si>
  <si>
    <t xml:space="preserve">3417мрСЭС</t>
  </si>
  <si>
    <t xml:space="preserve">Заказ
___
тварь без! гарантии</t>
  </si>
  <si>
    <t xml:space="preserve">8 903 661 32 83                                телефон
Илья </t>
  </si>
  <si>
    <t xml:space="preserve">МСЭ 11 на юротдел</t>
  </si>
  <si>
    <t xml:space="preserve">84959375656 Вера</t>
  </si>
  <si>
    <t xml:space="preserve">офисное здание 21кв м усачева 35 , раздевалки и ресепшн тараканы</t>
  </si>
  <si>
    <t xml:space="preserve">тараканы, рядом столовая суб после 21.00</t>
  </si>
  <si>
    <t xml:space="preserve">Миша в работе рек-ы прислали</t>
  </si>
  <si>
    <t xml:space="preserve">Нургул Телефон7 (968) 748 5145</t>
  </si>
  <si>
    <t xml:space="preserve">100 кв 
4700 р
крысы комплекс кафе хачи</t>
  </si>
  <si>
    <t xml:space="preserve">можно купить лекарство? если что перезвоню</t>
  </si>
  <si>
    <t xml:space="preserve">89035629404 глупышка</t>
  </si>
  <si>
    <t xml:space="preserve">ветклиника, </t>
  </si>
  <si>
    <t xml:space="preserve">3 д </t>
  </si>
  <si>
    <t xml:space="preserve">я поняла, спасибо</t>
  </si>
  <si>
    <t xml:space="preserve">моссэс 14 </t>
  </si>
  <si>
    <t xml:space="preserve">89036283201 григорий </t>
  </si>
  <si>
    <t xml:space="preserve">столярка,  150кв м </t>
  </si>
  <si>
    <t xml:space="preserve">3д,  лаб, жуд, ппк,  увеличение до 16800)))</t>
  </si>
  <si>
    <t xml:space="preserve">Denis Antonnikov
Business Development Associate
Leningradskoye Shosse 16A bld. 3
125171, Moscow, Russia
T: +7 (495) 532-3771 D: +7 (916) 609 74 44
M: +7(915) 345-82-69. F: </t>
  </si>
  <si>
    <t xml:space="preserve">2Д кп </t>
  </si>
  <si>
    <t xml:space="preserve">выставлен счет.
кп сыграло</t>
  </si>
  <si>
    <t xml:space="preserve">89039636732 николай мудак </t>
  </si>
  <si>
    <t xml:space="preserve">комбинат питания  школьный ппк </t>
  </si>
  <si>
    <t xml:space="preserve">дмитрий 89635128973</t>
  </si>
  <si>
    <t xml:space="preserve">ппк офис кафе 
</t>
  </si>
  <si>
    <t xml:space="preserve">ппк жуд вент, стирка, лаб, </t>
  </si>
  <si>
    <t xml:space="preserve">МИША СВЯЗЬ ДОКИ СААААС!!! \\\гас 
НАдо перезвонить!!  в 16.00!\\\жду реквизиты</t>
  </si>
  <si>
    <t xml:space="preserve">проверка 
столярное производство ювао
150 кв.м.</t>
  </si>
  <si>
    <t xml:space="preserve">1-2 недели сроки!
перехлест 
аудит спеца 10 000 р</t>
  </si>
  <si>
    <t xml:space="preserve">перехлест стр 6972</t>
  </si>
  <si>
    <t xml:space="preserve">84954622851 Марина </t>
  </si>
  <si>
    <t xml:space="preserve">ппк по хасспу  ообщепит, 300кв м, </t>
  </si>
  <si>
    <t xml:space="preserve">ппк, жуд с яйцами, 3д, лаб, лампы, стирка,  delegat7@yandex.ru</t>
  </si>
  <si>
    <t xml:space="preserve">выслано кп связь 19.03</t>
  </si>
  <si>
    <t xml:space="preserve">84951502810 татьяна</t>
  </si>
  <si>
    <t xml:space="preserve">матрасов дезинфекция
отель 56 шт кроватей по предписанию.
мск отель
разово 7500
каждый выезд 3700 .по 10 марасов</t>
  </si>
  <si>
    <t xml:space="preserve">прозвон компаний , мразь
то что щас сказал по телефону - выслать на почту. ну ок</t>
  </si>
  <si>
    <t xml:space="preserve">альфатексатйлз</t>
  </si>
  <si>
    <t xml:space="preserve">46 ДЗМ</t>
  </si>
  <si>
    <t xml:space="preserve">комбинат питания</t>
  </si>
  <si>
    <t xml:space="preserve">Валерий                                Имя
+7 916 013 12 11  нищееб</t>
  </si>
  <si>
    <t xml:space="preserve">пищ производство, 960кв м из них 360квм офис 600кв м производство, косино-ухтомское ООО «ЮН БИЗНЕС»</t>
  </si>
  <si>
    <t xml:space="preserve">7 800 разово, и 7800 договор, 4 200</t>
  </si>
  <si>
    <t xml:space="preserve">нищееб пошел к директору есоли примут решение то наберу </t>
  </si>
  <si>
    <t xml:space="preserve">Макаров Алексей Евгеньевич
Гл. инженер ООО «Технопром»
8-977-199-62-65; 8-499-750-00-73</t>
  </si>
  <si>
    <t xml:space="preserve">Добрый день. Можно узнать поподробнее о ваших услугах? Площадь для обслуживания у нас 12500 кв.м.
С уважением,</t>
  </si>
  <si>
    <t xml:space="preserve">84957816772 Актай</t>
  </si>
  <si>
    <t xml:space="preserve">анализ воды 10 км от МКАД</t>
  </si>
  <si>
    <t xml:space="preserve">хочет анализ воды из крана.</t>
  </si>
  <si>
    <t xml:space="preserve">пока согласовывает. НАБРАТЬ В 17.00////// многоканальный номер </t>
  </si>
  <si>
    <t xml:space="preserve">номер моссанэксперта</t>
  </si>
  <si>
    <t xml:space="preserve">крысы , нихуя не понятно что говорит
перезвонит с другой трубки</t>
  </si>
  <si>
    <t xml:space="preserve">нихуя не слышно</t>
  </si>
  <si>
    <t xml:space="preserve">нихуя непонятно</t>
  </si>
  <si>
    <t xml:space="preserve">Анжела                                Имя
+7 985 467 43 15 </t>
  </si>
  <si>
    <t xml:space="preserve">м. царицино        15.00        1400        3419мр        "бехтерева д 2
гараж гск 1
+7 985 467 43 15 
89688115093 Анжела"        "встретят у метро
обработать матрас от клопов в гараже"        Владимир </t>
  </si>
  <si>
    <t xml:space="preserve">клопы в матрасе</t>
  </si>
  <si>
    <t xml:space="preserve">   3419мр </t>
  </si>
  <si>
    <t xml:space="preserve">александр 89031727767</t>
  </si>
  <si>
    <t xml:space="preserve">100 кв
тараканы офис
5100 нал ГАП</t>
  </si>
  <si>
    <t xml:space="preserve">"я буду обзванивать все компании сейчас"
связь в 17.00</t>
  </si>
  <si>
    <t xml:space="preserve">79636542272 Дмитрий </t>
  </si>
  <si>
    <t xml:space="preserve">горячее питание
была проверка
ппк и другое, все спросить, 60кв м  prezzzident@list.ru</t>
  </si>
  <si>
    <t xml:space="preserve"> гас сязь 17. 00\\\КАЗАКИ КП ОТПРАВЛЕНО</t>
  </si>
  <si>
    <t xml:space="preserve">79086108484 Сергей </t>
  </si>
  <si>
    <t xml:space="preserve">Документы открытие бургерной, просил выслать всю инфу по документам на почту МИША СМОТРИ ПОЧТУ СЕРГЕЙ ШИШКИН</t>
  </si>
  <si>
    <t xml:space="preserve">КП ОТПРАВЛЕНО связь 21.03 </t>
  </si>
  <si>
    <t xml:space="preserve"> Екатерина	 	  Имя
 artformat77@gmail.com	 	  email
 7 925 055 12 88</t>
  </si>
  <si>
    <t xml:space="preserve">2Д 
два договора по 4200= 8400 р.
2 юр лица</t>
  </si>
  <si>
    <t xml:space="preserve">диалог отправили рек-ы им</t>
  </si>
  <si>
    <t xml:space="preserve">7 903 543 53 21 Константин</t>
  </si>
  <si>
    <t xml:space="preserve">лабораторка  дезинфекция воздуха 8400 ,анализ воды из общей сети</t>
  </si>
  <si>
    <t xml:space="preserve">миниотель лаб 8 позиций</t>
  </si>
  <si>
    <t xml:space="preserve">жду ппк на почту</t>
  </si>
  <si>
    <t xml:space="preserve">89303078511 Надя </t>
  </si>
  <si>
    <t xml:space="preserve">Мытищи 1-я крестьянская д 33 к 1 кв 4</t>
  </si>
  <si>
    <t xml:space="preserve">тараканы трешка гор тум</t>
  </si>
  <si>
    <t xml:space="preserve">3420мр</t>
  </si>
  <si>
    <r>
      <rPr>
        <b val="true"/>
        <sz val="14"/>
        <color rgb="FFFF0000"/>
        <rFont val="Cambria"/>
        <family val="0"/>
        <charset val="1"/>
      </rPr>
      <t xml:space="preserve">Заказ</t>
    </r>
    <r>
      <rPr>
        <sz val="11"/>
        <color rgb="FF000000"/>
        <rFont val="Cambria"/>
        <family val="0"/>
        <charset val="1"/>
      </rPr>
      <t xml:space="preserve">животное</t>
    </r>
  </si>
  <si>
    <t xml:space="preserve">89166950914 Артур </t>
  </si>
  <si>
    <t xml:space="preserve">гор туман плесень профилактика,  есть маленький ребенок</t>
  </si>
  <si>
    <t xml:space="preserve">ждет  экспертную комиссию о</t>
  </si>
  <si>
    <t xml:space="preserve">89652231585 Александр </t>
  </si>
  <si>
    <t xml:space="preserve">мутный хуй печатники</t>
  </si>
  <si>
    <t xml:space="preserve">мутный хуй все задним числом</t>
  </si>
  <si>
    <t xml:space="preserve">ЖИЛИЩНИК СОЛНЦЕВО</t>
  </si>
  <si>
    <t xml:space="preserve">7.26</t>
  </si>
  <si>
    <t xml:space="preserve">7+965+197+49+90 Фурхад </t>
  </si>
  <si>
    <t xml:space="preserve">клопы 2к кв комплекс 4000 выхино самаркандский б-р 15 корп 3 кв 83 </t>
  </si>
  <si>
    <t xml:space="preserve">3421мр</t>
  </si>
  <si>
    <t xml:space="preserve">7 903 138 16 02 Александр Ильич Костерин </t>
  </si>
  <si>
    <t xml:space="preserve">МЦБ КАРТА</t>
  </si>
  <si>
    <t xml:space="preserve">москва, 200 кв.м  офис и подвал</t>
  </si>
  <si>
    <t xml:space="preserve">Перезвоню сам,бегу. бред какаойто</t>
  </si>
  <si>
    <t xml:space="preserve">89055840020 Светлана 89164093002 Людмила</t>
  </si>
  <si>
    <t xml:space="preserve">клопы, Красногорск,3 комнаты, мкр опалиха пос новоникольское ул ткацкой фабрики д 12 кв 3</t>
  </si>
  <si>
    <t xml:space="preserve">гор тум клопы</t>
  </si>
  <si>
    <t xml:space="preserve">3424мр</t>
  </si>
  <si>
    <t xml:space="preserve">89850662301 Владимир</t>
  </si>
  <si>
    <t xml:space="preserve">новые мытищи</t>
  </si>
  <si>
    <t xml:space="preserve">40 бытовок по 500р</t>
  </si>
  <si>
    <t xml:space="preserve">1218ю(1395ю-новый)</t>
  </si>
  <si>
    <t xml:space="preserve">89264931998 ольга</t>
  </si>
  <si>
    <t xml:space="preserve">москва  профсоюзная 130 к 1 , кв 125</t>
  </si>
  <si>
    <t xml:space="preserve">плесень 1,5-2м, комплекс плесень на откосах,</t>
  </si>
  <si>
    <t xml:space="preserve">3422мр</t>
  </si>
  <si>
    <r>
      <rPr>
        <b val="true"/>
        <sz val="14"/>
        <color rgb="FFFF0000"/>
        <rFont val="Cambria"/>
        <family val="0"/>
        <charset val="1"/>
      </rPr>
      <t xml:space="preserve">Заказ</t>
    </r>
    <r>
      <rPr>
        <sz val="11"/>
        <color rgb="FF000000"/>
        <rFont val="Cambria"/>
        <family val="0"/>
        <charset val="1"/>
      </rPr>
      <t xml:space="preserve">заказала у других беременное животное</t>
    </r>
  </si>
  <si>
    <t xml:space="preserve">89175995069 сергей мудак </t>
  </si>
  <si>
    <t xml:space="preserve">комсомольская пл д2 казанский вокзал кафе експресс на поперечной ориентир напротив турникетов пригородных поездов   призходник</t>
  </si>
  <si>
    <t xml:space="preserve">тараканы 50 кв м хол</t>
  </si>
  <si>
    <t xml:space="preserve">3423мр</t>
  </si>
  <si>
    <t xml:space="preserve">89253797764 Диана Владимировна</t>
  </si>
  <si>
    <t xml:space="preserve">доки кафе</t>
  </si>
  <si>
    <t xml:space="preserve">ппк, жуд с  яйцами,  3д, пищ, стирка </t>
  </si>
  <si>
    <t xml:space="preserve">ЖДУ РЕКВИЗИТОВ НИЩЕЕБЫ СВЯЗЬ 25/03</t>
  </si>
  <si>
    <t xml:space="preserve">89253797764  Диана Владимировна</t>
  </si>
  <si>
    <t xml:space="preserve">избежать проверки хочет. кафе 30 лет работает</t>
  </si>
  <si>
    <t xml:space="preserve">строчка 7011  куча ебаных старых хачей ТУПЫХ БЛЯТЬ ОЧЕНЬ ТУПЫХ ХАЧЕЙ </t>
  </si>
  <si>
    <t xml:space="preserve">89167351001 Сергей</t>
  </si>
  <si>
    <t xml:space="preserve">анализ аэроионный замер  воздуха +  освещенность 2 точик гемотест лаборатория </t>
  </si>
  <si>
    <t xml:space="preserve">5052 от спилц </t>
  </si>
  <si>
    <t xml:space="preserve">жду ппк </t>
  </si>
  <si>
    <t xml:space="preserve">Олег                                Имя
+79374900008 </t>
  </si>
  <si>
    <t xml:space="preserve">не берет трубку </t>
  </si>
  <si>
    <t xml:space="preserve">84956429969 Михаил </t>
  </si>
  <si>
    <t xml:space="preserve">кроты бронницы 40км   6,5 соток с домом</t>
  </si>
  <si>
    <t xml:space="preserve">2 выезда 11 600, 3й и послед 3000</t>
  </si>
  <si>
    <t xml:space="preserve">связь 29.03</t>
  </si>
  <si>
    <t xml:space="preserve">89687302140  Сергей </t>
  </si>
  <si>
    <t xml:space="preserve">комната хол и гор,  в 6 утра хочет, минимум запаха </t>
  </si>
  <si>
    <t xml:space="preserve">3к кв 4700</t>
  </si>
  <si>
    <t xml:space="preserve">мудак раннеутренний, сам наберет</t>
  </si>
  <si>
    <t xml:space="preserve">89253797764 куча ебаных старых хачей ТУПЫХ БЛЯТЬ ОЧЕНЬ ТУПЫХ ХАЧЕЙ </t>
  </si>
  <si>
    <t xml:space="preserve">200КВ М ФАКТ ОБР 7000</t>
  </si>
  <si>
    <t xml:space="preserve">ппк, жуд, стирка, пищ, 3д, дезавтонтр</t>
  </si>
  <si>
    <t xml:space="preserve">22  800</t>
  </si>
  <si>
    <t xml:space="preserve">мгцд 14</t>
  </si>
  <si>
    <t xml:space="preserve">200КВ М ФАКТ ОБР 8450</t>
  </si>
  <si>
    <t xml:space="preserve">29 900</t>
  </si>
  <si>
    <t xml:space="preserve"> Виктория                   Имя
 karmalovavika1@gmail.com                   email
 +7 911 746 90 12</t>
  </si>
  <si>
    <t xml:space="preserve">питер</t>
  </si>
  <si>
    <t xml:space="preserve">89265241247 александра ТУПАЯ МРАЗЬ</t>
  </si>
  <si>
    <t xml:space="preserve">30кв м дер сокол  светлый проезд д 10а </t>
  </si>
  <si>
    <t xml:space="preserve">крыса 30кв м  комплекс набрать прям ща и соласовать одновременный приезд</t>
  </si>
  <si>
    <t xml:space="preserve">3426мр</t>
  </si>
  <si>
    <t xml:space="preserve">89255077579 алексей </t>
  </si>
  <si>
    <t xml:space="preserve">кроты 25км от мкад 25 соток, 15 соток без строений, лес на границе участка  26.03  минка  крекшино кп крекшино уч247 </t>
  </si>
  <si>
    <t xml:space="preserve">3000 3й выезд, заранее пропуск заказать на машину и фио на пропуск </t>
  </si>
  <si>
    <t xml:space="preserve">3425мр</t>
  </si>
  <si>
    <t xml:space="preserve">Заказ- ОТКАЗ КРОТЫ ПРОПАЛИ ОТ 22.04</t>
  </si>
  <si>
    <t xml:space="preserve">89057207008 Роман</t>
  </si>
  <si>
    <t xml:space="preserve">доки открытие кулинария 40кв </t>
  </si>
  <si>
    <t xml:space="preserve">ппк по хассп, жуд 3900 с яйцами,  пищ, стирка, Москва, лаб 14к еда 8к</t>
  </si>
  <si>
    <t xml:space="preserve">жду реквизитыв\\гас связь 22.03</t>
  </si>
  <si>
    <t xml:space="preserve">ЭЛЬДАР 	          	     Имя
+7 901 348 13 26</t>
  </si>
  <si>
    <t xml:space="preserve">3-шка беломорская д 1 кв 203</t>
  </si>
  <si>
    <t xml:space="preserve">3427мр</t>
  </si>
  <si>
    <t xml:space="preserve">стр 6698 </t>
  </si>
  <si>
    <t xml:space="preserve">зеленоград  6 кв м  профилактика от плесени</t>
  </si>
  <si>
    <t xml:space="preserve">гор тум 3500 приходник  + 1500м  за угол</t>
  </si>
  <si>
    <t xml:space="preserve">наберет как оценщик приедет.</t>
  </si>
  <si>
    <t xml:space="preserve">79037764645 Кирилл</t>
  </si>
  <si>
    <t xml:space="preserve">7 машин, </t>
  </si>
  <si>
    <t xml:space="preserve">3500 за ИП на год обработка 1000 руб.</t>
  </si>
  <si>
    <t xml:space="preserve">будет патиху отправлять клиентов. сам наберет как готовы будeт</t>
  </si>
  <si>
    <t xml:space="preserve">мгцд 6 </t>
  </si>
  <si>
    <t xml:space="preserve">12.53 </t>
  </si>
  <si>
    <t xml:space="preserve">89265297345 Мария </t>
  </si>
  <si>
    <t xml:space="preserve">клопы общага, </t>
  </si>
  <si>
    <t xml:space="preserve">обшага комната вписать сихлор </t>
  </si>
  <si>
    <t xml:space="preserve">ДУМАЕТ СВЯЗЬ 16.00\\гас связь 22.03\\\гас</t>
  </si>
  <si>
    <t xml:space="preserve">89214263976 Антон</t>
  </si>
  <si>
    <t xml:space="preserve">одинцово  3ка</t>
  </si>
  <si>
    <t xml:space="preserve">год клопы, больная бабушка</t>
  </si>
  <si>
    <t xml:space="preserve">3429мр</t>
  </si>
  <si>
    <t xml:space="preserve">МГЦД 8</t>
  </si>
  <si>
    <t xml:space="preserve">89691234455   89263443475 Алексей</t>
  </si>
  <si>
    <t xml:space="preserve">можайск, 15 соток , Можайский р-н дер. Красновидово ул.луговая д 65а 2 выезда</t>
  </si>
  <si>
    <t xml:space="preserve">кроты очень много лунок, упор на кротоловки</t>
  </si>
  <si>
    <t xml:space="preserve">3428МГЦД-мр</t>
  </si>
  <si>
    <t xml:space="preserve">89151578726 Морозова Алла Васильевна 89151578725 Михаил</t>
  </si>
  <si>
    <t xml:space="preserve">Егорьевск, 2-шка , 1 микрорайон д 33  кв 73</t>
  </si>
  <si>
    <t xml:space="preserve">клопы,гор тум старый клиент</t>
  </si>
  <si>
    <t xml:space="preserve">3430мр</t>
  </si>
  <si>
    <t xml:space="preserve">МЕДСИ ЛАБ</t>
  </si>
  <si>
    <t xml:space="preserve">1396ю</t>
  </si>
  <si>
    <t xml:space="preserve">ирина  моссанэксперт</t>
  </si>
  <si>
    <t xml:space="preserve">красногорск</t>
  </si>
  <si>
    <t xml:space="preserve">мгцд 11</t>
  </si>
  <si>
    <t xml:space="preserve">84999638497 максим </t>
  </si>
  <si>
    <t xml:space="preserve">чеховский р-н 25км от мкад 28000</t>
  </si>
  <si>
    <t xml:space="preserve">88793472583 марина </t>
  </si>
  <si>
    <t xml:space="preserve">СТАВРОПОЛЬСКИЙ КРАЙ назходится в КАВМИНВОДЫ СЗЗ.  ппк</t>
  </si>
  <si>
    <t xml:space="preserve">муорный оператор 2 мусоросортировочных полигона 1800 кв и 1400 кв м, 160000 тыс тонн в год </t>
  </si>
  <si>
    <t xml:space="preserve">гов голова пошла к руководству</t>
  </si>
  <si>
    <t xml:space="preserve">89150271515 Александр</t>
  </si>
  <si>
    <t xml:space="preserve">люблино, марьино</t>
  </si>
  <si>
    <t xml:space="preserve">однушка тараканы давно комплекс</t>
  </si>
  <si>
    <t xml:space="preserve">сам позвоню</t>
  </si>
  <si>
    <t xml:space="preserve">дельта кредит </t>
  </si>
  <si>
    <t xml:space="preserve">Олег 	          	     Имя
+7 930 000 12 01</t>
  </si>
  <si>
    <t xml:space="preserve">2500 ул лобачевского , 118 к 3 ,школа</t>
  </si>
  <si>
    <t xml:space="preserve">дератизация на год </t>
  </si>
  <si>
    <t xml:space="preserve">кп отправленно,ждем согласования.</t>
  </si>
  <si>
    <t xml:space="preserve">Елена                          
+7 968 844 12 01 </t>
  </si>
  <si>
    <t xml:space="preserve">БЮДЖЕТ 82000 БЮДЖЕТ МЧС РФ      НА ДАВЫДКОВСКОЙ</t>
  </si>
  <si>
    <t xml:space="preserve">ЗАПРОС КП ждем тз, мчс до 100к тупенькая комедант</t>
  </si>
  <si>
    <t xml:space="preserve">москва, 100 кв.м. магазин после закрытия</t>
  </si>
  <si>
    <t xml:space="preserve">холодный</t>
  </si>
  <si>
    <t xml:space="preserve">поговорю с директором связь в 14,00/сам позвоню</t>
  </si>
  <si>
    <t xml:space="preserve">89255882104 ирина мразь </t>
  </si>
  <si>
    <t xml:space="preserve">2к кв клопы, матрас был куплен и сч него клопы, чертановская </t>
  </si>
  <si>
    <t xml:space="preserve">гор и бар 3 500</t>
  </si>
  <si>
    <t xml:space="preserve">думает связь 13.30 еще не определилась\ мразь</t>
  </si>
  <si>
    <t xml:space="preserve">Ирина +79166318320 ( звонить) 79661208886 Сергей"</t>
  </si>
  <si>
    <t xml:space="preserve">"Адрес: Свободный Проспект д.37/18 «СовкомБанк»
</t>
  </si>
  <si>
    <t xml:space="preserve">ГАп и хол со скид, 50 кв.м тарканы</t>
  </si>
  <si>
    <t xml:space="preserve">ветклиника, 3д, </t>
  </si>
  <si>
    <t xml:space="preserve">19.47</t>
  </si>
  <si>
    <t xml:space="preserve">89687302140 Сергей</t>
  </si>
  <si>
    <t xml:space="preserve">1 москва,сельскохозяйственная 13 к5 кв 58</t>
  </si>
  <si>
    <t xml:space="preserve">комплекс комната</t>
  </si>
  <si>
    <t xml:space="preserve">3431мр</t>
  </si>
  <si>
    <t xml:space="preserve">моссэс 1</t>
  </si>
  <si>
    <t xml:space="preserve">89150470623 Татьяна 84991697433</t>
  </si>
  <si>
    <t xml:space="preserve">погонный проезд  д1 к2 кв 12</t>
  </si>
  <si>
    <t xml:space="preserve">горячий тум трешка</t>
  </si>
  <si>
    <t xml:space="preserve">3432мрСЭС</t>
  </si>
  <si>
    <t xml:space="preserve">дед старший по подъезду 12 этажей 6 мусорок, 1 мусорокамера</t>
  </si>
  <si>
    <t xml:space="preserve">помпа</t>
  </si>
  <si>
    <t xml:space="preserve">связь в пн</t>
  </si>
  <si>
    <t xml:space="preserve">09.37</t>
  </si>
  <si>
    <t xml:space="preserve">89060644069 Ирина</t>
  </si>
  <si>
    <t xml:space="preserve">ул.речная д 2 кв 48 Красногорск</t>
  </si>
  <si>
    <t xml:space="preserve">клопы однушка гап</t>
  </si>
  <si>
    <t xml:space="preserve">3433мр</t>
  </si>
  <si>
    <t xml:space="preserve">9.59</t>
  </si>
  <si>
    <t xml:space="preserve">Роман 	          	     Имя
+7 903 103 52 22 </t>
  </si>
  <si>
    <t xml:space="preserve">2шка раменский р-н,</t>
  </si>
  <si>
    <t xml:space="preserve">сама наберу/совет с мужем</t>
  </si>
  <si>
    <t xml:space="preserve">89035001804 ольга</t>
  </si>
  <si>
    <t xml:space="preserve">удельная раменский р-н</t>
  </si>
  <si>
    <t xml:space="preserve">хочу обработу за 2 тысячи в раменском р-не/если строчка 7057 позвонит то можно и обработать</t>
  </si>
  <si>
    <t xml:space="preserve">1278ил</t>
  </si>
  <si>
    <t xml:space="preserve">хочет закрывающие документы</t>
  </si>
  <si>
    <t xml:space="preserve">79035001804 надежда</t>
  </si>
  <si>
    <t xml:space="preserve">клопы 2 недели, 2к кв, удельная </t>
  </si>
  <si>
    <t xml:space="preserve">ужасная мошенница</t>
  </si>
  <si>
    <t xml:space="preserve">89688310411 Светлана</t>
  </si>
  <si>
    <t xml:space="preserve">москва, </t>
  </si>
  <si>
    <t xml:space="preserve">Плесень комплекс не понимает обьем зараженной поверхности если 3-4 кв.м то 7000 а так считаем как за 1 кв.м 5000</t>
  </si>
  <si>
    <t xml:space="preserve">Позвонить в 27.03</t>
  </si>
  <si>
    <t xml:space="preserve"> общага 14 </t>
  </si>
  <si>
    <t xml:space="preserve">клопы 40 комн,комплекс</t>
  </si>
  <si>
    <t xml:space="preserve">животное,связь 14.05/трубку не берет/связь в 16.00</t>
  </si>
  <si>
    <t xml:space="preserve">Александр 	          	     Имя
+7 916 396 40 28</t>
  </si>
  <si>
    <t xml:space="preserve">Видное</t>
  </si>
  <si>
    <t xml:space="preserve">договор 3 д,с фактической обработкой</t>
  </si>
  <si>
    <t xml:space="preserve">хочу за 6000, Миша связь</t>
  </si>
  <si>
    <t xml:space="preserve">89265607260 оксана </t>
  </si>
  <si>
    <t xml:space="preserve">Рамиля\Михаил</t>
  </si>
  <si>
    <t xml:space="preserve">гас, пищ закваски завод еще не построили,  2га терр и 2000кв м,  25000 пест контроль, </t>
  </si>
  <si>
    <t xml:space="preserve">консультация еще нихера нету, аудит 20 000  на завершщающей части строитедльства </t>
  </si>
  <si>
    <t xml:space="preserve">Ирина 	          	     Имя
+7 916 917 41 73 </t>
  </si>
  <si>
    <t xml:space="preserve">7 968 950 49 56 Ирина</t>
  </si>
  <si>
    <t xml:space="preserve">beloomut-school1@yandex.ru</t>
  </si>
  <si>
    <t xml:space="preserve">89999892013 Александр</t>
  </si>
  <si>
    <t xml:space="preserve">Доки для роспотребнадзора</t>
  </si>
  <si>
    <t xml:space="preserve">мудак, сам наберет</t>
  </si>
  <si>
    <t xml:space="preserve">89096411843 Светлана  </t>
  </si>
  <si>
    <t xml:space="preserve">клоп 1 ка комплекс</t>
  </si>
  <si>
    <t xml:space="preserve">3434мр</t>
  </si>
  <si>
    <t xml:space="preserve">клопы и тараканы  2к кв 3 чел пос. свердловский  25 км от мкад </t>
  </si>
  <si>
    <t xml:space="preserve">перезвоню как надумаю связь 17.00/сам позвоню</t>
  </si>
  <si>
    <t xml:space="preserve">850 кв.м дезинсекция дератизация школа обработка</t>
  </si>
  <si>
    <t xml:space="preserve">дезинсекция 2 раза в месяц дератизация 1 раз в месяц на год  45000 если оплачивают сразу</t>
  </si>
  <si>
    <t xml:space="preserve">Связь в 16.00/не берет</t>
  </si>
  <si>
    <t xml:space="preserve">13.38</t>
  </si>
  <si>
    <t xml:space="preserve">Александр Валерьевич                                Имя
+7 916 608 84 62 89166019837 мария васильевна</t>
  </si>
  <si>
    <t xml:space="preserve">70 кв.м мыши реутов ,ул парковая 4</t>
  </si>
  <si>
    <t xml:space="preserve">дератизация,мыши крысятина ловушки без пены</t>
  </si>
  <si>
    <t xml:space="preserve">свяжусь с руководителем перезвоню, связь в 16.00/тайм аут сама наберу</t>
  </si>
  <si>
    <t xml:space="preserve">84999044684 Владимир</t>
  </si>
  <si>
    <t xml:space="preserve">3ка клопы отрадное</t>
  </si>
  <si>
    <t xml:space="preserve">комплекс   клопы уже месяц пенсионеры</t>
  </si>
  <si>
    <t xml:space="preserve">3437мр</t>
  </si>
  <si>
    <t xml:space="preserve">моссэс 18</t>
  </si>
  <si>
    <t xml:space="preserve">79857671877 Александр</t>
  </si>
  <si>
    <t xml:space="preserve">Субподряд, от 3 га цена 16000 га за гербицидную обработку</t>
  </si>
  <si>
    <t xml:space="preserve">гербициды, борщевик</t>
  </si>
  <si>
    <t xml:space="preserve">суб подряд странный тип/набрать в апреле 30-го</t>
  </si>
  <si>
    <t xml:space="preserve">89096394767 Николай </t>
  </si>
  <si>
    <t xml:space="preserve">щербинка  2к кв, траканы </t>
  </si>
  <si>
    <t xml:space="preserve">хол и бар  - цену не спросил </t>
  </si>
  <si>
    <t xml:space="preserve">думает связь 17.00/не доступен</t>
  </si>
  <si>
    <t xml:space="preserve">89639628620  Владимир</t>
  </si>
  <si>
    <t xml:space="preserve">площадь 120м2 деревянный от мкад 15 км по Дмитровке музей танков</t>
  </si>
  <si>
    <t xml:space="preserve">3  выезда </t>
  </si>
  <si>
    <t xml:space="preserve">связь 26.03 в 15.00 пенсионеры-денег особо нет</t>
  </si>
  <si>
    <t xml:space="preserve">84994596907 наталья </t>
  </si>
  <si>
    <t xml:space="preserve">плесень,  дезинф гор тум - 30кв   5000 офис чопа</t>
  </si>
  <si>
    <t xml:space="preserve"> 1500  за кв м </t>
  </si>
  <si>
    <t xml:space="preserve">гов голова пошла к директору сообщит</t>
  </si>
  <si>
    <t xml:space="preserve">моссэс 22</t>
  </si>
  <si>
    <t xml:space="preserve">7 949 521 55 25  Анна</t>
  </si>
  <si>
    <t xml:space="preserve">кривой номер, постоянно занято</t>
  </si>
  <si>
    <t xml:space="preserve">площадь 5 соток без застроек по дмитровке 45 км не доезжвя Сарачан</t>
  </si>
  <si>
    <t xml:space="preserve">кроты 3 выезда и 4й выезд 3500  КРОТЫ</t>
  </si>
  <si>
    <t xml:space="preserve">17 100</t>
  </si>
  <si>
    <t xml:space="preserve">УЗНАЛ ЦЕНУ-ДОРОГО, ХОЧЕТ У МОШЕННИКОВ ГАЗАЦИЮ ЗАКАЗАТЬ-долбоеб</t>
  </si>
  <si>
    <t xml:space="preserve">8916-3081010</t>
  </si>
  <si>
    <t xml:space="preserve">40 га</t>
  </si>
  <si>
    <t xml:space="preserve">борщевик,19 тыщ за га без покоса</t>
  </si>
  <si>
    <t xml:space="preserve">старый долбоящер узнает на снт сколько будет стоить</t>
  </si>
  <si>
    <t xml:space="preserve">елена 	          	     Имя
+7 964 583 57 34 </t>
  </si>
  <si>
    <t xml:space="preserve">квартира,Москва петрозаводская 15 к 3 кв 274</t>
  </si>
  <si>
    <t xml:space="preserve">тараканы пол года , </t>
  </si>
  <si>
    <t xml:space="preserve">Бронь</t>
  </si>
  <si>
    <t xml:space="preserve">кроты    СТРОЧКА 740 программа лояльности</t>
  </si>
  <si>
    <t xml:space="preserve">1730ав/1</t>
  </si>
  <si>
    <t xml:space="preserve">8916462-9037 Ирина</t>
  </si>
  <si>
    <t xml:space="preserve">Москва, 1-комн ,ул дмитрия ульянова д 23 к 1 кв 59 </t>
  </si>
  <si>
    <t xml:space="preserve">тараканы + барьер</t>
  </si>
  <si>
    <t xml:space="preserve">3435мр</t>
  </si>
  <si>
    <t xml:space="preserve">09.17</t>
  </si>
  <si>
    <t xml:space="preserve">таня 	          	     Имя
+7 968 986 98 92 </t>
  </si>
  <si>
    <t xml:space="preserve">7 977 290 18 45 Татьяна</t>
  </si>
  <si>
    <t xml:space="preserve">/dokumenty-dlya-ses.  общепит</t>
  </si>
  <si>
    <t xml:space="preserve">несколько ооо и ип, на последующие скидка будет</t>
  </si>
  <si>
    <t xml:space="preserve">пошла к руководству---связь 27.03</t>
  </si>
  <si>
    <t xml:space="preserve">несколько ооо и ип, на последующие скидка будет за 1 ооо 22700</t>
  </si>
  <si>
    <t xml:space="preserve">мошенница</t>
  </si>
  <si>
    <t xml:space="preserve">89162977589 лАРИСА </t>
  </si>
  <si>
    <t xml:space="preserve">тар комплекс 2ка</t>
  </si>
  <si>
    <t xml:space="preserve">3436мр</t>
  </si>
  <si>
    <t xml:space="preserve">7 916 670 93 25 Галина</t>
  </si>
  <si>
    <t xml:space="preserve">дератизация склад 5000м2-упаковочные материалы Москва</t>
  </si>
  <si>
    <t xml:space="preserve">108-12 выездов//// при оплате всего  договра-  91200р</t>
  </si>
  <si>
    <t xml:space="preserve">91 200</t>
  </si>
  <si>
    <t xml:space="preserve">говорящая голова-пошла к руководству. связь 27.03</t>
  </si>
  <si>
    <t xml:space="preserve">89166179167 Александр</t>
  </si>
  <si>
    <t xml:space="preserve">протечка на стенах плесень 15м2  под 150м2-локально  москва</t>
  </si>
  <si>
    <t xml:space="preserve"> 54 000</t>
  </si>
  <si>
    <t xml:space="preserve">узнвет порядок цен, писал в чат мосэс еще(65000)----- связь 27.03</t>
  </si>
  <si>
    <t xml:space="preserve">7 968 718 55 88 юлия</t>
  </si>
  <si>
    <t xml:space="preserve">метро планерная 400м2</t>
  </si>
  <si>
    <t xml:space="preserve">столовая тараканы</t>
  </si>
  <si>
    <t xml:space="preserve">9 900</t>
  </si>
  <si>
    <t xml:space="preserve">Светлана84997068134</t>
  </si>
  <si>
    <t xml:space="preserve">25 м2 только отрава</t>
  </si>
  <si>
    <t xml:space="preserve">москва  войковская крысы по потолком</t>
  </si>
  <si>
    <t xml:space="preserve">3438мр</t>
  </si>
  <si>
    <t xml:space="preserve">преграда гель форсайт , Алмаз антей ждем счет договор</t>
  </si>
  <si>
    <t xml:space="preserve">89101752758 Андрей</t>
  </si>
  <si>
    <t xml:space="preserve">Кроты 10 км от МКАД по Каширке пос Ян 10 сот но пофакту 1 сотка</t>
  </si>
  <si>
    <t xml:space="preserve">Кроты ловушки фумигант 1 выезд (Если 2 выезда то 12400)</t>
  </si>
  <si>
    <t xml:space="preserve">созвон в 15-16/апарат абонента выключен или находится вне зоны действия сети</t>
  </si>
  <si>
    <t xml:space="preserve">89646480977 Дмитрий</t>
  </si>
  <si>
    <t xml:space="preserve">документы для роспотребнадзора вафли мороженное</t>
  </si>
  <si>
    <t xml:space="preserve">доки для роспотребнадзора</t>
  </si>
  <si>
    <t xml:space="preserve">позвонить 8 числа после симпозиума по членестоногим</t>
  </si>
  <si>
    <t xml:space="preserve">79104650840 Анна</t>
  </si>
  <si>
    <t xml:space="preserve">13,5 ГА тульская область 120км от москвы  </t>
  </si>
  <si>
    <t xml:space="preserve">клещи сельхоз земля 6500 за Га</t>
  </si>
  <si>
    <t xml:space="preserve">84 500</t>
  </si>
  <si>
    <t xml:space="preserve">КП ОТПРАВЛЕНО  связь 1го апреля</t>
  </si>
  <si>
    <t xml:space="preserve">7 929 612 13 99 Армен</t>
  </si>
  <si>
    <t xml:space="preserve">сбрасывает постоянно</t>
  </si>
  <si>
    <t xml:space="preserve">84956146127 Анна</t>
  </si>
  <si>
    <t xml:space="preserve">покупка договора</t>
  </si>
  <si>
    <t xml:space="preserve">1398ю</t>
  </si>
  <si>
    <t xml:space="preserve">счет выставлен</t>
  </si>
  <si>
    <t xml:space="preserve">89031291402 пенсионерка</t>
  </si>
  <si>
    <t xml:space="preserve">двушка зелик </t>
  </si>
  <si>
    <t xml:space="preserve">обзванивает связь в 16.00 /нищебродка сама позвоню</t>
  </si>
  <si>
    <t xml:space="preserve">7 967 299 77 03 юлия</t>
  </si>
  <si>
    <t xml:space="preserve">1ка тараканы 1й этаж</t>
  </si>
  <si>
    <t xml:space="preserve">пошла с мужем советоваться, связб в 14.00///сбр 15:33/ сбр 15:40</t>
  </si>
  <si>
    <t xml:space="preserve">84992414735 Всеволод Алексеевич</t>
  </si>
  <si>
    <t xml:space="preserve">Смоленская губерния</t>
  </si>
  <si>
    <t xml:space="preserve">далеко далеко</t>
  </si>
  <si>
    <t xml:space="preserve">7 916 721 84 75 Светлана</t>
  </si>
  <si>
    <t xml:space="preserve">делали ремонт, появилась плесень   на кухне(есть скрытые участки к которым нет доступа)</t>
  </si>
  <si>
    <t xml:space="preserve">москва 1600р/м2</t>
  </si>
  <si>
    <t xml:space="preserve">пока только узнаю порядок цен, позвонить в 15.00 28,03</t>
  </si>
  <si>
    <t xml:space="preserve">89251188030 Мурад Млаев</t>
  </si>
  <si>
    <t xml:space="preserve">открытие хостела  rokka.group@mail.ru</t>
  </si>
  <si>
    <t xml:space="preserve">3 авто   дезинфекция с актами</t>
  </si>
  <si>
    <t xml:space="preserve">1500 за машину </t>
  </si>
  <si>
    <t xml:space="preserve">сама буд звонить. нужно что бы с мойкой авто у вас было</t>
  </si>
  <si>
    <t xml:space="preserve">андрей 89265507834</t>
  </si>
  <si>
    <t xml:space="preserve">18 соток 15 км от мкад  </t>
  </si>
  <si>
    <t xml:space="preserve">минимум 3 выезда    4 выезд по гарантии только за дорога   КРОТЫ</t>
  </si>
  <si>
    <t xml:space="preserve">15 апреля связь</t>
  </si>
  <si>
    <t xml:space="preserve">17.34</t>
  </si>
  <si>
    <t xml:space="preserve">89267067342 Дмитрий</t>
  </si>
  <si>
    <t xml:space="preserve">двушка полежаевская </t>
  </si>
  <si>
    <t xml:space="preserve">Заказ стр 7141</t>
  </si>
  <si>
    <t xml:space="preserve">09.38</t>
  </si>
  <si>
    <t xml:space="preserve">89099922409 Валентин 89685540003</t>
  </si>
  <si>
    <t xml:space="preserve">Москва нахимовский пр-кт дом 8 </t>
  </si>
  <si>
    <t xml:space="preserve">Аудит + проект договора</t>
  </si>
  <si>
    <t xml:space="preserve">3440мр</t>
  </si>
  <si>
    <t xml:space="preserve">89169409163 Анна</t>
  </si>
  <si>
    <t xml:space="preserve">80000кв м по всей москве</t>
  </si>
  <si>
    <t xml:space="preserve">89097621101 Марина Проценко</t>
  </si>
  <si>
    <t xml:space="preserve">доки для роспотреба</t>
  </si>
  <si>
    <t xml:space="preserve">7 999 884-6911</t>
  </si>
  <si>
    <t xml:space="preserve">секретные обьекты 72 обьекта граждане РФ</t>
  </si>
  <si>
    <t xml:space="preserve">субподряд </t>
  </si>
  <si>
    <t xml:space="preserve">странная хрень секретность/жду тз</t>
  </si>
  <si>
    <t xml:space="preserve">89645794205   Кирилл</t>
  </si>
  <si>
    <t xml:space="preserve">от мкад 50 км по М4 10 соток</t>
  </si>
  <si>
    <t xml:space="preserve">  2 выезда и 3й гарантийный</t>
  </si>
  <si>
    <t xml:space="preserve">3441мр</t>
  </si>
  <si>
    <t xml:space="preserve">нашел дешевле</t>
  </si>
  <si>
    <t xml:space="preserve">7 903 250 21 74 Кирилл</t>
  </si>
  <si>
    <t xml:space="preserve">дератизация дезинсекция 12500м2 дез ежемесячно дер ежеквартально </t>
  </si>
  <si>
    <t xml:space="preserve">офис москва  дезратизазация 11рм2 дезинсекция 12м2</t>
  </si>
  <si>
    <t xml:space="preserve">шляпа, у нас подряд добавилим услуги, мне прсто нужна консультация по цене</t>
  </si>
  <si>
    <t xml:space="preserve">	/unichtozhenie-krotov.html
Имя	Александр
email	alex-wiley@yandex.ru</t>
  </si>
  <si>
    <t xml:space="preserve">14.13</t>
  </si>
  <si>
    <t xml:space="preserve">89687681441 хз кто</t>
  </si>
  <si>
    <t xml:space="preserve">хз кто трубка не але</t>
  </si>
  <si>
    <t xml:space="preserve">89030088579 Игорь</t>
  </si>
  <si>
    <t xml:space="preserve">35 сот дератизация дезинсекция 7 км от мкад 35 сот</t>
  </si>
  <si>
    <t xml:space="preserve">7 985 249 59 99  Алексей</t>
  </si>
  <si>
    <t xml:space="preserve">demerkurizatsiya</t>
  </si>
  <si>
    <t xml:space="preserve">данный вид связи не досупен для абонента</t>
  </si>
  <si>
    <t xml:space="preserve">89165805048 Борис</t>
  </si>
  <si>
    <t xml:space="preserve">Семен Сергеев</t>
  </si>
  <si>
    <t xml:space="preserve">участие в аукционе . большие объемы. </t>
  </si>
  <si>
    <t xml:space="preserve">будет тендер(единичный запрос)  портал тендер абсалют   ОЧЕНЬ МНОГО ЗЕМЕЛЬ и ОНИ РАЗБРОСАНЫ ПО МО</t>
  </si>
  <si>
    <t xml:space="preserve">1 апреля будет  ТЗ</t>
  </si>
  <si>
    <t xml:space="preserve">поражены плинтуса ничего убирать не хотят хотят сохранить наличники и плинтуса</t>
  </si>
  <si>
    <t xml:space="preserve">Комплекс плесень</t>
  </si>
  <si>
    <t xml:space="preserve"> 5 100</t>
  </si>
  <si>
    <t xml:space="preserve">тварь не хочет ничего убирать</t>
  </si>
  <si>
    <t xml:space="preserve">7 926 456 88 41  Ольга</t>
  </si>
  <si>
    <t xml:space="preserve">тараканы кафе продукты на вынос 60м2 4м2-подсобка</t>
  </si>
  <si>
    <t xml:space="preserve">одинцово новая трехгорка  до 20.00-4900, после 20.00 -6700р</t>
  </si>
  <si>
    <t xml:space="preserve">3446ап</t>
  </si>
  <si>
    <t xml:space="preserve">заказ от 01.04</t>
  </si>
  <si>
    <t xml:space="preserve">89636511137 пробивон</t>
  </si>
  <si>
    <t xml:space="preserve">пробивон</t>
  </si>
  <si>
    <t xml:space="preserve">89653209334 маргорита</t>
  </si>
  <si>
    <t xml:space="preserve">Химки, мкр. Сходня  ,ул вишневая д 14 кв 341</t>
  </si>
  <si>
    <t xml:space="preserve">однушка диван на кухне и в комнате </t>
  </si>
  <si>
    <t xml:space="preserve">3442мр</t>
  </si>
  <si>
    <t xml:space="preserve">0,7 Га Видное</t>
  </si>
  <si>
    <t xml:space="preserve">борщевик  хим обработка- 18000  и спокосом-22000 и убрать в стога-6000р</t>
  </si>
  <si>
    <t xml:space="preserve">тупая говорящая бошка--в 17.00 связь</t>
  </si>
  <si>
    <t xml:space="preserve">89295928253 Кирилл</t>
  </si>
  <si>
    <t xml:space="preserve">должен прислать карточка организации. открытие в мае</t>
  </si>
  <si>
    <t xml:space="preserve">8-985-748-94-79 Олег </t>
  </si>
  <si>
    <t xml:space="preserve">москва, улица 5000 кв.м </t>
  </si>
  <si>
    <t xml:space="preserve">если 1 выезд 41000 если ежемесячно то 21000 в месяц</t>
  </si>
  <si>
    <t xml:space="preserve">41 000</t>
  </si>
  <si>
    <t xml:space="preserve">созвон в 18-00</t>
  </si>
  <si>
    <t xml:space="preserve">89774263590 Сергей</t>
  </si>
  <si>
    <t xml:space="preserve">дезинсекция дератизация  дезинфекция -65000р  дезтнсекция-35р и дератизация-35р. в ТЗ наш пункт 54 55 56</t>
  </si>
  <si>
    <t xml:space="preserve">дезинфекция пастельных принадлежностей + обработки дезинсекция и дератизация(белье раз в пол года, паст принадл-раз в пол года и ролотенца- раз в пол года) комплект белья 600шт, обработка подушек-1000шт полотенца-600шт</t>
  </si>
  <si>
    <t xml:space="preserve">65 000</t>
  </si>
  <si>
    <t xml:space="preserve">1 апреля связь.</t>
  </si>
  <si>
    <t xml:space="preserve">Вемес</t>
  </si>
  <si>
    <t xml:space="preserve">27571.67</t>
  </si>
  <si>
    <t xml:space="preserve">оплата 25.03.19</t>
  </si>
  <si>
    <t xml:space="preserve">НБА -Северо-Запад</t>
  </si>
  <si>
    <t xml:space="preserve">17060.67</t>
  </si>
  <si>
    <t xml:space="preserve">89686070482 Илья</t>
  </si>
  <si>
    <t xml:space="preserve">Поселок вешки моск обл ул алмазовская д 2 </t>
  </si>
  <si>
    <t xml:space="preserve">Кроты 4 сотки если 1 выезд то 6100 если 2 то 9600</t>
  </si>
  <si>
    <t xml:space="preserve">9 600</t>
  </si>
  <si>
    <t xml:space="preserve">позвонить 05.04</t>
  </si>
  <si>
    <t xml:space="preserve">Скани</t>
  </si>
  <si>
    <t xml:space="preserve">18613.15</t>
  </si>
  <si>
    <t xml:space="preserve">оплата 26.03.19</t>
  </si>
  <si>
    <t xml:space="preserve">89852103659 Виктория</t>
  </si>
  <si>
    <t xml:space="preserve">Новая москва д шагнино пос чистые ключи шаганинские поляны 24 пос щаповское </t>
  </si>
  <si>
    <t xml:space="preserve">17.5соток  24 км.</t>
  </si>
  <si>
    <t xml:space="preserve">3443мр</t>
  </si>
  <si>
    <t xml:space="preserve">7 926 317 75 30  Александр Андреевич</t>
  </si>
  <si>
    <t xml:space="preserve">4 аптеки  от 45 м до 100м2. 2 д- по заявкам. ежеквартальна</t>
  </si>
  <si>
    <t xml:space="preserve">мутный тип, говорит как будто у него 2 хуя во рту--- набрать 03.04</t>
  </si>
  <si>
    <t xml:space="preserve">оплата 28.03.19</t>
  </si>
  <si>
    <t xml:space="preserve">Аламед</t>
  </si>
  <si>
    <t xml:space="preserve">оплата 29.03.19</t>
  </si>
  <si>
    <t xml:space="preserve">Куусинена д 6 к 10 , кв 819  89267067342 Дмитрий</t>
  </si>
  <si>
    <t xml:space="preserve">тараканы двушка гор тум + СИЗ</t>
  </si>
  <si>
    <t xml:space="preserve">3444мр</t>
  </si>
  <si>
    <t xml:space="preserve">79262740201 Александр</t>
  </si>
  <si>
    <t xml:space="preserve">Подольск, 50 сот,  </t>
  </si>
  <si>
    <t xml:space="preserve">Кроты комплекс 2 выезда </t>
  </si>
  <si>
    <t xml:space="preserve">совет связь в понедельник 01.04</t>
  </si>
  <si>
    <t xml:space="preserve">84954663970 Иван</t>
  </si>
  <si>
    <t xml:space="preserve">1000м2- 8000р выезд ежемесячно</t>
  </si>
  <si>
    <t xml:space="preserve">многоквартирный дом</t>
  </si>
  <si>
    <t xml:space="preserve">15.21</t>
  </si>
  <si>
    <t xml:space="preserve">открытие салон красоты нужны доки</t>
  </si>
  <si>
    <t xml:space="preserve">skflamingo@mail.ru</t>
  </si>
  <si>
    <t xml:space="preserve">анкету отправил</t>
  </si>
  <si>
    <t xml:space="preserve">суббота/воскр</t>
  </si>
  <si>
    <t xml:space="preserve">89256094287 Анна</t>
  </si>
  <si>
    <t xml:space="preserve"> барвихинская 4 к 2 кв 363  </t>
  </si>
  <si>
    <t xml:space="preserve">клопы появились 2 недели назад 1 шка клопы хол с барьером</t>
  </si>
  <si>
    <t xml:space="preserve">3445мр</t>
  </si>
  <si>
    <t xml:space="preserve">31.04</t>
  </si>
  <si>
    <t xml:space="preserve">100км от мкад клинский район </t>
  </si>
  <si>
    <t xml:space="preserve">28000-4 выезда +1 гарантийный копканы фаском(7т. выезд) если будет сосео до скидка 5т за выезд</t>
  </si>
  <si>
    <t xml:space="preserve">связь 05.04</t>
  </si>
  <si>
    <t xml:space="preserve">50км от мкад </t>
  </si>
  <si>
    <t xml:space="preserve">28000 4 выезда  КРОТЫ</t>
  </si>
  <si>
    <t xml:space="preserve">тар 3ка </t>
  </si>
  <si>
    <t xml:space="preserve">не на связи</t>
  </si>
  <si>
    <t xml:space="preserve">89057768817 Людмила </t>
  </si>
  <si>
    <t xml:space="preserve">кроты, клещи, мыши  9 соток</t>
  </si>
  <si>
    <t xml:space="preserve">если только кроты то за 2 выезда 14 400, клещи комлекс</t>
  </si>
  <si>
    <t xml:space="preserve">подумаю позвоню сама</t>
  </si>
  <si>
    <t xml:space="preserve">89039064520  Ирина</t>
  </si>
  <si>
    <t xml:space="preserve">кроты  1881ав</t>
  </si>
  <si>
    <t xml:space="preserve">05.04- созвон</t>
  </si>
  <si>
    <t xml:space="preserve">89261315849 Виталий</t>
  </si>
  <si>
    <t xml:space="preserve">16 соток порядка 7 кучек  Яхрома//// борщевик есть земли общего пользования 1 га-от 18000р хим обработка и 24000 хим обработка с покосом(2 выезда)</t>
  </si>
  <si>
    <t xml:space="preserve">3 выезд 24000р+ 1 гарантийный///// если сосед то 15% , если 2 соседа то 30%(этому мужику)</t>
  </si>
  <si>
    <t xml:space="preserve">пошел говорить с правлением.   связь 05.04</t>
  </si>
  <si>
    <t xml:space="preserve">Замир 	          	     Имя
+7 980 019 06 12 </t>
  </si>
  <si>
    <t xml:space="preserve">1696ав /1</t>
  </si>
  <si>
    <t xml:space="preserve">домодедовский район  деревня сонино(заря подмосковье) 10 соток</t>
  </si>
  <si>
    <t xml:space="preserve">3 выезда - 24000р</t>
  </si>
  <si>
    <t xml:space="preserve">собираю инфу для руководителя/// связь 02.04</t>
  </si>
  <si>
    <t xml:space="preserve">89037928538 Константин николаевич</t>
  </si>
  <si>
    <t xml:space="preserve">4-6 соток кроты 23 км от мкад</t>
  </si>
  <si>
    <t xml:space="preserve">3 выезда        КРОТЫ</t>
  </si>
  <si>
    <t xml:space="preserve">18 880</t>
  </si>
  <si>
    <t xml:space="preserve">я вас понял-перезвоню//// набьрать 02.04</t>
  </si>
  <si>
    <t xml:space="preserve">3 выезд кроты</t>
  </si>
  <si>
    <t xml:space="preserve">89299237870 Михаил</t>
  </si>
  <si>
    <t xml:space="preserve">воскресен рай-н 40 км от мкад 12 соток </t>
  </si>
  <si>
    <t xml:space="preserve">3 выезда  КРОТЫ</t>
  </si>
  <si>
    <t xml:space="preserve">будем думать- позвонить  05.04</t>
  </si>
  <si>
    <t xml:space="preserve">89166262873 Павел </t>
  </si>
  <si>
    <t xml:space="preserve">44 км от мкад, 6-10 соток ДНП Ясенево уч 4</t>
  </si>
  <si>
    <t xml:space="preserve">2 выезда+ гарантийный</t>
  </si>
  <si>
    <t xml:space="preserve">3447ап</t>
  </si>
  <si>
    <t xml:space="preserve">МосСЭС 10</t>
  </si>
  <si>
    <t xml:space="preserve">89771016769 Наталья</t>
  </si>
  <si>
    <t xml:space="preserve">Долго ждать</t>
  </si>
  <si>
    <t xml:space="preserve">кредитная организация-многоканальный телефон</t>
  </si>
  <si>
    <t xml:space="preserve">отправляли ком предложение alena-zaytseva-89@list.ru</t>
  </si>
  <si>
    <t xml:space="preserve">отправили рыбу договора</t>
  </si>
  <si>
    <t xml:space="preserve">89165893200 Роман</t>
  </si>
  <si>
    <t xml:space="preserve">участок 4 сотки соседи с 2-х сторон и одна сторона с леса   от мкад   10 км пос коровино по новой риге</t>
  </si>
  <si>
    <t xml:space="preserve">3 выезда 16800   КРОТЫ</t>
  </si>
  <si>
    <t xml:space="preserve">3448ап</t>
  </si>
  <si>
    <t xml:space="preserve">7 925 786 07 84  Евгений</t>
  </si>
  <si>
    <t xml:space="preserve">занято постоянно</t>
  </si>
  <si>
    <t xml:space="preserve">3 км от кубинки 10 сот </t>
  </si>
  <si>
    <t xml:space="preserve">обзвоню подумаю сам наберу</t>
  </si>
  <si>
    <t xml:space="preserve">ночь</t>
  </si>
  <si>
    <t xml:space="preserve">7 915 415 85 74 Александр</t>
  </si>
  <si>
    <t xml:space="preserve">плесень 100 ванн</t>
  </si>
  <si>
    <t xml:space="preserve">аудит</t>
  </si>
  <si>
    <t xml:space="preserve">дорого за аудит 3900</t>
  </si>
  <si>
    <t xml:space="preserve">89037963232 Александр</t>
  </si>
  <si>
    <t xml:space="preserve">Старая Купавна  40 сот, Граничит </t>
  </si>
  <si>
    <t xml:space="preserve">Кроты комплекс</t>
  </si>
  <si>
    <t xml:space="preserve">23 700</t>
  </si>
  <si>
    <t xml:space="preserve">позвонить в 08.04  мне сказали что кроты еще спят поэтому я не хочу с ними пока бороться(пусть поспят еще)</t>
  </si>
  <si>
    <t xml:space="preserve">89057047522  Юрий</t>
  </si>
  <si>
    <t xml:space="preserve">гостиница в потолках проблема на 2м этаже 160м2    город суворов- 31000р по б/н + 6%   ХОЧЕТ ПРЕМИАЛЬНЫМИ ПРЕПАРАТАМИ(+ 6000р)</t>
  </si>
  <si>
    <t xml:space="preserve">Тульская область 200км от мкад  Мыши и мошки 2 выезда   и обработка периметра</t>
  </si>
  <si>
    <t xml:space="preserve">39 220</t>
  </si>
  <si>
    <t xml:space="preserve">отправили карточку и рыбу договора/// связь 04.04</t>
  </si>
  <si>
    <t xml:space="preserve">кроты, 10 соток, 12 км от мкад
от 12 000, Лосинний парк-1 . Щелковский рон 
уч 456\1 
кроты, 16.00-17.00
79104832663     александр</t>
  </si>
  <si>
    <t xml:space="preserve">3449ап</t>
  </si>
  <si>
    <t xml:space="preserve">84997068134    89998050362 </t>
  </si>
  <si>
    <t xml:space="preserve">160км от мкад колязинский район деревня устиново</t>
  </si>
  <si>
    <t xml:space="preserve">участок 12 соток   кроты на 4 сотках   3 выезда комплекс</t>
  </si>
  <si>
    <t xml:space="preserve">89104599806  Игорь Степанович</t>
  </si>
  <si>
    <t xml:space="preserve"> Константин</t>
  </si>
  <si>
    <t xml:space="preserve">15 км от москвы внуково  10 сот </t>
  </si>
  <si>
    <t xml:space="preserve">кроты на участке давно 6900  за каждый выезд 12300</t>
  </si>
  <si>
    <t xml:space="preserve">созвонитmся  12  апреля </t>
  </si>
  <si>
    <r>
      <rPr>
        <sz val="11"/>
        <color rgb="FFFFFFFF"/>
        <rFont val="Cambria"/>
        <family val="0"/>
        <charset val="1"/>
      </rPr>
      <t xml:space="preserve">МСЭ 9  </t>
    </r>
    <r>
      <rPr>
        <sz val="11"/>
        <color rgb="FFFF0000"/>
        <rFont val="Cambria"/>
        <family val="0"/>
        <charset val="1"/>
      </rPr>
      <t xml:space="preserve">ЧАТ</t>
    </r>
  </si>
  <si>
    <t xml:space="preserve">с предыдущих дней</t>
  </si>
  <si>
    <t xml:space="preserve">89671583855 Петр</t>
  </si>
  <si>
    <t xml:space="preserve">дрожжино  3ка</t>
  </si>
  <si>
    <t xml:space="preserve">кожеед комплекс</t>
  </si>
  <si>
    <t xml:space="preserve">3451ап</t>
  </si>
  <si>
    <t xml:space="preserve">мосэс 10</t>
  </si>
  <si>
    <t xml:space="preserve">11.46</t>
  </si>
  <si>
    <t xml:space="preserve">89167476065 Тихон</t>
  </si>
  <si>
    <t xml:space="preserve">3сотки, Апрелевка </t>
  </si>
  <si>
    <t xml:space="preserve">21 300 если 40 соток </t>
  </si>
  <si>
    <t xml:space="preserve">прозвон компаний</t>
  </si>
  <si>
    <t xml:space="preserve"> 3 сотки и общая 40-50  апрелевка</t>
  </si>
  <si>
    <t xml:space="preserve">3 выезда  27000р</t>
  </si>
  <si>
    <t xml:space="preserve">пока собираем инфу сами перезвоним</t>
  </si>
  <si>
    <t xml:space="preserve"> 985 479 87 28  Василий</t>
  </si>
  <si>
    <t xml:space="preserve">волоколамский район 115 км от мкад участок 10 соток(150 кучек)</t>
  </si>
  <si>
    <t xml:space="preserve">кроты  3 выезда -29000 и гарантийный один</t>
  </si>
  <si>
    <t xml:space="preserve">29 000</t>
  </si>
  <si>
    <t xml:space="preserve">спасибо очень дорого  прозвон 05.04</t>
  </si>
  <si>
    <t xml:space="preserve">участок 20 соток дмитровский район 50 КМ ОТ МКАД. ////Вообще 1,2 Га  42000р-2 раза</t>
  </si>
  <si>
    <t xml:space="preserve">БОРЩЕВИК  2 выезда</t>
  </si>
  <si>
    <t xml:space="preserve">16 500///42 000</t>
  </si>
  <si>
    <t xml:space="preserve">пробивает цены///-связь 22.04</t>
  </si>
  <si>
    <t xml:space="preserve">МГЦД 14</t>
  </si>
  <si>
    <t xml:space="preserve">по дмитровке 50 км от мкад   20 соток 18000Р////   1 гА-55000Р</t>
  </si>
  <si>
    <t xml:space="preserve">борщевик    САЖАТЬ ВСЮ ХУЙНЮ ПОСЛЕ ОБРАБОТКИ МОЖНО ЧЕРЕЗ 1,5 МЕС</t>
  </si>
  <si>
    <t xml:space="preserve">18000/55000</t>
  </si>
  <si>
    <t xml:space="preserve"> "елена                                Имя
+7 964 583 57 34 " </t>
  </si>
  <si>
    <t xml:space="preserve">   квартира,Москва петрозаводская 15 к 3 кв 274              </t>
  </si>
  <si>
    <t xml:space="preserve">тараканы пол года ,</t>
  </si>
  <si>
    <t xml:space="preserve">3452ап</t>
  </si>
  <si>
    <t xml:space="preserve">89166871785 Дмитрий</t>
  </si>
  <si>
    <t xml:space="preserve">истра от мкад 50 км участок 20 соток</t>
  </si>
  <si>
    <t xml:space="preserve">3 выезда</t>
  </si>
  <si>
    <t xml:space="preserve">3453ап</t>
  </si>
  <si>
    <t xml:space="preserve">89672612734  Ольга</t>
  </si>
  <si>
    <t xml:space="preserve">Калязинский район от мкад 165   50 соток</t>
  </si>
  <si>
    <t xml:space="preserve">3 выезда </t>
  </si>
  <si>
    <t xml:space="preserve">3454апМГЦД</t>
  </si>
  <si>
    <t xml:space="preserve">МГЦД 18</t>
  </si>
  <si>
    <t xml:space="preserve">15 сот,  истринский р-н</t>
  </si>
  <si>
    <t xml:space="preserve">18 700</t>
  </si>
  <si>
    <t xml:space="preserve">прозвон 05.04 </t>
  </si>
  <si>
    <t xml:space="preserve">7 964 793 56 66 Арзамат</t>
  </si>
  <si>
    <t xml:space="preserve">89057063025 Сергей</t>
  </si>
  <si>
    <t xml:space="preserve">комплекс Алачиково, 5 соток  </t>
  </si>
  <si>
    <t xml:space="preserve">2 выезда 11800 + клещи 4200</t>
  </si>
  <si>
    <t xml:space="preserve">перезвонить  5.04</t>
  </si>
  <si>
    <t xml:space="preserve">мосэс 21</t>
  </si>
  <si>
    <t xml:space="preserve">2 вызда </t>
  </si>
  <si>
    <t xml:space="preserve">3 выезда кроты и клещи  3 кроты-14700 и клещи 7500 итого 22200</t>
  </si>
  <si>
    <t xml:space="preserve">тульская область 13.5</t>
  </si>
  <si>
    <t xml:space="preserve">2 выезда </t>
  </si>
  <si>
    <t xml:space="preserve">24 000 </t>
  </si>
  <si>
    <t xml:space="preserve">перезвонить 04.04</t>
  </si>
  <si>
    <t xml:space="preserve">7 965 351 88 87  Татьяна</t>
  </si>
  <si>
    <t xml:space="preserve">чех район шаропова охота 8 соток    50 от мкад</t>
  </si>
  <si>
    <t xml:space="preserve">перезвоить 03.04</t>
  </si>
  <si>
    <t xml:space="preserve">89636310414  Виктор</t>
  </si>
  <si>
    <t xml:space="preserve">Тверская область, пос.Макарьево уч 42 ориентир дер.Овсергово</t>
  </si>
  <si>
    <t xml:space="preserve">кроты комплекс 2 выезда </t>
  </si>
  <si>
    <t xml:space="preserve">3455ап</t>
  </si>
  <si>
    <t xml:space="preserve">Надежда  	          	     Имя
+7 910 418 51 44 </t>
  </si>
  <si>
    <t xml:space="preserve">Истринский р-н, 40 км , 10 сот </t>
  </si>
  <si>
    <t xml:space="preserve">позвонить 04.04</t>
  </si>
  <si>
    <t xml:space="preserve">89257472121 Игорь</t>
  </si>
  <si>
    <t xml:space="preserve">до 15 соток по каширке ленинские горки от мкад 10 км</t>
  </si>
  <si>
    <t xml:space="preserve">барьерная защита еще  КЛЕЩИ</t>
  </si>
  <si>
    <t xml:space="preserve">915 405 14 89 Ирина</t>
  </si>
  <si>
    <t xml:space="preserve">кроты,  начало  тульской области  соток 10 сот, Тульская обл заокский р-н д.Митино ул зеленая д 4</t>
  </si>
  <si>
    <t xml:space="preserve">кроты 10 сот ,комплекс</t>
  </si>
  <si>
    <t xml:space="preserve">3456ап</t>
  </si>
  <si>
    <t xml:space="preserve">ерино нов москва 12 соток </t>
  </si>
  <si>
    <t xml:space="preserve">3 выезда   КРОТЫ</t>
  </si>
  <si>
    <t xml:space="preserve">я подумаю и сам вам перезвоню- 05.04-позвонить</t>
  </si>
  <si>
    <t xml:space="preserve">DDD1 2 </t>
  </si>
  <si>
    <t xml:space="preserve">09.29</t>
  </si>
  <si>
    <t xml:space="preserve">сбросил услыщав мой голос</t>
  </si>
  <si>
    <t xml:space="preserve">9.41</t>
  </si>
  <si>
    <t xml:space="preserve">89166949352 Антон</t>
  </si>
  <si>
    <t xml:space="preserve">25 по новой риге, 8-10 сот, Истринский р-н Ивановское схп котеджный поселок петровский парк новая рига с малым бетонным кольцом</t>
  </si>
  <si>
    <t xml:space="preserve">2 выезда по 7050</t>
  </si>
  <si>
    <t xml:space="preserve">3457ап</t>
  </si>
  <si>
    <t xml:space="preserve">7 916 607 77 69 Михаил</t>
  </si>
  <si>
    <t xml:space="preserve">сальмонелла иркутск</t>
  </si>
  <si>
    <t xml:space="preserve">иркутск</t>
  </si>
  <si>
    <t xml:space="preserve">1ка строгино</t>
  </si>
  <si>
    <t xml:space="preserve">3458ап</t>
  </si>
  <si>
    <t xml:space="preserve">926 302 50 50  Людмила</t>
  </si>
  <si>
    <t xml:space="preserve">3 сотки с кротами обща 9 соток  от мкад 30 км Раменский район. участок граничит с канавой</t>
  </si>
  <si>
    <t xml:space="preserve">кроты 3 выезда </t>
  </si>
  <si>
    <t xml:space="preserve">посоветуюсь с мужес связь сегодня////// ОЧЕНЬ ДОРОГО</t>
  </si>
  <si>
    <t xml:space="preserve">89629741766  Игорь</t>
  </si>
  <si>
    <t xml:space="preserve">135км Киевка 8 соток</t>
  </si>
  <si>
    <t xml:space="preserve">4 участка 16 500 за 2 выеза </t>
  </si>
  <si>
    <t xml:space="preserve">позвонить 05.04 совет с соседями</t>
  </si>
  <si>
    <t xml:space="preserve">89687036969 Анна</t>
  </si>
  <si>
    <t xml:space="preserve">несколько участков 3 участка по 10 соток  Чехов от мкад 50км     итого 30 соток</t>
  </si>
  <si>
    <t xml:space="preserve"> 47 000</t>
  </si>
  <si>
    <t xml:space="preserve">очень дорого позвонить 04.04</t>
  </si>
  <si>
    <t xml:space="preserve">89154331467 Наталья</t>
  </si>
  <si>
    <t xml:space="preserve">1 ка выхино</t>
  </si>
  <si>
    <t xml:space="preserve">89091629262  Владимир</t>
  </si>
  <si>
    <t xml:space="preserve">химки новогорск</t>
  </si>
  <si>
    <t xml:space="preserve">кроты 3 выезда  16соток под обработку соток 10 с одной стороны участок граничит с лесом</t>
  </si>
  <si>
    <t xml:space="preserve">3460ап</t>
  </si>
  <si>
    <t xml:space="preserve">клиент с того года</t>
  </si>
  <si>
    <t xml:space="preserve">одинцовский р-он ильинское шоссе поселок ильинское поле уч 17</t>
  </si>
  <si>
    <t xml:space="preserve">кроты 3 выезда</t>
  </si>
  <si>
    <t xml:space="preserve">3459ап</t>
  </si>
  <si>
    <t xml:space="preserve">отказ от 19.04- кроты пропали</t>
  </si>
  <si>
    <t xml:space="preserve">7 903 675 08 03  Юрий Маслаков</t>
  </si>
  <si>
    <t xml:space="preserve">крысы счет №1220ю     от 5 октября 2018 года    АО «Информтехтранс»  </t>
  </si>
  <si>
    <t xml:space="preserve">обработка в октябре</t>
  </si>
  <si>
    <t xml:space="preserve">89257317653  Александр Григорьевич</t>
  </si>
  <si>
    <t xml:space="preserve">Кубинка   8 соток участок с лесом не граничит</t>
  </si>
  <si>
    <t xml:space="preserve">3461ап</t>
  </si>
  <si>
    <t xml:space="preserve">кабинет предрейсого осмотра</t>
  </si>
  <si>
    <t xml:space="preserve">санэпид заключение нужно</t>
  </si>
  <si>
    <t xml:space="preserve">89252116181 Ихорь</t>
  </si>
  <si>
    <t xml:space="preserve">борщевик 100 км от мкад  1 Га</t>
  </si>
  <si>
    <t xml:space="preserve">19600 гербицидная 25600 с покосом</t>
  </si>
  <si>
    <t xml:space="preserve">19 600</t>
  </si>
  <si>
    <t xml:space="preserve">Набрать в начале мая</t>
  </si>
  <si>
    <t xml:space="preserve">8 903 158 07 89 Евгения </t>
  </si>
  <si>
    <t xml:space="preserve">открытие, </t>
  </si>
  <si>
    <t xml:space="preserve">08.04.2019 прозво</t>
  </si>
  <si>
    <t xml:space="preserve">ддд 16</t>
  </si>
  <si>
    <t xml:space="preserve">обзвон</t>
  </si>
  <si>
    <t xml:space="preserve">моссес 17</t>
  </si>
  <si>
    <t xml:space="preserve">без покоса 24000</t>
  </si>
  <si>
    <t xml:space="preserve">в мае звонить</t>
  </si>
  <si>
    <t xml:space="preserve">ПФР№10</t>
  </si>
  <si>
    <t xml:space="preserve">4695.67</t>
  </si>
  <si>
    <t xml:space="preserve">179юр/18 от 21.12.2018г. </t>
  </si>
  <si>
    <t xml:space="preserve">оплата 01.04.19</t>
  </si>
  <si>
    <t xml:space="preserve">ООО "Клинсервис"</t>
  </si>
  <si>
    <t xml:space="preserve">89264206521 Надежда  89032027429</t>
  </si>
  <si>
    <t xml:space="preserve">13 км от мкада, 8 сот красногорский р-н д поздняково снт липка ул весенняя д 115</t>
  </si>
  <si>
    <t xml:space="preserve">2 выезда кроты комплекс</t>
  </si>
  <si>
    <t xml:space="preserve">3462ап</t>
  </si>
  <si>
    <t xml:space="preserve">звенигород</t>
  </si>
  <si>
    <t xml:space="preserve">3 выезда 19000</t>
  </si>
  <si>
    <t xml:space="preserve">прозвон 08.04</t>
  </si>
  <si>
    <t xml:space="preserve">50 км от мкад</t>
  </si>
  <si>
    <t xml:space="preserve">2 выезда   кроты</t>
  </si>
  <si>
    <t xml:space="preserve">тварь</t>
  </si>
  <si>
    <t xml:space="preserve">Сергиев пассад</t>
  </si>
  <si>
    <t xml:space="preserve">3 выезда кроты</t>
  </si>
  <si>
    <t xml:space="preserve">40 км от мкад 6 соток 3 выезда </t>
  </si>
  <si>
    <t xml:space="preserve">связь 10.04</t>
  </si>
  <si>
    <t xml:space="preserve">7 916 670 99 24 Павел</t>
  </si>
  <si>
    <t xml:space="preserve">полный долбоеб писал на все компании  торгуется из за 2х тыщ</t>
  </si>
  <si>
    <t xml:space="preserve">кроты 3 выезда////   за 17000 </t>
  </si>
  <si>
    <t xml:space="preserve">3469ап</t>
  </si>
  <si>
    <t xml:space="preserve">16000Га  субподряд </t>
  </si>
  <si>
    <t xml:space="preserve">суб подряд </t>
  </si>
  <si>
    <t xml:space="preserve">89161227776  Юлия</t>
  </si>
  <si>
    <t xml:space="preserve">120 км от мкад новая рига 20 соток участок граничит с лесом</t>
  </si>
  <si>
    <t xml:space="preserve">2 выезда   кроты и 3й выезд 5000р </t>
  </si>
  <si>
    <t xml:space="preserve">3463ап</t>
  </si>
  <si>
    <t xml:space="preserve">подольский район от мкад  30 км участок 10 соток</t>
  </si>
  <si>
    <t xml:space="preserve">2 выезда комплекс</t>
  </si>
  <si>
    <t xml:space="preserve">спасибо я подумаю набрать 05.04</t>
  </si>
  <si>
    <t xml:space="preserve">сосед 3463ап</t>
  </si>
  <si>
    <t xml:space="preserve">3464ап</t>
  </si>
  <si>
    <t xml:space="preserve">7 985 769 22 54  Ольга</t>
  </si>
  <si>
    <t xml:space="preserve">абонент в сети не зарегестрирован</t>
  </si>
  <si>
    <t xml:space="preserve">8910 403 58 96  Семен</t>
  </si>
  <si>
    <t xml:space="preserve">клинс район от мкад 100км    участок 12 соток и дом рядом лес</t>
  </si>
  <si>
    <t xml:space="preserve">кроты 2 выезда 19800 и 3й выезд 5000</t>
  </si>
  <si>
    <t xml:space="preserve">в 13.00 САМ НАБЕРЕТ///// не берет сучара//// гасится тварь////я пока не определился не заебывай меня Семен</t>
  </si>
  <si>
    <t xml:space="preserve">строчка ниже</t>
  </si>
  <si>
    <t xml:space="preserve">89261254760 наталия александровна</t>
  </si>
  <si>
    <t xml:space="preserve">Кокошкино 8 соток, 20 км от мкад  89261254760 наталия александровна  новая москва кокошкино хутор брехово ул кольцевая 20 кв 2 (кп полесье)</t>
  </si>
  <si>
    <t xml:space="preserve">Кроты 2 выезда </t>
  </si>
  <si>
    <t xml:space="preserve">3465ап</t>
  </si>
  <si>
    <t xml:space="preserve">Информтехтранс дог.1220ю</t>
  </si>
  <si>
    <t xml:space="preserve">оплата 04.04.19</t>
  </si>
  <si>
    <t xml:space="preserve">ddd1 8</t>
  </si>
  <si>
    <t xml:space="preserve">СТР 7404 заказ</t>
  </si>
  <si>
    <t xml:space="preserve">89777071472 Роман</t>
  </si>
  <si>
    <t xml:space="preserve">Москва, пенсионер инвалид, 3 шка ул чичерена д 29 кв 169 бабушкинская </t>
  </si>
  <si>
    <t xml:space="preserve">звонок 08.04.2019</t>
  </si>
  <si>
    <t xml:space="preserve">алексей 89268409105</t>
  </si>
  <si>
    <t xml:space="preserve">кунцевская    200м2 квартира  и премиум препарат в квартире</t>
  </si>
  <si>
    <t xml:space="preserve">мощки на балконе и в квартире</t>
  </si>
  <si>
    <t xml:space="preserve">позвонить  25 апреля  хочет на май</t>
  </si>
  <si>
    <t xml:space="preserve">7 963 631 63 63 Руслан</t>
  </si>
  <si>
    <t xml:space="preserve">мосренген </t>
  </si>
  <si>
    <t xml:space="preserve">клоп дом 400м2   клопы в одной комнате</t>
  </si>
  <si>
    <t xml:space="preserve">3466ап</t>
  </si>
  <si>
    <t xml:space="preserve">7 916 834 98 27 сергей</t>
  </si>
  <si>
    <t xml:space="preserve">скрпуховский район от мкад 65 км участок 10 соток граничит с лесом с одной сторон </t>
  </si>
  <si>
    <t xml:space="preserve">посоветуюсь с супругой и перезвоню/// набрать 05.04</t>
  </si>
  <si>
    <t xml:space="preserve">7 925 896 25 36  Елена</t>
  </si>
  <si>
    <t xml:space="preserve">Михаил 	          	     Имя
+7 926 369 45 69 </t>
  </si>
  <si>
    <t xml:space="preserve">выключен или находится вне зоны действия</t>
  </si>
  <si>
    <t xml:space="preserve">65 м2  сигнальный проезд д 13 стр 3 ориентир ЗДМ2 автомойка после автомойки на право проходная вывеска столовая     79031817290 Юлия          </t>
  </si>
  <si>
    <t xml:space="preserve">3378мр(3467ап)</t>
  </si>
  <si>
    <t xml:space="preserve">заказ   старый клиент</t>
  </si>
  <si>
    <t xml:space="preserve">Глория Джинс дог.1219ю</t>
  </si>
  <si>
    <t xml:space="preserve">оплата</t>
  </si>
  <si>
    <t xml:space="preserve">89295250664 Наталья </t>
  </si>
  <si>
    <t xml:space="preserve">вывоз тбо лампы стирка лабораторка дезинфекция вентиляции</t>
  </si>
  <si>
    <t xml:space="preserve">мгцд 17</t>
  </si>
  <si>
    <t xml:space="preserve">89258569061 Регина </t>
  </si>
  <si>
    <t xml:space="preserve">20 км от мкад 10 соток одинцовский р-н пос добрыни д 9</t>
  </si>
  <si>
    <t xml:space="preserve">кроты 2 выезда, клещи </t>
  </si>
  <si>
    <t xml:space="preserve">3468ап</t>
  </si>
  <si>
    <t xml:space="preserve">7 927 477 37 37 Ирина</t>
  </si>
  <si>
    <t xml:space="preserve">занято//// не берет</t>
  </si>
  <si>
    <t xml:space="preserve">МСЭ 19 ЧАТ</t>
  </si>
  <si>
    <t xml:space="preserve">89164481186 Ирина</t>
  </si>
  <si>
    <t xml:space="preserve">6 сотки участок граничит с лесом   81 км симферопольского шоссе</t>
  </si>
  <si>
    <t xml:space="preserve">созвон 05.04 в 10.00   эта тварь написывает на моссэс 17000 2 выезда</t>
  </si>
  <si>
    <t xml:space="preserve">7 892 646 38 61</t>
  </si>
  <si>
    <t xml:space="preserve">анализ вентиляции нумерология</t>
  </si>
  <si>
    <t xml:space="preserve">ХЗ</t>
  </si>
  <si>
    <t xml:space="preserve">7 903 624 75 32  Марина</t>
  </si>
  <si>
    <t xml:space="preserve">сейчас скину фото</t>
  </si>
  <si>
    <t xml:space="preserve">участок 14 соток новая москва киевское шосс 22 км деревня уварово  ул Ирьис дом 22 Г      землеройки 2 выезда</t>
  </si>
  <si>
    <t xml:space="preserve">3470ап</t>
  </si>
  <si>
    <t xml:space="preserve">89296678363  Алексей</t>
  </si>
  <si>
    <t xml:space="preserve">6 соток шереметьево от мкад 25</t>
  </si>
  <si>
    <t xml:space="preserve">почитаю про фумиганты и вам перезвоню, если не перезвонит набрать завтра </t>
  </si>
  <si>
    <t xml:space="preserve">7 910 450 01 00 алексей</t>
  </si>
  <si>
    <t xml:space="preserve">кроты роют на участке 10 соток  так общая площадь 15 соток рулонный газон  участок граничит с лесом, но основания бетонное 1,5 метра  по новой риге 90 км от мкад</t>
  </si>
  <si>
    <t xml:space="preserve">3471ап</t>
  </si>
  <si>
    <t xml:space="preserve"> 903 796 94 44  Ксения </t>
  </si>
  <si>
    <t xml:space="preserve">50 ки от мкад истра участок 20 соток</t>
  </si>
  <si>
    <t xml:space="preserve">кроты 2 выезда  3 выезд 5000р</t>
  </si>
  <si>
    <t xml:space="preserve"> 18 400</t>
  </si>
  <si>
    <t xml:space="preserve">буду думать, но чет дороговато   прозвон 08.04</t>
  </si>
  <si>
    <t xml:space="preserve">Галина 	          	     Имя
+7 910 456 32 26 </t>
  </si>
  <si>
    <t xml:space="preserve">Апрелевка, 7-8 сот.</t>
  </si>
  <si>
    <t xml:space="preserve">позвонить 12.04 </t>
  </si>
  <si>
    <t xml:space="preserve">89162750361 Марина </t>
  </si>
  <si>
    <t xml:space="preserve">80 км от мкад ,10 сот </t>
  </si>
  <si>
    <t xml:space="preserve">18.58</t>
  </si>
  <si>
    <t xml:space="preserve">89263510518 Сергей </t>
  </si>
  <si>
    <t xml:space="preserve">130 км  борщ 18 сот </t>
  </si>
  <si>
    <t xml:space="preserve">борщевик 15 300 без покоса</t>
  </si>
  <si>
    <t xml:space="preserve">18 600</t>
  </si>
  <si>
    <t xml:space="preserve">звонить 30 апреля</t>
  </si>
  <si>
    <t xml:space="preserve">Михаил 	          	     Имя
+7 985 975 48 18 </t>
  </si>
  <si>
    <t xml:space="preserve">одинцовский р-н 15 сот, </t>
  </si>
  <si>
    <t xml:space="preserve">14 100</t>
  </si>
  <si>
    <t xml:space="preserve">спасибо досвидули</t>
  </si>
  <si>
    <t xml:space="preserve">МГЦД 1</t>
  </si>
  <si>
    <t xml:space="preserve">60 км от мкад мелихово</t>
  </si>
  <si>
    <t xml:space="preserve">кроты землеройки 6 сот 2 выезда</t>
  </si>
  <si>
    <t xml:space="preserve">поговорю со своими людьми перезвоню/ связь в 14-00</t>
  </si>
  <si>
    <t xml:space="preserve">89654392496  владимир</t>
  </si>
  <si>
    <t xml:space="preserve">влдимирская область от мкад 125 км участок 30 соток граничит с лесом</t>
  </si>
  <si>
    <t xml:space="preserve">кроты 2 выезда 19000</t>
  </si>
  <si>
    <t xml:space="preserve">3472ап</t>
  </si>
  <si>
    <t xml:space="preserve">89261772546 Александр</t>
  </si>
  <si>
    <t xml:space="preserve">10 Га   борщевик 40 км от мкад</t>
  </si>
  <si>
    <t xml:space="preserve">18000 за Га 2кратная обработка и спокосом 24000-1 обработка и гербицид</t>
  </si>
  <si>
    <t xml:space="preserve">я в отпуске 23.04 звонить</t>
  </si>
  <si>
    <t xml:space="preserve">18500 за Га 2кратная обработка без покоса, с покосом 28500 аудит 4000</t>
  </si>
  <si>
    <t xml:space="preserve">18 500</t>
  </si>
  <si>
    <t xml:space="preserve">я вам позвоню спасибо</t>
  </si>
  <si>
    <t xml:space="preserve">89039798988 Алексапндр Дмитри</t>
  </si>
  <si>
    <t xml:space="preserve">черноголовка    участок 9 соток с лесом не граничит </t>
  </si>
  <si>
    <t xml:space="preserve">кроты 2 вызда   логистика 15000   инвалид 2й группы пенсионер</t>
  </si>
  <si>
    <t xml:space="preserve">сказал сам перезвонит, пока еще лежит снег - позвоню как сойдет </t>
  </si>
  <si>
    <t xml:space="preserve">45км от мкад мытищинский район площадь 20 соток  участок с лесом не граничит</t>
  </si>
  <si>
    <t xml:space="preserve">кроты 2 выезда 18 000</t>
  </si>
  <si>
    <t xml:space="preserve">3484апСЭС</t>
  </si>
  <si>
    <t xml:space="preserve">89035200223 ксения</t>
  </si>
  <si>
    <t xml:space="preserve">7 км, 9 соток, </t>
  </si>
  <si>
    <t xml:space="preserve">позвонить в 16.00</t>
  </si>
  <si>
    <t xml:space="preserve">1ка  москва</t>
  </si>
  <si>
    <t xml:space="preserve">спасибо за инфу</t>
  </si>
  <si>
    <t xml:space="preserve">89859217719 Екатерина</t>
  </si>
  <si>
    <t xml:space="preserve">35 по новой риге д петровское, </t>
  </si>
  <si>
    <t xml:space="preserve">кроты, 1сотка</t>
  </si>
  <si>
    <t xml:space="preserve">бомжи</t>
  </si>
  <si>
    <t xml:space="preserve">7 915 398 08 76</t>
  </si>
  <si>
    <t xml:space="preserve">кроты,км от мкад </t>
  </si>
  <si>
    <t xml:space="preserve">кроты 3-4 сотки </t>
  </si>
  <si>
    <t xml:space="preserve">полный пакет документов</t>
  </si>
  <si>
    <t xml:space="preserve">Миша набери</t>
  </si>
  <si>
    <t xml:space="preserve">krot-off 12</t>
  </si>
  <si>
    <t xml:space="preserve">89104533797 Алексей</t>
  </si>
  <si>
    <t xml:space="preserve">35км дмитровка , 18-20сот, дмитровский р-н д.менеево позвонить при подъезде </t>
  </si>
  <si>
    <t xml:space="preserve">18-20 сот комплекс </t>
  </si>
  <si>
    <t xml:space="preserve">3472апКР</t>
  </si>
  <si>
    <t xml:space="preserve">40 км от мкад участок 1 соткка кроты </t>
  </si>
  <si>
    <t xml:space="preserve">кроты 2 выезда (за участок 5 соток)</t>
  </si>
  <si>
    <t xml:space="preserve">сорная ростительность изберательные гербициды</t>
  </si>
  <si>
    <t xml:space="preserve">азербайджан</t>
  </si>
  <si>
    <t xml:space="preserve">сорная растительность</t>
  </si>
  <si>
    <t xml:space="preserve">89262054954 Игорь</t>
  </si>
  <si>
    <t xml:space="preserve">4 сотки,  солнечногорский р-н похлебайки д 221 </t>
  </si>
  <si>
    <t xml:space="preserve">5-6 соток комплекс</t>
  </si>
  <si>
    <t xml:space="preserve">3476ап</t>
  </si>
  <si>
    <t xml:space="preserve">отказ по нашей вине</t>
  </si>
  <si>
    <t xml:space="preserve">домодедовский снт пахра </t>
  </si>
  <si>
    <t xml:space="preserve">krot-off 17</t>
  </si>
  <si>
    <t xml:space="preserve">я сам перезвоню</t>
  </si>
  <si>
    <t xml:space="preserve">89166541478 Елена</t>
  </si>
  <si>
    <t xml:space="preserve">город Александров 22 сотки кроты на половине</t>
  </si>
  <si>
    <t xml:space="preserve">2 выезд  кроты</t>
  </si>
  <si>
    <t xml:space="preserve">пока только прозваниваю  12.04 связь</t>
  </si>
  <si>
    <t xml:space="preserve">за купавной </t>
  </si>
  <si>
    <t xml:space="preserve">89164829198 Марина</t>
  </si>
  <si>
    <t xml:space="preserve">деревня Мишуково 20 соток</t>
  </si>
  <si>
    <t xml:space="preserve">кроты   2 выезда</t>
  </si>
  <si>
    <t xml:space="preserve">будут, но только в следующем году</t>
  </si>
  <si>
    <t xml:space="preserve">89859283742 Лев Сергеевич </t>
  </si>
  <si>
    <t xml:space="preserve">д.Долгиниха пос офицерский ул кубанская 15  ,Икша </t>
  </si>
  <si>
    <t xml:space="preserve">кроты 25 сот 2 выезда</t>
  </si>
  <si>
    <t xml:space="preserve">3477ап</t>
  </si>
  <si>
    <t xml:space="preserve">89250005701 Игорь </t>
  </si>
  <si>
    <t xml:space="preserve">15 сот,65 км по новой риге</t>
  </si>
  <si>
    <t xml:space="preserve">заказ сточка 7313</t>
  </si>
  <si>
    <t xml:space="preserve">89175504383 Олег</t>
  </si>
  <si>
    <t xml:space="preserve">37 км 10 сот</t>
  </si>
  <si>
    <t xml:space="preserve">1 выезд</t>
  </si>
  <si>
    <t xml:space="preserve">89859974903 Сергей</t>
  </si>
  <si>
    <t xml:space="preserve">20 км от мкад Апрелевка ,ул тельмана 15</t>
  </si>
  <si>
    <t xml:space="preserve">3480апМГЦД</t>
  </si>
  <si>
    <t xml:space="preserve">кротофф 5</t>
  </si>
  <si>
    <t xml:space="preserve">79262387670 Дмитрий</t>
  </si>
  <si>
    <t xml:space="preserve">6 сот ,серпуховской р-н станица староигнатьевская кп конное подворье уч 259</t>
  </si>
  <si>
    <t xml:space="preserve">3478апМГЦД</t>
  </si>
  <si>
    <t xml:space="preserve">МГЦД 5</t>
  </si>
  <si>
    <t xml:space="preserve">79104744753 Виктор Гиоргиевич</t>
  </si>
  <si>
    <t xml:space="preserve">70 км , 7-8 соток моск обл дмитровский р-н деревня Дядьково ул березвая д 2</t>
  </si>
  <si>
    <t xml:space="preserve">3479апМГЦД</t>
  </si>
  <si>
    <t xml:space="preserve">заказ   отказ смотри инфу в базе</t>
  </si>
  <si>
    <t xml:space="preserve">89057708185 Владимир</t>
  </si>
  <si>
    <t xml:space="preserve">раменский р-н село Ганусово ул центральная д 36</t>
  </si>
  <si>
    <t xml:space="preserve">2 вызда 50 сот</t>
  </si>
  <si>
    <t xml:space="preserve">3481ап</t>
  </si>
  <si>
    <t xml:space="preserve">79166054280 Андрей</t>
  </si>
  <si>
    <t xml:space="preserve">дмитровский п-н с пересветово ул клиновая д 81, 6 </t>
  </si>
  <si>
    <t xml:space="preserve">2 выезда 6 соток</t>
  </si>
  <si>
    <t xml:space="preserve">3481апМГЦД</t>
  </si>
  <si>
    <t xml:space="preserve">по егорьевке </t>
  </si>
  <si>
    <t xml:space="preserve">2 выезда 12 соток</t>
  </si>
  <si>
    <t xml:space="preserve">будут врывать жесть, связь в мае</t>
  </si>
  <si>
    <t xml:space="preserve">луховицкий район 120 км от мкад  </t>
  </si>
  <si>
    <t xml:space="preserve">2 выезда 20000 и 3 гарантированный, если землеройки то 170000</t>
  </si>
  <si>
    <t xml:space="preserve">джумает хочет на 13-14 число не берет 08.04</t>
  </si>
  <si>
    <t xml:space="preserve">подпольная стоматология</t>
  </si>
  <si>
    <t xml:space="preserve">должен на почту выслать///// пока не надо-заказал у знакомого</t>
  </si>
  <si>
    <t xml:space="preserve">Дмитровский район в статистике на среду связь по переносу</t>
  </si>
  <si>
    <t xml:space="preserve">3484апСЭС    ЗАКАЗ</t>
  </si>
  <si>
    <t xml:space="preserve">деревня крюуово истринский район граничит с лесом </t>
  </si>
  <si>
    <t xml:space="preserve">связь в воскресенье 14.04</t>
  </si>
  <si>
    <t xml:space="preserve">мытищи </t>
  </si>
  <si>
    <t xml:space="preserve">3 сотки 2 выезда</t>
  </si>
  <si>
    <t xml:space="preserve">только узнают цены-улетаю связь 19.04</t>
  </si>
  <si>
    <t xml:space="preserve">бетонка около истры от мкад 35 км</t>
  </si>
  <si>
    <t xml:space="preserve">только узнают цены- звонить перед майскими праздниками</t>
  </si>
  <si>
    <t xml:space="preserve">одинцовский район 17 км от мкад по можайке 3 сотки</t>
  </si>
  <si>
    <t xml:space="preserve">хочет на среду набрать 08.04 в 12.00  заказл у других за 5000р</t>
  </si>
  <si>
    <t xml:space="preserve">17 соток, Новая москва </t>
  </si>
  <si>
    <t xml:space="preserve">16 300</t>
  </si>
  <si>
    <t xml:space="preserve">бомжы</t>
  </si>
  <si>
    <t xml:space="preserve">79166051220  Томара Федоровна</t>
  </si>
  <si>
    <t xml:space="preserve">17 соток новая москва  троицк 15 соток</t>
  </si>
  <si>
    <t xml:space="preserve">15 800</t>
  </si>
  <si>
    <t xml:space="preserve">10 :26</t>
  </si>
  <si>
    <t xml:space="preserve">89652995288 Александр</t>
  </si>
  <si>
    <t xml:space="preserve">дубна от мкад 100км</t>
  </si>
  <si>
    <t xml:space="preserve">кроты 16 участков по 1 сотке  2 выезда  </t>
  </si>
  <si>
    <t xml:space="preserve">сам перезвоню  связь 09.04</t>
  </si>
  <si>
    <t xml:space="preserve">30 соток дмитровский район за бетонко от мкад 20 км  участок с лесом не граничит</t>
  </si>
  <si>
    <t xml:space="preserve">2 выезда 18 400</t>
  </si>
  <si>
    <t xml:space="preserve">пока только собирает инфу связь 09.04</t>
  </si>
  <si>
    <t xml:space="preserve">6 соток </t>
  </si>
  <si>
    <t xml:space="preserve">консультация связь 09.04</t>
  </si>
  <si>
    <t xml:space="preserve">89104908394 Андрей</t>
  </si>
  <si>
    <t xml:space="preserve">1ка в команалке </t>
  </si>
  <si>
    <t xml:space="preserve">клопы  сертификат на препарат  1ка-1800 2ка-2100</t>
  </si>
  <si>
    <t xml:space="preserve">мутный тип спрашивал про юр силу договорв</t>
  </si>
  <si>
    <t xml:space="preserve">84959871192 Андрей</t>
  </si>
  <si>
    <t xml:space="preserve">киевское шоссе от мкад 65км участок 15 соток</t>
  </si>
  <si>
    <t xml:space="preserve">2 выезда 18 800</t>
  </si>
  <si>
    <t xml:space="preserve">пошел к соседям разговаривать связь 09.04</t>
  </si>
  <si>
    <t xml:space="preserve">2 выезда 18 800  и периметр</t>
  </si>
  <si>
    <t xml:space="preserve">Киржач,100 км от мкад</t>
  </si>
  <si>
    <t xml:space="preserve">пошла говорить с соседями связь 12.04</t>
  </si>
  <si>
    <t xml:space="preserve">новая москва 65 км от мкад,10 соток</t>
  </si>
  <si>
    <t xml:space="preserve">СОзвонимся/сам наберу/связь 09.04</t>
  </si>
  <si>
    <t xml:space="preserve">МГЦД 11 звонил на айфон</t>
  </si>
  <si>
    <t xml:space="preserve">36 Га Пушкино</t>
  </si>
  <si>
    <t xml:space="preserve">бощевик</t>
  </si>
  <si>
    <t xml:space="preserve">должен прислать ТЗ на почту//// КП отправлено </t>
  </si>
  <si>
    <t xml:space="preserve">МСЭ  12 дебил с чата</t>
  </si>
  <si>
    <t xml:space="preserve">89030098480 Михаил</t>
  </si>
  <si>
    <t xml:space="preserve">ивантеевка голландский квартал за 1 Га 16</t>
  </si>
  <si>
    <t xml:space="preserve">клещ   1,8 Га за 24000р  5м по периметру и каждый дом по периметру</t>
  </si>
  <si>
    <t xml:space="preserve">12.04 связь утром</t>
  </si>
  <si>
    <t xml:space="preserve">МУЛЬТИФЛЕКС ООО</t>
  </si>
  <si>
    <t xml:space="preserve">1361л</t>
  </si>
  <si>
    <t xml:space="preserve">7 916 203 45 25 Александр </t>
  </si>
  <si>
    <t xml:space="preserve">80м2 калужская область от мкад 120км   БОРОВСК</t>
  </si>
  <si>
    <t xml:space="preserve">мкхи</t>
  </si>
  <si>
    <t xml:space="preserve">я подумаю и перезвоню  09.04</t>
  </si>
  <si>
    <t xml:space="preserve">7 903 785 54 55  Юлия</t>
  </si>
  <si>
    <t xml:space="preserve">участок 11 соток 3 км от мкад Мытищинский район бородина  10% по соц карте</t>
  </si>
  <si>
    <t xml:space="preserve">3482ап</t>
  </si>
  <si>
    <t xml:space="preserve">мосэс 15</t>
  </si>
  <si>
    <t xml:space="preserve">7 903 667 88 98                                телефон
клещ жопный </t>
  </si>
  <si>
    <t xml:space="preserve">84997666155 Галина иванаа</t>
  </si>
  <si>
    <t xml:space="preserve">150 км. 10 соток </t>
  </si>
  <si>
    <t xml:space="preserve">связь в пятницу 13-04</t>
  </si>
  <si>
    <t xml:space="preserve">мосэс 17</t>
  </si>
  <si>
    <t xml:space="preserve">10 соток дмитров от мкад 50</t>
  </si>
  <si>
    <t xml:space="preserve">2 выезда по кротам</t>
  </si>
  <si>
    <t xml:space="preserve">сука попросил, что б я презвонил- не хочет деньги трать БОМЖ ебаный!!!!</t>
  </si>
  <si>
    <t xml:space="preserve">89104311033 Александр  один и тот же долбоеб</t>
  </si>
  <si>
    <t xml:space="preserve">участок 30 соток ногинск </t>
  </si>
  <si>
    <t xml:space="preserve">хочет на выз связь  11.04</t>
  </si>
  <si>
    <t xml:space="preserve">мосэс 19</t>
  </si>
  <si>
    <t xml:space="preserve">84959119319 Александр один и тот же долбоеб</t>
  </si>
  <si>
    <t xml:space="preserve">30 соток ногинск электроугли</t>
  </si>
  <si>
    <t xml:space="preserve">2 выезда 17400 3 выезд 5000р</t>
  </si>
  <si>
    <t xml:space="preserve">связь 09.04</t>
  </si>
  <si>
    <t xml:space="preserve">7+926+233+93+54 </t>
  </si>
  <si>
    <t xml:space="preserve">от мкад 70км чезхов 8 соток  дер хлевино 5800 по калькулятору </t>
  </si>
  <si>
    <t xml:space="preserve">клещи 8 соток</t>
  </si>
  <si>
    <t xml:space="preserve"> дорого хочет по калькулятору за 5600</t>
  </si>
  <si>
    <t xml:space="preserve">89788366004 анастасия </t>
  </si>
  <si>
    <t xml:space="preserve">документы сэс крым летнее,  </t>
  </si>
  <si>
    <t xml:space="preserve">крым ппк жуд, </t>
  </si>
  <si>
    <t xml:space="preserve">связь 25.04 открытие в мае</t>
  </si>
  <si>
    <t xml:space="preserve">7 906 760 50 85 Владимир </t>
  </si>
  <si>
    <t xml:space="preserve">6 соток жд станция кузяево за гжелью 50км с лесом не граничит</t>
  </si>
  <si>
    <t xml:space="preserve">2 выезда 12900</t>
  </si>
  <si>
    <t xml:space="preserve">12 900</t>
  </si>
  <si>
    <t xml:space="preserve">пока только интересуюсь- связь 12.04</t>
  </si>
  <si>
    <t xml:space="preserve">84953357196 Вера Иосифовна</t>
  </si>
  <si>
    <t xml:space="preserve">8 соток шатура авсюнино  от мкад 100км</t>
  </si>
  <si>
    <t xml:space="preserve">2 выезда 14700</t>
  </si>
  <si>
    <t xml:space="preserve">3483ап</t>
  </si>
  <si>
    <t xml:space="preserve">89263177530   Александр  Андреевич мудак</t>
  </si>
  <si>
    <t xml:space="preserve">4 аптеки\ 2д  ежеквартально  1 юрлицо площади 130кв м болщево, юбилейная 53кв м пр-т космонавитов 89квм  юбилейная 42 квм можно днем alexnikolaev2000@gmail.com alex-nike@mail.ru</t>
  </si>
  <si>
    <t xml:space="preserve">хочет договр дезинсекция дератизация   КОРОЛЕВ на примлег территории 20 руб за кв м, идиот какой то</t>
  </si>
  <si>
    <t xml:space="preserve"> 6 280</t>
  </si>
  <si>
    <t xml:space="preserve">КП запрос, мудак\\\отправлено</t>
  </si>
  <si>
    <t xml:space="preserve">кротофф  6</t>
  </si>
  <si>
    <t xml:space="preserve">79256500323 Сергей</t>
  </si>
  <si>
    <t xml:space="preserve">4 соток, 23 км</t>
  </si>
  <si>
    <t xml:space="preserve">связь 13.04</t>
  </si>
  <si>
    <t xml:space="preserve">89265322555 Сергей</t>
  </si>
  <si>
    <t xml:space="preserve">7 соток  звенигород   участок с лесом граничит  рулонны газон</t>
  </si>
  <si>
    <t xml:space="preserve">кроты 2 выезда   гарантия на сезон</t>
  </si>
  <si>
    <t xml:space="preserve">11.04 связь </t>
  </si>
  <si>
    <t xml:space="preserve">борщевикоф 8</t>
  </si>
  <si>
    <t xml:space="preserve">89039749424 вадим </t>
  </si>
  <si>
    <t xml:space="preserve">БОРЩ 30 га дмитровский р-н 35 км </t>
  </si>
  <si>
    <t xml:space="preserve">16 без покоса за га и 22 с покосом  за га </t>
  </si>
  <si>
    <t xml:space="preserve">связь через неделю 16.04  ищет дешевле </t>
  </si>
  <si>
    <t xml:space="preserve">30 га без покоса гербицидом 2 выезда</t>
  </si>
  <si>
    <t xml:space="preserve">540 000</t>
  </si>
  <si>
    <t xml:space="preserve">сам свяжусь</t>
  </si>
  <si>
    <t xml:space="preserve">Диана 	          	     Имя
+7 909 922 03 33 </t>
  </si>
  <si>
    <t xml:space="preserve">10-12 соток,дмитровский р-н , </t>
  </si>
  <si>
    <t xml:space="preserve">с сыном посоветуюсь позвоню/связь 11.04</t>
  </si>
  <si>
    <t xml:space="preserve">борщевикоф 11</t>
  </si>
  <si>
    <t xml:space="preserve">15.22 </t>
  </si>
  <si>
    <t xml:space="preserve">89168355650 Елена  Анатольевна НМЦК ШКОЛА </t>
  </si>
  <si>
    <t xml:space="preserve">Стас</t>
  </si>
  <si>
    <t xml:space="preserve">одинцовский р-н 3  га    21 к с покосом  garmonia_school@mail.ru</t>
  </si>
  <si>
    <t xml:space="preserve">21 к за га с покосом футб поле в одинцове гимназии для инвалидов</t>
  </si>
  <si>
    <t xml:space="preserve">7 926 456 88 41 Ольга</t>
  </si>
  <si>
    <t xml:space="preserve">трехгорка   изначально искала не нас, а мошенников которые ее обманули///// мой косяк, искала нас, походу хочет повтор---- пока не судьба  3446ап- ее номер договора-если перзвонит, сильно извиниться</t>
  </si>
  <si>
    <t xml:space="preserve">квартира 1ка тараканы трехгорка</t>
  </si>
  <si>
    <t xml:space="preserve">3487ап</t>
  </si>
  <si>
    <t xml:space="preserve">(1307а)  старый номер договора</t>
  </si>
  <si>
    <t xml:space="preserve">3485ап</t>
  </si>
  <si>
    <t xml:space="preserve">заказ    клиент с того года</t>
  </si>
  <si>
    <t xml:space="preserve">krot-off 13</t>
  </si>
  <si>
    <t xml:space="preserve">89852427011  Татьяна</t>
  </si>
  <si>
    <t xml:space="preserve">15 соток участок   дедовск от мкад   15</t>
  </si>
  <si>
    <t xml:space="preserve">2 выезда   15 соток</t>
  </si>
  <si>
    <t xml:space="preserve">3486апКР</t>
  </si>
  <si>
    <t xml:space="preserve">krot-off 14</t>
  </si>
  <si>
    <t xml:space="preserve">89645590981 вячеслав управляюший</t>
  </si>
  <si>
    <t xml:space="preserve">50 соток новомосковский 7 км от мкад </t>
  </si>
  <si>
    <t xml:space="preserve">кроты 2 выезда 50 соток</t>
  </si>
  <si>
    <t xml:space="preserve">управляющий пошел к шефу связь 10.04</t>
  </si>
  <si>
    <t xml:space="preserve">мгцд 15</t>
  </si>
  <si>
    <t xml:space="preserve">МихаилСемен</t>
  </si>
  <si>
    <t xml:space="preserve">20-30 соток </t>
  </si>
  <si>
    <t xml:space="preserve">79257436111 сулейман </t>
  </si>
  <si>
    <t xml:space="preserve">кротофф </t>
  </si>
  <si>
    <t xml:space="preserve">6-7 соток,дмитров км 50 </t>
  </si>
  <si>
    <t xml:space="preserve">подумаю позвоню мозгаеб сука попросил, что б я презвонил- не хочет деньги трать БОМЖ ебаный!!!!/дожать связь 10.04</t>
  </si>
  <si>
    <t xml:space="preserve">89858980369 Елена</t>
  </si>
  <si>
    <t xml:space="preserve">2-=4 сотки 5 участков   6800  за 2 обр за участок сейчас 2700 и 4900 клещи</t>
  </si>
  <si>
    <t xml:space="preserve">клещи 2 выезда 5 участков 2700 разово, 2 выезда 4900 за участок</t>
  </si>
  <si>
    <t xml:space="preserve">связь 11.04</t>
  </si>
  <si>
    <r>
      <rPr>
        <sz val="11"/>
        <color rgb="FFFFFFFF"/>
        <rFont val="Cambria"/>
        <family val="0"/>
        <charset val="1"/>
      </rPr>
      <t xml:space="preserve">МСЭ  2</t>
    </r>
    <r>
      <rPr>
        <sz val="11"/>
        <color rgb="FFFF0000"/>
        <rFont val="Cambria"/>
        <family val="0"/>
        <charset val="1"/>
      </rPr>
      <t xml:space="preserve"> чат</t>
    </r>
  </si>
  <si>
    <t xml:space="preserve">89104800642 Студент</t>
  </si>
  <si>
    <t xml:space="preserve">в чате цену не обсуждали, только как и чем работаем</t>
  </si>
  <si>
    <t xml:space="preserve">в 17.00 связь я на лекции</t>
  </si>
  <si>
    <t xml:space="preserve">84999770707 Виктор </t>
  </si>
  <si>
    <t xml:space="preserve">дмитровка 18 км 10 соток  </t>
  </si>
  <si>
    <t xml:space="preserve">12600 2 выезда кроты  и  3000 3 йвыезд</t>
  </si>
  <si>
    <t xml:space="preserve">спасибо я подумаю, связь 15.00\\\гас</t>
  </si>
  <si>
    <t xml:space="preserve">мосэс 4</t>
  </si>
  <si>
    <t xml:space="preserve">7 906 760 50 85 Владимир</t>
  </si>
  <si>
    <t xml:space="preserve">строчка 733</t>
  </si>
  <si>
    <t xml:space="preserve">6 соток за Гжелью 50 км от мкад  2 выезда</t>
  </si>
  <si>
    <t xml:space="preserve">строчка 733   связь 12.04</t>
  </si>
  <si>
    <t xml:space="preserve">84932359864 николай </t>
  </si>
  <si>
    <t xml:space="preserve">35 км от мкад щелчек  5 соток 2 выезда 9 800 по факту 1-2 сотки нарыли</t>
  </si>
  <si>
    <t xml:space="preserve">3й выезд 3000</t>
  </si>
  <si>
    <t xml:space="preserve">связь 15.00 хочет на 12.00 13.04\\\гас многократно либо чс, ивановский номер</t>
  </si>
  <si>
    <t xml:space="preserve">89777958447 Анатолий Николаевич</t>
  </si>
  <si>
    <t xml:space="preserve">5.5 соток от мкад   40 км от мкад    хочет приходник</t>
  </si>
  <si>
    <t xml:space="preserve">2 выезда   </t>
  </si>
  <si>
    <t xml:space="preserve">17.04  набрать хочет на 20.04</t>
  </si>
  <si>
    <t xml:space="preserve">89161227776  Юлия 20сотокх2уч 20000 за 2 выезда клещи </t>
  </si>
  <si>
    <t xml:space="preserve">2 выезда    клещи 40 соток 1й  совмещен с кротами вторым выездом</t>
  </si>
  <si>
    <t xml:space="preserve">89645243334 Наталья </t>
  </si>
  <si>
    <t xml:space="preserve">84 сотки клещи-18000р         загорянка от мкад 20 км   котеджный поселок Лосиный остров-2</t>
  </si>
  <si>
    <t xml:space="preserve">300р за сотку.   на кротов- 20 соток 24000-за 2 выезда(1200 сотка)</t>
  </si>
  <si>
    <t xml:space="preserve">пока собирает инициативную группу-будет сама звонить. все очень сложно</t>
  </si>
  <si>
    <t xml:space="preserve">89851950840 мудак гнусавый</t>
  </si>
  <si>
    <t xml:space="preserve">сортировка транспортировка и лицензирование отходов 1-4 класса  ппк 30-40дней</t>
  </si>
  <si>
    <t xml:space="preserve">долго </t>
  </si>
  <si>
    <t xml:space="preserve">МСЭ  9 с суб</t>
  </si>
  <si>
    <t xml:space="preserve">15 сот, 65 км по новой риге кп руза фэмили парк  д 116</t>
  </si>
  <si>
    <t xml:space="preserve">3488ап</t>
  </si>
  <si>
    <t xml:space="preserve">7 925 100 56 13 Юрий</t>
  </si>
  <si>
    <t xml:space="preserve">участок 30 соток тульская область село мокрый корь от мкад 125км</t>
  </si>
  <si>
    <t xml:space="preserve">кроты 2 выезда 24000р</t>
  </si>
  <si>
    <t xml:space="preserve">3489ап</t>
  </si>
  <si>
    <t xml:space="preserve">84954610770 Ирина</t>
  </si>
  <si>
    <t xml:space="preserve">владимирская область, 20 соток, 10 км от мкад</t>
  </si>
  <si>
    <t xml:space="preserve">19 300</t>
  </si>
  <si>
    <t xml:space="preserve">стоит вода связь 17.04</t>
  </si>
  <si>
    <t xml:space="preserve">89104341010 бабо </t>
  </si>
  <si>
    <t xml:space="preserve">есть 2д и тбо, ппк, жуд,  лаб, стирка, лампы, общепит, </t>
  </si>
  <si>
    <t xml:space="preserve">пошла на согласование о согласовании наберет сама</t>
  </si>
  <si>
    <t xml:space="preserve">7 925 903 68 58 Анастасия</t>
  </si>
  <si>
    <t xml:space="preserve">мо тучково  от мкад 60 км  участок 6 соток с лесом не граничит</t>
  </si>
  <si>
    <t xml:space="preserve">я подумаю- связь 11.04</t>
  </si>
  <si>
    <t xml:space="preserve">89268600828 Владимир</t>
  </si>
  <si>
    <t xml:space="preserve">8-10 сот, одинцовский р-н , 1 успенское ш тсжск полесье д 57</t>
  </si>
  <si>
    <t xml:space="preserve">кроты тля  мох  клещ, 1 выезд</t>
  </si>
  <si>
    <t xml:space="preserve">3490ап</t>
  </si>
  <si>
    <t xml:space="preserve">МСЭ  15 юрид</t>
  </si>
  <si>
    <t xml:space="preserve">84956468680 Наталья</t>
  </si>
  <si>
    <t xml:space="preserve">детский сад, под лицензию есть тбо, надо: ппк, жуд,  3д, лампы, пищ, лаб.иссл</t>
  </si>
  <si>
    <t xml:space="preserve">гов голова спасибо доложу руководству перезвоню</t>
  </si>
  <si>
    <t xml:space="preserve">84956301186 татьяна петровна</t>
  </si>
  <si>
    <t xml:space="preserve">20 соток, </t>
  </si>
  <si>
    <t xml:space="preserve">если один выезд то 6700</t>
  </si>
  <si>
    <t xml:space="preserve">позвонить 17.04</t>
  </si>
  <si>
    <t xml:space="preserve">борщевиков 17</t>
  </si>
  <si>
    <t xml:space="preserve">89166335839 Андрей  Кимович</t>
  </si>
  <si>
    <t xml:space="preserve">борщ с\х назначения 10-12 га  химки можно на уазе проехать  24000 за га</t>
  </si>
  <si>
    <t xml:space="preserve">большевик говорящий, пошел к руководству</t>
  </si>
  <si>
    <t xml:space="preserve">гов голова спасибо доложу руководству перезвоню, связь 11.04</t>
  </si>
  <si>
    <t xml:space="preserve">89033635303 Андрей</t>
  </si>
  <si>
    <t xml:space="preserve">25-30 соток клещи по новой риге от мкад 27 км</t>
  </si>
  <si>
    <t xml:space="preserve">клещи 14000р</t>
  </si>
  <si>
    <t xml:space="preserve">спасибо досвиданья</t>
  </si>
  <si>
    <t xml:space="preserve">18.32</t>
  </si>
  <si>
    <t xml:space="preserve">50 км, 7-8 соток </t>
  </si>
  <si>
    <t xml:space="preserve">кроты + муравьи</t>
  </si>
  <si>
    <t xml:space="preserve">созвон в пятницу</t>
  </si>
  <si>
    <t xml:space="preserve">84985473514 надежда васильевна </t>
  </si>
  <si>
    <t xml:space="preserve">4 сотки бутово-парк\щербинка</t>
  </si>
  <si>
    <t xml:space="preserve">5 соток</t>
  </si>
  <si>
    <t xml:space="preserve">89680820829  Татьяна </t>
  </si>
  <si>
    <t xml:space="preserve">15 соток 30 км от мкад новорящзанка раменкий р-н софьинское поселение дер васильево ТИС прогресс  набрать за час сказать номер машины участок 42</t>
  </si>
  <si>
    <t xml:space="preserve">второй выезд 2го мая  кроты 15 соток 2 выезда</t>
  </si>
  <si>
    <t xml:space="preserve">3491апСЭС</t>
  </si>
  <si>
    <t xml:space="preserve">заказ   отказ нашли за 5000</t>
  </si>
  <si>
    <t xml:space="preserve">89859607267 Павел</t>
  </si>
  <si>
    <t xml:space="preserve">луховицкий район 120 км от мкад, деревня колянинское д 32 14.00</t>
  </si>
  <si>
    <t xml:space="preserve">2 выезда 20000 и 3 гарантированный, если землеройки то 17000</t>
  </si>
  <si>
    <t xml:space="preserve">3492ап</t>
  </si>
  <si>
    <t xml:space="preserve">МСЭ  5 айфон </t>
  </si>
  <si>
    <t xml:space="preserve">89263725553 алексей</t>
  </si>
  <si>
    <t xml:space="preserve">20кв м дом комната мякинино клопы 2 чел  алексей 2я мякининская д 68 </t>
  </si>
  <si>
    <t xml:space="preserve">хол и гор клопы </t>
  </si>
  <si>
    <t xml:space="preserve">3493ап</t>
  </si>
  <si>
    <t xml:space="preserve">89165337053 Ольга </t>
  </si>
  <si>
    <t xml:space="preserve">1-шка, хрущевка москва балаклавский пр-т д 34 корп 3 кв 230</t>
  </si>
  <si>
    <t xml:space="preserve">гор тум тарканы</t>
  </si>
  <si>
    <t xml:space="preserve">3497ап</t>
  </si>
  <si>
    <t xml:space="preserve">89104908394  Андрей</t>
  </si>
  <si>
    <t xml:space="preserve">2ка метро бульвар рокосовского</t>
  </si>
  <si>
    <t xml:space="preserve">3494ап</t>
  </si>
  <si>
    <t xml:space="preserve">84957753118 надежда 89168205639</t>
  </si>
  <si>
    <t xml:space="preserve">клещи 16 соток большой гап  + периметр  сергиев посад абрамцево 70 км  набрать за 2 дня</t>
  </si>
  <si>
    <t xml:space="preserve">если еще 1 участок  то 2 за 8 тыщ </t>
  </si>
  <si>
    <t xml:space="preserve">3495ап</t>
  </si>
  <si>
    <t xml:space="preserve">отказ нашли дешевле</t>
  </si>
  <si>
    <t xml:space="preserve">88182472446 - глюк айпи игорь алексеевич  89857613718 - верный </t>
  </si>
  <si>
    <t xml:space="preserve">30км от мкад новорязанка  8 соток кроты 2 выезда  и становое 92 а </t>
  </si>
  <si>
    <t xml:space="preserve">3496апСЭС</t>
  </si>
  <si>
    <t xml:space="preserve">раменский р-н 14 сот </t>
  </si>
  <si>
    <t xml:space="preserve">ебанутый тип</t>
  </si>
  <si>
    <t xml:space="preserve">83433840560 - неправильный глюк николай </t>
  </si>
  <si>
    <t xml:space="preserve">1 сотку звенигород </t>
  </si>
  <si>
    <t xml:space="preserve"> 6 000</t>
  </si>
  <si>
    <t xml:space="preserve">посоветуюсь позвоню если один не смогу справиться </t>
  </si>
  <si>
    <t xml:space="preserve">стр 7412 заказ</t>
  </si>
  <si>
    <t xml:space="preserve">89037908323 Сергей </t>
  </si>
  <si>
    <t xml:space="preserve">кроты 90 соток  жаворонки 20 км от мкад </t>
  </si>
  <si>
    <t xml:space="preserve">36 800</t>
  </si>
  <si>
    <r>
      <rPr>
        <sz val="11"/>
        <rFont val="Cambria"/>
        <family val="0"/>
        <charset val="1"/>
      </rPr>
      <t xml:space="preserve">к соседке пойдет наберетсвязь 11.00 12.04/////  </t>
    </r>
    <r>
      <rPr>
        <b val="true"/>
        <sz val="14"/>
        <color rgb="FFFF0000"/>
        <rFont val="Cambria"/>
        <family val="0"/>
        <charset val="1"/>
      </rPr>
      <t xml:space="preserve">заказ от 17.04 строчка 7412</t>
    </r>
  </si>
  <si>
    <t xml:space="preserve">89857695616 Ольга </t>
  </si>
  <si>
    <t xml:space="preserve">36 км,3 сотки,</t>
  </si>
  <si>
    <t xml:space="preserve"> 10 200</t>
  </si>
  <si>
    <t xml:space="preserve">созвон 27.04</t>
  </si>
  <si>
    <t xml:space="preserve">84957573781  Юлия</t>
  </si>
  <si>
    <t xml:space="preserve">11 соток   кроты 3й сезон роют   истринский район 55 км от мкад</t>
  </si>
  <si>
    <t xml:space="preserve">кроты 2 выезды</t>
  </si>
  <si>
    <t xml:space="preserve">с мужем консультироваться пошла связь в 16.00</t>
  </si>
  <si>
    <t xml:space="preserve">7 916 384 45 53 Ольга</t>
  </si>
  <si>
    <t xml:space="preserve">документы для сэс ано дпо </t>
  </si>
  <si>
    <t xml:space="preserve">психология и педагогика, ппк, жуд с расчетом, 3д, лаб, </t>
  </si>
  <si>
    <t xml:space="preserve">связь 15.04 после обеда </t>
  </si>
  <si>
    <t xml:space="preserve">моссэс 16   с чата перешел</t>
  </si>
  <si>
    <t xml:space="preserve">89190693075 Игорь</t>
  </si>
  <si>
    <t xml:space="preserve">борщевие 30Га   деревня мотяково люберецкий район  земли под строительство кот объект</t>
  </si>
  <si>
    <t xml:space="preserve">18000-Га обработка  ////с покосом 22000    гарантия на сезон</t>
  </si>
  <si>
    <t xml:space="preserve">должен прислать ТЗ  на mos2478820</t>
  </si>
  <si>
    <t xml:space="preserve">84957573781 Юлия    89168681891</t>
  </si>
  <si>
    <t xml:space="preserve">55 км по новой риге, 5 соток , </t>
  </si>
  <si>
    <t xml:space="preserve">обзванивает мразь ,связь 19.04</t>
  </si>
  <si>
    <t xml:space="preserve">88 км, 15 соток,</t>
  </si>
  <si>
    <t xml:space="preserve">нет спасибо слишком дорого</t>
  </si>
  <si>
    <t xml:space="preserve">Игорь 	          	     Имя
+7 919 069 30 75 </t>
  </si>
  <si>
    <t xml:space="preserve">30 га строительство 16 500 за га если с покосм 21000 </t>
  </si>
  <si>
    <t xml:space="preserve">должен прислать ТЗ  на МСЭ, петух</t>
  </si>
  <si>
    <t xml:space="preserve">ддд20</t>
  </si>
  <si>
    <t xml:space="preserve">Игорь                                Имя
+7 919 069 30 75 </t>
  </si>
  <si>
    <t xml:space="preserve">30 га строительство строительство котеджей 19000 без покоса 25700 с покосом без рабочая неделя </t>
  </si>
  <si>
    <t xml:space="preserve">7 916 121 88 95 Борис</t>
  </si>
  <si>
    <t xml:space="preserve">документы для сэс, </t>
  </si>
  <si>
    <t xml:space="preserve">открытие в мае. связь 11.05 </t>
  </si>
  <si>
    <t xml:space="preserve">1322 а   клиент с того года</t>
  </si>
  <si>
    <t xml:space="preserve">89160414441   Александр</t>
  </si>
  <si>
    <t xml:space="preserve">1322а</t>
  </si>
  <si>
    <t xml:space="preserve">3498ап</t>
  </si>
  <si>
    <t xml:space="preserve">ирина 89067982355</t>
  </si>
  <si>
    <t xml:space="preserve">тубик склад 42км от мкад сиферополька раздевалка </t>
  </si>
  <si>
    <t xml:space="preserve">тубик помпа  вт 6к вскр 9к</t>
  </si>
  <si>
    <t xml:space="preserve">кротофф 23</t>
  </si>
  <si>
    <t xml:space="preserve">89153530752 Алексей </t>
  </si>
  <si>
    <t xml:space="preserve">26 от мкад 8 соток </t>
  </si>
  <si>
    <t xml:space="preserve">позвонить 12.04</t>
  </si>
  <si>
    <t xml:space="preserve">уск! иметь при себе паспорт. Крысы комплекс, обработать на все 100%  40-50 соток территория в двух местах особенно много. Рядом теплотрасса </t>
  </si>
  <si>
    <t xml:space="preserve">старый клиент по программе лояльности   КРЫСЫ</t>
  </si>
  <si>
    <t xml:space="preserve">3499ап</t>
  </si>
  <si>
    <t xml:space="preserve">МСЭ  24 </t>
  </si>
  <si>
    <t xml:space="preserve">2к кв москва 4 чел </t>
  </si>
  <si>
    <t xml:space="preserve">комплекс 4100</t>
  </si>
  <si>
    <t xml:space="preserve">пошел дленьги искать, набере</t>
  </si>
  <si>
    <t xml:space="preserve">борщевикофф  25</t>
  </si>
  <si>
    <t xml:space="preserve">клинские сантехники, пошли сотки считать, наберут</t>
  </si>
  <si>
    <t xml:space="preserve">пошел дсотки считатть наберут</t>
  </si>
  <si>
    <t xml:space="preserve">89099896677 конставнтин </t>
  </si>
  <si>
    <t xml:space="preserve">тараканы 1к кв </t>
  </si>
  <si>
    <t xml:space="preserve"> баба берет говорит константин ушел</t>
  </si>
  <si>
    <t xml:space="preserve">моссэс 26</t>
  </si>
  <si>
    <t xml:space="preserve">89854107115 Денис </t>
  </si>
  <si>
    <t xml:space="preserve">кроты, 8 соток, кп сатинские пруды,поселение щаповское ориентир поселок курилово</t>
  </si>
  <si>
    <t xml:space="preserve">кроты, 2 выезда комплекс</t>
  </si>
  <si>
    <t xml:space="preserve">3500апСЭС</t>
  </si>
  <si>
    <t xml:space="preserve">Сергей 	          	     Имя
+7 917 562 52 23 </t>
  </si>
  <si>
    <t xml:space="preserve">50 км, 9-10 соток ,</t>
  </si>
  <si>
    <t xml:space="preserve">обрабатывал в том сезоне у когото  за 12000 дорого,деньги на ветер</t>
  </si>
  <si>
    <t xml:space="preserve">ЧОЙС ПРИХОД</t>
  </si>
  <si>
    <t xml:space="preserve">старый звонок со пн </t>
  </si>
  <si>
    <t xml:space="preserve">3501ап</t>
  </si>
  <si>
    <t xml:space="preserve">борщ офф   28</t>
  </si>
  <si>
    <t xml:space="preserve">89258550075  Рамиля</t>
  </si>
  <si>
    <t xml:space="preserve">борщквик 30Га- от 16000 </t>
  </si>
  <si>
    <t xml:space="preserve">борщевик   сказал можем сделать 3 КП что бы она нас пропихнула руководству и ОТКАТ ЕЙ</t>
  </si>
  <si>
    <t xml:space="preserve">15.04 связь и дожимать суку!!!!!!</t>
  </si>
  <si>
    <t xml:space="preserve">крот офф   28</t>
  </si>
  <si>
    <t xml:space="preserve">79857640120 Сергей</t>
  </si>
  <si>
    <t xml:space="preserve">25 км от мкад 23 сотки, Мытищинский р-н,сп степаньково кп аврора участок 141 дмитровское ш </t>
  </si>
  <si>
    <t xml:space="preserve">кроты выезда комплексно 11 00 вторник</t>
  </si>
  <si>
    <t xml:space="preserve">3502апКР</t>
  </si>
  <si>
    <t xml:space="preserve">пятниц</t>
  </si>
  <si>
    <t xml:space="preserve">968+738+67+85 мразь Мария </t>
  </si>
  <si>
    <t xml:space="preserve">спит\\\ 15 соток поражено  38 км от мкад </t>
  </si>
  <si>
    <t xml:space="preserve">счвязь 11.00\\связь 17.00</t>
  </si>
  <si>
    <t xml:space="preserve">89772832550 ирина</t>
  </si>
  <si>
    <t xml:space="preserve">1 ка клопы уже давно </t>
  </si>
  <si>
    <t xml:space="preserve">связь в 11.00--- сама перезвонит-----набрать 19.04</t>
  </si>
  <si>
    <t xml:space="preserve">Дорохово Рузский р-н, 7 соток </t>
  </si>
  <si>
    <t xml:space="preserve">подумаю сам наберу связь в 14 .00/ ПОЗВОНИТЬ 15.04</t>
  </si>
  <si>
    <t xml:space="preserve">кроты 90 соток  жаворонки 20 км от мкад  89161592823 любовь </t>
  </si>
  <si>
    <t xml:space="preserve">кроты 2 выезда 36800 90 соток кмплекс</t>
  </si>
  <si>
    <t xml:space="preserve">84956141483 елена </t>
  </si>
  <si>
    <t xml:space="preserve">тучково  6 соток разово 6300  двойной 11000</t>
  </si>
  <si>
    <t xml:space="preserve">5300 10000 если 14.00 </t>
  </si>
  <si>
    <t xml:space="preserve">пенсы дорого думают сама наберет</t>
  </si>
  <si>
    <t xml:space="preserve">7 916 925 00 50 Сергей </t>
  </si>
  <si>
    <t xml:space="preserve">институт рггу ППК питьевой воды </t>
  </si>
  <si>
    <t xml:space="preserve">18 000, 4 корпуса </t>
  </si>
  <si>
    <t xml:space="preserve">госня рггу\\\ хотел образец,  мудак</t>
  </si>
  <si>
    <t xml:space="preserve">7 925 342 91 32  Антонина</t>
  </si>
  <si>
    <t xml:space="preserve">участок 1 сотка и 2,5 сотка  общая площадь   люберецкий район 15 км</t>
  </si>
  <si>
    <t xml:space="preserve">3504ап</t>
  </si>
  <si>
    <t xml:space="preserve">жуковский  участок 10 соток</t>
  </si>
  <si>
    <t xml:space="preserve">2 выезда 8300</t>
  </si>
  <si>
    <t xml:space="preserve">3505апСЭС</t>
  </si>
  <si>
    <t xml:space="preserve">дератизация от Михаила</t>
  </si>
  <si>
    <t xml:space="preserve">подворье патриарха</t>
  </si>
  <si>
    <t xml:space="preserve">ДЕМИХОВА</t>
  </si>
  <si>
    <t xml:space="preserve">моссэс 9   чат</t>
  </si>
  <si>
    <t xml:space="preserve">89637161155 Михаил</t>
  </si>
  <si>
    <t xml:space="preserve">Сергиев Посад</t>
  </si>
  <si>
    <t xml:space="preserve">кроты 2 выезда 28000</t>
  </si>
  <si>
    <t xml:space="preserve">3508апСЭС</t>
  </si>
  <si>
    <t xml:space="preserve">89261689124   Владимир</t>
  </si>
  <si>
    <t xml:space="preserve">участок 17 соток под обработку 9 соток  дмитровский район 60 км от мкад  участок с лесои не граничит</t>
  </si>
  <si>
    <t xml:space="preserve">12000/13800/14900</t>
  </si>
  <si>
    <t xml:space="preserve">заказ строчка 7424</t>
  </si>
  <si>
    <t xml:space="preserve">Гулливер  приход</t>
  </si>
  <si>
    <t xml:space="preserve">солнечногорск,10 соток </t>
  </si>
  <si>
    <t xml:space="preserve">комплекс 2 выезда</t>
  </si>
  <si>
    <t xml:space="preserve">я подумаю спасибо/дорого</t>
  </si>
  <si>
    <t xml:space="preserve">МСЭ  12 </t>
  </si>
  <si>
    <t xml:space="preserve">89261689124 Владимир</t>
  </si>
  <si>
    <t xml:space="preserve">дмитровский р-н 60км дмитровка вилладж кротики 12-13 соток  дмитровка вилладж первый поселок уч 38 зароанее заказать пропуск  89162311896 людмила жена звонить ей </t>
  </si>
  <si>
    <t xml:space="preserve">12 800;  3000 третий </t>
  </si>
  <si>
    <t xml:space="preserve">3507ап</t>
  </si>
  <si>
    <t xml:space="preserve">84993806888  89255428506 Елена Юрьевна 89215377330</t>
  </si>
  <si>
    <t xml:space="preserve">домодедовский р-н снт пахра ул карьерная(новая) д 332</t>
  </si>
  <si>
    <t xml:space="preserve">3506апСЭС</t>
  </si>
  <si>
    <t xml:space="preserve">89035042657 Михаил</t>
  </si>
  <si>
    <t xml:space="preserve">40 километров, 9 соток </t>
  </si>
  <si>
    <t xml:space="preserve">9 соток</t>
  </si>
  <si>
    <t xml:space="preserve">Бомжы досвидули</t>
  </si>
  <si>
    <t xml:space="preserve">МСЭ  15 </t>
  </si>
  <si>
    <t xml:space="preserve">14.22 </t>
  </si>
  <si>
    <t xml:space="preserve">89209753511 хуй рязанский </t>
  </si>
  <si>
    <t xml:space="preserve">150 км от мск </t>
  </si>
  <si>
    <t xml:space="preserve">30 соток </t>
  </si>
  <si>
    <t xml:space="preserve">29 400</t>
  </si>
  <si>
    <t xml:space="preserve">как буду застраиваться наберу</t>
  </si>
  <si>
    <t xml:space="preserve">МСЭ  16 чат</t>
  </si>
  <si>
    <t xml:space="preserve">84957894619  доб 20-12</t>
  </si>
  <si>
    <t xml:space="preserve">ППК производство фармацевтическое; 20 раб дней </t>
  </si>
  <si>
    <t xml:space="preserve">narusheva.ov@aspectus-pharma.ru</t>
  </si>
  <si>
    <t xml:space="preserve">кп запрос</t>
  </si>
  <si>
    <t xml:space="preserve">4 шка москва, </t>
  </si>
  <si>
    <t xml:space="preserve">посоветуется с родными перезвонит/связь 13.04.2019</t>
  </si>
  <si>
    <t xml:space="preserve">19.28</t>
  </si>
  <si>
    <t xml:space="preserve">89771978661 ебангутая бабка пенс инвалид </t>
  </si>
  <si>
    <t xml:space="preserve">2к кв клопы травили палачом хочет холодным за 1800</t>
  </si>
  <si>
    <t xml:space="preserve">пошла деньги выбиывать у 91 летней пенсионерки</t>
  </si>
  <si>
    <t xml:space="preserve">cуббота</t>
  </si>
  <si>
    <t xml:space="preserve">крот офф 1</t>
  </si>
  <si>
    <t xml:space="preserve">11.,36</t>
  </si>
  <si>
    <t xml:space="preserve">6-7 соток +5 соток, 17 км от мкад</t>
  </si>
  <si>
    <t xml:space="preserve">ух я сама лучше присяду за эти деньги на эти лунки</t>
  </si>
  <si>
    <t xml:space="preserve">мос сэс 2</t>
  </si>
  <si>
    <t xml:space="preserve">химия только</t>
  </si>
  <si>
    <t xml:space="preserve">крот офф 3</t>
  </si>
  <si>
    <t xml:space="preserve">6 соток 25 км от мкад,</t>
  </si>
  <si>
    <t xml:space="preserve">согласование с женой/связь в 14.00/прозвон 17.04</t>
  </si>
  <si>
    <t xml:space="preserve">89823133661 рафик</t>
  </si>
  <si>
    <t xml:space="preserve">16-17 соток,Истринский р-н 50 км</t>
  </si>
  <si>
    <t xml:space="preserve">советуюсь связь в 14.00/не нужно</t>
  </si>
  <si>
    <t xml:space="preserve">6 соток, 150 км </t>
  </si>
  <si>
    <t xml:space="preserve">не могу даж 10 000 дорого будет денег нет посоветуйте</t>
  </si>
  <si>
    <t xml:space="preserve">Истринский р-н , 8 соток </t>
  </si>
  <si>
    <t xml:space="preserve">говорю с женой связь 15.04</t>
  </si>
  <si>
    <t xml:space="preserve">ддд 7</t>
  </si>
  <si>
    <t xml:space="preserve">Александр - Имя
+7 (977) 270 0194</t>
  </si>
  <si>
    <t xml:space="preserve">55 км, 24 сотки, </t>
  </si>
  <si>
    <t xml:space="preserve">21 200</t>
  </si>
  <si>
    <t xml:space="preserve">прозванивает сайты по 270 руб позвонить 15.04</t>
  </si>
  <si>
    <t xml:space="preserve">13.54</t>
  </si>
  <si>
    <t xml:space="preserve">89035533898 Сергей</t>
  </si>
  <si>
    <t xml:space="preserve">10 сот. 34 км, </t>
  </si>
  <si>
    <t xml:space="preserve">конец апреля позвонить /29.04</t>
  </si>
  <si>
    <t xml:space="preserve">крот офф 9</t>
  </si>
  <si>
    <t xml:space="preserve">25км, соток 20 </t>
  </si>
  <si>
    <t xml:space="preserve">совет с мужем связь 15.04</t>
  </si>
  <si>
    <t xml:space="preserve">истра, 5 соток, </t>
  </si>
  <si>
    <t xml:space="preserve">подумаю позвонить 15.04</t>
  </si>
  <si>
    <t xml:space="preserve">79776249762 Юлия </t>
  </si>
  <si>
    <t xml:space="preserve">12 соток, Ярославское ш.77км  СНТ Север уч.73</t>
  </si>
  <si>
    <t xml:space="preserve">профилактика</t>
  </si>
  <si>
    <t xml:space="preserve">3509ап</t>
  </si>
  <si>
    <t xml:space="preserve">79772700194 Александр 89296109748</t>
  </si>
  <si>
    <t xml:space="preserve">62 км,20 соток , СНТ Хомяки,Нарские пруды Минское ш 82 км поворот на Анашкино </t>
  </si>
  <si>
    <t xml:space="preserve">3510ап</t>
  </si>
  <si>
    <t xml:space="preserve">Антон 89255094490</t>
  </si>
  <si>
    <t xml:space="preserve">26 км, 5 соток, </t>
  </si>
  <si>
    <t xml:space="preserve">связь 15.04</t>
  </si>
  <si>
    <t xml:space="preserve">7+910+000+02+57 Ирина</t>
  </si>
  <si>
    <t xml:space="preserve">30 км от мкад, 15  соток, кп белага новорязанка уч 255 </t>
  </si>
  <si>
    <t xml:space="preserve">3511ап</t>
  </si>
  <si>
    <t xml:space="preserve">89857604339 бухой  Михаил </t>
  </si>
  <si>
    <t xml:space="preserve">21 сотка, ископано 3-6 соток  рублево-успенское ш. дер Горки заранее набрать заказать паспорт, мутный тип </t>
  </si>
  <si>
    <t xml:space="preserve">перем 1й выезд 5к второй выезд 5к </t>
  </si>
  <si>
    <t xml:space="preserve">3512ап</t>
  </si>
  <si>
    <t xml:space="preserve">89036855321 леонид</t>
  </si>
  <si>
    <t xml:space="preserve">пушкинский р-н КП комильфо уч 128 заранее набрать заказать пропуск </t>
  </si>
  <si>
    <t xml:space="preserve">кроты 5 соток  2 выезда</t>
  </si>
  <si>
    <t xml:space="preserve">3513ап</t>
  </si>
  <si>
    <t xml:space="preserve">отказ от 19.04</t>
  </si>
  <si>
    <t xml:space="preserve">89647985636 славик </t>
  </si>
  <si>
    <t xml:space="preserve">старая купавна ул 7е ноября д 7 кроты 2 выезда,  10-12 соттоьок 14000</t>
  </si>
  <si>
    <t xml:space="preserve">кроты 10-12 соток  2 выезда</t>
  </si>
  <si>
    <t xml:space="preserve">3514ап</t>
  </si>
  <si>
    <t xml:space="preserve">умерла бабушка-пока нам не до этого. телефон ваш есть сами наберем</t>
  </si>
  <si>
    <t xml:space="preserve">89859914807 Евгений николаевич</t>
  </si>
  <si>
    <t xml:space="preserve">29 км, участок 10 соток, киевское ш. пос первомайское д милюково кп чистые ключи уч 218</t>
  </si>
  <si>
    <t xml:space="preserve">комплекс  клещи букашки профилактика </t>
  </si>
  <si>
    <t xml:space="preserve">14 280</t>
  </si>
  <si>
    <t xml:space="preserve">3515ап</t>
  </si>
  <si>
    <t xml:space="preserve">ОТКАЗ ОТ 22.04</t>
  </si>
  <si>
    <t xml:space="preserve">89169165262 Руслан </t>
  </si>
  <si>
    <t xml:space="preserve">ппк, жуд, 3д, лаб, пищ, стирка  inter-vorota@mail.ru</t>
  </si>
  <si>
    <t xml:space="preserve">кп отправлено, связь 15.00\\\связь 16.04</t>
  </si>
  <si>
    <t xml:space="preserve">9.48</t>
  </si>
  <si>
    <t xml:space="preserve">Сергей              
+7 916 925 00 50 госня с пт, инженер </t>
  </si>
  <si>
    <t xml:space="preserve">ппкпв, -18, ппк - 15, жуд,  - 15;</t>
  </si>
  <si>
    <t xml:space="preserve">госня, консультация</t>
  </si>
  <si>
    <t xml:space="preserve">борщевик 30 га 60 км от мкад</t>
  </si>
  <si>
    <t xml:space="preserve">9000 за га 1 выезд</t>
  </si>
  <si>
    <t xml:space="preserve">мудила, обзвон</t>
  </si>
  <si>
    <t xml:space="preserve">МСЭ  5 </t>
  </si>
  <si>
    <t xml:space="preserve">10.21 </t>
  </si>
  <si>
    <t xml:space="preserve">89151468095 Николай </t>
  </si>
  <si>
    <t xml:space="preserve">клещи 10 соток  звенигород\тучково апальщино </t>
  </si>
  <si>
    <t xml:space="preserve">осенью второй со скидкой</t>
  </si>
  <si>
    <t xml:space="preserve">3516ап</t>
  </si>
  <si>
    <t xml:space="preserve">89263514771 андрей </t>
  </si>
  <si>
    <t xml:space="preserve">тбо, медотходы Б Г, лампы, стирка, 3д, лаб, ппк, жуд.</t>
  </si>
  <si>
    <t xml:space="preserve">жду реквизиты \\\связь 16.04 </t>
  </si>
  <si>
    <t xml:space="preserve">89169121057 Сабиржан </t>
  </si>
  <si>
    <t xml:space="preserve">ярославка,50 км от мкад, 10  соток, пушкинсий р-н снт луговое уч 107 </t>
  </si>
  <si>
    <t xml:space="preserve">3517ап</t>
  </si>
  <si>
    <t xml:space="preserve">пока не сможем сам наберу -сами справились</t>
  </si>
  <si>
    <t xml:space="preserve">89161461650 вера михайловна </t>
  </si>
  <si>
    <t xml:space="preserve">кроты, 8 соток, 22км от мкад пятницкое ш, марьино  (пересечение с бетонкой) пятницкое ш д 14 стр 13</t>
  </si>
  <si>
    <t xml:space="preserve">кроты 2 выезда 4 сотки</t>
  </si>
  <si>
    <t xml:space="preserve">3518ап</t>
  </si>
  <si>
    <t xml:space="preserve">7 977 339 21 23 Алексей </t>
  </si>
  <si>
    <t xml:space="preserve">2д тц мега бытовая техника, </t>
  </si>
  <si>
    <t xml:space="preserve">жду реквизиты\\\гов голова наберет как решат</t>
  </si>
  <si>
    <t xml:space="preserve">александр 89265348484</t>
  </si>
  <si>
    <t xml:space="preserve">15 км от мкад 20 соток   с лесом не граничит</t>
  </si>
  <si>
    <t xml:space="preserve">2 выезда  3 выезд-только дорога 4 выезд 5000р/////</t>
  </si>
  <si>
    <t xml:space="preserve">дикий мозгоеб - 17.04 связь</t>
  </si>
  <si>
    <t xml:space="preserve">26 км, 5 соток, Г.Москва пос.кокошкино хутор брехово ул Газовиков д 139    </t>
  </si>
  <si>
    <t xml:space="preserve">3519ап</t>
  </si>
  <si>
    <t xml:space="preserve">89772901845  Татьяна </t>
  </si>
  <si>
    <t xml:space="preserve">3 точки общепит чайхона 200кв м  и 3 точки фудкорта 50-100</t>
  </si>
  <si>
    <t xml:space="preserve">2000 за 1 фудкорт, 5000 2д</t>
  </si>
  <si>
    <t xml:space="preserve">сбросилось\\\гас</t>
  </si>
  <si>
    <t xml:space="preserve">89266630039 екатерина </t>
  </si>
  <si>
    <t xml:space="preserve">20 км от мкад и 20 соток  клещи</t>
  </si>
  <si>
    <t xml:space="preserve">19800 2 выезда  12000 - разово клещи</t>
  </si>
  <si>
    <t xml:space="preserve">подумаю наберу, связь 16.00\\гас</t>
  </si>
  <si>
    <t xml:space="preserve">моссэс  14</t>
  </si>
  <si>
    <t xml:space="preserve">89295568642 молодой негодяй</t>
  </si>
  <si>
    <t xml:space="preserve">запрос кп 10га борщевика</t>
  </si>
  <si>
    <t xml:space="preserve">мошенник</t>
  </si>
  <si>
    <t xml:space="preserve">Дмитрий                    
+7 926 823 07 22 </t>
  </si>
  <si>
    <t xml:space="preserve">как избавиться от крыс\\гас</t>
  </si>
  <si>
    <t xml:space="preserve">гас\\\связь 15.30\\гас</t>
  </si>
  <si>
    <t xml:space="preserve">старый клиент моссэс </t>
  </si>
  <si>
    <t xml:space="preserve">84957753178 александр </t>
  </si>
  <si>
    <t xml:space="preserve">        11.00        18800 3й выезд 5700       1351СЭС        поселок николино перед вьездом встречаемся кп николино можайка\рублевка  89035759797  александр          20 сотк  кротоы. комплекс. в договоре прописать 2й и 3й выезд(даты). Заказчик-подряджчик который делает газон ооооочень крутому человеку. Если кроты не пропадут, то мастер на лето переходит к ним в рабство!!!!!       2й участок 12000  на бетонке 10 соток, 3й 4000 второй участок люкс-проект истринский р-н бетонка  89035759797 </t>
  </si>
  <si>
    <t xml:space="preserve">уринотерапия</t>
  </si>
  <si>
    <t xml:space="preserve">наберет как подрядчик даст добро </t>
  </si>
  <si>
    <t xml:space="preserve">89037242450 Валерий</t>
  </si>
  <si>
    <t xml:space="preserve">участок приблизительно</t>
  </si>
  <si>
    <t xml:space="preserve">кроты 2 выезда  возможно 1 ГА    должен халдей все измерить</t>
  </si>
  <si>
    <t xml:space="preserve">связь в 18.00</t>
  </si>
  <si>
    <t xml:space="preserve">79772826002 Андрей</t>
  </si>
  <si>
    <t xml:space="preserve">Пироговский, мытищи </t>
  </si>
  <si>
    <t xml:space="preserve">я подумаю</t>
  </si>
  <si>
    <t xml:space="preserve">кротофф 18</t>
  </si>
  <si>
    <t xml:space="preserve">18.16</t>
  </si>
  <si>
    <t xml:space="preserve">30 соток+25 соток, сосенское комунарка</t>
  </si>
  <si>
    <t xml:space="preserve">ужи мыши кроты</t>
  </si>
  <si>
    <t xml:space="preserve">25 100</t>
  </si>
  <si>
    <t xml:space="preserve">я подумаю перезвоню</t>
  </si>
  <si>
    <t xml:space="preserve">кротофф 19</t>
  </si>
  <si>
    <t xml:space="preserve">владимир анатольевич - Имя клиента
 84957626139</t>
  </si>
  <si>
    <t xml:space="preserve">абонемент в сети не зарегестрирован</t>
  </si>
  <si>
    <t xml:space="preserve">не работает телефон</t>
  </si>
  <si>
    <t xml:space="preserve">Сумма МГЦД//// ДДД1</t>
  </si>
  <si>
    <t xml:space="preserve">Сумма КЛОПОДАВ//// КРОТОФФ</t>
  </si>
  <si>
    <t xml:space="preserve">79161845375 Денис    89165294050  Заряна</t>
  </si>
  <si>
    <t xml:space="preserve">30 сот, Струнино 105 км Александров, Александровский р-н д кашино овражная 10 поворот на струнино</t>
  </si>
  <si>
    <t xml:space="preserve">3520вп</t>
  </si>
  <si>
    <t xml:space="preserve">7 910 428 88 00  Денис </t>
  </si>
  <si>
    <t xml:space="preserve">одинцово дом 90м2  клопы большая семья</t>
  </si>
  <si>
    <t xml:space="preserve">7000-премиум///5000-вонючими</t>
  </si>
  <si>
    <t xml:space="preserve">подумаю-перезвоню</t>
  </si>
  <si>
    <t xml:space="preserve">7 925 507 57 24</t>
  </si>
  <si>
    <t xml:space="preserve">15 соток солнечногорский район от мкад 50 км</t>
  </si>
  <si>
    <t xml:space="preserve">кроты-медведки  2 выезда</t>
  </si>
  <si>
    <t xml:space="preserve">подумаю-перезвоню/// связь 17.04</t>
  </si>
  <si>
    <t xml:space="preserve">административно бытовой комплекс</t>
  </si>
  <si>
    <t xml:space="preserve">дератизация 1000 кв.м </t>
  </si>
  <si>
    <t xml:space="preserve">65 700</t>
  </si>
  <si>
    <t xml:space="preserve">Ждем карточку предприятия</t>
  </si>
  <si>
    <t xml:space="preserve">89299688777  Рустам</t>
  </si>
  <si>
    <t xml:space="preserve">транспортировка контейнеров</t>
  </si>
  <si>
    <t xml:space="preserve">дезинфекция и дератизация контейнеров площадок   москвы 200р за контейнер и 300р за контейнер </t>
  </si>
  <si>
    <t xml:space="preserve">в ближайшее время свяжусь с вами-- связь в 16.00/////  связь 19.04</t>
  </si>
  <si>
    <t xml:space="preserve">Ирина  	          	     Имя
+7 905 557 05 76 </t>
  </si>
  <si>
    <t xml:space="preserve">телефон абонента занят/сбрасывает</t>
  </si>
  <si>
    <t xml:space="preserve">моссэс  7</t>
  </si>
  <si>
    <t xml:space="preserve">79031903499 Евгений </t>
  </si>
  <si>
    <t xml:space="preserve">7 км по осташке, 3-4 сотки</t>
  </si>
  <si>
    <t xml:space="preserve">кроты комплек 2 выезда</t>
  </si>
  <si>
    <t xml:space="preserve">я подумаю/дорого</t>
  </si>
  <si>
    <t xml:space="preserve">89165927311 дмитрий</t>
  </si>
  <si>
    <t xml:space="preserve">хостел 200кв м доки;</t>
  </si>
  <si>
    <t xml:space="preserve">ппк, жуд, 3д, лаб, тбо, стирка. fulls@list.ru</t>
  </si>
  <si>
    <t xml:space="preserve">диванчик</t>
  </si>
  <si>
    <t xml:space="preserve">моссэс  9</t>
  </si>
  <si>
    <t xml:space="preserve">79152355539 Ирина</t>
  </si>
  <si>
    <t xml:space="preserve">15 соток , Одинцовский р-н, пос дубки снт 40 лет октября ул лесная д 11, ехать по можайке </t>
  </si>
  <si>
    <t xml:space="preserve">3521апСЭС</t>
  </si>
  <si>
    <t xml:space="preserve">моссэс  10</t>
  </si>
  <si>
    <t xml:space="preserve">7 916 205 75 07</t>
  </si>
  <si>
    <t xml:space="preserve">участок 6 соток и 6 соток  дмитровский район от мкад 74 км</t>
  </si>
  <si>
    <t xml:space="preserve">крот 2 выезда 14700   10% скидка пенсионеру</t>
  </si>
  <si>
    <t xml:space="preserve">3553апСЭС  </t>
  </si>
  <si>
    <t xml:space="preserve">МСЭ  11  ЧАТ</t>
  </si>
  <si>
    <t xml:space="preserve">89162057507 Владимир</t>
  </si>
  <si>
    <t xml:space="preserve">74 км от мкад дмитровский район  </t>
  </si>
  <si>
    <t xml:space="preserve">2 выезда 16000  за 10 соток</t>
  </si>
  <si>
    <t xml:space="preserve">заказ строчка выше</t>
  </si>
  <si>
    <t xml:space="preserve">80 км от мкад</t>
  </si>
  <si>
    <t xml:space="preserve">прозвоню наберу связь в 16.00</t>
  </si>
  <si>
    <t xml:space="preserve">МСЭ  13 </t>
  </si>
  <si>
    <t xml:space="preserve">84997433651 жилищник ппк оферта</t>
  </si>
  <si>
    <t xml:space="preserve">не делаем </t>
  </si>
  <si>
    <t xml:space="preserve">кротофф  14</t>
  </si>
  <si>
    <t xml:space="preserve">Геннадий</t>
  </si>
  <si>
    <t xml:space="preserve">80 км от мкад,10 соток</t>
  </si>
  <si>
    <t xml:space="preserve">прозвон  </t>
  </si>
  <si>
    <t xml:space="preserve">7 909 918 88 80  маргарита</t>
  </si>
  <si>
    <t xml:space="preserve">дезинфекция 500 авто  шкода актавиа  рено логан и тд</t>
  </si>
  <si>
    <t xml:space="preserve">300р за авто  с ндс</t>
  </si>
  <si>
    <t xml:space="preserve"> пошла к руководству, предложил откат что бы нас двинули в перед. Связь в 16.00///// cсвязь 17.04</t>
  </si>
  <si>
    <t xml:space="preserve">моссэс  16  ЧАТ</t>
  </si>
  <si>
    <t xml:space="preserve">89857608371 Дмитрий </t>
  </si>
  <si>
    <t xml:space="preserve">кроты детская фобия убийства кротов,   дмитровское ш 37 км  10 соток </t>
  </si>
  <si>
    <t xml:space="preserve">заказ  3522апддд</t>
  </si>
  <si>
    <t xml:space="preserve">моссэс  17 ЧАТ</t>
  </si>
  <si>
    <t xml:space="preserve">89268340540 Наталья</t>
  </si>
  <si>
    <t xml:space="preserve">6 соток   В сторона Киржача 80 км от мкад</t>
  </si>
  <si>
    <t xml:space="preserve">я узнала цену -сама наберу   19.04</t>
  </si>
  <si>
    <t xml:space="preserve">89855433889 Людмила</t>
  </si>
  <si>
    <t xml:space="preserve">ППК ресторан, </t>
  </si>
  <si>
    <t xml:space="preserve">передкам сотруднику если надумает то нам позвонит</t>
  </si>
  <si>
    <t xml:space="preserve">ДДД19</t>
  </si>
  <si>
    <t xml:space="preserve">Дмитрий - Имя
+7 (985) 760 8371 - Телефон</t>
  </si>
  <si>
    <t xml:space="preserve">6 соток дмитровсое шоссе от мкад 15км  советский человек своим забором присоединил земли-мудак</t>
  </si>
  <si>
    <t xml:space="preserve">3522апддд</t>
  </si>
  <si>
    <t xml:space="preserve">МСЭ 20 айфон </t>
  </si>
  <si>
    <t xml:space="preserve">89623623800 дмитрий?</t>
  </si>
  <si>
    <t xml:space="preserve">общепит ппк 3900,  3д 7800, </t>
  </si>
  <si>
    <t xml:space="preserve">Диванчик</t>
  </si>
  <si>
    <t xml:space="preserve">кротофф  21</t>
  </si>
  <si>
    <t xml:space="preserve">89645590981 Вячеслав </t>
  </si>
  <si>
    <t xml:space="preserve">30 сот. 15 км по калужке ,дер.зименки кп антоновка сосновый тупик д 2 </t>
  </si>
  <si>
    <t xml:space="preserve">3523апКР</t>
  </si>
  <si>
    <t xml:space="preserve">7 495 785 81 12 Анна  </t>
  </si>
  <si>
    <t xml:space="preserve">нруппа крмпаний синур</t>
  </si>
  <si>
    <t xml:space="preserve">строчка 7500</t>
  </si>
  <si>
    <t xml:space="preserve">89161724444 Михаил 84965111791</t>
  </si>
  <si>
    <t xml:space="preserve">Семен/константин</t>
  </si>
  <si>
    <t xml:space="preserve">40 соток пашуково ногинский район от мкад 35 км, ногинский р-н д.Пашуково, ул береговая 59 а</t>
  </si>
  <si>
    <t xml:space="preserve">3524ап</t>
  </si>
  <si>
    <t xml:space="preserve">150 м кафе ежемесячно дезинсекция дератизация если оплата ежемесячно то по 3500 если оплата сразу то 37000 за год</t>
  </si>
  <si>
    <t xml:space="preserve">подумаю позвоню/связь 17,04</t>
  </si>
  <si>
    <t xml:space="preserve">кол центр 80 м2 </t>
  </si>
  <si>
    <t xml:space="preserve">1500 аудит на предмет клопов</t>
  </si>
  <si>
    <t xml:space="preserve"> 1 500</t>
  </si>
  <si>
    <t xml:space="preserve">1414ю</t>
  </si>
  <si>
    <t xml:space="preserve">89195204014 владислав </t>
  </si>
  <si>
    <t xml:space="preserve">ппк по хасспу ресторан гостишка</t>
  </si>
  <si>
    <t xml:space="preserve"> 8 000</t>
  </si>
  <si>
    <t xml:space="preserve">моссэс  27</t>
  </si>
  <si>
    <t xml:space="preserve">89037469675 анастасия </t>
  </si>
  <si>
    <t xml:space="preserve">кроты 6 соток рядом лес и канава, 6 соток  60км от мкад дер. сырково ленинградка </t>
  </si>
  <si>
    <t xml:space="preserve">7 500 разово  12 000; - 10% </t>
  </si>
  <si>
    <t xml:space="preserve">пенс, наберет сама</t>
  </si>
  <si>
    <t xml:space="preserve">борщевик 6 соток</t>
  </si>
  <si>
    <t xml:space="preserve">позвонить после майских праздников 10 05 отказ</t>
  </si>
  <si>
    <t xml:space="preserve">Ольга   Olga1022009@rambler.ru   +79035025006</t>
  </si>
  <si>
    <t xml:space="preserve">бомжара </t>
  </si>
  <si>
    <t xml:space="preserve">3д</t>
  </si>
  <si>
    <t xml:space="preserve">дорого, советуется, предложить просто договор за 3000, связь 1500</t>
  </si>
  <si>
    <t xml:space="preserve">89168076555 Елена</t>
  </si>
  <si>
    <t xml:space="preserve"> бомжара 5000 6 соток </t>
  </si>
  <si>
    <t xml:space="preserve">разово, хочет за 3000</t>
  </si>
  <si>
    <t xml:space="preserve">дорого, сама наберет</t>
  </si>
  <si>
    <t xml:space="preserve">89057834878 Андраник </t>
  </si>
  <si>
    <t xml:space="preserve">Солнечногорский р-н, 20 соток, д Ермолино д 32 </t>
  </si>
  <si>
    <t xml:space="preserve">комплекс, если соседи тоже обрабатываются то по 7600 клещи</t>
  </si>
  <si>
    <t xml:space="preserve">3525ап</t>
  </si>
  <si>
    <t xml:space="preserve">Евгений    
+7 910 438 72 80 </t>
  </si>
  <si>
    <t xml:space="preserve">ппк пищ производство п\ф мясорыба, открытие в мае </t>
  </si>
  <si>
    <t xml:space="preserve">3д есть, надо: лампы, пищ, ппк, жуд,  </t>
  </si>
  <si>
    <t xml:space="preserve">связь 16.00 ушел на совещание о совещании</t>
  </si>
  <si>
    <t xml:space="preserve">из вне</t>
  </si>
  <si>
    <t xml:space="preserve">89265308048 Георгий</t>
  </si>
  <si>
    <t xml:space="preserve">Георгий начало мая, ресторан от Семена, тбо лампы, пищ, 3д, ппк, жуд, лаб </t>
  </si>
  <si>
    <t xml:space="preserve">если тбо есть то 17 700  800кв м внутрянка 400 кв и  400 веранда   antgevork@gmail.com 8000 руб за ночную 400кв м "веранда в подарок)))"</t>
  </si>
  <si>
    <t xml:space="preserve">кп отправлено, переджал руководству связь 17.04</t>
  </si>
  <si>
    <t xml:space="preserve">89258310667 мария </t>
  </si>
  <si>
    <t xml:space="preserve">маникюрный кабинет ип, </t>
  </si>
  <si>
    <t xml:space="preserve">ппк, жуд, 3д, лаб, лампы, стирка, тбо</t>
  </si>
  <si>
    <t xml:space="preserve">связь 17.04</t>
  </si>
  <si>
    <t xml:space="preserve">моссэс 34</t>
  </si>
  <si>
    <t xml:space="preserve">89258310667   мария</t>
  </si>
  <si>
    <t xml:space="preserve">89257025950 Марина </t>
  </si>
  <si>
    <t xml:space="preserve">плесень 4 кв </t>
  </si>
  <si>
    <t xml:space="preserve">1500кв м, 1000 гор тум дезинф </t>
  </si>
  <si>
    <t xml:space="preserve">я записала, сама наберет</t>
  </si>
  <si>
    <t xml:space="preserve">борщевикофф 36</t>
  </si>
  <si>
    <t xml:space="preserve">Андрей - Имя клиента
 89065309802</t>
  </si>
  <si>
    <t xml:space="preserve">--------------------------------------------------------------------------------------------------------------------------------</t>
  </si>
  <si>
    <t xml:space="preserve">-------------------------------------------------------------------------------------</t>
  </si>
  <si>
    <t xml:space="preserve">все время занято</t>
  </si>
  <si>
    <t xml:space="preserve">ДДД37</t>
  </si>
  <si>
    <t xml:space="preserve">7 (906) 530 9802 Андрей</t>
  </si>
  <si>
    <t xml:space="preserve">борщевик   50 ГА назначение земель-сельскохозяственный ХИМКИ</t>
  </si>
  <si>
    <t xml:space="preserve">есть сухостой 18000-2х кратная за ГА///  один покос и одна обработка 22000р за ГА</t>
  </si>
  <si>
    <t xml:space="preserve">18.04 связь</t>
  </si>
  <si>
    <t xml:space="preserve">79031486865 Александр</t>
  </si>
  <si>
    <t xml:space="preserve">дезодорация , москва  песочный переулок д 3 кв 132, 107113i@gmail.com</t>
  </si>
  <si>
    <t xml:space="preserve">дезодорация туалета </t>
  </si>
  <si>
    <t xml:space="preserve">3537ап</t>
  </si>
  <si>
    <t xml:space="preserve">с того года клиент МОССЭС</t>
  </si>
  <si>
    <t xml:space="preserve">89035759797 александр</t>
  </si>
  <si>
    <t xml:space="preserve"> 
89035759797 александр           2й участок 12000  на бетонке 10 соток, 3й 4000 второй участок люкс-проект истринский р-н бетонка  89035759797 </t>
  </si>
  <si>
    <t xml:space="preserve">кроты 2 участка по 2 выезда 30800</t>
  </si>
  <si>
    <t xml:space="preserve">3526апСЭС</t>
  </si>
  <si>
    <t xml:space="preserve">моссэс 39</t>
  </si>
  <si>
    <t xml:space="preserve">84996812275 Дмитрий</t>
  </si>
  <si>
    <t xml:space="preserve">6 ГА  под яхтклуб   мытищинский район 1 Га-18000р  если больше 50см - 21000р За ГА</t>
  </si>
  <si>
    <t xml:space="preserve">ООО "Чойс"</t>
  </si>
  <si>
    <t xml:space="preserve">Альфа-текстайлз</t>
  </si>
  <si>
    <t xml:space="preserve">1149ю</t>
  </si>
  <si>
    <t xml:space="preserve">ЖУД</t>
  </si>
  <si>
    <t xml:space="preserve">ДДД40</t>
  </si>
  <si>
    <t xml:space="preserve">15 км по варшавке, 20 соток  </t>
  </si>
  <si>
    <t xml:space="preserve">мужчина не адекватный задает слишком много вопросов таких в 90-е в лес или на пустырь/лучше не звонить</t>
  </si>
  <si>
    <t xml:space="preserve">борщевикофф 41</t>
  </si>
  <si>
    <t xml:space="preserve">89065309802 Андрей </t>
  </si>
  <si>
    <t xml:space="preserve">56 га шарик с\х будут переводить под застройку, </t>
  </si>
  <si>
    <t xml:space="preserve">больше 2м на большей части можно апроехать, в т.ч. водоохранная зона  22000 за га с покосом  цены  актуальны до середины </t>
  </si>
  <si>
    <t xml:space="preserve">уже с Семеном говорил )</t>
  </si>
  <si>
    <t xml:space="preserve">борщевикофф 42 </t>
  </si>
  <si>
    <t xml:space="preserve">89265322555 сергей </t>
  </si>
  <si>
    <t xml:space="preserve">6 соток борщ  садовый участок, завезли с грунтом  50км подольск </t>
  </si>
  <si>
    <t xml:space="preserve">если соседи то скидка, </t>
  </si>
  <si>
    <t xml:space="preserve">наберет за неделю, связь  18.04</t>
  </si>
  <si>
    <t xml:space="preserve">89036774443 Елена </t>
  </si>
  <si>
    <t xml:space="preserve">кроты  6 соток, 70км от мск горьковка ,д.Васютино снт дружба уч 45</t>
  </si>
  <si>
    <t xml:space="preserve">8 500 за выезд и 14к за 2 выезда </t>
  </si>
  <si>
    <t xml:space="preserve">3538ап</t>
  </si>
  <si>
    <t xml:space="preserve">30 соток,100 </t>
  </si>
  <si>
    <t xml:space="preserve">18-100</t>
  </si>
  <si>
    <t xml:space="preserve">не хороший человек</t>
  </si>
  <si>
    <t xml:space="preserve">моссэс 43</t>
  </si>
  <si>
    <t xml:space="preserve">18.59</t>
  </si>
  <si>
    <t xml:space="preserve">7 906 752 94 21                                телефон
Евгений </t>
  </si>
  <si>
    <t xml:space="preserve">Красная пахра от мкад 25 км, 7-8 соток, Красная пахра ул вишневая д 37</t>
  </si>
  <si>
    <t xml:space="preserve">3539ап</t>
  </si>
  <si>
    <t xml:space="preserve">ддд1 44</t>
  </si>
  <si>
    <t xml:space="preserve">19.49</t>
  </si>
  <si>
    <t xml:space="preserve">пирогово 15 км, 4 сотки</t>
  </si>
  <si>
    <t xml:space="preserve">подумаю позвоню/связь 18.04</t>
  </si>
  <si>
    <t xml:space="preserve">Сергей 	          	     Имя
+7 903 681 47 77 </t>
  </si>
  <si>
    <t xml:space="preserve">калужская область от мкад 100 км участок 8 соток  участок с лесом не граничит</t>
  </si>
  <si>
    <t xml:space="preserve">14 640</t>
  </si>
  <si>
    <t xml:space="preserve">спасибо за звонок-я подумаю</t>
  </si>
  <si>
    <t xml:space="preserve">64 мкад по калужке, 40 соток </t>
  </si>
  <si>
    <t xml:space="preserve">мудак с белочками связь в пн </t>
  </si>
  <si>
    <t xml:space="preserve">89852250133 Наталья </t>
  </si>
  <si>
    <t xml:space="preserve">борщевик 20 Га, Нахимоввский проспект д 8 </t>
  </si>
  <si>
    <t xml:space="preserve">аудит </t>
  </si>
  <si>
    <t xml:space="preserve">МСЭ 4 юр</t>
  </si>
  <si>
    <t xml:space="preserve">84956075356 Юрий сергеевич </t>
  </si>
  <si>
    <t xml:space="preserve">16000 за га  до мая 22000 за га  дмитровский р-н 40км </t>
  </si>
  <si>
    <t xml:space="preserve">НОМЕР ФБУЗА ПО ЖД ТРАНСПОРТУ</t>
  </si>
  <si>
    <t xml:space="preserve">я понял, цену Скааааааажиии</t>
  </si>
  <si>
    <t xml:space="preserve">74957255592 дамир</t>
  </si>
  <si>
    <t xml:space="preserve">100 км от мкад владимирскаяя область,55 соток</t>
  </si>
  <si>
    <t xml:space="preserve">19 700</t>
  </si>
  <si>
    <t xml:space="preserve">8495 7255592      дамир</t>
  </si>
  <si>
    <t xml:space="preserve">55 соток от мкад 100 км владимирская обл петушинский район    граничит с речкой</t>
  </si>
  <si>
    <t xml:space="preserve">кроты-24000р  и комары-7000 комары</t>
  </si>
  <si>
    <t xml:space="preserve">60 км, 10 соток</t>
  </si>
  <si>
    <t xml:space="preserve"> тц ппк семен        Михаил        35000 кв м не сдано в аренду тц ппк         7 раб. дней         18 000</t>
  </si>
  <si>
    <t xml:space="preserve">тц ппк 7 раб. дней 18 000</t>
  </si>
  <si>
    <t xml:space="preserve">гов гол</t>
  </si>
  <si>
    <t xml:space="preserve">анонимус</t>
  </si>
  <si>
    <t xml:space="preserve">2 собаки,соток 13 соток, пушкино</t>
  </si>
  <si>
    <t xml:space="preserve">номер дает гад анонимус/сам позвоню</t>
  </si>
  <si>
    <t xml:space="preserve">89154025787 Владимир </t>
  </si>
  <si>
    <t xml:space="preserve">хованское кладб, гранитная мастерская 3д на год, 300кв м </t>
  </si>
  <si>
    <t xml:space="preserve">3д гранитная мастерская</t>
  </si>
  <si>
    <t xml:space="preserve">1418ю</t>
  </si>
  <si>
    <t xml:space="preserve">84956021334  Семен 89161640766 Светлана</t>
  </si>
  <si>
    <t xml:space="preserve">15 соток  ТУЧКОВО дер Григорово ул Озерная уч 433 рузский район  11800р на участке на заборе висит банер-продаятся</t>
  </si>
  <si>
    <t xml:space="preserve">Борщевик  с покосом сухостоя 15000р</t>
  </si>
  <si>
    <t xml:space="preserve">3656маМГЦД</t>
  </si>
  <si>
    <t xml:space="preserve">кротофф 12</t>
  </si>
  <si>
    <t xml:space="preserve">150 км, 15-17 соток </t>
  </si>
  <si>
    <t xml:space="preserve">дорого буду думать, старая /связь 18.04</t>
  </si>
  <si>
    <t xml:space="preserve">84956593841 Татьяна </t>
  </si>
  <si>
    <t xml:space="preserve">ппк, жуд, пищ,  3д, лаб, стирка,   salon-merlin@mail.ru </t>
  </si>
  <si>
    <t xml:space="preserve">дорого буду думать, старая </t>
  </si>
  <si>
    <t xml:space="preserve">84956301186  Елена</t>
  </si>
  <si>
    <t xml:space="preserve">рублевка усово   площадь 8 соток</t>
  </si>
  <si>
    <t xml:space="preserve">14 000р да выезда </t>
  </si>
  <si>
    <t xml:space="preserve">3541ап</t>
  </si>
  <si>
    <t xml:space="preserve">7+916+335+99+66 Вячеслав</t>
  </si>
  <si>
    <t xml:space="preserve">15 соток рузский район деревня булыгино   110 км от мкад участок граничит с лесом</t>
  </si>
  <si>
    <t xml:space="preserve">2 выезда  кроты</t>
  </si>
  <si>
    <t xml:space="preserve">я подумаю-- перезвонить  19.04</t>
  </si>
  <si>
    <t xml:space="preserve">89151234774 Николай </t>
  </si>
  <si>
    <t xml:space="preserve">москва ЮВАО 3000кв м </t>
  </si>
  <si>
    <t xml:space="preserve">ппк, жуд аламинол - пересчитать на нику , лампы.</t>
  </si>
  <si>
    <t xml:space="preserve">89773162357 Павел 89104241053</t>
  </si>
  <si>
    <t xml:space="preserve">2-шка ногинск, ул советской конституции д 40 б кв 42 3 под 1 эт</t>
  </si>
  <si>
    <t xml:space="preserve">МОССЭС  19</t>
  </si>
  <si>
    <t xml:space="preserve">89067575252                
Евгений </t>
  </si>
  <si>
    <t xml:space="preserve">25-30 соток участок , киевское ш рядом с новоглаголево, нарофоминский р-н дер жедичи снт жодичи  киевка бетонка влево к калужки </t>
  </si>
  <si>
    <t xml:space="preserve">кроты 2 выезда 25-30 соток комплекс</t>
  </si>
  <si>
    <t xml:space="preserve">3543апСЭС</t>
  </si>
  <si>
    <t xml:space="preserve">эдуард                                Имя
+7 950 806 77 17</t>
  </si>
  <si>
    <t xml:space="preserve">походу спам</t>
  </si>
  <si>
    <t xml:space="preserve">Сеогей 	          	     Имя
+7 916 201 59 77 </t>
  </si>
  <si>
    <t xml:space="preserve">4 сотки,Икша  30 км, Поселок Икша снт Труд 76 участок </t>
  </si>
  <si>
    <t xml:space="preserve">3544ап</t>
  </si>
  <si>
    <t xml:space="preserve">14.34 </t>
  </si>
  <si>
    <t xml:space="preserve">84953582077 алла анатольевна </t>
  </si>
  <si>
    <t xml:space="preserve">коломенская  тараканы  2к кв </t>
  </si>
  <si>
    <t xml:space="preserve">прозвоны, сама наберет</t>
  </si>
  <si>
    <t xml:space="preserve">84956072137 юрий </t>
  </si>
  <si>
    <t xml:space="preserve">11  га,  40км от мск, 19000 за га, 25000 за га</t>
  </si>
  <si>
    <t xml:space="preserve">прозвоны, сам наберет</t>
  </si>
  <si>
    <t xml:space="preserve">40 км от мкад 11 ГА 18000-две обработка 22000-покос и обработка</t>
  </si>
  <si>
    <t xml:space="preserve">эллипс 2000</t>
  </si>
  <si>
    <t xml:space="preserve">мокрицы в моп, если 3 кв то 2000 если 54 кв то по 800 руб. за кв</t>
  </si>
  <si>
    <t xml:space="preserve">устроить цирк</t>
  </si>
  <si>
    <t xml:space="preserve">сами наберут </t>
  </si>
  <si>
    <t xml:space="preserve">школа бассейн дура </t>
  </si>
  <si>
    <t xml:space="preserve">10000 разово</t>
  </si>
  <si>
    <t xml:space="preserve">МОССЭС  26</t>
  </si>
  <si>
    <t xml:space="preserve">дмитрий 84992548170</t>
  </si>
  <si>
    <t xml:space="preserve">15 соток 25 км от мкад домодедово участок с лесом не граничит</t>
  </si>
  <si>
    <t xml:space="preserve">кроты 2 выезда  15 соток-21300///// 7 соток-10500</t>
  </si>
  <si>
    <t xml:space="preserve">дед мозгоеб------ только интересуюсь-связь 22.04</t>
  </si>
  <si>
    <t xml:space="preserve">?оффф</t>
  </si>
  <si>
    <t xml:space="preserve">МОССЭС  28</t>
  </si>
  <si>
    <t xml:space="preserve">89257202138  Николай</t>
  </si>
  <si>
    <t xml:space="preserve">40 соток проблемных 15-соток   калужка от мкад 60 км </t>
  </si>
  <si>
    <t xml:space="preserve">2 выезда 15000р </t>
  </si>
  <si>
    <t xml:space="preserve">3545апсэс</t>
  </si>
  <si>
    <t xml:space="preserve">7 915 485 88 68 Дилара</t>
  </si>
  <si>
    <t xml:space="preserve">30 соток нарофоминский район от мкад 60 км</t>
  </si>
  <si>
    <t xml:space="preserve">клещи 18000-холодный и 24000-комплекс</t>
  </si>
  <si>
    <t xml:space="preserve">связь 18.04 после обела</t>
  </si>
  <si>
    <t xml:space="preserve">ддд1  30</t>
  </si>
  <si>
    <t xml:space="preserve">8 (916) 825 2097  ПЕТР</t>
  </si>
  <si>
    <t xml:space="preserve">борщевик 10 соток клинский район от мкад 100км</t>
  </si>
  <si>
    <t xml:space="preserve">2 обрабоки за сезон//// скидка 1800 за логистику</t>
  </si>
  <si>
    <t xml:space="preserve">хочет на майские  созвон 29.04 заказ от 29.04 3605ап </t>
  </si>
  <si>
    <t xml:space="preserve">МОССЭС  31</t>
  </si>
  <si>
    <t xml:space="preserve">7 905 765 98 13 ксения</t>
  </si>
  <si>
    <t xml:space="preserve">15 соток   талдомский район</t>
  </si>
  <si>
    <t xml:space="preserve">в конце мая связь </t>
  </si>
  <si>
    <t xml:space="preserve">ддд1  32 </t>
  </si>
  <si>
    <t xml:space="preserve">17.47 </t>
  </si>
  <si>
    <t xml:space="preserve">89037614674 Елена </t>
  </si>
  <si>
    <t xml:space="preserve">кроты, 27 соток 60км от мкад щелчок  будильники бляд</t>
  </si>
  <si>
    <t xml:space="preserve">сама наберет, обзвон, о мошенниках предупреждена</t>
  </si>
  <si>
    <t xml:space="preserve">Борщевикофф 33</t>
  </si>
  <si>
    <t xml:space="preserve">18.18</t>
  </si>
  <si>
    <t xml:space="preserve">89166856644 владислав</t>
  </si>
  <si>
    <t xml:space="preserve">Рамиль</t>
  </si>
  <si>
    <t xml:space="preserve">Борщ 4,3 Га Егорьевский р-н</t>
  </si>
  <si>
    <t xml:space="preserve">24 800 с покосом , 18 000 без покоса аудит 2000</t>
  </si>
  <si>
    <t xml:space="preserve">Борщ созвон в пн 22.04 до 13.00//// уложимся в 100000</t>
  </si>
  <si>
    <t xml:space="preserve">10.13 </t>
  </si>
  <si>
    <t xml:space="preserve">89096336361 антон </t>
  </si>
  <si>
    <t xml:space="preserve">330 кв мдезинфекция ротовирус,   кронштадсткий б-р </t>
  </si>
  <si>
    <t xml:space="preserve">сепотосан - т </t>
  </si>
  <si>
    <t xml:space="preserve">пошел к руководству, наберет сам</t>
  </si>
  <si>
    <t xml:space="preserve">7 977 372 74 41  Темииркан</t>
  </si>
  <si>
    <t xml:space="preserve">тупой хач, продайте мне хлоп препарат</t>
  </si>
  <si>
    <t xml:space="preserve">мгцд 3</t>
  </si>
  <si>
    <t xml:space="preserve">Андрей 89151095667   89160660326 Ирина</t>
  </si>
  <si>
    <t xml:space="preserve">Калужская область д чубарово снт Головлево уч28, уч 15 соток-10 соток</t>
  </si>
  <si>
    <t xml:space="preserve">3546мгцд</t>
  </si>
  <si>
    <t xml:space="preserve">7 977 815 91 36  Юрий</t>
  </si>
  <si>
    <t xml:space="preserve">8 соток  от мкад 60 км по новой риге  участок граничит с лесом</t>
  </si>
  <si>
    <t xml:space="preserve">3547ап</t>
  </si>
  <si>
    <t xml:space="preserve">ЖИЛИЩНИК ДОРОГОМИЛОВО</t>
  </si>
  <si>
    <t xml:space="preserve">ОАО  фабрика -ПРАЧЕЧНАЯ 55</t>
  </si>
  <si>
    <t xml:space="preserve">сити мобил</t>
  </si>
  <si>
    <t xml:space="preserve">Моссэс 5</t>
  </si>
  <si>
    <t xml:space="preserve">12.14 </t>
  </si>
  <si>
    <t xml:space="preserve">89854110192 Файзетдин </t>
  </si>
  <si>
    <t xml:space="preserve">озерский р-н 5 соток от мкад 145 км от мкад </t>
  </si>
  <si>
    <t xml:space="preserve">14 000 с логистикой кроты 2 выезда </t>
  </si>
  <si>
    <t xml:space="preserve">18  000</t>
  </si>
  <si>
    <t xml:space="preserve">спасибо очень дорого я желаю удачи вам и процветания</t>
  </si>
  <si>
    <t xml:space="preserve">12.24 </t>
  </si>
  <si>
    <t xml:space="preserve">89031890521 Марина </t>
  </si>
  <si>
    <t xml:space="preserve">6 соток клещи нарофоминский район,  50км от мкад  если воскресенье то 5400  БОМЖАРА  дер новоникольское снт локомотив уч 127</t>
  </si>
  <si>
    <t xml:space="preserve">клещи 6 соток</t>
  </si>
  <si>
    <t xml:space="preserve">3548ап</t>
  </si>
  <si>
    <t xml:space="preserve">Моссэс 7 ЧАТ</t>
  </si>
  <si>
    <t xml:space="preserve">89055585568  Людмила</t>
  </si>
  <si>
    <t xml:space="preserve">волоколамский район  от мкад 110км участок 16 соток участок с</t>
  </si>
  <si>
    <t xml:space="preserve">2 выезда 14 700</t>
  </si>
  <si>
    <t xml:space="preserve">мне надо с сыном пообщаться-связь 22.04</t>
  </si>
  <si>
    <t xml:space="preserve">Моссэс 8</t>
  </si>
  <si>
    <t xml:space="preserve">7 915 366 50 43 Дмитрий</t>
  </si>
  <si>
    <t xml:space="preserve">участок 8 соток чеховский район 50 км от мкад  с лесом не граничит</t>
  </si>
  <si>
    <t xml:space="preserve">3549ап</t>
  </si>
  <si>
    <t xml:space="preserve">кротофф 9</t>
  </si>
  <si>
    <t xml:space="preserve">89854258641  Юрий  Иванович</t>
  </si>
  <si>
    <t xml:space="preserve">9-10 сот,Нарофоминск </t>
  </si>
  <si>
    <t xml:space="preserve">позвонить 19.04</t>
  </si>
  <si>
    <t xml:space="preserve">7 916 667 17 67 Игорь </t>
  </si>
  <si>
    <t xml:space="preserve">договор хостел 3 Д</t>
  </si>
  <si>
    <t xml:space="preserve">наитупейший чуркабес-я вам перезвоню</t>
  </si>
  <si>
    <t xml:space="preserve">Моссэс 11</t>
  </si>
  <si>
    <t xml:space="preserve">84994927012  Александр </t>
  </si>
  <si>
    <t xml:space="preserve">12 соток от мкад 50 км сергиев пассад</t>
  </si>
  <si>
    <t xml:space="preserve">мне перезванивать не надо- я сам вам наберу</t>
  </si>
  <si>
    <t xml:space="preserve">Моссэс 12</t>
  </si>
  <si>
    <t xml:space="preserve">79859702832 Николай </t>
  </si>
  <si>
    <t xml:space="preserve">8 соток, чеховский р-н</t>
  </si>
  <si>
    <t xml:space="preserve">кроты 12 200 если 2 выезда</t>
  </si>
  <si>
    <t xml:space="preserve">от соседа </t>
  </si>
  <si>
    <t xml:space="preserve">89164813795 Виталий</t>
  </si>
  <si>
    <t xml:space="preserve">руза фэмили парк  руза фэмили парк  королевская аллея уч 117</t>
  </si>
  <si>
    <t xml:space="preserve">кроты 2 выезда 10 соток 13800 и   5500 за клещей еще разово</t>
  </si>
  <si>
    <t xml:space="preserve">от соседа, наберет завтра посмотрит сойдет ли снег</t>
  </si>
  <si>
    <t xml:space="preserve">89777280119 Дарья </t>
  </si>
  <si>
    <t xml:space="preserve">косметическое производство, ВАО</t>
  </si>
  <si>
    <t xml:space="preserve">дезвент, стирка,  5000 + лаб рассчитать  от спилц 12399,60 наша цена - 18400</t>
  </si>
  <si>
    <t xml:space="preserve">23 400</t>
  </si>
  <si>
    <t xml:space="preserve">жду ппк\\\жду расчета спилц</t>
  </si>
  <si>
    <t xml:space="preserve">84957812153 Оксана\\Александр </t>
  </si>
  <si>
    <t xml:space="preserve">12634,9 кв м   ГУОВ  левобержная многоквартирный дом МОП  10 домов;</t>
  </si>
  <si>
    <t xml:space="preserve">госня дератизация общаг;  </t>
  </si>
  <si>
    <t xml:space="preserve">25 269,80</t>
  </si>
  <si>
    <t xml:space="preserve">в работе Миша</t>
  </si>
  <si>
    <t xml:space="preserve">7 965 153 03 93 Наталья</t>
  </si>
  <si>
    <t xml:space="preserve">документы для СЭССССС\\\тишина</t>
  </si>
  <si>
    <t xml:space="preserve">?оффф 17</t>
  </si>
  <si>
    <t xml:space="preserve">89167250390  Алексей</t>
  </si>
  <si>
    <t xml:space="preserve">9 соток истра от мкад 31 км</t>
  </si>
  <si>
    <t xml:space="preserve">14  000</t>
  </si>
  <si>
    <t xml:space="preserve">заказ от 25.04  3589ап</t>
  </si>
  <si>
    <t xml:space="preserve">17.21</t>
  </si>
  <si>
    <t xml:space="preserve">5-6 соток истра если соседей приведет то минус 10% </t>
  </si>
  <si>
    <t xml:space="preserve">кроты 2 выезда  каждый по 5500</t>
  </si>
  <si>
    <t xml:space="preserve">ГБУЗ "ГКБ № 52 ДЗМ"</t>
  </si>
  <si>
    <t xml:space="preserve">89857678795 Вячеслав</t>
  </si>
  <si>
    <t xml:space="preserve">участок 10 соток, рогачевское ш д овсянниково соловьиная роща.на 10-11 число борщевик сухостой</t>
  </si>
  <si>
    <t xml:space="preserve">борщевик сухостой</t>
  </si>
  <si>
    <t xml:space="preserve">3639ап</t>
  </si>
  <si>
    <t xml:space="preserve">89032668341 Ардал</t>
  </si>
  <si>
    <t xml:space="preserve">стрельбищенский пер. д 8 кв 8</t>
  </si>
  <si>
    <t xml:space="preserve">3550ап</t>
  </si>
  <si>
    <t xml:space="preserve">89031045356 Елена</t>
  </si>
  <si>
    <t xml:space="preserve">связь 19.04</t>
  </si>
  <si>
    <t xml:space="preserve">7 903 274 12 77                                телефон
Анастасия Лукашина </t>
  </si>
  <si>
    <t xml:space="preserve">ванная- 4м2-6000м2 с зачисткой т 1500 за обработка  квартиры гор туман </t>
  </si>
  <si>
    <t xml:space="preserve">3550апСЭС</t>
  </si>
  <si>
    <t xml:space="preserve">7 985 997 00 41 	          	     телефон
Юрий </t>
  </si>
  <si>
    <t xml:space="preserve">8 СОТОК ОТ МКАД 40 КМ ПО НОВОЙ РИГЕ  участок с лесом граничит</t>
  </si>
  <si>
    <t xml:space="preserve">2000 скидка логистика</t>
  </si>
  <si>
    <t xml:space="preserve">набрать в 12.00//// связь 20.04</t>
  </si>
  <si>
    <t xml:space="preserve">27 соток, 131 км от мкад</t>
  </si>
  <si>
    <t xml:space="preserve">сам наберу/ связь в пн 22.04</t>
  </si>
  <si>
    <t xml:space="preserve">дмитрий Имя +7 916 555 97 39</t>
  </si>
  <si>
    <t xml:space="preserve">120 км,4 сотки</t>
  </si>
  <si>
    <t xml:space="preserve">дорго /бомж не звонить</t>
  </si>
  <si>
    <t xml:space="preserve">89266518112 ольга </t>
  </si>
  <si>
    <t xml:space="preserve">нии радиолекитроники  фрязино 18 без покоса 22 с покосом  20 </t>
  </si>
  <si>
    <t xml:space="preserve">НМЦК </t>
  </si>
  <si>
    <t xml:space="preserve">от старого кдиента </t>
  </si>
  <si>
    <t xml:space="preserve">10.25 </t>
  </si>
  <si>
    <t xml:space="preserve">84955820633 ГАЛЯ 89036830005 </t>
  </si>
  <si>
    <t xml:space="preserve">300 КВ М 3Д   89036830005 </t>
  </si>
  <si>
    <t xml:space="preserve">7+985+767+14+90 петр</t>
  </si>
  <si>
    <t xml:space="preserve">мытищи</t>
  </si>
  <si>
    <t xml:space="preserve">9х6 120м2 2 этаж под потолком мыши вокруг дома тоже есть мытиши 10 км от мкад</t>
  </si>
  <si>
    <t xml:space="preserve">3551ап</t>
  </si>
  <si>
    <t xml:space="preserve">5 этажей коридоры и сан узлы, Москва  </t>
  </si>
  <si>
    <t xml:space="preserve">гов.голова сама наберет</t>
  </si>
  <si>
    <t xml:space="preserve">7 916 987 64 12 Ирина</t>
  </si>
  <si>
    <t xml:space="preserve">участок 10 соток    солнечногорск от мкад 50 км  деревня дубинино</t>
  </si>
  <si>
    <t xml:space="preserve">клещи  2 выезда-12000 1 выезд-9000</t>
  </si>
  <si>
    <t xml:space="preserve">в 16.00 связь----- хочет на выходные/////// связь 20.04</t>
  </si>
  <si>
    <t xml:space="preserve">89689085499 Антон</t>
  </si>
  <si>
    <t xml:space="preserve">"
МО, Одинцовский р-н, с. Ромашково, ул. Никольская 16, корп 2, школа ""Лидеры""
Контакты : 89689085499 Антон, 89252964121 Геннадий
ООО Виктория"        "700 кв.м. 
дезинсекция: жалобы на тараканов.ЛОВУШКИ!!!!
тараканы        Михаил                комлекс детский сад
___
договор на обслуж, сделать на отлично!!! старый клиент!
___
сделать минимум запаха! В помещенеии где дети, а в пищеблоке можно помощнее!"""</t>
  </si>
  <si>
    <t xml:space="preserve">договор на ежеквартальные обработки</t>
  </si>
  <si>
    <t xml:space="preserve">1421ю</t>
  </si>
  <si>
    <t xml:space="preserve">Илья 	          	     Имя
+7 915 477 57 71 </t>
  </si>
  <si>
    <t xml:space="preserve">мыши 3к кв м в гараже</t>
  </si>
  <si>
    <t xml:space="preserve">мыши 3000 кв м  8000 в мес </t>
  </si>
  <si>
    <t xml:space="preserve">прозвон, сам наберет</t>
  </si>
  <si>
    <t xml:space="preserve">мгцд 10</t>
  </si>
  <si>
    <t xml:space="preserve">89057686868 Петр </t>
  </si>
  <si>
    <t xml:space="preserve">муравьи в барной сойке 50кв м гар месяц  малая бронная д 16 кофейня  surfcofe </t>
  </si>
  <si>
    <t xml:space="preserve">муравьи  50 кв м </t>
  </si>
  <si>
    <t xml:space="preserve">3552апМГЦД</t>
  </si>
  <si>
    <t xml:space="preserve">Алекмандр                                Имя
+7 916 901 09 10 </t>
  </si>
  <si>
    <t xml:space="preserve">участок 7 соток дмитровский район 40 км от мкад  участок с лесом граничит</t>
  </si>
  <si>
    <t xml:space="preserve">отказ от 24.04</t>
  </si>
  <si>
    <t xml:space="preserve">89104698503 иорь</t>
  </si>
  <si>
    <t xml:space="preserve">12-15 соток</t>
  </si>
  <si>
    <t xml:space="preserve">перезвоню, </t>
  </si>
  <si>
    <t xml:space="preserve">13.23 </t>
  </si>
  <si>
    <t xml:space="preserve">Наталия  	          	     Имя
+7 968 779 10 67 </t>
  </si>
  <si>
    <t xml:space="preserve">3к кв клопы неделя,  лыткарино повтор 500 руб</t>
  </si>
  <si>
    <t xml:space="preserve">3 к кв клопы </t>
  </si>
  <si>
    <t xml:space="preserve">определяется со временем яжмать некуда детей деть, сама наьерет</t>
  </si>
  <si>
    <t xml:space="preserve">89035811089 Сергей</t>
  </si>
  <si>
    <t xml:space="preserve">6 соток, 75 км садоводческий потребительский кооператив Алешково, 99
Наро-Фоминский городской округ, Московская область, Россия 55.371271, 36.617267</t>
  </si>
  <si>
    <t xml:space="preserve">комплекс кроты и мыши на участке 2 выезда</t>
  </si>
  <si>
    <t xml:space="preserve">3556ап</t>
  </si>
  <si>
    <t xml:space="preserve">18 соток  солнечнегорский район 45 км</t>
  </si>
  <si>
    <t xml:space="preserve">летом обращусь</t>
  </si>
  <si>
    <t xml:space="preserve">Александр                                Имя
+7 985 911 22 22 </t>
  </si>
  <si>
    <t xml:space="preserve">дезинсекция алтера обработака 07.05 2018    82740  рабочий поселок заречье</t>
  </si>
  <si>
    <t xml:space="preserve">жду договор с того года на понедельник  22.04</t>
  </si>
  <si>
    <t xml:space="preserve">Наталья Баева                                Имя
+7 926 592 27 29 </t>
  </si>
  <si>
    <t xml:space="preserve">ппк н</t>
  </si>
  <si>
    <t xml:space="preserve">не берет связь 16.00\\\гас</t>
  </si>
  <si>
    <t xml:space="preserve">84957725200 ильмира </t>
  </si>
  <si>
    <t xml:space="preserve">ЗАО, медклиника есть: дезвент, медотходы Б; надо, 2д, стирка, ламп, ппк, </t>
  </si>
  <si>
    <t xml:space="preserve">89191028881 Валерий Васильевич , Юлия Александровна 89161818188</t>
  </si>
  <si>
    <t xml:space="preserve">3 км от мкад, 12 сот, Сколковское ш ,д. Немчиново ,Осень-1, ул Лесная д 20 </t>
  </si>
  <si>
    <t xml:space="preserve">комплекс кроты 2 выезда</t>
  </si>
  <si>
    <t xml:space="preserve">3557ап </t>
  </si>
  <si>
    <t xml:space="preserve">89165603240 артем </t>
  </si>
  <si>
    <t xml:space="preserve">дезвент 2000, стирка 3000, </t>
  </si>
  <si>
    <t xml:space="preserve">байкальская ул 80кв м розлив и пастеризация молока; 18000 пк спк </t>
  </si>
  <si>
    <t xml:space="preserve">наберет манагер по качеству</t>
  </si>
  <si>
    <t xml:space="preserve">89053105080 Рустем</t>
  </si>
  <si>
    <t xml:space="preserve">13 соток, солнечногорский р-н пос Истра Виладж (рядом с дер Пятница) 7 и 9 участок от шлагбума позвонить еще раз</t>
  </si>
  <si>
    <t xml:space="preserve">борщ 2 выезда</t>
  </si>
  <si>
    <t xml:space="preserve">3674ма</t>
  </si>
  <si>
    <t xml:space="preserve">травмпункт</t>
  </si>
  <si>
    <t xml:space="preserve">Балашиха, 1-шка, </t>
  </si>
  <si>
    <t xml:space="preserve">пихнуть не куда хочет на 20.04 в 10.00/совет с муже сам наберет</t>
  </si>
  <si>
    <t xml:space="preserve">3238дк</t>
  </si>
  <si>
    <t xml:space="preserve">89852294152 марина мразь </t>
  </si>
  <si>
    <t xml:space="preserve">кроты,  6 соток 60км от мкад горьковка дер сонино павловосадский р-н </t>
  </si>
  <si>
    <t xml:space="preserve">9 000 разово </t>
  </si>
  <si>
    <t xml:space="preserve">мращь, перезвонит сама</t>
  </si>
  <si>
    <t xml:space="preserve">моссэс 24</t>
  </si>
  <si>
    <t xml:space="preserve">5 соток , </t>
  </si>
  <si>
    <t xml:space="preserve">миши кроты</t>
  </si>
  <si>
    <t xml:space="preserve">бабка не простого ума , затрахать может любого</t>
  </si>
  <si>
    <t xml:space="preserve">территория монастыря  30м2 5км от мкад</t>
  </si>
  <si>
    <t xml:space="preserve">кроты 2 выезда 8800</t>
  </si>
  <si>
    <t xml:space="preserve">руза фэмили парк  руза фэмили парк  королевская аллея уч 117 в августе клещи за 5000 второй выезд</t>
  </si>
  <si>
    <t xml:space="preserve">3558ап </t>
  </si>
  <si>
    <t xml:space="preserve">89645164787 мразь</t>
  </si>
  <si>
    <t xml:space="preserve">к экологам</t>
  </si>
  <si>
    <t xml:space="preserve">89104593277 александр </t>
  </si>
  <si>
    <t xml:space="preserve">1к кв труп  м рассказавока  </t>
  </si>
  <si>
    <t xml:space="preserve">сам наберет не определился</t>
  </si>
  <si>
    <t xml:space="preserve">2ка кузьминки</t>
  </si>
  <si>
    <t xml:space="preserve">сама перезвоню</t>
  </si>
  <si>
    <t xml:space="preserve">84955127239  Вера</t>
  </si>
  <si>
    <t xml:space="preserve">струнино владимирская область палевки   9 сотк</t>
  </si>
  <si>
    <t xml:space="preserve">мыши кроты 2 выезда</t>
  </si>
  <si>
    <t xml:space="preserve">17/22</t>
  </si>
  <si>
    <t xml:space="preserve">89035533980 михаил </t>
  </si>
  <si>
    <t xml:space="preserve">на вскр рабочий пос. андрреевка,  д 31а кв 166</t>
  </si>
  <si>
    <t xml:space="preserve">3559ап </t>
  </si>
  <si>
    <t xml:space="preserve">суббота/воскресение</t>
  </si>
  <si>
    <t xml:space="preserve">89165312686  Ольга</t>
  </si>
  <si>
    <t xml:space="preserve">12 соток, 65 км ,Серпуховской р-н старые кузьменки днт берег ул хороводная 370</t>
  </si>
  <si>
    <t xml:space="preserve">3560апСЭС</t>
  </si>
  <si>
    <t xml:space="preserve">84955764685 89296348983 Валентина Андреевна </t>
  </si>
  <si>
    <t xml:space="preserve">30 км от мкад, пос трудовой 5-6 соток, Дмитровка, пос трудовой деревня Хлябово  красный забор  не знает номер дома  будет встречать</t>
  </si>
  <si>
    <t xml:space="preserve">кроты комплекс 2 выезда  пенсионерка</t>
  </si>
  <si>
    <t xml:space="preserve">3561апСЭС</t>
  </si>
  <si>
    <t xml:space="preserve">2-шка </t>
  </si>
  <si>
    <t xml:space="preserve">чурка 2500 дорого тараканы</t>
  </si>
  <si>
    <t xml:space="preserve">Ольга 	          	     Имя
+7 988 940 40 80</t>
  </si>
  <si>
    <t xml:space="preserve">8-7 сот ,50 км, Поселок белые росы, по новой риге позвонить</t>
  </si>
  <si>
    <t xml:space="preserve">3562апСЭС</t>
  </si>
  <si>
    <t xml:space="preserve">89104801571 Андрей</t>
  </si>
  <si>
    <t xml:space="preserve">Рузский р-н,рядом Тучково от мкад 70 км 2</t>
  </si>
  <si>
    <t xml:space="preserve">крот 2 выезда комплекси миши</t>
  </si>
  <si>
    <t xml:space="preserve">3563ап</t>
  </si>
  <si>
    <t xml:space="preserve">89099038821 Александр</t>
  </si>
  <si>
    <t xml:space="preserve">лефортово проверка в июне стоматологическая клиника</t>
  </si>
  <si>
    <t xml:space="preserve">ппк, жуд, 3д, стирка  doctor-filber@mail.ru </t>
  </si>
  <si>
    <t xml:space="preserve">89265232242 Михаил</t>
  </si>
  <si>
    <t xml:space="preserve">6 соток 35 км дмитров 2 выезда</t>
  </si>
  <si>
    <t xml:space="preserve">не будем мы делать ни чего  22.04</t>
  </si>
  <si>
    <t xml:space="preserve">89039681848 Дмитрий</t>
  </si>
  <si>
    <t xml:space="preserve">от мкад 46км истринский район с лесом граничит рулонный газон, с леса много кротов </t>
  </si>
  <si>
    <t xml:space="preserve">2 выезджа 34000р  сосед-брат порекомендовал нас скидка 7% и за клещей на будущеескидка</t>
  </si>
  <si>
    <t xml:space="preserve">3569ап</t>
  </si>
  <si>
    <t xml:space="preserve">Дмитрий 89295074139</t>
  </si>
  <si>
    <t xml:space="preserve">6 соток с лесом гарничит Сергиев пасад </t>
  </si>
  <si>
    <t xml:space="preserve">3572ап</t>
  </si>
  <si>
    <t xml:space="preserve">20 соток на 15 роют, есть сетка по периметру   Село васильевское Рузский раон рядом тучково  от мкад 70 км </t>
  </si>
  <si>
    <t xml:space="preserve">2 выезда кроты еще мыши есть</t>
  </si>
  <si>
    <t xml:space="preserve">заказ строчка 7640</t>
  </si>
  <si>
    <t xml:space="preserve">89672685009 Олшьга</t>
  </si>
  <si>
    <t xml:space="preserve">15 соток 40 км от мкад с лесом гарничит пушкиеский район мкраново </t>
  </si>
  <si>
    <t xml:space="preserve">3570ап</t>
  </si>
  <si>
    <t xml:space="preserve">89163578625 Григорий</t>
  </si>
  <si>
    <t xml:space="preserve">10 соток киевка от мкад 27 км </t>
  </si>
  <si>
    <t xml:space="preserve">нищий</t>
  </si>
  <si>
    <r>
      <rPr>
        <strike val="true"/>
        <sz val="11"/>
        <rFont val="Cambria"/>
        <family val="0"/>
        <charset val="1"/>
      </rPr>
      <t xml:space="preserve">андрей  </t>
    </r>
    <r>
      <rPr>
        <sz val="11"/>
        <color rgb="FFFF0000"/>
        <rFont val="Cambria"/>
        <family val="0"/>
        <charset val="1"/>
      </rPr>
      <t xml:space="preserve">89859990939</t>
    </r>
  </si>
  <si>
    <t xml:space="preserve">25 соток от мкад 30 км Ярославка участок с лесом граничит газон взрощенный</t>
  </si>
  <si>
    <t xml:space="preserve">3575ап</t>
  </si>
  <si>
    <t xml:space="preserve">владимир 89645595846</t>
  </si>
  <si>
    <t xml:space="preserve">ярославка бетонка</t>
  </si>
  <si>
    <t xml:space="preserve">клещи 7500-разовая///11200-2 обработки</t>
  </si>
  <si>
    <t xml:space="preserve">в понед связь и запись///22,04-не доступен весь день</t>
  </si>
  <si>
    <t xml:space="preserve">татьяна николаевна 89150959223</t>
  </si>
  <si>
    <t xml:space="preserve">Сергиев пассад константиново 70км от мкад с лесаом не граничит </t>
  </si>
  <si>
    <t xml:space="preserve">в первых числах мая звонить 02.05</t>
  </si>
  <si>
    <t xml:space="preserve">89857836868 Ирина</t>
  </si>
  <si>
    <t xml:space="preserve">30 соток борщевик   новая москва</t>
  </si>
  <si>
    <t xml:space="preserve">борщевик 2раза</t>
  </si>
  <si>
    <t xml:space="preserve">3571ап</t>
  </si>
  <si>
    <t xml:space="preserve">89308788877 Дмитрий</t>
  </si>
  <si>
    <t xml:space="preserve">открытие пекарни документы хочет за 2-3 дня все получить ппк, жуд, тбо пищ, 3д, лаб стирка  </t>
  </si>
  <si>
    <t xml:space="preserve">пекарня </t>
  </si>
  <si>
    <t xml:space="preserve">кроты бомжи со владимира 2 выезда,  100 км от мкад</t>
  </si>
  <si>
    <t xml:space="preserve">Сергей Владимирович                                Имя
+7 915 088 45 56 </t>
  </si>
  <si>
    <t xml:space="preserve">кроты  был уже триумф,  15 соток  вдоль забора роют каринское снт хаустово уч 43 89255181509 </t>
  </si>
  <si>
    <t xml:space="preserve"> 5000 3й и последующий </t>
  </si>
  <si>
    <t xml:space="preserve">3565ап</t>
  </si>
  <si>
    <t xml:space="preserve">консультация, спрашивал санпин по мусорным бакам</t>
  </si>
  <si>
    <t xml:space="preserve">89104233355 Оксана мразь </t>
  </si>
  <si>
    <t xml:space="preserve">1к кв тараканы митинская 52 кв 46 </t>
  </si>
  <si>
    <t xml:space="preserve">тараканы и клопы  хол туман будет присутствовать, </t>
  </si>
  <si>
    <t xml:space="preserve">3564ап</t>
  </si>
  <si>
    <t xml:space="preserve">63 км мкад, 4 сотки</t>
  </si>
  <si>
    <t xml:space="preserve">Бомжи/связь в 16.00</t>
  </si>
  <si>
    <t xml:space="preserve">9.47 </t>
  </si>
  <si>
    <t xml:space="preserve">ЛЮДМИЛА                 +7 903 291 01 60 </t>
  </si>
  <si>
    <t xml:space="preserve">сотки 4 кроты комплекс киевское ш 45 км </t>
  </si>
  <si>
    <t xml:space="preserve">созвон 29.04 </t>
  </si>
  <si>
    <t xml:space="preserve">9.56 </t>
  </si>
  <si>
    <t xml:space="preserve">4 сотки кроты </t>
  </si>
  <si>
    <t xml:space="preserve">я поняла вас, спасибо (с)</t>
  </si>
  <si>
    <t xml:space="preserve">ддд 8</t>
  </si>
  <si>
    <t xml:space="preserve">Любовь - Имя
+7 (926) 356 6022</t>
  </si>
  <si>
    <t xml:space="preserve">10 соток мкад 60 км  горьковка </t>
  </si>
  <si>
    <t xml:space="preserve">8 000 разово </t>
  </si>
  <si>
    <t xml:space="preserve">бомжи </t>
  </si>
  <si>
    <t xml:space="preserve">ддд 9</t>
  </si>
  <si>
    <t xml:space="preserve">84996731010 Ольга</t>
  </si>
  <si>
    <t xml:space="preserve">5 соток казанское от мкад хз 63 км белозерский</t>
  </si>
  <si>
    <t xml:space="preserve">спасибо- я бомжиха</t>
  </si>
  <si>
    <t xml:space="preserve">ддд 10</t>
  </si>
  <si>
    <t xml:space="preserve">89150072998 эРАКЛИЙ</t>
  </si>
  <si>
    <t xml:space="preserve">КРОТЫ НА 5 СОТКА УЧАСТОК С ЛЕСОМ НЕ ГРАНИЧИТ ОБЩАЯ ПЛОЩАДЬ 25 СОТОК  ОТ МКАД 15 КМ</t>
  </si>
  <si>
    <t xml:space="preserve">кроты 2 выезда, если 3 сотки то 10400//////15 соток -14900////  10 соток-12200</t>
  </si>
  <si>
    <t xml:space="preserve">СВЯЗЬ В 16.00  23.03</t>
  </si>
  <si>
    <t xml:space="preserve">8,5 соток борщевик  дмитровка 20км от мкад </t>
  </si>
  <si>
    <t xml:space="preserve">спасибо подумаю</t>
  </si>
  <si>
    <t xml:space="preserve">mosses 12</t>
  </si>
  <si>
    <t xml:space="preserve">23 сотки клинский район от мкад 60км</t>
  </si>
  <si>
    <t xml:space="preserve">2 выезда кроты  если 4 участка то по 9500</t>
  </si>
  <si>
    <t xml:space="preserve">подумаем-я хотел дешевле///связь 23.04</t>
  </si>
  <si>
    <t xml:space="preserve">89168686496 сергей </t>
  </si>
  <si>
    <t xml:space="preserve">кроты 2 выезда 40км истра, дер сафонтьево уч 43\1 </t>
  </si>
  <si>
    <t xml:space="preserve">2 выезда кроты 12 соток </t>
  </si>
  <si>
    <t xml:space="preserve">3566ап</t>
  </si>
  <si>
    <t xml:space="preserve">mosses 14</t>
  </si>
  <si>
    <t xml:space="preserve">домодедово 20 соток от мкад </t>
  </si>
  <si>
    <t xml:space="preserve">связь 23.04 связь и запись</t>
  </si>
  <si>
    <t xml:space="preserve">89857742419 Вячаслав</t>
  </si>
  <si>
    <t xml:space="preserve">участок 16 соток  кроты на 8 сотках от мкад 35 км по киевке и 5 км по бетонке</t>
  </si>
  <si>
    <t xml:space="preserve">3567ап</t>
  </si>
  <si>
    <t xml:space="preserve">orlov valerian semenovich                                Имя
+7 931 206 34 99 </t>
  </si>
  <si>
    <t xml:space="preserve">  дер льялово напротив зеленограда  уч 8 набрать заранее  борщевик 6 соток</t>
  </si>
  <si>
    <t xml:space="preserve">борщ дер ульяново солнечногорский р-н 20 км от мкад  борщевик 2 выезда газон с деревьями от тли и муравьев  кустарники с деревьями  еще +4000 </t>
  </si>
  <si>
    <t xml:space="preserve">3568ап</t>
  </si>
  <si>
    <t xml:space="preserve">11.23 </t>
  </si>
  <si>
    <t xml:space="preserve">89164717266 веган инвалид антуан </t>
  </si>
  <si>
    <t xml:space="preserve">напоили уксусом вегана </t>
  </si>
  <si>
    <t xml:space="preserve">веган напился уксуса из тушенки, хотел возместить ущерб</t>
  </si>
  <si>
    <t xml:space="preserve">ддд 18</t>
  </si>
  <si>
    <t xml:space="preserve">спросил сколько на рынке работаем и форма организации</t>
  </si>
  <si>
    <t xml:space="preserve">борщевикофф 19</t>
  </si>
  <si>
    <t xml:space="preserve">участок 20 км, 12 Га</t>
  </si>
  <si>
    <t xml:space="preserve">борщ 14 Га, без покоса 18000 с покосом 22000</t>
  </si>
  <si>
    <t xml:space="preserve">странная тетя</t>
  </si>
  <si>
    <t xml:space="preserve">ддд1  20</t>
  </si>
  <si>
    <t xml:space="preserve">26 км от мкад, борщ 1 Га участками</t>
  </si>
  <si>
    <t xml:space="preserve">23700 с покосом, 18700</t>
  </si>
  <si>
    <t xml:space="preserve">поговорю со своими позвоню/связь в 16.00/нам интерсно ждем ольгу</t>
  </si>
  <si>
    <t xml:space="preserve">мгцд   21 ЧАТ</t>
  </si>
  <si>
    <t xml:space="preserve">89857635905 виктор </t>
  </si>
  <si>
    <t xml:space="preserve">кроты, солнечногорск  10 соток  2 выезда</t>
  </si>
  <si>
    <t xml:space="preserve">связь 06.05</t>
  </si>
  <si>
    <t xml:space="preserve">ИП МЫЗНИКОВА </t>
  </si>
  <si>
    <t xml:space="preserve">ИП МЫЗНИКОВА  -Договор 3 Д+ вентиляция.
-Договор ТБО
-Договор стирка.
-ЖУД
-Лабораторные  иссл.
-ППК</t>
  </si>
  <si>
    <t xml:space="preserve">1423ю</t>
  </si>
  <si>
    <t xml:space="preserve">СТАРЫЙ КЛИЕНТ </t>
  </si>
  <si>
    <t xml:space="preserve">89261772546  Александр </t>
  </si>
  <si>
    <t xml:space="preserve">р-н поварово 4000 АУДИТ БОРЩА   Александр</t>
  </si>
  <si>
    <t xml:space="preserve">ИП Агафонов</t>
  </si>
  <si>
    <t xml:space="preserve">1428ю</t>
  </si>
  <si>
    <t xml:space="preserve">выставлено от мгцд</t>
  </si>
  <si>
    <t xml:space="preserve">павлосадский р-н 8 соток кроты 35-40км от мкад </t>
  </si>
  <si>
    <t xml:space="preserve">8000 разово, 2 выезда 14800</t>
  </si>
  <si>
    <t xml:space="preserve">ддд 24</t>
  </si>
  <si>
    <t xml:space="preserve">7 (905) 706 9470 михаил николаевич</t>
  </si>
  <si>
    <t xml:space="preserve">6 соток от мкад 22 лосино-петровск участок с лесом не нраничит</t>
  </si>
  <si>
    <t xml:space="preserve">спасиб-досвиданье</t>
  </si>
  <si>
    <t xml:space="preserve">ддд 25</t>
  </si>
  <si>
    <t xml:space="preserve">институт  фрязино 10 ГА 18000 без покоса с покосом 23000</t>
  </si>
  <si>
    <t xml:space="preserve">обзвон </t>
  </si>
  <si>
    <t xml:space="preserve">ддд 26</t>
  </si>
  <si>
    <t xml:space="preserve">89296020786 Дмитрий </t>
  </si>
  <si>
    <t xml:space="preserve">борщ 11 соток волоколамский р-н 80км дер чисмено ул центральная д 10</t>
  </si>
  <si>
    <t xml:space="preserve">борщевик 2 выезда 11соток </t>
  </si>
  <si>
    <t xml:space="preserve">3573ап</t>
  </si>
  <si>
    <t xml:space="preserve">89651777050  Михиал Никалаевич</t>
  </si>
  <si>
    <t xml:space="preserve">1314а клиент с того года</t>
  </si>
  <si>
    <t xml:space="preserve">клещи 3 участка по 6 соток РАЗОВО</t>
  </si>
  <si>
    <t xml:space="preserve">3574ап</t>
  </si>
  <si>
    <t xml:space="preserve">МОССЭС 28</t>
  </si>
  <si>
    <t xml:space="preserve">кроты нарофоминск 10 соток</t>
  </si>
  <si>
    <t xml:space="preserve">узнает цены и процесс оставит заявку с сайта как решится</t>
  </si>
  <si>
    <t xml:space="preserve">ддд 29</t>
  </si>
  <si>
    <t xml:space="preserve">16.15 </t>
  </si>
  <si>
    <t xml:space="preserve">5000  аудит дмитровский район  18000 за га с покосом  23000, аудит</t>
  </si>
  <si>
    <t xml:space="preserve">16 за га от 5 га; </t>
  </si>
  <si>
    <t xml:space="preserve">хочет аудит 30го дерзкая мадам, сама наберет</t>
  </si>
  <si>
    <t xml:space="preserve">16.39</t>
  </si>
  <si>
    <t xml:space="preserve">10-12 соток,дмитровский р-н , Чеховский р-н Ишино ул запрудная д 5, 60км от мкад</t>
  </si>
  <si>
    <t xml:space="preserve">10-12 соток </t>
  </si>
  <si>
    <t xml:space="preserve">3576ап</t>
  </si>
  <si>
    <t xml:space="preserve">борщевикофф 31</t>
  </si>
  <si>
    <t xml:space="preserve">89266331389 ТИГРАН</t>
  </si>
  <si>
    <t xml:space="preserve">15 соток дачный участок от мкад 20 км</t>
  </si>
  <si>
    <t xml:space="preserve">14 800-за 2 выезда</t>
  </si>
  <si>
    <t xml:space="preserve">связь 29.04</t>
  </si>
  <si>
    <t xml:space="preserve">АО Мультифлекс</t>
  </si>
  <si>
    <t xml:space="preserve">ООО Альберо</t>
  </si>
  <si>
    <t xml:space="preserve">ООО Авоська-2</t>
  </si>
  <si>
    <t xml:space="preserve">1057ю</t>
  </si>
  <si>
    <t xml:space="preserve">кротоффф</t>
  </si>
  <si>
    <t xml:space="preserve">6 соток кроты </t>
  </si>
  <si>
    <t xml:space="preserve">сама наберет дорого</t>
  </si>
  <si>
    <t xml:space="preserve">ддд1  32</t>
  </si>
  <si>
    <t xml:space="preserve">Анна - Имя
+7 (926) 131 4328 - Телефон  89031541329 Борис </t>
  </si>
  <si>
    <t xml:space="preserve">12 соток, 20 км Лобня, Солнечногорский р-н снт красная поляна уч 55, г.Лобня ул парковая д 13 (ариентир)</t>
  </si>
  <si>
    <t xml:space="preserve">крот комплекс на втором выезде барьер от клещей 3000</t>
  </si>
  <si>
    <t xml:space="preserve">3576апДДД</t>
  </si>
  <si>
    <t xml:space="preserve">МОССЭС 33</t>
  </si>
  <si>
    <t xml:space="preserve">19.29</t>
  </si>
  <si>
    <t xml:space="preserve">89653970530  анатолий</t>
  </si>
  <si>
    <t xml:space="preserve">500 кв м, капотня </t>
  </si>
  <si>
    <t xml:space="preserve">комары ларвициды a.shabanov@gsg.msk.ru</t>
  </si>
  <si>
    <t xml:space="preserve">выслать договоооооор</t>
  </si>
  <si>
    <t xml:space="preserve">89163196270 Светлана</t>
  </si>
  <si>
    <t xml:space="preserve">92 пруда </t>
  </si>
  <si>
    <t xml:space="preserve">uzao05@mail.ru</t>
  </si>
  <si>
    <t xml:space="preserve">ЖДУ ТЗ</t>
  </si>
  <si>
    <t xml:space="preserve">19.51</t>
  </si>
  <si>
    <t xml:space="preserve">7 915 210 10 28                                телефон
Дмитрий </t>
  </si>
  <si>
    <t xml:space="preserve">8 соток, 60км рига </t>
  </si>
  <si>
    <t xml:space="preserve">3598ап</t>
  </si>
  <si>
    <t xml:space="preserve">ХЗ 1</t>
  </si>
  <si>
    <t xml:space="preserve">89153601898 Александр</t>
  </si>
  <si>
    <t xml:space="preserve">истра 1 Га борщевик 18000/22000   возможно 30Га</t>
  </si>
  <si>
    <t xml:space="preserve">пошел пробмвать за 30 Га</t>
  </si>
  <si>
    <t xml:space="preserve">связь 24.04-пошел к главорям</t>
  </si>
  <si>
    <t xml:space="preserve">9.25 </t>
  </si>
  <si>
    <t xml:space="preserve">84954562019 алесандр николаевич  89037208655 </t>
  </si>
  <si>
    <t xml:space="preserve">50 соток,  кроты 2 выезда</t>
  </si>
  <si>
    <t xml:space="preserve">27 800</t>
  </si>
  <si>
    <t xml:space="preserve">связь 29.04 </t>
  </si>
  <si>
    <t xml:space="preserve">борщеевигофф</t>
  </si>
  <si>
    <t xml:space="preserve">57 км от мкад, 8 соток,  </t>
  </si>
  <si>
    <t xml:space="preserve">борщевик с покосом все к херам залить чтоб ни чего не росло</t>
  </si>
  <si>
    <t xml:space="preserve">связь в начале 1  мая</t>
  </si>
  <si>
    <t xml:space="preserve">мгцд 4</t>
  </si>
  <si>
    <t xml:space="preserve">89646329610 Сергей</t>
  </si>
  <si>
    <t xml:space="preserve">участок 27 соток кроты на 5 сотках  участок с лесом граничит  от мкад 70 км рязанка</t>
  </si>
  <si>
    <t xml:space="preserve">3577апМГЦД</t>
  </si>
  <si>
    <t xml:space="preserve">89629047220 павел</t>
  </si>
  <si>
    <t xml:space="preserve">тараканы клопы 2к кв </t>
  </si>
  <si>
    <t xml:space="preserve">советуется связь 12.00\\\гас</t>
  </si>
  <si>
    <t xml:space="preserve">89036223094 Оксана</t>
  </si>
  <si>
    <t xml:space="preserve">15 соток кроты тиликтино</t>
  </si>
  <si>
    <t xml:space="preserve">3578ап</t>
  </si>
  <si>
    <t xml:space="preserve">76 км, 8 соток, Клинский р-н д мисерево уч 708а по ленинградке </t>
  </si>
  <si>
    <t xml:space="preserve">3579апСЭС</t>
  </si>
  <si>
    <t xml:space="preserve">10.26 </t>
  </si>
  <si>
    <t xml:space="preserve">89032259797 роман </t>
  </si>
  <si>
    <t xml:space="preserve">стоматология проверка  вао,  2259797@mail.ru</t>
  </si>
  <si>
    <t xml:space="preserve">ппк, жуд, 3д, лаб, стирка, медотходы стом б и г, лампы, тбо;  </t>
  </si>
  <si>
    <t xml:space="preserve">жду реквизитов\\\анкета отправлена </t>
  </si>
  <si>
    <t xml:space="preserve">Наталья  - Имя
+7 (985) 179 9777</t>
  </si>
  <si>
    <t xml:space="preserve">участок 15 соток крот ходит в периметре 10х2   участок с лесом не граничит  от мкад 100км егорьевск</t>
  </si>
  <si>
    <t xml:space="preserve">25.04 связь и скажет все точно</t>
  </si>
  <si>
    <t xml:space="preserve">7 916 278 25 56                                телефон
Елена  </t>
  </si>
  <si>
    <t xml:space="preserve">участок 17 км 10 соток</t>
  </si>
  <si>
    <t xml:space="preserve">короты 2 выезда</t>
  </si>
  <si>
    <t xml:space="preserve">св\зь на завитра 24,04</t>
  </si>
  <si>
    <t xml:space="preserve">89037297537 Юрий </t>
  </si>
  <si>
    <t xml:space="preserve">110км,Владимирская обл.6 соток </t>
  </si>
  <si>
    <t xml:space="preserve">связь в 16.00 поговорю с рабочим/////  отложили пока сам наберу</t>
  </si>
  <si>
    <t xml:space="preserve">89262469878 Ольга Владимировна</t>
  </si>
  <si>
    <t xml:space="preserve">участок 13 соток дмитровский рйон от мкад 30 км</t>
  </si>
  <si>
    <t xml:space="preserve">МСЭ  13 ЧАТ</t>
  </si>
  <si>
    <t xml:space="preserve">89252028904  алексей</t>
  </si>
  <si>
    <t xml:space="preserve">ногинский район  от мкад 50    участок 10 соток со строениями кротами занято 3 сотки  участок с лесом не граничит</t>
  </si>
  <si>
    <t xml:space="preserve">посоветуюсь-связь 24.04</t>
  </si>
  <si>
    <t xml:space="preserve">ддд 14</t>
  </si>
  <si>
    <t xml:space="preserve">7 925 225 27 94 Светлана</t>
  </si>
  <si>
    <t xml:space="preserve">участок 10 соток ленинградка   балкашино от мкад 22 км участок с лесом не граничит </t>
  </si>
  <si>
    <t xml:space="preserve">3583ап</t>
  </si>
  <si>
    <t xml:space="preserve">моссэс 15</t>
  </si>
  <si>
    <t xml:space="preserve">495-225-61-26 926-531-75-66 Ярослав</t>
  </si>
  <si>
    <t xml:space="preserve">Шереметьевская 25 5 подьезд 4 этаж кв 192</t>
  </si>
  <si>
    <t xml:space="preserve">плесень 2 кв м комплекс</t>
  </si>
  <si>
    <t xml:space="preserve">3580апСЭС</t>
  </si>
  <si>
    <t xml:space="preserve">7 (916) 903 2345 Марина</t>
  </si>
  <si>
    <t xml:space="preserve">18 сото МО высоковск клинский район    участок собственный</t>
  </si>
  <si>
    <t xml:space="preserve">борщевик 18 соток -16800  30 соток 21000р- за 2 обра</t>
  </si>
  <si>
    <t xml:space="preserve">16 800/21 000</t>
  </si>
  <si>
    <t xml:space="preserve">если не перезвонит сегодня- то связь 24.04</t>
  </si>
  <si>
    <t xml:space="preserve">ддд 17</t>
  </si>
  <si>
    <t xml:space="preserve">
 7 915 239 79 28 Валентина </t>
  </si>
  <si>
    <t xml:space="preserve">кроты свекровь, домодедово 30км от мкад , 9 соток movik99@mail.ru договор и реквизиты  ВЫСЛАТЬ ДОГОВОР ОТ МГЦД</t>
  </si>
  <si>
    <t xml:space="preserve">14 800 за 2 выезда;   8000 если разово </t>
  </si>
  <si>
    <t xml:space="preserve">ВЫСЛАТЬ ДОГОВОР ОТ МГЦД И РЕКВИЗИТЫ\\\выслан  - набьерет</t>
  </si>
  <si>
    <t xml:space="preserve">хочет выезд санитарного врача на проверку роспотреб надзора- руководство требует выезда-5000р-пошла к руководству</t>
  </si>
  <si>
    <t xml:space="preserve">Сама перезвонит</t>
  </si>
  <si>
    <t xml:space="preserve">участок 6 соток серпуховсовский р-н клещи </t>
  </si>
  <si>
    <t xml:space="preserve">под логистику минималка </t>
  </si>
  <si>
    <t xml:space="preserve">перезвонит пошел советоваться</t>
  </si>
  <si>
    <t xml:space="preserve">89251309561 Юля </t>
  </si>
  <si>
    <t xml:space="preserve">сан аудит мо ступино, хавка панкреатиты 120км от мкад, </t>
  </si>
  <si>
    <t xml:space="preserve">безвыходная ситуация </t>
  </si>
  <si>
    <t xml:space="preserve">борщевикофф  21</t>
  </si>
  <si>
    <t xml:space="preserve">18000 без покоса 23000 с покосом 15га </t>
  </si>
  <si>
    <t xml:space="preserve">Денис Александрович 	          	     Имя
+7 916 204 49 42 </t>
  </si>
  <si>
    <t xml:space="preserve">/obrabotka-uchastka-ot-kleshchey.htm </t>
  </si>
  <si>
    <t xml:space="preserve">\\\гас</t>
  </si>
  <si>
    <t xml:space="preserve">Никита 	          	     Имя
+7 964 771 15 55 </t>
  </si>
  <si>
    <t xml:space="preserve">новая рига 50 км, 6 соток , Новорижское ш пос Троица КП Лесницины там соорентируют</t>
  </si>
  <si>
    <t xml:space="preserve">6 соток</t>
  </si>
  <si>
    <t xml:space="preserve">3582ап</t>
  </si>
  <si>
    <t xml:space="preserve">10 соток участок, Истринский р-н Новинки кп Маленькая Италия  обьеснит как проехать по территории  </t>
  </si>
  <si>
    <t xml:space="preserve">кроты 2 выезда, если 3 сотки то 10400</t>
  </si>
  <si>
    <t xml:space="preserve">3581апддд</t>
  </si>
  <si>
    <t xml:space="preserve">89858096039 Дмитрий</t>
  </si>
  <si>
    <t xml:space="preserve">100 100 км владимирская область</t>
  </si>
  <si>
    <t xml:space="preserve">3500 комаров</t>
  </si>
  <si>
    <t xml:space="preserve">13 300</t>
  </si>
  <si>
    <t xml:space="preserve">прозвон завтра</t>
  </si>
  <si>
    <t xml:space="preserve">Наталья 7 963 717 01 19 	</t>
  </si>
  <si>
    <t xml:space="preserve">документы сэс, бытовка </t>
  </si>
  <si>
    <t xml:space="preserve">3д,</t>
  </si>
  <si>
    <t xml:space="preserve">выслал кп на 3д связь 12.00</t>
  </si>
  <si>
    <t xml:space="preserve">татьяна 89296161917</t>
  </si>
  <si>
    <t xml:space="preserve">1ка 3000/4200</t>
  </si>
  <si>
    <t xml:space="preserve">ебанутая тетечка</t>
  </si>
  <si>
    <t xml:space="preserve">9.18</t>
  </si>
  <si>
    <t xml:space="preserve">89161097388 беременная </t>
  </si>
  <si>
    <t xml:space="preserve">муравьи 3900 3к кв гор </t>
  </si>
  <si>
    <t xml:space="preserve">токсикоз, саама наберет</t>
  </si>
  <si>
    <t xml:space="preserve">84956526687  Юлия Николаевна</t>
  </si>
  <si>
    <t xml:space="preserve">6 соток от мкад 70 км  киржач  газон посевной с лесом не граничит</t>
  </si>
  <si>
    <t xml:space="preserve">созвон после майских праздников</t>
  </si>
  <si>
    <t xml:space="preserve">7 903 722 97 62 Ольга</t>
  </si>
  <si>
    <t xml:space="preserve">участок 8 соток от мкад 31 км новая москва</t>
  </si>
  <si>
    <t xml:space="preserve">перезвонить в 17.00---- не надо мне звнить я сама перезвоню</t>
  </si>
  <si>
    <t xml:space="preserve">89159647200 Ольга </t>
  </si>
  <si>
    <t xml:space="preserve">15 га,   18 без покоса 22 с покосом за га уже звонила</t>
  </si>
  <si>
    <t xml:space="preserve">борщ обзвон уже звонила </t>
  </si>
  <si>
    <t xml:space="preserve">борщевикофф 7</t>
  </si>
  <si>
    <t xml:space="preserve">10.30 </t>
  </si>
  <si>
    <t xml:space="preserve">89805258658 мудак</t>
  </si>
  <si>
    <t xml:space="preserve">10 соток борщ </t>
  </si>
  <si>
    <t xml:space="preserve">89150119535   алексей</t>
  </si>
  <si>
    <t xml:space="preserve">30 соток истра от мкад 40 км </t>
  </si>
  <si>
    <t xml:space="preserve">3584ап</t>
  </si>
  <si>
    <t xml:space="preserve">моссэс 9 </t>
  </si>
  <si>
    <t xml:space="preserve">84955752357 алексей </t>
  </si>
  <si>
    <t xml:space="preserve">10 соток  закапывал селедку  солнечногорск</t>
  </si>
  <si>
    <t xml:space="preserve">кроты 2 выезда,  </t>
  </si>
  <si>
    <t xml:space="preserve">связь 16.00\\\гас многоканал</t>
  </si>
  <si>
    <t xml:space="preserve">89055937183 Нина Андреевна</t>
  </si>
  <si>
    <t xml:space="preserve">8 соток общий участок   от мкад 120км ленинградка</t>
  </si>
  <si>
    <t xml:space="preserve">борщевик  14 000 2 выезда + 6000 покос</t>
  </si>
  <si>
    <t xml:space="preserve">как собирусь-САМА ПЕРЕЗВОНЮ//// НАБРАТЬ 29.04</t>
  </si>
  <si>
    <t xml:space="preserve">89670421142  елена</t>
  </si>
  <si>
    <t xml:space="preserve">участок 45 соток владимирская область александровский район по ярику 95 км</t>
  </si>
  <si>
    <t xml:space="preserve">муж спит как проснется -наберу  перезвонить в 17.00---- связь 25.04</t>
  </si>
  <si>
    <t xml:space="preserve">КЛИЕНТ МОССЭС С ТОГО ГОДА</t>
  </si>
  <si>
    <t xml:space="preserve">11.35 </t>
  </si>
  <si>
    <t xml:space="preserve">Андрей                                Имя
+7 985 925 06 63 </t>
  </si>
  <si>
    <t xml:space="preserve">МО Ступинский р-н
10600    "40 соток, клещи, 
м4 , 60 км от мкад
деревня Полушкино
городской округ Ступино, центральная улица, д .34
"        "2 выезда, клещи, 40 сот.
27 000 р х 9000 если 3 выезда."        </t>
  </si>
  <si>
    <t xml:space="preserve">клещи 40 соток разово </t>
  </si>
  <si>
    <t xml:space="preserve">3585апСЭС</t>
  </si>
  <si>
    <t xml:space="preserve">89645640772 татьяна </t>
  </si>
  <si>
    <t xml:space="preserve">320 кв м салон красоты и вайлдберриз  м вднх </t>
  </si>
  <si>
    <t xml:space="preserve">без запаха премиум в 20.00 двумя счетами выставляться </t>
  </si>
  <si>
    <t xml:space="preserve">подумаю перезхвоню связь 13.00\\\\нашла за 7000</t>
  </si>
  <si>
    <t xml:space="preserve">89859356508 Николай</t>
  </si>
  <si>
    <t xml:space="preserve">Семен/Маша</t>
  </si>
  <si>
    <t xml:space="preserve">20 соток борщевик  одинцовский район от мкад 50 км</t>
  </si>
  <si>
    <t xml:space="preserve">борщевик 17900-2 выезда</t>
  </si>
  <si>
    <t xml:space="preserve">17 900</t>
  </si>
  <si>
    <t xml:space="preserve">перезвонить в 17.00///// связь 25.04</t>
  </si>
  <si>
    <t xml:space="preserve">84957423996 Андрей</t>
  </si>
  <si>
    <t xml:space="preserve">10 соток  озерский район ступино от мкад 140</t>
  </si>
  <si>
    <t xml:space="preserve">если 2 участка то 7500</t>
  </si>
  <si>
    <t xml:space="preserve">ваас что жаба душит, почему так дорого</t>
  </si>
  <si>
    <t xml:space="preserve"> евгений 7 906 038 95 86         </t>
  </si>
  <si>
    <t xml:space="preserve">тараканы  4500 комплекс</t>
  </si>
  <si>
    <t xml:space="preserve">3586ап</t>
  </si>
  <si>
    <t xml:space="preserve">7 905 707 56 37  александра </t>
  </si>
  <si>
    <t xml:space="preserve">кроты в теплице - фосфином не травить, на участке комплекс</t>
  </si>
  <si>
    <t xml:space="preserve">10 соток петушки, </t>
  </si>
  <si>
    <t xml:space="preserve">ольга 89159647200</t>
  </si>
  <si>
    <t xml:space="preserve">истра 15Га 1Га-18 800р  гербицид только на борщевие</t>
  </si>
  <si>
    <t xml:space="preserve">15Га 1Га-18 800р  Борщевик///// 22000 за га покос и обработка</t>
  </si>
  <si>
    <t xml:space="preserve">спасибо за инфо сказал про откат--связь 29.04</t>
  </si>
  <si>
    <t xml:space="preserve">89265765630 анна </t>
  </si>
  <si>
    <t xml:space="preserve">малоинвазивный татуаж </t>
  </si>
  <si>
    <t xml:space="preserve">ппк,  жуд, 3д, лаб,   щелково</t>
  </si>
  <si>
    <t xml:space="preserve">перезвоню</t>
  </si>
  <si>
    <t xml:space="preserve">89268352362 Маргарита</t>
  </si>
  <si>
    <t xml:space="preserve">Маша\Михаил</t>
  </si>
  <si>
    <t xml:space="preserve">17 соток кроты мыши змеи Калужская область</t>
  </si>
  <si>
    <t xml:space="preserve">за 2 выезда если под нарофоминска 16 800 будет соседей на майских разводить</t>
  </si>
  <si>
    <t xml:space="preserve">84957273037 елена владимировна </t>
  </si>
  <si>
    <t xml:space="preserve">егорьевский р-н 100 км кроты 12 и 20 соток, </t>
  </si>
  <si>
    <t xml:space="preserve">32 сотки  комплекс </t>
  </si>
  <si>
    <t xml:space="preserve">хорошо спасибо</t>
  </si>
  <si>
    <t xml:space="preserve">"74956507051 Дмитрий 89857677007 Николай отец. зв ему"</t>
  </si>
  <si>
    <t xml:space="preserve">1345СЭС "МО Балашиха        ""18.00
ЕСЛИ МОЖНО РАНЬШЕ""        12400        
ул . трубецкая, д. 102
""        ""12 400 р 
6200 х 2 15 соток,    клещи, "        "74956507051  
Дмитрий 
89857677007 Николай  отец. зв ему"        клещи, 2 выезда, 15 сот        Павел        заказ        клещи, 2 выезда, 15 сот</t>
  </si>
  <si>
    <t xml:space="preserve">3587ап</t>
  </si>
  <si>
    <t xml:space="preserve">7 916 548 24 77  Наталья</t>
  </si>
  <si>
    <t xml:space="preserve">опель в ней крыса  </t>
  </si>
  <si>
    <t xml:space="preserve">1800р пшикать делать под копотом</t>
  </si>
  <si>
    <t xml:space="preserve">спасибо вам большее у меня едет крыша</t>
  </si>
  <si>
    <t xml:space="preserve">59 км по ленинградке хметьево, 4-5 соток </t>
  </si>
  <si>
    <t xml:space="preserve">спасибо с соседями посоветуюсь вам наберу/связь 25.04</t>
  </si>
  <si>
    <t xml:space="preserve">15.35 </t>
  </si>
  <si>
    <t xml:space="preserve">89267516448 александр </t>
  </si>
  <si>
    <t xml:space="preserve">белье магазин,  60кв м тараканы 50кв м грызун после 22.00 водный стадион и бабушкинская </t>
  </si>
  <si>
    <t xml:space="preserve">2д 2 магаза</t>
  </si>
  <si>
    <t xml:space="preserve">в работе жду реквизитов</t>
  </si>
  <si>
    <t xml:space="preserve">89261722598 андрей </t>
  </si>
  <si>
    <t xml:space="preserve">14 соток домодедовский р-н разово 9400 2 выезда 16800</t>
  </si>
  <si>
    <t xml:space="preserve">хочу кротов и клещей сделать одним препаратом---попытался обьяснить но нихуя......</t>
  </si>
  <si>
    <t xml:space="preserve">это не лечится</t>
  </si>
  <si>
    <t xml:space="preserve">7 499 612 64 97 Лариса</t>
  </si>
  <si>
    <t xml:space="preserve">hotel-info@yandex.ru///// гостиница 3066м2 из них техничка-800м2 офисы и тд</t>
  </si>
  <si>
    <t xml:space="preserve">2Д/////  картал 9600-конкуренты ювао т.е.  3200 в месяц</t>
  </si>
  <si>
    <t xml:space="preserve">мы за 3200 в мясяц можем только молитву от тараканов прочитать на вашей площади</t>
  </si>
  <si>
    <t xml:space="preserve">89160123072 Екатерина</t>
  </si>
  <si>
    <t xml:space="preserve">капотня, 4 квартал д 4 кв 53</t>
  </si>
  <si>
    <t xml:space="preserve">3588ап</t>
  </si>
  <si>
    <t xml:space="preserve">юорщевикофф </t>
  </si>
  <si>
    <t xml:space="preserve">17.50 </t>
  </si>
  <si>
    <t xml:space="preserve">10 соток борщ 2 выезда от мкад 80км  серпухов</t>
  </si>
  <si>
    <t xml:space="preserve">я вас услышал</t>
  </si>
  <si>
    <t xml:space="preserve">моссэс 1 с пред дней</t>
  </si>
  <si>
    <t xml:space="preserve">89167250390 Алексей</t>
  </si>
  <si>
    <t xml:space="preserve">3589апСЭС</t>
  </si>
  <si>
    <t xml:space="preserve">заказ   </t>
  </si>
  <si>
    <t xml:space="preserve">7 926 150 50 78 Тарлан Гаджиханов</t>
  </si>
  <si>
    <t xml:space="preserve">1ка в комуналке москва</t>
  </si>
  <si>
    <t xml:space="preserve">тупой хачик</t>
  </si>
  <si>
    <t xml:space="preserve">89263849715 хач </t>
  </si>
  <si>
    <t xml:space="preserve">7800 3 сотки борщ 2 выезда позвонит хозяевам рублевка</t>
  </si>
  <si>
    <t xml:space="preserve">борщ 2 выезда  проявить на месте оральной искусство ти уехать с клещамии кротами борщевиком тлей и комарами</t>
  </si>
  <si>
    <t xml:space="preserve">тупой хачик пощшел к хозяину сам наберет</t>
  </si>
  <si>
    <t xml:space="preserve">11.41 </t>
  </si>
  <si>
    <t xml:space="preserve">89261925144 вадим </t>
  </si>
  <si>
    <t xml:space="preserve">1к кв тараканы  люберцы - некрасовка</t>
  </si>
  <si>
    <t xml:space="preserve">хол бар 2700 бар, комплекс 4500</t>
  </si>
  <si>
    <t xml:space="preserve">зануда сам наберет</t>
  </si>
  <si>
    <t xml:space="preserve">89031168477 Лариса</t>
  </si>
  <si>
    <t xml:space="preserve">71 км от мкад 5 соток- крты 2 выезда 9800р и профилактика от мышей 3500////  за 15000 с периметром</t>
  </si>
  <si>
    <t xml:space="preserve">27 мая связь</t>
  </si>
  <si>
    <t xml:space="preserve">89162426067 Валерий</t>
  </si>
  <si>
    <t xml:space="preserve">дератизация на складе.\\\гас </t>
  </si>
  <si>
    <t xml:space="preserve">89037217688 владимир </t>
  </si>
  <si>
    <t xml:space="preserve">кроты, 20 соток  280 км от мкада верзневолжье, ЕСЛИ ПОД ЛОГИСТИКУ 2 ВЫЕЗДА 32К ЕСЛИ РАЗОВО ТО 20000 ЗА ВЫЕЗД</t>
  </si>
  <si>
    <t xml:space="preserve">связь 16.00\\\гас\\\сам наберу </t>
  </si>
  <si>
    <t xml:space="preserve">89257408918 сергей мудак занудный \\\ ОЧЕНЬ МУДАК </t>
  </si>
  <si>
    <t xml:space="preserve">клопы полгода, сдаем  5  к кв, </t>
  </si>
  <si>
    <t xml:space="preserve">5 к кв живет ,  коммлекс, вписать байер,  5500 первый выезд  4000  второй , </t>
  </si>
  <si>
    <t xml:space="preserve">6  500</t>
  </si>
  <si>
    <t xml:space="preserve">мудак сам неберет если чо связь 16.00\\\гас \\\гас</t>
  </si>
  <si>
    <t xml:space="preserve">ддд 9 </t>
  </si>
  <si>
    <t xml:space="preserve">14.25 </t>
  </si>
  <si>
    <t xml:space="preserve">89260074003 Юля </t>
  </si>
  <si>
    <t xml:space="preserve">22 соток; химки 1й успенский пер международный квартал д 322 кроты </t>
  </si>
  <si>
    <t xml:space="preserve">ща перезвоню -  связь 15.30\\\сама наберу</t>
  </si>
  <si>
    <t xml:space="preserve">1432ю</t>
  </si>
  <si>
    <t xml:space="preserve">1431ю</t>
  </si>
  <si>
    <t xml:space="preserve">Максим 89035645646/89651832165</t>
  </si>
  <si>
    <t xml:space="preserve">Маша</t>
  </si>
  <si>
    <t xml:space="preserve">квартира 3 комнаты.комплекс на 16,00 м Теплый стан Генерала Тюленева 11 кв 20 под 1 на 30.</t>
  </si>
  <si>
    <t xml:space="preserve">клопы 3 комнаты комплекс+барьер</t>
  </si>
  <si>
    <t xml:space="preserve">3590апСЭС</t>
  </si>
  <si>
    <t xml:space="preserve">89168517964 Варвара</t>
  </si>
  <si>
    <t xml:space="preserve">МО СНТ Минтяжстроевец уч 49 Дмитровка Икша Новое Гришино 11 сот кроты+клещи+муравьи</t>
  </si>
  <si>
    <t xml:space="preserve">кроты+клещи+муравьи 2 выезда</t>
  </si>
  <si>
    <t xml:space="preserve">3591апСЭС</t>
  </si>
  <si>
    <t xml:space="preserve">борщевикофф </t>
  </si>
  <si>
    <t xml:space="preserve">с\х земля борщ,  500га истра  18 000  с ндс за га  24 000 с ндс с покосом </t>
  </si>
  <si>
    <t xml:space="preserve">до 2х м сухостой; уаз проедет </t>
  </si>
  <si>
    <t xml:space="preserve">20км,8 соток </t>
  </si>
  <si>
    <t xml:space="preserve">12 700 с покосом, 10200 без покоса 2 выезда</t>
  </si>
  <si>
    <t xml:space="preserve">созвон 30.04</t>
  </si>
  <si>
    <t xml:space="preserve">89167592694 Сергей</t>
  </si>
  <si>
    <t xml:space="preserve">50 км от мкад, 5 Га </t>
  </si>
  <si>
    <t xml:space="preserve">без покоса,18000 за Га сплошной гербицид 22500</t>
  </si>
  <si>
    <t xml:space="preserve">жду ТЗ</t>
  </si>
  <si>
    <t xml:space="preserve">ddd1  1</t>
  </si>
  <si>
    <t xml:space="preserve">09.24</t>
  </si>
  <si>
    <t xml:space="preserve">13-14 сот, 70 км </t>
  </si>
  <si>
    <t xml:space="preserve">кроты два выезда</t>
  </si>
  <si>
    <t xml:space="preserve">буду иметь в виду/бомжара</t>
  </si>
  <si>
    <t xml:space="preserve">ddd1  2</t>
  </si>
  <si>
    <t xml:space="preserve">7 926 522 92 72 Марина</t>
  </si>
  <si>
    <t xml:space="preserve">11 соток Ленинские горки Видное СНТ Вятичи 35-40 км</t>
  </si>
  <si>
    <t xml:space="preserve">кроты+муравьи два выезда</t>
  </si>
  <si>
    <t xml:space="preserve">посоветуется с мужем.позвонить 27,04 после обеда или 29.04  утром</t>
  </si>
  <si>
    <t xml:space="preserve">школа МИД</t>
  </si>
  <si>
    <t xml:space="preserve">1292ю</t>
  </si>
  <si>
    <t xml:space="preserve">кунцевская    200м2 квартира  и премиум препарат в квартире,ул звенигородская д 9 будет встречать внизу</t>
  </si>
  <si>
    <t xml:space="preserve">3592апСЭС</t>
  </si>
  <si>
    <t xml:space="preserve">13.42 </t>
  </si>
  <si>
    <t xml:space="preserve">тубик, 150 кв м блок общаги косыгина </t>
  </si>
  <si>
    <t xml:space="preserve">МСЭ  5  клиент с того года</t>
  </si>
  <si>
    <t xml:space="preserve">89167195945  89161753806 Денис</t>
  </si>
  <si>
    <t xml:space="preserve">Андрей</t>
  </si>
  <si>
    <t xml:space="preserve">чеховский район   деревня ивачково ул флотская д 6 </t>
  </si>
  <si>
    <t xml:space="preserve">3593ап</t>
  </si>
  <si>
    <t xml:space="preserve">заказ    с того года</t>
  </si>
  <si>
    <t xml:space="preserve">МОС СЭС 6 клиент с того года</t>
  </si>
  <si>
    <t xml:space="preserve">17 соток клещи и комары , 2 выезда        </t>
  </si>
  <si>
    <t xml:space="preserve">3594апСЭС</t>
  </si>
  <si>
    <t xml:space="preserve">ЗАКАЗ  1329СЭС с того года</t>
  </si>
  <si>
    <t xml:space="preserve">МОС СЭС 7 клиент с того года</t>
  </si>
  <si>
    <t xml:space="preserve">15^40</t>
  </si>
  <si>
    <t xml:space="preserve">Дмитрий +79168875002"</t>
  </si>
  <si>
    <t xml:space="preserve">46 км от мкад, Чеховский р-н        "10.00-11.00
НЕ ПОЗЖЕ!"              1404СЭС      "МО Чеховский р-н, СНТ Москвоский ветеран, ориентир д-я Алочково.
уч. 6   6 соток
     </t>
  </si>
  <si>
    <t xml:space="preserve">клещи,комары, осы , кроты 1 выезд  </t>
  </si>
  <si>
    <t xml:space="preserve">3595апСЭС</t>
  </si>
  <si>
    <t xml:space="preserve">ЗАКАЗ  1404СЭС с того года</t>
  </si>
  <si>
    <t xml:space="preserve">юорщевик</t>
  </si>
  <si>
    <t xml:space="preserve">3596апСЭС</t>
  </si>
  <si>
    <t xml:space="preserve">отрадное 16 а, 5 квартира</t>
  </si>
  <si>
    <t xml:space="preserve">клопы 1 комната холодный</t>
  </si>
  <si>
    <t xml:space="preserve">3597ап</t>
  </si>
  <si>
    <t xml:space="preserve">борщевикофф</t>
  </si>
  <si>
    <t xml:space="preserve">79778307977 Дмитрий</t>
  </si>
  <si>
    <t xml:space="preserve">10 сот , на против деревни раково пушкинский р-н,тишково клаб уч 21</t>
  </si>
  <si>
    <t xml:space="preserve">борщевик 8 соток, гербицидная 2 выезда</t>
  </si>
  <si>
    <t xml:space="preserve">3599ап</t>
  </si>
  <si>
    <t xml:space="preserve">30 км,25 соток,</t>
  </si>
  <si>
    <t xml:space="preserve">борщевик 30 соток, гербицидная 2 выезда</t>
  </si>
  <si>
    <t xml:space="preserve">интересовалось</t>
  </si>
  <si>
    <t xml:space="preserve">89091541211ммила</t>
  </si>
  <si>
    <t xml:space="preserve">николо-прозорово шипиловская 63 </t>
  </si>
  <si>
    <t xml:space="preserve">кроты 15 соток 2 выезда</t>
  </si>
  <si>
    <t xml:space="preserve">3600ап</t>
  </si>
  <si>
    <t xml:space="preserve">воскр</t>
  </si>
  <si>
    <t xml:space="preserve">89261820707 наталья</t>
  </si>
  <si>
    <t xml:space="preserve">Семен/Сергей</t>
  </si>
  <si>
    <t xml:space="preserve">раменский район 25 км от мкад</t>
  </si>
  <si>
    <t xml:space="preserve">6 соток клещи(5100 разовая 9400-2 обработки) кроты 2 выезда-7100+2100 за мышей=9200 4500-комары- но скорее всего нет. осы-1800(отдельно 4200) за все 20000р без комаров 18000р</t>
  </si>
  <si>
    <t xml:space="preserve">3604ап</t>
  </si>
  <si>
    <t xml:space="preserve">2100-хол премиум 1500</t>
  </si>
  <si>
    <t xml:space="preserve">29.04 связь</t>
  </si>
  <si>
    <t xml:space="preserve">89037430346 Тамара</t>
  </si>
  <si>
    <t xml:space="preserve">чешуйницы.2 санузла квартира ул Мытная д 7 стр 2 кв 13 под 1 дом 13 этаж 5.вход по пропускам.парковка городская-3й люсиновский переулок.оттуда есть вход по звонку.</t>
  </si>
  <si>
    <t xml:space="preserve">чешуйницы.обработать средством без запаха 2 санузла</t>
  </si>
  <si>
    <t xml:space="preserve">3601ап</t>
  </si>
  <si>
    <t xml:space="preserve">84999769835 Полина Николаевна</t>
  </si>
  <si>
    <t xml:space="preserve">77 км Покровка </t>
  </si>
  <si>
    <t xml:space="preserve">кроты 4 сотки  2 выезда комплексная</t>
  </si>
  <si>
    <t xml:space="preserve">уточняет цену.пенсию ждет пенсию связь 09.05</t>
  </si>
  <si>
    <t xml:space="preserve">Борщевик, 6 соток, 50 км от Москвы</t>
  </si>
  <si>
    <t xml:space="preserve">Обработка Борщевика, 6 соток, клиент мониторил, перезвонить обьявить другую сумму</t>
  </si>
  <si>
    <t xml:space="preserve">узнает цены- связь в 15.00</t>
  </si>
  <si>
    <t xml:space="preserve">89688842057 Нина</t>
  </si>
  <si>
    <t xml:space="preserve">45 км Домодедовский район 6 соток</t>
  </si>
  <si>
    <t xml:space="preserve">мониторит цену.перезвонит сама  cозвон в 15.00</t>
  </si>
  <si>
    <t xml:space="preserve">лена 89154309837</t>
  </si>
  <si>
    <t xml:space="preserve">16 соток</t>
  </si>
  <si>
    <t xml:space="preserve">ддт1   5</t>
  </si>
  <si>
    <t xml:space="preserve">николайц валерьянович  89166203036</t>
  </si>
  <si>
    <t xml:space="preserve">6 соток павлопасадский район между деревней алексеево и васютино от мкад 60км  участо через доррогу лес</t>
  </si>
  <si>
    <t xml:space="preserve">3602апСЭС</t>
  </si>
  <si>
    <t xml:space="preserve">7 906 038 95 86  Евгений</t>
  </si>
  <si>
    <t xml:space="preserve">ПОВТОР 3586ап</t>
  </si>
  <si>
    <t xml:space="preserve">89264568841  Ольга</t>
  </si>
  <si>
    <t xml:space="preserve">90М2   ЧИСТЯКОВО 78 ТРЕХГОРКА 89264568841</t>
  </si>
  <si>
    <t xml:space="preserve">тараканы ПОМЕЩЕНИЕ </t>
  </si>
  <si>
    <t xml:space="preserve">3603ап</t>
  </si>
  <si>
    <t xml:space="preserve">кротоф оф 9</t>
  </si>
  <si>
    <t xml:space="preserve">Сергей 89164576551</t>
  </si>
  <si>
    <t xml:space="preserve">22 сотки волоколамский район   участок с лесом с двух сторон</t>
  </si>
  <si>
    <t xml:space="preserve">19 360</t>
  </si>
  <si>
    <t xml:space="preserve">связь 30.04 покане надо</t>
  </si>
  <si>
    <t xml:space="preserve">/programma-proizvodstvennogo-kontrolya-ppk.html                                страница с которой пришел запрос
Татьяна                                Имя
+7 909 643 07 35 </t>
  </si>
  <si>
    <t xml:space="preserve">ппк жуд, </t>
  </si>
  <si>
    <t xml:space="preserve">лаб,  ппк, жуд 50 кв м; Общая врачебная практика, 7500</t>
  </si>
  <si>
    <t xml:space="preserve">1433ю</t>
  </si>
  <si>
    <t xml:space="preserve">7 968 912 80 00  Владимир Николаевич </t>
  </si>
  <si>
    <t xml:space="preserve">10 соток 30 км рядом с Подольском</t>
  </si>
  <si>
    <t xml:space="preserve">дорого.пенсионер</t>
  </si>
  <si>
    <t xml:space="preserve">89164997317 татьяна </t>
  </si>
  <si>
    <t xml:space="preserve">сергиев посад, 6 соток </t>
  </si>
  <si>
    <t xml:space="preserve">МОС СЭС 13 </t>
  </si>
  <si>
    <t xml:space="preserve">7 896 517 79 14   серг дмитр</t>
  </si>
  <si>
    <t xml:space="preserve">нумерология-не дозвонился</t>
  </si>
  <si>
    <t xml:space="preserve">МОС СЭС 14 </t>
  </si>
  <si>
    <t xml:space="preserve">13.32 </t>
  </si>
  <si>
    <t xml:space="preserve">89651779142  Геннадий мудак </t>
  </si>
  <si>
    <t xml:space="preserve">клопы,  3 дня назад,  хочет под 10000 </t>
  </si>
  <si>
    <t xml:space="preserve">клопы 3к кв, постоплата </t>
  </si>
  <si>
    <t xml:space="preserve">мудак обиженный</t>
  </si>
  <si>
    <t xml:space="preserve">/dezinfektsiya.html 	          	     страница с которой пришел запрос
Ольга 	          	     Имя
+7 925 420 07 27 </t>
  </si>
  <si>
    <t xml:space="preserve">очистка цистерн от масла люберцы</t>
  </si>
  <si>
    <t xml:space="preserve">акт на дезинфекцию автомобиля масловоза </t>
  </si>
  <si>
    <t xml:space="preserve">1 500 </t>
  </si>
  <si>
    <t xml:space="preserve">очистку хотела</t>
  </si>
  <si>
    <t xml:space="preserve">ддд1  16 с прозвона</t>
  </si>
  <si>
    <t xml:space="preserve">3605ап</t>
  </si>
  <si>
    <t xml:space="preserve">с прозвона </t>
  </si>
  <si>
    <t xml:space="preserve">Семен\/Михаил</t>
  </si>
  <si>
    <t xml:space="preserve">8 соток общий участок   от мкад 120км ленинградка  свердлово ул слобода д 8 </t>
  </si>
  <si>
    <t xml:space="preserve">3606апСЭС</t>
  </si>
  <si>
    <t xml:space="preserve">7 496 516 51 50 </t>
  </si>
  <si>
    <t xml:space="preserve">Муниципальное бюджетное общеобразовательное учреждение средняя общеобразовательная школа №20 пос. Зеленый </t>
  </si>
  <si>
    <t xml:space="preserve">7 903 779 87 25 Елена</t>
  </si>
  <si>
    <t xml:space="preserve">dokumenty-dlya-ses ДПО дошколята</t>
  </si>
  <si>
    <t xml:space="preserve">ппк, жуд, 3д, лампы,  </t>
  </si>
  <si>
    <t xml:space="preserve">заказала давно; тормозит</t>
  </si>
  <si>
    <t xml:space="preserve">7 926 269 31 06  Мария</t>
  </si>
  <si>
    <t xml:space="preserve">4х комнатная квартира.комплекс+барьер</t>
  </si>
  <si>
    <t xml:space="preserve">хочет договорится с соседями-кто когда уезжает.перезвонить 30,04</t>
  </si>
  <si>
    <t xml:space="preserve">89267338684 Мария</t>
  </si>
  <si>
    <t xml:space="preserve">ногинский район от мкад 20км за купавной</t>
  </si>
  <si>
    <t xml:space="preserve">мышь в ванной и подвале(2800) и участок от клещей(4900)</t>
  </si>
  <si>
    <t xml:space="preserve">3607ап</t>
  </si>
  <si>
    <t xml:space="preserve">89629996565 Эдуард</t>
  </si>
  <si>
    <t xml:space="preserve">тараканы 3ка </t>
  </si>
  <si>
    <t xml:space="preserve">3ка тараканы без запаха супер комплекс</t>
  </si>
  <si>
    <t xml:space="preserve">3608ап</t>
  </si>
  <si>
    <t xml:space="preserve">79773545414 антон </t>
  </si>
  <si>
    <t xml:space="preserve">93.11 оквэд ППК ледовый дворец и футбольная коробка </t>
  </si>
  <si>
    <t xml:space="preserve">15 дней </t>
  </si>
  <si>
    <t xml:space="preserve">запрос анкеты, будет думать </t>
  </si>
  <si>
    <t xml:space="preserve">юрлицо.обработка по договору</t>
  </si>
  <si>
    <t xml:space="preserve">обработка на 2е по договору</t>
  </si>
  <si>
    <t xml:space="preserve">89265414749 Дмитрий    89683388007</t>
  </si>
  <si>
    <t xml:space="preserve">Реутов 150 кв м Торговый центр тц Реутов Парк ,детская площадка носовихинское ш 45 3 этаж детская площадка happy citi</t>
  </si>
  <si>
    <t xml:space="preserve">3609ап</t>
  </si>
  <si>
    <t xml:space="preserve">7 929 574 20 57 Татьяна</t>
  </si>
  <si>
    <t xml:space="preserve">самарканд</t>
  </si>
  <si>
    <t xml:space="preserve">1401ю</t>
  </si>
  <si>
    <t xml:space="preserve">ддд1 5</t>
  </si>
  <si>
    <t xml:space="preserve">измерение радиации</t>
  </si>
  <si>
    <t xml:space="preserve">радиация</t>
  </si>
  <si>
    <t xml:space="preserve">услугу не оказываем</t>
  </si>
  <si>
    <t xml:space="preserve">клещеОФ 6</t>
  </si>
  <si>
    <t xml:space="preserve">89037904415 Олего</t>
  </si>
  <si>
    <t xml:space="preserve">6 соток мо 10 км от мкад</t>
  </si>
  <si>
    <t xml:space="preserve">В 16.00 СВЯЗЬ И ЗАПИСЬ ПРЕДВАРИТЕЛЬНО НА 03.05//////////не берет связь 01.05</t>
  </si>
  <si>
    <t xml:space="preserve">3 сотки, 30 км от мкад, </t>
  </si>
  <si>
    <t xml:space="preserve">6700 клещи если отдельно, 3200 если заказывают с кротами, комары 2600 </t>
  </si>
  <si>
    <t xml:space="preserve">позвонить 1.05 в 16-17.00</t>
  </si>
  <si>
    <t xml:space="preserve">7 985 991 55 47                                телефон
Виктор </t>
  </si>
  <si>
    <t xml:space="preserve">документы для сэс</t>
  </si>
  <si>
    <t xml:space="preserve">ждем предписания, жду анкету </t>
  </si>
  <si>
    <t xml:space="preserve">МСЭ 8 с прозвона</t>
  </si>
  <si>
    <t xml:space="preserve">софрино 12 участок 27 утро снт леонидовка 57 участок рядом с могильцы 2 уч</t>
  </si>
  <si>
    <t xml:space="preserve">клещи,муравьи</t>
  </si>
  <si>
    <t xml:space="preserve">3610ап</t>
  </si>
  <si>
    <t xml:space="preserve">89256140804  Динара,   89256140806 Фердас</t>
  </si>
  <si>
    <t xml:space="preserve">Новая москва сосенское газопровод,эдальго д1 кв 90</t>
  </si>
  <si>
    <t xml:space="preserve"> муравьи в подарок в целях профилактики установить ловушки балкон и дверь входная  трешка</t>
  </si>
  <si>
    <t xml:space="preserve">3613ап</t>
  </si>
  <si>
    <t xml:space="preserve">МСЭ 10 с прозвона</t>
  </si>
  <si>
    <t xml:space="preserve">"89268522222 Андрей
89636230000 Ресепшн"</t>
  </si>
  <si>
    <t xml:space="preserve">"МО Ленинский р-н""Д-я Коробово, Ленинский р-н, ул школьная, д 1В
""        ""участок, клещи, 20-25 соток, 
7 км от мкад
"""</t>
  </si>
  <si>
    <t xml:space="preserve">25 сот, клещи</t>
  </si>
  <si>
    <t xml:space="preserve">заказ   перенос</t>
  </si>
  <si>
    <t xml:space="preserve">89264948463 юлия</t>
  </si>
  <si>
    <t xml:space="preserve">3612ап</t>
  </si>
  <si>
    <t xml:space="preserve">3000 дезинфекция, трешка гор тум</t>
  </si>
  <si>
    <t xml:space="preserve">3614ап</t>
  </si>
  <si>
    <t xml:space="preserve">89772633053 Евгений</t>
  </si>
  <si>
    <t xml:space="preserve">3-х комнатная, Подольск мкр львовский ул московская д 3а кв 10.</t>
  </si>
  <si>
    <t xml:space="preserve">3618апСэс</t>
  </si>
  <si>
    <t xml:space="preserve">89262693106 Мария</t>
  </si>
  <si>
    <t xml:space="preserve">4х комнатная квартира  м Алмаатинская ул Алмаатинская д3 к1 2й подъезд этаж 21 кв 167</t>
  </si>
  <si>
    <t xml:space="preserve">3615Сэс</t>
  </si>
  <si>
    <t xml:space="preserve">МОС СЭС 15 с прозвона</t>
  </si>
  <si>
    <t xml:space="preserve">"74955316300      
Ирина 89262211014"</t>
  </si>
  <si>
    <t xml:space="preserve">"МО Калужка 	15.00-16.00	10200 р.	1363СЭС	""27 км от мкад, Троицк
Новая Москва, с. Красное, - Ориентир.
Частная территория, 3 км в лес, кот пос Лесное Озеро. уч 120
ХОТЕЛА НА КАРТУ СБЕР ОНЛАЙН""	""клещи, комары,  до 30 сот.
РАЗОВАЯ""	Владимир "</t>
  </si>
  <si>
    <t xml:space="preserve">клещи до 30 соток</t>
  </si>
  <si>
    <t xml:space="preserve">3616Сэс</t>
  </si>
  <si>
    <t xml:space="preserve">15 соток, 20 км </t>
  </si>
  <si>
    <t xml:space="preserve">тля, комары, клещи</t>
  </si>
  <si>
    <t xml:space="preserve">мозг ебет тварь,заказывала у нас кротов хочет клещей и комаров со 2 выездом</t>
  </si>
  <si>
    <t xml:space="preserve">74954627022 89032084079 89161560974 Елена или Михаил</t>
  </si>
  <si>
    <t xml:space="preserve">клопы москва двушка, ул Амурская д 29 кв 63 4 подъезд</t>
  </si>
  <si>
    <t xml:space="preserve">3619апМГЦД</t>
  </si>
  <si>
    <t xml:space="preserve">тараканы, ул Свободы д 93 к 1 кв 69 ,код 69 ключ 7488</t>
  </si>
  <si>
    <t xml:space="preserve">3620ма</t>
  </si>
  <si>
    <t xml:space="preserve">Лада 89166508045</t>
  </si>
  <si>
    <t xml:space="preserve">Истринский р-н,дер первомайское снт знамя победы уч 90  63 км участок  6 соток</t>
  </si>
  <si>
    <t xml:space="preserve">3621ма</t>
  </si>
  <si>
    <t xml:space="preserve">обзвон компаний</t>
  </si>
  <si>
    <t xml:space="preserve">обзвон компаний/сама перезвоню</t>
  </si>
  <si>
    <t xml:space="preserve">89032963482 надежда алексеевна</t>
  </si>
  <si>
    <t xml:space="preserve">2 сотки, 30 </t>
  </si>
  <si>
    <t xml:space="preserve"> 7 400</t>
  </si>
  <si>
    <t xml:space="preserve">поговорю со старостой</t>
  </si>
  <si>
    <t xml:space="preserve">ddd1 </t>
  </si>
  <si>
    <t xml:space="preserve">89251860245 Мария</t>
  </si>
  <si>
    <t xml:space="preserve">2ка </t>
  </si>
  <si>
    <t xml:space="preserve">тараканы 2ка комплекс</t>
  </si>
  <si>
    <t xml:space="preserve">сама перезвоню как решим</t>
  </si>
  <si>
    <t xml:space="preserve">89684968898 Екатерина</t>
  </si>
  <si>
    <t xml:space="preserve">Химки Библиотечная д 18 кв 85</t>
  </si>
  <si>
    <t xml:space="preserve">МОП Таракан</t>
  </si>
  <si>
    <t xml:space="preserve">3622ма</t>
  </si>
  <si>
    <t xml:space="preserve">89096859846 Игорь</t>
  </si>
  <si>
    <t xml:space="preserve">позвонить 04.05</t>
  </si>
  <si>
    <t xml:space="preserve">18.43</t>
  </si>
  <si>
    <t xml:space="preserve">7+985+766+16+95  Константин</t>
  </si>
  <si>
    <t xml:space="preserve">Можайский р-н д вяземское, 100 км от мкад 15 соток, МО Можайский р-н СНТ Прудня уч 50 д Вяземское </t>
  </si>
  <si>
    <t xml:space="preserve">3633ма</t>
  </si>
  <si>
    <t xml:space="preserve">ддд1</t>
  </si>
  <si>
    <t xml:space="preserve">2-3 сотки, 27 км от мкад</t>
  </si>
  <si>
    <t xml:space="preserve">борщевик 2 выезда</t>
  </si>
  <si>
    <t xml:space="preserve">я подумаю сама наберу</t>
  </si>
  <si>
    <t xml:space="preserve">Марина Владимировна 9 	          	     Имя
+7 916 275 21 25 </t>
  </si>
  <si>
    <t xml:space="preserve">8-9 соток, 100 км  волоколамский р- чиснино.</t>
  </si>
  <si>
    <t xml:space="preserve">кроты клещи мыши </t>
  </si>
  <si>
    <t xml:space="preserve">89852221796 Вячеслав Федорович </t>
  </si>
  <si>
    <t xml:space="preserve">23 км, 10 сот , Истринский р-н д селиваниха снт лекарственник-1 уч 23</t>
  </si>
  <si>
    <t xml:space="preserve">3634ма</t>
  </si>
  <si>
    <t xml:space="preserve">Александр 	          	     Имя
+7 925 594 69 09 </t>
  </si>
  <si>
    <t xml:space="preserve">добавьте меня в черный список пожалуйста</t>
  </si>
  <si>
    <t xml:space="preserve">пятница </t>
  </si>
  <si>
    <t xml:space="preserve">10 соток, 55 км </t>
  </si>
  <si>
    <t xml:space="preserve">Саша  	          	     Имя
+7 916 803 79 83 </t>
  </si>
  <si>
    <t xml:space="preserve">збрас</t>
  </si>
  <si>
    <t xml:space="preserve">89262184328 Иван</t>
  </si>
  <si>
    <t xml:space="preserve">50 км ,от Мкад,15 соток, Пушкинский р-н д горенки снт полис-Н дом 62</t>
  </si>
  <si>
    <t xml:space="preserve">холодный + Гап по периметру, можно поговорить по комарам </t>
  </si>
  <si>
    <t xml:space="preserve">3636ма</t>
  </si>
  <si>
    <t xml:space="preserve">89161448022 Константин</t>
  </si>
  <si>
    <t xml:space="preserve">6 соток, подольск, Шишкин лес, Сенькино-Секерино </t>
  </si>
  <si>
    <t xml:space="preserve">сухостой, 8200, 11300 с покосом </t>
  </si>
  <si>
    <t xml:space="preserve">3637маСЭС</t>
  </si>
  <si>
    <t xml:space="preserve">3639ма</t>
  </si>
  <si>
    <t xml:space="preserve">80 км от мкад </t>
  </si>
  <si>
    <t xml:space="preserve">много кротов-меня уже мошенники наебали   кроты 3 выезда</t>
  </si>
  <si>
    <t xml:space="preserve">3558ап  -7го ждет ресницкого на повтор</t>
  </si>
  <si>
    <t xml:space="preserve">89299019633  89299009614</t>
  </si>
  <si>
    <t xml:space="preserve">12 соток от мкад 30 км</t>
  </si>
  <si>
    <t xml:space="preserve"> пятницкое шоссе сад тов старых большевиков д 23 89299019633  89299009614</t>
  </si>
  <si>
    <t xml:space="preserve">3638ма</t>
  </si>
  <si>
    <t xml:space="preserve">ДДД1 форма 1</t>
  </si>
  <si>
    <t xml:space="preserve"> (915) 407 9616 Светлана</t>
  </si>
  <si>
    <t xml:space="preserve">18-17 соток г Дедовск</t>
  </si>
  <si>
    <t xml:space="preserve">землеройки(возможно кроты)</t>
  </si>
  <si>
    <t xml:space="preserve">дорого.ищет мошенников</t>
  </si>
  <si>
    <t xml:space="preserve">борщевик -оф 2</t>
  </si>
  <si>
    <t xml:space="preserve">6 соток 45 ум от мск</t>
  </si>
  <si>
    <t xml:space="preserve">бощевик 2 выезда</t>
  </si>
  <si>
    <t xml:space="preserve">собираю инфу для роджителей-САМА ПЕРЕЗВОНЮ</t>
  </si>
  <si>
    <t xml:space="preserve">89055937183 Нина Андреевна      </t>
  </si>
  <si>
    <t xml:space="preserve">  8 соток  борщевик 2 выезда общий участок   от мкад 120км ленинградка  свердлово ул слобода д 8</t>
  </si>
  <si>
    <t xml:space="preserve">бощевик 2 выезда+покос</t>
  </si>
  <si>
    <t xml:space="preserve">НА АЙФОН 4</t>
  </si>
  <si>
    <t xml:space="preserve">2 КА москва</t>
  </si>
  <si>
    <t xml:space="preserve">гап</t>
  </si>
  <si>
    <t xml:space="preserve">3641ма</t>
  </si>
  <si>
    <t xml:space="preserve">Владмир Николаевич 84959884993</t>
  </si>
  <si>
    <t xml:space="preserve"> 135 Км от Москвы , 10 соток </t>
  </si>
  <si>
    <t xml:space="preserve">Кроты 2 выезда</t>
  </si>
  <si>
    <t xml:space="preserve">Думает- сувязь  07.05.2019</t>
  </si>
  <si>
    <t xml:space="preserve">ДДД1 форма 6</t>
  </si>
  <si>
    <t xml:space="preserve">(903) 198 6308  Константин</t>
  </si>
  <si>
    <t xml:space="preserve">думает.связь 07,05 волнуется о вреде химии</t>
  </si>
  <si>
    <t xml:space="preserve">МОС СЭС 7 форма</t>
  </si>
  <si>
    <t xml:space="preserve">7 977 622 55 19  Елена</t>
  </si>
  <si>
    <t xml:space="preserve">2х комнаты </t>
  </si>
  <si>
    <t xml:space="preserve">клопы комплекс </t>
  </si>
  <si>
    <t xml:space="preserve">посоветуюсь с мужем перезвоню сама.набрать 07,05</t>
  </si>
  <si>
    <t xml:space="preserve">Станислав. тел.8 926 363 85 33</t>
  </si>
  <si>
    <t xml:space="preserve">Москва, ул.Ефремова 10, На  08.05.2019г  на 17.00 , обрабатываемая площадь. 350 кв.м.</t>
  </si>
  <si>
    <t xml:space="preserve">Заказ на 08.05.2019г  на 17.00</t>
  </si>
  <si>
    <t xml:space="preserve">89253703601 Павел</t>
  </si>
  <si>
    <t xml:space="preserve">Москва Гвардейская д 5 корп 2 1 подъезд Можайский жилищник</t>
  </si>
  <si>
    <t xml:space="preserve">89150140505 рамазан</t>
  </si>
  <si>
    <t xml:space="preserve">Москва, богданова д 32 кв 2А</t>
  </si>
  <si>
    <t xml:space="preserve">Тараканы,компексная обработка</t>
  </si>
  <si>
    <t xml:space="preserve">Клещофф 11 форма</t>
  </si>
  <si>
    <t xml:space="preserve"> (906) 714 52 71 Ольга</t>
  </si>
  <si>
    <t xml:space="preserve">Бюджетная органия.обработка от клещей.пляжная территория</t>
  </si>
  <si>
    <t xml:space="preserve">нужно сделать коммерческое предложение</t>
  </si>
  <si>
    <t xml:space="preserve">ДДД1 форма 12</t>
  </si>
  <si>
    <t xml:space="preserve">(906) 766 3324  Павел</t>
  </si>
  <si>
    <t xml:space="preserve">Клинский район 31Га  18000/22000( с покосом)</t>
  </si>
  <si>
    <t xml:space="preserve">пришлет на почту данные для коммерческого предложения</t>
  </si>
  <si>
    <t xml:space="preserve">МСЭ 13 форма</t>
  </si>
  <si>
    <t xml:space="preserve">929 638 19 12  Альбина</t>
  </si>
  <si>
    <t xml:space="preserve">Большая почтовая 51\53 стр 1 кв 2 м Бауманская.при приезде позвонить</t>
  </si>
  <si>
    <t xml:space="preserve">тараканы холодный пар</t>
  </si>
  <si>
    <t xml:space="preserve">3642ма</t>
  </si>
  <si>
    <t xml:space="preserve">89162681496 Алексей</t>
  </si>
  <si>
    <t xml:space="preserve">21 га борщевик Дмитровский район</t>
  </si>
  <si>
    <t xml:space="preserve">борщевик без покоса 18000 с покосом 22000</t>
  </si>
  <si>
    <t xml:space="preserve">3 сотки , 35 км </t>
  </si>
  <si>
    <t xml:space="preserve">Кроты </t>
  </si>
  <si>
    <t xml:space="preserve">Виталий 89774659265 , 89175662311</t>
  </si>
  <si>
    <t xml:space="preserve">метро Тульская, Дубининская, дом 69 </t>
  </si>
  <si>
    <t xml:space="preserve">Клопы 700 кв м</t>
  </si>
  <si>
    <t xml:space="preserve">3643ма</t>
  </si>
  <si>
    <t xml:space="preserve">ДДД1 форма 17</t>
  </si>
  <si>
    <t xml:space="preserve">(916) 131 6446 Денис</t>
  </si>
  <si>
    <t xml:space="preserve">15 соток  Одинцовский р-н (Звенигородское направление) дер Дяденьково по приезде позвонить </t>
  </si>
  <si>
    <t xml:space="preserve">борщевик без покоса 2 выезда</t>
  </si>
  <si>
    <t xml:space="preserve">3644маДДД</t>
  </si>
  <si>
    <t xml:space="preserve">925-4118192 Марина</t>
  </si>
  <si>
    <t xml:space="preserve">Раменский район 1га.участок граничит с лесом</t>
  </si>
  <si>
    <t xml:space="preserve">посоветуюсь с мужем,перезвоню.набрать ей 07,05.предложить за 25-30к</t>
  </si>
  <si>
    <t xml:space="preserve">89853368791 Михаил</t>
  </si>
  <si>
    <t xml:space="preserve">Спартаковская ул д4 стр 1 позвонит встретит</t>
  </si>
  <si>
    <t xml:space="preserve">демиркуризация</t>
  </si>
  <si>
    <t xml:space="preserve">3645ма</t>
  </si>
  <si>
    <t xml:space="preserve">21.20</t>
  </si>
  <si>
    <t xml:space="preserve">15 соток,83 км от мкад, </t>
  </si>
  <si>
    <t xml:space="preserve">подумаю позвоню</t>
  </si>
  <si>
    <t xml:space="preserve">74954680511 Лариса Александровна</t>
  </si>
  <si>
    <t xml:space="preserve">Тараканы,2х комнатная квартира Хабаровская д 2 кв 236  в236в6898 4под 11 эт</t>
  </si>
  <si>
    <t xml:space="preserve">2х комнатная квартра от тараканов,горячий туман+барьер</t>
  </si>
  <si>
    <t xml:space="preserve">3646ма</t>
  </si>
  <si>
    <t xml:space="preserve">ДДД1 форма 2</t>
  </si>
  <si>
    <t xml:space="preserve">9.51</t>
  </si>
  <si>
    <t xml:space="preserve">(916) 632 4534 Ирина</t>
  </si>
  <si>
    <t xml:space="preserve">6 соток Анцифирово дер Орехово-зуевский ра-н снт Вертолет по приезде позвонить от деревни Яколевская</t>
  </si>
  <si>
    <t xml:space="preserve">бощевик и трава</t>
  </si>
  <si>
    <t xml:space="preserve">3646маДДД</t>
  </si>
  <si>
    <t xml:space="preserve">89268937321 Анастасия</t>
  </si>
  <si>
    <t xml:space="preserve">Нахабино 20км 8соток дер Желябино ул Полевая д 10</t>
  </si>
  <si>
    <t xml:space="preserve">думает.прозвон  в 13.00   </t>
  </si>
  <si>
    <t xml:space="preserve">Евгений  	          	     Имя
+7 916 593 65 60 </t>
  </si>
  <si>
    <t xml:space="preserve">полный пакет документов шаурма</t>
  </si>
  <si>
    <t xml:space="preserve">борщевик -оф 5</t>
  </si>
  <si>
    <t xml:space="preserve">89104911537 Сергей</t>
  </si>
  <si>
    <t xml:space="preserve">5 соток Королев 1н выезд</t>
  </si>
  <si>
    <t xml:space="preserve">думает.прозвон 08,05</t>
  </si>
  <si>
    <t xml:space="preserve">84996731010   89104095547 Евгения </t>
  </si>
  <si>
    <t xml:space="preserve">8 соток, 55 км по новой риге, кп троица истринский р -н дом 10</t>
  </si>
  <si>
    <t xml:space="preserve">комплекс 2 выезд, </t>
  </si>
  <si>
    <t xml:space="preserve">3654ма</t>
  </si>
  <si>
    <t xml:space="preserve">08.05 21.05</t>
  </si>
  <si>
    <t xml:space="preserve">8 км от МКАД , общежитие , 1500 кв м., 40 комнат, 150 примерно койкомест,от клопов и тараканов холодным туманом</t>
  </si>
  <si>
    <t xml:space="preserve">думает, прозвон 08.05</t>
  </si>
  <si>
    <t xml:space="preserve">89857603686 Михаил</t>
  </si>
  <si>
    <t xml:space="preserve">Пушкино р-н Тишково 5 соток СНТ Виктом1. </t>
  </si>
  <si>
    <t xml:space="preserve">3647маСЭС</t>
  </si>
  <si>
    <t xml:space="preserve">квартира Москва 1 комната</t>
  </si>
  <si>
    <t xml:space="preserve">дезодорация квартиры </t>
  </si>
  <si>
    <t xml:space="preserve">будет думать.уезжает на праздники.набрать 13,05</t>
  </si>
  <si>
    <t xml:space="preserve">Виталий 89150634499</t>
  </si>
  <si>
    <t xml:space="preserve">Дмитровка 1,5г борщевик 45 км на территории находится склад</t>
  </si>
  <si>
    <t xml:space="preserve">юрик.пошел к руководству.ждем реквизиты для выставления счета</t>
  </si>
  <si>
    <t xml:space="preserve">Одинцовский район, 10 км от МКАД, 40 соток от клещей</t>
  </si>
  <si>
    <t xml:space="preserve">Клещи</t>
  </si>
  <si>
    <t xml:space="preserve">24 600</t>
  </si>
  <si>
    <t xml:space="preserve">Думает,связаться 8.05</t>
  </si>
  <si>
    <t xml:space="preserve">89163881167 Игорь Леонидович</t>
  </si>
  <si>
    <t xml:space="preserve">Чеховский р-н 5 соток</t>
  </si>
  <si>
    <t xml:space="preserve">думает.прозвон 13,05</t>
  </si>
  <si>
    <t xml:space="preserve">89686100145 Наталья</t>
  </si>
  <si>
    <t xml:space="preserve">Набережная Новикова-Прибоя д 5к2 3й подъезд 3 этаж код 01234в 2 комнат</t>
  </si>
  <si>
    <t xml:space="preserve">клопы комплекс+барьер</t>
  </si>
  <si>
    <t xml:space="preserve">3648ма</t>
  </si>
  <si>
    <t xml:space="preserve">4957705938 Елена 89169016568</t>
  </si>
  <si>
    <t xml:space="preserve">5 соток Чеховская область.с Талеж.поворот на Святой источник и до церкви и после церкви резко вниз</t>
  </si>
  <si>
    <t xml:space="preserve">3649маСЭС</t>
  </si>
  <si>
    <t xml:space="preserve">89036713430 Виталий</t>
  </si>
  <si>
    <t xml:space="preserve">Талдомский район снт Сорокино 8 соток</t>
  </si>
  <si>
    <t xml:space="preserve">клещи комары</t>
  </si>
  <si>
    <t xml:space="preserve">дорого.трубку бросил</t>
  </si>
  <si>
    <t xml:space="preserve">89150634499 Виталий</t>
  </si>
  <si>
    <t xml:space="preserve">10 соток Ленинградка 45 км от мкад Подьячево</t>
  </si>
  <si>
    <t xml:space="preserve">3650ма</t>
  </si>
  <si>
    <t xml:space="preserve">3651ма</t>
  </si>
  <si>
    <t xml:space="preserve">.18.00</t>
  </si>
  <si>
    <t xml:space="preserve">89255005406 Петр Карпов</t>
  </si>
  <si>
    <t xml:space="preserve">6 соток дер Надовражино истринский р-н 25 км ДНП Полевой стан уч 151 с кпп позвонить</t>
  </si>
  <si>
    <t xml:space="preserve">3652маСЭС</t>
  </si>
  <si>
    <t xml:space="preserve">без договора</t>
  </si>
  <si>
    <t xml:space="preserve">лечение деревьев</t>
  </si>
  <si>
    <t xml:space="preserve">3668ма</t>
  </si>
  <si>
    <t xml:space="preserve">заказ   ресницкий</t>
  </si>
  <si>
    <t xml:space="preserve">Ольга +7 (985) 485 5656</t>
  </si>
  <si>
    <t xml:space="preserve">под Зелениноград , деревня Чашниково пос ИСКРА. 12 сот.</t>
  </si>
  <si>
    <t xml:space="preserve">борщевик, обрабатывает первый раз, </t>
  </si>
  <si>
    <t xml:space="preserve">18-19</t>
  </si>
  <si>
    <t xml:space="preserve">13,05 созвониваемся.</t>
  </si>
  <si>
    <t xml:space="preserve">МСЭ  форма 1</t>
  </si>
  <si>
    <t xml:space="preserve">7 927 500 44 79 Михаил Андреевич </t>
  </si>
  <si>
    <t xml:space="preserve">сбрасывает звонила 5 раз.не берет</t>
  </si>
  <si>
    <t xml:space="preserve">9859997569 Владимир</t>
  </si>
  <si>
    <t xml:space="preserve">повторный выезд должен был быть по кротам 02.05 ну мастар так и не приехал</t>
  </si>
  <si>
    <t xml:space="preserve">кроты (повторный выезд)</t>
  </si>
  <si>
    <t xml:space="preserve">10,05 ждет его ему нужно заделовать норы</t>
  </si>
  <si>
    <t xml:space="preserve">Борис 79775192700</t>
  </si>
  <si>
    <t xml:space="preserve">6,5 соток , Раменский район, сельское поселение ульянинское, деревня лысцево,ул новая дом 23/5</t>
  </si>
  <si>
    <t xml:space="preserve">6 180</t>
  </si>
  <si>
    <t xml:space="preserve">Сказал что наберет 8.05 ближе к 18:00,думает</t>
  </si>
  <si>
    <t xml:space="preserve">89686142497 Анна</t>
  </si>
  <si>
    <t xml:space="preserve">Комсомольский пр-кт 21/10 кинотеатр Горизонт</t>
  </si>
  <si>
    <t xml:space="preserve">3653ма</t>
  </si>
  <si>
    <t xml:space="preserve">заказ бесплатно.от Равиля</t>
  </si>
  <si>
    <t xml:space="preserve">7 916 655 08 04  Юлия</t>
  </si>
  <si>
    <t xml:space="preserve">доки на аудит.музей и бар</t>
  </si>
  <si>
    <t xml:space="preserve">позвонить 08,05 Косте</t>
  </si>
  <si>
    <t xml:space="preserve">9297.89</t>
  </si>
  <si>
    <t xml:space="preserve">дог.-счет№3</t>
  </si>
  <si>
    <t xml:space="preserve">оплачен 26.04.19</t>
  </si>
  <si>
    <t xml:space="preserve">ООО ВКУС И ЦВЕТ</t>
  </si>
  <si>
    <t xml:space="preserve">4500.00</t>
  </si>
  <si>
    <t xml:space="preserve">оплачен 30.04.19</t>
  </si>
  <si>
    <t xml:space="preserve">Самаркандтрест ООО</t>
  </si>
  <si>
    <t xml:space="preserve">8000.00</t>
  </si>
  <si>
    <t xml:space="preserve">НИИ ПОЛЮС </t>
  </si>
  <si>
    <t xml:space="preserve">19-560/010</t>
  </si>
  <si>
    <t xml:space="preserve">оплачен 06.05.19</t>
  </si>
  <si>
    <t xml:space="preserve">7 968 834 78 08 Эмма</t>
  </si>
  <si>
    <t xml:space="preserve">Жестово Мытищинский р-н 25 км 15 соток поворот на фабрику и поворот направо и по ул Приозерной до конца 1 выезд</t>
  </si>
  <si>
    <t xml:space="preserve">зааз отменила.нашла за 7000 </t>
  </si>
  <si>
    <t xml:space="preserve">89261180818 Дмитрий</t>
  </si>
  <si>
    <t xml:space="preserve">6 сотокк Нарофоминский р-н тоширово с покосом</t>
  </si>
  <si>
    <t xml:space="preserve">нужно посоветоваться.перезвонить 10.05</t>
  </si>
  <si>
    <t xml:space="preserve">5 соток тверская обл 120км Конаковский р-н с свердлова ул Слобода д 8 2 выезда</t>
  </si>
  <si>
    <t xml:space="preserve">3655ма</t>
  </si>
  <si>
    <t xml:space="preserve">Наталья 9037451924</t>
  </si>
  <si>
    <t xml:space="preserve">Солнечногорск 9 сот и 17 сот 40 км от мкад</t>
  </si>
  <si>
    <t xml:space="preserve">в этом году не будут обрабатывать</t>
  </si>
  <si>
    <t xml:space="preserve">20.29</t>
  </si>
  <si>
    <t xml:space="preserve">89661956757 Александр</t>
  </si>
  <si>
    <t xml:space="preserve">климовск,  2-шка, климовск ул симферопольская 45 1 под  кв 79</t>
  </si>
  <si>
    <t xml:space="preserve">3657ма</t>
  </si>
  <si>
    <t xml:space="preserve">89604157854 Оксана </t>
  </si>
  <si>
    <t xml:space="preserve">Москва, Духовской пер д 20 к 2  кв  26</t>
  </si>
  <si>
    <t xml:space="preserve">гор тум + барьерная защита</t>
  </si>
  <si>
    <t xml:space="preserve">3658 ма</t>
  </si>
  <si>
    <t xml:space="preserve">9-10 сот,Нарофоминск снт лубянка 19 участок</t>
  </si>
  <si>
    <t xml:space="preserve">09.20</t>
  </si>
  <si>
    <t xml:space="preserve">89175806522 Галина</t>
  </si>
  <si>
    <t xml:space="preserve">6 Га, алексино</t>
  </si>
  <si>
    <t xml:space="preserve">борщ с покосом</t>
  </si>
  <si>
    <t xml:space="preserve">66 000</t>
  </si>
  <si>
    <t xml:space="preserve">гов голова поговорит с правлением снт позвонит</t>
  </si>
  <si>
    <t xml:space="preserve">Чеховский р-н 5 соток, дер дмитровка дружба 2 уч 14</t>
  </si>
  <si>
    <t xml:space="preserve">3658ма</t>
  </si>
  <si>
    <t xml:space="preserve">контактное лицо в объекте: +7 926 249 5116</t>
  </si>
  <si>
    <t xml:space="preserve"> Посольство Федеративной Республики Германия, Ул. Мосфильмовская 56,</t>
  </si>
  <si>
    <t xml:space="preserve">осы в трех местах</t>
  </si>
  <si>
    <t xml:space="preserve">3659ма</t>
  </si>
  <si>
    <t xml:space="preserve">89262552462 Маша 89057353708 Алексей</t>
  </si>
  <si>
    <t xml:space="preserve">10 сот, домодевский р-н,Д Шишкина, Суворовский р-н,растуново встретим</t>
  </si>
  <si>
    <t xml:space="preserve">борщевик 1 выезд</t>
  </si>
  <si>
    <t xml:space="preserve">3660ма</t>
  </si>
  <si>
    <t xml:space="preserve">Борщевикофф 1</t>
  </si>
  <si>
    <t xml:space="preserve">89255143460 Анна </t>
  </si>
  <si>
    <t xml:space="preserve">раменский р-н софьинское поселение д дурниха  </t>
  </si>
  <si>
    <t xml:space="preserve">сплошной борщевик комплекс 2 выезда 1 га</t>
  </si>
  <si>
    <t xml:space="preserve">3661маБО</t>
  </si>
  <si>
    <t xml:space="preserve">89853500374  Алена </t>
  </si>
  <si>
    <t xml:space="preserve">КП Певчее, 505 участок , Киевка 25 км от мкад</t>
  </si>
  <si>
    <t xml:space="preserve">борщевик 5 соток  химический метод</t>
  </si>
  <si>
    <t xml:space="preserve">3662ма</t>
  </si>
  <si>
    <t xml:space="preserve">89261923138 Елена </t>
  </si>
  <si>
    <t xml:space="preserve">Подольский р-н, д Лукошкино 47 уч Кленово-Чегодаево</t>
  </si>
  <si>
    <t xml:space="preserve">борщевик 16 сот 2 выезда</t>
  </si>
  <si>
    <t xml:space="preserve">3663ма</t>
  </si>
  <si>
    <t xml:space="preserve">Москва, Живописная ул д 5 к1 кв 24</t>
  </si>
  <si>
    <t xml:space="preserve">клопы,гор тум 2 шка</t>
  </si>
  <si>
    <t xml:space="preserve">3664ма</t>
  </si>
  <si>
    <t xml:space="preserve">12.</t>
  </si>
  <si>
    <t xml:space="preserve">10 сот,30 км</t>
  </si>
  <si>
    <t xml:space="preserve">борщ 2 выезда комплекс</t>
  </si>
  <si>
    <t xml:space="preserve">я\ перезвоню</t>
  </si>
  <si>
    <t xml:space="preserve">89259109344 Мария Петровна</t>
  </si>
  <si>
    <t xml:space="preserve">Сергиев Посад 2-й кирпичный завод 1 Бывший дом культуры</t>
  </si>
  <si>
    <t xml:space="preserve">борщ 2 выезда комплекс 1 Га</t>
  </si>
  <si>
    <t xml:space="preserve">3665ма</t>
  </si>
  <si>
    <t xml:space="preserve">Татьяна 	          	     Имя
+7 915 229 21 36 </t>
  </si>
  <si>
    <t xml:space="preserve">20 соток, 65 км, Нарофоминский р д бошкино Рождественская д 3</t>
  </si>
  <si>
    <t xml:space="preserve">борщевик 2 выезда </t>
  </si>
  <si>
    <t xml:space="preserve">3666ма</t>
  </si>
  <si>
    <t xml:space="preserve">1 комната, Ставропольский пр-зд 3, кв 55 </t>
  </si>
  <si>
    <t xml:space="preserve">Тараканы, гор тум</t>
  </si>
  <si>
    <t xml:space="preserve">3667ма</t>
  </si>
  <si>
    <t xml:space="preserve">МСЭ 2 форма</t>
  </si>
  <si>
    <t xml:space="preserve">7 (985) 380 6754  валентина ивановна</t>
  </si>
  <si>
    <t xml:space="preserve">6 соток Сергиев Посад около дер Воронцово СНТ ПАИС.</t>
  </si>
  <si>
    <t xml:space="preserve">3669ма</t>
  </si>
  <si>
    <t xml:space="preserve">МСЭ 3 форма</t>
  </si>
  <si>
    <t xml:space="preserve">7 915 471 99 43 Павел</t>
  </si>
  <si>
    <t xml:space="preserve">вдоль забора и в углу 4 сотки с покосом.Солнечногорский р-н дер Никольское</t>
  </si>
  <si>
    <t xml:space="preserve">борщевик комплекс 2 выезда</t>
  </si>
  <si>
    <t xml:space="preserve">3670ма</t>
  </si>
  <si>
    <t xml:space="preserve">Борщевикофф 4</t>
  </si>
  <si>
    <t xml:space="preserve">89152570636 Наталья </t>
  </si>
  <si>
    <t xml:space="preserve">Раменский р-н 2-3 сотки, 40 км. раменский р-н софинское пос.кп березовый  ул березовая д 64 д 3 </t>
  </si>
  <si>
    <t xml:space="preserve">борщевик 2 сотки</t>
  </si>
  <si>
    <t xml:space="preserve">3671ма</t>
  </si>
  <si>
    <t xml:space="preserve">ДДД1 форма 5</t>
  </si>
  <si>
    <t xml:space="preserve">3672ма</t>
  </si>
  <si>
    <t xml:space="preserve">МСЭ 6 форма</t>
  </si>
  <si>
    <t xml:space="preserve">7 916 973 34 06 Марина</t>
  </si>
  <si>
    <t xml:space="preserve">Клинский район 3 участка 30 соток вблизи дер Горки (Стреглово)</t>
  </si>
  <si>
    <t xml:space="preserve">борщевик ок 30 сот комплекс 2 выезда</t>
  </si>
  <si>
    <t xml:space="preserve">3673ма</t>
  </si>
  <si>
    <t xml:space="preserve">89190181508  Александра</t>
  </si>
  <si>
    <t xml:space="preserve">общалась с Жариновым   11 апреля общались по воде оплатили-8800(разработка ппк ООО золотое кольцо   1410ю-от 11.04.19)</t>
  </si>
  <si>
    <t xml:space="preserve">12 соток,  15 км от мкад</t>
  </si>
  <si>
    <t xml:space="preserve">Мозгоеб</t>
  </si>
  <si>
    <t xml:space="preserve">Борщевикофф 9</t>
  </si>
  <si>
    <t xml:space="preserve">Талдомский р-н, </t>
  </si>
  <si>
    <t xml:space="preserve">15 га комплекс</t>
  </si>
  <si>
    <t xml:space="preserve">345 000</t>
  </si>
  <si>
    <t xml:space="preserve">сам позвоню не звоните</t>
  </si>
  <si>
    <t xml:space="preserve">89263424676 николай</t>
  </si>
  <si>
    <t xml:space="preserve">подвал 200м2  москва    разовая-6500р  скалад обови</t>
  </si>
  <si>
    <t xml:space="preserve">3675ма</t>
  </si>
  <si>
    <t xml:space="preserve"> т</t>
  </si>
  <si>
    <t xml:space="preserve">89853507680 Евгения</t>
  </si>
  <si>
    <t xml:space="preserve">22 сотки Солнечногорский р-н под продажу</t>
  </si>
  <si>
    <t xml:space="preserve">22 500</t>
  </si>
  <si>
    <t xml:space="preserve">согласовывает с другими собственниками.прозвон 20,05 не согласовала.отказ</t>
  </si>
  <si>
    <t xml:space="preserve">Борщевикофф 12</t>
  </si>
  <si>
    <t xml:space="preserve">89851095379 Алексей</t>
  </si>
  <si>
    <t xml:space="preserve">13 соток Ярославка 20 км</t>
  </si>
  <si>
    <t xml:space="preserve">делает управляющая компания.отбой</t>
  </si>
  <si>
    <t xml:space="preserve">Борщевикофф 13</t>
  </si>
  <si>
    <t xml:space="preserve">89637758111гаранин  Иван начальник оьдела снабжения </t>
  </si>
  <si>
    <t xml:space="preserve">Рузский р-н  70 км от точки до точки много точек хз сколько Га </t>
  </si>
  <si>
    <t xml:space="preserve">комплексно</t>
  </si>
  <si>
    <t xml:space="preserve">созвон 17.05 наберет сам</t>
  </si>
  <si>
    <t xml:space="preserve">89822978597 Константин</t>
  </si>
  <si>
    <t xml:space="preserve">Богданова 32,5 этаж кв 22</t>
  </si>
  <si>
    <t xml:space="preserve">холодный туман + барьерная защита (руб)</t>
  </si>
  <si>
    <t xml:space="preserve">Анастасия  89267837782</t>
  </si>
  <si>
    <t xml:space="preserve">  Д- я Дровнино, Калужка, ул центральная, 15 соток  сбросит точку на карте мастеру. Геолокация</t>
  </si>
  <si>
    <t xml:space="preserve">клещи+комары 1 выезд</t>
  </si>
  <si>
    <t xml:space="preserve">3677ма</t>
  </si>
  <si>
    <t xml:space="preserve">89268522222 Андрей</t>
  </si>
  <si>
    <t xml:space="preserve">89636230000 Ресепшн" "МО Ленинский р-н""Д-я Коробово, Ленинский р-н, ул школьная, д 1В
""        ""участок, клещи, 20-25 соток, 
7 км от мкад</t>
  </si>
  <si>
    <t xml:space="preserve">3678ма</t>
  </si>
  <si>
    <t xml:space="preserve">МСЭ 17 форма</t>
  </si>
  <si>
    <t xml:space="preserve">7 (909) 955 9938 Сергей</t>
  </si>
  <si>
    <t xml:space="preserve">6ть соток Клинский р-н</t>
  </si>
  <si>
    <t xml:space="preserve">на участке не был.созвон 20,05 обработал сам</t>
  </si>
  <si>
    <t xml:space="preserve">16.13</t>
  </si>
  <si>
    <t xml:space="preserve">НИколай 	          	     Имя
+7 977 588 73 44 </t>
  </si>
  <si>
    <t xml:space="preserve">Стритфуд  воронеж</t>
  </si>
  <si>
    <t xml:space="preserve">89032777666 Екатерина</t>
  </si>
  <si>
    <t xml:space="preserve">Красногорский район ,деревня Грибаново, Котеджный поселок Европа 1 , 23 км, 25 соток </t>
  </si>
  <si>
    <t xml:space="preserve">Муравьи</t>
  </si>
  <si>
    <t xml:space="preserve">ховрино склад 300 м </t>
  </si>
  <si>
    <t xml:space="preserve">дезинфекция вентиляция 8040 с ндс</t>
  </si>
  <si>
    <t xml:space="preserve">я к вам вернусь созвон 17.05 трубку не взял</t>
  </si>
  <si>
    <t xml:space="preserve">лиля                                 Имя
+7 906 052 44 42 </t>
  </si>
  <si>
    <t xml:space="preserve">набрать в 10.00/сбрас/не берет 13:50- связь в 15.00 созвон 17.05 отказ</t>
  </si>
  <si>
    <t xml:space="preserve">79261301543 Светлана </t>
  </si>
  <si>
    <t xml:space="preserve">борщевик 5 Га</t>
  </si>
  <si>
    <t xml:space="preserve">комплекс по 25500</t>
  </si>
  <si>
    <t xml:space="preserve">пьяная тварь ждем ТЗ</t>
  </si>
  <si>
    <t xml:space="preserve">борщевик 30 соток   за каширой 110км от мкад Озерский р-н с.Сеньково ключи ул Новая 10.адрес участка ул Центральная</t>
  </si>
  <si>
    <t xml:space="preserve">борщевик 2 обработки </t>
  </si>
  <si>
    <t xml:space="preserve">4008ма</t>
  </si>
  <si>
    <t xml:space="preserve">МСЭ 4 форма</t>
  </si>
  <si>
    <t xml:space="preserve">89852250133 Наталья</t>
  </si>
  <si>
    <t xml:space="preserve">Коробковский сад, нахимовский пр-кт</t>
  </si>
  <si>
    <t xml:space="preserve">обработка участка покос 65 сот</t>
  </si>
  <si>
    <t xml:space="preserve">3680ма</t>
  </si>
  <si>
    <t xml:space="preserve">МСЭ 5 форма</t>
  </si>
  <si>
    <t xml:space="preserve">7 985 911 22 22 Александр</t>
  </si>
  <si>
    <t xml:space="preserve">ООО Алтер, короед и клещи 10 ГА</t>
  </si>
  <si>
    <t xml:space="preserve">короед и клещи</t>
  </si>
  <si>
    <t xml:space="preserve">82 740</t>
  </si>
  <si>
    <t xml:space="preserve">счет выставлен.ждем оплату</t>
  </si>
  <si>
    <t xml:space="preserve">Борщевикофф 6</t>
  </si>
  <si>
    <t xml:space="preserve">89261301543 Светлана</t>
  </si>
  <si>
    <t xml:space="preserve">Рузский район 5га РЦГ МИГ</t>
  </si>
  <si>
    <t xml:space="preserve">пьяная.прозвон компаний</t>
  </si>
  <si>
    <t xml:space="preserve">84955981314 89857651516 Дмитрий Борисович</t>
  </si>
  <si>
    <t xml:space="preserve">3 дерева обработка от короеда 1 выезд (возможно докручивать на месте</t>
  </si>
  <si>
    <t xml:space="preserve">просит обработать 3 дерева.связь 16,05-определяется с датой обработки.трубку не взял.связь 17,05 отказ</t>
  </si>
  <si>
    <t xml:space="preserve">7 985 911 22 22</t>
  </si>
  <si>
    <t xml:space="preserve">в работе у Маши</t>
  </si>
  <si>
    <t xml:space="preserve">перевыставлен счет</t>
  </si>
  <si>
    <t xml:space="preserve">89266005059 Владимир Александрович</t>
  </si>
  <si>
    <t xml:space="preserve">дом 50кв+участок 13сот.киржачский р-н 90км ict@mail.ru</t>
  </si>
  <si>
    <t xml:space="preserve">короед комплекс</t>
  </si>
  <si>
    <t xml:space="preserve">18 300</t>
  </si>
  <si>
    <t xml:space="preserve">отправили кп на почту.созвон по результату 21.05.кп получил.думают.созвон 24.05</t>
  </si>
  <si>
    <t xml:space="preserve">79113010684 Любовь </t>
  </si>
  <si>
    <t xml:space="preserve">Андрей </t>
  </si>
  <si>
    <t xml:space="preserve">Нововокосино ,квартира  2 кв м</t>
  </si>
  <si>
    <t xml:space="preserve">не надо.заказала ламповую очистку</t>
  </si>
  <si>
    <t xml:space="preserve">89263370670 Ирина</t>
  </si>
  <si>
    <t xml:space="preserve">Чеховский р-н 10 соток деревьев нет</t>
  </si>
  <si>
    <t xml:space="preserve">определяется со временем обработки.прозвон 15,05.пока не надо.наберет сама</t>
  </si>
  <si>
    <t xml:space="preserve">1 га 165 км, от москвы</t>
  </si>
  <si>
    <t xml:space="preserve">23 100</t>
  </si>
  <si>
    <t xml:space="preserve">думает , мониторит ( ошибочно сказал что возможно оплата после заключения договора, обсудить по оплате)</t>
  </si>
  <si>
    <t xml:space="preserve"> 89032560941 Татьяна 89162429830 марина</t>
  </si>
  <si>
    <t xml:space="preserve"> серпуховский р-н снт автомосквич  звонить перед выездом 89032560941 Татьяна 89162429830 марина</t>
  </si>
  <si>
    <t xml:space="preserve">клещи комары 4 сотки</t>
  </si>
  <si>
    <t xml:space="preserve">3681ма</t>
  </si>
  <si>
    <t xml:space="preserve">Подстанция Скорой помощи 18 Новая ипатовка3б.В следующем месяце просят принести липучки от мух</t>
  </si>
  <si>
    <t xml:space="preserve">просят липучки для мух в след месяце</t>
  </si>
  <si>
    <t xml:space="preserve">84959833699 доб 0377 Елена</t>
  </si>
  <si>
    <t xml:space="preserve">нарофоминский район, 53 км от мкад,10 соток</t>
  </si>
  <si>
    <t xml:space="preserve">клещи комплекс+барьер</t>
  </si>
  <si>
    <t xml:space="preserve">думает.прозвон 15,05 нет возможности дозвониться.министерство финансов.мобильный не оставила</t>
  </si>
  <si>
    <t xml:space="preserve">дарья 9629955589 Обьединение В3 москвы</t>
  </si>
  <si>
    <t xml:space="preserve">зал 70м2 дохлые тараканы и туалет 4м2 муравьи</t>
  </si>
  <si>
    <t xml:space="preserve">тараканы и муравьи</t>
  </si>
  <si>
    <t xml:space="preserve">03/19 от 20,12,2018</t>
  </si>
  <si>
    <t xml:space="preserve">20,05 в 12 :00</t>
  </si>
  <si>
    <t xml:space="preserve">заказ на 20.05 12;00</t>
  </si>
  <si>
    <t xml:space="preserve">МГЦД 16</t>
  </si>
  <si>
    <t xml:space="preserve">89161670031 Сергей</t>
  </si>
  <si>
    <t xml:space="preserve">анализ воды из скважины.хочет привезти сам</t>
  </si>
  <si>
    <t xml:space="preserve">анализ воды</t>
  </si>
  <si>
    <t xml:space="preserve">4 180</t>
  </si>
  <si>
    <t xml:space="preserve">мониторил возможность и цену.отбой.если что наберет сам</t>
  </si>
  <si>
    <t xml:space="preserve">Надежда 499-612-11-61</t>
  </si>
  <si>
    <t xml:space="preserve">блохи 850м2 подвал</t>
  </si>
  <si>
    <t xml:space="preserve">13186636-18</t>
  </si>
  <si>
    <t xml:space="preserve">заказ 15,05</t>
  </si>
  <si>
    <t xml:space="preserve">89169922690 Анастасия</t>
  </si>
  <si>
    <t xml:space="preserve">Дмитровский р-н 10 соток днт зеленые дали напротив села семеновское уч 151 посл 6я линия</t>
  </si>
  <si>
    <t xml:space="preserve">3685ма</t>
  </si>
  <si>
    <t xml:space="preserve">кротофф 2</t>
  </si>
  <si>
    <t xml:space="preserve">89851875776 Алексей</t>
  </si>
  <si>
    <t xml:space="preserve">Серпуховской р-н 5 соток</t>
  </si>
  <si>
    <t xml:space="preserve">кроты несколько нор.комплекс+барьер</t>
  </si>
  <si>
    <t xml:space="preserve">думает.прозвон 16,05 отказ.нашел дешевле.где не сказал</t>
  </si>
  <si>
    <t xml:space="preserve">Борщевикофф 3</t>
  </si>
  <si>
    <t xml:space="preserve">89054994800 Ярослава</t>
  </si>
  <si>
    <t xml:space="preserve">Истринский р-н 10 кот пос Истрия 31 дом Константин 89856347375 звонить ему</t>
  </si>
  <si>
    <t xml:space="preserve">3684маОФФ</t>
  </si>
  <si>
    <t xml:space="preserve">89036222550 Виталий</t>
  </si>
  <si>
    <t xml:space="preserve">Истринский р-н 10соток дер Лечищево кот пос Лесная Бухта уч 4</t>
  </si>
  <si>
    <t xml:space="preserve">3682маОФФ</t>
  </si>
  <si>
    <t xml:space="preserve">89032476806 Иван</t>
  </si>
  <si>
    <t xml:space="preserve">Усово Одинцовский р-н 30 соток крысы</t>
  </si>
  <si>
    <t xml:space="preserve">крысы аудит-стоимость миним ( 30 сот заражение не понятно, нужно хорошо его проработать на месте) он проинформирован что сумма изменится...на участке есть 2 собаки</t>
  </si>
  <si>
    <t xml:space="preserve">3683ма</t>
  </si>
  <si>
    <t xml:space="preserve">Солнечногорский район сухостой есть 145 соток</t>
  </si>
  <si>
    <t xml:space="preserve">борщевик комплекс 2 выезда без покоса</t>
  </si>
  <si>
    <t xml:space="preserve">мониторит цены перезвонить 16,05 не берет трубку.нет возможности связаться</t>
  </si>
  <si>
    <t xml:space="preserve">МОСЭС 6 форма</t>
  </si>
  <si>
    <t xml:space="preserve">7 925 127 44 10 Дима</t>
  </si>
  <si>
    <t xml:space="preserve">выключен.звонить в 14.00 звонил отключен</t>
  </si>
  <si>
    <t xml:space="preserve">вечер 14.05</t>
  </si>
  <si>
    <t xml:space="preserve">84955862396 Наталья</t>
  </si>
  <si>
    <t xml:space="preserve">25 соток 49 км от мкад</t>
  </si>
  <si>
    <t xml:space="preserve">ждет супруга.связь 18,05</t>
  </si>
  <si>
    <t xml:space="preserve">495-926-56-00 Антонина</t>
  </si>
  <si>
    <t xml:space="preserve">Балашиха</t>
  </si>
  <si>
    <t xml:space="preserve">2400м2 крысы - тараканы и муравьи</t>
  </si>
  <si>
    <t xml:space="preserve">64 100</t>
  </si>
  <si>
    <t xml:space="preserve">отправил КП связь 16.05  номер отключен написал в почте. ответ пришел, решения нет. набор 22,05</t>
  </si>
  <si>
    <t xml:space="preserve">МОСЭС 7</t>
  </si>
  <si>
    <t xml:space="preserve">89151762290 Нина</t>
  </si>
  <si>
    <t xml:space="preserve">Новая рига 90км от МКАД 12 сот</t>
  </si>
  <si>
    <t xml:space="preserve">кроты комплекс 2 выезда + барьер</t>
  </si>
  <si>
    <t xml:space="preserve">отправить тип договор-хочет посмотреть.звонить 16,05 изучает договор.наберет сама.просила не звонить</t>
  </si>
  <si>
    <t xml:space="preserve">Валерия 9637562279  почта tyrnahsylera@mail.ru</t>
  </si>
  <si>
    <t xml:space="preserve">старый Арбат</t>
  </si>
  <si>
    <t xml:space="preserve">тараканы 180м2</t>
  </si>
  <si>
    <t xml:space="preserve">заказз</t>
  </si>
  <si>
    <t xml:space="preserve">МСЭ 9 форма</t>
  </si>
  <si>
    <t xml:space="preserve">7 915 076 98 39 Ксения</t>
  </si>
  <si>
    <t xml:space="preserve">медкнижки не делаем</t>
  </si>
  <si>
    <t xml:space="preserve">МСЭ 10 форма</t>
  </si>
  <si>
    <t xml:space="preserve">7 903 202 02 36  Александр</t>
  </si>
  <si>
    <t xml:space="preserve">мед центр дезинфекция 436 кв/м.исследование смывов 5 точек</t>
  </si>
  <si>
    <t xml:space="preserve">дезинфекция и очистка стен и вентиляции мед центра и исследование смывов 5 медцентров</t>
  </si>
  <si>
    <t xml:space="preserve">отправила кп</t>
  </si>
  <si>
    <t xml:space="preserve">Анастасия 89153691496</t>
  </si>
  <si>
    <t xml:space="preserve">18 соток  истринский р-н</t>
  </si>
  <si>
    <t xml:space="preserve">21 900</t>
  </si>
  <si>
    <t xml:space="preserve">посоветуется,определится с датой наберет сама.звонить 17.05</t>
  </si>
  <si>
    <t xml:space="preserve">Максим 8926-850-70-08</t>
  </si>
  <si>
    <t xml:space="preserve">19г 90 км от москвы</t>
  </si>
  <si>
    <t xml:space="preserve">борщевик только обработка 14000 за сотку</t>
  </si>
  <si>
    <t xml:space="preserve">2 76000</t>
  </si>
  <si>
    <t xml:space="preserve">связь 16,05 думают принимают решение что вообще делать с землей 22.05 будет решение</t>
  </si>
  <si>
    <t xml:space="preserve">Олег Ремизов 8(930)000-12-01, 8(916)279-35-19</t>
  </si>
  <si>
    <t xml:space="preserve">Стас </t>
  </si>
  <si>
    <t xml:space="preserve">400 м2 москва </t>
  </si>
  <si>
    <t xml:space="preserve">ДДД обслуживание</t>
  </si>
  <si>
    <t xml:space="preserve">1 11120</t>
  </si>
  <si>
    <t xml:space="preserve">договор подписан.</t>
  </si>
  <si>
    <t xml:space="preserve">7 930 868 88 77 Дмитрий</t>
  </si>
  <si>
    <t xml:space="preserve">не берет/ связь в 10,00 не взял трубку</t>
  </si>
  <si>
    <t xml:space="preserve">Ирина 926-221-10-14</t>
  </si>
  <si>
    <t xml:space="preserve">"""МО Калужка 	15.00-16.00	10200 р.	1363СЭС	""""27 км от мкад, Троицк
Новая Москва, с. Красное, - Ориентир.
Частная территория, 3 км в лес, кот пос Лесное Озеро. уч 120
ХОТЕЛА НА КАРТУ СБЕР ОНЛАЙН""""	""""клещи, комары,  до 30 сот.
РАЗОВАЯ""""	Владимир """</t>
  </si>
  <si>
    <t xml:space="preserve">комары клещи</t>
  </si>
  <si>
    <t xml:space="preserve">перенесенный заказ от 30,04 3616Сэс</t>
  </si>
  <si>
    <t xml:space="preserve">Анастасия 926-460-38-05</t>
  </si>
  <si>
    <t xml:space="preserve">москва 1750м2</t>
  </si>
  <si>
    <t xml:space="preserve">850р/сотка - только обрабоать, 1200 р/сотка комплекс.</t>
  </si>
  <si>
    <t xml:space="preserve">21.05 набрать ей ( ей точно нужно наши услуги а сколько и какие определяем 27,05</t>
  </si>
  <si>
    <t xml:space="preserve">Зоя 89197738188</t>
  </si>
  <si>
    <t xml:space="preserve">Дмитровка 40 соток</t>
  </si>
  <si>
    <t xml:space="preserve">клещи+барьер</t>
  </si>
  <si>
    <t xml:space="preserve">39 600</t>
  </si>
  <si>
    <t xml:space="preserve">уточнит,сколько отдавали в прошлом году.созвон в 14.00 думает</t>
  </si>
  <si>
    <t xml:space="preserve">7 962 830 99 28 Петр</t>
  </si>
  <si>
    <t xml:space="preserve">ПЭСТ контроль-нужно кп по контролю и обработке складов от крыс,насекомых,плесени и прочее.Склады общего назначения 11 тыс кв/м ООО Стролза &lt;gebelpetr@mail.ru&gt;</t>
  </si>
  <si>
    <t xml:space="preserve">требуется аудит..конкурент.пробивка цены</t>
  </si>
  <si>
    <t xml:space="preserve">7 968 641 06 91  Егор 	</t>
  </si>
  <si>
    <t xml:space="preserve">открытие салона красоты   одинцово   численность 10 человек</t>
  </si>
  <si>
    <t xml:space="preserve">7-10  будут готовиться документы</t>
  </si>
  <si>
    <t xml:space="preserve">17.05  в 14.00 связь</t>
  </si>
  <si>
    <t xml:space="preserve">Ольга 915-142-37-32</t>
  </si>
  <si>
    <t xml:space="preserve">20 км от мкад, участок 20 сот </t>
  </si>
  <si>
    <t xml:space="preserve">думает, выбирает! связь на уезжает в отпуск сама свяжется по потребности.</t>
  </si>
  <si>
    <t xml:space="preserve">Александр 926-333-55-91</t>
  </si>
  <si>
    <t xml:space="preserve">10км от мкад пятницкое шоссе  3ком.кв</t>
  </si>
  <si>
    <t xml:space="preserve">2 выезда комплекс 1 4400 + второй выезд 7198.</t>
  </si>
  <si>
    <t xml:space="preserve">взял паузу подумать.набрать 20,05 предложила комплекс 13900.отказ.обрабатывает сам</t>
  </si>
  <si>
    <t xml:space="preserve">Моссэс 9 форма</t>
  </si>
  <si>
    <t xml:space="preserve">7 916 185 08 18 Иван</t>
  </si>
  <si>
    <t xml:space="preserve">ничего не отправлял.заявку не подавал</t>
  </si>
  <si>
    <t xml:space="preserve">7 (495) 234-98-47  Киреева Ольга</t>
  </si>
  <si>
    <t xml:space="preserve">АО «НПК «СПП» Делла дезинсекция,дератизация 9 150,5  кв/м</t>
  </si>
  <si>
    <t xml:space="preserve">дезинсекция,дератизация</t>
  </si>
  <si>
    <t xml:space="preserve">39 347,15 </t>
  </si>
  <si>
    <t xml:space="preserve">заключаем договор</t>
  </si>
  <si>
    <t xml:space="preserve">89067995046 Наталья Петровна</t>
  </si>
  <si>
    <t xml:space="preserve">3к квартира</t>
  </si>
  <si>
    <t xml:space="preserve">тараканы комплекс+барьер</t>
  </si>
  <si>
    <t xml:space="preserve">думает.перезвонит сама.прозвон 17,05 в 15.00 если не наберет сама отказ</t>
  </si>
  <si>
    <t xml:space="preserve">Екатерина 905-515-35-58</t>
  </si>
  <si>
    <t xml:space="preserve">50 км от мкад серпуховский район</t>
  </si>
  <si>
    <t xml:space="preserve">Борщ 30 сот (разовая, только хим обработка)</t>
  </si>
  <si>
    <t xml:space="preserve">26 250</t>
  </si>
  <si>
    <t xml:space="preserve">думает отказ нашла дешевле</t>
  </si>
  <si>
    <t xml:space="preserve">Моссэс 13</t>
  </si>
  <si>
    <t xml:space="preserve">89268690883 Алексей</t>
  </si>
  <si>
    <t xml:space="preserve">юр лицо обраб</t>
  </si>
  <si>
    <t xml:space="preserve">аудит.крысы</t>
  </si>
  <si>
    <t xml:space="preserve">уточняет у руководства.наберет сам.прозвон 17,05 не взял трубку созвон 20.05 отказ.обработал в другом месте</t>
  </si>
  <si>
    <t xml:space="preserve">Борщевикофф 14</t>
  </si>
  <si>
    <t xml:space="preserve">89629059144 Владимир Михайлович</t>
  </si>
  <si>
    <t xml:space="preserve">юр лицо борщевик 1г ООО Восходы 2 участка 6,2Г с НДС</t>
  </si>
  <si>
    <t xml:space="preserve">Борщ 2 участка 5,2 и 1Г (только хим обработка,покос не нужен.2 выезда.счет хочет разбить на 2 раза) 21000  за Г без покоса 2 выезда jgkfnf 50/50</t>
  </si>
  <si>
    <t xml:space="preserve">утвердит чс руководством.и перезвонит.связь 20.05.передал кп руководству..наберет 21.05 самотправляю комерческое предложение на почту dmitru.chebyshev@resoholding.com.выставлен счет.</t>
  </si>
  <si>
    <t xml:space="preserve">Моссэс 15</t>
  </si>
  <si>
    <t xml:space="preserve">МБУ ПМРМО 
ФОК "Новое Пушкино" 8-929-545-28-02</t>
  </si>
  <si>
    <t xml:space="preserve">тендер </t>
  </si>
  <si>
    <t xml:space="preserve">ддд обслуживание на год</t>
  </si>
  <si>
    <t xml:space="preserve">1 17 000</t>
  </si>
  <si>
    <t xml:space="preserve">Кп отправил, у них будет тендер!!! звонить не раньше 27.05</t>
  </si>
  <si>
    <t xml:space="preserve">МСЭ 16 форма</t>
  </si>
  <si>
    <t xml:space="preserve">7 910 888 88 88  Дмитрий</t>
  </si>
  <si>
    <t xml:space="preserve">Моссэс 17</t>
  </si>
  <si>
    <t xml:space="preserve">7 916 922 89 63 Светлана</t>
  </si>
  <si>
    <t xml:space="preserve">3 комнаты раньше не было.месяц макс</t>
  </si>
  <si>
    <t xml:space="preserve">позвонить 23.05.пока уезжает не надо.отказ</t>
  </si>
  <si>
    <t xml:space="preserve">89197862226 Виталий</t>
  </si>
  <si>
    <t xml:space="preserve">Новая Москва 8 соток</t>
  </si>
  <si>
    <t xml:space="preserve">борщ комплекс без покоса</t>
  </si>
  <si>
    <t xml:space="preserve">хочет выровнить участок потом пригласить на обработку.созвон 21,05</t>
  </si>
  <si>
    <t xml:space="preserve">89255978982 анна</t>
  </si>
  <si>
    <t xml:space="preserve">ул ленинский пр-кт д107 к3 кв 140 2 под 11эт</t>
  </si>
  <si>
    <t xml:space="preserve">холодный туман, пустая квартира 3 шка </t>
  </si>
  <si>
    <t xml:space="preserve">3686ма</t>
  </si>
  <si>
    <t xml:space="preserve">18//55</t>
  </si>
  <si>
    <t xml:space="preserve">84953853943  8977 6203603 Нина Силовна </t>
  </si>
  <si>
    <t xml:space="preserve">серпуховский р-н, 10 соток</t>
  </si>
  <si>
    <t xml:space="preserve">кроты муравьи </t>
  </si>
  <si>
    <t xml:space="preserve">позвонить 17,05,2019 в 20 -00</t>
  </si>
  <si>
    <t xml:space="preserve">пячтница</t>
  </si>
  <si>
    <t xml:space="preserve">89191014000 Данат</t>
  </si>
  <si>
    <t xml:space="preserve">Калужка Новая Москва Краснопохорское поселение с Красное ул Первомайская 27.25 км 10 сот участок+50 соток за участком+часть участка обработать избирательными гербицидами. нужны реквизиты для перевода с кредитной карты.перевод на счет 40817810538290454587 бик 04452525</t>
  </si>
  <si>
    <t xml:space="preserve">борщевик 10 соток участок +может быть 50 вокруг</t>
  </si>
  <si>
    <t xml:space="preserve">3687маОФФ</t>
  </si>
  <si>
    <t xml:space="preserve">Элина Владимировна 977-996-46-69 9262893186</t>
  </si>
  <si>
    <t xml:space="preserve">больница</t>
  </si>
  <si>
    <t xml:space="preserve">ддд</t>
  </si>
  <si>
    <t xml:space="preserve">1 000 00</t>
  </si>
  <si>
    <t xml:space="preserve">договор заключаем</t>
  </si>
  <si>
    <t xml:space="preserve">Алексей 913-800-13-35</t>
  </si>
  <si>
    <t xml:space="preserve">одинцовский район 12 сот </t>
  </si>
  <si>
    <t xml:space="preserve">сын у него договорился сам. отбой.</t>
  </si>
  <si>
    <t xml:space="preserve">Юля 916-136-39-06</t>
  </si>
  <si>
    <t xml:space="preserve">ул. Обручева дом 18 квартира 45. (тел для связи) 966-342-98-20 Аня) 2 комн квартира тараканы</t>
  </si>
  <si>
    <t xml:space="preserve">3688ма</t>
  </si>
  <si>
    <t xml:space="preserve">Татьяна Альбертовна 8-499-940-02-22 доб. 78-58</t>
  </si>
  <si>
    <t xml:space="preserve">ленинский пр, дезинсекция 134,8м/кв</t>
  </si>
  <si>
    <t xml:space="preserve">отправил кп </t>
  </si>
  <si>
    <t xml:space="preserve">Ольга 9880215434</t>
  </si>
  <si>
    <t xml:space="preserve">2 км квартира</t>
  </si>
  <si>
    <t xml:space="preserve">мокрицы и тараканы</t>
  </si>
  <si>
    <t xml:space="preserve">связь 20.05</t>
  </si>
  <si>
    <t xml:space="preserve">ддд6</t>
  </si>
  <si>
    <t xml:space="preserve">7 (999) 801 0990 Дмитрий</t>
  </si>
  <si>
    <t xml:space="preserve">5г  юрик.</t>
  </si>
  <si>
    <t xml:space="preserve">борщевик   105000без покоса </t>
  </si>
  <si>
    <t xml:space="preserve">поедут смотреть.созвон 22.05</t>
  </si>
  <si>
    <t xml:space="preserve">89259850505 Агим</t>
  </si>
  <si>
    <t xml:space="preserve">2квартира</t>
  </si>
  <si>
    <t xml:space="preserve">клопы+тараканы компл</t>
  </si>
  <si>
    <t xml:space="preserve">посоветуется с хозяйкой.созвон 22,05 отказ</t>
  </si>
  <si>
    <t xml:space="preserve">89104891880 84953707085 зоя</t>
  </si>
  <si>
    <t xml:space="preserve">калужка  </t>
  </si>
  <si>
    <t xml:space="preserve">ос удаление гнезда и обработка чердака</t>
  </si>
  <si>
    <t xml:space="preserve">думает созвон 21.05.отказ</t>
  </si>
  <si>
    <t xml:space="preserve">ДДД9</t>
  </si>
  <si>
    <t xml:space="preserve">89166516602 Валерий</t>
  </si>
  <si>
    <t xml:space="preserve">рузский р-н дер Овсянники по приезде позвонить 20 соток+10 соток за забором</t>
  </si>
  <si>
    <t xml:space="preserve">3689маддд</t>
  </si>
  <si>
    <t xml:space="preserve">9164277480 Павел</t>
  </si>
  <si>
    <t xml:space="preserve">аудит  у него подвальное пом. крысы жрут все, нужно грамотно его обработать !</t>
  </si>
  <si>
    <t xml:space="preserve">ДДД 11</t>
  </si>
  <si>
    <t xml:space="preserve">89857681080 Михаил Васильевич</t>
  </si>
  <si>
    <t xml:space="preserve">30 соток Орехово-зуевский р-н</t>
  </si>
  <si>
    <t xml:space="preserve">посоветоваться с руководством.созвон 20.05 был за рулем.передал кп руководству.созвон 21.05 пока не надо</t>
  </si>
  <si>
    <t xml:space="preserve">89265553623 Илья</t>
  </si>
  <si>
    <t xml:space="preserve">2х комнатная квартира чумка кошачья Реутов Новая д 18 кв 61 эт 17 под 1 61в домофон 60кв/м разовая обработка</t>
  </si>
  <si>
    <t xml:space="preserve">дезинфекция кошачья чумка </t>
  </si>
  <si>
    <t xml:space="preserve">3690ма</t>
  </si>
  <si>
    <t xml:space="preserve">3 сотки Подольск </t>
  </si>
  <si>
    <t xml:space="preserve">консультация.не знает нужна ли обработка.наберет в субботу</t>
  </si>
  <si>
    <t xml:space="preserve">дет сад 14 комнат сколько спальных мест не знает разовая обработка</t>
  </si>
  <si>
    <t xml:space="preserve">утоняет остальное тз.набере т сам</t>
  </si>
  <si>
    <t xml:space="preserve">клещофф 14</t>
  </si>
  <si>
    <t xml:space="preserve">89255199466 Вадим</t>
  </si>
  <si>
    <t xml:space="preserve">Новая рига 1.,5  600р за сотку</t>
  </si>
  <si>
    <t xml:space="preserve">Борщевиков 15</t>
  </si>
  <si>
    <t xml:space="preserve">926-520-4662 не назвала имя</t>
  </si>
  <si>
    <t xml:space="preserve">волоколамс 15 сот  850 без покоса, 1100 с покосом.</t>
  </si>
  <si>
    <t xml:space="preserve">спрашивала по цене на брать не раньше 25,05</t>
  </si>
  <si>
    <t xml:space="preserve">Борщ</t>
  </si>
  <si>
    <t xml:space="preserve">павел 916-128-14-95</t>
  </si>
  <si>
    <t xml:space="preserve">3 сотки</t>
  </si>
  <si>
    <t xml:space="preserve">подумает наерет, связь самому 24.05 дорого</t>
  </si>
  <si>
    <t xml:space="preserve">Ивантеевка,2 к кв </t>
  </si>
  <si>
    <t xml:space="preserve">дезинфекция от туберкулеза</t>
  </si>
  <si>
    <t xml:space="preserve">подумаю наберу</t>
  </si>
  <si>
    <t xml:space="preserve">ЛЕВАК ОТ РЕСНИЦКОГО</t>
  </si>
  <si>
    <t xml:space="preserve">РЕСНИЦКИЙ</t>
  </si>
  <si>
    <t xml:space="preserve">3692ма</t>
  </si>
  <si>
    <t xml:space="preserve">89857766756 Станислав 89165781215 Наталья</t>
  </si>
  <si>
    <t xml:space="preserve">Тучково,Городской округ Руза д.Артюхино 19</t>
  </si>
  <si>
    <t xml:space="preserve">Кроты 4 сотки комплекс</t>
  </si>
  <si>
    <t xml:space="preserve">3993маддд</t>
  </si>
  <si>
    <t xml:space="preserve">10 соток, лобня 20 км</t>
  </si>
  <si>
    <t xml:space="preserve">спасибо подумаемА</t>
  </si>
  <si>
    <t xml:space="preserve">МСЭ 1 форма</t>
  </si>
  <si>
    <t xml:space="preserve">7 905 520 57 73 Андрей</t>
  </si>
  <si>
    <t xml:space="preserve">мыши 3к квартира</t>
  </si>
  <si>
    <t xml:space="preserve">обратился в сэс</t>
  </si>
  <si>
    <t xml:space="preserve">8 соток без строений Истринский р-н</t>
  </si>
  <si>
    <t xml:space="preserve">борщ комплекс 2 выезда</t>
  </si>
  <si>
    <t xml:space="preserve">очень дорого.4ре кустика вылезло.боится за грядки.сама не знает чего хочет</t>
  </si>
  <si>
    <t xml:space="preserve">Александра 916-800-44-28</t>
  </si>
  <si>
    <t xml:space="preserve">стас</t>
  </si>
  <si>
    <t xml:space="preserve">2км кв солнечногорск</t>
  </si>
  <si>
    <t xml:space="preserve">3994ма</t>
  </si>
  <si>
    <t xml:space="preserve">89166715041 Сергей Борисович</t>
  </si>
  <si>
    <t xml:space="preserve">Усово Одинцовский р-н 30 соток крысы крысы ползут с соседнего участка.взять отраву,ловушки (спросить у Морозова что еще надо)</t>
  </si>
  <si>
    <t xml:space="preserve">3995ма</t>
  </si>
  <si>
    <t xml:space="preserve">4992560411 Сергей 89166077242</t>
  </si>
  <si>
    <t xml:space="preserve">МЖК Атом 1 кв м ул Мневники д 7 корп 6 кв 44 до 44 или на мобильный</t>
  </si>
  <si>
    <t xml:space="preserve">4007ма</t>
  </si>
  <si>
    <t xml:space="preserve">павел 999966-12-60</t>
  </si>
  <si>
    <t xml:space="preserve">москва 3д</t>
  </si>
  <si>
    <t xml:space="preserve">1 00000</t>
  </si>
  <si>
    <t xml:space="preserve"> договор у них есть у арендодателей, а по авто работает андрей!</t>
  </si>
  <si>
    <t xml:space="preserve">Наталья 925-2630428</t>
  </si>
  <si>
    <t xml:space="preserve">Областная управляющая компания 2410м2</t>
  </si>
  <si>
    <t xml:space="preserve">договор</t>
  </si>
  <si>
    <t xml:space="preserve">84951501404 Ирина</t>
  </si>
  <si>
    <t xml:space="preserve">2 комната квартира соседа.всем подъездом скидываются</t>
  </si>
  <si>
    <t xml:space="preserve">сама наберет.определяется со временем обработки.набор 23.05 пока не надо если что наберет сама</t>
  </si>
  <si>
    <t xml:space="preserve"> Корректный ряд дом5/10 стр2</t>
  </si>
  <si>
    <t xml:space="preserve">разовая обработка (4500 с пеной) </t>
  </si>
  <si>
    <t xml:space="preserve">3996ма</t>
  </si>
  <si>
    <t xml:space="preserve">7+916+146+06+62 Михаил</t>
  </si>
  <si>
    <t xml:space="preserve">окраина гор Солнечногорск около 10 соток</t>
  </si>
  <si>
    <t xml:space="preserve">кроты комплекс+барьер</t>
  </si>
  <si>
    <t xml:space="preserve">15 990</t>
  </si>
  <si>
    <t xml:space="preserve">подумает.созвон 21.05</t>
  </si>
  <si>
    <t xml:space="preserve">Андрей 906-530-98-02</t>
  </si>
  <si>
    <t xml:space="preserve">ЭКСПО Химки</t>
  </si>
  <si>
    <t xml:space="preserve">борщ комплекс 2 выезда 5,8гр</t>
  </si>
  <si>
    <t xml:space="preserve">3 50 000</t>
  </si>
  <si>
    <t xml:space="preserve">1446ю</t>
  </si>
  <si>
    <t xml:space="preserve">договор 30% оплатил начинаем работу</t>
  </si>
  <si>
    <t xml:space="preserve">89852798080 Олег</t>
  </si>
  <si>
    <t xml:space="preserve">Звенигород 8 соток</t>
  </si>
  <si>
    <t xml:space="preserve">надо подумать.созвон 24.05 наберет сам</t>
  </si>
  <si>
    <t xml:space="preserve">7 925 857 61 08 Ольга</t>
  </si>
  <si>
    <t xml:space="preserve">школа.работает через электронный магазин ПИК</t>
  </si>
  <si>
    <t xml:space="preserve">через ПИК не работаем</t>
  </si>
  <si>
    <t xml:space="preserve">7 919 966 08 80 жанна</t>
  </si>
  <si>
    <t xml:space="preserve">15 сот. (850 руб за сотку только химич)</t>
  </si>
  <si>
    <t xml:space="preserve">12 750</t>
  </si>
  <si>
    <t xml:space="preserve">27,05 звонить </t>
  </si>
  <si>
    <t xml:space="preserve">84959170232 Татьяна</t>
  </si>
  <si>
    <t xml:space="preserve">2 квартира Балашиха.мама не ходит.</t>
  </si>
  <si>
    <t xml:space="preserve">будет думать куда деть маму</t>
  </si>
  <si>
    <t xml:space="preserve">дмитрий 903-126-76-62</t>
  </si>
  <si>
    <t xml:space="preserve">62700м2 160 км от москвы</t>
  </si>
  <si>
    <t xml:space="preserve">169 500</t>
  </si>
  <si>
    <t xml:space="preserve">кп отправил звонок 21.05 у них тендер 4 компании если нас выбирут то сам свяжется, у нас дорого</t>
  </si>
  <si>
    <t xml:space="preserve">7 966 166 56 50  Юрий</t>
  </si>
  <si>
    <t xml:space="preserve">3 комнатная квартира Новослободская ул д 14\19 стр 8 2й под.код 118к1546 кв 118</t>
  </si>
  <si>
    <t xml:space="preserve">3998ма</t>
  </si>
  <si>
    <t xml:space="preserve"> Елена 9263034523</t>
  </si>
  <si>
    <t xml:space="preserve">2 км квартира коновалова 16 а,кв 78</t>
  </si>
  <si>
    <t xml:space="preserve">таракана комплекс + барьер</t>
  </si>
  <si>
    <t xml:space="preserve">Виталий 89776070855</t>
  </si>
  <si>
    <t xml:space="preserve">москва,  3 шка, Милошенкова 10 6 под. кв 240 1 эт код 240 </t>
  </si>
  <si>
    <t xml:space="preserve">бутырский район </t>
  </si>
  <si>
    <t xml:space="preserve">4003ма</t>
  </si>
  <si>
    <t xml:space="preserve">Борщевиков 1</t>
  </si>
  <si>
    <t xml:space="preserve">84993430524 Игорь</t>
  </si>
  <si>
    <t xml:space="preserve">Талдомский р-н 2г деревня Николокропо 1.,5 г ООО «Формула Роста» </t>
  </si>
  <si>
    <t xml:space="preserve">45 600</t>
  </si>
  <si>
    <t xml:space="preserve">отправила предложение на почту.выставлен счет</t>
  </si>
  <si>
    <t xml:space="preserve">1028ю</t>
  </si>
  <si>
    <t xml:space="preserve">оплачен 16.05.19</t>
  </si>
  <si>
    <t xml:space="preserve">Питомник ивантеевка Пушкинский р-н</t>
  </si>
  <si>
    <t xml:space="preserve">участок питомника.думала,что мы обрабатываем бесплатно,за деньги госбюджета</t>
  </si>
  <si>
    <t xml:space="preserve">дом отдыха.ок 1г.борщевик не везде</t>
  </si>
  <si>
    <t xml:space="preserve">борщевик аудит</t>
  </si>
  <si>
    <t xml:space="preserve">не знает точно площадь.будет думатьпредложила аудит</t>
  </si>
  <si>
    <t xml:space="preserve">8-916-423-38-98 Дмитрий</t>
  </si>
  <si>
    <t xml:space="preserve">ООО "Бынзарь"  гор Электросталь пос Елизаветино звонить </t>
  </si>
  <si>
    <t xml:space="preserve">борщ 1 хим обработка 8 сот</t>
  </si>
  <si>
    <t xml:space="preserve">выставлен счет.прислал платежку.ждем денег и назначаем дату обработки</t>
  </si>
  <si>
    <t xml:space="preserve">89253100414 Дмитрий</t>
  </si>
  <si>
    <t xml:space="preserve">Дорохово 12 соток Рузский р-н деревня Ильятино СНТ Лесянка 55,479571.36.259567 координаты гугл карты уч 92</t>
  </si>
  <si>
    <t xml:space="preserve">борщ комплекс 2 обработки</t>
  </si>
  <si>
    <t xml:space="preserve">4000ма</t>
  </si>
  <si>
    <t xml:space="preserve">Артур 9269444999</t>
  </si>
  <si>
    <t xml:space="preserve">30 сот 40 км от города</t>
  </si>
  <si>
    <t xml:space="preserve">каморы комплекс</t>
  </si>
  <si>
    <t xml:space="preserve">39 970</t>
  </si>
  <si>
    <t xml:space="preserve">дорого если не найдет старую компанию наберет нам.</t>
  </si>
  <si>
    <t xml:space="preserve">ул Дербенская 20 стр 10 подьезд 1, вход с жуковского проезда ( кухня и три туалета)</t>
  </si>
  <si>
    <t xml:space="preserve">4001ма</t>
  </si>
  <si>
    <t xml:space="preserve">89998441192 Михаил</t>
  </si>
  <si>
    <t xml:space="preserve">ИП тараканы 70кв м обработка ежеквартально</t>
  </si>
  <si>
    <t xml:space="preserve">ждем на почту реквизиты и выставляем счет</t>
  </si>
  <si>
    <t xml:space="preserve">89260683029 Ольга</t>
  </si>
  <si>
    <t xml:space="preserve">ИП общежитие Раменский р-н с Костантиново 12 комнат 200 кв м</t>
  </si>
  <si>
    <t xml:space="preserve">25 200</t>
  </si>
  <si>
    <t xml:space="preserve">дорого  </t>
  </si>
  <si>
    <t xml:space="preserve">ДДД 1 форма</t>
  </si>
  <si>
    <t xml:space="preserve">968-745-63-72 Евгения</t>
  </si>
  <si>
    <t xml:space="preserve">20км от мкад, 1 гект (хим способ)</t>
  </si>
  <si>
    <t xml:space="preserve"> набрать 27,05</t>
  </si>
  <si>
    <t xml:space="preserve">по почте</t>
  </si>
  <si>
    <t xml:space="preserve">ДДД на год</t>
  </si>
  <si>
    <t xml:space="preserve">350 850</t>
  </si>
  <si>
    <t xml:space="preserve">кп на посту отпр, звонок завтра 22,05 решают думают кого выбрать</t>
  </si>
  <si>
    <t xml:space="preserve">МСЭ 11 форма</t>
  </si>
  <si>
    <t xml:space="preserve">7 926 016 18 48  Татьяна</t>
  </si>
  <si>
    <t xml:space="preserve">нужно ппк полный комплект документов для РПН 3 небольших кафе отправить предложение на почту tarum@list.ru</t>
  </si>
  <si>
    <t xml:space="preserve">tarum@list.ru отправит предложение на почту</t>
  </si>
  <si>
    <t xml:space="preserve">МГЦД 12</t>
  </si>
  <si>
    <t xml:space="preserve">89159647200 Ольга</t>
  </si>
  <si>
    <t xml:space="preserve">11г истринский р-н земли сельхоз назначения без НДС 22000 за сотку с покосом</t>
  </si>
  <si>
    <t xml:space="preserve">242 000</t>
  </si>
  <si>
    <t xml:space="preserve">выставлен счет и договор..после получения уточнить дату обработки</t>
  </si>
  <si>
    <t xml:space="preserve">Борщевиков 13</t>
  </si>
  <si>
    <t xml:space="preserve">89267551666 Руслан</t>
  </si>
  <si>
    <t xml:space="preserve">краснопохомский р-н 10г 25000 за Гс (с НДС)</t>
  </si>
  <si>
    <t xml:space="preserve">300 000</t>
  </si>
  <si>
    <t xml:space="preserve">мониторит цены.созвон 22.05</t>
  </si>
  <si>
    <t xml:space="preserve">(49636) 2-53-78</t>
  </si>
  <si>
    <t xml:space="preserve">кладбище 10 шт волоколомский район   20гектар</t>
  </si>
  <si>
    <t xml:space="preserve">борщ комплекс</t>
  </si>
  <si>
    <t xml:space="preserve">612 000</t>
  </si>
  <si>
    <t xml:space="preserve">отправил кп на почту связь завтра 23,05</t>
  </si>
  <si>
    <t xml:space="preserve">80 кв м обработка  стропил в доме от короеда</t>
  </si>
  <si>
    <t xml:space="preserve">мониторит цены</t>
  </si>
  <si>
    <t xml:space="preserve">7 985 816 97 44 Валерий</t>
  </si>
  <si>
    <t xml:space="preserve">дезинсекция технические этажи жилых домов (подвальные помещения) 2 дома.1 дом-650 кв м 2 -1100 кв м  по 15р за кв м 1 дом-9750 2й дом 16500 обработка ежеквартально</t>
  </si>
  <si>
    <t xml:space="preserve">жду на почту реквизиты для выставления счета</t>
  </si>
  <si>
    <t xml:space="preserve">МСЭ 18 форма</t>
  </si>
  <si>
    <t xml:space="preserve">7 977 518 07 75  Динара</t>
  </si>
  <si>
    <t xml:space="preserve">5 кв м область</t>
  </si>
  <si>
    <t xml:space="preserve">консультация.будут бороться сами</t>
  </si>
  <si>
    <t xml:space="preserve">89265907793 Глеб</t>
  </si>
  <si>
    <t xml:space="preserve">помещение 350 кв м дезинсекция дератизация обработка ежемесячно.первая суббота месяца без ндс отправить на почту g.popov@lovepirogova.ru</t>
  </si>
  <si>
    <t xml:space="preserve">отправить коммерческое предложение</t>
  </si>
  <si>
    <t xml:space="preserve">наталья 926-910-4302</t>
  </si>
  <si>
    <t xml:space="preserve">20 сот 30 км от мкад</t>
  </si>
  <si>
    <t xml:space="preserve">клещи премиум</t>
  </si>
  <si>
    <t xml:space="preserve">16 450</t>
  </si>
  <si>
    <t xml:space="preserve">поговорит с мужем наберет, связь самому 24,05</t>
  </si>
  <si>
    <t xml:space="preserve">мсэ 21</t>
  </si>
  <si>
    <t xml:space="preserve">495-733-06-90</t>
  </si>
  <si>
    <t xml:space="preserve">бытовой городок</t>
  </si>
  <si>
    <t xml:space="preserve">отправили кп завтра звонок 24,05 договр и кп отправлено ждем рез</t>
  </si>
  <si>
    <t xml:space="preserve">925-046-39-95 Анатолий</t>
  </si>
  <si>
    <t xml:space="preserve">60 км от мкад (село крымская)15 участок кадастровый пришлет мне позже.</t>
  </si>
  <si>
    <t xml:space="preserve">4002ма</t>
  </si>
  <si>
    <t xml:space="preserve">7 977 733 86 19 Елена</t>
  </si>
  <si>
    <t xml:space="preserve">2х комнатная квартира </t>
  </si>
  <si>
    <t xml:space="preserve">8 916 916 52 62 Руслан</t>
  </si>
  <si>
    <t xml:space="preserve">ООО "Сапфир"Запрос на ппк ( журнал учёта дез средств, договор 3д, очистка вентиляции, стирка, лаб. иследования, уведомление от роспотребнадзора.</t>
  </si>
  <si>
    <t xml:space="preserve">кп отправлено 22.05 ----связь 23.05</t>
  </si>
  <si>
    <t xml:space="preserve">7 915 218 20 66 Виталий</t>
  </si>
  <si>
    <t xml:space="preserve">Дмитровский р-н дер Парамоново 5 участков 1 г spres@mail.ru c ндс ООО «КонТракт»: </t>
  </si>
  <si>
    <t xml:space="preserve">32 400</t>
  </si>
  <si>
    <t xml:space="preserve">отправила КП есть платежка обработка на 28,05</t>
  </si>
  <si>
    <t xml:space="preserve">7 925 573 45 75  Владимир</t>
  </si>
  <si>
    <t xml:space="preserve">Отельный коплекс Лобня 10 соток без НДС</t>
  </si>
  <si>
    <t xml:space="preserve">будет говорить с руководством.созвон 23,05 тендер</t>
  </si>
  <si>
    <t xml:space="preserve">89260689029 Ольга</t>
  </si>
  <si>
    <t xml:space="preserve">12 комнатная дом Контантиново Раменский р-н </t>
  </si>
  <si>
    <t xml:space="preserve">тараканы холодный + барьер</t>
  </si>
  <si>
    <t xml:space="preserve">5 990</t>
  </si>
  <si>
    <t xml:space="preserve">отказ.дорого.хочет за 3500</t>
  </si>
  <si>
    <t xml:space="preserve">МСЭ 7 форма</t>
  </si>
  <si>
    <t xml:space="preserve">наргиз 7 928 588 08 59 </t>
  </si>
  <si>
    <t xml:space="preserve">тараканы комплекс 2 выезда</t>
  </si>
  <si>
    <t xml:space="preserve">ждем звонка клиента созвон 23.05 сбрасывает</t>
  </si>
  <si>
    <t xml:space="preserve">89296039015 Ирина</t>
  </si>
  <si>
    <t xml:space="preserve">20 соток без строений Дмитровский р-н</t>
  </si>
  <si>
    <t xml:space="preserve">борщевик комплекс химическая 2 выезда без покоса</t>
  </si>
  <si>
    <t xml:space="preserve">сама косит участок.наберет сама.созвон 30.05 если не наберет сама</t>
  </si>
  <si>
    <t xml:space="preserve">Дмитрий 8 (915) 121-18-10</t>
  </si>
  <si>
    <t xml:space="preserve">борщ 3 га</t>
  </si>
  <si>
    <t xml:space="preserve">73 500</t>
  </si>
  <si>
    <t xml:space="preserve">Кп отправил.</t>
  </si>
  <si>
    <t xml:space="preserve">926-17725-46 александр</t>
  </si>
  <si>
    <t xml:space="preserve">20га</t>
  </si>
  <si>
    <t xml:space="preserve">борщ  </t>
  </si>
  <si>
    <t xml:space="preserve">360 000</t>
  </si>
  <si>
    <t xml:space="preserve">счет и договор отправил</t>
  </si>
  <si>
    <t xml:space="preserve">Алексей михеев</t>
  </si>
  <si>
    <t xml:space="preserve">5 гр странная опять пьяная баба</t>
  </si>
  <si>
    <t xml:space="preserve">отправил договор и счет!</t>
  </si>
  <si>
    <t xml:space="preserve">денис 915-345-82-69</t>
  </si>
  <si>
    <t xml:space="preserve">авиапарк</t>
  </si>
  <si>
    <t xml:space="preserve">д-д</t>
  </si>
  <si>
    <t xml:space="preserve">кп отпрвил.</t>
  </si>
  <si>
    <t xml:space="preserve">897728004948 Екатерина</t>
  </si>
  <si>
    <t xml:space="preserve">Сергиев-Посадский р-н дер Игнатьево 50г юрик с покосом 21000/25500 без ндс</t>
  </si>
  <si>
    <t xml:space="preserve">мониторит цены.сообщит руководству созвон в 17.00 думают</t>
  </si>
  <si>
    <t xml:space="preserve">89774224281 Ксения</t>
  </si>
  <si>
    <t xml:space="preserve">2х комнатная квартира</t>
  </si>
  <si>
    <t xml:space="preserve">клопы гор+барьер</t>
  </si>
  <si>
    <t xml:space="preserve">посоветуется с мужем.созвон 23,05 пока не надо</t>
  </si>
  <si>
    <t xml:space="preserve">7 495 664 62 03  </t>
  </si>
  <si>
    <t xml:space="preserve">Жилстрой </t>
  </si>
  <si>
    <t xml:space="preserve">заявку отправили ошибочно</t>
  </si>
  <si>
    <t xml:space="preserve">89153715658 Александр</t>
  </si>
  <si>
    <t xml:space="preserve">Тверская обл Старицкий р-н дер Броды 5Г договор на юр.лицо оплата нал</t>
  </si>
  <si>
    <t xml:space="preserve">клещи комплекс</t>
  </si>
  <si>
    <t xml:space="preserve">4004ма</t>
  </si>
  <si>
    <t xml:space="preserve">79680099990 Ашот</t>
  </si>
  <si>
    <t xml:space="preserve">"МО Раменский р-н, 22 км от мкад        ""14.00
Не опаздывать""        9000 нал        1334ин        ""Раменский р-н, 22 км от мкад, с. Константиново, ориентир -  кладбище, магнит.
79680099990 Ашот
89250717892 Наталья""        """"""12 комант, клопы, 22 км от мкад, каширка
+ кухня и коридор""""
ГАП, ядрено""        Владимир"</t>
  </si>
  <si>
    <t xml:space="preserve">тараканы холод</t>
  </si>
  <si>
    <t xml:space="preserve">4005ма</t>
  </si>
  <si>
    <t xml:space="preserve">4 кв м ежемесячная дератизация и дезинсекция+обработка вентиляции точка шаурмы-30р за пог метр-вентиляция</t>
  </si>
  <si>
    <t xml:space="preserve">уточнит площадь системы вентиляции и наберет</t>
  </si>
  <si>
    <t xml:space="preserve">МСЭ 19 форма</t>
  </si>
  <si>
    <t xml:space="preserve">9253088871 Марина Анатольевна</t>
  </si>
  <si>
    <t xml:space="preserve">кп английские дачи новая рига уч 66 ключи на охране 10 сот</t>
  </si>
  <si>
    <t xml:space="preserve">4006ма</t>
  </si>
  <si>
    <t xml:space="preserve">84959962409 Ольга</t>
  </si>
  <si>
    <t xml:space="preserve">1,5 очагиборщевика Новая Москва 40км от теплого стана 1,5г подготовитькомерческое предложение с НДС</t>
  </si>
  <si>
    <t xml:space="preserve">отправлено комерческое предложение созвон 23,05 ждем результат.созвон 27,05</t>
  </si>
  <si>
    <t xml:space="preserve">84956053810 Мария</t>
  </si>
  <si>
    <t xml:space="preserve">балкон плесень площадь не знает-аудит-2000</t>
  </si>
  <si>
    <t xml:space="preserve">плесень+кожеед(холодный туман обработать подокойник)</t>
  </si>
  <si>
    <t xml:space="preserve">созвон 24,05</t>
  </si>
  <si>
    <t xml:space="preserve">гос херня</t>
  </si>
  <si>
    <t xml:space="preserve">борщ комплекс 1 га</t>
  </si>
  <si>
    <t xml:space="preserve">собирает инфу</t>
  </si>
  <si>
    <t xml:space="preserve">Моссэс 20</t>
  </si>
  <si>
    <t xml:space="preserve">84956636121 Владимир</t>
  </si>
  <si>
    <t xml:space="preserve">чеховский р-н 15 соток с ндс</t>
  </si>
  <si>
    <t xml:space="preserve">мониторит цены инфа будет в среду 29.05 созвон </t>
  </si>
  <si>
    <t xml:space="preserve">84991866346 Геннадий</t>
  </si>
  <si>
    <t xml:space="preserve">тараканы на кухне появились недавно холодн туман+барьер</t>
  </si>
  <si>
    <t xml:space="preserve">подумает.наберет позже.созвон 23,05 отказ</t>
  </si>
  <si>
    <t xml:space="preserve">2х комнатная квартира одинцовский район поселок ВНИИСОК ул дружбы д 10 кв 35</t>
  </si>
  <si>
    <t xml:space="preserve">поговорит с хозяйкой квартиры прозвон 23,05 пока не надо</t>
  </si>
  <si>
    <t xml:space="preserve">МСЭ 23 форма</t>
  </si>
  <si>
    <t xml:space="preserve">7 925 914 07 80  Лидия 89636066743 Павел Петрович</t>
  </si>
  <si>
    <t xml:space="preserve">82км от МКАД дер Барынино Рузский р-н 20 соток</t>
  </si>
  <si>
    <t xml:space="preserve">борщевик комплекс без покоса (возможно надо будет просто покосить пустой соседний участок)</t>
  </si>
  <si>
    <t xml:space="preserve">подумает созвон 23,05 отказ</t>
  </si>
  <si>
    <t xml:space="preserve">9.14</t>
  </si>
  <si>
    <t xml:space="preserve">7 985 922 18 99  Наталья</t>
  </si>
  <si>
    <t xml:space="preserve">2х квартира Врачебный проезд д 8 корп 2 под 3 эт 8 кв 104 м Щукинская</t>
  </si>
  <si>
    <t xml:space="preserve">4009ма</t>
  </si>
  <si>
    <t xml:space="preserve">89161564040 Евгений Лазарев</t>
  </si>
  <si>
    <t xml:space="preserve">11 г Волоколамский район юрик с НДС.точную площадь заражения не знает.дала цену с учетом обработки 1г без покоса с ндс (308000)</t>
  </si>
  <si>
    <t xml:space="preserve">борщ комплекс с покосом.сухостой на участке</t>
  </si>
  <si>
    <t xml:space="preserve">нужно согласовать с руководством.наберет сам.если не наберет созвон 27,05</t>
  </si>
  <si>
    <t xml:space="preserve">89250856755 Мария</t>
  </si>
  <si>
    <t xml:space="preserve">г Черноголовка оф помещение 3 этажа по 200кв м 1 этаж офис и 2 общежитие</t>
  </si>
  <si>
    <t xml:space="preserve">ждем реквизиты на почту</t>
  </si>
  <si>
    <t xml:space="preserve">Моссэс 4</t>
  </si>
  <si>
    <t xml:space="preserve">9175313103 Марина</t>
  </si>
  <si>
    <t xml:space="preserve">7 916 463 16 81  Роман</t>
  </si>
  <si>
    <t xml:space="preserve">нужно ППК</t>
  </si>
  <si>
    <t xml:space="preserve">передано санврачу</t>
  </si>
  <si>
    <t xml:space="preserve">детская площадка 30*30 900 квм муравьи крысы дератиз 33р кв дезинсекция 27</t>
  </si>
  <si>
    <t xml:space="preserve">дератизация и дезинсекция</t>
  </si>
  <si>
    <t xml:space="preserve">волнуется за запах препаратов.мониторит цены</t>
  </si>
  <si>
    <t xml:space="preserve">89163664655 Анна</t>
  </si>
  <si>
    <t xml:space="preserve">8соток на участке Можайский район</t>
  </si>
  <si>
    <t xml:space="preserve">нужно сегодня-завтра</t>
  </si>
  <si>
    <t xml:space="preserve">89265824190 Евгения</t>
  </si>
  <si>
    <t xml:space="preserve">дер Юнатово Нарофоминский р-н 9 сот</t>
  </si>
  <si>
    <t xml:space="preserve">4021ма</t>
  </si>
  <si>
    <t xml:space="preserve">только договор</t>
  </si>
  <si>
    <t xml:space="preserve">договор на дез</t>
  </si>
  <si>
    <t xml:space="preserve">жду реквизиты на почту</t>
  </si>
  <si>
    <t xml:space="preserve">7 916 655 72 55  Юрий алексеевич </t>
  </si>
  <si>
    <t xml:space="preserve">2х комнатная квартира м Щелковская 15 Парковая 46к 7 кв 53 код домофона 53в1504 этаж 4</t>
  </si>
  <si>
    <t xml:space="preserve">4010ма</t>
  </si>
  <si>
    <t xml:space="preserve">куриный клещ в курятнике 8 кв</t>
  </si>
  <si>
    <t xml:space="preserve">плесень 2 балкона 1 кв м </t>
  </si>
  <si>
    <t xml:space="preserve">не надо</t>
  </si>
  <si>
    <t xml:space="preserve">89260091554 Филипп</t>
  </si>
  <si>
    <t xml:space="preserve">2 участка 6 соток Сергиев-Посадский район-8 соток Дер Филимоново СНТ Березки МО в р-не уч 52 и уч 80 Хотьково Ирина 89060550051</t>
  </si>
  <si>
    <t xml:space="preserve">клещи +барьер </t>
  </si>
  <si>
    <t xml:space="preserve">4014ма</t>
  </si>
  <si>
    <t xml:space="preserve">12 сот комары</t>
  </si>
  <si>
    <t xml:space="preserve">комары комплекс+барьер</t>
  </si>
  <si>
    <t xml:space="preserve">занят.наберет сам</t>
  </si>
  <si>
    <t xml:space="preserve">Борщевикофф 15</t>
  </si>
  <si>
    <t xml:space="preserve">8-919-968-80-07Юлия Ширалиева</t>
  </si>
  <si>
    <t xml:space="preserve">даление борщевика. Территория земельного участка 1Га.
Расположение: ДНП «Луч» около деревни Тихомирово Клинского городского округа Московской области цена без НДС</t>
  </si>
  <si>
    <t xml:space="preserve">борщ комплекс с покосом</t>
  </si>
  <si>
    <t xml:space="preserve">26 500</t>
  </si>
  <si>
    <t xml:space="preserve">отправила комерческое предложение</t>
  </si>
  <si>
    <t xml:space="preserve">Борщевикофф 16</t>
  </si>
  <si>
    <t xml:space="preserve">89165450822 Надежда</t>
  </si>
  <si>
    <t xml:space="preserve">садовые участки 1,5 Г Новая Москва Шишкин лес дер Шарапово+ личный участок 7 соток (7700) использовать гирбициды изб св-ва</t>
  </si>
  <si>
    <t xml:space="preserve">комплекс с покосом</t>
  </si>
  <si>
    <t xml:space="preserve">39 000</t>
  </si>
  <si>
    <t xml:space="preserve">поговорит с руководством.позвонит </t>
  </si>
  <si>
    <t xml:space="preserve">89161827771 Алена</t>
  </si>
  <si>
    <t xml:space="preserve">1Г борщевик.делали аудит-5000.в договоре прописать отдельной строкой аудит-5000 остальную сумму-обработка.исправить в договоре.отправить на почту Galion3@mail.ru и определить дату обработки</t>
  </si>
  <si>
    <t xml:space="preserve">борщ гербицидная обработка без покоса</t>
  </si>
  <si>
    <t xml:space="preserve">перевыставить договор.уточнить как будет оплачивать</t>
  </si>
  <si>
    <t xml:space="preserve">7 904 798 87 38  Екатерина</t>
  </si>
  <si>
    <t xml:space="preserve">телефон выключен.звонить в 11  не берет</t>
  </si>
  <si>
    <t xml:space="preserve">84959260361 Тимур 89057601142</t>
  </si>
  <si>
    <t xml:space="preserve">Октябрьский переулок 38 к 1 кв 8 1под эт 2 код 8 2 квартира</t>
  </si>
  <si>
    <t xml:space="preserve">тараканы комплекс+ барьер</t>
  </si>
  <si>
    <t xml:space="preserve">4011ма</t>
  </si>
  <si>
    <t xml:space="preserve">89262838016 Евгений</t>
  </si>
  <si>
    <t xml:space="preserve">Щелковская ул Хабаровская д 1 4й под 6й этаж кв 129 код 129к3706 3х комнатная квартира.обработка мест общего пользования</t>
  </si>
  <si>
    <t xml:space="preserve">тараканы эконом</t>
  </si>
  <si>
    <t xml:space="preserve">4012ма</t>
  </si>
  <si>
    <t xml:space="preserve">3га садовое товарищество-21000 за Г без покоса</t>
  </si>
  <si>
    <t xml:space="preserve">63 000</t>
  </si>
  <si>
    <t xml:space="preserve">7 903 745 85 58 Наталья</t>
  </si>
  <si>
    <t xml:space="preserve">128 кв крыса.поставить ловушку и отраву.сделать хорошо.если понравится,заключат договор Большая филевская ул д 32 корп 3  с 10-16,00</t>
  </si>
  <si>
    <t xml:space="preserve">4013ма</t>
  </si>
  <si>
    <t xml:space="preserve">Дмитровский р-н дер Рыбаки д 57а 20 соток</t>
  </si>
  <si>
    <t xml:space="preserve">борщ 2 хим обработки без покоса</t>
  </si>
  <si>
    <t xml:space="preserve">4020ма</t>
  </si>
  <si>
    <t xml:space="preserve">89032127916 Надежда</t>
  </si>
  <si>
    <t xml:space="preserve">2к квартира ул Окскаяд 36 к1 кв 54 ед под эт 7 кузьминки любовь 89652682120</t>
  </si>
  <si>
    <t xml:space="preserve">4015ма</t>
  </si>
  <si>
    <t xml:space="preserve">Моссэс 1</t>
  </si>
  <si>
    <t xml:space="preserve">89854150923 Николай Григорьевич</t>
  </si>
  <si>
    <t xml:space="preserve">8 соток г Красногорск микр-н Опалиха ул Глинки д 12</t>
  </si>
  <si>
    <t xml:space="preserve">4016ма</t>
  </si>
  <si>
    <t xml:space="preserve">89035282926 Наталья</t>
  </si>
  <si>
    <t xml:space="preserve">Волоколамский р-н 100км от Мкад 15 соток дер Путятино д 35</t>
  </si>
  <si>
    <t xml:space="preserve">борщевик комплекс</t>
  </si>
  <si>
    <t xml:space="preserve">4017ма</t>
  </si>
  <si>
    <t xml:space="preserve">7 926 651 81 12 Ольга</t>
  </si>
  <si>
    <t xml:space="preserve">МО г Фрязино 3Г</t>
  </si>
  <si>
    <t xml:space="preserve">борщевик.только покос</t>
  </si>
  <si>
    <t xml:space="preserve">отправляю коммерческое предложение</t>
  </si>
  <si>
    <t xml:space="preserve">89161320143 Елена  89168191772 Любовь</t>
  </si>
  <si>
    <t xml:space="preserve">"""МО Егорьевка                     """"Егррьевка, 50 км от мкад, д-я Кузяево, Раменкий р-н, 50 км
СНТ восток-2 уч. 366
моссес, комаров, клещи,      6 соток, 50 км от мкад    , егорьвка
лес рядом и канава, 6900 х 2 = 13 800
по комарам сделать равиолем или бактицидо канаву сточную рядом.
Если захотят  с соседями то это 6+6 = 12 соток.
"</t>
  </si>
  <si>
    <t xml:space="preserve">клещи+комары</t>
  </si>
  <si>
    <t xml:space="preserve">4018ма</t>
  </si>
  <si>
    <t xml:space="preserve">15 соток -избирательно 10 соток сплошными 140км Можайский р-н </t>
  </si>
  <si>
    <t xml:space="preserve">26 400</t>
  </si>
  <si>
    <t xml:space="preserve">подумает созвон 28,05 не надо</t>
  </si>
  <si>
    <t xml:space="preserve">89859234702 Карина</t>
  </si>
  <si>
    <t xml:space="preserve">10 соток Клинский р-н</t>
  </si>
  <si>
    <t xml:space="preserve">дорого.думает.мониторит цены</t>
  </si>
  <si>
    <t xml:space="preserve">89269033199 Андрей</t>
  </si>
  <si>
    <t xml:space="preserve">160кв местров крысы Рублево-успенское шоссе.Горки-2 стр 24 (здание автомойка аквалюкс)</t>
  </si>
  <si>
    <t xml:space="preserve">крысы отрава и пена</t>
  </si>
  <si>
    <t xml:space="preserve">4019ма</t>
  </si>
  <si>
    <t xml:space="preserve">МСЭ 8 форма</t>
  </si>
  <si>
    <t xml:space="preserve">7 968 666 33 17 Роман</t>
  </si>
  <si>
    <t xml:space="preserve">не берет.прозвон в 13,00 трубку не взял</t>
  </si>
  <si>
    <t xml:space="preserve">89055666096 Ольга</t>
  </si>
  <si>
    <t xml:space="preserve">70 км Новая рига 10 соток</t>
  </si>
  <si>
    <t xml:space="preserve">16 690</t>
  </si>
  <si>
    <t xml:space="preserve">89055075550 Сергей</t>
  </si>
  <si>
    <t xml:space="preserve">склад тараканы и грызуны юг и юго запад Москвы </t>
  </si>
  <si>
    <t xml:space="preserve">дератизация.дезинсекция(по 12р за квадрат)</t>
  </si>
  <si>
    <t xml:space="preserve">жду реквизиты для договора</t>
  </si>
  <si>
    <t xml:space="preserve">13 соток домодедовский р-н</t>
  </si>
  <si>
    <t xml:space="preserve">думает.созвон 28.05 пока не надо.наберет сам</t>
  </si>
  <si>
    <t xml:space="preserve">84957098882 Галина</t>
  </si>
  <si>
    <t xml:space="preserve">115 км Каширский р-н 10 соток</t>
  </si>
  <si>
    <t xml:space="preserve">кроты+муравьи(если возьмут муравьев-по 9490р)</t>
  </si>
  <si>
    <t xml:space="preserve">думает.созвон 28.05 перенос созвона на 29,05</t>
  </si>
  <si>
    <t xml:space="preserve">1 комнптгная квартира</t>
  </si>
  <si>
    <t xml:space="preserve">думает.созвон 29,05 не определились</t>
  </si>
  <si>
    <t xml:space="preserve">МЕДВЕДЕВА Моника Игоревна (495) 657-94-74 доб. 55-84</t>
  </si>
  <si>
    <t xml:space="preserve">дератизация и дезинсекция Зеленоград</t>
  </si>
  <si>
    <t xml:space="preserve">договор на годовое обслуживание</t>
  </si>
  <si>
    <t xml:space="preserve">182 588</t>
  </si>
  <si>
    <t xml:space="preserve">7(977) 328-64-05 Пыриков Сергей Иванович</t>
  </si>
  <si>
    <t xml:space="preserve">дезинсекция 488 кв тараканы</t>
  </si>
  <si>
    <t xml:space="preserve">тараканы.разовая обработка</t>
  </si>
  <si>
    <t xml:space="preserve">10 004</t>
  </si>
  <si>
    <t xml:space="preserve">Лиза</t>
  </si>
  <si>
    <t xml:space="preserve">новая рига 30 км от мкад</t>
  </si>
  <si>
    <t xml:space="preserve">комары участок 10 соток</t>
  </si>
  <si>
    <t xml:space="preserve">думает, перезвонить 29.05 наберет сам</t>
  </si>
  <si>
    <t xml:space="preserve">8 (495) 692-07-51 доб.14461 Романова
Татьяна Анатольевна</t>
  </si>
  <si>
    <t xml:space="preserve">д/о "Молоденово", б/о "Барвиха",д/о "Озера"</t>
  </si>
  <si>
    <t xml:space="preserve">тендер</t>
  </si>
  <si>
    <t xml:space="preserve">ждем результатов</t>
  </si>
  <si>
    <t xml:space="preserve">Аринушкина Марина Викторовна</t>
  </si>
  <si>
    <t xml:space="preserve">парк Зарядье</t>
  </si>
  <si>
    <t xml:space="preserve">7 926 710 70 75 Алена</t>
  </si>
  <si>
    <t xml:space="preserve">передали Светлане</t>
  </si>
  <si>
    <t xml:space="preserve">1Г </t>
  </si>
  <si>
    <t xml:space="preserve">конкуренты.цены пробивают</t>
  </si>
  <si>
    <t xml:space="preserve">15 соток </t>
  </si>
  <si>
    <t xml:space="preserve">договор и счет</t>
  </si>
  <si>
    <t xml:space="preserve">7 926 165 00 73  Лена</t>
  </si>
  <si>
    <t xml:space="preserve">номер занят</t>
  </si>
  <si>
    <t xml:space="preserve">7 903 102 50 96 </t>
  </si>
  <si>
    <t xml:space="preserve">конкуренты </t>
  </si>
  <si>
    <t xml:space="preserve">1,5 га 40 км от мкад</t>
  </si>
  <si>
    <t xml:space="preserve">38 250</t>
  </si>
  <si>
    <t xml:space="preserve">отправили кп</t>
  </si>
  <si>
    <t xml:space="preserve">МСЭ11</t>
  </si>
  <si>
    <t xml:space="preserve">8-926-382-88-05 Котов Кирилл</t>
  </si>
  <si>
    <t xml:space="preserve">дератизация пом 4971 кв м отдали по 6,5 р за метр.</t>
  </si>
  <si>
    <t xml:space="preserve">должны назначить время обработки</t>
  </si>
  <si>
    <t xml:space="preserve">клопы 2-х комнатная квартира</t>
  </si>
  <si>
    <t xml:space="preserve">комплекс+барьер</t>
  </si>
  <si>
    <t xml:space="preserve">думает,</t>
  </si>
  <si>
    <t xml:space="preserve">14.43</t>
  </si>
  <si>
    <t xml:space="preserve">7 962 054 78 17 Лариса</t>
  </si>
  <si>
    <t xml:space="preserve">передала Светлане</t>
  </si>
  <si>
    <t xml:space="preserve">89252982798 Ирина</t>
  </si>
  <si>
    <t xml:space="preserve">12 соток  (по 1300 за сотку)</t>
  </si>
  <si>
    <t xml:space="preserve">созвон 29,05 не надо</t>
  </si>
  <si>
    <t xml:space="preserve">18.57</t>
  </si>
  <si>
    <t xml:space="preserve">89166072501 Мария </t>
  </si>
  <si>
    <t xml:space="preserve">плесень жо метра в ванной</t>
  </si>
  <si>
    <t xml:space="preserve">7 965 128 88 55 Лариса</t>
  </si>
  <si>
    <t xml:space="preserve">доки сэс.отдала Светлане</t>
  </si>
  <si>
    <t xml:space="preserve">Моссэс 2</t>
  </si>
  <si>
    <t xml:space="preserve">89850724002 Вадим 89858392269 контактный</t>
  </si>
  <si>
    <t xml:space="preserve">барвиха 15 соток Одинцовский р-н поселок НПИЗ Барвиха во второй половине дня</t>
  </si>
  <si>
    <t xml:space="preserve">клещи.комплекс+барьер</t>
  </si>
  <si>
    <t xml:space="preserve">21 500</t>
  </si>
  <si>
    <t xml:space="preserve">4022маСЭС</t>
  </si>
  <si>
    <t xml:space="preserve">заказ   отмена нашла за 6500</t>
  </si>
  <si>
    <t xml:space="preserve">борщевик.юрик.подумает</t>
  </si>
  <si>
    <t xml:space="preserve">смотрит сайт .интересуется средсвтами</t>
  </si>
  <si>
    <t xml:space="preserve">7 (926) 2311054 Анна</t>
  </si>
  <si>
    <t xml:space="preserve">договор на дезинсекцию.только договор обработка не нужна</t>
  </si>
  <si>
    <t xml:space="preserve">8-926-382-88-05 Кирилл Котов</t>
  </si>
  <si>
    <t xml:space="preserve">Сбербанк г. Москва ул. Большая Андроньевская д.8 4971 м2 по 6,5р за квадрат</t>
  </si>
  <si>
    <t xml:space="preserve">Анастасия 9267926349</t>
  </si>
  <si>
    <t xml:space="preserve">москва квартира</t>
  </si>
  <si>
    <t xml:space="preserve">общаюсь</t>
  </si>
  <si>
    <t xml:space="preserve">9067976771 и 9263532463 Евгений</t>
  </si>
  <si>
    <t xml:space="preserve">город клин тараканы комплекс + барьер, 2 выезда,  Г.Клин Ул советская площадь д. 5
ТРК счастливая семья. </t>
  </si>
  <si>
    <t xml:space="preserve">5500 + 2750</t>
  </si>
  <si>
    <t xml:space="preserve">4023 ма</t>
  </si>
  <si>
    <t xml:space="preserve">7 909 913 80 32  Ульяна</t>
  </si>
  <si>
    <t xml:space="preserve">9 соток 100км от мкад Егорьевский р-н дер Верейка</t>
  </si>
  <si>
    <t xml:space="preserve">10 390</t>
  </si>
  <si>
    <t xml:space="preserve">созвон в 17,00.мониторит цены</t>
  </si>
  <si>
    <t xml:space="preserve">Моссэс 9</t>
  </si>
  <si>
    <t xml:space="preserve">89055041260 Михаил Владимирович</t>
  </si>
  <si>
    <t xml:space="preserve">30 км Носовихинского шоссе 6соток СНТ Дружба уч 170 8 соток</t>
  </si>
  <si>
    <t xml:space="preserve">кроты комплекс + барьер</t>
  </si>
  <si>
    <t xml:space="preserve">4024маСэс</t>
  </si>
  <si>
    <t xml:space="preserve">7 963 649 09 29 Денис</t>
  </si>
  <si>
    <t xml:space="preserve">16кв м бутик </t>
  </si>
  <si>
    <t xml:space="preserve">нужен договор на годовое обслуживание без обработки ждем реквизиты</t>
  </si>
  <si>
    <t xml:space="preserve">89875435232 олег</t>
  </si>
  <si>
    <t xml:space="preserve">6 соток борщевик Киевское шоссе 20 км от МКАД</t>
  </si>
  <si>
    <t xml:space="preserve">посоветуюсь с женой перезвонит</t>
  </si>
  <si>
    <t xml:space="preserve">89264494036 Светлана</t>
  </si>
  <si>
    <t xml:space="preserve">Пушкинский р-н 2,5 га</t>
  </si>
  <si>
    <t xml:space="preserve">борщевик комплекс с покосом</t>
  </si>
  <si>
    <t xml:space="preserve">63 750</t>
  </si>
  <si>
    <t xml:space="preserve">мониторит цены </t>
  </si>
  <si>
    <t xml:space="preserve">89164942211 Руслан</t>
  </si>
  <si>
    <t xml:space="preserve">3комн квартира ул 1812г Москва д 1 кв 112 под 4 эт 5 код дом 112</t>
  </si>
  <si>
    <t xml:space="preserve">4026ма</t>
  </si>
  <si>
    <t xml:space="preserve">89032831973 Татьяна</t>
  </si>
  <si>
    <t xml:space="preserve">Балашиха ул Советская 7а кв 106</t>
  </si>
  <si>
    <t xml:space="preserve">4025ма</t>
  </si>
  <si>
    <t xml:space="preserve">подмосковье дом</t>
  </si>
  <si>
    <t xml:space="preserve">дезодорация</t>
  </si>
  <si>
    <t xml:space="preserve">мониторит цены .наберет сам</t>
  </si>
  <si>
    <t xml:space="preserve"> 8 (495) 692-07-51 Татьяна Анатольевна</t>
  </si>
  <si>
    <t xml:space="preserve">Мэрия МСК</t>
  </si>
  <si>
    <t xml:space="preserve">кп на год</t>
  </si>
  <si>
    <t xml:space="preserve">отправил КП</t>
  </si>
  <si>
    <t xml:space="preserve">89690637649 Айбек</t>
  </si>
  <si>
    <t xml:space="preserve">2хкомнатная квартира</t>
  </si>
  <si>
    <t xml:space="preserve">живет 5ть таджиков.будут думать</t>
  </si>
  <si>
    <t xml:space="preserve">89771695517 Андрей</t>
  </si>
  <si>
    <t xml:space="preserve">12 сот барыбино домодедовский райн</t>
  </si>
  <si>
    <t xml:space="preserve">борщевик комплекс без покоса</t>
  </si>
  <si>
    <t xml:space="preserve">думает.мониторит цены.наберет сам</t>
  </si>
  <si>
    <t xml:space="preserve">Сибпромстрой</t>
  </si>
  <si>
    <t xml:space="preserve">борщ 52г без покоса</t>
  </si>
  <si>
    <t xml:space="preserve">936 846</t>
  </si>
  <si>
    <t xml:space="preserve">лезут с улицы муравьи.надо определить площадь</t>
  </si>
  <si>
    <t xml:space="preserve">пошла к руководству</t>
  </si>
  <si>
    <t xml:space="preserve">89099227744 Сергей</t>
  </si>
  <si>
    <t xml:space="preserve">5 соток Салтыковка 2й заречный тупик д 15</t>
  </si>
  <si>
    <t xml:space="preserve">комары.+ клещи</t>
  </si>
  <si>
    <t xml:space="preserve">4028ма</t>
  </si>
  <si>
    <t xml:space="preserve">89637501022 Илья</t>
  </si>
  <si>
    <t xml:space="preserve">Открытое шоссе д21 корп 9 кв 14 код 8р158 2 к квартира</t>
  </si>
  <si>
    <t xml:space="preserve">4027ма</t>
  </si>
  <si>
    <t xml:space="preserve">Моссэс</t>
  </si>
  <si>
    <t xml:space="preserve">89161987557 Александр Михайлович</t>
  </si>
  <si>
    <t xml:space="preserve">Сергиев-Посадский р-н Садовое товарищество 6Г</t>
  </si>
  <si>
    <t xml:space="preserve">позвонить 03.06</t>
  </si>
  <si>
    <t xml:space="preserve">89167327560 Валентина</t>
  </si>
  <si>
    <t xml:space="preserve">2х комнатная квартира Милашенкова</t>
  </si>
  <si>
    <t xml:space="preserve">согласует с мужем и перезвонит.если нет созвон 31,05 не определились.наберет сама</t>
  </si>
  <si>
    <t xml:space="preserve">89670218909 Галина</t>
  </si>
  <si>
    <t xml:space="preserve">80км от москвы Сергиев_Посад 1 комнатная квартира</t>
  </si>
  <si>
    <t xml:space="preserve">клопы больше года.комплекс+барьер</t>
  </si>
  <si>
    <t xml:space="preserve">будет думать.прозвон 31,05</t>
  </si>
  <si>
    <t xml:space="preserve">7 (968) 023 8333 татьяна</t>
  </si>
  <si>
    <t xml:space="preserve">2 соток Киевское шоссе 10 км -Румянцево</t>
  </si>
  <si>
    <t xml:space="preserve">борщ.комплекс</t>
  </si>
  <si>
    <t xml:space="preserve">посоветуется с соседкой.наберет сама.прозвон 31,05 отказ</t>
  </si>
  <si>
    <t xml:space="preserve">89032187331 Юлия</t>
  </si>
  <si>
    <t xml:space="preserve">аналих-можно ли пить и ее про</t>
  </si>
  <si>
    <t xml:space="preserve">анализ</t>
  </si>
  <si>
    <t xml:space="preserve">хочет привести сама.анализ на все.требуется сделать забор воды спецом.отказалась</t>
  </si>
  <si>
    <t xml:space="preserve">84959622409 Ольга </t>
  </si>
  <si>
    <t xml:space="preserve">1,5 г Новая Москва Калужка 40 км юрик.</t>
  </si>
  <si>
    <t xml:space="preserve">борщ 2 химич без покоса с ндс</t>
  </si>
  <si>
    <t xml:space="preserve">37 800</t>
  </si>
  <si>
    <t xml:space="preserve">по коммерческому </t>
  </si>
  <si>
    <t xml:space="preserve">ддд10</t>
  </si>
  <si>
    <t xml:space="preserve">84953762745 Ольга 89854440170</t>
  </si>
  <si>
    <t xml:space="preserve">1,5 г Новая Москва Калужка 40км</t>
  </si>
  <si>
    <t xml:space="preserve">борщ 1 химич</t>
  </si>
  <si>
    <t xml:space="preserve">перезвонить 03,06</t>
  </si>
  <si>
    <t xml:space="preserve">89264727830 Роман</t>
  </si>
  <si>
    <t xml:space="preserve">документация на обслуживание на общепит</t>
  </si>
  <si>
    <t xml:space="preserve">от Светы жду информацию</t>
  </si>
  <si>
    <t xml:space="preserve">89646402547 Римма</t>
  </si>
  <si>
    <t xml:space="preserve">ловушки для тараканов</t>
  </si>
  <si>
    <t xml:space="preserve">купить ловушки </t>
  </si>
  <si>
    <t xml:space="preserve">просто купить ловушки</t>
  </si>
  <si>
    <t xml:space="preserve">МСЭ 12 форма</t>
  </si>
  <si>
    <t xml:space="preserve">7 (919) 150 7152 Елена</t>
  </si>
  <si>
    <t xml:space="preserve">8 соток покос и уборка Каширка 36 км Лесной пейзаж 1 </t>
  </si>
  <si>
    <t xml:space="preserve">покос и уборка  борщевика.без хим обратки</t>
  </si>
  <si>
    <t xml:space="preserve">4029ма</t>
  </si>
  <si>
    <t xml:space="preserve">84991108175 Григорий</t>
  </si>
  <si>
    <t xml:space="preserve">35 км от мкад Пушкинский р-н 1Г</t>
  </si>
  <si>
    <t xml:space="preserve">25 500</t>
  </si>
  <si>
    <t xml:space="preserve">согласует с руководством</t>
  </si>
  <si>
    <t xml:space="preserve">7 916 095 19 33  Анна</t>
  </si>
  <si>
    <t xml:space="preserve">кафе.доки сэс</t>
  </si>
  <si>
    <t xml:space="preserve">8 926 882 08 20.</t>
  </si>
  <si>
    <t xml:space="preserve">1га борщ</t>
  </si>
  <si>
    <t xml:space="preserve">кп отправил. звонок 03,06</t>
  </si>
  <si>
    <t xml:space="preserve">маша</t>
  </si>
  <si>
    <t xml:space="preserve">кроты только барьер</t>
  </si>
  <si>
    <t xml:space="preserve">4030ма</t>
  </si>
  <si>
    <t xml:space="preserve">89031009710 Николай</t>
  </si>
  <si>
    <t xml:space="preserve">24 сотки  по 900р за сотку</t>
  </si>
  <si>
    <t xml:space="preserve">21 600</t>
  </si>
  <si>
    <t xml:space="preserve">советуется с женой</t>
  </si>
  <si>
    <t xml:space="preserve">10 Хотьково</t>
  </si>
  <si>
    <t xml:space="preserve">думает наберет сам</t>
  </si>
  <si>
    <t xml:space="preserve">7 903 687 44 41 Георгий</t>
  </si>
  <si>
    <t xml:space="preserve">договор юрик</t>
  </si>
  <si>
    <t xml:space="preserve">Алина 89251990721</t>
  </si>
  <si>
    <t xml:space="preserve">ул Костромская д 4 кв 122</t>
  </si>
  <si>
    <t xml:space="preserve">клопы стандарт+барьер</t>
  </si>
  <si>
    <t xml:space="preserve">4400 отправил равилю на карту</t>
  </si>
  <si>
    <t xml:space="preserve">4031ма</t>
  </si>
  <si>
    <t xml:space="preserve">МСЭ 1  форма</t>
  </si>
  <si>
    <t xml:space="preserve">7 920 312 20 29  Анастасия</t>
  </si>
  <si>
    <t xml:space="preserve">7 925 786 07 84 Рамадан</t>
  </si>
  <si>
    <t xml:space="preserve">телефон выключен и вчера и сегодня</t>
  </si>
  <si>
    <t xml:space="preserve">МСЭ 3  форма</t>
  </si>
  <si>
    <t xml:space="preserve">7 968 323 03 23 Саида</t>
  </si>
  <si>
    <t xml:space="preserve">68 кв 3д а год или договор без работ</t>
  </si>
  <si>
    <t xml:space="preserve">87 312</t>
  </si>
  <si>
    <t xml:space="preserve">нашли других</t>
  </si>
  <si>
    <t xml:space="preserve">МСЭ 4  форма</t>
  </si>
  <si>
    <t xml:space="preserve">7 964 363 44 48  Влада</t>
  </si>
  <si>
    <t xml:space="preserve">ддд1форма</t>
  </si>
  <si>
    <t xml:space="preserve">89165798804 Иван</t>
  </si>
  <si>
    <t xml:space="preserve">20 соток Дмитровский р-н, село Костино д.76, 70 от Мкад</t>
  </si>
  <si>
    <t xml:space="preserve">борщевик 2 химии+покос</t>
  </si>
  <si>
    <t xml:space="preserve">отправила предложение на почту\ оплатит 50%</t>
  </si>
  <si>
    <t xml:space="preserve">84997631909 Лариса Анатольевна</t>
  </si>
  <si>
    <t xml:space="preserve">блохи в многоквартирном доме</t>
  </si>
  <si>
    <t xml:space="preserve">перезвонит сама.должен работать жилищник</t>
  </si>
  <si>
    <t xml:space="preserve">89637122124 Григорий</t>
  </si>
  <si>
    <t xml:space="preserve">1г без покоса Солнечногорский р-н дер Бережки</t>
  </si>
  <si>
    <t xml:space="preserve">борщевик 2 химические обработки без покоса</t>
  </si>
  <si>
    <t xml:space="preserve">4032ма</t>
  </si>
  <si>
    <t xml:space="preserve">89099586574 Валентина</t>
  </si>
  <si>
    <t xml:space="preserve">обработка подвала</t>
  </si>
  <si>
    <t xml:space="preserve">живет в этом доме, переживает, что не чего не происходит, до жилищника не может дозвониться</t>
  </si>
  <si>
    <t xml:space="preserve">7 965 112 47 65 Кирилл</t>
  </si>
  <si>
    <t xml:space="preserve">12 соток Федорово Дмитровский р-н ГП Яхрома</t>
  </si>
  <si>
    <t xml:space="preserve">борщевик 2хим+покос</t>
  </si>
  <si>
    <t xml:space="preserve">4033ма</t>
  </si>
  <si>
    <t xml:space="preserve">8903-621-64-40 Ирина</t>
  </si>
  <si>
    <t xml:space="preserve">8 сот ориентировочно Сергиево -Посадский округ ДНП Спасс-Торбеево, участки 15-16.</t>
  </si>
  <si>
    <t xml:space="preserve">борщ 2 хим обработки (4000 отправил раввилю на карту)</t>
  </si>
  <si>
    <t xml:space="preserve">4034ма</t>
  </si>
  <si>
    <t xml:space="preserve">ддд9</t>
  </si>
  <si>
    <t xml:space="preserve">89165532679 Татьяна</t>
  </si>
  <si>
    <t xml:space="preserve">деревня Трусова Солнечногорский район 2 участка 12 соток дер.Трусово, Солнечногорский -р-н, уч-ки №78,79)</t>
  </si>
  <si>
    <t xml:space="preserve">борщевик 2 хим 24 сот +1 покос 10 сот по факту</t>
  </si>
  <si>
    <t xml:space="preserve">11050(отправил равилю на карту) 11050 после 2 обработки</t>
  </si>
  <si>
    <t xml:space="preserve">4035ма</t>
  </si>
  <si>
    <t xml:space="preserve">89153632575 Татьяна</t>
  </si>
  <si>
    <t xml:space="preserve">Одинцовский район</t>
  </si>
  <si>
    <t xml:space="preserve">95 900</t>
  </si>
  <si>
    <t xml:space="preserve">нужно подумать гос.учреждение.будет тендер</t>
  </si>
  <si>
    <t xml:space="preserve">89032776846 Ирина</t>
  </si>
  <si>
    <t xml:space="preserve">Сергиев-Пасад</t>
  </si>
  <si>
    <t xml:space="preserve">думает.наберет сама не надо</t>
  </si>
  <si>
    <t xml:space="preserve">89672527772 Маргарита</t>
  </si>
  <si>
    <t xml:space="preserve">столовка на Жукова 4</t>
  </si>
  <si>
    <t xml:space="preserve">ждем реквизиты для счета</t>
  </si>
  <si>
    <t xml:space="preserve">89096617755 Адалат</t>
  </si>
  <si>
    <t xml:space="preserve">м Щелкавская Байкальская 51 к 3 кв 25 под 2 эт 2 код 25к6060 3х</t>
  </si>
  <si>
    <t xml:space="preserve">4036ма</t>
  </si>
  <si>
    <t xml:space="preserve">89166572138 Петр</t>
  </si>
  <si>
    <t xml:space="preserve">2 г Дорохово покос СНТ</t>
  </si>
  <si>
    <t xml:space="preserve">борщевик только покос</t>
  </si>
  <si>
    <t xml:space="preserve">передаст в правление снт.нет инфы.жем</t>
  </si>
  <si>
    <t xml:space="preserve">МСЭ 14 форма</t>
  </si>
  <si>
    <t xml:space="preserve">домофоны, не чего не оставляли</t>
  </si>
  <si>
    <t xml:space="preserve">89258681511 Петр</t>
  </si>
  <si>
    <t xml:space="preserve">консультируется, переживает не надо</t>
  </si>
  <si>
    <t xml:space="preserve">МСЭ16</t>
  </si>
  <si>
    <t xml:space="preserve">89036874441 Георгий</t>
  </si>
  <si>
    <t xml:space="preserve">г.Балашиха, ул. Текстикстильщиков д.2</t>
  </si>
  <si>
    <t xml:space="preserve">1484ю</t>
  </si>
  <si>
    <t xml:space="preserve">09.53</t>
  </si>
  <si>
    <t xml:space="preserve">Шуман Валентина Григорьевна Шуман дмитрий леонидович 89167327560</t>
  </si>
  <si>
    <t xml:space="preserve"> ул милошенкова д 3  к 2  кв 51</t>
  </si>
  <si>
    <t xml:space="preserve">клопы двушка комплекс + барьер, старушка, взять СИЗ на всякий случай, если понадобится 1500 аренда сиз</t>
  </si>
  <si>
    <t xml:space="preserve">4037ма</t>
  </si>
  <si>
    <t xml:space="preserve">Игорь 89160568878</t>
  </si>
  <si>
    <t xml:space="preserve">не правильно сбор воды, отказ</t>
  </si>
  <si>
    <t xml:space="preserve">09.45</t>
  </si>
  <si>
    <t xml:space="preserve">89299688777 Рустам</t>
  </si>
  <si>
    <t xml:space="preserve">дезенфекция мусор баков 41000, Каширский, Руза. Сергеево-Пасадский район</t>
  </si>
  <si>
    <t xml:space="preserve">дезенфекция мусорных баков</t>
  </si>
  <si>
    <t xml:space="preserve">жду письма , чтоб все посчитать</t>
  </si>
  <si>
    <t xml:space="preserve">89268459260 Сергей</t>
  </si>
  <si>
    <t xml:space="preserve">одинцовский район, тараканы</t>
  </si>
  <si>
    <t xml:space="preserve">тараканы , одну комнату обработать</t>
  </si>
  <si>
    <t xml:space="preserve">такое ощущение пробивает цены</t>
  </si>
  <si>
    <t xml:space="preserve">903-744-18-18 Ксения</t>
  </si>
  <si>
    <t xml:space="preserve">Ильинское шоссе, пос Европа 3, деревня Грибанова, дом 77.., ориентировочео 4 сот. кроты</t>
  </si>
  <si>
    <t xml:space="preserve">4038ин</t>
  </si>
  <si>
    <t xml:space="preserve">89161474016 Наталья</t>
  </si>
  <si>
    <t xml:space="preserve">борщевик 4 сотки, Ленинский район, деревня Жабкино, ул. Вишневая участок 156, СНТ Нектар</t>
  </si>
  <si>
    <t xml:space="preserve">борщевик 1 покос + 1 гебрецидная обработка</t>
  </si>
  <si>
    <t xml:space="preserve">советоваться будет с мужем, решили своими силами справиться</t>
  </si>
  <si>
    <t xml:space="preserve">89168121499 Светлана</t>
  </si>
  <si>
    <t xml:space="preserve">г Воскресенкс,80 км от москвы , тараканы, барьерная защита+ холодный туман, 2х комнатная квартира</t>
  </si>
  <si>
    <t xml:space="preserve">тараканы 2х комнатная квартира</t>
  </si>
  <si>
    <t xml:space="preserve">думает, перезвонить 4.06, перезвонить 07.06</t>
  </si>
  <si>
    <t xml:space="preserve">МСЭ 8 обратная  связь</t>
  </si>
  <si>
    <t xml:space="preserve">8 926 995 95 00 Светлана</t>
  </si>
  <si>
    <t xml:space="preserve">ногтевой сервис, документы для СЭС и Рострепнадзора</t>
  </si>
  <si>
    <t xml:space="preserve">передала Свете, до конца недели</t>
  </si>
  <si>
    <t xml:space="preserve">89688566288 Ирина Вячеславовна</t>
  </si>
  <si>
    <t xml:space="preserve">муравьи (на месте),  кроты, Заокский район, коттенд. поселок Велегож, парк Престиж, уч.2, Симферопольское шоссе, 120 км от МКАД</t>
  </si>
  <si>
    <t xml:space="preserve">муравьи( на месте) +кроты </t>
  </si>
  <si>
    <t xml:space="preserve">23000 минус (5000р равилю на карту кинул)</t>
  </si>
  <si>
    <t xml:space="preserve">4039ин</t>
  </si>
  <si>
    <t xml:space="preserve">Дедовск ДНП Городок д 61</t>
  </si>
  <si>
    <t xml:space="preserve">комары,тля</t>
  </si>
  <si>
    <t xml:space="preserve">4041ин</t>
  </si>
  <si>
    <t xml:space="preserve">заказ    старый клиент обещал со скидкой сделать</t>
  </si>
  <si>
    <t xml:space="preserve">89698888773 Андрей</t>
  </si>
  <si>
    <t xml:space="preserve">Рузский район, 90 км от МКАд</t>
  </si>
  <si>
    <t xml:space="preserve">борщевик 1 покос + 1 гебрецидная обработка+ вывоз</t>
  </si>
  <si>
    <t xml:space="preserve">пробивает информацию</t>
  </si>
  <si>
    <t xml:space="preserve">смэ 12 обратная связь</t>
  </si>
  <si>
    <t xml:space="preserve">константин +7 926 183 77 75 </t>
  </si>
  <si>
    <t xml:space="preserve">отдал сан врачу</t>
  </si>
  <si>
    <t xml:space="preserve">Иван 84954244008</t>
  </si>
  <si>
    <t xml:space="preserve">Теплый стан метро,2х комнатная квартира</t>
  </si>
  <si>
    <t xml:space="preserve">комплексная обработка+ барьерная защита</t>
  </si>
  <si>
    <t xml:space="preserve">должен поговорить с мамой и нам перезвонить\ не отвечает</t>
  </si>
  <si>
    <t xml:space="preserve">северное бутово </t>
  </si>
  <si>
    <t xml:space="preserve">борщ 1 га</t>
  </si>
  <si>
    <t xml:space="preserve">думает связь 04.06</t>
  </si>
  <si>
    <t xml:space="preserve">7 977 255 05 09  Алексей</t>
  </si>
  <si>
    <t xml:space="preserve">будет думать</t>
  </si>
  <si>
    <t xml:space="preserve">7 (915) 414-54-91 Бауткин Андрей</t>
  </si>
  <si>
    <t xml:space="preserve">ЗАО «ТЗК Шереметьево» 2 склада 1,41 га и 0.53 га</t>
  </si>
  <si>
    <t xml:space="preserve">борщ 2 хим обработки</t>
  </si>
  <si>
    <t xml:space="preserve">40 530</t>
  </si>
  <si>
    <t xml:space="preserve">отправлено ком.предложение</t>
  </si>
  <si>
    <t xml:space="preserve">Анастасия 89169389585</t>
  </si>
  <si>
    <t xml:space="preserve">ул. Садовническая д.66, под.1, 2 этаж, кв. 12, код.38</t>
  </si>
  <si>
    <t xml:space="preserve">клопы, комплекс+барьер (семену на карту)</t>
  </si>
  <si>
    <t xml:space="preserve">4042ин</t>
  </si>
  <si>
    <t xml:space="preserve">Александр 89031486865</t>
  </si>
  <si>
    <t xml:space="preserve">40 км от Мкад, на участке тля, муравьи, улитки, участок 18 соток</t>
  </si>
  <si>
    <t xml:space="preserve">тля, муравьи, улитки</t>
  </si>
  <si>
    <t xml:space="preserve">думает, надо посчитать</t>
  </si>
  <si>
    <t xml:space="preserve">7 903 582 16 70  Раиса Николаевна </t>
  </si>
  <si>
    <t xml:space="preserve">18 соток Дмитровский р-н</t>
  </si>
  <si>
    <t xml:space="preserve">пенсионерка.если найдет денег-наберет</t>
  </si>
  <si>
    <t xml:space="preserve">7 929 594 42 62 Алексей</t>
  </si>
  <si>
    <t xml:space="preserve">юрик.косметическое производство .доки для сэс полный фарш</t>
  </si>
  <si>
    <t xml:space="preserve">89055837606 Кирилл</t>
  </si>
  <si>
    <t xml:space="preserve">договор оферты на машины самосвалы дезенфекция</t>
  </si>
  <si>
    <t xml:space="preserve">дезенфекция</t>
  </si>
  <si>
    <t xml:space="preserve">борщивикофф</t>
  </si>
  <si>
    <t xml:space="preserve">8985 907 77 085 Надежда Дмитриевна</t>
  </si>
  <si>
    <t xml:space="preserve">борщевик, 6 соток , 35 км от Мкад, Солнечногорский район, поселок Поваровка, СНТ Солнечный, участок 104, оплата будет по 50%</t>
  </si>
  <si>
    <t xml:space="preserve">борщевик покос+ 1 гербецидная обработка</t>
  </si>
  <si>
    <t xml:space="preserve">4043ин</t>
  </si>
  <si>
    <t xml:space="preserve">89854250303 Анатолий 89670633030 </t>
  </si>
  <si>
    <t xml:space="preserve">Лиза/Костя</t>
  </si>
  <si>
    <t xml:space="preserve">Химки, УЛ.ЛАВОЧКИНА Д13 К 2  КВ 161</t>
  </si>
  <si>
    <t xml:space="preserve">устранения запаха+ ДЕЗИНФЕКЦИЯ</t>
  </si>
  <si>
    <t xml:space="preserve">4044ИН</t>
  </si>
  <si>
    <t xml:space="preserve">Владимир Забалуев</t>
  </si>
  <si>
    <t xml:space="preserve">ООО «Кенмер -М» 32,83 сот </t>
  </si>
  <si>
    <t xml:space="preserve">32 304</t>
  </si>
  <si>
    <t xml:space="preserve">отправила ком.предложение</t>
  </si>
  <si>
    <t xml:space="preserve">15.18</t>
  </si>
  <si>
    <t xml:space="preserve">89096796158 Ольга</t>
  </si>
  <si>
    <t xml:space="preserve">Новая рига 10 соток</t>
  </si>
  <si>
    <t xml:space="preserve">мониторит с ддд1</t>
  </si>
  <si>
    <t xml:space="preserve">Анастасия 89262195424</t>
  </si>
  <si>
    <t xml:space="preserve">паркинг в Мытищах, ловушки для крыс</t>
  </si>
  <si>
    <t xml:space="preserve">ловушки для крыс</t>
  </si>
  <si>
    <t xml:space="preserve">отправила кп\ждем ответа</t>
  </si>
  <si>
    <t xml:space="preserve">7 916 316 92 45  Юлия Воробьева </t>
  </si>
  <si>
    <t xml:space="preserve">дезинфекция 3х квартира+места общего пользования 75кв</t>
  </si>
  <si>
    <t xml:space="preserve">дефинфекция</t>
  </si>
  <si>
    <t xml:space="preserve">думает.некуда деть больных.если что наберет</t>
  </si>
  <si>
    <t xml:space="preserve">89670494520 Юлия</t>
  </si>
  <si>
    <t xml:space="preserve">крытоловки, очень много кротов на участке, 40 соток</t>
  </si>
  <si>
    <t xml:space="preserve">комплексная +барьер</t>
  </si>
  <si>
    <t xml:space="preserve">41 500</t>
  </si>
  <si>
    <t xml:space="preserve">уже вызвали другую службу</t>
  </si>
  <si>
    <t xml:space="preserve">89175662311 Светлана</t>
  </si>
  <si>
    <t xml:space="preserve">800 кв м м Тульская ул Дубининская 69 к 30 Вилленхауз хостел договор заключить на год.ежемесячная обработка</t>
  </si>
  <si>
    <t xml:space="preserve">4045ИН</t>
  </si>
  <si>
    <t xml:space="preserve">9037968606 сЕРГЕЙ</t>
  </si>
  <si>
    <t xml:space="preserve">2 га мытищи</t>
  </si>
  <si>
    <t xml:space="preserve">2 хим обработки</t>
  </si>
  <si>
    <t xml:space="preserve">44 000</t>
  </si>
  <si>
    <t xml:space="preserve">завтра наберет сам</t>
  </si>
  <si>
    <t xml:space="preserve">89252117168 Ольга</t>
  </si>
  <si>
    <t xml:space="preserve">17 соток Апрелевка 25км от МКАД</t>
  </si>
  <si>
    <t xml:space="preserve">борщ комплекс </t>
  </si>
  <si>
    <t xml:space="preserve">89266884759 Александр</t>
  </si>
  <si>
    <t xml:space="preserve">не у нашей компании делали заявку</t>
  </si>
  <si>
    <t xml:space="preserve">7 915 108 71 72  Марина</t>
  </si>
  <si>
    <t xml:space="preserve">передала данные Светланы для согласования</t>
  </si>
  <si>
    <t xml:space="preserve">17.51</t>
  </si>
  <si>
    <t xml:space="preserve">Нахабино дер Желябино 19км 6 соток</t>
  </si>
  <si>
    <t xml:space="preserve">4046ИН</t>
  </si>
  <si>
    <t xml:space="preserve">уезжает в командировку.отменила</t>
  </si>
  <si>
    <t xml:space="preserve">89266884759 Анна Владимировна</t>
  </si>
  <si>
    <t xml:space="preserve">мини-гостиница, нужны документы</t>
  </si>
  <si>
    <t xml:space="preserve">отдала Свете, жду обратной связи</t>
  </si>
  <si>
    <t xml:space="preserve">89031348800 Андрей</t>
  </si>
  <si>
    <t xml:space="preserve">Котельники МКР Белая дача д 53 ИП Ронгинская И.В.</t>
  </si>
  <si>
    <t xml:space="preserve">4047ИН</t>
  </si>
  <si>
    <t xml:space="preserve">06.06 с 19,00</t>
  </si>
  <si>
    <t xml:space="preserve">МСЭ форма</t>
  </si>
  <si>
    <t xml:space="preserve"> казбек 7 903 250 85 10</t>
  </si>
  <si>
    <t xml:space="preserve">дератиз, дезинсек</t>
  </si>
  <si>
    <t xml:space="preserve">150м2</t>
  </si>
  <si>
    <t xml:space="preserve">выбирает компании</t>
  </si>
  <si>
    <t xml:space="preserve">УТРО</t>
  </si>
  <si>
    <t xml:space="preserve">89060339092   денис</t>
  </si>
  <si>
    <t xml:space="preserve">от мкад 30 км Новая москва рядом с подольском</t>
  </si>
  <si>
    <t xml:space="preserve">6*4 деревянный сруб хочкт обработку внутри и снаруди ГАП+МОТО    КОРОЕД</t>
  </si>
  <si>
    <t xml:space="preserve">к мамке пошел деньги клянчить----если не позвонит-позвонить сегодня в 17.00.трубку не взял.звонить 06,06</t>
  </si>
  <si>
    <t xml:space="preserve">комары, клещи, муравьи.35 км от МКАД , СНТ Походкино</t>
  </si>
  <si>
    <t xml:space="preserve">комары, клещи, муравьи, </t>
  </si>
  <si>
    <t xml:space="preserve">не хотят жить в Чернобыле</t>
  </si>
  <si>
    <t xml:space="preserve">Олег 89169134397</t>
  </si>
  <si>
    <t xml:space="preserve">комары, 100км от МКАД, 24 сотки</t>
  </si>
  <si>
    <t xml:space="preserve">хочет за 10000</t>
  </si>
  <si>
    <t xml:space="preserve">89096386048 Надия</t>
  </si>
  <si>
    <t xml:space="preserve">Дмитровское ш 86 к 6 кв 248 5 под 16 этаж </t>
  </si>
  <si>
    <t xml:space="preserve">клопы трешка комплекс</t>
  </si>
  <si>
    <t xml:space="preserve">4048ин</t>
  </si>
  <si>
    <t xml:space="preserve">заказ от Равиля </t>
  </si>
  <si>
    <t xml:space="preserve">юля 7 922 192 59 00</t>
  </si>
  <si>
    <t xml:space="preserve">20км от мкад 10 сот борщ</t>
  </si>
  <si>
    <t xml:space="preserve">борщ 10 сот</t>
  </si>
  <si>
    <t xml:space="preserve">сама она не в городе думает как быть</t>
  </si>
  <si>
    <t xml:space="preserve">Дина 89854400226</t>
  </si>
  <si>
    <t xml:space="preserve">договор ППК</t>
  </si>
  <si>
    <t xml:space="preserve">отдала Свете</t>
  </si>
  <si>
    <t xml:space="preserve">89055538606 Евгений</t>
  </si>
  <si>
    <t xml:space="preserve">Медицинские технологии дезинфекция авто</t>
  </si>
  <si>
    <t xml:space="preserve">4049ин</t>
  </si>
  <si>
    <t xml:space="preserve">89166817611 Ольга Николаевна</t>
  </si>
  <si>
    <t xml:space="preserve">8 соток участок граничит с лесом Чеховский р-н</t>
  </si>
  <si>
    <t xml:space="preserve">комары,клещи.муравьи комплекс.если микрокапс+2000</t>
  </si>
  <si>
    <t xml:space="preserve">уточняет цену.поговорит с дочерью.созвон 06,06</t>
  </si>
  <si>
    <t xml:space="preserve">7 925 777 25 99  Екатерина</t>
  </si>
  <si>
    <t xml:space="preserve">10 соток Барвиха Шульгино ГП 4 ул Зеленая д 54 </t>
  </si>
  <si>
    <t xml:space="preserve">кроты.грызуны</t>
  </si>
  <si>
    <t xml:space="preserve">4050ин</t>
  </si>
  <si>
    <t xml:space="preserve">89292373670 Антипов Григорий</t>
  </si>
  <si>
    <t xml:space="preserve">ЖКХ Яркая жизнь обработка помещений общего пользования 40 000 кв</t>
  </si>
  <si>
    <t xml:space="preserve">дератизация, дезинсекция, дезинфекция</t>
  </si>
  <si>
    <t xml:space="preserve">выставила 3 кп-разово месяц год.</t>
  </si>
  <si>
    <t xml:space="preserve">7 916 919 74 65 Наталья Сергеевна</t>
  </si>
  <si>
    <t xml:space="preserve">журнал ппк</t>
  </si>
  <si>
    <t xml:space="preserve">передала контакт Светлане</t>
  </si>
  <si>
    <t xml:space="preserve">89164810418 Елена</t>
  </si>
  <si>
    <t xml:space="preserve">1 покос + 1 гербецидная обработка</t>
  </si>
  <si>
    <t xml:space="preserve">просто интересуется</t>
  </si>
  <si>
    <t xml:space="preserve">89295773918 Дмитрий</t>
  </si>
  <si>
    <t xml:space="preserve">борщ хим обработка</t>
  </si>
  <si>
    <t xml:space="preserve">консультировался.передаст вопрос руководителю</t>
  </si>
  <si>
    <t xml:space="preserve">виктор 89262558270</t>
  </si>
  <si>
    <t xml:space="preserve">10 сот кроты </t>
  </si>
  <si>
    <t xml:space="preserve">кроты комплекс +барьер</t>
  </si>
  <si>
    <t xml:space="preserve">сравнивает цены</t>
  </si>
  <si>
    <t xml:space="preserve">москва фудсити вагончики 270 кв.м ,</t>
  </si>
  <si>
    <t xml:space="preserve">крысы комплекс, пена 4 контейнера-к 1-кратная обработка</t>
  </si>
  <si>
    <t xml:space="preserve">Ждем реквизиты</t>
  </si>
  <si>
    <t xml:space="preserve">Анна +7 915 231 41 76 </t>
  </si>
  <si>
    <t xml:space="preserve">плесень (грибок)1.5 м , в ванне</t>
  </si>
  <si>
    <t xml:space="preserve">плесень грибок </t>
  </si>
  <si>
    <t xml:space="preserve">Светлана 89524567145</t>
  </si>
  <si>
    <t xml:space="preserve">89150914007 Игорь</t>
  </si>
  <si>
    <t xml:space="preserve">гараж кровля.30 кв</t>
  </si>
  <si>
    <t xml:space="preserve">консультировался.хочет как юрик</t>
  </si>
  <si>
    <t xml:space="preserve">7 966 083 40 25 Рая</t>
  </si>
  <si>
    <t xml:space="preserve">8903-291-09-63 </t>
  </si>
  <si>
    <t xml:space="preserve">участок от мкад 40 км, 13 сот </t>
  </si>
  <si>
    <t xml:space="preserve">время согласовывают</t>
  </si>
  <si>
    <t xml:space="preserve">Дмитрий  +7 903 171 63 95</t>
  </si>
  <si>
    <t xml:space="preserve">склад мейджер терминал</t>
  </si>
  <si>
    <t xml:space="preserve">днзинсекцию</t>
  </si>
  <si>
    <t xml:space="preserve">кп отправил</t>
  </si>
  <si>
    <t xml:space="preserve">977-983-42-28 Елена</t>
  </si>
  <si>
    <t xml:space="preserve">москва тараканы 210 м2</t>
  </si>
  <si>
    <t xml:space="preserve">тараканы 2 выезда, барьер</t>
  </si>
  <si>
    <t xml:space="preserve">1495ю</t>
  </si>
  <si>
    <t xml:space="preserve">89031234397 Алексей</t>
  </si>
  <si>
    <t xml:space="preserve">г Чехов 2х комнатная квартира ул Полиграфистов д 12 кв 86 эт 2 код 86</t>
  </si>
  <si>
    <t xml:space="preserve">клопы барьер комплекс</t>
  </si>
  <si>
    <t xml:space="preserve">4052ин</t>
  </si>
  <si>
    <t xml:space="preserve">15 км от мкад 4-10г?</t>
  </si>
  <si>
    <t xml:space="preserve">борщ комплекс+покос</t>
  </si>
  <si>
    <t xml:space="preserve">пробивает цену.хочет.чтобы борщ с первой обработки больше не рос</t>
  </si>
  <si>
    <t xml:space="preserve">89264186781 Варвара</t>
  </si>
  <si>
    <t xml:space="preserve">Красногорский р-н 15км 2к</t>
  </si>
  <si>
    <t xml:space="preserve">подумает</t>
  </si>
  <si>
    <t xml:space="preserve">89104640579 Алексей</t>
  </si>
  <si>
    <t xml:space="preserve">укусил клещ или кто-то</t>
  </si>
  <si>
    <t xml:space="preserve">укус</t>
  </si>
  <si>
    <t xml:space="preserve">в больницу не хочет</t>
  </si>
  <si>
    <t xml:space="preserve">89161615823 Сергей</t>
  </si>
  <si>
    <t xml:space="preserve">Истринский р-н ,0,5 Г юрик с ндс</t>
  </si>
  <si>
    <t xml:space="preserve">борщ.химия2+отдельно покос</t>
  </si>
  <si>
    <t xml:space="preserve">17 040</t>
  </si>
  <si>
    <t xml:space="preserve">жду реквизиты для выставления счета</t>
  </si>
  <si>
    <t xml:space="preserve">8964-635-11-10 Ольга</t>
  </si>
  <si>
    <t xml:space="preserve">127,8 га </t>
  </si>
  <si>
    <t xml:space="preserve">3 100 за Га</t>
  </si>
  <si>
    <t xml:space="preserve">отправил кп с мгцд</t>
  </si>
  <si>
    <t xml:space="preserve">89773772711 Александр</t>
  </si>
  <si>
    <t xml:space="preserve">сан.обследование систем вентиляции</t>
  </si>
  <si>
    <t xml:space="preserve">системы вент</t>
  </si>
  <si>
    <t xml:space="preserve">89166252182 Андрей Анатольевич</t>
  </si>
  <si>
    <t xml:space="preserve">10 га борщевик , е знаю солько точно</t>
  </si>
  <si>
    <t xml:space="preserve">борщ 1 покос+ 1 химия</t>
  </si>
  <si>
    <t xml:space="preserve">бюджет 30000</t>
  </si>
  <si>
    <t xml:space="preserve">18.33</t>
  </si>
  <si>
    <t xml:space="preserve">89998223679 Иуван 89771435318 Кирилл</t>
  </si>
  <si>
    <t xml:space="preserve">г подольск ул бутлерова д 56а кв 33</t>
  </si>
  <si>
    <t xml:space="preserve">4053ин</t>
  </si>
  <si>
    <t xml:space="preserve">89655552255 Михаил</t>
  </si>
  <si>
    <t xml:space="preserve">не доступен\ перезвонить 11.06</t>
  </si>
  <si>
    <t xml:space="preserve">появилась маленькая дырочка, думает что кто там есть , 70 м2</t>
  </si>
  <si>
    <t xml:space="preserve">Анатолий 926-919-03-97</t>
  </si>
  <si>
    <t xml:space="preserve">Новая Рига 8га покос ( там у нас Кузнецов работает сейчас)</t>
  </si>
  <si>
    <t xml:space="preserve">борщ (покос 1) под вопросом пока</t>
  </si>
  <si>
    <t xml:space="preserve">52 000</t>
  </si>
  <si>
    <t xml:space="preserve">Кирилл Рузанкин почта</t>
  </si>
  <si>
    <t xml:space="preserve">дератизация грызунов</t>
  </si>
  <si>
    <t xml:space="preserve">Ольга 8-926-340-63-33</t>
  </si>
  <si>
    <t xml:space="preserve">борщевик, 26 км от Мкад</t>
  </si>
  <si>
    <t xml:space="preserve">борщ (1 покос+ 1 гебрецидная ) 11Г</t>
  </si>
  <si>
    <t xml:space="preserve">336 600</t>
  </si>
  <si>
    <t xml:space="preserve">позвонить 13.06</t>
  </si>
  <si>
    <t xml:space="preserve">Светлана 89055516330</t>
  </si>
  <si>
    <t xml:space="preserve">2-х комнат квартира, клопы+ тараканы, Проезд якушкина,д 3 кв 166\Виталий 89036670907</t>
  </si>
  <si>
    <t xml:space="preserve">клопы+ тараканы холодный и горячий туман</t>
  </si>
  <si>
    <t xml:space="preserve">4054ин</t>
  </si>
  <si>
    <t xml:space="preserve">Татьяна +7 926 052 49 11 </t>
  </si>
  <si>
    <t xml:space="preserve">акт</t>
  </si>
  <si>
    <t xml:space="preserve">не делаем такой</t>
  </si>
  <si>
    <t xml:space="preserve">Вадим 84992564561</t>
  </si>
  <si>
    <t xml:space="preserve">короеды, 70 м2</t>
  </si>
  <si>
    <t xml:space="preserve">короеды</t>
  </si>
  <si>
    <t xml:space="preserve">не отвечает</t>
  </si>
  <si>
    <t xml:space="preserve">Татьяна 89629929725</t>
  </si>
  <si>
    <t xml:space="preserve">13 45</t>
  </si>
  <si>
    <t xml:space="preserve">Анвар 89613345161</t>
  </si>
  <si>
    <t xml:space="preserve">Метро молодежная,2х комнатная квартира</t>
  </si>
  <si>
    <t xml:space="preserve">Дизенсекция клопы комплекс +барьерная защита</t>
  </si>
  <si>
    <t xml:space="preserve">Марина 89019054453</t>
  </si>
  <si>
    <t xml:space="preserve">ресторан, москва, большая тульская д.13</t>
  </si>
  <si>
    <t xml:space="preserve">1496ю</t>
  </si>
  <si>
    <t xml:space="preserve">Евгений 7 (926) 611 4206</t>
  </si>
  <si>
    <t xml:space="preserve">10 сот борщ комплекс</t>
  </si>
  <si>
    <t xml:space="preserve">4059ин</t>
  </si>
  <si>
    <t xml:space="preserve">в понедельник сделает заказ</t>
  </si>
  <si>
    <t xml:space="preserve">Александр 89258321183</t>
  </si>
  <si>
    <t xml:space="preserve">документы для мед центра</t>
  </si>
  <si>
    <t xml:space="preserve">Екатерина 89859894747</t>
  </si>
  <si>
    <t xml:space="preserve">10 сот борщивик </t>
  </si>
  <si>
    <t xml:space="preserve">покос борщивик</t>
  </si>
  <si>
    <t xml:space="preserve">4055ин</t>
  </si>
  <si>
    <t xml:space="preserve">Алексей 89261583108</t>
  </si>
  <si>
    <t xml:space="preserve">45 Га, 12 тр за 1 Га, только гербецидная обработка</t>
  </si>
  <si>
    <t xml:space="preserve">гербецидная обработка</t>
  </si>
  <si>
    <t xml:space="preserve">ДДД1</t>
  </si>
  <si>
    <t xml:space="preserve">Сергиев-Посадский р-н вблизи дер Шабурново и Новоселки.Встреча на перекрестке. 5г может больше смотреть на месте+6500 за г</t>
  </si>
  <si>
    <t xml:space="preserve">4056ин</t>
  </si>
  <si>
    <t xml:space="preserve">89269190397 Анатолий</t>
  </si>
  <si>
    <t xml:space="preserve">комплекс борщевик новая рига.</t>
  </si>
  <si>
    <t xml:space="preserve">комплекс борщевик ( 1покос + 1 хим обработка)</t>
  </si>
  <si>
    <t xml:space="preserve">136 000</t>
  </si>
  <si>
    <t xml:space="preserve">1498ю</t>
  </si>
  <si>
    <t xml:space="preserve">Антон 89999278718</t>
  </si>
  <si>
    <t xml:space="preserve">Рязанский проспект д82к 2 кв 79</t>
  </si>
  <si>
    <t xml:space="preserve">4057ин</t>
  </si>
  <si>
    <t xml:space="preserve">Александр 89258971388</t>
  </si>
  <si>
    <t xml:space="preserve">0,35 Га</t>
  </si>
  <si>
    <t xml:space="preserve">комплекс борщевик ( 1покос + 1 хим обработка), вывоз борщевика</t>
  </si>
  <si>
    <t xml:space="preserve">кп +договор / ждем информации </t>
  </si>
  <si>
    <t xml:space="preserve">Евгения 89859928265</t>
  </si>
  <si>
    <t xml:space="preserve">20 сот 800р помпой</t>
  </si>
  <si>
    <t xml:space="preserve">пока думает, сама наберет</t>
  </si>
  <si>
    <t xml:space="preserve">Елена Николаевна 89057634724</t>
  </si>
  <si>
    <t xml:space="preserve">гербецидная 5 соток, Щелковский район, Деревня Оболдино д.9</t>
  </si>
  <si>
    <t xml:space="preserve">2 гербецидные обработки , 2 выезда</t>
  </si>
  <si>
    <t xml:space="preserve">4058ин</t>
  </si>
  <si>
    <t xml:space="preserve"> участок в лесу площадь 1г.цена по 6,5р за квадрат</t>
  </si>
  <si>
    <t xml:space="preserve">89032729723 Игорь</t>
  </si>
  <si>
    <t xml:space="preserve">м Кантемировская.ул Кантемировская д 22 к 2 кв 720 код 720 14 эт</t>
  </si>
  <si>
    <t xml:space="preserve">плесень комплекс 8кв балкон</t>
  </si>
  <si>
    <t xml:space="preserve">4060ин</t>
  </si>
  <si>
    <t xml:space="preserve">89153318366 Александр</t>
  </si>
  <si>
    <t xml:space="preserve">гор. Пушкино , 2х комнатная квартира, клопы</t>
  </si>
  <si>
    <t xml:space="preserve">комплексная обаботка от клопов</t>
  </si>
  <si>
    <t xml:space="preserve">думает, перезвонить</t>
  </si>
  <si>
    <t xml:space="preserve">89266114206 Евгений</t>
  </si>
  <si>
    <t xml:space="preserve">Мытищинский район (Дмитровское шоссе) дер Пчелка.проехать Икшу и повернуть на канал им Москвы 10 сот</t>
  </si>
  <si>
    <t xml:space="preserve">борщ комплекс+покос+сбор и вывоз травы</t>
  </si>
  <si>
    <t xml:space="preserve">заказ с пятницы стр 8348</t>
  </si>
  <si>
    <t xml:space="preserve">84997097546 Александр</t>
  </si>
  <si>
    <t xml:space="preserve">полный комплект</t>
  </si>
  <si>
    <t xml:space="preserve">89267657766 Дмитрий</t>
  </si>
  <si>
    <t xml:space="preserve">мыши, 120м2, м.Алексеевская,  ул. Рижский проезд, вл.4, стр.1 , дом быта </t>
  </si>
  <si>
    <t xml:space="preserve">дератизация мышей 120 м2</t>
  </si>
  <si>
    <t xml:space="preserve">4061ин</t>
  </si>
  <si>
    <t xml:space="preserve">89165303067 Николай Анатольевич</t>
  </si>
  <si>
    <t xml:space="preserve">г Клин,дер Решеткино ул Весенняя д 48 15 сот</t>
  </si>
  <si>
    <t xml:space="preserve">борщ комплекс 2 хим и покос</t>
  </si>
  <si>
    <t xml:space="preserve">подумает.созвон после 18,00 11,06</t>
  </si>
  <si>
    <t xml:space="preserve">7 926 250 22 11  Анастасия</t>
  </si>
  <si>
    <t xml:space="preserve">м Фрунзенская.Фруезенская наб д 36 кв 1 под 1 эт 2 код 40*2333</t>
  </si>
  <si>
    <t xml:space="preserve">тараканы горясий туман+барьер</t>
  </si>
  <si>
    <t xml:space="preserve">4062ин</t>
  </si>
  <si>
    <t xml:space="preserve">ДДД1 14</t>
  </si>
  <si>
    <t xml:space="preserve">89859056609 Татьяна викторовни</t>
  </si>
  <si>
    <t xml:space="preserve">7,сот Каширка Каширский р-н пос Большое Руново ул Садовая д 20 (в навигаторе вбивать дом 21)</t>
  </si>
  <si>
    <t xml:space="preserve">борщ 2 химия </t>
  </si>
  <si>
    <t xml:space="preserve">4071ин</t>
  </si>
  <si>
    <t xml:space="preserve">Анастасия +7 926 591 57 92</t>
  </si>
  <si>
    <t xml:space="preserve">Истра дом клопы 2 этажа и пчелы</t>
  </si>
  <si>
    <t xml:space="preserve">с мужем согласует\думает</t>
  </si>
  <si>
    <t xml:space="preserve">Елена 89268109355</t>
  </si>
  <si>
    <t xml:space="preserve">Лиза\Маша</t>
  </si>
  <si>
    <t xml:space="preserve">постельные вши</t>
  </si>
  <si>
    <t xml:space="preserve">борщивикоф 17</t>
  </si>
  <si>
    <t xml:space="preserve">Наталья 89166701527</t>
  </si>
  <si>
    <t xml:space="preserve">покос 6 соток, г. Москва, поселение Роговское, деревня Калинка, ул. Парковая  д.36</t>
  </si>
  <si>
    <t xml:space="preserve">покос</t>
  </si>
  <si>
    <t xml:space="preserve">4063ин</t>
  </si>
  <si>
    <t xml:space="preserve">Александр 89773372711</t>
  </si>
  <si>
    <t xml:space="preserve">7 968 737 99 66  Анна</t>
  </si>
  <si>
    <t xml:space="preserve">трубку не взяла.звонить в 11,00</t>
  </si>
  <si>
    <t xml:space="preserve">89853370077 Денис 89853371177 Наталья</t>
  </si>
  <si>
    <t xml:space="preserve">ориентир дер Лизуново.кот пос Лесные Озера Сергиев-Посадский райно уч 84.</t>
  </si>
  <si>
    <t xml:space="preserve">короед или термиты площадь небольшая</t>
  </si>
  <si>
    <t xml:space="preserve">4064ин</t>
  </si>
  <si>
    <t xml:space="preserve">89855844750 Валентина</t>
  </si>
  <si>
    <t xml:space="preserve">Октябрьское поле ул Паршина 4 Хостел</t>
  </si>
  <si>
    <t xml:space="preserve">1 комната </t>
  </si>
  <si>
    <t xml:space="preserve">4065ин</t>
  </si>
  <si>
    <t xml:space="preserve">пробивает цены.созвон 13,06 заказ стр 9404</t>
  </si>
  <si>
    <t xml:space="preserve">89254621406 Юлия</t>
  </si>
  <si>
    <t xml:space="preserve">145м2, дератизация и дезенфекция , раз в квартал</t>
  </si>
  <si>
    <t xml:space="preserve">дератизация и дезенфекция</t>
  </si>
  <si>
    <t xml:space="preserve">7 830</t>
  </si>
  <si>
    <t xml:space="preserve">согласовывает с руководством</t>
  </si>
  <si>
    <t xml:space="preserve">Ирина 903-686-07-91</t>
  </si>
  <si>
    <t xml:space="preserve">Рузский район деревня Марьино участок 62 </t>
  </si>
  <si>
    <t xml:space="preserve">пчелки на чердаке ( возможно два улия) </t>
  </si>
  <si>
    <t xml:space="preserve">4066ин</t>
  </si>
  <si>
    <t xml:space="preserve">Алексей 84964389272</t>
  </si>
  <si>
    <t xml:space="preserve">обработка+ покос борщивика, парк отель Олимп Коломна</t>
  </si>
  <si>
    <t xml:space="preserve">обработка+покос</t>
  </si>
  <si>
    <t xml:space="preserve">89854222089 Александр</t>
  </si>
  <si>
    <t xml:space="preserve">113877 кв дом.Управляющая компания.ежемесячная обработка 308 домов в г.Королев</t>
  </si>
  <si>
    <t xml:space="preserve">273 304</t>
  </si>
  <si>
    <t xml:space="preserve">89037226932 Александр</t>
  </si>
  <si>
    <t xml:space="preserve">20 сот Можайский район</t>
  </si>
  <si>
    <t xml:space="preserve">20 сот </t>
  </si>
  <si>
    <t xml:space="preserve">решат с площадью, перезвонить 13.06</t>
  </si>
  <si>
    <t xml:space="preserve">20 соток Можайский район.есть еще соседи(общая площадь в этом случае будет 1г..если только он-23000/если с соседями 25500 за г.уточнить будет ли использовать услугу-сбор выкошенных растений</t>
  </si>
  <si>
    <t xml:space="preserve">борщ.комплекс+покос</t>
  </si>
  <si>
    <t xml:space="preserve">разговаривает с соседями созвон 13,06</t>
  </si>
  <si>
    <t xml:space="preserve">89661008090  Екатерина Геннадьевна</t>
  </si>
  <si>
    <t xml:space="preserve">договор 3 д</t>
  </si>
  <si>
    <t xml:space="preserve">1501ю</t>
  </si>
  <si>
    <t xml:space="preserve">8-495-735-99-33\8/9169492688 Юлия</t>
  </si>
  <si>
    <t xml:space="preserve">3д и на вентиляцию</t>
  </si>
  <si>
    <t xml:space="preserve">думает </t>
  </si>
  <si>
    <t xml:space="preserve">89037390343 Алексей</t>
  </si>
  <si>
    <t xml:space="preserve">Лиза </t>
  </si>
  <si>
    <t xml:space="preserve">хращевик комплекс</t>
  </si>
  <si>
    <t xml:space="preserve">думает,  набирет</t>
  </si>
  <si>
    <t xml:space="preserve">89175681055 Татьяна</t>
  </si>
  <si>
    <t xml:space="preserve">тараканы комплекс, Ступино, Андронова д.37, кв. 30, 2 подьезд от дороги</t>
  </si>
  <si>
    <t xml:space="preserve">4067ин</t>
  </si>
  <si>
    <t xml:space="preserve">89163090344 Татьяна</t>
  </si>
  <si>
    <t xml:space="preserve">Бибирево путевой проезд д 28 кв 77 под 1 эт 11 1комн кв (старый клиент)</t>
  </si>
  <si>
    <t xml:space="preserve">4068ин</t>
  </si>
  <si>
    <t xml:space="preserve">84991828090 Наталья Евгеньевна</t>
  </si>
  <si>
    <t xml:space="preserve">Пушкинский р-н 10 соток борщ.2 химии без покоса</t>
  </si>
  <si>
    <t xml:space="preserve">борщ 2 химии без покоса</t>
  </si>
  <si>
    <t xml:space="preserve">сообщит дочери.созвон 12,06 в 14,00</t>
  </si>
  <si>
    <t xml:space="preserve">мсэ17</t>
  </si>
  <si>
    <t xml:space="preserve">499-245-17-66</t>
  </si>
  <si>
    <t xml:space="preserve">дорохово</t>
  </si>
  <si>
    <t xml:space="preserve">2 куста борщ</t>
  </si>
  <si>
    <t xml:space="preserve">что ей делать?))))</t>
  </si>
  <si>
    <t xml:space="preserve">мсэ18</t>
  </si>
  <si>
    <t xml:space="preserve">Балашиха 3ка</t>
  </si>
  <si>
    <t xml:space="preserve">14.53</t>
  </si>
  <si>
    <t xml:space="preserve">7 977 677 49 65 Светлана</t>
  </si>
  <si>
    <t xml:space="preserve">2 комн Перово</t>
  </si>
  <si>
    <t xml:space="preserve">поговорит с мужем и перезвонит.созвон 12,06 не надо</t>
  </si>
  <si>
    <t xml:space="preserve">89266337997 Елена 89636782938 Владимир</t>
  </si>
  <si>
    <t xml:space="preserve">м Крылатское снт Речник от шлагбаума позвонить.уч 193а осы рядом парк Сказка</t>
  </si>
  <si>
    <t xml:space="preserve">осы</t>
  </si>
  <si>
    <t xml:space="preserve">4069ин</t>
  </si>
  <si>
    <t xml:space="preserve">МСЭ 21 форма</t>
  </si>
  <si>
    <t xml:space="preserve">7 985 415 64 02  Дмитрий Шалунов </t>
  </si>
  <si>
    <t xml:space="preserve">село Остров 13 км от Мкад Каширк а50 кв Ленинский р-н село Остров ул Верхняя слобода д 127Б</t>
  </si>
  <si>
    <t xml:space="preserve">4070ин</t>
  </si>
  <si>
    <t xml:space="preserve">89260799213 Исмол</t>
  </si>
  <si>
    <t xml:space="preserve">2к квартира м Семеновская</t>
  </si>
  <si>
    <t xml:space="preserve">тараканы гор туман</t>
  </si>
  <si>
    <t xml:space="preserve">надо сегодня хач</t>
  </si>
  <si>
    <t xml:space="preserve">89999141899 Наим</t>
  </si>
  <si>
    <t xml:space="preserve">2х квартира  Мытищи</t>
  </si>
  <si>
    <t xml:space="preserve">думаю </t>
  </si>
  <si>
    <t xml:space="preserve">МСЭ 24 форма</t>
  </si>
  <si>
    <t xml:space="preserve">7 926 668 18 00 Кристина</t>
  </si>
  <si>
    <t xml:space="preserve">Магазин в ТРЦ Европейский атриум Рим, Boutuque de parfums 20 кв годовая дезинсекция.обработка в ночное время</t>
  </si>
  <si>
    <t xml:space="preserve">12 960</t>
  </si>
  <si>
    <t xml:space="preserve">ждем реквизиты.отправили договор и счет</t>
  </si>
  <si>
    <t xml:space="preserve">89057573311 Владислав</t>
  </si>
  <si>
    <t xml:space="preserve">Пекарня в ТЦ, нужна консультация по документам </t>
  </si>
  <si>
    <t xml:space="preserve">передали документы</t>
  </si>
  <si>
    <t xml:space="preserve">7 917 839 82 59  Зоя Семеновна </t>
  </si>
  <si>
    <t xml:space="preserve">подстава</t>
  </si>
  <si>
    <t xml:space="preserve">заявку не оставляла</t>
  </si>
  <si>
    <t xml:space="preserve">89055452889 Антонина</t>
  </si>
  <si>
    <t xml:space="preserve">150 кв Пкшкино пищевое предприятие (если да-под Никанорова)</t>
  </si>
  <si>
    <t xml:space="preserve">пошла говорить с руководством</t>
  </si>
  <si>
    <t xml:space="preserve">89035731957 Алла</t>
  </si>
  <si>
    <t xml:space="preserve">Ул Рябиновая д 8 к 1 кв 86 под 2 дом 100к0572 2х комнатная квартира позвонить по приезде</t>
  </si>
  <si>
    <t xml:space="preserve">4072ин</t>
  </si>
  <si>
    <t xml:space="preserve">7 916 318 02 23 Шеховцов Сергей Николаевич </t>
  </si>
  <si>
    <t xml:space="preserve">производство.в общаге рабочим обрабтка от клопов раз в квартал</t>
  </si>
  <si>
    <t xml:space="preserve">дезинсекция клопы</t>
  </si>
  <si>
    <t xml:space="preserve">9 450</t>
  </si>
  <si>
    <t xml:space="preserve">Тамбовская обл 30 дер короед</t>
  </si>
  <si>
    <t xml:space="preserve">посоветуюсь с мужем.пробивает цены</t>
  </si>
  <si>
    <t xml:space="preserve">мсэ 5 форма</t>
  </si>
  <si>
    <t xml:space="preserve">Анастасия 7 968 947 40 08</t>
  </si>
  <si>
    <t xml:space="preserve">салон красоты 13м2</t>
  </si>
  <si>
    <t xml:space="preserve">1507ю</t>
  </si>
  <si>
    <t xml:space="preserve">заказ 14,06 созвон уточнить дату обработки после прихода денег</t>
  </si>
  <si>
    <t xml:space="preserve">89773916738 Александр</t>
  </si>
  <si>
    <t xml:space="preserve">деревянный дом короед </t>
  </si>
  <si>
    <t xml:space="preserve">короед.внешняя обработка дома</t>
  </si>
  <si>
    <t xml:space="preserve">созвон в понедельник</t>
  </si>
  <si>
    <t xml:space="preserve">89267556002 Сергей</t>
  </si>
  <si>
    <t xml:space="preserve">нужен акт о м Преображенка нужен акт что в доме проведена санобработка и квартира пригодна для проживания.саму обработку делать не надо акт-осмотра Преображенская площадь.Погонный проезлд д 6 кв 27 под 2 эт 2 </t>
  </si>
  <si>
    <t xml:space="preserve">акт-осмотра</t>
  </si>
  <si>
    <t xml:space="preserve">4074ин</t>
  </si>
  <si>
    <t xml:space="preserve">Алексей 7 999 898 75 38 </t>
  </si>
  <si>
    <t xml:space="preserve">мсэ9</t>
  </si>
  <si>
    <t xml:space="preserve">павел 7 916 519 85 78</t>
  </si>
  <si>
    <t xml:space="preserve">москв обл Клинский район деревня Елено СНТ Эврика уч 68А</t>
  </si>
  <si>
    <t xml:space="preserve">комплекс борщ 13 сот  покос + сбор+ вывоз + 1 хим обработка 7000 руб на карте.</t>
  </si>
  <si>
    <t xml:space="preserve">4073ин</t>
  </si>
  <si>
    <t xml:space="preserve">мсэ10 форма</t>
  </si>
  <si>
    <t xml:space="preserve">7 985 234 11 00  Руслан</t>
  </si>
  <si>
    <t xml:space="preserve">кафе 30 кв</t>
  </si>
  <si>
    <t xml:space="preserve">договор 3д без обработки</t>
  </si>
  <si>
    <t xml:space="preserve">мсэ 11 форма</t>
  </si>
  <si>
    <t xml:space="preserve">7 962 351 20 35 Олег Игоревич</t>
  </si>
  <si>
    <t xml:space="preserve">кп на дератиз дезинфекц 2 пом 500кв. с ндс</t>
  </si>
  <si>
    <t xml:space="preserve">дез и дер</t>
  </si>
  <si>
    <t xml:space="preserve">сделать кп</t>
  </si>
  <si>
    <t xml:space="preserve">СМЭ12 </t>
  </si>
  <si>
    <t xml:space="preserve">925-082-84-41</t>
  </si>
  <si>
    <t xml:space="preserve">дератизация на год 170м2</t>
  </si>
  <si>
    <t xml:space="preserve">дератиз</t>
  </si>
  <si>
    <t xml:space="preserve">отправил шаблон договора</t>
  </si>
  <si>
    <t xml:space="preserve">89169408437 Александр старый клиент</t>
  </si>
  <si>
    <t xml:space="preserve">истринский район ушаковские дачи ориентир леоново бужаровский район ехать по новой риге поворот на румянцево</t>
  </si>
  <si>
    <t xml:space="preserve">комары,клещи,осы,слепни</t>
  </si>
  <si>
    <t xml:space="preserve">4076ин</t>
  </si>
  <si>
    <t xml:space="preserve">7 926 233 94 92  Мария 89166225910 Павел</t>
  </si>
  <si>
    <t xml:space="preserve">плесень в ванной воскр после 12 Крылатское ул Крылатские холмы 35к1 кв 116 под 2 эт 12 дом 116</t>
  </si>
  <si>
    <t xml:space="preserve">плесень маленькие пятнышки в ванной</t>
  </si>
  <si>
    <t xml:space="preserve">4075ин</t>
  </si>
  <si>
    <t xml:space="preserve">Волоколамка 70й км 15 соток</t>
  </si>
  <si>
    <t xml:space="preserve">выкосит сама.не надо</t>
  </si>
  <si>
    <t xml:space="preserve">89154300712 Лидия</t>
  </si>
  <si>
    <t xml:space="preserve">м Полежаевская Маршала Жукова 39 к 6 под 1 кв 92 эт 7 код 92</t>
  </si>
  <si>
    <t xml:space="preserve">мокрицы+барьер</t>
  </si>
  <si>
    <t xml:space="preserve">4077ин</t>
  </si>
  <si>
    <t xml:space="preserve">89175406746 Светлана</t>
  </si>
  <si>
    <t xml:space="preserve">чужой участок.как обрабатываем избирательный гербицид Пушкинский р-н дачное некомерческое партнерство Новое тишково уч 1 рядом деревня Кстинино</t>
  </si>
  <si>
    <t xml:space="preserve">борщ комплекс аудит</t>
  </si>
  <si>
    <t xml:space="preserve">4081ин</t>
  </si>
  <si>
    <t xml:space="preserve">saecovending.ru склад 200 кв</t>
  </si>
  <si>
    <t xml:space="preserve">разовая обработка отправила договор на рассмотрение.17,06 договор смотрит юрист.по результатам напишут.обработку планируют на пятницу</t>
  </si>
  <si>
    <t xml:space="preserve">89035429184 Александр</t>
  </si>
  <si>
    <t xml:space="preserve">Домодедовский р-н дер Купчинино позвонить как приедет воды нет</t>
  </si>
  <si>
    <t xml:space="preserve">4078ин</t>
  </si>
  <si>
    <t xml:space="preserve">Мария 916-900-79-64</t>
  </si>
  <si>
    <t xml:space="preserve">Истра муравьи</t>
  </si>
  <si>
    <t xml:space="preserve">муравть 170м2</t>
  </si>
  <si>
    <t xml:space="preserve">1511ю</t>
  </si>
  <si>
    <t xml:space="preserve">7 964 630 57 89  Мая</t>
  </si>
  <si>
    <t xml:space="preserve">2х комнатная</t>
  </si>
  <si>
    <t xml:space="preserve">чурка.хочет очень дешево</t>
  </si>
  <si>
    <t xml:space="preserve">89772872652 Ирина</t>
  </si>
  <si>
    <t xml:space="preserve">1комнатная квартира.Волгоградский проспект 52</t>
  </si>
  <si>
    <t xml:space="preserve">хочет комплекс за 2000</t>
  </si>
  <si>
    <t xml:space="preserve">7 925 475 76 00 Николай</t>
  </si>
  <si>
    <t xml:space="preserve">Талдомский р-н 15 сот </t>
  </si>
  <si>
    <t xml:space="preserve">копает участкосравнивает цены.думает</t>
  </si>
  <si>
    <t xml:space="preserve">7 903 975 55 88  Сергей</t>
  </si>
  <si>
    <t xml:space="preserve">номер не доступен</t>
  </si>
  <si>
    <t xml:space="preserve">09.42</t>
  </si>
  <si>
    <t xml:space="preserve">89104566152 Юлия</t>
  </si>
  <si>
    <t xml:space="preserve">Проспект Мира ул Щепкина д 24 стр 1 Посольство Шри-Ланки </t>
  </si>
  <si>
    <t xml:space="preserve">тараканы.20 кв м.разовая обработка гор туман</t>
  </si>
  <si>
    <t xml:space="preserve">4079ин</t>
  </si>
  <si>
    <t xml:space="preserve">7 977 770 44 54  Евгений </t>
  </si>
  <si>
    <t xml:space="preserve">89151981041 Леонид</t>
  </si>
  <si>
    <t xml:space="preserve">Раменский р-н дер Сидорово Котеджный поселок Феникс 8соток</t>
  </si>
  <si>
    <t xml:space="preserve">4080ин</t>
  </si>
  <si>
    <t xml:space="preserve">Опег Игоревич 7 962 351 20 35        </t>
  </si>
  <si>
    <t xml:space="preserve">84959337496 Екатерина</t>
  </si>
  <si>
    <t xml:space="preserve">дер дезинф склад 68тыс квадр 0,9р и 1 р Клининговая контора</t>
  </si>
  <si>
    <t xml:space="preserve">разовая обработка</t>
  </si>
  <si>
    <t xml:space="preserve">ждем реквизиты/ждет денег от своего клиента потм сделает заказ.позвонит сама</t>
  </si>
  <si>
    <t xml:space="preserve">89852890445 Николай</t>
  </si>
  <si>
    <t xml:space="preserve">Клинский р-н 5 соток может и меньше</t>
  </si>
  <si>
    <t xml:space="preserve">думает.наберет</t>
  </si>
  <si>
    <t xml:space="preserve">Алексей +7 903 141 40 06 </t>
  </si>
  <si>
    <t xml:space="preserve">100км отмкад кроты</t>
  </si>
  <si>
    <t xml:space="preserve">89690211990 Наталья</t>
  </si>
  <si>
    <t xml:space="preserve">2х комнатная квартира Филевский парк м Пионерская ул Малая филевская д 28/1 (в доме почта России) 1под код 100к1234 кв7 2й этаж</t>
  </si>
  <si>
    <t xml:space="preserve">4082н</t>
  </si>
  <si>
    <t xml:space="preserve">МСэ 11</t>
  </si>
  <si>
    <t xml:space="preserve">Татьяна 985-784-94-04</t>
  </si>
  <si>
    <t xml:space="preserve">НОВО тишково</t>
  </si>
  <si>
    <t xml:space="preserve">1514ю</t>
  </si>
  <si>
    <t xml:space="preserve">МСэ 12 форма</t>
  </si>
  <si>
    <t xml:space="preserve">925+279+82+77 Мария</t>
  </si>
  <si>
    <t xml:space="preserve">Химки квартал Клязьма СНТ Звезда муравьи в доме-баня 30кв м ул Садовая уч 59</t>
  </si>
  <si>
    <t xml:space="preserve">муравьи баня 2700</t>
  </si>
  <si>
    <t xml:space="preserve">4083ин</t>
  </si>
  <si>
    <t xml:space="preserve">МСэ 13 форма</t>
  </si>
  <si>
    <t xml:space="preserve">7 915 326 55 17 Михаил</t>
  </si>
  <si>
    <t xml:space="preserve">50 г 3 участка тендер банк тоги в пятницу.край в понедельник</t>
  </si>
  <si>
    <t xml:space="preserve">предлагают поучаствовать в тендере</t>
  </si>
  <si>
    <t xml:space="preserve">Владимир 901-546-06-22</t>
  </si>
  <si>
    <t xml:space="preserve">60км от мкад  0,5 сот</t>
  </si>
  <si>
    <t xml:space="preserve">кротик</t>
  </si>
  <si>
    <t xml:space="preserve">с женой думают завтра набрать.пока нет</t>
  </si>
  <si>
    <t xml:space="preserve">84957218494 Виктория Евгеньевна</t>
  </si>
  <si>
    <t xml:space="preserve">около 100 объектов Клинский Шаховской Можайский</t>
  </si>
  <si>
    <t xml:space="preserve">борщ.покос</t>
  </si>
  <si>
    <t xml:space="preserve">пришлют заявку на почту,ждет решения руководства.наберет сама</t>
  </si>
  <si>
    <t xml:space="preserve">7 916 020 08 59 Галина</t>
  </si>
  <si>
    <t xml:space="preserve">2х комнатная квартира .горячий+барьер за 3100 предлагала</t>
  </si>
  <si>
    <t xml:space="preserve">подумает.пробивает цены</t>
  </si>
  <si>
    <t xml:space="preserve">7 903 578 96 03 Алексей</t>
  </si>
  <si>
    <t xml:space="preserve">заказал гарантийный выезд</t>
  </si>
  <si>
    <t xml:space="preserve">89169244079 Федор 89851250733 Вячеслав</t>
  </si>
  <si>
    <t xml:space="preserve">солнечногорский район поворово ул Сонечная д 23</t>
  </si>
  <si>
    <t xml:space="preserve">пчелы</t>
  </si>
  <si>
    <t xml:space="preserve">4084ин</t>
  </si>
  <si>
    <t xml:space="preserve">7 926 190 88 00 Наталья</t>
  </si>
  <si>
    <t xml:space="preserve">3х квартира м Каоломенская Нагатинская набережная д 12 кор 2 кв 307 9 под 6 эт 200к2317</t>
  </si>
  <si>
    <t xml:space="preserve">муравьи маленькие желтенькие</t>
  </si>
  <si>
    <t xml:space="preserve">4085ин</t>
  </si>
  <si>
    <t xml:space="preserve">499935-12-95  доб 212 анастасия</t>
  </si>
  <si>
    <t xml:space="preserve">Ленинский пр годовое обслуж </t>
  </si>
  <si>
    <t xml:space="preserve">тараканы+ крысы</t>
  </si>
  <si>
    <t xml:space="preserve">Велхаус оплатил</t>
  </si>
  <si>
    <t xml:space="preserve">11 50</t>
  </si>
  <si>
    <t xml:space="preserve">старый дом</t>
  </si>
  <si>
    <t xml:space="preserve">хочет чтобы мыши после обработки не дохли а разбегались</t>
  </si>
  <si>
    <t xml:space="preserve">мсэ 7 форма</t>
  </si>
  <si>
    <t xml:space="preserve">7 916 686 86 08  Дмитрий</t>
  </si>
  <si>
    <t xml:space="preserve">1 комнатная квартира Королев микр-н Юбилейный ул Тихонравова д 28Б ТЦ от него позвонить</t>
  </si>
  <si>
    <t xml:space="preserve">4086ин</t>
  </si>
  <si>
    <t xml:space="preserve">Вадим 930-411-70-26</t>
  </si>
  <si>
    <t xml:space="preserve">сэс доки</t>
  </si>
  <si>
    <t xml:space="preserve">отдал врачу</t>
  </si>
  <si>
    <t xml:space="preserve">89683209906 Людмила</t>
  </si>
  <si>
    <t xml:space="preserve">видное тараканы 1к кв ул Заводская д 24 кв 135 4 под эт 8 дом 135</t>
  </si>
  <si>
    <t xml:space="preserve">4087ин</t>
  </si>
  <si>
    <t xml:space="preserve">89161319403 Владимир</t>
  </si>
  <si>
    <t xml:space="preserve">Коломна бульвар 800летия д 2 кв 38 под 3 эт 4 дом 38 4 комнатн</t>
  </si>
  <si>
    <t xml:space="preserve">4088ин</t>
  </si>
  <si>
    <t xml:space="preserve">заказ отменил заказ</t>
  </si>
  <si>
    <t xml:space="preserve">7-495-937-9500, доб.: 232 Тамара</t>
  </si>
  <si>
    <t xml:space="preserve">        Посольство Федеративной Республики Германия, Ул. Мосфильмовская 56,                                            </t>
  </si>
  <si>
    <t xml:space="preserve">   осы в трех местах</t>
  </si>
  <si>
    <t xml:space="preserve">4090ин</t>
  </si>
  <si>
    <t xml:space="preserve">89852294938 Юлия</t>
  </si>
  <si>
    <t xml:space="preserve">Одинцовский р-н Усово позвонить по приезде</t>
  </si>
  <si>
    <t xml:space="preserve">крысы у собачьего вольера</t>
  </si>
  <si>
    <t xml:space="preserve">4091ин</t>
  </si>
  <si>
    <t xml:space="preserve">89166942100 Андрей</t>
  </si>
  <si>
    <t xml:space="preserve">Город Апрелевка, ул 3 солнечная, дом 1</t>
  </si>
  <si>
    <t xml:space="preserve">кроты 4 сотки</t>
  </si>
  <si>
    <t xml:space="preserve">4093ин</t>
  </si>
  <si>
    <t xml:space="preserve">89104452134 Татьяна</t>
  </si>
  <si>
    <t xml:space="preserve">15 соток  Кот пос Дольчевита рядом с дер Духанино номер участка 176</t>
  </si>
  <si>
    <t xml:space="preserve">борщевик хим обработка 1 хим обр</t>
  </si>
  <si>
    <t xml:space="preserve">4092ин</t>
  </si>
  <si>
    <t xml:space="preserve">926-246-21-50</t>
  </si>
  <si>
    <t xml:space="preserve">15 км от мкад </t>
  </si>
  <si>
    <t xml:space="preserve">кароед</t>
  </si>
  <si>
    <t xml:space="preserve">сейчас с соседями поговорит чтоб вместе все сделать.</t>
  </si>
  <si>
    <t xml:space="preserve">Павел 8 985 220 48 07</t>
  </si>
  <si>
    <t xml:space="preserve">договора 2 шт + 2 акта</t>
  </si>
  <si>
    <t xml:space="preserve">договора без работ</t>
  </si>
  <si>
    <t xml:space="preserve">1520ю/1521ю</t>
  </si>
  <si>
    <t xml:space="preserve">Москва 1к Кавказский бульвар д 47 к 1 кв 101 под посл эт 2й код к101к1593</t>
  </si>
  <si>
    <t xml:space="preserve">4094ин</t>
  </si>
  <si>
    <t xml:space="preserve">мсэ 8 форма</t>
  </si>
  <si>
    <t xml:space="preserve">7 966 045 49 59  Федор</t>
  </si>
  <si>
    <t xml:space="preserve">магазин разливного пива 3д договор 4ре акта обработка раз в квартал</t>
  </si>
  <si>
    <t xml:space="preserve">1522ю</t>
  </si>
  <si>
    <t xml:space="preserve">оплатил</t>
  </si>
  <si>
    <t xml:space="preserve">Дмитрий 926-541-47-49</t>
  </si>
  <si>
    <t xml:space="preserve">реутов суббота</t>
  </si>
  <si>
    <t xml:space="preserve">7 967 113 96 70  Анастасия  </t>
  </si>
  <si>
    <t xml:space="preserve">3шка</t>
  </si>
  <si>
    <t xml:space="preserve">2 099</t>
  </si>
  <si>
    <t xml:space="preserve">эконом.хочет очень дешево</t>
  </si>
  <si>
    <t xml:space="preserve">140км дом 36кв</t>
  </si>
  <si>
    <t xml:space="preserve">муравьи гор+хол</t>
  </si>
  <si>
    <t xml:space="preserve">7 926 713 26 13 Яков</t>
  </si>
  <si>
    <t xml:space="preserve">105 848,67 Метрогородок.по 2,8 кв</t>
  </si>
  <si>
    <t xml:space="preserve">дезинсекция (блохи)</t>
  </si>
  <si>
    <t xml:space="preserve">296 374</t>
  </si>
  <si>
    <t xml:space="preserve">7 816 977 0273 Галина</t>
  </si>
  <si>
    <t xml:space="preserve">дезинфекция автомобиля Ларгус С191СМ750 , будут сами к нам ездить</t>
  </si>
  <si>
    <t xml:space="preserve">дезинфекция автомобиля</t>
  </si>
  <si>
    <t xml:space="preserve">7 985 766 61 71  Екатерина </t>
  </si>
  <si>
    <t xml:space="preserve">985-882-87-26</t>
  </si>
  <si>
    <t xml:space="preserve">2 км квартира долгопрудный </t>
  </si>
  <si>
    <t xml:space="preserve">499-138-56-36</t>
  </si>
  <si>
    <t xml:space="preserve">10 сот истра</t>
  </si>
  <si>
    <t xml:space="preserve">9 990</t>
  </si>
  <si>
    <t xml:space="preserve">чувак в больницу попал звонить в 25,06</t>
  </si>
  <si>
    <t xml:space="preserve">905 726 42 54 Ольга</t>
  </si>
  <si>
    <t xml:space="preserve">Химки , Юбилейный пр дом30 кв 82 , домофон 82в</t>
  </si>
  <si>
    <t xml:space="preserve">4096ин</t>
  </si>
  <si>
    <t xml:space="preserve">89636547353 Сергей  901-183-25-55</t>
  </si>
  <si>
    <t xml:space="preserve">Москва Мосрентген 2й Музыкальный проезд стр 1/12 м Теплый стан </t>
  </si>
  <si>
    <t xml:space="preserve">плесень аудит</t>
  </si>
  <si>
    <t xml:space="preserve">4097ин</t>
  </si>
  <si>
    <t xml:space="preserve">7 925 517 39 48  Александр </t>
  </si>
  <si>
    <t xml:space="preserve">муравьи ползут с улицы на кухню.в квартире нет.только на кухне.уползают обратно м Бунинская аллея Чичерский проезд д 126 к 1 кв 252 под 5 эт 1 дом 252</t>
  </si>
  <si>
    <t xml:space="preserve">муравьи холодный+барьер</t>
  </si>
  <si>
    <t xml:space="preserve">4102ин</t>
  </si>
  <si>
    <t xml:space="preserve">89636725796 Улан</t>
  </si>
  <si>
    <t xml:space="preserve">м Новые черемушки ул Профсоюзная д 33 корп 2 кв 23 под 2 эт 1 дом 23к4374</t>
  </si>
  <si>
    <t xml:space="preserve">4098ин</t>
  </si>
  <si>
    <t xml:space="preserve">89265070812 Игорь</t>
  </si>
  <si>
    <t xml:space="preserve">несколько участков солнечногорский р-н 250г</t>
  </si>
  <si>
    <t xml:space="preserve">2 500 000 </t>
  </si>
  <si>
    <t xml:space="preserve">кп отправили</t>
  </si>
  <si>
    <t xml:space="preserve">89776364815 Ярослав</t>
  </si>
  <si>
    <t xml:space="preserve">г Чехов ул Солнышевская 3а 1Г</t>
  </si>
  <si>
    <t xml:space="preserve">4099ин</t>
  </si>
  <si>
    <t xml:space="preserve">919-139-88-25 Валерий</t>
  </si>
  <si>
    <t xml:space="preserve">Химки   </t>
  </si>
  <si>
    <t xml:space="preserve">аудит завтра в 14:00</t>
  </si>
  <si>
    <t xml:space="preserve">999-963-16-02</t>
  </si>
  <si>
    <t xml:space="preserve">09.25</t>
  </si>
  <si>
    <t xml:space="preserve">89852989955 Игорь 89163845585 Ян-звонить ему</t>
  </si>
  <si>
    <t xml:space="preserve">микрорайон Пушкинский лес где Софрино дер Могильцы уч 445 Ярославское шоссе 32 км</t>
  </si>
  <si>
    <t xml:space="preserve">короед инъекции 6 дереаьев</t>
  </si>
  <si>
    <t xml:space="preserve">4100ин</t>
  </si>
  <si>
    <t xml:space="preserve">7 925 123 87 13 Евгений </t>
  </si>
  <si>
    <t xml:space="preserve">89636488400 Дмитрий</t>
  </si>
  <si>
    <t xml:space="preserve">Химки Германа Титова д 12 к 1 кв 88 под 3 код реш1213 эт 6 2хкомнатная</t>
  </si>
  <si>
    <t xml:space="preserve">блохи гапом</t>
  </si>
  <si>
    <t xml:space="preserve">4101ин</t>
  </si>
  <si>
    <t xml:space="preserve">Андрей 7 905 773 73 28 </t>
  </si>
  <si>
    <t xml:space="preserve">130 от мкад муравьи </t>
  </si>
  <si>
    <t xml:space="preserve">отключен звонить в 15:00</t>
  </si>
  <si>
    <t xml:space="preserve">7 926 538 51 48 Земира</t>
  </si>
  <si>
    <t xml:space="preserve">занято все время</t>
  </si>
  <si>
    <t xml:space="preserve">7 968 931 04 52  Влад</t>
  </si>
  <si>
    <t xml:space="preserve">полный пакет доков</t>
  </si>
  <si>
    <t xml:space="preserve">7 926 264 08 87  Андрей</t>
  </si>
  <si>
    <t xml:space="preserve">ошибка.заявку не оставляла</t>
  </si>
  <si>
    <t xml:space="preserve">7+926+972+72+42</t>
  </si>
  <si>
    <t xml:space="preserve">ленинградский пр 23</t>
  </si>
  <si>
    <t xml:space="preserve">4103ин</t>
  </si>
  <si>
    <t xml:space="preserve">осы на балконе</t>
  </si>
  <si>
    <t xml:space="preserve">позвонить в 18,00</t>
  </si>
  <si>
    <t xml:space="preserve">7 903 189 50 32  Владимир</t>
  </si>
  <si>
    <t xml:space="preserve">4 сотки 97 км Ленинградского шоссе дер Ямуга СНТ Плотан 29 уч.</t>
  </si>
  <si>
    <t xml:space="preserve">кроты комплекс+репилент (ловушки остались)</t>
  </si>
  <si>
    <t xml:space="preserve">4104ин</t>
  </si>
  <si>
    <t xml:space="preserve">89197256107 Ирина</t>
  </si>
  <si>
    <t xml:space="preserve">коломенский р-н 10 соток.муравьи в доме и возле дома муравейники</t>
  </si>
  <si>
    <t xml:space="preserve">выберет день.наберет</t>
  </si>
  <si>
    <t xml:space="preserve">7 962 955 72 49 </t>
  </si>
  <si>
    <t xml:space="preserve">ошибка</t>
  </si>
  <si>
    <t xml:space="preserve">89165589430 Юрий</t>
  </si>
  <si>
    <t xml:space="preserve">г Королев Пограничников 8а 10 соток</t>
  </si>
  <si>
    <t xml:space="preserve">клещи+покос простой травы.(докасить)</t>
  </si>
  <si>
    <t xml:space="preserve">4105ин</t>
  </si>
  <si>
    <t xml:space="preserve">Алла 926-400-90-91</t>
  </si>
  <si>
    <t xml:space="preserve">г фрязино 900м2</t>
  </si>
  <si>
    <t xml:space="preserve">дезин,днратиз</t>
  </si>
  <si>
    <t xml:space="preserve">1533ю</t>
  </si>
  <si>
    <t xml:space="preserve">валерий 919-139-88-25</t>
  </si>
  <si>
    <t xml:space="preserve">Химки</t>
  </si>
  <si>
    <t xml:space="preserve">1534ю</t>
  </si>
  <si>
    <t xml:space="preserve">7 915 002 31 11 Елена</t>
  </si>
  <si>
    <t xml:space="preserve">13 соток жрут деревья 8 деревье</t>
  </si>
  <si>
    <t xml:space="preserve">посоветуется с мужем.созвон 25,06 после 13,00.трубку не берет звонить еще</t>
  </si>
  <si>
    <t xml:space="preserve">89037366852 Владимр</t>
  </si>
  <si>
    <t xml:space="preserve">2х комнатная квартира 1й этаж.много муравьев м Каховская ул Болотниковская д 46 к1 кв 22 под 2 эт 1 </t>
  </si>
  <si>
    <t xml:space="preserve">муравьи комплекс+барьер</t>
  </si>
  <si>
    <t xml:space="preserve">4106ин</t>
  </si>
  <si>
    <t xml:space="preserve">89257225373 Васиф</t>
  </si>
  <si>
    <t xml:space="preserve">договор на дезинфекцию+6ть актов кальянная</t>
  </si>
  <si>
    <t xml:space="preserve">89157202119 Михаил</t>
  </si>
  <si>
    <t xml:space="preserve">дом по периметру участок 40 соток юр лицо Новорижское шоссе Истринский р-н пос Гринфилд уч 276  за полчаса позвонить и номер авто сообщить</t>
  </si>
  <si>
    <t xml:space="preserve">муравьи дом по периметру+участок пройти гор туманом</t>
  </si>
  <si>
    <t xml:space="preserve">4108ин</t>
  </si>
  <si>
    <t xml:space="preserve"> 8-498-645-0150 Виктор</t>
  </si>
  <si>
    <t xml:space="preserve">подвал 1540м2</t>
  </si>
  <si>
    <t xml:space="preserve">13 860</t>
  </si>
  <si>
    <t xml:space="preserve">16.57</t>
  </si>
  <si>
    <t xml:space="preserve">89166703101 Сергей</t>
  </si>
  <si>
    <t xml:space="preserve">кп Лесная Купавна Горьковка.Ногински р-н Богородский округ уч 17 (Полянка д 9)</t>
  </si>
  <si>
    <t xml:space="preserve">короед аудит (нужно будет гор+хол туман+инъекция деревьев.)не знает точное количество-оценить на месте.считать из расчета 1000р за дерево+ за туман 6000р взять)</t>
  </si>
  <si>
    <t xml:space="preserve">4107ин</t>
  </si>
  <si>
    <t xml:space="preserve">ул барклая, д 5 к 2 , 4 подьезд, кв 57</t>
  </si>
  <si>
    <t xml:space="preserve">комплексная обработка , барьерная защита</t>
  </si>
  <si>
    <t xml:space="preserve">4109ин</t>
  </si>
  <si>
    <t xml:space="preserve">89160593998 Елена</t>
  </si>
  <si>
    <t xml:space="preserve">м Октябрьское поле ул Тепличный пер д 10 кв 34 под 3 эт 2 дом 34в0813 на 12.часов</t>
  </si>
  <si>
    <t xml:space="preserve">клопы холодный туман</t>
  </si>
  <si>
    <t xml:space="preserve">4110ин</t>
  </si>
  <si>
    <t xml:space="preserve">заказ отменила</t>
  </si>
  <si>
    <t xml:space="preserve">7 962 976 87 55 Николай</t>
  </si>
  <si>
    <t xml:space="preserve">40 от мкад 150м2</t>
  </si>
  <si>
    <t xml:space="preserve">как его хотяин решит сам перезвонит звонил я сам 26,06</t>
  </si>
  <si>
    <t xml:space="preserve">89776494741 Улугбек</t>
  </si>
  <si>
    <t xml:space="preserve">Люберцы 1 комната клопы</t>
  </si>
  <si>
    <t xml:space="preserve">нужно посоветоваться с соседями.мониторит цены</t>
  </si>
  <si>
    <t xml:space="preserve">7 929 963 76 00 Алексей</t>
  </si>
  <si>
    <t xml:space="preserve">ППК надо магазин товары быт химии и косметики</t>
  </si>
  <si>
    <t xml:space="preserve">89859071840 Михаил</t>
  </si>
  <si>
    <t xml:space="preserve">100км от мкад</t>
  </si>
  <si>
    <t xml:space="preserve">перезвонить 26,06 после 14,00 ищет рабочих чтобы сняять вагонку.наберет сам</t>
  </si>
  <si>
    <t xml:space="preserve">нужно разгрести помещение и подготовть его к обработке+в квартире пенсионр.выберет день и наберет.созвон 27,06</t>
  </si>
  <si>
    <t xml:space="preserve">10 соток  юрик</t>
  </si>
  <si>
    <t xml:space="preserve">борщ  химия</t>
  </si>
  <si>
    <t xml:space="preserve">выясняет цену</t>
  </si>
  <si>
    <t xml:space="preserve">89852117189 Евгений</t>
  </si>
  <si>
    <t xml:space="preserve">г Москва дер Милорадово д 75 от 20-25 (на 30 дер взять препараты на 12ч за 2 часа мастер позвонить 1200р за дерево+350 за доп инъекцию</t>
  </si>
  <si>
    <t xml:space="preserve">короед хол,гор тупан+инъекции </t>
  </si>
  <si>
    <t xml:space="preserve">4111ин</t>
  </si>
  <si>
    <t xml:space="preserve">79197285233      Максим старый клиент</t>
  </si>
  <si>
    <t xml:space="preserve">"МО Коломна
до 100 км от мкад. "        14.00-15.00        11400        2332сн        "79197285233      Максим
г. Коломна, д-я Игнатьево, пос Доакатьево.
короеды, в доме.
между чердаком и 2-м этажом. "        "в начале августа.
8000. отдал мошенникам.( делали кукарачей или форсайтом)
вызывал с авито.до 130 кв.м.каратезион, аррива."        обрабатывали в сентябре и мае остались в одном месте.там комплексно остальное пройти гор для профилактики</t>
  </si>
  <si>
    <t xml:space="preserve">короед.гап+холодный.</t>
  </si>
  <si>
    <t xml:space="preserve">определиться со ременем и деньгами и перезвонит.созвон 27,06</t>
  </si>
  <si>
    <t xml:space="preserve">89164316847 Сергей</t>
  </si>
  <si>
    <t xml:space="preserve">9 соток Сергиев Посад </t>
  </si>
  <si>
    <t xml:space="preserve">17.16</t>
  </si>
  <si>
    <t xml:space="preserve">павловская слобода снт слободка ориентир рынок Строительный Левша   89629996565</t>
  </si>
  <si>
    <t xml:space="preserve">клопы 2 бытовки</t>
  </si>
  <si>
    <t xml:space="preserve">4112ин</t>
  </si>
  <si>
    <t xml:space="preserve">89035121400 Максим</t>
  </si>
  <si>
    <t xml:space="preserve">Одинцовский р-н пос Рапс (Заречье) уч 22</t>
  </si>
  <si>
    <t xml:space="preserve">короед 1 дерево гор-хол туман+инъекция</t>
  </si>
  <si>
    <t xml:space="preserve">4113ин</t>
  </si>
  <si>
    <t xml:space="preserve">89854866885 Гульзат</t>
  </si>
  <si>
    <t xml:space="preserve">2й проезд Марьиной рощи д 2 кв 42 трешка </t>
  </si>
  <si>
    <t xml:space="preserve">клопы и муравьи хол туман барьер</t>
  </si>
  <si>
    <t xml:space="preserve">4114ин</t>
  </si>
  <si>
    <t xml:space="preserve">09.35</t>
  </si>
  <si>
    <t xml:space="preserve">7 915 139 47 64 Дмитрий</t>
  </si>
  <si>
    <t xml:space="preserve">что то надо уточнить и положил трубку</t>
  </si>
  <si>
    <t xml:space="preserve">7 977 826 82 48  Александр</t>
  </si>
  <si>
    <t xml:space="preserve">09.50</t>
  </si>
  <si>
    <t xml:space="preserve">7 966 030 24 13 Сигуля Владимир</t>
  </si>
  <si>
    <t xml:space="preserve">ТЦ Малаховское озеро 7400 кв</t>
  </si>
  <si>
    <t xml:space="preserve">дезинсекция и дератизация </t>
  </si>
  <si>
    <t xml:space="preserve">55 500</t>
  </si>
  <si>
    <t xml:space="preserve">отправила кп рассматривают.напишет сам</t>
  </si>
  <si>
    <t xml:space="preserve">короед   </t>
  </si>
  <si>
    <t xml:space="preserve">сильная зараженность.думает спилить</t>
  </si>
  <si>
    <t xml:space="preserve">89166538231 Павел</t>
  </si>
  <si>
    <t xml:space="preserve">10 соток Новая москва  Внуково участок граничит с лесом</t>
  </si>
  <si>
    <t xml:space="preserve">кроты много</t>
  </si>
  <si>
    <t xml:space="preserve">15 500</t>
  </si>
  <si>
    <t xml:space="preserve">уточнит время наберет.хочет завтра наберет через 2 недели.улетает в командировку</t>
  </si>
  <si>
    <t xml:space="preserve">7 903 784 48 00 Михаил</t>
  </si>
  <si>
    <t xml:space="preserve">Гостиничный комплекс  борщ 2 сотки</t>
  </si>
  <si>
    <t xml:space="preserve">89261993536 Василий</t>
  </si>
  <si>
    <t xml:space="preserve">кузьминское дом 17 через дорогу участок барыбино  6 соток </t>
  </si>
  <si>
    <t xml:space="preserve">4115ин</t>
  </si>
  <si>
    <t xml:space="preserve">89059052486 Валерия</t>
  </si>
  <si>
    <t xml:space="preserve">м Кантемировская ул кантемировская д 14 корп 2кв 40 под  эт 10 2хкомная</t>
  </si>
  <si>
    <t xml:space="preserve">муравьи гор туман+барьер</t>
  </si>
  <si>
    <t xml:space="preserve">4116ин</t>
  </si>
  <si>
    <t xml:space="preserve">967-116-59-34 Сергей</t>
  </si>
  <si>
    <t xml:space="preserve">склады</t>
  </si>
  <si>
    <t xml:space="preserve">1541ю</t>
  </si>
  <si>
    <t xml:space="preserve">7+916+917+62+63</t>
  </si>
  <si>
    <t xml:space="preserve">1500кв Химки 12р за кв</t>
  </si>
  <si>
    <t xml:space="preserve">поговорит с руководством.пока решение не принято.позвонить 28,06</t>
  </si>
  <si>
    <t xml:space="preserve">89215343368 Сергей</t>
  </si>
  <si>
    <t xml:space="preserve">Истринский р-н ориентир дер Кострово кот пос Бежин луг д 43 звонить заранее для заказа пропуска 15 деревьев</t>
  </si>
  <si>
    <t xml:space="preserve">4117ин</t>
  </si>
  <si>
    <t xml:space="preserve">89035598170 Юлия</t>
  </si>
  <si>
    <t xml:space="preserve">Царицино ул Элеваторная д 14 под 7 эт 8 кв 316 код 2903515</t>
  </si>
  <si>
    <t xml:space="preserve">клопы гор туман и барьер</t>
  </si>
  <si>
    <t xml:space="preserve">4118ин</t>
  </si>
  <si>
    <t xml:space="preserve">7 901 365 58 38 </t>
  </si>
  <si>
    <t xml:space="preserve">щелковское направление</t>
  </si>
  <si>
    <t xml:space="preserve">позвонить в 16:00</t>
  </si>
  <si>
    <t xml:space="preserve">мсэ 15 форма</t>
  </si>
  <si>
    <t xml:space="preserve">7 919 044 57 21 Елена</t>
  </si>
  <si>
    <t xml:space="preserve">не заказывала ничего</t>
  </si>
  <si>
    <t xml:space="preserve">рузский р-н 10 соток</t>
  </si>
  <si>
    <t xml:space="preserve">22 600</t>
  </si>
  <si>
    <t xml:space="preserve">хочет подбить и соседей наберет сама</t>
  </si>
  <si>
    <t xml:space="preserve">84991291373 Анастасия</t>
  </si>
  <si>
    <t xml:space="preserve">3шка тараканы</t>
  </si>
  <si>
    <t xml:space="preserve">подумает и наберет</t>
  </si>
  <si>
    <t xml:space="preserve">89269727242 Дмитрий</t>
  </si>
  <si>
    <t xml:space="preserve">Ленинградский проспект д 23 зона кухни 10 кв м</t>
  </si>
  <si>
    <t xml:space="preserve">4119ин</t>
  </si>
  <si>
    <t xml:space="preserve">89165072282 Александр</t>
  </si>
  <si>
    <t xml:space="preserve">Калужка КП Милорадово больше 40 деревьев</t>
  </si>
  <si>
    <t xml:space="preserve">короед аудит</t>
  </si>
  <si>
    <t xml:space="preserve">4120ин</t>
  </si>
  <si>
    <t xml:space="preserve"> 7 967 063 25 24 Евгения</t>
  </si>
  <si>
    <t xml:space="preserve">ппк стомотология</t>
  </si>
  <si>
    <t xml:space="preserve">врач</t>
  </si>
  <si>
    <t xml:space="preserve">30 кв м дезинфекция от туберкулеза</t>
  </si>
  <si>
    <t xml:space="preserve">89258222213 Николай</t>
  </si>
  <si>
    <t xml:space="preserve">Южное будово ул Поляны ЖК Столичные поляны 1г</t>
  </si>
  <si>
    <t xml:space="preserve">борщевик покос,гербицид и вывоз </t>
  </si>
  <si>
    <t xml:space="preserve">7 917 525 51 51 Артур</t>
  </si>
  <si>
    <t xml:space="preserve">3х комнатная квартира Мытищи</t>
  </si>
  <si>
    <t xml:space="preserve">думает.наберет сам</t>
  </si>
  <si>
    <t xml:space="preserve">7 977 621 28 80 Эдуард</t>
  </si>
  <si>
    <t xml:space="preserve">дом из бруса 90 кв 1 этаж Киевское шоссе кп Фаворит если захочет клещей-12 соток 18000р</t>
  </si>
  <si>
    <t xml:space="preserve">короед нужна профилактика.фактически короеда нет</t>
  </si>
  <si>
    <t xml:space="preserve">7 977 826 82 48 Александр</t>
  </si>
  <si>
    <t xml:space="preserve">7 910 450 67 47 Полина</t>
  </si>
  <si>
    <t xml:space="preserve">14 км от мкад туалет и первый этаж 15 кв м Новорижское шоссе Красногорский р-н КП Росинка д 96</t>
  </si>
  <si>
    <t xml:space="preserve">4122ин</t>
  </si>
  <si>
    <t xml:space="preserve">7 926 877 33 40 Светлана </t>
  </si>
  <si>
    <t xml:space="preserve">стомотология нужен комплект доков+обработка 1 раз</t>
  </si>
  <si>
    <t xml:space="preserve">консультировалась</t>
  </si>
  <si>
    <t xml:space="preserve">7 906 056 26 66 Дмитрий</t>
  </si>
  <si>
    <t xml:space="preserve">85г Аэропорт Внуково 0,5к за квадрат</t>
  </si>
  <si>
    <t xml:space="preserve">425 000</t>
  </si>
  <si>
    <t xml:space="preserve">1552ю</t>
  </si>
  <si>
    <t xml:space="preserve">аудит на 01.07</t>
  </si>
  <si>
    <t xml:space="preserve">8-964-516-56-42 Путяйкина Светлана</t>
  </si>
  <si>
    <t xml:space="preserve">Красная звезда 70 156.07 кв.м (3 объекта)</t>
  </si>
  <si>
    <t xml:space="preserve">280 624</t>
  </si>
  <si>
    <t xml:space="preserve">td4951053656@mail.ru  Иванова Юлия Владимировна</t>
  </si>
  <si>
    <t xml:space="preserve">ТЦ Кубинка 10000кв</t>
  </si>
  <si>
    <t xml:space="preserve">89250072414 Шмелев Дмитрий</t>
  </si>
  <si>
    <t xml:space="preserve">пос Краснопохорское близ деревни Поляны КП Цветочный уч 417 5сот</t>
  </si>
  <si>
    <t xml:space="preserve">борщевик.хим способ</t>
  </si>
  <si>
    <t xml:space="preserve">4123ин</t>
  </si>
  <si>
    <t xml:space="preserve">84997880100 Юлия</t>
  </si>
  <si>
    <t xml:space="preserve">офис 2 комнаты обработать от муравьев</t>
  </si>
  <si>
    <t xml:space="preserve">89264941101 Маша</t>
  </si>
  <si>
    <t xml:space="preserve">30 км по дмитровке площадь небольшая вдоль зобора меньше 5ти соток</t>
  </si>
  <si>
    <t xml:space="preserve"> 7 903 501 43 99 Владимир</t>
  </si>
  <si>
    <t xml:space="preserve">заключительная дезинфекция</t>
  </si>
  <si>
    <t xml:space="preserve">7 961 681 41 71 Анжелика </t>
  </si>
  <si>
    <t xml:space="preserve">8-494-475-91-52</t>
  </si>
  <si>
    <t xml:space="preserve">Стартовая ул 25 кв 51 домофон 51#2073</t>
  </si>
  <si>
    <t xml:space="preserve">4124ин</t>
  </si>
  <si>
    <t xml:space="preserve">7 916 377 03 58 Вячеслав</t>
  </si>
  <si>
    <t xml:space="preserve">ленинградское шоссе 27 км</t>
  </si>
  <si>
    <t xml:space="preserve">борщ АУДИТ</t>
  </si>
  <si>
    <t xml:space="preserve">89671037316 Виктория</t>
  </si>
  <si>
    <t xml:space="preserve">2х комнатная квартира Красногорск  ул Вокзальная д 27 кв 24 под 1 эт 4 код 24</t>
  </si>
  <si>
    <t xml:space="preserve">тараканы холодный+барьер</t>
  </si>
  <si>
    <t xml:space="preserve">4125ил</t>
  </si>
  <si>
    <t xml:space="preserve">09.36</t>
  </si>
  <si>
    <t xml:space="preserve">89168248791Канат</t>
  </si>
  <si>
    <t xml:space="preserve">г Красногораск.Красногорский бульвар 13/1 под 1 кв 57</t>
  </si>
  <si>
    <t xml:space="preserve">4126ил</t>
  </si>
  <si>
    <t xml:space="preserve">мсэ 4 форма</t>
  </si>
  <si>
    <t xml:space="preserve">964 707 04 40 Гульзана</t>
  </si>
  <si>
    <t xml:space="preserve">10км от мкад</t>
  </si>
  <si>
    <t xml:space="preserve">думает куда с ребенком уехать на время обработки</t>
  </si>
  <si>
    <t xml:space="preserve">89199999750 Максим</t>
  </si>
  <si>
    <t xml:space="preserve">кафе.договор на дератизацию+4ре акта</t>
  </si>
  <si>
    <t xml:space="preserve">5 250</t>
  </si>
  <si>
    <t xml:space="preserve">отпарвили счет и договор.перезвонить после 14,00 03,07</t>
  </si>
  <si>
    <t xml:space="preserve">Максим  926-255-80-30</t>
  </si>
  <si>
    <t xml:space="preserve">Успенские дачи</t>
  </si>
  <si>
    <t xml:space="preserve">4127ю</t>
  </si>
  <si>
    <t xml:space="preserve">аудит.отправили кп.рассматривают по результатам </t>
  </si>
  <si>
    <t xml:space="preserve">84954720657 Нина</t>
  </si>
  <si>
    <t xml:space="preserve">м Бабушкинская ул Сухонская д 1 под 1 эт 8 кв 32 3шка</t>
  </si>
  <si>
    <t xml:space="preserve">блохи хол туман</t>
  </si>
  <si>
    <t xml:space="preserve">4128ил</t>
  </si>
  <si>
    <t xml:space="preserve">отказ.ебанутая бабка не захотела выходить из квартиры</t>
  </si>
  <si>
    <t xml:space="preserve">89175484143 Юрий Сергеевич</t>
  </si>
  <si>
    <t xml:space="preserve">МО Ленинский р-н Белокаменное ш вл14 к2 </t>
  </si>
  <si>
    <t xml:space="preserve">тараканы  2 столовки и раздевалка 100 кв.м</t>
  </si>
  <si>
    <t xml:space="preserve">4129ил</t>
  </si>
  <si>
    <t xml:space="preserve">896266098784 Наталья</t>
  </si>
  <si>
    <t xml:space="preserve">бабушкинская ул Чичерина д 8 корп 1 под 10 эт 14 кв 628 код 628в 2шка</t>
  </si>
  <si>
    <t xml:space="preserve">4130ил</t>
  </si>
  <si>
    <t xml:space="preserve"> 963 710 44 19 Василий</t>
  </si>
  <si>
    <t xml:space="preserve">комуналка </t>
  </si>
  <si>
    <t xml:space="preserve">8 600 + 5 600</t>
  </si>
  <si>
    <t xml:space="preserve">разговаривает с соседями,03,07 звонила.трубку не взял</t>
  </si>
  <si>
    <t xml:space="preserve">977 577 31 41 Тамара</t>
  </si>
  <si>
    <t xml:space="preserve">300 Га промка </t>
  </si>
  <si>
    <t xml:space="preserve">борщ </t>
  </si>
  <si>
    <t xml:space="preserve">1шка тараканы ползут со стояка.на кухне в основном.в комнате нет</t>
  </si>
  <si>
    <t xml:space="preserve">холодный+барьер</t>
  </si>
  <si>
    <t xml:space="preserve">пробивает цены</t>
  </si>
  <si>
    <t xml:space="preserve">мсэ 13 фарма</t>
  </si>
  <si>
    <t xml:space="preserve">7 910 461 37 43 Мария</t>
  </si>
  <si>
    <t xml:space="preserve">салон красоты</t>
  </si>
  <si>
    <t xml:space="preserve">отдала Светлане</t>
  </si>
  <si>
    <t xml:space="preserve">мсэ 14 фарма</t>
  </si>
  <si>
    <t xml:space="preserve">7 963 640 38 37 Ольга</t>
  </si>
  <si>
    <t xml:space="preserve">2шка Зеленоград </t>
  </si>
  <si>
    <t xml:space="preserve">подумает.03,07 пока не надо</t>
  </si>
  <si>
    <t xml:space="preserve">890339688884 Виктор 89773585830 Анатолий</t>
  </si>
  <si>
    <t xml:space="preserve">17 елей короед Апрелевка,ул центральная 44/1</t>
  </si>
  <si>
    <t xml:space="preserve">короед 14-15 сот участок+ провести аудит</t>
  </si>
  <si>
    <t xml:space="preserve">4131ил</t>
  </si>
  <si>
    <t xml:space="preserve">7 915 023 82 64 Ирина</t>
  </si>
  <si>
    <t xml:space="preserve">1комнатная Балашиха ул Центральная д 35 кв 238 под4 эт 12 код 238</t>
  </si>
  <si>
    <t xml:space="preserve">клопы стандарт 2 обработки</t>
  </si>
  <si>
    <t xml:space="preserve">4135ил</t>
  </si>
  <si>
    <t xml:space="preserve">05,07,12,07</t>
  </si>
  <si>
    <t xml:space="preserve">89637705355 Дмитрий 89637705357 Марина</t>
  </si>
  <si>
    <t xml:space="preserve">Ногинск 9 60 км 2х комнатная г Ногинск-9 ул Спортивная д 2 кв 60</t>
  </si>
  <si>
    <t xml:space="preserve">4132ил</t>
  </si>
  <si>
    <t xml:space="preserve">89653755753 Наталья</t>
  </si>
  <si>
    <t xml:space="preserve">Шатурторф 110 км муравейник на крыше.+ в комнатах есть</t>
  </si>
  <si>
    <t xml:space="preserve">дорого.хотели за 4500</t>
  </si>
  <si>
    <t xml:space="preserve">7 929 529 37 32  Хранение Энергии</t>
  </si>
  <si>
    <t xml:space="preserve">89150601791 Константин</t>
  </si>
  <si>
    <t xml:space="preserve">Чеховский р-н СНТ Чеховский Комунальщиков 10д</t>
  </si>
  <si>
    <t xml:space="preserve">борщ покос+химия</t>
  </si>
  <si>
    <t xml:space="preserve">4133ил</t>
  </si>
  <si>
    <t xml:space="preserve">Ксения +7 903 522 77 12 </t>
  </si>
  <si>
    <t xml:space="preserve">м аэропорт кухня и ванная ул Планетная д 49 кв 61 под 2 эт 8 код 61</t>
  </si>
  <si>
    <t xml:space="preserve">4138ил</t>
  </si>
  <si>
    <t xml:space="preserve"> игорь викторович 7 (495) 491-67-96</t>
  </si>
  <si>
    <t xml:space="preserve">АО "ММП имени Чернышева"</t>
  </si>
  <si>
    <t xml:space="preserve">борщь</t>
  </si>
  <si>
    <t xml:space="preserve">102 000</t>
  </si>
  <si>
    <t xml:space="preserve">отправил переделаное кп</t>
  </si>
  <si>
    <t xml:space="preserve">Дмитрий 915-385-42-65</t>
  </si>
  <si>
    <t xml:space="preserve">МПГУ</t>
  </si>
  <si>
    <t xml:space="preserve">1562ю</t>
  </si>
  <si>
    <t xml:space="preserve">наталья 89151981649</t>
  </si>
  <si>
    <t xml:space="preserve">Плесень 2 кв м гор  Москва </t>
  </si>
  <si>
    <t xml:space="preserve">Думает когда нас вызвать.делает ремонт пока не надо</t>
  </si>
  <si>
    <t xml:space="preserve">дитрий 7 925 504 55 11</t>
  </si>
  <si>
    <t xml:space="preserve">думают решают</t>
  </si>
  <si>
    <t xml:space="preserve">тамара 909 660 91 63 </t>
  </si>
  <si>
    <t xml:space="preserve">слобода павловская 500м2</t>
  </si>
  <si>
    <t xml:space="preserve">почта 7</t>
  </si>
  <si>
    <t xml:space="preserve">Михаил рощин</t>
  </si>
  <si>
    <t xml:space="preserve">мытищенский район</t>
  </si>
  <si>
    <t xml:space="preserve">борщ 8 га ( комплекс)</t>
  </si>
  <si>
    <t xml:space="preserve">480 000</t>
  </si>
  <si>
    <t xml:space="preserve">блохи подвал 500 кв юрик (по 27р за квадрат)однократная обработка</t>
  </si>
  <si>
    <t xml:space="preserve">жду реквизиты для выставления счета.наберет сам</t>
  </si>
  <si>
    <t xml:space="preserve">договор дер и дез</t>
  </si>
  <si>
    <t xml:space="preserve">дорого.хочет за 2500</t>
  </si>
  <si>
    <t xml:space="preserve">мсэ 10 форма</t>
  </si>
  <si>
    <t xml:space="preserve">7 925 609 10 75 Ирина</t>
  </si>
  <si>
    <t xml:space="preserve">7 соток Троицк (Калужка)</t>
  </si>
  <si>
    <t xml:space="preserve">7 919 316 05 53 Айгуль</t>
  </si>
  <si>
    <t xml:space="preserve">уточняет какие договора нужны</t>
  </si>
  <si>
    <t xml:space="preserve">почта 12</t>
  </si>
  <si>
    <t xml:space="preserve">8-985-847-93-77 Орлова Алена</t>
  </si>
  <si>
    <t xml:space="preserve">3 д много адресов Деловые линии</t>
  </si>
  <si>
    <t xml:space="preserve">отправила КП.выбирают предложения.напишет в почту</t>
  </si>
  <si>
    <t xml:space="preserve">мсэ 13 форма</t>
  </si>
  <si>
    <t xml:space="preserve">7 968 816 70 98 Михаил</t>
  </si>
  <si>
    <t xml:space="preserve">2комнатная кв Балашиха</t>
  </si>
  <si>
    <t xml:space="preserve">хочет до 2000р</t>
  </si>
  <si>
    <t xml:space="preserve">89267162452 Сергей</t>
  </si>
  <si>
    <t xml:space="preserve">2комнатная.плесень угол на кухне м Ленинский проспект 4й Верхний Михайловский проезд д 10 к 3 под 5 эт 4 кв 181 код 2377</t>
  </si>
  <si>
    <t xml:space="preserve">тараканы муравьи плесень?</t>
  </si>
  <si>
    <t xml:space="preserve">4134ил</t>
  </si>
  <si>
    <t xml:space="preserve">7 925 066 10 88 Ирина Купцова</t>
  </si>
  <si>
    <t xml:space="preserve">189 кв менингит у сотрудника просят дезинфекцию 2я Звенигородская д 13 стр 43 4й этаж оф 415.звонить заказывать пропуск.прислать фамилию.</t>
  </si>
  <si>
    <t xml:space="preserve">дезинфекция+тараканы</t>
  </si>
  <si>
    <t xml:space="preserve">1568ю</t>
  </si>
  <si>
    <t xml:space="preserve">денис 8-968-376-66-26</t>
  </si>
  <si>
    <t xml:space="preserve">Эльдорадо дезинсекция 1677м2</t>
  </si>
  <si>
    <t xml:space="preserve">дезинсекция  </t>
  </si>
  <si>
    <t xml:space="preserve">28 509</t>
  </si>
  <si>
    <t xml:space="preserve">18.27</t>
  </si>
  <si>
    <t xml:space="preserve">89266194256 Олег</t>
  </si>
  <si>
    <t xml:space="preserve">84956415308 доб 15 Наталья 89104529053</t>
  </si>
  <si>
    <t xml:space="preserve">Подольск ул Почтовая д 4  282кв</t>
  </si>
  <si>
    <t xml:space="preserve">аудит блохи</t>
  </si>
  <si>
    <t xml:space="preserve">84959814366 Гамир</t>
  </si>
  <si>
    <t xml:space="preserve">155 кв разовая обработка 32р за кв</t>
  </si>
  <si>
    <t xml:space="preserve">дезинсекция (тараканы)</t>
  </si>
  <si>
    <t xml:space="preserve">4 960</t>
  </si>
  <si>
    <t xml:space="preserve">20 км от мкад.20 деревьев.профилактика от короеда.у нее не заражено,но есть на соседнем участке</t>
  </si>
  <si>
    <t xml:space="preserve">короед гор туман</t>
  </si>
  <si>
    <t xml:space="preserve">подумает.перезвонить05.07.пока думает.наберет сама</t>
  </si>
  <si>
    <t xml:space="preserve">89852225241 Андрей</t>
  </si>
  <si>
    <t xml:space="preserve">3х комнатная м Волоколамская ул Митинская д 12 под 4 кв 260 эт 5 дом 260</t>
  </si>
  <si>
    <t xml:space="preserve">клопы ко</t>
  </si>
  <si>
    <t xml:space="preserve">4136ил</t>
  </si>
  <si>
    <t xml:space="preserve">89164207734 Екатерина</t>
  </si>
  <si>
    <t xml:space="preserve">сдают двушку домодедовский р-н </t>
  </si>
  <si>
    <t xml:space="preserve">клопы комплекс 2 выезда </t>
  </si>
  <si>
    <t xml:space="preserve">8 099</t>
  </si>
  <si>
    <t xml:space="preserve">звонить после 10,07</t>
  </si>
  <si>
    <t xml:space="preserve">Нурали  935 732 09 60 </t>
  </si>
  <si>
    <t xml:space="preserve">7 978 756 29 77 Татьяна</t>
  </si>
  <si>
    <t xml:space="preserve">ппк кондитерский цех</t>
  </si>
  <si>
    <t xml:space="preserve">стомотологич клиника.нужен договор</t>
  </si>
  <si>
    <t xml:space="preserve">думает.мониторит цены</t>
  </si>
  <si>
    <t xml:space="preserve">ддд1 9 форма</t>
  </si>
  <si>
    <t xml:space="preserve">7 (905) 766 9987</t>
  </si>
  <si>
    <t xml:space="preserve">думал что обрабатываем бесплатно</t>
  </si>
  <si>
    <t xml:space="preserve">7 920 020 64 24 Ирина</t>
  </si>
  <si>
    <t xml:space="preserve">мсэ 1 форма</t>
  </si>
  <si>
    <t xml:space="preserve">09.34</t>
  </si>
  <si>
    <t xml:space="preserve">7 916 153 50 42 Александр</t>
  </si>
  <si>
    <t xml:space="preserve">2 куста вылезло</t>
  </si>
  <si>
    <t xml:space="preserve">консультация.сами будут бороться очень маленькая площадь</t>
  </si>
  <si>
    <t xml:space="preserve">мсэ 3 форма</t>
  </si>
  <si>
    <t xml:space="preserve">7 910 328 07 45  Татьяна</t>
  </si>
  <si>
    <t xml:space="preserve">8 (916) 801-22-12 Тимохина Наталья</t>
  </si>
  <si>
    <t xml:space="preserve">22 га обработка в 2020году гербициды от конопли по 23000 за ГА</t>
  </si>
  <si>
    <t xml:space="preserve">гербициды конопля</t>
  </si>
  <si>
    <t xml:space="preserve">506 000</t>
  </si>
  <si>
    <t xml:space="preserve">алексей 915-191-47-00</t>
  </si>
  <si>
    <t xml:space="preserve">40хвойных деревьев</t>
  </si>
  <si>
    <t xml:space="preserve">аудит наберет скажет на какой день.</t>
  </si>
  <si>
    <t xml:space="preserve">Карина 925-085-92-55</t>
  </si>
  <si>
    <t xml:space="preserve">2д обслуживание по заявкам дезинсек 23р дератиз 17 р магия вкуса</t>
  </si>
  <si>
    <t xml:space="preserve">делаем договор</t>
  </si>
  <si>
    <t xml:space="preserve">будут открывать мед учереждение.нужны договора и акты</t>
  </si>
  <si>
    <t xml:space="preserve">1574ю</t>
  </si>
  <si>
    <t xml:space="preserve">13.46</t>
  </si>
  <si>
    <t xml:space="preserve">89057579309 Максим</t>
  </si>
  <si>
    <t xml:space="preserve">Сергиево-посадский р-н дер Древново 3 сотоки</t>
  </si>
  <si>
    <t xml:space="preserve">борщ химия  избирательные герб</t>
  </si>
  <si>
    <t xml:space="preserve">4139ил</t>
  </si>
  <si>
    <t xml:space="preserve">89168259273 Татьяна</t>
  </si>
  <si>
    <t xml:space="preserve">г Химки Молодежная 72 кв 171  под 3 эт 2 дом 171</t>
  </si>
  <si>
    <t xml:space="preserve">холодный туман+барьер</t>
  </si>
  <si>
    <t xml:space="preserve">89150380888 Наталья</t>
  </si>
  <si>
    <t xml:space="preserve">спиленные деревья.Можайский р-н и Волоколамский р-н по 1500 куба.ком предложение по 35р за куб</t>
  </si>
  <si>
    <t xml:space="preserve">туман</t>
  </si>
  <si>
    <t xml:space="preserve">105 000</t>
  </si>
  <si>
    <t xml:space="preserve">отправила кп 09,07.10,07 звонила.пока не общалась с руководством.посзвонить 15.07</t>
  </si>
  <si>
    <t xml:space="preserve">15.47</t>
  </si>
  <si>
    <t xml:space="preserve">89167878353 Антон</t>
  </si>
  <si>
    <t xml:space="preserve">м Сходненская ул Туристская д 23 1 под эт 6 кв 40 код 40 небольшое пятно в ванной.точную площадь сказать не может.оценить стоимость и обработать.сказать клиенту сколько доплатить</t>
  </si>
  <si>
    <t xml:space="preserve">плесень.аудит</t>
  </si>
  <si>
    <t xml:space="preserve">4140ил</t>
  </si>
  <si>
    <t xml:space="preserve">Наталья 89260795015</t>
  </si>
  <si>
    <t xml:space="preserve">Кулакова д 27 кв 90 </t>
  </si>
  <si>
    <t xml:space="preserve">клоп комплекс + бар</t>
  </si>
  <si>
    <t xml:space="preserve">4141ил</t>
  </si>
  <si>
    <t xml:space="preserve">20 км от МКАД, 5 соток</t>
  </si>
  <si>
    <t xml:space="preserve">Клещи комплекс</t>
  </si>
  <si>
    <t xml:space="preserve">Александр 915-069-32-47</t>
  </si>
  <si>
    <t xml:space="preserve">Зеленоград корспус1126 11 подьезд 3 этаж кв 557 код от домофона 212#212</t>
  </si>
  <si>
    <t xml:space="preserve">4142ил</t>
  </si>
  <si>
    <t xml:space="preserve">Анастасия 7 967 084 98 20 </t>
  </si>
  <si>
    <t xml:space="preserve">Большая Серпуховская 36 однакомнатная</t>
  </si>
  <si>
    <t xml:space="preserve">4143ил</t>
  </si>
  <si>
    <t xml:space="preserve">Оксана 89096230582</t>
  </si>
  <si>
    <t xml:space="preserve">Москва, 3х комнатная квартира</t>
  </si>
  <si>
    <t xml:space="preserve">Думает</t>
  </si>
  <si>
    <t xml:space="preserve">7 916 620 53 56 алексей</t>
  </si>
  <si>
    <t xml:space="preserve">воскресенск 80 км от мкад</t>
  </si>
  <si>
    <t xml:space="preserve">Евгений 89163051100</t>
  </si>
  <si>
    <t xml:space="preserve">клопы ,Можайское шоссе,д 11 3 подьезд, 5 этаж , кв 49</t>
  </si>
  <si>
    <t xml:space="preserve">Клопы комплекс 3 комнаты</t>
  </si>
  <si>
    <t xml:space="preserve">4144ил</t>
  </si>
  <si>
    <t xml:space="preserve">968-890-85-24</t>
  </si>
  <si>
    <t xml:space="preserve">кафе во внуково</t>
  </si>
  <si>
    <t xml:space="preserve">после 20.07 наберет</t>
  </si>
  <si>
    <t xml:space="preserve">Луткарино, квартал 3А, дом 20, кв 24</t>
  </si>
  <si>
    <t xml:space="preserve">однокомнатная квартира от тараканов (стандарт плюс)</t>
  </si>
  <si>
    <t xml:space="preserve">4145ил</t>
  </si>
  <si>
    <t xml:space="preserve">мсэ8</t>
  </si>
  <si>
    <t xml:space="preserve">7 985 727 93 69 алексей</t>
  </si>
  <si>
    <t xml:space="preserve">м Кунцевская ул Говорова д 14 к п кв 1 1й этаж 3 комнатная квартира </t>
  </si>
  <si>
    <t xml:space="preserve">3шка коммуналка аудит крысы</t>
  </si>
  <si>
    <t xml:space="preserve">4147ил</t>
  </si>
  <si>
    <t xml:space="preserve">89057644230 Ирина</t>
  </si>
  <si>
    <t xml:space="preserve">м Каширская Каширское шоссе д 51 корп 5 кв 360 под 1 эт 4 дом 482 2х комнатная квартира</t>
  </si>
  <si>
    <t xml:space="preserve">4146ил</t>
  </si>
  <si>
    <t xml:space="preserve">7 910 492 65 78 Татьяна</t>
  </si>
  <si>
    <t xml:space="preserve">нужно определиться со временем.предварительно на четверг.звонить завтра,10,07 звонила.трубку не взяла звонить еще</t>
  </si>
  <si>
    <t xml:space="preserve">7 901 776 20 34</t>
  </si>
  <si>
    <t xml:space="preserve">1 комнатна квартира Новая Москва</t>
  </si>
  <si>
    <t xml:space="preserve">дорого.агрессивная тетка</t>
  </si>
  <si>
    <t xml:space="preserve">7 903 556 88 00 Елена</t>
  </si>
  <si>
    <t xml:space="preserve">кроты комплекс еще один выезд.+взять препараты от комаров и ос.5ть соток.за них цену сказать отдельно</t>
  </si>
  <si>
    <t xml:space="preserve">7 916 873 89 73 Ольга</t>
  </si>
  <si>
    <t xml:space="preserve">Кубинка дом около 120 кв</t>
  </si>
  <si>
    <t xml:space="preserve">посоветуется с мужем.планирует на ыходные.звониь в четверг 10,07 ждем решения</t>
  </si>
  <si>
    <t xml:space="preserve">Новая Москва плесень 2 небольших пятна в ванной и на кухне+немного на мебели.в квартире перепады температур,плесень возьникает постоянно обрабатывала несколько раз</t>
  </si>
  <si>
    <t xml:space="preserve">мсэ7</t>
  </si>
  <si>
    <t xml:space="preserve">Анастасия 916-924-47-50</t>
  </si>
  <si>
    <t xml:space="preserve">ППК и т д</t>
  </si>
  <si>
    <t xml:space="preserve">отдал светлане</t>
  </si>
  <si>
    <t xml:space="preserve">марина 7 905 597 97 44</t>
  </si>
  <si>
    <t xml:space="preserve">передал свете</t>
  </si>
  <si>
    <t xml:space="preserve">7 916 298 00 65  Светлана</t>
  </si>
  <si>
    <t xml:space="preserve">договор дерат дез с обработкой 24400 без-7000р 70кв</t>
  </si>
  <si>
    <t xml:space="preserve">договор </t>
  </si>
  <si>
    <t xml:space="preserve">уточняла цены</t>
  </si>
  <si>
    <t xml:space="preserve">981-692-18-54</t>
  </si>
  <si>
    <t xml:space="preserve">дезинсекция 38000м2</t>
  </si>
  <si>
    <t xml:space="preserve">315 000</t>
  </si>
  <si>
    <t xml:space="preserve">подготовил кп</t>
  </si>
  <si>
    <t xml:space="preserve">мсэ 12 почта</t>
  </si>
  <si>
    <t xml:space="preserve">7 (915) 010-86-94 Живило Павел Васильевич</t>
  </si>
  <si>
    <t xml:space="preserve">ГАОУ Школа "ШИК 16" дезинфекция чаши бассейна 206кв</t>
  </si>
  <si>
    <t xml:space="preserve">6 592</t>
  </si>
  <si>
    <t xml:space="preserve">отправила кп,10,07.мероприятие будут проводить не раньше августа.напишут сами</t>
  </si>
  <si>
    <t xml:space="preserve">Виталий 7 967 136 87 88 	</t>
  </si>
  <si>
    <t xml:space="preserve">перезвонить, неудобно говорить едит в метро</t>
  </si>
  <si>
    <t xml:space="preserve">Павловский посад 12 соток муравьи</t>
  </si>
  <si>
    <t xml:space="preserve">муравьи/комплекс </t>
  </si>
  <si>
    <t xml:space="preserve">хочет уговорить соседей и сделать обработку вместе.просит скидку.звонить в понедельник 15,07</t>
  </si>
  <si>
    <t xml:space="preserve">84953432917 Игорь</t>
  </si>
  <si>
    <t xml:space="preserve">40 бытовок обработка от клопов юрик</t>
  </si>
  <si>
    <t xml:space="preserve">клопы коплекс</t>
  </si>
  <si>
    <t xml:space="preserve">1579ю</t>
  </si>
  <si>
    <t xml:space="preserve">выставлен счет и договор.оплачено</t>
  </si>
  <si>
    <t xml:space="preserve">89661126794 Антон</t>
  </si>
  <si>
    <t xml:space="preserve">аудит помещения бывшего хостела.на Таганской</t>
  </si>
  <si>
    <t xml:space="preserve">поговорит с руководством</t>
  </si>
  <si>
    <t xml:space="preserve">89055191700 Александр</t>
  </si>
  <si>
    <t xml:space="preserve">борщ 1 куст</t>
  </si>
  <si>
    <t xml:space="preserve">сам будет выкапывать</t>
  </si>
  <si>
    <t xml:space="preserve">89057874548 Илья</t>
  </si>
  <si>
    <t xml:space="preserve">Химки мик-н Сходня 1й Чапаевский переулок д 14 (в навигаторе забить д 15)</t>
  </si>
  <si>
    <t xml:space="preserve">крысы аудит</t>
  </si>
  <si>
    <t xml:space="preserve">4148ил</t>
  </si>
  <si>
    <t xml:space="preserve">300 кв дом Ярославская обл 100 км от мкада</t>
  </si>
  <si>
    <t xml:space="preserve">консультировался</t>
  </si>
  <si>
    <t xml:space="preserve">Люберецкий р-н плесень в ванной 2 кв</t>
  </si>
  <si>
    <t xml:space="preserve">думала будет дешевле.бабка.считала по тарифу эконом</t>
  </si>
  <si>
    <t xml:space="preserve">Саркис 8(495)020-00-44</t>
  </si>
  <si>
    <t xml:space="preserve">54 ГА  ЖК  Южная битце</t>
  </si>
  <si>
    <t xml:space="preserve">7 909 911 65 96  Наталья/89212508138 Иван/89210501108 Елена</t>
  </si>
  <si>
    <t xml:space="preserve">2 комнатная м Медведково Полярная 20 к1 кв 5 под 1 эт 3 дом 5</t>
  </si>
  <si>
    <t xml:space="preserve">муравьи хол туман+барьер</t>
  </si>
  <si>
    <t xml:space="preserve">4149ил</t>
  </si>
  <si>
    <t xml:space="preserve">7 901 366 18 14  Ойбек</t>
  </si>
  <si>
    <t xml:space="preserve">2х комнатная г Домодедово</t>
  </si>
  <si>
    <t xml:space="preserve">хочет за 3000 и ниже</t>
  </si>
  <si>
    <t xml:space="preserve">7 916 307 65 08 Елена</t>
  </si>
  <si>
    <t xml:space="preserve">подвальное помещение.дератиз 20 кв-130р кв дезинсекция 800 кв-22 р кв</t>
  </si>
  <si>
    <t xml:space="preserve">89250352197 Мадина</t>
  </si>
  <si>
    <t xml:space="preserve">2хкомнатная </t>
  </si>
  <si>
    <t xml:space="preserve">подумает.сомневается что поможет.до этого вызывала мошенников</t>
  </si>
  <si>
    <t xml:space="preserve">Александр 7 (985) 427-74-87</t>
  </si>
  <si>
    <t xml:space="preserve">парк развлечения Настоящим представляем Вам коммерческое предложение по заключению договора на обслуживание и проведение подлежащей обработке.
Основываясь на проведенной обследовании (аудит) стоимость Коммерческого Предложения на 33 Га (участки) и Помещения  площадью около 688 119м2  составит 1 620 000 рублей. (Дератизация + Дезинсекция)
 На разовую обработку предоставляется следующая гарантия:
Дезинсекция - 1 мес.
Дератизация – 1,5 мес. 
</t>
  </si>
  <si>
    <t xml:space="preserve">408 000</t>
  </si>
  <si>
    <t xml:space="preserve">7 901 747 43 22 Виктор</t>
  </si>
  <si>
    <t xml:space="preserve">кафе рядом пруд 2000кв Видное</t>
  </si>
  <si>
    <t xml:space="preserve">комары комплекс </t>
  </si>
  <si>
    <t xml:space="preserve">28 200</t>
  </si>
  <si>
    <t xml:space="preserve">думает что дорого.мониторт цены</t>
  </si>
  <si>
    <t xml:space="preserve">МСЭ 7 почта</t>
  </si>
  <si>
    <t xml:space="preserve">7 (495) 500-3103  доб 02414 Олеся Александровна ФК Локомотив</t>
  </si>
  <si>
    <t xml:space="preserve">Дератизация помещений – 1 раз в месяц 19097 кв м    30555,20 руб
Дезинсекция – 1 раз в квартал 19097 кв м  66839,50 руб
Дератизация территории – 1 раз в месяц 82 570 кв м 66839,50 руб 
Акарицидная обработка – 1 раз в августе  82 570 кв м        89175,60 руб</t>
  </si>
  <si>
    <t xml:space="preserve">отправил кп,05,08 сотрудник в отпуске.перенесла созвон на 08,08</t>
  </si>
  <si>
    <t xml:space="preserve">89268392963 Алена</t>
  </si>
  <si>
    <t xml:space="preserve">г Мытищи ул Колпакова д 27 кв 122 под 2 эт 10 код 122 1 комнатная квартира</t>
  </si>
  <si>
    <t xml:space="preserve">тараканы холодный туман</t>
  </si>
  <si>
    <t xml:space="preserve">4150ил</t>
  </si>
  <si>
    <t xml:space="preserve">7 968 790 76 79 </t>
  </si>
  <si>
    <t xml:space="preserve">ничего не заказывал</t>
  </si>
  <si>
    <t xml:space="preserve">7 929 574 06 11 Сулейман</t>
  </si>
  <si>
    <t xml:space="preserve">89150212535 Алексей</t>
  </si>
  <si>
    <t xml:space="preserve">Балашиха микр-н Салтыковка ул Пролетарская д 11 (частный дом) 1 комната в доме</t>
  </si>
  <si>
    <t xml:space="preserve">бельевые клещи(или клопы) комплекс</t>
  </si>
  <si>
    <t xml:space="preserve">4151ил</t>
  </si>
  <si>
    <t xml:space="preserve">89037454153 Мария</t>
  </si>
  <si>
    <t xml:space="preserve">40 км Звенигород дер Новошихово дом 120 кв+гараж 40 кв (дом обработать изнутри) гараж снаружи</t>
  </si>
  <si>
    <t xml:space="preserve">жук-точильщик гор.туман</t>
  </si>
  <si>
    <t xml:space="preserve">4152ил</t>
  </si>
  <si>
    <t xml:space="preserve">84959535282 Ирина</t>
  </si>
  <si>
    <t xml:space="preserve">2х комнатная квартира 1кв плесень нижняя часть плитки у ванной + тараканы и возможно клопы</t>
  </si>
  <si>
    <t xml:space="preserve">тараканы клопы плесень</t>
  </si>
  <si>
    <t xml:space="preserve">7 968 627 08 05 Римма</t>
  </si>
  <si>
    <t xml:space="preserve">2х комнатная Балашиха въезжают в квартиру,хотят профилактическую обработку</t>
  </si>
  <si>
    <t xml:space="preserve">должны завезти мебель.согласует день и наберет</t>
  </si>
  <si>
    <t xml:space="preserve">7 926 878 32 30  Миша</t>
  </si>
  <si>
    <t xml:space="preserve">чурка.не заказывал</t>
  </si>
  <si>
    <t xml:space="preserve">89260469697 Николай</t>
  </si>
  <si>
    <t xml:space="preserve">2шка после чурок надо обработать от тараканов и клопов..</t>
  </si>
  <si>
    <t xml:space="preserve">после 25,07 наберет-жильцы должны съехать</t>
  </si>
  <si>
    <t xml:space="preserve">МСЭ 8 почта</t>
  </si>
  <si>
    <t xml:space="preserve">Максим Михайлович тел.(495) 775-29-77 доб.3087
</t>
  </si>
  <si>
    <t xml:space="preserve">ООО "Георгиевский",</t>
  </si>
  <si>
    <t xml:space="preserve">отправил КП."директор дал свою компанию"</t>
  </si>
  <si>
    <t xml:space="preserve">89197215789 Сильвия</t>
  </si>
  <si>
    <t xml:space="preserve">2шкана Нижегородке.Скорее всего клопы</t>
  </si>
  <si>
    <t xml:space="preserve">поговорит с мужем.надо на сегодня на 20,00</t>
  </si>
  <si>
    <t xml:space="preserve">номер все время занят.прислал уже 2 запроса.</t>
  </si>
  <si>
    <t xml:space="preserve">89267523315 Алексей</t>
  </si>
  <si>
    <t xml:space="preserve">калужка ок 20 деревьев и кустарников.несколько уже спилили нужно осмотреть остальные.сколько лечить</t>
  </si>
  <si>
    <t xml:space="preserve">подумает на какой день и наберет</t>
  </si>
  <si>
    <t xml:space="preserve">Город Железнодорожный 2х комнатная квартира (выпрашивала скидку ,хочет как можно дешевле что бы ей сделали обработку)</t>
  </si>
  <si>
    <t xml:space="preserve">Клопы стандарт </t>
  </si>
  <si>
    <r>
      <rPr>
        <sz val="11"/>
        <rFont val="Cambria"/>
        <family val="0"/>
        <charset val="1"/>
      </rPr>
      <t xml:space="preserve">89036814112 Г</t>
    </r>
    <r>
      <rPr>
        <u val="single"/>
        <sz val="11"/>
        <rFont val="Cambria"/>
        <family val="0"/>
        <charset val="1"/>
      </rPr>
      <t xml:space="preserve">алина Ивановна</t>
    </r>
  </si>
  <si>
    <t xml:space="preserve">Балашиха ул Почтовая д 7 кв 4 под 1й эт 1й код 4 2шка</t>
  </si>
  <si>
    <t xml:space="preserve">4153ил</t>
  </si>
  <si>
    <t xml:space="preserve">89264568841 Ольга</t>
  </si>
  <si>
    <t xml:space="preserve">Кутузовская 2 1й этаж кофе-пончик 1й этаж 16кв</t>
  </si>
  <si>
    <t xml:space="preserve">тараканы гор и хол туман</t>
  </si>
  <si>
    <t xml:space="preserve">4155ил</t>
  </si>
  <si>
    <t xml:space="preserve">89264568842 Ольга</t>
  </si>
  <si>
    <t xml:space="preserve">Чистяковой 78 кофе-пончки 90 кв</t>
  </si>
  <si>
    <t xml:space="preserve">тараканы хол туман</t>
  </si>
  <si>
    <t xml:space="preserve">4156ил</t>
  </si>
  <si>
    <t xml:space="preserve">89774164264 Елена</t>
  </si>
  <si>
    <t xml:space="preserve">Москва ул Маршала Тухачевского 56 к 1 кв 44 под 1 эт 6 код 44к3170</t>
  </si>
  <si>
    <t xml:space="preserve">4157ил</t>
  </si>
  <si>
    <t xml:space="preserve">мсэ4</t>
  </si>
  <si>
    <t xml:space="preserve">915-106-97-28 борис</t>
  </si>
  <si>
    <t xml:space="preserve">спасибо</t>
  </si>
  <si>
    <t xml:space="preserve">мсэ5</t>
  </si>
  <si>
    <t xml:space="preserve">8-909-985-44-58 Коваль Владимир Иванович</t>
  </si>
  <si>
    <t xml:space="preserve">ГБУЗ «ГКБ имени В.П. Демихова ДЗМ»</t>
  </si>
  <si>
    <t xml:space="preserve">219 366</t>
  </si>
  <si>
    <t xml:space="preserve">мсэ6</t>
  </si>
  <si>
    <t xml:space="preserve">едена 910-445-56-28</t>
  </si>
  <si>
    <t xml:space="preserve">Октябрьский проспект дом 10 корп 1 90м2</t>
  </si>
  <si>
    <t xml:space="preserve">4158ил</t>
  </si>
  <si>
    <t xml:space="preserve">7 929 607 76 87 Вячеслав</t>
  </si>
  <si>
    <t xml:space="preserve">8 495 591-01-70</t>
  </si>
  <si>
    <t xml:space="preserve">дератизация,дезинсекция детсад 82</t>
  </si>
  <si>
    <t xml:space="preserve">34 056</t>
  </si>
  <si>
    <t xml:space="preserve">89167930040 Борис</t>
  </si>
  <si>
    <t xml:space="preserve">Москва ул Фестивальная д 24 под 5й эт 1 код в146в2602 кв 146 3 комнатная</t>
  </si>
  <si>
    <t xml:space="preserve">муравьи комплекс</t>
  </si>
  <si>
    <t xml:space="preserve">4159ил</t>
  </si>
  <si>
    <t xml:space="preserve">мсэ10</t>
  </si>
  <si>
    <t xml:space="preserve">89162442471 Александр</t>
  </si>
  <si>
    <t xml:space="preserve">10 соток Коломенский р-н дер Троицкие Озерки в конце деревни СНТ Молния уч 9</t>
  </si>
  <si>
    <t xml:space="preserve">сорняки использовать Корсар (гербицид избирательного свойства)-клиент будет проверять Корсар или нет</t>
  </si>
  <si>
    <t xml:space="preserve">4160ил</t>
  </si>
  <si>
    <t xml:space="preserve">мсэ11</t>
  </si>
  <si>
    <t xml:space="preserve">пришлет на почту документы</t>
  </si>
  <si>
    <t xml:space="preserve">мсэ12</t>
  </si>
  <si>
    <t xml:space="preserve">2шка клопы</t>
  </si>
  <si>
    <t xml:space="preserve">хол туман</t>
  </si>
  <si>
    <t xml:space="preserve">посоветуется с мужем</t>
  </si>
  <si>
    <t xml:space="preserve">мсэ13</t>
  </si>
  <si>
    <t xml:space="preserve">89175662311 Елена</t>
  </si>
  <si>
    <t xml:space="preserve">общага обработка от клопов  800 кв Москва, ул. Дубининская, д 69 корп 30А</t>
  </si>
  <si>
    <t xml:space="preserve">1586ю</t>
  </si>
  <si>
    <t xml:space="preserve">89166072501 Мария</t>
  </si>
  <si>
    <t xml:space="preserve">пока не надо</t>
  </si>
  <si>
    <t xml:space="preserve">7 916 089 52 79 Серафима</t>
  </si>
  <si>
    <t xml:space="preserve">1 комнатная квартира в стояке тушино с Сходненская ул Туристская 18 под 7 эт 1 кв 217</t>
  </si>
  <si>
    <t xml:space="preserve">4161ил</t>
  </si>
  <si>
    <t xml:space="preserve">89772612327 Геннадий</t>
  </si>
  <si>
    <t xml:space="preserve">Рублевка появились кроты 5 соток</t>
  </si>
  <si>
    <t xml:space="preserve">кроты комплекс 1 обработка</t>
  </si>
  <si>
    <t xml:space="preserve">поговорит с хозяином.чурка.хозяин сам наберет</t>
  </si>
  <si>
    <t xml:space="preserve">89167368509 Игорь Михайлович</t>
  </si>
  <si>
    <t xml:space="preserve">18000 кв дератизация и дезинсекция договор на год.18р за квадрат</t>
  </si>
  <si>
    <t xml:space="preserve">648 000</t>
  </si>
  <si>
    <t xml:space="preserve">89104926578 Татьяна</t>
  </si>
  <si>
    <t xml:space="preserve">м ВДНХ Ярославское шоссе д 142 7й под 8й эт кв 318 код 318р1280 взять сертификат на препарат 3х комнатная</t>
  </si>
  <si>
    <t xml:space="preserve">4162ил</t>
  </si>
  <si>
    <t xml:space="preserve">89257439100 Людмила Александровна</t>
  </si>
  <si>
    <t xml:space="preserve">Сергиев-Посад ул Энгельса д 3 кв 2 под1 эт 1й  2шка</t>
  </si>
  <si>
    <t xml:space="preserve">4163ил</t>
  </si>
  <si>
    <t xml:space="preserve">7 977 449 66 70 Берик</t>
  </si>
  <si>
    <t xml:space="preserve">ресторан общепит нужен договор на годовое обслуживание 160кв.  1 раз в месяц </t>
  </si>
  <si>
    <t xml:space="preserve">56 320</t>
  </si>
  <si>
    <t xml:space="preserve">отправила кп.договор заключен</t>
  </si>
  <si>
    <t xml:space="preserve">15 км от Москвы 15 соток</t>
  </si>
  <si>
    <t xml:space="preserve">кроты.комплекс 1н выезд</t>
  </si>
  <si>
    <t xml:space="preserve">пробивал цены</t>
  </si>
  <si>
    <t xml:space="preserve">89688209555 Иван</t>
  </si>
  <si>
    <t xml:space="preserve">Теплый стан ул генерала Тюленева 29 к 2 2й под 2й этаж кв 122 код 122 2шка</t>
  </si>
  <si>
    <t xml:space="preserve">4164ил</t>
  </si>
  <si>
    <t xml:space="preserve">7 909 939 92 79 Людмила</t>
  </si>
  <si>
    <t xml:space="preserve">20 соток 14 км Оболдино Щелковский р-н вблизи дер Оболдино КП Лосиный остров 1 уч 97</t>
  </si>
  <si>
    <t xml:space="preserve">4165ил</t>
  </si>
  <si>
    <t xml:space="preserve">Юрий 903-960-63-91</t>
  </si>
  <si>
    <t xml:space="preserve">аудит плесень котедж новая рига</t>
  </si>
  <si>
    <t xml:space="preserve">4166ил</t>
  </si>
  <si>
    <t xml:space="preserve">89854537177 Надежда</t>
  </si>
  <si>
    <t xml:space="preserve">обработка однокомнатной квартиры от мураьвев тепличный переулок , д 5,кв 72 </t>
  </si>
  <si>
    <t xml:space="preserve">4167ил</t>
  </si>
  <si>
    <t xml:space="preserve">7 926 866 67 33 Вячеслав</t>
  </si>
  <si>
    <t xml:space="preserve">kak-izbavitsya-ot-krotov.html </t>
  </si>
  <si>
    <t xml:space="preserve">89684887292 Александр </t>
  </si>
  <si>
    <t xml:space="preserve">Лебедянская улица, 28к1 кв 210 клопы 2х комнатная квартира</t>
  </si>
  <si>
    <t xml:space="preserve">Клопы комплекс + барьер</t>
  </si>
  <si>
    <t xml:space="preserve">4168ил</t>
  </si>
  <si>
    <t xml:space="preserve">отрадная ,д 16 а,1 под, кв 5  одна комната</t>
  </si>
  <si>
    <t xml:space="preserve">клопы стандарт плюс</t>
  </si>
  <si>
    <t xml:space="preserve">4169ил</t>
  </si>
  <si>
    <t xml:space="preserve">unichtozheniye-klopov.html </t>
  </si>
  <si>
    <t xml:space="preserve">7 916 059 19 10 Роман </t>
  </si>
  <si>
    <t xml:space="preserve">ничего не заказывали</t>
  </si>
  <si>
    <t xml:space="preserve">7 964 767 28 08 Лера</t>
  </si>
  <si>
    <t xml:space="preserve">трубку не берет,23,07 все равно не берет</t>
  </si>
  <si>
    <t xml:space="preserve">7 985 318 89 96 Игорь</t>
  </si>
  <si>
    <t xml:space="preserve">чешуйницы</t>
  </si>
  <si>
    <t xml:space="preserve">7 (985) 641 2152 Арина</t>
  </si>
  <si>
    <t xml:space="preserve">одна комнатная квартира ,г Москва, горячий туман+ барьерная защита </t>
  </si>
  <si>
    <t xml:space="preserve">думает на какое время назначить обработкууже обработали</t>
  </si>
  <si>
    <t xml:space="preserve">89857609249 Владимир</t>
  </si>
  <si>
    <t xml:space="preserve">участок 40 соток Волоколамский р-н дер Львово кп львовские озера уч 8-9-10</t>
  </si>
  <si>
    <t xml:space="preserve">кроты только фумигация</t>
  </si>
  <si>
    <t xml:space="preserve">4170ил</t>
  </si>
  <si>
    <t xml:space="preserve">7 (925) 155-12-04 Ремизова Даниэлла</t>
  </si>
  <si>
    <t xml:space="preserve">борщ.1г комплекс юрики.запрос кп</t>
  </si>
  <si>
    <t xml:space="preserve">отправила кп.23,07 кп получили.отправили руководству,ждем обратной связи.не нужно пока.</t>
  </si>
  <si>
    <t xml:space="preserve">1шка Чехов </t>
  </si>
  <si>
    <t xml:space="preserve">клопы хол туман</t>
  </si>
  <si>
    <t xml:space="preserve">думала что мы в чехове.хочет срочно сейчас</t>
  </si>
  <si>
    <t xml:space="preserve">7 926 459 90 01  Галина</t>
  </si>
  <si>
    <t xml:space="preserve">150 кв дезинсекция от тараканов офисное здание </t>
  </si>
  <si>
    <t xml:space="preserve">дезинфекци 2 обработки</t>
  </si>
  <si>
    <t xml:space="preserve">жду реквизиты.23,07 отправила договор на расмотрение.ждем решение дира.05,08 ничего про решение дира не знает.сама этим вопросом не занимается</t>
  </si>
  <si>
    <t xml:space="preserve">3шка Генерала Тюленева д 11 кв 20</t>
  </si>
  <si>
    <t xml:space="preserve">4171ил</t>
  </si>
  <si>
    <t xml:space="preserve">89263837567 Дмитрий</t>
  </si>
  <si>
    <t xml:space="preserve">ул Кировоградская д 8 корп 4</t>
  </si>
  <si>
    <t xml:space="preserve">4172ил</t>
  </si>
  <si>
    <t xml:space="preserve">КП Руза Фемели парк МО Рузский район село Рождествено ул Королевская аллея уч 117 дом 117</t>
  </si>
  <si>
    <t xml:space="preserve">гнездо ос</t>
  </si>
  <si>
    <t xml:space="preserve">4173ил</t>
  </si>
  <si>
    <t xml:space="preserve">Светлана 495-640-69-71</t>
  </si>
  <si>
    <t xml:space="preserve">узнавала</t>
  </si>
  <si>
    <t xml:space="preserve">89253827452 РОМАН</t>
  </si>
  <si>
    <t xml:space="preserve">КОНСТАНТИН</t>
  </si>
  <si>
    <t xml:space="preserve">ОЛИМПИЙСКАЯ ДЕРЕВНЯ Д 15 КВ 24 </t>
  </si>
  <si>
    <t xml:space="preserve">КЛОПЫ ГОР ТУМ</t>
  </si>
  <si>
    <t xml:space="preserve">4134ИЛ</t>
  </si>
  <si>
    <t xml:space="preserve">7 925 382 74 52  Роман </t>
  </si>
  <si>
    <t xml:space="preserve">7 926 164 27 97  Амина</t>
  </si>
  <si>
    <t xml:space="preserve">м Войковская ул Зои и Александра Космодемьянских д 35/1 2й под эт 6 кв 52 код 1*7606 обработка ванной комнаты</t>
  </si>
  <si>
    <t xml:space="preserve">тараканы гор туман+барьер</t>
  </si>
  <si>
    <t xml:space="preserve">4175ил</t>
  </si>
  <si>
    <t xml:space="preserve">89645933080 Тимур</t>
  </si>
  <si>
    <t xml:space="preserve">2х комнатная.кухня ванная м Новогиреево Зеленый проспект 62 корп 1 кв 40 под 1 эт 6 код 40к5583</t>
  </si>
  <si>
    <t xml:space="preserve">4176ил</t>
  </si>
  <si>
    <t xml:space="preserve">89162488448 Николай</t>
  </si>
  <si>
    <t xml:space="preserve">Калужская обл Жуковский р-н Чубаровский сельсовет Никольские дворы центральная улица д 9</t>
  </si>
  <si>
    <t xml:space="preserve">крысы на чердаке аудит</t>
  </si>
  <si>
    <t xml:space="preserve">4177ил</t>
  </si>
  <si>
    <t xml:space="preserve">89055840020 Светлана</t>
  </si>
  <si>
    <t xml:space="preserve">Красногорск, ул Ткацкой фабрики ,д 12 , кв 3 ,это адрес заказчицы, а обработку где делать она покажет, в спортивном зале, напротив ее дома</t>
  </si>
  <si>
    <t xml:space="preserve"> тараканы 70 кв м</t>
  </si>
  <si>
    <t xml:space="preserve">4178ил</t>
  </si>
  <si>
    <t xml:space="preserve">925+528+75+22 Оксана</t>
  </si>
  <si>
    <t xml:space="preserve">Г Реутов ул Котовского д 11 кв 76 под 3 эт 1 код 76 тараканы в ванной и туалете</t>
  </si>
  <si>
    <t xml:space="preserve">крылатые муравьи комплекс</t>
  </si>
  <si>
    <t xml:space="preserve">4179ил</t>
  </si>
  <si>
    <t xml:space="preserve">7 926 631 26 61 Анна</t>
  </si>
  <si>
    <t xml:space="preserve">все время сбрасывает</t>
  </si>
  <si>
    <t xml:space="preserve">14 км от Мкад 4хкомнатная квартира</t>
  </si>
  <si>
    <t xml:space="preserve">6 699</t>
  </si>
  <si>
    <t xml:space="preserve">консультировался.мониторит цены</t>
  </si>
  <si>
    <t xml:space="preserve">Домодедовский р-н 7 соток+12 бытовок клопы-12000 комары 14000 клещи-5940 крысы 8000</t>
  </si>
  <si>
    <t xml:space="preserve">клопы,крысы,комары,клещи</t>
  </si>
  <si>
    <t xml:space="preserve">43 940</t>
  </si>
  <si>
    <t xml:space="preserve">мониторит цены.05,08 пока не надо.если что наберет сам</t>
  </si>
  <si>
    <t xml:space="preserve">Четверг</t>
  </si>
  <si>
    <t xml:space="preserve">89161228319 Владимир</t>
  </si>
  <si>
    <t xml:space="preserve">Дубнинская д 16 к 3 , кв 19 обработка кухни от тараканов 1500р, дубнинская д 16 к3,кв 35 комплексная обработка от тараканов 2х комнатная квартира 4400р</t>
  </si>
  <si>
    <t xml:space="preserve">Тараканы , обработка в одной квартире кухни и в другой квартире комплексная обработка</t>
  </si>
  <si>
    <t xml:space="preserve">4180ил</t>
  </si>
  <si>
    <t xml:space="preserve">89168146245 Елена</t>
  </si>
  <si>
    <t xml:space="preserve">2шка</t>
  </si>
  <si>
    <t xml:space="preserve">муравьи хол туман обработать кухню</t>
  </si>
  <si>
    <t xml:space="preserve">пойдет уговаривать соседей сделать тоже.05.08 все время сбрасывает.</t>
  </si>
  <si>
    <t xml:space="preserve">89778268248 Александр</t>
  </si>
  <si>
    <t xml:space="preserve">номер все время занят</t>
  </si>
  <si>
    <t xml:space="preserve">максим 926 721 35 19</t>
  </si>
  <si>
    <t xml:space="preserve">Зеленоград 3Га борщ</t>
  </si>
  <si>
    <t xml:space="preserve">180 000</t>
  </si>
  <si>
    <t xml:space="preserve">Раменский р-н СП Константиново Центральная площадь ТЦ Магнит от него позвонить</t>
  </si>
  <si>
    <t xml:space="preserve">клопы 2 комнаты.маленький домик</t>
  </si>
  <si>
    <t xml:space="preserve">4181ил</t>
  </si>
  <si>
    <t xml:space="preserve">8-495-215-58-40 (доб. 110) Богачева Жанна</t>
  </si>
  <si>
    <t xml:space="preserve">крысы Староватутинский проезд 10 1017,5 кв</t>
  </si>
  <si>
    <t xml:space="preserve">17 297</t>
  </si>
  <si>
    <t xml:space="preserve">отправила кп.05.08 кп получила отправила на согласование.решение принимает не она.наберет,если будет положительный результат</t>
  </si>
  <si>
    <t xml:space="preserve">89013439131 елена</t>
  </si>
  <si>
    <t xml:space="preserve">большая новодмитровская 12 стр 16 бар ббс 100кв м </t>
  </si>
  <si>
    <t xml:space="preserve">4182ил</t>
  </si>
  <si>
    <t xml:space="preserve">7 925 010 66 96 Денис</t>
  </si>
  <si>
    <t xml:space="preserve">1 комнатная  ВДНХ Ярославское шоссе д 16 кв 193 под 6 эт 4 код 193</t>
  </si>
  <si>
    <t xml:space="preserve">4183ил</t>
  </si>
  <si>
    <t xml:space="preserve">7 985 349 24 40 Альбина</t>
  </si>
  <si>
    <t xml:space="preserve">МСЭ форма 1</t>
  </si>
  <si>
    <t xml:space="preserve">  925 589 67 47 Инна</t>
  </si>
  <si>
    <t xml:space="preserve">130км от мкад </t>
  </si>
  <si>
    <t xml:space="preserve">4184ил</t>
  </si>
  <si>
    <t xml:space="preserve">977-554-50-86</t>
  </si>
  <si>
    <t xml:space="preserve">40 км от москвы адрес узнать набрать ей завтра</t>
  </si>
  <si>
    <t xml:space="preserve">пчелы улий</t>
  </si>
  <si>
    <t xml:space="preserve">4185ил</t>
  </si>
  <si>
    <t xml:space="preserve">926-541-47-49 дмитрий </t>
  </si>
  <si>
    <t xml:space="preserve">Реутов парк 170м2 тараканы</t>
  </si>
  <si>
    <t xml:space="preserve">4186ил</t>
  </si>
  <si>
    <t xml:space="preserve">к 22:00      31,07</t>
  </si>
  <si>
    <t xml:space="preserve">495-688-16-51 Юля</t>
  </si>
  <si>
    <t xml:space="preserve">5 комнат тараканы, метро проспект мира</t>
  </si>
  <si>
    <t xml:space="preserve">1609ю</t>
  </si>
  <si>
    <t xml:space="preserve">К 17:00   30,07</t>
  </si>
  <si>
    <t xml:space="preserve">Яна 909 157 03 32 </t>
  </si>
  <si>
    <t xml:space="preserve">дератизация 220м2</t>
  </si>
  <si>
    <t xml:space="preserve">согласовывает..05,08 еще не согласовали</t>
  </si>
  <si>
    <t xml:space="preserve">МСЭ6</t>
  </si>
  <si>
    <t xml:space="preserve">11Га Дмитровский р-н покос травы трактором</t>
  </si>
  <si>
    <t xml:space="preserve">покос травы</t>
  </si>
  <si>
    <t xml:space="preserve">надо обсудить с руководством.отправили договор и кп.ждем результат.не звонить.напишет сама.есть контакт в ватсеп.спрашиваю там</t>
  </si>
  <si>
    <t xml:space="preserve">84956928436 Юлия</t>
  </si>
  <si>
    <t xml:space="preserve">24046 кв м дератизация и дезинсекция Госдума на 20й год</t>
  </si>
  <si>
    <t xml:space="preserve">отправила кп.контракт на 20й год.согласовывать долго</t>
  </si>
  <si>
    <t xml:space="preserve">МСЭ8 форма</t>
  </si>
  <si>
    <t xml:space="preserve">7 903 740 03 33 Виталий</t>
  </si>
  <si>
    <t xml:space="preserve">89999186819 Мария</t>
  </si>
  <si>
    <t xml:space="preserve">м Молодежная ул Полоцкая д 25 к 1 11 эт кв 60 домоф 60в</t>
  </si>
  <si>
    <t xml:space="preserve">клопы гор.туман</t>
  </si>
  <si>
    <t xml:space="preserve">4188ил</t>
  </si>
  <si>
    <t xml:space="preserve">СЭСтим 2</t>
  </si>
  <si>
    <t xml:space="preserve">89604077107 Тимур</t>
  </si>
  <si>
    <t xml:space="preserve">Марьино ул Донецкая 22 4й подъезд позвонить у подъезда.</t>
  </si>
  <si>
    <t xml:space="preserve">4191ил</t>
  </si>
  <si>
    <t xml:space="preserve">СЭСтим 3</t>
  </si>
  <si>
    <t xml:space="preserve">89299537074 Тимофей</t>
  </si>
  <si>
    <t xml:space="preserve">3шка старый дом.сильная заселенность насекомыми Чехов</t>
  </si>
  <si>
    <t xml:space="preserve">клопы комплекс 3 выезда</t>
  </si>
  <si>
    <t xml:space="preserve">14 150</t>
  </si>
  <si>
    <t xml:space="preserve">подумает,31,07 звонила-жмется дорого.2 выезда за 9500 предложила.думает.не надо.</t>
  </si>
  <si>
    <t xml:space="preserve">89255320706 Наталья</t>
  </si>
  <si>
    <t xml:space="preserve">2шка Капотня 1й квартал дом 13 кв 8 под 1 (8к8989)</t>
  </si>
  <si>
    <t xml:space="preserve">4192ил</t>
  </si>
  <si>
    <t xml:space="preserve">17.53</t>
  </si>
  <si>
    <t xml:space="preserve">9251198424 Ася</t>
  </si>
  <si>
    <t xml:space="preserve">м Полежаевская Куусинена д 4а корп 1 4й под. 2й эт кв 96 код 96 2шка за полчаса до прибытия позвонить</t>
  </si>
  <si>
    <t xml:space="preserve">блохи гор туман + барьер</t>
  </si>
  <si>
    <t xml:space="preserve">отказ.неадекват</t>
  </si>
  <si>
    <t xml:space="preserve">966-013-58-03  (966-013-58-93 ) Валентина</t>
  </si>
  <si>
    <t xml:space="preserve">Щелковская 4 комн кв. ул красноярская жом 3 корп 1 квартира 115, </t>
  </si>
  <si>
    <t xml:space="preserve">4193ил</t>
  </si>
  <si>
    <t xml:space="preserve">сергей  8925-974-31-16 </t>
  </si>
  <si>
    <t xml:space="preserve">Видное 204 м/2</t>
  </si>
  <si>
    <t xml:space="preserve">4194ил</t>
  </si>
  <si>
    <t xml:space="preserve">МО лесопарковая зона 30Га коттеджный поселок 7 Га по 6756 за Га</t>
  </si>
  <si>
    <t xml:space="preserve">249 972</t>
  </si>
  <si>
    <t xml:space="preserve">мониторит цены.02,08 пока решение не принято</t>
  </si>
  <si>
    <t xml:space="preserve">7 925 599 96 53 Карина</t>
  </si>
  <si>
    <t xml:space="preserve">уточнит время и наберет.02,08 звонила.хотят попробовать обработать сами.набрать в сентябре</t>
  </si>
  <si>
    <t xml:space="preserve">мсэ5 форма</t>
  </si>
  <si>
    <t xml:space="preserve">965 310 65 98 Светлана</t>
  </si>
  <si>
    <t xml:space="preserve">тараканы 200м2</t>
  </si>
  <si>
    <t xml:space="preserve">думает.05,08 уже обработала</t>
  </si>
  <si>
    <t xml:space="preserve">СЭСтим 6</t>
  </si>
  <si>
    <t xml:space="preserve">прод склад</t>
  </si>
  <si>
    <t xml:space="preserve">выяснял принцип работы</t>
  </si>
  <si>
    <t xml:space="preserve">СЭСтим 7</t>
  </si>
  <si>
    <t xml:space="preserve">3шка 5290 2шка 4990</t>
  </si>
  <si>
    <t xml:space="preserve">10 280</t>
  </si>
  <si>
    <t xml:space="preserve">согласовывает с соседкой.хочет на пятницу.02,08 трубку не взяла.05,08 наберет сама</t>
  </si>
  <si>
    <t xml:space="preserve">СЭСтим 8</t>
  </si>
  <si>
    <t xml:space="preserve">89257419787 Михаил</t>
  </si>
  <si>
    <t xml:space="preserve">Славянский бульвар ул Веерная д 44 корп 1 кв 72 под 1 эт 11 по приезде на мобильный</t>
  </si>
  <si>
    <t xml:space="preserve">клопы горячий туман</t>
  </si>
  <si>
    <t xml:space="preserve">4195ил</t>
  </si>
  <si>
    <t xml:space="preserve">СЭСтим 1</t>
  </si>
  <si>
    <t xml:space="preserve">89067470044 Виктор</t>
  </si>
  <si>
    <t xml:space="preserve">Москва, одно комнатная квартира от клопов, комплекс</t>
  </si>
  <si>
    <t xml:space="preserve">думает.арендатор уже обработал повтор нижней заявки</t>
  </si>
  <si>
    <t xml:space="preserve">березовая аллея д 9 кв 88  эт 10  под 2  89259818986 Рая 2шка</t>
  </si>
  <si>
    <t xml:space="preserve">4196ил</t>
  </si>
  <si>
    <t xml:space="preserve">7 903 748 50 50 Анатолий</t>
  </si>
  <si>
    <t xml:space="preserve">заявку не оставлял</t>
  </si>
  <si>
    <t xml:space="preserve">15 км от москвы 2 выезда</t>
  </si>
  <si>
    <t xml:space="preserve">12000 + 6 000</t>
  </si>
  <si>
    <t xml:space="preserve">он сам не собственник, собственник думает!</t>
  </si>
  <si>
    <t xml:space="preserve">СЭСтим 5</t>
  </si>
  <si>
    <t xml:space="preserve">89067470044 Азамат</t>
  </si>
  <si>
    <t xml:space="preserve">1 шка обнаружил несколько блох</t>
  </si>
  <si>
    <t xml:space="preserve">нужно определиться с днем обработки.арендодатель обработал</t>
  </si>
  <si>
    <t xml:space="preserve">89777404832 Жанна</t>
  </si>
  <si>
    <t xml:space="preserve">клопы или блохи, сама не знает, покусали ребенка, 2х комнатная квартира, Москва, комплекс</t>
  </si>
  <si>
    <t xml:space="preserve">Комплекс клопы или блохи</t>
  </si>
  <si>
    <t xml:space="preserve">думает.уже обработали</t>
  </si>
  <si>
    <t xml:space="preserve">89032274102 владимир</t>
  </si>
  <si>
    <t xml:space="preserve">кроты дер большое сареево, кп горки 21 уч 26 2 лунки вырыли</t>
  </si>
  <si>
    <t xml:space="preserve">кроты комплекс разовый выезд</t>
  </si>
  <si>
    <t xml:space="preserve">4198ав</t>
  </si>
  <si>
    <t xml:space="preserve">7 896 842 43 94  Анна</t>
  </si>
  <si>
    <t xml:space="preserve">указала неверный номер телефона</t>
  </si>
  <si>
    <t xml:space="preserve">89671579253 максим</t>
  </si>
  <si>
    <t xml:space="preserve">трешка м Озерная Олимпийская деревня 17-163</t>
  </si>
  <si>
    <t xml:space="preserve">блохи комплекс+барьер</t>
  </si>
  <si>
    <t xml:space="preserve">4199ав</t>
  </si>
  <si>
    <t xml:space="preserve">5г нужен покос трактором и спрашивали про сбор (дала по 22тыра за ГА)</t>
  </si>
  <si>
    <t xml:space="preserve">110 000</t>
  </si>
  <si>
    <t xml:space="preserve">915-1303447Анна</t>
  </si>
  <si>
    <t xml:space="preserve">ППК лаб ислед.</t>
  </si>
  <si>
    <t xml:space="preserve">905-731-76-73Игорь</t>
  </si>
  <si>
    <t xml:space="preserve">Габричевского дом 6 корпус 2 квартира 4</t>
  </si>
  <si>
    <t xml:space="preserve">тараканы стандарт </t>
  </si>
  <si>
    <t xml:space="preserve">4200ав</t>
  </si>
  <si>
    <t xml:space="preserve">89166389581 Андрей</t>
  </si>
  <si>
    <t xml:space="preserve">м Авиамоторная 1я улица энтузиастов д 4 Административное отдельно стоящее здание.желтый подъезд 2й этаж.Хостел 2 комнаты</t>
  </si>
  <si>
    <t xml:space="preserve">клопы гор туман+барьер </t>
  </si>
  <si>
    <t xml:space="preserve">4201ав</t>
  </si>
  <si>
    <t xml:space="preserve">7 925 039 19 59 Эдуард</t>
  </si>
  <si>
    <t xml:space="preserve">не заказывал</t>
  </si>
  <si>
    <t xml:space="preserve">МОССЭС</t>
  </si>
  <si>
    <t xml:space="preserve">Железнодорожный.комната в общаге</t>
  </si>
  <si>
    <t xml:space="preserve">гор туман+барьер</t>
  </si>
  <si>
    <t xml:space="preserve">3 799</t>
  </si>
  <si>
    <t xml:space="preserve">надо выбрать день и подумать</t>
  </si>
  <si>
    <t xml:space="preserve">екатерина 499-346-29-67</t>
  </si>
  <si>
    <t xml:space="preserve">максим 985 938 87 36 </t>
  </si>
  <si>
    <t xml:space="preserve">ппк стоматология</t>
  </si>
  <si>
    <t xml:space="preserve">89015889294 Георгий</t>
  </si>
  <si>
    <t xml:space="preserve">кафе доки</t>
  </si>
  <si>
    <t xml:space="preserve">Химки.двушка муравьи в коридоре и на кухне</t>
  </si>
  <si>
    <t xml:space="preserve">мониторит цены.позвонить завтра узнать что надумал</t>
  </si>
  <si>
    <t xml:space="preserve">мсэ 2 форма</t>
  </si>
  <si>
    <t xml:space="preserve">977 839 59 42 Артем</t>
  </si>
  <si>
    <t xml:space="preserve">м Строгино ул Исаковского д 22 корп 1 под 5 кв 142 эт 1 дом 142 1комнатная</t>
  </si>
  <si>
    <t xml:space="preserve">4202ав</t>
  </si>
  <si>
    <t xml:space="preserve">9,08 на 16,00</t>
  </si>
  <si>
    <t xml:space="preserve">89151990911 Анна</t>
  </si>
  <si>
    <t xml:space="preserve">г Зеленоград корп 513 кв 62 под 1 эт 8 код 062р145 89269112229 Николай</t>
  </si>
  <si>
    <t xml:space="preserve">4203ав</t>
  </si>
  <si>
    <t xml:space="preserve">09,08 на 12</t>
  </si>
  <si>
    <t xml:space="preserve">Авиамоторная 1шка </t>
  </si>
  <si>
    <t xml:space="preserve">клещи гап+барьер</t>
  </si>
  <si>
    <t xml:space="preserve">3 299</t>
  </si>
  <si>
    <t xml:space="preserve">мониторит.</t>
  </si>
  <si>
    <t xml:space="preserve">89104416603 Андрей</t>
  </si>
  <si>
    <t xml:space="preserve">м Бабушкинская Енисейская ул д 24 кв 85 под 2 эт 10 код 85</t>
  </si>
  <si>
    <t xml:space="preserve">4204ав</t>
  </si>
  <si>
    <t xml:space="preserve">7 901 700 72 51 Олег</t>
  </si>
  <si>
    <t xml:space="preserve">89999239978 Виктор</t>
  </si>
  <si>
    <t xml:space="preserve">Красногорский р-н пос Отрадное Фемили клаб этюд ул Брюсова 15 2 бытовки</t>
  </si>
  <si>
    <t xml:space="preserve">4205ав</t>
  </si>
  <si>
    <t xml:space="preserve">89056243653 Дмитрий</t>
  </si>
  <si>
    <t xml:space="preserve">дезинсекция авто 4 машины</t>
  </si>
  <si>
    <t xml:space="preserve">дезинсекция авто</t>
  </si>
  <si>
    <t xml:space="preserve">9 560</t>
  </si>
  <si>
    <t xml:space="preserve">жду реквизиты для заключения договора.отправили договор и счет.12,08 джем денег</t>
  </si>
  <si>
    <t xml:space="preserve">89777128737мария</t>
  </si>
  <si>
    <t xml:space="preserve">одинцово ул солнечная д 5 кв 23 под 2 эт 1 дом 23</t>
  </si>
  <si>
    <t xml:space="preserve">4206ав</t>
  </si>
  <si>
    <t xml:space="preserve">10.08 на 12,00</t>
  </si>
  <si>
    <t xml:space="preserve">мсэ1</t>
  </si>
  <si>
    <t xml:space="preserve">926-258-91-66 Ирина</t>
  </si>
  <si>
    <t xml:space="preserve">Домодевский район дер колочево, днп Ветеран ул новая 48 </t>
  </si>
  <si>
    <t xml:space="preserve">4207ав</t>
  </si>
  <si>
    <t xml:space="preserve">89629414434 Екатерина</t>
  </si>
  <si>
    <t xml:space="preserve">2шка Клин</t>
  </si>
  <si>
    <t xml:space="preserve">6 898</t>
  </si>
  <si>
    <t xml:space="preserve">уточнит у генерального время обработки</t>
  </si>
  <si>
    <t xml:space="preserve">89057762888 Борис</t>
  </si>
  <si>
    <t xml:space="preserve">передали Светлане.тухлый номер</t>
  </si>
  <si>
    <t xml:space="preserve">мсэ4 форма</t>
  </si>
  <si>
    <t xml:space="preserve">7 916 784 59 73 Надежда</t>
  </si>
  <si>
    <t xml:space="preserve">2шка Метро Лухмановское ул лузмановская дом 15 корп 4 кварти198, 5 подьезд</t>
  </si>
  <si>
    <t xml:space="preserve">блохи комплекс </t>
  </si>
  <si>
    <t xml:space="preserve">4208ав</t>
  </si>
  <si>
    <t xml:space="preserve">89266591144 Яна</t>
  </si>
  <si>
    <t xml:space="preserve">510 кв клиника 2 обработки в год </t>
  </si>
  <si>
    <t xml:space="preserve">15 300</t>
  </si>
  <si>
    <t xml:space="preserve">1626ю</t>
  </si>
  <si>
    <t xml:space="preserve">14.058</t>
  </si>
  <si>
    <t xml:space="preserve">89167479966 Артем</t>
  </si>
  <si>
    <t xml:space="preserve">Деревня Боброво, ул кооперативная, д. 298
Днт Бутово </t>
  </si>
  <si>
    <t xml:space="preserve">4209ав</t>
  </si>
  <si>
    <t xml:space="preserve">сэстим</t>
  </si>
  <si>
    <t xml:space="preserve">383-236-31-93 Новосиб</t>
  </si>
  <si>
    <t xml:space="preserve">ячейка плесень</t>
  </si>
  <si>
    <t xml:space="preserve">если что перезвонит</t>
  </si>
  <si>
    <t xml:space="preserve">александра 926-694-21-68</t>
  </si>
  <si>
    <t xml:space="preserve">доки для Сэс</t>
  </si>
  <si>
    <t xml:space="preserve">передал светлане</t>
  </si>
  <si>
    <t xml:space="preserve">наталья 916683-47-04 Натадья</t>
  </si>
  <si>
    <t xml:space="preserve">2д </t>
  </si>
  <si>
    <t xml:space="preserve">2 д</t>
  </si>
  <si>
    <t xml:space="preserve">926-154-44-37</t>
  </si>
  <si>
    <t xml:space="preserve">жду реки</t>
  </si>
  <si>
    <t xml:space="preserve">СЭСтим 4</t>
  </si>
  <si>
    <t xml:space="preserve">495-620-18-54 Мария</t>
  </si>
  <si>
    <t xml:space="preserve">41 400</t>
  </si>
  <si>
    <t xml:space="preserve">СэсТим 5</t>
  </si>
  <si>
    <t xml:space="preserve">977-890-99-84 Георгий</t>
  </si>
  <si>
    <t xml:space="preserve">СМЭ 6форма</t>
  </si>
  <si>
    <t xml:space="preserve">999 570 78 21 марина</t>
  </si>
  <si>
    <t xml:space="preserve">89652908185 Алексей </t>
  </si>
  <si>
    <t xml:space="preserve">  г  Подольск, ул северная 9а        </t>
  </si>
  <si>
    <t xml:space="preserve">150 кв м</t>
  </si>
  <si>
    <t xml:space="preserve">4210ав</t>
  </si>
  <si>
    <t xml:space="preserve">89262119532 Александр</t>
  </si>
  <si>
    <t xml:space="preserve">Ул братеевская, д 18 к 3 ,кв 57, Москва</t>
  </si>
  <si>
    <t xml:space="preserve">3х комнатная квартира , клопы комплекс</t>
  </si>
  <si>
    <t xml:space="preserve">4211ав</t>
  </si>
  <si>
    <t xml:space="preserve">89268829019 Татьяна</t>
  </si>
  <si>
    <t xml:space="preserve">г Москва, одна комнатная квартира </t>
  </si>
  <si>
    <t xml:space="preserve">сказала думает и сама наберет числа 19 -20 августа</t>
  </si>
  <si>
    <t xml:space="preserve">89262495116 Михаэль</t>
  </si>
  <si>
    <t xml:space="preserve">андрей</t>
  </si>
  <si>
    <t xml:space="preserve">Ул. Мосфильмовская 56 </t>
  </si>
  <si>
    <t xml:space="preserve">50 кв м муравьи</t>
  </si>
  <si>
    <t xml:space="preserve">4212ав</t>
  </si>
  <si>
    <t xml:space="preserve">89031058350 Сергей</t>
  </si>
  <si>
    <t xml:space="preserve">борщевик 1 га, комплекс 60 км от Москвы</t>
  </si>
  <si>
    <t xml:space="preserve">борщевик 1 га аудит 2000 р </t>
  </si>
  <si>
    <t xml:space="preserve">08.58</t>
  </si>
  <si>
    <t xml:space="preserve">6 соток, 18 км по дмитровскому ш </t>
  </si>
  <si>
    <t xml:space="preserve">клещи 6 сот + барьер</t>
  </si>
  <si>
    <t xml:space="preserve">думает сама наберет,штудирует рынок</t>
  </si>
  <si>
    <t xml:space="preserve">84954089807 Сергей</t>
  </si>
  <si>
    <t xml:space="preserve">г Мытищи,300 кв м от тараканов</t>
  </si>
  <si>
    <t xml:space="preserve">тараканы 300 кв м</t>
  </si>
  <si>
    <t xml:space="preserve">думает пообщается с руководством и сообщит Таня 26.08 11:37 провели уже</t>
  </si>
  <si>
    <t xml:space="preserve">89036616713 Юлия</t>
  </si>
  <si>
    <t xml:space="preserve">Раменское Совхоз Сафоновский 2-я новошоссейная д 10, Мясо Эко </t>
  </si>
  <si>
    <t xml:space="preserve">тараканы  80 кв м хол тум</t>
  </si>
  <si>
    <t xml:space="preserve">89637774499 Андрей</t>
  </si>
  <si>
    <t xml:space="preserve">Серпуховский район, дер Пинаково, д 266</t>
  </si>
  <si>
    <t xml:space="preserve">лечение деревьев , точное количество незнает, приедим на аудит</t>
  </si>
  <si>
    <t xml:space="preserve">4214ав</t>
  </si>
  <si>
    <t xml:space="preserve">89299990606 Алина</t>
  </si>
  <si>
    <t xml:space="preserve">Химки, 3шка от клопов </t>
  </si>
  <si>
    <t xml:space="preserve">89151828774  Евгения</t>
  </si>
  <si>
    <t xml:space="preserve">чертановская,д 54к2, </t>
  </si>
  <si>
    <t xml:space="preserve">клопы однокомнатная квартира </t>
  </si>
  <si>
    <t xml:space="preserve">4215ав</t>
  </si>
  <si>
    <t xml:space="preserve">89175995069 Сергей, 89778483596 Аида</t>
  </si>
  <si>
    <t xml:space="preserve">комсомольская площадь д 2 кафе Экспресс</t>
  </si>
  <si>
    <t xml:space="preserve">тараканы 50 кв м</t>
  </si>
  <si>
    <t xml:space="preserve">89032593897 Алеександр</t>
  </si>
  <si>
    <t xml:space="preserve">ул. Каширское ш д 80 к 1 кв 249 под 4 эт 12 домофон 49</t>
  </si>
  <si>
    <t xml:space="preserve">тарраканы стандарт+барьер</t>
  </si>
  <si>
    <t xml:space="preserve">4217ав</t>
  </si>
  <si>
    <t xml:space="preserve">заказ/глотов мудила не вышел</t>
  </si>
  <si>
    <t xml:space="preserve">89857671877 Александр</t>
  </si>
  <si>
    <t xml:space="preserve">50 км от Москвы, борщевик 5-7 га </t>
  </si>
  <si>
    <t xml:space="preserve">борщевик за Га 15 тыс там потребуется и покос трактором и тримером</t>
  </si>
  <si>
    <t xml:space="preserve">собирают информацию и на выходных будет собрание и решат Таня 26.08 не позже среды решат, созвон в среду передано  Рамилю Роману</t>
  </si>
  <si>
    <t xml:space="preserve">89779360866 Алексей</t>
  </si>
  <si>
    <t xml:space="preserve"> д новое бортнево пушкинский р-н       </t>
  </si>
  <si>
    <t xml:space="preserve">борщ комплекс 1 сотка</t>
  </si>
  <si>
    <t xml:space="preserve">4218ав</t>
  </si>
  <si>
    <t xml:space="preserve">89852444838 Раиса 89165082842 Ирина</t>
  </si>
  <si>
    <t xml:space="preserve">филевский парк ул Олеко Дундича д 32 кв 44 12 этаж  </t>
  </si>
  <si>
    <t xml:space="preserve">4219ав</t>
  </si>
  <si>
    <t xml:space="preserve">89269265838 Вячеслав</t>
  </si>
  <si>
    <t xml:space="preserve">Адмирала Макарова 23 стр2 под 2 домофон 1 к1969 </t>
  </si>
  <si>
    <t xml:space="preserve">клоп таракан 80 кв м</t>
  </si>
  <si>
    <t xml:space="preserve">4220ав</t>
  </si>
  <si>
    <t xml:space="preserve">8-9037933809 наталья 89036196696 Игорь</t>
  </si>
  <si>
    <t xml:space="preserve">             никитинская д 25 к 2 кв 60 под 3 этаж 5            клопы                   хол тум</t>
  </si>
  <si>
    <t xml:space="preserve">клопы однушка холодный</t>
  </si>
  <si>
    <t xml:space="preserve">4221ав</t>
  </si>
  <si>
    <t xml:space="preserve">84955902818 89266729350 Василий Алексеевич</t>
  </si>
  <si>
    <t xml:space="preserve">23 км кубинка. 8,5 сот клещи</t>
  </si>
  <si>
    <t xml:space="preserve">8 066</t>
  </si>
  <si>
    <t xml:space="preserve">МСЭ</t>
  </si>
  <si>
    <t xml:space="preserve">89152101028  Дмитрий </t>
  </si>
  <si>
    <t xml:space="preserve">3598 договор кроты не ушли жалуется Дмитрий 89152101028 хочет повтор в суд собрался обращаться записывыться со скидкой не хочет</t>
  </si>
  <si>
    <t xml:space="preserve">89653460840 Владимир Сергеевич</t>
  </si>
  <si>
    <t xml:space="preserve">Ориентировочный  срок выполнения: до 31.12.2019 (Сроки по согласованию с  исполнителем)
Меня интересует цена, за которую Вы готовы выполнить дезинсекцию.
Требуется адекватное понижение.
Бюджет 15,7 млн с НДС (13,1 млн без НДС)
--
Отдел закупок 223-ФЗ
тел: 8 (965) 346-08-40
С уважением, Владимир Сергеевич</t>
  </si>
  <si>
    <t xml:space="preserve">2800000 кв м по 3,65 за кв м</t>
  </si>
  <si>
    <t xml:space="preserve">уроды</t>
  </si>
  <si>
    <t xml:space="preserve">КОЗЛЫ</t>
  </si>
  <si>
    <t xml:space="preserve">26.08 отправлено кп клиент получил, просил стоимость 3-4 рубля за кв м сделали по 3,65 согласовано с Рамилем, 27.08 на рассмотрении 30.08 все еще на рассмотрении, цена устраивает вроде, предложила встречу, но он сказал что не все от него зависит, передал, далее свяжутся с нами</t>
  </si>
  <si>
    <t xml:space="preserve">89269705355 Павел</t>
  </si>
  <si>
    <t xml:space="preserve"> Домодедовский рон Оздоровительный комплекс бор  д 1 с  89269705355 Павел  27800 разово или   40000 3 выезда   31.08</t>
  </si>
  <si>
    <t xml:space="preserve">кроты 30 сот 3 выезда еженедельных</t>
  </si>
  <si>
    <t xml:space="preserve">4222ав</t>
  </si>
  <si>
    <t xml:space="preserve">с мобильного</t>
  </si>
  <si>
    <t xml:space="preserve">89167236954 Наталья</t>
  </si>
  <si>
    <t xml:space="preserve">цех деревоперерабатывающий Люберецкий рон  ул пос Томилино ул Гаршина д 9а территория воинской части Наталья  16800/21200/25000 +5000 премиум  +дезин  в подарок</t>
  </si>
  <si>
    <t xml:space="preserve">блохи 1200 м2  орошение</t>
  </si>
  <si>
    <t xml:space="preserve">4223ав</t>
  </si>
  <si>
    <t xml:space="preserve">89652922015 Татьяна Викторовна</t>
  </si>
  <si>
    <t xml:space="preserve">Татьяна Викторовна центр союз сервис 12 августа была обработка, но не все сделал, гостиница , без запаха  подвал мусоропровод и кухню  выходные можно  89652922015  1321ю</t>
  </si>
  <si>
    <t xml:space="preserve">повтор оформила дороботку</t>
  </si>
  <si>
    <t xml:space="preserve">МЭС +Sesteam</t>
  </si>
  <si>
    <t xml:space="preserve">89269700158 Артем</t>
  </si>
  <si>
    <t xml:space="preserve">вафли печь планируют 5 м2 помещение еще не нашли 21000  доки или доки+врач   =40000 роспот +доки ппк врач Артем  -10% 15000 договоры  только и ппк</t>
  </si>
  <si>
    <t xml:space="preserve">хочет чтобы мы рекламный буклет их компании прикладывали во все доки нашим клиентам, с Равилем оговорила данный момент, клиент свободен</t>
  </si>
  <si>
    <t xml:space="preserve">14:18 в 15  у него встреча, обсудит цены, связь 15:32  не отв  15:49 не отв 16:39   27.08 12:12  передал руковлдству  15000 со скидкой  уголок потребителя передать  10000 выезд врача , </t>
  </si>
  <si>
    <t xml:space="preserve">Леонид  89670634947</t>
  </si>
  <si>
    <t xml:space="preserve">таракан ресторан 200 утром мск 11200/ 74000 абонемент  24000 на 7 утра</t>
  </si>
  <si>
    <t xml:space="preserve">Таня Андрею</t>
  </si>
  <si>
    <t xml:space="preserve">89299892220 Вечеслав</t>
  </si>
  <si>
    <t xml:space="preserve">Sesteam</t>
  </si>
  <si>
    <t xml:space="preserve">89099557685 Алексей</t>
  </si>
  <si>
    <t xml:space="preserve">Аренда трактора</t>
  </si>
  <si>
    <t xml:space="preserve">89629996565 Эдгар</t>
  </si>
  <si>
    <t xml:space="preserve">1-бытовка , г Павловская слобода СНТ Слободка,Строительный рынок</t>
  </si>
  <si>
    <t xml:space="preserve">клопы бытовка </t>
  </si>
  <si>
    <t xml:space="preserve">4224ав</t>
  </si>
  <si>
    <t xml:space="preserve">вторник </t>
  </si>
  <si>
    <t xml:space="preserve">МСЭ пропуск</t>
  </si>
  <si>
    <t xml:space="preserve">89859080477 Вячеслав</t>
  </si>
  <si>
    <t xml:space="preserve">89859080477 84951090113 клоп  с июля  1 шка  4500/5900/2700 14500 комплекс 3 выеза  Химки  3200 500 по гарант 2 мес гар</t>
  </si>
  <si>
    <t xml:space="preserve">1шка клоп</t>
  </si>
  <si>
    <t xml:space="preserve"> гелием обработать просит, чтоб замерзли клопы сложный клипент, дотошный, хочет дешево и эффективно при запущенном состоянии</t>
  </si>
  <si>
    <t xml:space="preserve">Sesteam 1</t>
  </si>
  <si>
    <t xml:space="preserve">89857767283 Геннадий</t>
  </si>
  <si>
    <t xml:space="preserve">покос травы два участка по 30 соток , участки от г Тверь в 20 км</t>
  </si>
  <si>
    <t xml:space="preserve">обьявил 1390 р за сотку сказал дорого, ему весь участок за 5 тыщ покосят</t>
  </si>
  <si>
    <t xml:space="preserve">1390 за сотку</t>
  </si>
  <si>
    <t xml:space="preserve">отказ дорого</t>
  </si>
  <si>
    <t xml:space="preserve">Новотишково на покос доработать 28.08</t>
  </si>
  <si>
    <t xml:space="preserve">поставил на 29.08</t>
  </si>
  <si>
    <t xml:space="preserve">89031933828 Елена </t>
  </si>
  <si>
    <t xml:space="preserve"> Раменское  дер Поповка ул Садовая д 58  40 м2 5400/6800 29.08 10-12.00  четверг</t>
  </si>
  <si>
    <t xml:space="preserve">клоп дом 40 м2 комплекс</t>
  </si>
  <si>
    <t xml:space="preserve">4225ав</t>
  </si>
  <si>
    <t xml:space="preserve">заказ 6120  родители заказали раньше она не знала </t>
  </si>
  <si>
    <t xml:space="preserve">Sesteam </t>
  </si>
  <si>
    <t xml:space="preserve">84991230301 Оксана</t>
  </si>
  <si>
    <t xml:space="preserve">таракан 2 шка  мск  3100/4700/6800 Окана -10% если сегодня</t>
  </si>
  <si>
    <t xml:space="preserve">2шка таракан</t>
  </si>
  <si>
    <t xml:space="preserve">89165921088 Наталья</t>
  </si>
  <si>
    <t xml:space="preserve">19800/ 29700 тараканы крысы понедельник сан день 22800 ежемесячная оплата  или / 199 000 абонемент на 12 выездов Щелковский рон пос Монино ул Железнодорожная д 41 стр 1  Рынок </t>
  </si>
  <si>
    <t xml:space="preserve">900 км разово тараканы орошение, крысы ловушки отрава, пробно, далее если все устроит заключит договор на абонемент 199000 за 12 выездов 100% предоплата </t>
  </si>
  <si>
    <t xml:space="preserve">4226ав</t>
  </si>
  <si>
    <t xml:space="preserve">Татьна акт оценки эффективности работы  вентиляции не делаем</t>
  </si>
  <si>
    <t xml:space="preserve">89152021232 Георгий</t>
  </si>
  <si>
    <t xml:space="preserve">Жора авто мед отходы 33 авто   1500  за ед  33000 акты свои </t>
  </si>
  <si>
    <t xml:space="preserve">33 авто дезинфекция по заявке не менее 2х авто за раз по 1500 за единицу, перевозка мед отходов</t>
  </si>
  <si>
    <t xml:space="preserve">заказ б/н договор отправлен клиенту 29.08 звонила по оплате занято  16:34 не отв  05.09 15:56  12.00 15:40 06.09 Таня не отв</t>
  </si>
  <si>
    <t xml:space="preserve">89632618901 Динар </t>
  </si>
  <si>
    <t xml:space="preserve">1219ю        15200                "Глория Джинс ЗАО
17.10 оплата - выезд 20.10"        78632618901 Динар </t>
  </si>
  <si>
    <t xml:space="preserve">15200 г москва Нижний сусальный пер д 5 стр 3 А</t>
  </si>
  <si>
    <t xml:space="preserve">заказ б/н счет отправили</t>
  </si>
  <si>
    <t xml:space="preserve">Таня себе</t>
  </si>
  <si>
    <t xml:space="preserve">89169302921 елена хлебокомбинат 25000  31.08 акт  elenam@8empire.ru</t>
  </si>
  <si>
    <t xml:space="preserve">89853100364 Лейла</t>
  </si>
  <si>
    <t xml:space="preserve">объект офис кухни склад 200  15 крысы +15 таракан в 21.00 7500  Лейла 886677@mail.ru  lchbat@raidengroup.ru</t>
  </si>
  <si>
    <t xml:space="preserve">две кухни 15м2 дератизация+15м2 дезинсекция  ловушки приманка+орошение микрокапсулы 7500 хочет только с  НДС, иначе дорого ей </t>
  </si>
  <si>
    <t xml:space="preserve">заказ б/н отправлен договор  в формате ворд для редакции 28.08 по запросу заказчика</t>
  </si>
  <si>
    <t xml:space="preserve">26 подстанция мед помощи мичуринский 74к2 Андрей Светлана </t>
  </si>
  <si>
    <t xml:space="preserve">Таня Алле</t>
  </si>
  <si>
    <t xml:space="preserve">ООО «Комбинат» счет  такой же как ранее, только на 25000 а не на 20000</t>
  </si>
  <si>
    <t xml:space="preserve">хотят на 31.08 обработку</t>
  </si>
  <si>
    <t xml:space="preserve"> 89636784518 Александр </t>
  </si>
  <si>
    <t xml:space="preserve">3 недели  89636784518 Александр аренда трактора </t>
  </si>
  <si>
    <t xml:space="preserve">передала Равилю</t>
  </si>
  <si>
    <t xml:space="preserve">ПАО "Туполев" подбирает поставщика услуг по дезинсекции и дератизации. Площадь производственных, хозяйственных, офисных, бытовых и прочих помещений около 80 тыс. кв. м., в том числе площадь Комбината питания предприятия около 1500 кв. м. Площадь дворовых территорий предприятия более 100 тыс. кв. м.
Прошу Вас направить в адрес ПАО "Туполев" коммерческое предложение со стоимостью услуг по дезинсекции и дератизации, указав при этом стоимость за 1 кв. м обработанной площади. Также нужно предоставить карточку предприятия и информацию об НДС в цене договора. Если ваше предприятие освобождено от уплаты НДС, то нужно предоставить основание освобождения от уплаты.
С уважением, руководитель Службы промышленной экологии и производственного контроля ПАО "Туполев", Сергеев Борис Викторович, +7 916 371 78 19.</t>
  </si>
  <si>
    <t xml:space="preserve">моп 1500 +500 3 шка 2300/3300 пенсионер -10% </t>
  </si>
  <si>
    <t xml:space="preserve">моп таракан 1500</t>
  </si>
  <si>
    <t xml:space="preserve">акты от МГЦД  не от Моссанэксперт  1457ю от 23.05.19 за день звонить ООО «Всходы» 1457ю</t>
  </si>
  <si>
    <t xml:space="preserve">89264224714 Ольга</t>
  </si>
  <si>
    <t xml:space="preserve">   Ольга  2 шка  собака  3100/4700 30.08 10-12.00  м. Кузьминки ул Юнных Ленинцев д 121 к 2 кв 41 под 3 эт 1 код реш 423 </t>
  </si>
  <si>
    <t xml:space="preserve">2шка орошение+гель</t>
  </si>
  <si>
    <t xml:space="preserve">4227ав</t>
  </si>
  <si>
    <t xml:space="preserve"> 89250056775 Денис</t>
  </si>
  <si>
    <t xml:space="preserve">подвал 800 м2  70 км   21200 Чеховский рон после затопа канализ подсушат и позвонит</t>
  </si>
  <si>
    <t xml:space="preserve">подвал 800 м2  дезинфекция орошение</t>
  </si>
  <si>
    <t xml:space="preserve">после затопа канализ подсушат и позвонит  29.08 12:14  не отв 13:46  03.09 11:41 не отв</t>
  </si>
  <si>
    <t xml:space="preserve">89788989898 занято*2 недозвон</t>
  </si>
  <si>
    <t xml:space="preserve">89850993388 Анастасия</t>
  </si>
  <si>
    <t xml:space="preserve">тараканы  насекомые общепит 80 м2 после 20.00  7500/10000 1 мес и 2 мес гар</t>
  </si>
  <si>
    <t xml:space="preserve">80м2 таракан гар 1 мес орешение микрокапсулы</t>
  </si>
  <si>
    <t xml:space="preserve">заказ б/н</t>
  </si>
  <si>
    <t xml:space="preserve">ППК отпрпвит запрос  для Светланы лабораторки</t>
  </si>
  <si>
    <t xml:space="preserve">повтор  более месяца договор  4132ил	6800	Ногинск 9 60 км 2х комнатная г Ногинск-9 ул Спортивная д 2 кв 60	89637705355 Дмитрий 89637705357 Марина	тараканы	Маша		комплекс+барьер</t>
  </si>
  <si>
    <t xml:space="preserve">3 сент 1200 руб  Марина</t>
  </si>
  <si>
    <t xml:space="preserve">Работы выполняются по заявке. Сумма договора планируется около 480 000. Примерно по 40 000 на месяц. Договор заключается на год или до исчерпания суммы. 
ПАО "Туполев" подбирает поставщика услуг по дезинсекции и дератизации. Площадь производственных, хозяйственных, офисных, бытовых и прочих помещений около 80 тыс. кв. м., в том числе площадь Комбината питания предприятия около 1500 кв. м. Площадь дворовых территорий предприятия более 100 тыс. кв. м.
Прошу Вас направить в адрес ПАО "Туполев" коммерческое предложение со стоимостью услуг по дезинсекции и дератизации, указав при этом стоимость за 1 кв. м обработанной площади. Также нужно предоставить карточку предприятия и информацию об НДС в цене договора. Если ваше предприятие освобождено от уплаты НДС, то нужно предоставить основание освобождения от уплаты.
С уважением, руководитель Службы промышленной экологии и производственного контроля ПАО "Туполев", Сергеев Борис Викторович, +7 916 371 78 19.</t>
  </si>
  <si>
    <t xml:space="preserve">181500 кв м дер дез 480000 по 40000 ежем по 2,64 за кв м за 2 услуги, 4,5 за кв м  дезинсекция и 4, 5 дератиз </t>
  </si>
  <si>
    <t xml:space="preserve">89371745203 пропущен</t>
  </si>
  <si>
    <t xml:space="preserve">выключен тел</t>
  </si>
  <si>
    <t xml:space="preserve">89169302921 Елена </t>
  </si>
  <si>
    <t xml:space="preserve">хлебокомбинат 25000  31.08 акт  elenam@8empire.ru</t>
  </si>
  <si>
    <t xml:space="preserve">1462ю</t>
  </si>
  <si>
    <t xml:space="preserve">написал в WhatsApp</t>
  </si>
  <si>
    <t xml:space="preserve">89055383052 Петр</t>
  </si>
  <si>
    <t xml:space="preserve">2га подольский рон 3 участка обработать дисковой бороной 60000 рыхление поверхностного слоя почвы</t>
  </si>
  <si>
    <t xml:space="preserve">1 га скорее всего день работы </t>
  </si>
  <si>
    <t xml:space="preserve">нецелевои и невыгодно частник 35000 предлагает  по бн 45000</t>
  </si>
  <si>
    <t xml:space="preserve">89672373300 Артем</t>
  </si>
  <si>
    <t xml:space="preserve">Таня 1</t>
  </si>
  <si>
    <t xml:space="preserve">Артем догово 3 Д 3500 склад и торговая точка с устрицами</t>
  </si>
  <si>
    <t xml:space="preserve">3500 3д договор</t>
  </si>
  <si>
    <t xml:space="preserve">я мониторю может мне и свои сделают со связями  29.08 12:09  3000  сделали но как услышал что я могу скидку предоставить сказал что у жены  дет сад и ей нужны доки, даст ей номер наш она позвонит  2500 за договор со скидкой</t>
  </si>
  <si>
    <t xml:space="preserve">89031368255 Ольга</t>
  </si>
  <si>
    <t xml:space="preserve">Таня 2</t>
  </si>
  <si>
    <t xml:space="preserve">клоп 5 комнат  200 30 спальных мест 30 км офисное здание   14200/18700 11200    17500</t>
  </si>
  <si>
    <t xml:space="preserve">100 м2 клоп  100 м2 30 сп мест 17500 </t>
  </si>
  <si>
    <t xml:space="preserve">подготавливаются  к обработке  17:06 обработали</t>
  </si>
  <si>
    <t xml:space="preserve">89687671764 Роман</t>
  </si>
  <si>
    <t xml:space="preserve">поменять злой клиент сказал что он дерзкий и хамит и матерится</t>
  </si>
  <si>
    <t xml:space="preserve">Черепинский ФГБУ ГНЦ ФМБЦ им. А. И. Бурназяна        	1445ю - дезинсекция	пищеблок, клиника 2, Гамалея 15 Роман Вячеславович 89687671764	дезинсекция 300 кв м  горячим и холодным туманом  , взять отраву от крысы, просят потравить	СТРОГО БЕЗ ОПАЗДАНИЙ сказали акты не кому подписывать, забрать на след день</t>
  </si>
  <si>
    <t xml:space="preserve">Новикова 23 6.09 чтоб другой приехал</t>
  </si>
  <si>
    <t xml:space="preserve">1462ю	20000	клопы+тараканы+крысы	ООО «Комбинат»	89169302921 Елена (от Светланы)	разовая обработка офис+жилой блок	оплачено	Маша	обработка 31,05</t>
  </si>
  <si>
    <t xml:space="preserve">записать на субботу -воскр</t>
  </si>
  <si>
    <t xml:space="preserve">ООО РАЙДЕН   lchbat@raidengroup.ru договор в формате Word</t>
  </si>
  <si>
    <t xml:space="preserve">89037071515 Наталья</t>
  </si>
  <si>
    <t xml:space="preserve">Таня 3</t>
  </si>
  <si>
    <t xml:space="preserve">трактор с  гидромолотом и ковш   с водителем сейчас на сегодня</t>
  </si>
  <si>
    <t xml:space="preserve">89858407019 Лейла</t>
  </si>
  <si>
    <t xml:space="preserve">Андрей 4</t>
  </si>
  <si>
    <t xml:space="preserve">500 кв м дератизация, дезинсекция, дмитровское шоссе д 85</t>
  </si>
  <si>
    <t xml:space="preserve">500 кв м крысы, тараканы</t>
  </si>
  <si>
    <t xml:space="preserve">4228ав</t>
  </si>
  <si>
    <t xml:space="preserve">Мария 89647289076 </t>
  </si>
  <si>
    <t xml:space="preserve">Таня 5</t>
  </si>
  <si>
    <t xml:space="preserve"> 6 га земли село Иссады 250 км  дисковать  полынь метровая скосить собрать + дискование за калужское шоссе пос  рос интер 1 30 сот выровнять  от кротов и муравьев холмики участок и покосить аудит</t>
  </si>
  <si>
    <t xml:space="preserve">звонить через пару недель, числа 10.09 позвоню  400 000 покос сбор и дискование или 200 000 дискование через пару недель созвон алексей  
ВспашкаЗемли.рф
Все виды полевых работ — 8 (926) 109-69-69 зп 107 000 готов (72000+35000)   11.09 12:39 не отв </t>
  </si>
  <si>
    <t xml:space="preserve">Шкляров Дмитрий Павлович &lt;d070972@yandex.ru&gt;
Кому:         info@sesteam.ru
С уважением,
Шкляров Дмитрий
+79152216298</t>
  </si>
  <si>
    <t xml:space="preserve">на info@sesteam.ru кп</t>
  </si>
  <si>
    <t xml:space="preserve">89857671877 Александр        50 км от Москвы, борщевик 5-7 га         борщевик за Га 15 тыс  кадастровые номера +сколько покос и сколько тримером</t>
  </si>
  <si>
    <t xml:space="preserve">землеотводы от дорог есть коды  Волоколамск</t>
  </si>
  <si>
    <t xml:space="preserve">важно</t>
  </si>
  <si>
    <t xml:space="preserve">Ирина 84952210418</t>
  </si>
  <si>
    <t xml:space="preserve">Таня 6</t>
  </si>
  <si>
    <t xml:space="preserve">3000 договор 132 м2  10500 5000  12 актов 6000  дер дез мед центр </t>
  </si>
  <si>
    <t xml:space="preserve">согл с руков 29.08 12:07 директору своему еще не написала, помнит сказала позвонит</t>
  </si>
  <si>
    <t xml:space="preserve">89160200859 Галина</t>
  </si>
  <si>
    <t xml:space="preserve">Таня 7</t>
  </si>
  <si>
    <t xml:space="preserve">3100/4700 дети животные суббота 12.00 м. Кузьминуки ул Федора полетаевап д 8 к5 кв 82 тел  89160200859 Галина </t>
  </si>
  <si>
    <t xml:space="preserve">2 шка тар  орошение+гель</t>
  </si>
  <si>
    <t xml:space="preserve">4229ав</t>
  </si>
  <si>
    <t xml:space="preserve">Андрей Госпиталь ветеранов №  2  84999409003</t>
  </si>
  <si>
    <t xml:space="preserve">89689432411 Ксения </t>
  </si>
  <si>
    <t xml:space="preserve">Таня 8</t>
  </si>
  <si>
    <t xml:space="preserve">55 дер дез пищевой объект  м печатники Полбина д 52  кафе к 18.00-19.00  9800/12400  4500/7000</t>
  </si>
  <si>
    <t xml:space="preserve">черепинский</t>
  </si>
  <si>
    <t xml:space="preserve">4230ав</t>
  </si>
  <si>
    <t xml:space="preserve">Таня передала Роману в работу</t>
  </si>
  <si>
    <t xml:space="preserve">84959258000 добав  106831 Блохина Марина Геннадьевна банк Банка ВТБ (ПАО)</t>
  </si>
  <si>
    <t xml:space="preserve">до 18000 Трубная д 2  обсудить стоимость  для пропуска  mblokhina@vtb.ru</t>
  </si>
  <si>
    <t xml:space="preserve">89857806062 Оксана  Быкова</t>
  </si>
  <si>
    <t xml:space="preserve"> дератиз дезинсекция 4252 м2  москва  жил подвалы  клопы подвалы  тех этажи "ОЭМД УМД
АО «ГУОВ».
тел.:  +7 (495) 781-20-01 (доб. 27-55)
моб.: +7 (985) 780-60-62
e-mail: Bykova.OI@guov.ru"</t>
  </si>
  <si>
    <t xml:space="preserve">отправила стоимость 35461,68</t>
  </si>
  <si>
    <t xml:space="preserve">заказ бн ждем оплату  35461,68</t>
  </si>
  <si>
    <t xml:space="preserve">Таня 9</t>
  </si>
  <si>
    <t xml:space="preserve">Лариса 3 шка  таракан клоп мск 4900/6800  м. Молодежная 19.00 хочет раньше нет мастеров</t>
  </si>
  <si>
    <t xml:space="preserve"> 19.00 хочет раньше нет мастеров</t>
  </si>
  <si>
    <t xml:space="preserve">Хоспис  договоры 30гк225-19 33гк 225-19 черепинский акты без печати  выдал и с ошибками подъехать и все исправить 89264794143  Борис</t>
  </si>
  <si>
    <t xml:space="preserve">МСЭ вечер моб</t>
  </si>
  <si>
    <t xml:space="preserve">89997192748 Наталья</t>
  </si>
  <si>
    <t xml:space="preserve">передала Светлане в работу</t>
  </si>
  <si>
    <t xml:space="preserve">26 ПОДСТАНЦИЯ СКОРОЙ ПОМОЩИ мичуринскийц 74 к2 </t>
  </si>
  <si>
    <t xml:space="preserve">89055565651  Денис</t>
  </si>
  <si>
    <t xml:space="preserve">блохи склад 100 не пищевой  мск  4500/6900/ Денис м Петровско разумовска ул Комдива Орлова д 3 а  стр 1 89055565651</t>
  </si>
  <si>
    <t xml:space="preserve">100м2 блохи склад 4500/6900</t>
  </si>
  <si>
    <t xml:space="preserve">4231ав</t>
  </si>
  <si>
    <t xml:space="preserve">89651200343 Геннадий </t>
  </si>
  <si>
    <t xml:space="preserve">геннадий тракта косить траву на две смены на день </t>
  </si>
  <si>
    <t xml:space="preserve">Поговори Равиль</t>
  </si>
  <si>
    <t xml:space="preserve">Поговори Равиль трактор занят</t>
  </si>
  <si>
    <t xml:space="preserve">89104449646  Дмитрий</t>
  </si>
  <si>
    <t xml:space="preserve"> Люберцы кошки 3600/5200 1000 микрокапс - 10% если запишется сегодня на любой день</t>
  </si>
  <si>
    <t xml:space="preserve">таракан 2 шка 3600/5200 1000 - 10% если запишется сегодня на любой день</t>
  </si>
  <si>
    <t xml:space="preserve">думает 17:41 не удобно говорить</t>
  </si>
  <si>
    <t xml:space="preserve">трактор мытищи выравнивание  грунта</t>
  </si>
  <si>
    <t xml:space="preserve">центр союз сервис веры волошиной</t>
  </si>
  <si>
    <t xml:space="preserve">ананимно  Вера</t>
  </si>
  <si>
    <t xml:space="preserve">бонаппетит ищет с кем договор заключили не с нами, если не найдет перезвонит Видное 2 комнаты  40 м2  таракан  5900/7000  </t>
  </si>
  <si>
    <t xml:space="preserve"> ищет с кем договор заключили не с нами, </t>
  </si>
  <si>
    <t xml:space="preserve">89055538606 Евгений </t>
  </si>
  <si>
    <t xml:space="preserve">Таня 4</t>
  </si>
  <si>
    <t xml:space="preserve">1 ситроен берлинго 800 руб  приедет Тюленев евгений анатольевич с 9-12.00 вакцины мед тихнологии</t>
  </si>
  <si>
    <t xml:space="preserve">1 справка авто гос № Р650ТО777 Ситроен Берлинго</t>
  </si>
  <si>
    <t xml:space="preserve">4232ав</t>
  </si>
  <si>
    <t xml:space="preserve">89057870363 Центральный госпиталь перевела на Андрея</t>
  </si>
  <si>
    <t xml:space="preserve">ушло вчера в спам</t>
  </si>
  <si>
    <t xml:space="preserve">89031439503 Дмитрий</t>
  </si>
  <si>
    <t xml:space="preserve">дератизация 2000 м2 крысы склад  питание Люберцы  в упаковка  36800/ 68400  ему предложили  аудит </t>
  </si>
  <si>
    <t xml:space="preserve">дератизация 2000 м2 крысы склад  питание   за 10 тысяч ему предложили,  сказала понизить можно если заключим договор на ежекварт обслуж  21200 ловушки и отрава </t>
  </si>
  <si>
    <t xml:space="preserve">в срм</t>
  </si>
  <si>
    <t xml:space="preserve">завтра в 13.00 созвон, он советоваться будет 30.08 не отв, 02.09 не доступ 12:57 02.09 жду запрос по докам на проверку организации 15:45 02.09 dmitarus@rambler.ru</t>
  </si>
  <si>
    <t xml:space="preserve">89043627924 Николай</t>
  </si>
  <si>
    <t xml:space="preserve">не доступ</t>
  </si>
  <si>
    <t xml:space="preserve">89251830913 Юлия</t>
  </si>
  <si>
    <t xml:space="preserve">89300001208 Лидия</t>
  </si>
  <si>
    <t xml:space="preserve">89629839839   Елена</t>
  </si>
  <si>
    <t xml:space="preserve">ппк не актуально</t>
  </si>
  <si>
    <t xml:space="preserve">89272421780 Линар</t>
  </si>
  <si>
    <t xml:space="preserve">педикулез</t>
  </si>
  <si>
    <t xml:space="preserve">бросил трубку, далее сбрасывает  видимо кто-то пошутил над ним</t>
  </si>
  <si>
    <t xml:space="preserve">84991671080 Петр Александрович</t>
  </si>
  <si>
    <t xml:space="preserve"> 12.00 м Бульвар ракос ул Николая Симошина д 9 к2 кв 4 1 эт код 2037  под 1  89175019661 внучка Анна стучать </t>
  </si>
  <si>
    <t xml:space="preserve">таракан клоп 2 шка мск 3100/4700 2100 + барьер в подарок</t>
  </si>
  <si>
    <t xml:space="preserve">4233ав</t>
  </si>
  <si>
    <t xml:space="preserve">zakupki28@fsin.su</t>
  </si>
  <si>
    <t xml:space="preserve">кп отправила</t>
  </si>
  <si>
    <t xml:space="preserve">Таня Андрею перезвони пожалуйста </t>
  </si>
  <si>
    <t xml:space="preserve">89165905530 Татьяна</t>
  </si>
  <si>
    <t xml:space="preserve">Джидипро повтор 89175484143 Юрий Сергеевич   01.07        01.07        4129ил        4200               МО Ленинский р-н Белокаменное ш вл14 к2        2 столовки и раздевалка 100 кв.м              89175484143 Юрий Сергеевич             тараканы           Константин                 холодный туман</t>
  </si>
  <si>
    <t xml:space="preserve">500 р за выез за мкад</t>
  </si>
  <si>
    <t xml:space="preserve">повтор оплата за мкад</t>
  </si>
  <si>
    <t xml:space="preserve">89057507164 Демихово</t>
  </si>
  <si>
    <t xml:space="preserve">89585706854 Виталий</t>
  </si>
  <si>
    <t xml:space="preserve">3шка клоп 4900/6800 3100 мск Медведково</t>
  </si>
  <si>
    <t xml:space="preserve">3шка клоп 4900/6800 3100</t>
  </si>
  <si>
    <t xml:space="preserve">согласует с хозяином квартиры 17:40 занято  30.08 10:15    еще ремонт созвон в след пятницу договорились  06.09 таня 06.09 16:56 не отв</t>
  </si>
  <si>
    <t xml:space="preserve">Пряник просят счёт на обработку</t>
  </si>
  <si>
    <t xml:space="preserve">89096802276  Евгения</t>
  </si>
  <si>
    <t xml:space="preserve">1 шка и 1 шка  2700/4500/ 30.08 измайлово 14.00 ул Первомайская д 64 кв 60 под 1 эт 8     31.08 коньково ул Островитянова д 41 к1 кв 214 под 5 эт 9  </t>
  </si>
  <si>
    <t xml:space="preserve">13-14.00 понедельн  завтра  послезавт красног 12.00-13.00</t>
  </si>
  <si>
    <t xml:space="preserve">4234ав
4235ав</t>
  </si>
  <si>
    <t xml:space="preserve">31.08
02.09</t>
  </si>
  <si>
    <t xml:space="preserve">89104455628 Елена </t>
  </si>
  <si>
    <t xml:space="preserve">Таня </t>
  </si>
  <si>
    <t xml:space="preserve">15,07        22,07               4950        Люберцы Октябрьский проспект дом 10 корп 1        910-445-56-28 Елена        тараканы        маша                комплекс  салон</t>
  </si>
  <si>
    <t xml:space="preserve">19-20.00 90м2 понедельник</t>
  </si>
  <si>
    <t xml:space="preserve">89152676729 Дарья</t>
  </si>
  <si>
    <t xml:space="preserve">Ян Яничкин 89152676729 Дарья  174.00 м. Университет  Университетский прт д 6 к4 кв 79 </t>
  </si>
  <si>
    <t xml:space="preserve">3 шка клоп ребенок 3000</t>
  </si>
  <si>
    <t xml:space="preserve">4236ав</t>
  </si>
  <si>
    <t xml:space="preserve">89162060711 Ольга</t>
  </si>
  <si>
    <t xml:space="preserve">магнит магазины от300 до 1000 кв м москва подмосковье общая площадь всех объектов?   внутренний тендер ежемесячно и внеплановые выезды по необходимости </t>
  </si>
  <si>
    <t xml:space="preserve">karaseva_ov@magnit.ru</t>
  </si>
  <si>
    <t xml:space="preserve">запрос кп 14:05 02.09 не отв нужна вся площадь  92176 кв.м.  06.09 16:34 пока решают  10.09 12:35  в тендерном коммитете</t>
  </si>
  <si>
    <t xml:space="preserve">89611606221 Виктория</t>
  </si>
  <si>
    <t xml:space="preserve">недозвон*2 13:02 тоже самое</t>
  </si>
  <si>
    <t xml:space="preserve">89651820859 Аня</t>
  </si>
  <si>
    <t xml:space="preserve">не отв 13:03 не отв </t>
  </si>
  <si>
    <t xml:space="preserve">с вечера ехала в метро перезвонила не отв</t>
  </si>
  <si>
    <t xml:space="preserve">не отв *2</t>
  </si>
  <si>
    <t xml:space="preserve">892582222512 Светлана </t>
  </si>
  <si>
    <t xml:space="preserve">26.07 звенигород 892582222512 </t>
  </si>
  <si>
    <t xml:space="preserve">11:17:00 входящее с сайта</t>
  </si>
  <si>
    <t xml:space="preserve">Дарья  84952871473  </t>
  </si>
  <si>
    <t xml:space="preserve">Таня1</t>
  </si>
  <si>
    <t xml:space="preserve">офис 100 м2  мск  6500/8200 микрокапс</t>
  </si>
  <si>
    <t xml:space="preserve">дезинф в подарок если сегодня запишется</t>
  </si>
  <si>
    <t xml:space="preserve">согласует с руководством 30.08 12:09 решили своими силами</t>
  </si>
  <si>
    <t xml:space="preserve">89264794143 Борис по поводу актов чтоб переписал Черепинский хоспис</t>
  </si>
  <si>
    <t xml:space="preserve">1515 ю        40000        дезинсекция, дератизация        АО «НПК «СПП»                от Моссанэксперт</t>
  </si>
  <si>
    <t xml:space="preserve">оплачено?нет, запросила инфу от клиента</t>
  </si>
  <si>
    <t xml:space="preserve">Михаил Юрьевич Рижский рынок</t>
  </si>
  <si>
    <t xml:space="preserve">акт для яис</t>
  </si>
  <si>
    <t xml:space="preserve">89164601528 Пятков Дмитрий</t>
  </si>
  <si>
    <t xml:space="preserve">Пятков Дмитрий
  моб. 8(916)460-15-28 200 м2 16:30 6500 9000  кофе машина </t>
  </si>
  <si>
    <t xml:space="preserve">89169775567 Евгений </t>
  </si>
  <si>
    <t xml:space="preserve">2шка Марьина роща  ул Шереметьевская д 11к2 кв 59 под 3 эт 5 код 59 </t>
  </si>
  <si>
    <t xml:space="preserve">16.00 3500 таракан</t>
  </si>
  <si>
    <t xml:space="preserve">89161209436 Татьяна</t>
  </si>
  <si>
    <t xml:space="preserve">Светлана врач</t>
  </si>
  <si>
    <t xml:space="preserve">sanitarno-epidemiologicheskoe-zaklyuchenie-sez.html</t>
  </si>
  <si>
    <t xml:space="preserve">сан эпид заключение 5000 ппк дог 3000</t>
  </si>
  <si>
    <t xml:space="preserve">входящее с сайта</t>
  </si>
  <si>
    <t xml:space="preserve">89057330340 Нина</t>
  </si>
  <si>
    <t xml:space="preserve">тел выключен *2  13:09 не отв</t>
  </si>
  <si>
    <t xml:space="preserve">тел выключен *2</t>
  </si>
  <si>
    <t xml:space="preserve">аренда трактора котлован 2,5 м глуди Илья 89999831383  Завтра Домодедово</t>
  </si>
  <si>
    <t xml:space="preserve">передала Роману в работу</t>
  </si>
  <si>
    <t xml:space="preserve">Елена 89265628353</t>
  </si>
  <si>
    <t xml:space="preserve">квартира 2 шка клоп  или  блохи ребен  4700/6800 3100 на месте выберет тип обработки Марьино ул Новомарьинская д 5 кв 135 под 4 эт 2 код </t>
  </si>
  <si>
    <t xml:space="preserve">глотов 9.00 </t>
  </si>
  <si>
    <t xml:space="preserve">4239ав</t>
  </si>
  <si>
    <t xml:space="preserve">Татьяне перезвонить</t>
  </si>
  <si>
    <t xml:space="preserve">Борис Алексндрович 89645992131 Владимимир Сергеевич у нас лучшая цена заключают borisaleksandrovich13@mail.ru</t>
  </si>
  <si>
    <t xml:space="preserve">ок не отв 02.09 12.07 не отв</t>
  </si>
  <si>
    <t xml:space="preserve">4 пункт  - индекс деловой репутаций , максимальный бал у нас должен быть  референт лист </t>
  </si>
  <si>
    <t xml:space="preserve">02.09 12.07 не отв  14:29 не отв 03.09 10:55 </t>
  </si>
  <si>
    <t xml:space="preserve">30.07        03.08        4188ил        2500        м Молодежная ул Полоцкая д 25 к 1 11 эт кв 60 домоф 60в 1шка        89999186819 Мария 89773903733 Сергей        клопы        Маша                гор.туман</t>
  </si>
  <si>
    <t xml:space="preserve">записать на повтор</t>
  </si>
  <si>
    <t xml:space="preserve">kak-izbavitsya-ot-krys.html  	           	     страница с которой пришел запрос
Убейте крысу  	           	     Имя
+7 333 444 44 44  </t>
  </si>
  <si>
    <t xml:space="preserve">номер кривой</t>
  </si>
  <si>
    <t xml:space="preserve">89295393571  Алексей </t>
  </si>
  <si>
    <t xml:space="preserve">7 (929) 539 35 71 Алексей газон 19 сот пром предприятие  павловская слобода 20 км  скошенные участки как трапеция 1 раз в 2 недли </t>
  </si>
  <si>
    <t xml:space="preserve">20000 покосить и вывезти   тример  dir.msk1@zti.ru   МО,  Истринский городской округ с. Павловская Слобода ул Ленина д 80 , </t>
  </si>
  <si>
    <t xml:space="preserve">заказ бн</t>
  </si>
  <si>
    <t xml:space="preserve">89629643300 Анна</t>
  </si>
  <si>
    <t xml:space="preserve">по реккомендации от своего мужа которому я сказала что жене скидку сделаю  17500 5 договоров+ппк  aniapshen221190@mail.ru</t>
  </si>
  <si>
    <t xml:space="preserve">заказ бн  04.09 таня 10:55 не доступ 05/09 15^47 не доступ</t>
  </si>
  <si>
    <t xml:space="preserve">89265628353 Елена по обработке квартиры</t>
  </si>
  <si>
    <t xml:space="preserve">ок</t>
  </si>
  <si>
    <t xml:space="preserve">Елена 89166030340</t>
  </si>
  <si>
    <t xml:space="preserve">дератизация склады крысы  непищевой  железо 1200  3  здания  24800 42400    18000</t>
  </si>
  <si>
    <t xml:space="preserve">89055455152 Николай</t>
  </si>
  <si>
    <t xml:space="preserve">12  сор 65000 роторной косилкой Николай раменский рон 9798003@bk.ru ровно есть уклон </t>
  </si>
  <si>
    <t xml:space="preserve">65000 12 га мулчером роторная косилка</t>
  </si>
  <si>
    <t xml:space="preserve">решили не косить</t>
  </si>
  <si>
    <t xml:space="preserve">инфу отправила, спросить если получил счет отправлен  02.09 таня не отв 10:18 04.09 пока вопрос решается договорились в пятницу 06.09 созвониться   06.09 16:54  на следующей неделе вторник выезд на площадку у них планируется, в понедельник позвонит сказал</t>
  </si>
  <si>
    <t xml:space="preserve">89299892220 Вячеслав</t>
  </si>
  <si>
    <t xml:space="preserve">3 шка тар подольск ребен 3600 /6400    3000 10.00 Подольск ул Юбилейная д 1 к2 кв 116 под 2  Анастасия</t>
  </si>
  <si>
    <t xml:space="preserve">ян</t>
  </si>
  <si>
    <t xml:space="preserve">4238ав</t>
  </si>
  <si>
    <t xml:space="preserve"> 89995667156 Даниил</t>
  </si>
  <si>
    <t xml:space="preserve">юр мох на улице спорт площадка 700-800 м2 кучкуется красные плиты  вднх    45000</t>
  </si>
  <si>
    <t xml:space="preserve">230м2 др просят danilgogin@gmail.com</t>
  </si>
  <si>
    <t xml:space="preserve">предложила аудит жду ответа, заключили с другими</t>
  </si>
  <si>
    <t xml:space="preserve">aniapshen221190@mail.ru</t>
  </si>
  <si>
    <t xml:space="preserve">89661208886  Сергей</t>
  </si>
  <si>
    <t xml:space="preserve">650  дезинсек Клин сервис рестор таракан 19800/ 89661208886 </t>
  </si>
  <si>
    <t xml:space="preserve">скидку просит 12500  счет</t>
  </si>
  <si>
    <t xml:space="preserve">счет отправлен</t>
  </si>
  <si>
    <t xml:space="preserve">89250634648 Андрей</t>
  </si>
  <si>
    <t xml:space="preserve">выкл</t>
  </si>
  <si>
    <t xml:space="preserve">89266636666 Оксана</t>
  </si>
  <si>
    <t xml:space="preserve"> Войковская на ул 6 ой новоподмосковный пер д3 кв 241</t>
  </si>
  <si>
    <t xml:space="preserve">вши улв на воскресенье на 14-15</t>
  </si>
  <si>
    <t xml:space="preserve">4240ав</t>
  </si>
  <si>
    <t xml:space="preserve">89254642251 Иван</t>
  </si>
  <si>
    <t xml:space="preserve">Новорижское ш. дер Обушково Миллениум парк уч 4064 препарат с минимальным запахом</t>
  </si>
  <si>
    <t xml:space="preserve">мокрицы взять холодный туман и помпу дом 800 кв.м</t>
  </si>
  <si>
    <t xml:space="preserve">4241ав</t>
  </si>
  <si>
    <t xml:space="preserve">89032172225 89166952516 Вячеслав</t>
  </si>
  <si>
    <t xml:space="preserve">Таня с воскресенья 9</t>
  </si>
  <si>
    <t xml:space="preserve">Крекшино пос Марушкинское 4-я январская улица д 11 </t>
  </si>
  <si>
    <t xml:space="preserve">150 7200/9000  </t>
  </si>
  <si>
    <t xml:space="preserve">4242ав</t>
  </si>
  <si>
    <t xml:space="preserve">89858101991 Алексей</t>
  </si>
  <si>
    <t xml:space="preserve">Таня с субботы</t>
  </si>
  <si>
    <t xml:space="preserve">г Жзержинский ул Угрежская д 32 кв 27 1 под 4 эт </t>
  </si>
  <si>
    <t xml:space="preserve">таракан 1шка улв+гель</t>
  </si>
  <si>
    <t xml:space="preserve">4243ав</t>
  </si>
  <si>
    <t xml:space="preserve">Таня живосайт</t>
  </si>
  <si>
    <t xml:space="preserve">отдала в работу сан врачу</t>
  </si>
  <si>
    <t xml:space="preserve">Таня вх</t>
  </si>
  <si>
    <t xml:space="preserve">кто-то прикалывается у него нет компа он не оставлял</t>
  </si>
  <si>
    <t xml:space="preserve">Смоленск</t>
  </si>
  <si>
    <t xml:space="preserve">89031367522 Василий</t>
  </si>
  <si>
    <t xml:space="preserve">поле покосить траву 10 га-15  Чехов 5500  минималка ессли ровно аудит сказала необходим</t>
  </si>
  <si>
    <t xml:space="preserve">поле покосить траву 10 га-15  Чехов  15 га была ген уборка мусор деревяшки корни со спут 125 участок дер Кулаково кладбище проезжаем далее их участок проехать 200-250  перепад рельефа 5 метров</t>
  </si>
  <si>
    <t xml:space="preserve">понедельник 2 ед техники , часные вл наличные , сорняки кусты маленькие борщевик небольщий </t>
  </si>
  <si>
    <t xml:space="preserve">созвон завтра в 10-10:30 таня 03.09 10:17  расчет на 75000 и трактор наш занят в понедельник, цена конкурентов 83000 самая низкая </t>
  </si>
  <si>
    <t xml:space="preserve">3658ма        7900               Чеховский р-н 5 соток, дер дмитровка СНТ дружба 2 уч 15                                                89163881167 Игорь Леонидович        кроты        Маша                2 выезда комплекс</t>
  </si>
  <si>
    <t xml:space="preserve">10-11.00 4 выезд большие таблетки помогли маленькие нет  фумигант по </t>
  </si>
  <si>
    <t xml:space="preserve">заказ 4 ый выезд</t>
  </si>
  <si>
    <t xml:space="preserve">89254460615 Александр</t>
  </si>
  <si>
    <t xml:space="preserve">клининг кошка гадила протекло к соседу зачистить потолок а у него пол натяжной потолок вырезать  натяжной бетон  промыть  Александр  8500 концелярским ножом вырезать 10000</t>
  </si>
  <si>
    <t xml:space="preserve">согласует с соседом  16:26 не отв  17:11</t>
  </si>
  <si>
    <t xml:space="preserve">89773887797 Артем</t>
  </si>
  <si>
    <t xml:space="preserve">Таня 4-0</t>
  </si>
  <si>
    <t xml:space="preserve">крысы цоколь вдоль лесницы откосы крысы  мск  мусорные баки  20-30 м2 лестница +мусорные баки +10 =40  7500   5000 только отрава 30000 -6 мес абонемент</t>
  </si>
  <si>
    <t xml:space="preserve">согласует с арендатором 16:27 он узнал что  у здания  есть свой дог будет с них требовать если нет позвонит</t>
  </si>
  <si>
    <t xml:space="preserve">искала областной центр дезинфекции</t>
  </si>
  <si>
    <t xml:space="preserve">89262115827 Екатерина</t>
  </si>
  <si>
    <t xml:space="preserve">таракан мск 3 шка дети собака 3300/5900 м. Бульвар Дмитрия Донского Коктыбельская д 11 кв 216 </t>
  </si>
  <si>
    <t xml:space="preserve">таракан мск 3 шка дети собака 12.00 catalin@yandex.ru</t>
  </si>
  <si>
    <t xml:space="preserve">4244ав</t>
  </si>
  <si>
    <t xml:space="preserve">89197714813 Наталья Валерьевна </t>
  </si>
  <si>
    <t xml:space="preserve">Светлана</t>
  </si>
  <si>
    <t xml:space="preserve">dokumenty-dlya-ses.html  	</t>
  </si>
  <si>
    <t xml:space="preserve">утилизация лекарственных препаратов, предложила договор но ей нужны именно работы</t>
  </si>
  <si>
    <t xml:space="preserve">84954356624 Администратор </t>
  </si>
  <si>
    <t xml:space="preserve">84956951595  Татьяна </t>
  </si>
  <si>
    <t xml:space="preserve">участок деревья сосны 30 шт 100 км  1200   45000 пока не заражены у соседей есть она боится  25000 профилактика</t>
  </si>
  <si>
    <t xml:space="preserve">деревья сосны 30 шт 100 км  1200   45000 пока не заражены у соседей есть она боится </t>
  </si>
  <si>
    <t xml:space="preserve">завтра поедет на участок, свяжется    04.09  10:50  автоответчик </t>
  </si>
  <si>
    <t xml:space="preserve">Константин 7</t>
  </si>
  <si>
    <t xml:space="preserve">никитинская д 25 к 2 кв 60 под 3 этаж 5  </t>
  </si>
  <si>
    <t xml:space="preserve">клопы хол тум, 1 шка обработка после мошенников</t>
  </si>
  <si>
    <t xml:space="preserve">4245ав</t>
  </si>
  <si>
    <t xml:space="preserve">89151749090 Артур</t>
  </si>
  <si>
    <t xml:space="preserve">Константин 8</t>
  </si>
  <si>
    <t xml:space="preserve">дезинфекция плановая перераб мяся  250 10600 Химки  ул Рабочая д 2а Генерал бизнеспарк  3 я проходная под шлагбаум </t>
  </si>
  <si>
    <t xml:space="preserve">20-21.00 гриш goldsnab@list.ru</t>
  </si>
  <si>
    <t xml:space="preserve">4246ав</t>
  </si>
  <si>
    <t xml:space="preserve">89629366243 Вера Ивановна  </t>
  </si>
  <si>
    <t xml:space="preserve"> грибок  3 метра ширина, 2,20 высота  обои  мск Малаха  1500-3000 </t>
  </si>
  <si>
    <t xml:space="preserve">невыгодно за 3000 нашла</t>
  </si>
  <si>
    <t xml:space="preserve">89652143374 Ирфан</t>
  </si>
  <si>
    <t xml:space="preserve">Ирфан 89652143374 от Романа 3-4 руб за кв м, жду объемы</t>
  </si>
  <si>
    <t xml:space="preserve">жду объемы от Ромы заявка сказал не успевает вышлет 03.09   04.09 не отв  05.09 отпросился, завтра напомню 06.09 15:41 попросит чтоб девочки скинули 10.09 16:37  девочки не послали?? тормозят </t>
  </si>
  <si>
    <t xml:space="preserve">пропуск</t>
  </si>
  <si>
    <t xml:space="preserve">купить препарат</t>
  </si>
  <si>
    <t xml:space="preserve">добор до гапа</t>
  </si>
  <si>
    <t xml:space="preserve">89169130207 Константин</t>
  </si>
  <si>
    <t xml:space="preserve">дер дез многоквартирный дом  профилактина ежеквартально мск Ружейный переулок, дом  3- 18416 кв м
Комсомольский проспект, дом 32- 18113 кв м
2-Вражский переулок, дом 1-3940 кв м
Улица Гришина, дом 16- пришлю позже
Улица Ясная, дом 11-5203 кв. м.
Улица Ясная, дом 13- 5609 кв. м.
Обработка каждого объекта ежеквартально VVilgan@uer-company.ru</t>
  </si>
  <si>
    <t xml:space="preserve">разово и год насекомых не наблюдает видели одну крысу Kondakovkm1@yandex.ru</t>
  </si>
  <si>
    <t xml:space="preserve">вышлет тех задание 11:53 отдал руководству сказал что чешет репу хотят вроде разово, а далее по заявке кп отправила. 11.09 созвон чз неделю минимум 18.09-20.09 16.09 таня 11:05 отдал на согласование ждем , сказал сам позвонит</t>
  </si>
  <si>
    <t xml:space="preserve">89067977047 Андрей</t>
  </si>
  <si>
    <t xml:space="preserve">89067977047 Андрей дезинфекция автомобиля  тигуана фольксваген  4500 субботу гап бактерии насек</t>
  </si>
  <si>
    <t xml:space="preserve">заказ 4256ав</t>
  </si>
  <si>
    <t xml:space="preserve">на выходных позвонит машина у жены</t>
  </si>
  <si>
    <t xml:space="preserve"> 89261700250 Павел </t>
  </si>
  <si>
    <t xml:space="preserve">таракан 3 шка  мск 2300/3300 помпа  балкон м Академическая  ул Винокурова д 12 к4 кв 8 1 под 1 эт код 8 к1588 тел 89261700250 Павел </t>
  </si>
  <si>
    <t xml:space="preserve">18.00 завтра 12-13.00 за час  звонить важно черепинский</t>
  </si>
  <si>
    <t xml:space="preserve">4247ав</t>
  </si>
  <si>
    <t xml:space="preserve">89151104555 Мария</t>
  </si>
  <si>
    <t xml:space="preserve">  обработка от тараканов 1шка мск подъезд около двери входная гель   2700/4500 м. Сходненская ул Свободв д 63 кв 241 под 6 эт 1 код 241к8169 </t>
  </si>
  <si>
    <t xml:space="preserve">4248ав</t>
  </si>
  <si>
    <t xml:space="preserve">89959995599 Алексей</t>
  </si>
  <si>
    <t xml:space="preserve">мансарда мухи осы новорижское шоссе 90 м2  6500/10000 +4500 гап вокруг дома</t>
  </si>
  <si>
    <t xml:space="preserve">думает 12:22  супруги нет он с ней должен поговорить далее сам позвонит</t>
  </si>
  <si>
    <t xml:space="preserve">89043627924  Николай</t>
  </si>
  <si>
    <t xml:space="preserve">занят бросил  труб, не отв 12:21</t>
  </si>
  <si>
    <t xml:space="preserve">89525399018  Алексей</t>
  </si>
  <si>
    <t xml:space="preserve">он на работе и им ничего пока не надо</t>
  </si>
  <si>
    <t xml:space="preserve">89629735030 Александр</t>
  </si>
  <si>
    <t xml:space="preserve">хлам 1 шка Строгино 4500/5900+1500 двойная доза  онтисанитария 1 метр хлама вывоз от 80000</t>
  </si>
  <si>
    <t xml:space="preserve">12.:15</t>
  </si>
  <si>
    <t xml:space="preserve">плесень в погреб  Луховицы кирпич  белые  24 м2   кирпич все зачистить + обраьотка 25000-30000  даже в пол цены дорого</t>
  </si>
  <si>
    <t xml:space="preserve">Ваак 20000 50%на %  50 89270279903</t>
  </si>
  <si>
    <t xml:space="preserve">прозвон по базе</t>
  </si>
  <si>
    <t xml:space="preserve">50000        обработка участка от короеда (41 дерево) и инъекции 44 дерева     тел управляющей 89219922025 Анна   и еще елочки по периметру бесплатно от  короеда горки 2 и ей звонить        89219922025 Анна        короед        Михаил\Семен/Ресницкий        заказ        обработка участка от короеда (41 дерево) и инъекции 44 дерева    и еще елочки по периметру бесплатно        </t>
  </si>
  <si>
    <t xml:space="preserve">Таня 03.09.2019 наняли садовника сам делает</t>
  </si>
  <si>
    <t xml:space="preserve">01.10        01.10        2141сн        45000        рублевка   КП Жуковка-3 доехать до ресторана Марио  оттуда позвонить и он скажет куда далее  ехать         89150388889 Максим        короед 30 деревьев и 15 инъекций        Семен/Равиль                комплекс</t>
  </si>
  <si>
    <t xml:space="preserve">Таня понадобится скорее всего просит кп подготавливаю  04.09  должен с шефом согласовать, сам позвонит</t>
  </si>
  <si>
    <t xml:space="preserve">Александр перезвони 89774395369</t>
  </si>
  <si>
    <t xml:space="preserve">банковская гарантия центральна базовая томожня 84994497979 Ирина</t>
  </si>
  <si>
    <t xml:space="preserve">Андрей Тане</t>
  </si>
  <si>
    <t xml:space="preserve">89262624901 Анна  88 кв дезинсекция дератизация и дезинфекция вентиляции</t>
  </si>
  <si>
    <t xml:space="preserve">888 889 89 99   кривой номер</t>
  </si>
  <si>
    <t xml:space="preserve">89031176245 Ирина Александровна</t>
  </si>
  <si>
    <t xml:space="preserve">плесень угол от потолка до пола ширина 50 см цемент юго-запад 1500-3000 суббота 7.09 с 12-14.00  м Коньково  ул Острорвитянова д 28 к 1 кв 25 эт 7 код 25 84953388742 89031176245   </t>
  </si>
  <si>
    <t xml:space="preserve">4249ав</t>
  </si>
  <si>
    <t xml:space="preserve">89153785988 Анастасия         </t>
  </si>
  <si>
    <t xml:space="preserve">ребенок собака блохи  2 шка 4100/5700 8200 14-16.00 Братиславская ул  Мячковский  бульвар д 9 1 под кв 6  эт 2 код 062702 </t>
  </si>
  <si>
    <t xml:space="preserve">блохи 2шка</t>
  </si>
  <si>
    <t xml:space="preserve">4250ав</t>
  </si>
  <si>
    <t xml:space="preserve">89773960045 Паша</t>
  </si>
  <si>
    <t xml:space="preserve">Клин 2 шка клоп 4200 6200</t>
  </si>
  <si>
    <t xml:space="preserve">вечером совет завтра ответ 05.09 12:12 не отв</t>
  </si>
  <si>
    <t xml:space="preserve">89265975097 Наталия</t>
  </si>
  <si>
    <t xml:space="preserve"> клопы 2 шка 7 км  кошка ребенка  4600/6200 3000/4700</t>
  </si>
  <si>
    <t xml:space="preserve">пока не знает клопы или нет поспит и  и завтра если что позвонит</t>
  </si>
  <si>
    <t xml:space="preserve">89163900613 Тамерлан</t>
  </si>
  <si>
    <t xml:space="preserve">клоп бытовки  10 штм Технопарк  пр-т Андропова д 1 А  14500/18200   12000</t>
  </si>
  <si>
    <t xml:space="preserve">4251ав</t>
  </si>
  <si>
    <t xml:space="preserve">таракан плесень  1 шка 33 м  2700/4500/5900 1500-3000 </t>
  </si>
  <si>
    <t xml:space="preserve">за 3000 счистят обои во всей квартире и обработают от тараканов невыгодно, сказала что его обманывают</t>
  </si>
  <si>
    <t xml:space="preserve">89269462611 Наталья 89296186879</t>
  </si>
  <si>
    <t xml:space="preserve">дет сад таракан кухня 100 м2 5500//7200  12 выедов  3500/ 30000 - стикер выезды на обследование и выдача актов,  если есть насекомые уничтожаем  Изумрудная д 12 дет сад улв микрокапсулы</t>
  </si>
  <si>
    <t xml:space="preserve">таракан стикер договор на 12 выездов 30000 100% предоплата - обследование и выдача акта, если появляются насекомые по факту доплата 2500</t>
  </si>
  <si>
    <t xml:space="preserve">4252ав</t>
  </si>
  <si>
    <t xml:space="preserve">отдала в работу сан врачу заказ бн 16.10 не отв  10:42 17.10 не отв</t>
  </si>
  <si>
    <t xml:space="preserve">89284008960 Иван</t>
  </si>
  <si>
    <t xml:space="preserve"> безнал с ндс вагончики 8 шт  10100/12400  мыши  10 вагончиков 6*2,5  10000/ 14200-10%</t>
  </si>
  <si>
    <t xml:space="preserve">клоп 12400   Новая москва марушк посел пересечение дачный поселок кокошкино 1я сентяб и октябрьской </t>
  </si>
  <si>
    <t xml:space="preserve">1664ю</t>
  </si>
  <si>
    <t xml:space="preserve">с пред дней оплата 50%</t>
  </si>
  <si>
    <t xml:space="preserve">демихово Альбина перезвони пожалуйста</t>
  </si>
  <si>
    <t xml:space="preserve">/kak-izbavitsya-ot-krys.html 	          	     страница с которой пришел запрос
Ира 	          	     Имя
+7 903 240 91 77 </t>
  </si>
  <si>
    <t xml:space="preserve">ничего не оставляла</t>
  </si>
  <si>
    <t xml:space="preserve">84959379500 доб.217 Михаэль Гайтц </t>
  </si>
  <si>
    <t xml:space="preserve">Таня вх с сайта</t>
  </si>
  <si>
    <t xml:space="preserve">У нас появилась проблема с муравьями и тараканами в разных кабинетах (всего примерно 300м²). Все кабинеты находятся на одном этаже. Прошу выезд специалиста по адресу: Посольство Федеративной Республики Германия, Ул. Мосфильмовская 56.
Выполнение работ возможно в субботу 07.08.2019, с 08 часов.
Оплата производится наличными. Подтвердите, пожалуйста, заказ и сообщите ФИО специалиста для оформления пропуска. Также прошу сообщить приблизительную стоимость услуги.</t>
  </si>
  <si>
    <t xml:space="preserve">12800/16800</t>
  </si>
  <si>
    <t xml:space="preserve">4255ав заказ ниже</t>
  </si>
  <si>
    <t xml:space="preserve">Таня в ватсап</t>
  </si>
  <si>
    <t xml:space="preserve">СНТ от 100 соток  Воскресенский р-он жду звонка от кого-то сказала подробностей она не знает по территории, передаст наш номер лицу которое в курсе</t>
  </si>
  <si>
    <t xml:space="preserve">Людмила Геннадьевна</t>
  </si>
  <si>
    <t xml:space="preserve">плесень Жуковский  ванная комната аллергик водоэмульсионка   1500-3000 10-15000</t>
  </si>
  <si>
    <t xml:space="preserve">/kak-izbavitsya-ot-krotov.html  	           	     страница с которой пришел запрос
Арсен  	           	     Имя
+7 989 898 98 98  </t>
  </si>
  <si>
    <t xml:space="preserve">данный вид связи не доступен для абонента</t>
  </si>
  <si>
    <t xml:space="preserve">izbavitsya-ot-muravyev.html  	           	     страница с которой пришел запрос
Марина Леонова  	           	     Имя
+7 916 307 78 46  </t>
  </si>
  <si>
    <t xml:space="preserve">89261352321 Татьяна</t>
  </si>
  <si>
    <t xml:space="preserve">257 м2 мск тц туберкулез открытая 37800/45000 + туалеты  3500 48500</t>
  </si>
  <si>
    <t xml:space="preserve">48 500 руб 300 кв м тубик  не знают какой по умолчанию считать открытым</t>
  </si>
  <si>
    <t xml:space="preserve">заказ бн 06.09 сообщила что за 20000 нашли предложила: в продолжение нашей с Вами беседы сообщаю, что в рамках удержания клиента, готовы провести обработку методом орошения за 18000 руб.
Если же проводить работы горячим туманом:29200 руб.
комплексном, с максимальной скидкой: 39400</t>
  </si>
  <si>
    <t xml:space="preserve">Таня  с пред дней</t>
  </si>
  <si>
    <t xml:space="preserve">Добрый день, Татьяна!
Спасибо за информацию. Мы выбираем вариант за 16.800 руб. Вы уже можете подтвердить выезд специалиста в субботу, 07.08.2019 в 8 часов? Если да, то пришлите, пожалуйста, ФИО специалиста и гос-номер машины для оформления пропуска.
С уважением
Михаэль Гайтц</t>
  </si>
  <si>
    <t xml:space="preserve">300 кв м тар мур</t>
  </si>
  <si>
    <t xml:space="preserve">4255ав</t>
  </si>
  <si>
    <t xml:space="preserve">84954407813  15 подстанция</t>
  </si>
  <si>
    <t xml:space="preserve">/dezinfektsiya.html                                  страница с которой пришел запрос
ООО Техпорт                                  Имя
+7 495 228 66 69</t>
  </si>
  <si>
    <t xml:space="preserve">не знает кто оставлял</t>
  </si>
  <si>
    <t xml:space="preserve">84959297461 Юрий</t>
  </si>
  <si>
    <t xml:space="preserve"> 670 м тар  общага день  21200/27400/ 17800</t>
  </si>
  <si>
    <t xml:space="preserve">думает 13:09 нет руководства пока не обсудил  06.09   не отв 16:52</t>
  </si>
  <si>
    <t xml:space="preserve">84953270888 Завхозяйством</t>
  </si>
  <si>
    <t xml:space="preserve">89265540596 Михаил </t>
  </si>
  <si>
    <t xml:space="preserve">89265540596 трава вы 30-40 соток сегодня одинцовский рон рельеф  территория органи по пояс   михаил  45-60000  10-15000</t>
  </si>
  <si>
    <t xml:space="preserve">9-15.00 25000 </t>
  </si>
  <si>
    <t xml:space="preserve">нужно сегодня нет мастера отказ </t>
  </si>
  <si>
    <t xml:space="preserve">89295753413 Евгений</t>
  </si>
  <si>
    <t xml:space="preserve">вывоз мед отходов  дезиф + тара 120 и240 литров 2 транспортных средства тара еженедельно по санпину   1500=3000   240 литр   </t>
  </si>
  <si>
    <t xml:space="preserve">294 кон 3000 кон  5000  45000 акты 1500+3000  80000 125000 кп  8 авто еженед 145000 или 80000 100% пред +45000 акты на 12 мес</t>
  </si>
  <si>
    <t xml:space="preserve">кп отправила важно  02.10</t>
  </si>
  <si>
    <t xml:space="preserve">89150833162 Елена </t>
  </si>
  <si>
    <t xml:space="preserve">Ногинск  ул Радченко д 6 кв 8 под 1 эт2 код 8в 2 шка таракан аллергик 4200/7000 </t>
  </si>
  <si>
    <t xml:space="preserve">4253ав</t>
  </si>
  <si>
    <t xml:space="preserve">заказ 4200</t>
  </si>
  <si>
    <t xml:space="preserve">89096254716 Кирилл</t>
  </si>
  <si>
    <t xml:space="preserve">блохи квартира  животные 2 шка 3100/4700  06.09  м. Академическая ул Большая черемушкинская д 12 кв 4 </t>
  </si>
  <si>
    <t xml:space="preserve">2 шка блохи</t>
  </si>
  <si>
    <t xml:space="preserve">4254ав</t>
  </si>
  <si>
    <t xml:space="preserve">dokumenty-dlya-ses.html 	          	     страница с которой пришел запрос
Игорь 	          	     Имя
+7 919 105 90 03 </t>
  </si>
  <si>
    <t xml:space="preserve">выпили пива и отравились</t>
  </si>
  <si>
    <t xml:space="preserve">89163230012 Ольга</t>
  </si>
  <si>
    <t xml:space="preserve">programma-proizvodstvennogo-kontrolya-ppk.html                                страница с которой пришел запрос
Ольга                                Имя
+7 916 323 00 12 </t>
  </si>
  <si>
    <t xml:space="preserve">производство полуф по  открытие  5000 ппк</t>
  </si>
  <si>
    <t xml:space="preserve">обсудит с руководством</t>
  </si>
  <si>
    <t xml:space="preserve">ндз*2</t>
  </si>
  <si>
    <t xml:space="preserve">89255065127 Михаил</t>
  </si>
  <si>
    <t xml:space="preserve">вет клиника  смывы  ппк 89255065127 Михаил</t>
  </si>
  <si>
    <t xml:space="preserve">84955777390 Оксана</t>
  </si>
  <si>
    <t xml:space="preserve">5000 дорого бланк 2500 Оксана магазин</t>
  </si>
  <si>
    <t xml:space="preserve">ппк 5000 дорого ей</t>
  </si>
  <si>
    <t xml:space="preserve">Андрей с пред дней</t>
  </si>
  <si>
    <t xml:space="preserve">разовая обработка        1655ю        9800        дезинсекция тараканы 3000 кв м        ФГУП "Стандарт Информ"        ул шеногина ,д 4 89258658443 наталья        без НДС дезинсекция        ждем оплаты        Андрей</t>
  </si>
  <si>
    <t xml:space="preserve">1655ю</t>
  </si>
  <si>
    <t xml:space="preserve">оплачено по бн</t>
  </si>
  <si>
    <t xml:space="preserve">МСЭ?</t>
  </si>
  <si>
    <t xml:space="preserve">89039631018 Дмитрий</t>
  </si>
  <si>
    <t xml:space="preserve">3,9 га гербициды 10 км железнодорожный   58500 сами косят только обработать химией</t>
  </si>
  <si>
    <t xml:space="preserve">3,9 га гербициды 10 км железнодорожный   58500 15000 за га </t>
  </si>
  <si>
    <t xml:space="preserve">обсудит с руководством  16:43 не отв </t>
  </si>
  <si>
    <t xml:space="preserve">89637615122 Андрей</t>
  </si>
  <si>
    <t xml:space="preserve">ппк хим предприятие</t>
  </si>
  <si>
    <t xml:space="preserve">дезинфекция автомобиля 1 авт  89067977047 Андрей дезинфекция автомобиля  тигуана фольксваген  4500 субботу гап бактерии насек  Красногорск южный бул д4  </t>
  </si>
  <si>
    <t xml:space="preserve">16-18.00</t>
  </si>
  <si>
    <t xml:space="preserve">4256ав</t>
  </si>
  <si>
    <t xml:space="preserve">89099740240 Алексей</t>
  </si>
  <si>
    <t xml:space="preserve"> кантем  230  м2 крысы тараканы 21.00  7500/10000  5000 7000 21.00  12000  Пролетарский прт д 20к2  89099740240 Алексей </t>
  </si>
  <si>
    <t xml:space="preserve">4257ав</t>
  </si>
  <si>
    <t xml:space="preserve">глория джинс 15200 89260014320</t>
  </si>
  <si>
    <t xml:space="preserve">89653586686 Андрей</t>
  </si>
  <si>
    <t xml:space="preserve">комплекс клоп мошки моль  1 шка 4500/5900 2700 07.09 м . Кутузовская ул Поклонная д 2к2 кв 77 тел 89653586686 Андрей 4500 </t>
  </si>
  <si>
    <t xml:space="preserve">4258ав</t>
  </si>
  <si>
    <t xml:space="preserve">1380ю</t>
  </si>
  <si>
    <t xml:space="preserve">84992413650 Наталья Александровна</t>
  </si>
  <si>
    <t xml:space="preserve">разовая обработка туберкулез 4 объекта суд камеры договор подписанный 112 м2   14200 </t>
  </si>
  <si>
    <t xml:space="preserve">туберкулез не знает площади ждем инфу перезвонит</t>
  </si>
  <si>
    <t xml:space="preserve">16:20 не отв</t>
  </si>
  <si>
    <t xml:space="preserve">центр  полиотивной помощи  89167520312 Лаура  хотят поговорить с руководством о смене менеджера тк не хватает доков и тд</t>
  </si>
  <si>
    <t xml:space="preserve">Алиса  	           	     Имя
+7 925 235 38 00  </t>
  </si>
  <si>
    <t xml:space="preserve">89055067737   Сергей</t>
  </si>
  <si>
    <t xml:space="preserve">вх</t>
  </si>
  <si>
    <t xml:space="preserve">programma-proizvodstvennogo-kontrolya-ppk.html                                  страница с которой пришел запрос
сергей                                  Имя
+7 905 506 77 37  </t>
  </si>
  <si>
    <t xml:space="preserve">89855360304 Любовь</t>
  </si>
  <si>
    <t xml:space="preserve">dokumenty-dlya-ses.html                    Страница
 commercial                    Тема
 Любовь                     Имя
 high_five.studio@mail.ru                     email
 +7 985 536 03 04                     Телефон
      скачать
                    ТЗ </t>
  </si>
  <si>
    <t xml:space="preserve">89055067737 Сергей</t>
  </si>
  <si>
    <t xml:space="preserve">89057967297 Ирина</t>
  </si>
  <si>
    <t xml:space="preserve">Дератизация , дезинсекция , пришлёт на почту запрос по КП</t>
  </si>
  <si>
    <t xml:space="preserve">прозвон</t>
  </si>
  <si>
    <t xml:space="preserve">11.04        15.04        3498ап        12500        "МО Ступинский район деревня Горки    89160414441 Александр
89035224751 Оксана ( зв)""   "        89160414441 Александр 89035224751 Оксана ( зв)"        клещи                        клеши 25 соток                2й выезд 06.05</t>
  </si>
  <si>
    <t xml:space="preserve">уже не нет на след год</t>
  </si>
  <si>
    <t xml:space="preserve">15.04        21.04        3516ап        9800        89151468095 Николай  клещи 10 соток  звенигород\тучково апальщино         осенью второй со скидкой        9800        89151468095 Николай        клещи        Михаил                профилактика</t>
  </si>
  <si>
    <t xml:space="preserve">не отв</t>
  </si>
  <si>
    <t xml:space="preserve">16.04        18.04        3525ап        9600        Солнечногорский р-н, 20 соток, д Ермолино д 32         89057834878 Андраник         Клещи         Константин                комплекс</t>
  </si>
  <si>
    <t xml:space="preserve">он за границей перезвоню на след неделе</t>
  </si>
  <si>
    <t xml:space="preserve">25.04        27.04        3591апСЭС        18800        МО СНТ Минтяжстроевец уч 49 Дмитровка Икша Новое Гришино        89168517964 Варвара        кроты+клещи+муравьи 2 выезда        Маша        заказ        11 соток кроты+клещи+муравьи                1 выезд 27.04        2 выезд  07.05 </t>
  </si>
  <si>
    <t xml:space="preserve">7500 пока не надо если что позвонят</t>
  </si>
  <si>
    <t xml:space="preserve">26.04        27.04        3593ап        10500        чеховский район   деревня ивачково ул флотская д 6 тел 89167195945 Денис  89161753806        89167195945 Денис 89161753806        клещи        Андрей        заказ        18 соток клещи </t>
  </si>
  <si>
    <t xml:space="preserve">13,05        20,05        3677ма        9800          Д- я Дровнино, Калужка, ул центральная, 15 соток  сбросит точку на карте мастеру. Геолокация        Анастасия  89267837782        клещи+комары        Маша                клещи+комары 1 выезд</t>
  </si>
  <si>
    <t xml:space="preserve">15.05        18.05        3685ма        12100        Дмитровский р-н 10 соток днт зеленые дали напротив села семеновское уч 151 посл 6я линия        89169922690 Анастасия        клещи        Маша                клещи+барьер        </t>
  </si>
  <si>
    <t xml:space="preserve">она отказалась  ине делала в графике не отмечено дорого ей было</t>
  </si>
  <si>
    <t xml:space="preserve">17,05	17,05	3692ма	45000	      клещи             	ЛЕВАК ОТ РЕСНИЦКОГО  	клещи	      РЕСНИЦКИЙ  		клещи</t>
  </si>
  <si>
    <t xml:space="preserve">22.05        24,05        4004ма        98000        Тверская обл Старицкий р-н дер Броды 5Г договор на юр.лицо оплата нал        89153715658 Александр        клещи        Маша                клещи комплекс</t>
  </si>
  <si>
    <t xml:space="preserve">89153715658 Александр    позвонит сам на совещаний</t>
  </si>
  <si>
    <t xml:space="preserve">24.05        27.05        4014ма        15000        2 участка 6 соток Сергиев-Посадский район-8 соток Дер Филимоново СНТ Березки МО в р-не уч 52 и уч 80 Хотьково Ирина 89060550051        89260091554 Филипп        клещи +барьер         Маша                клещи +барьер </t>
  </si>
  <si>
    <t xml:space="preserve">они уже уехали с участка на след год только</t>
  </si>
  <si>
    <t xml:space="preserve">27.05        29.05        4018ма        13800        """МО Егорьевка                     """"Егррьевка, 50 км от мкад, д-я Кузяево, Раменкий р-н, 50 км
СНТ восток-2 уч. 366
моссес, комаров, клещи,      6 соток, 50 км от мкад    , егорьвка
лес рядом и канава, 6900 х 2 = 13 800
по комарам сделать равиолем или бактицидо канаву сточную рядом.
Если захотят  с соседями то это 6+6 = 12 соток.
"        89161320143 Елена  89168191772 Любовь        клещи+комары        Маша                2я концентрацию от комаров.+клещи</t>
  </si>
  <si>
    <t xml:space="preserve">89250045535 Диана</t>
  </si>
  <si>
    <t xml:space="preserve">таракан  3 шка  дети  была обработка  май  алег 3100 м. Юго-западная ул Покрышкина д 8  к2 кв 480  код 480к1206</t>
  </si>
  <si>
    <t xml:space="preserve">с срм</t>
  </si>
  <si>
    <t xml:space="preserve">4259ав</t>
  </si>
  <si>
    <t xml:space="preserve">89015891862 Никита</t>
  </si>
  <si>
    <t xml:space="preserve">истринский рон территория 10 сот опушка леса  клещи   12400/16800/19000 карта  1000 "Добрый день!
Прошу Вас рассчитать стоимость работ по дезинфекции территории от клещей
Цену прошу дать в 2х вариантах:
Адрес:Московская область, Истринский район, городской поселение Снегири, деревня Хованское, КФХ «Павловка»
Прошу написать варианты различные которые вы мне предложили по телефону стоимость к ним и какая гарантия дается
1)Обработка участка в 10 соток и близлежащей территории к нему (50:08:0040316:178) 
2)Обработка близлежащей опушки леса по всей территории поселка
-- 
С уважением,
Лыдин Никита
+7 (901) 589-18-62"</t>
  </si>
  <si>
    <t xml:space="preserve">отправит схему что надо обработать кп хочет</t>
  </si>
  <si>
    <t xml:space="preserve">отправила инфу на почту пока думает позже позвонит 06.09 выбрали других</t>
  </si>
  <si>
    <t xml:space="preserve">89269288848 Галина</t>
  </si>
  <si>
    <t xml:space="preserve">пицемания тараканы  180 м2  апрелевка ночное 23.30  8500/12500 ооо ДОП  СОГЛА АКТЫ </t>
  </si>
  <si>
    <t xml:space="preserve">12500 БН</t>
  </si>
  <si>
    <t xml:space="preserve">заказ б/н счет отправлен</t>
  </si>
  <si>
    <t xml:space="preserve">клоп 1 комната  2 шка  3100/ 1500</t>
  </si>
  <si>
    <t xml:space="preserve">мозгоклюй</t>
  </si>
  <si>
    <t xml:space="preserve">мозгоклюй за 1500</t>
  </si>
  <si>
    <t xml:space="preserve">dokumenty-dlya-ses.html  	           	     страница с которой пришел запрос
Марианна  	           	     Имя
+7 916 390 89 89  </t>
  </si>
  <si>
    <t xml:space="preserve">89162540047 Валентина </t>
  </si>
  <si>
    <t xml:space="preserve">Таня  живосайт</t>
  </si>
  <si>
    <t xml:space="preserve"> 422,2 дезинсекция мск ночное  14200/16000  10800 или акт  2000 </t>
  </si>
  <si>
    <t xml:space="preserve">согл с руков не дозв*2</t>
  </si>
  <si>
    <t xml:space="preserve">89269871467 Наталья </t>
  </si>
  <si>
    <t xml:space="preserve">Клопы  2 шка дети кот 4700/6400 3100/ 15.00 м Пражская ул Чертановская д 29 к1 кв 7 </t>
  </si>
  <si>
    <t xml:space="preserve">4260ав</t>
  </si>
  <si>
    <t xml:space="preserve">ddd1</t>
  </si>
  <si>
    <t xml:space="preserve">89251757271 Мария</t>
  </si>
  <si>
    <t xml:space="preserve">недозв*2</t>
  </si>
  <si>
    <t xml:space="preserve">жалоба на салон красоты</t>
  </si>
  <si>
    <t xml:space="preserve">22.08        24.08        4218ав        4500         д новое бортнево пушкинский р-н          89779360866 Алексей        борщ        Константин                борщ комплекс</t>
  </si>
  <si>
    <t xml:space="preserve">2000 должен доплатить  18-19.00 на завтра нет мест наберет как уточнит дату</t>
  </si>
  <si>
    <t xml:space="preserve">89260228052 Татьяна</t>
  </si>
  <si>
    <t xml:space="preserve">м новокосино реутов 1 шка жив 2700/4500/5900 тар Реутов  ул Комсомольская д 13 под 6 код реш1306 3 эт кв 82 тел 89260228052 Татьяна</t>
  </si>
  <si>
    <t xml:space="preserve">4261ав</t>
  </si>
  <si>
    <t xml:space="preserve">пашеногина  звонила сказала запустили мастера на территорию</t>
  </si>
  <si>
    <t xml:space="preserve">89654343917 Максим</t>
  </si>
  <si>
    <t xml:space="preserve">                               страница с которой пришел запрос
Максим                                Имя
+7 965 434 39 17</t>
  </si>
  <si>
    <t xml:space="preserve">ндз</t>
  </si>
  <si>
    <t xml:space="preserve">89168230644 Руслан</t>
  </si>
  <si>
    <t xml:space="preserve">Ул Покрышкина д 8 к 3 14 эт 13 под кв 1055 Руслан 2 шка Мокрицы чешуйницы комплекс 89168230644</t>
  </si>
  <si>
    <t xml:space="preserve">4262ав</t>
  </si>
  <si>
    <t xml:space="preserve">срм</t>
  </si>
  <si>
    <t xml:space="preserve">89257860547 Вартандер   </t>
  </si>
  <si>
    <t xml:space="preserve">kak-izbavitsya-ot-tarakanov.html                                страница с которой пришел запрос
Вартандер                                Имя
+7 925 786 05 47 м Университет Ленинский прт д 74 7 под эт 3 кв 201  </t>
  </si>
  <si>
    <t xml:space="preserve">3 шка  3300/4900</t>
  </si>
  <si>
    <t xml:space="preserve">4263ав</t>
  </si>
  <si>
    <t xml:space="preserve">dezinfektsiya-ot-tarakanov.html                                страница с которой пришел запрос
Татьяна                                Имя
+7 911 988 73 69 </t>
  </si>
  <si>
    <t xml:space="preserve">/kak-izbavitsya-ot-krys.html                                страница с которой пришел запрос
Анастасия                                 Имя
+7 913 010 54 42 </t>
  </si>
  <si>
    <t xml:space="preserve">автоотв</t>
  </si>
  <si>
    <t xml:space="preserve">Таня Косте</t>
  </si>
  <si>
    <t xml:space="preserve">мастер Покин ждет зп просил номер Кости сказала он сам перезвонит</t>
  </si>
  <si>
    <t xml:space="preserve">вши у ребенка не хочет квартиру именно ребенка чтоб обработали</t>
  </si>
  <si>
    <t xml:space="preserve">89268409105 Алексей </t>
  </si>
  <si>
    <t xml:space="preserve">6800/9000 живот собака 3 года       кунцевская    100 м2 квартира  и премиум препарат в квартире,ул звенигородская д 9   кв 19           11.00-11:30</t>
  </si>
  <si>
    <t xml:space="preserve">40-50 м2 балконы 1500 балкон подготовка </t>
  </si>
  <si>
    <t xml:space="preserve">4264ав</t>
  </si>
  <si>
    <t xml:space="preserve">Таня себе  смена менеджера жалуется на Андрея  беру на себя</t>
  </si>
  <si>
    <t xml:space="preserve">центр поллиотивной помощи август не обслуживание сентябрь август 89167520312 Лараура </t>
  </si>
  <si>
    <t xml:space="preserve">89859079127 Александ </t>
  </si>
  <si>
    <t xml:space="preserve">Тараканы Домодедово 2 шка 3600/5200</t>
  </si>
  <si>
    <t xml:space="preserve">согласует но кажется  его гарантия не устроила</t>
  </si>
  <si>
    <t xml:space="preserve">84955701455 Лариса</t>
  </si>
  <si>
    <t xml:space="preserve">предприятия борщевик коммерческое уч пока только договор с ценами, по заявке работы</t>
  </si>
  <si>
    <t xml:space="preserve">25000 10 соток </t>
  </si>
  <si>
    <t xml:space="preserve">жду инфу по объекту на почту lara_sp@mail.ru договор отправлен  13.09 не отв</t>
  </si>
  <si>
    <t xml:space="preserve">89060351261 Юлия</t>
  </si>
  <si>
    <t xml:space="preserve">трц Юлия дератизация 4000 м2 48000/3 выезда 79200</t>
  </si>
  <si>
    <t xml:space="preserve">79200 оплатит за 3 выезда еженедельных завтра</t>
  </si>
  <si>
    <t xml:space="preserve">заказ запрос счета saenkoff@bk.ru оплата завта</t>
  </si>
  <si>
    <t xml:space="preserve">89153117100 Ирина</t>
  </si>
  <si>
    <t xml:space="preserve">/deratizatsiya.html                                  страница с которой пришел запрос
АО КС"Валуево", Ирина                                  Имя
+7 915 311 71 00   санаторий  8666,3 3 корпуса новая москва  25000/   62400 внутренний тендер </t>
  </si>
  <si>
    <t xml:space="preserve">ТЕНДЕР</t>
  </si>
  <si>
    <t xml:space="preserve">запрос кп ishulgina@valuevo.ru кп отправила</t>
  </si>
  <si>
    <t xml:space="preserve">15.08        16.08        4210ав        6500          г  Подольск, ул северная 9а                     клопы        Андрей                клопы 150 кв м хостел 60 сп</t>
  </si>
  <si>
    <t xml:space="preserve">200   14800 колхозная  40-45 м2- 10-12 спальн        6000</t>
  </si>
  <si>
    <t xml:space="preserve">заказ повтор</t>
  </si>
  <si>
    <t xml:space="preserve">200   14800 колхозная  40-45 м2- 10-12 спальн        6000 3500        4265ав        Красногорск ильинское ул Колхозная д 30а    89652908185 Алексей            40-45 м2- 10-12 спальн  мест орошение        Таня</t>
  </si>
  <si>
    <t xml:space="preserve">4265ав</t>
  </si>
  <si>
    <t xml:space="preserve">позвони ей</t>
  </si>
  <si>
    <t xml:space="preserve">89055401540 первомайская можно приехать в любое время</t>
  </si>
  <si>
    <t xml:space="preserve">89687744576  Наталья</t>
  </si>
  <si>
    <t xml:space="preserve">пекарня Наталья 70 м2 7500/9000 89687744576 Балашиха</t>
  </si>
  <si>
    <t xml:space="preserve">согласует с руков</t>
  </si>
  <si>
    <t xml:space="preserve">вгуп ниирип мгцд исправили на директора вместо ген дир  89161001814 Галина </t>
  </si>
  <si>
    <t xml:space="preserve">89060351261 Юлия ТРТ</t>
  </si>
  <si>
    <t xml:space="preserve">ГБУ Жилищник  района Ново-Переделкино 350 м2  100 000   3 обработки 89267152948</t>
  </si>
  <si>
    <t xml:space="preserve">100 000-3 обработки  350 м2</t>
  </si>
  <si>
    <t xml:space="preserve">89670860803  дезинсек 299000  zakupki.peredelkino@mail.ru</t>
  </si>
  <si>
    <t xml:space="preserve">заказ бн пока не согласованно 16:46 03.02</t>
  </si>
  <si>
    <t xml:space="preserve">89779037021 Ася</t>
  </si>
  <si>
    <t xml:space="preserve">89779037021 повышенная влажность плесень, пожаловались в управ компанию год назад что швы не герметизированны но никакого ответа  смыв с поверхности  5500/4500 тепловизионное обследование /7500 выезд врача и выдача акта обследования</t>
  </si>
  <si>
    <t xml:space="preserve">17500  дорого и вообще не знает сколько она готова за это заплатить</t>
  </si>
  <si>
    <t xml:space="preserve">стамотологическая поликлиника проверка номера если инфекция какая-то будет обнаружена</t>
  </si>
  <si>
    <t xml:space="preserve">Татьяна, добрый день!
Необходим счет-договор на услугу дератизации подвала площадью 2413,8м2 по адресу: г. Москва, ул. Левобережная, дом 4, корп.7
С уважением,
Быкова Оксана Ивановна
Ведущий специалист
ОЭМД УМД
АО «ГУОВ».</t>
  </si>
  <si>
    <t xml:space="preserve">22420 счет отправлен</t>
  </si>
  <si>
    <t xml:space="preserve">89777154900 Артем</t>
  </si>
  <si>
    <t xml:space="preserve">Таня 10</t>
  </si>
  <si>
    <t xml:space="preserve">покосить 5 га 20-25 подольк  ровное поле Артем  12500 5000 +8000 трактор "12000 в подольск доставка +2500 мастер зп+2000 саляра итого 15000 занято*2  14:34  30000+6000 ндс        дер Булатово  кад ном 50:27:00203312533 89777154900"</t>
  </si>
  <si>
    <t xml:space="preserve">согл, завтра аудит</t>
  </si>
  <si>
    <t xml:space="preserve">8 объектов </t>
  </si>
  <si>
    <t xml:space="preserve">кад ном 50:27:0020331:2533 </t>
  </si>
  <si>
    <t xml:space="preserve">8.8(915)340-24-01;8(916)639-52-85 Лендрик клопы</t>
  </si>
  <si>
    <t xml:space="preserve">общага 1  8500                "7 комнат лендрик общага
ООО""Каскад Инжиниринг"""        """74955106829 Лендирк
89153402401
89166395285""" м. Кантемировская ул Промышленная д 10 </t>
  </si>
  <si>
    <t xml:space="preserve">89162104222 Алексей </t>
  </si>
  <si>
    <t xml:space="preserve">Анастасия 89267867195</t>
  </si>
  <si>
    <t xml:space="preserve">89250377588 Алексей </t>
  </si>
  <si>
    <t xml:space="preserve">Таня 11</t>
  </si>
  <si>
    <t xml:space="preserve">Алексей отрадное 1 шка  тар 3700/4500 Декабристов д 21 кв 147 4 под 1 эт код 145 реш0890 89250377588 </t>
  </si>
  <si>
    <t xml:space="preserve">10.00 </t>
  </si>
  <si>
    <t xml:space="preserve">4266ав</t>
  </si>
  <si>
    <t xml:space="preserve">разовая обработка              35480        дератизация, дезинсекция        АО ГУОВ        Москва ул Б Очаковская , д 12 корп 5 Быкова Оксана Ивановна 8 985 780 60 62 8 495 781 20 01 доб. 27-55        без НДС        оплачен        Таня</t>
  </si>
  <si>
    <t xml:space="preserve">увеличение по стоимости было 2 руб за кв м стало  8,34 за кв м </t>
  </si>
  <si>
    <t xml:space="preserve"> 1653ю договор-счет  АО ГУОВ </t>
  </si>
  <si>
    <t xml:space="preserve">согл дату</t>
  </si>
  <si>
    <t xml:space="preserve">оплачено бн</t>
  </si>
  <si>
    <t xml:space="preserve">89777077282 Илья</t>
  </si>
  <si>
    <t xml:space="preserve">89688574094 Елена Николаевна Авоська</t>
  </si>
  <si>
    <t xml:space="preserve">89253751717 Ольга</t>
  </si>
  <si>
    <t xml:space="preserve">Таня 12</t>
  </si>
  <si>
    <t xml:space="preserve">400 бар кафе тар   12800+3000 ночь Дубна  1200 14000</t>
  </si>
  <si>
    <t xml:space="preserve">10000 3 выезд</t>
  </si>
  <si>
    <t xml:space="preserve">мухи офисы 89661208886 45-50 3500 москва</t>
  </si>
  <si>
    <t xml:space="preserve">"ИнноВенд" 6500</t>
  </si>
  <si>
    <t xml:space="preserve">заказ бн счет отправлен</t>
  </si>
  <si>
    <t xml:space="preserve">89858407080 Тамара</t>
  </si>
  <si>
    <t xml:space="preserve">Таня 13</t>
  </si>
  <si>
    <t xml:space="preserve">kak-izbavitsya-ot-krys.html                                страница с которой пришел запрос
Tamara                                Имя
+7 985 840 70 80  150 м2 потолок и пол 2 го этажа  Таганская  11200</t>
  </si>
  <si>
    <t xml:space="preserve">согласует</t>
  </si>
  <si>
    <t xml:space="preserve">Таня 14</t>
  </si>
  <si>
    <t xml:space="preserve">
Новое сообщение от клиента Нина!
Страница: http://sesteam.ru/business/services/deratizatsiya?yclid=5267558882874003490
+7 (909) 667 64 09
</t>
  </si>
  <si>
    <t xml:space="preserve">созвон завтра в 10.00 ей неудобно говорить</t>
  </si>
  <si>
    <t xml:space="preserve">пищ предприятие мясо  5000 м2  47200/65800  серпуховский рон дератизация</t>
  </si>
  <si>
    <t xml:space="preserve">10.09 таня  дезинф в подарок если сегодня 11.09 не отв 12.09 не отв  13.09 не доступ  16.09 она в отпуске, информацию до руководства довела</t>
  </si>
  <si>
    <t xml:space="preserve">/dezinfektsiya-ot-tarakanov.html                                  страница с которой пришел запрос
Николай                                  Имя
+7 9043627924  </t>
  </si>
  <si>
    <t xml:space="preserve">послал меня нах</t>
  </si>
  <si>
    <t xml:space="preserve">марктрэйдинг 89257405156 Олег mark_ol@bk.ru счет</t>
  </si>
  <si>
    <t xml:space="preserve">boioma@mail.ru центр палиативной помощи</t>
  </si>
  <si>
    <t xml:space="preserve">89152101028 Дмитрий</t>
  </si>
  <si>
    <t xml:space="preserve">"27.04        28.04        3598апсэс        11300        ""истринский район деревня юркино снт Агро ориентир  7 915 210 10 28
Дмитрий    89166531509 Светлана""        "" 915 210 10 28
Дмитрий    89166531509 Светлана""        кроты        Семен                8  соток кроты комплекус                1 выезд 28.04        2 выезд  28,06        6,08 гаратнийный выезд        2 сотки 5000"</t>
  </si>
  <si>
    <t xml:space="preserve">4267ав</t>
  </si>
  <si>
    <t xml:space="preserve">заказ 4 выезд тупой урод 5000</t>
  </si>
  <si>
    <t xml:space="preserve">89250377588  Евгений</t>
  </si>
  <si>
    <t xml:space="preserve">помещение болеют сотрудники 200 м2  после 18.00 6900/10000  музыкальн инструменты 2000 подготовка </t>
  </si>
  <si>
    <t xml:space="preserve">согласует 12:58 не отв  13.09   11:15 не отв</t>
  </si>
  <si>
    <t xml:space="preserve">89152042922 Дана </t>
  </si>
  <si>
    <t xml:space="preserve">Тульская        00.00        б/н        1496ю        Большая Тульская д 13 ТЦ Ереван Плаза ресторан 89019054453 Марина        дезинсекция тараканов 410 кв        Маша  11000</t>
  </si>
  <si>
    <t xml:space="preserve">занято*2 12.00 ночи  dana2912@mail.ru</t>
  </si>
  <si>
    <t xml:space="preserve">1496ю ИП Межлумян Сарги Араратович</t>
  </si>
  <si>
    <t xml:space="preserve">89858091888 Ирина</t>
  </si>
  <si>
    <t xml:space="preserve">блохи 165 производство 7200/ 9000</t>
  </si>
  <si>
    <t xml:space="preserve">9000 бн</t>
  </si>
  <si>
    <t xml:space="preserve">согласовать с Костей на кого поставить</t>
  </si>
  <si>
    <t xml:space="preserve">1672ю ИП Махиня Валерий Викторович</t>
  </si>
  <si>
    <t xml:space="preserve">заказ бн оплачено</t>
  </si>
  <si>
    <t xml:space="preserve">МО, г.Люберцы,
ул.Железнодорожная, д.8С1</t>
  </si>
  <si>
    <t xml:space="preserve">1671ю ООО «ВТ Логистик»</t>
  </si>
  <si>
    <t xml:space="preserve">бн оплачено</t>
  </si>
  <si>
    <t xml:space="preserve">одетская д 2 а мухи, 18:30 на завтра клин сервис мухи офисы 45-50 3500 москва м. Нахимовский прт ул Детская д 2 а офис 19.00 свободный проспект д 37/18  18:30  тар 50  свободный проспект д 37/18  18:30  тар 50         ян янич</t>
  </si>
  <si>
    <t xml:space="preserve">3500 бн черепин 20.00 дет</t>
  </si>
  <si>
    <t xml:space="preserve">1236ю ООО Клинсервис</t>
  </si>
  <si>
    <t xml:space="preserve"> 84956413614 Марина</t>
  </si>
  <si>
    <t xml:space="preserve">строй комп</t>
  </si>
  <si>
    <t xml:space="preserve">89150500011 Аслан</t>
  </si>
  <si>
    <t xml:space="preserve">дом новая москва блохи  250 м2 7 км 12400/15000 ян яничкин  м Саларьево дер Картмазово ул Московская д 43 </t>
  </si>
  <si>
    <t xml:space="preserve">завтр послез  13-15</t>
  </si>
  <si>
    <t xml:space="preserve">4268ав</t>
  </si>
  <si>
    <t xml:space="preserve">свободный проспект д 37/18  18:30  тар 50 </t>
  </si>
  <si>
    <t xml:space="preserve">ян янич</t>
  </si>
  <si>
    <t xml:space="preserve">заказ добор</t>
  </si>
  <si>
    <t xml:space="preserve">1518ю		ООО "ИнноВенд"</t>
  </si>
  <si>
    <t xml:space="preserve">12.09                1199ю                3000 за мух в дек        10000        лемниската (соседи столовка)  тбо, пищ отходы,  3д,  стирка, медосмотры.   89260122636 максим бц жукова центральный вход        89672527772 Маргарита margopakman@mail.ru 250кв        </t>
  </si>
  <si>
    <t xml:space="preserve">100 м2 19.15  3500 орошение пятница четверг zhukov_lmsk@bk.ru</t>
  </si>
  <si>
    <t xml:space="preserve">Лемниската ООО 1199ю</t>
  </si>
  <si>
    <t xml:space="preserve">Таня счет</t>
  </si>
  <si>
    <t xml:space="preserve">duplet_dubna@bk.ru Sesteam                89253751717 Ольга        Таня 12        400 бар кафе тар   12800+3000 ночь Дубна  1200 14000</t>
  </si>
  <si>
    <t xml:space="preserve">1674ю ООО "Торговые ряды Дубны"</t>
  </si>
  <si>
    <t xml:space="preserve">согл</t>
  </si>
  <si>
    <t xml:space="preserve">заказ бн счет  отправлен</t>
  </si>
  <si>
    <t xml:space="preserve">тар 3 шка  собо 3300/4900 2300 </t>
  </si>
  <si>
    <t xml:space="preserve">89060351261 Юлия        Таня 5        трц Юлия дератизация 4000 м2 48000/3 выезда 79200        79200 оплатит за 3 выезда еженедельных завтра        важно                                                                заказ запрос счета saenkoff@bk.ru оплата завта</t>
  </si>
  <si>
    <t xml:space="preserve">Направляйте счет-договор.
Дератизация (2 133 м2)по адресу: г. Москва, ул. Б.Очаковская, д. 12, корп 5
Дезинсекция (2 119 м2) по адресу: г. Москва, ул. Б.Очаковская, д. 12  89169579895</t>
  </si>
  <si>
    <t xml:space="preserve">разовая обработка	"1653ю договор-счет
3"	20131,09	35480	дератизация, дезинсекция	АО ГУОВ	Москва ул Б Очаковская , д 12 корп 5 Быкова Оксана Ивановна 8 985 780 60 62 8 495 781 20 01 доб. 27-55	без НДС	оплачен	Таня</t>
  </si>
  <si>
    <t xml:space="preserve">1653ю договор-счет</t>
  </si>
  <si>
    <t xml:space="preserve">госпиталь ФГКУ ЦКВГ  мастера должны иметь мед книжки, календарь прививок, тубиком не болеют , корь, щукинская  не эффективны  обработки,  поменять средство ,  исследовать насекомых, протоколы предоставить</t>
  </si>
  <si>
    <t xml:space="preserve">если вопрос не решится претензию напишут, 3 претензии расторжение  раз в 2 недели выезд на обследование </t>
  </si>
  <si>
    <t xml:space="preserve">подплетенный сергей александрович, решение до пятницы 84997400841 89852773356</t>
  </si>
  <si>
    <t xml:space="preserve">89167477813 Александра</t>
  </si>
  <si>
    <t xml:space="preserve">точки маленькие шевелятся  2шка 60м2 3100/5700 в кухне и в холодильнике </t>
  </si>
  <si>
    <t xml:space="preserve">завтра 15.00 просила звонить</t>
  </si>
  <si>
    <t xml:space="preserve">12.09 таня нашли другую фирму по знакомству</t>
  </si>
  <si>
    <t xml:space="preserve">/dezinsektsiya.html 	          	     страница с которой пришел запрос
Солмаз 	          	     Имя
89253535119 	    клоп 2шка  4700/6400 3100 2100 15-16.00 ян  м. Молодежная, ул Можайское шоссе д 45 к1 кв 145 3 под эт 12 код  4700 </t>
  </si>
  <si>
    <t xml:space="preserve">19-9-1-11</t>
  </si>
  <si>
    <t xml:space="preserve">Добрый день!
Хотелось бы заказать обработку от тараканов на эту субботу, в садике в Щелково,мкр Богородский 14
обработка холод и горячим паром. Квадратура та же.
Реквизиты во вложении, ждем от вас счет.
С Уважением 
И.директор ООО"Виктория"
Антон Оленберг
+7(968) 908 54 99 Москва
anton1985murtuk@mail.ru </t>
  </si>
  <si>
    <t xml:space="preserve">13300 повысила ранее 9000 платили за 700 кв</t>
  </si>
  <si>
    <t xml:space="preserve">89660147095 Екатерина</t>
  </si>
  <si>
    <t xml:space="preserve">unichtozheniye-klopov.html                                  страница с которой пришел запрос
Екатерина                                  Имя
+7 966 014 70 95    ребе кошка  1 шка 4500/5900 2700 м. Ховрино ул Дыбенко д 36 к4 кв 106  </t>
  </si>
  <si>
    <t xml:space="preserve">15 мин с мужем совет</t>
  </si>
  <si>
    <t xml:space="preserve">19-9-2-11</t>
  </si>
  <si>
    <t xml:space="preserve">Ольга</t>
  </si>
  <si>
    <t xml:space="preserve">офис жил дом магаз рядом насекомы грызуны 2 раза в год 152,1 кв.м   8000</t>
  </si>
  <si>
    <t xml:space="preserve">запрос договор</t>
  </si>
  <si>
    <t xml:space="preserve">13м2 квартира таракан клоп  2700/4500/ за 1500 ей предложили </t>
  </si>
  <si>
    <t xml:space="preserve">/dezinfektsiya.html                                страница с которой пришел запрос
САРДОР                                 Имя
89653269549                                телефон</t>
  </si>
  <si>
    <t xml:space="preserve">клоп 2шка клин 6200/8000  дорого</t>
  </si>
  <si>
    <t xml:space="preserve">1шка 4500/5900 1шка   2300 м. Отрадное Отрадноя д 16 а кв 5 1 под Рая  89259818986</t>
  </si>
  <si>
    <t xml:space="preserve">2300 янич 16-17</t>
  </si>
  <si>
    <t xml:space="preserve">19-9-3-11</t>
  </si>
  <si>
    <t xml:space="preserve">89055167736 Александр</t>
  </si>
  <si>
    <t xml:space="preserve">радон борщ</t>
  </si>
  <si>
    <t xml:space="preserve">Таня 7 живосайт и вх</t>
  </si>
  <si>
    <t xml:space="preserve">kak-izbavitsya-ot-blokh.html                                  страница с которой пришел запрос
Диана                                  Имя
+7 925 854 55 02                                  те</t>
  </si>
  <si>
    <t xml:space="preserve">2700/4500</t>
  </si>
  <si>
    <t xml:space="preserve">я вам перезвоню</t>
  </si>
  <si>
    <t xml:space="preserve">84963641250 Сергей</t>
  </si>
  <si>
    <t xml:space="preserve">столовапя 3189  волок федосино тар</t>
  </si>
  <si>
    <t xml:space="preserve">89258545502 Дина</t>
  </si>
  <si>
    <t xml:space="preserve">м Каширская Коломенский прд 14к1 кв 129 этаж 9 3 под код 129*0932</t>
  </si>
  <si>
    <t xml:space="preserve">блохи  1шка ян 14-15.00 ян</t>
  </si>
  <si>
    <t xml:space="preserve">19-9-4-11</t>
  </si>
  <si>
    <t xml:space="preserve">/izbavitsya-ot-muravyev.html                                страница с которой пришел запрос
Анастасия                                Имя
+7 912 617 87 71 </t>
  </si>
  <si>
    <t xml:space="preserve">мурав 1 шка Лобня 3200/5000 2500</t>
  </si>
  <si>
    <t xml:space="preserve">мониторит</t>
  </si>
  <si>
    <t xml:space="preserve">89055455152 Николай 5 мин 12:40</t>
  </si>
  <si>
    <t xml:space="preserve">Нелли 84955861721 (157)	Людмила	до 100 руб  оферта 157 доб дератизация 3100 кв м подвал раз в месяц вГУП ниирип </t>
  </si>
  <si>
    <t xml:space="preserve">6944,1 СЧЕТ ЗА АВГУСТ</t>
  </si>
  <si>
    <t xml:space="preserve">ул Гамаллея д 15 4 корп 4 эт клоп 20 м2 Бурназяна ФГБУ  89779664669  89164324837 людмила михайловна  гап</t>
  </si>
  <si>
    <t xml:space="preserve">267 марк терг 89257405156 подольский рон дер Быковка ул Центральная напротив д1 промзона  водокачка и вышка сотовой связи  клопы 50 кв м</t>
  </si>
  <si>
    <t xml:space="preserve">сторож александр 89269068036 пер пол дня </t>
  </si>
  <si>
    <t xml:space="preserve">10-12.00</t>
  </si>
  <si>
    <t xml:space="preserve">1021ю/1  марк трейдинг</t>
  </si>
  <si>
    <t xml:space="preserve">/dezinfektsiya-ot-klopov.html  	           	     страница с которой пришел запрос
павел  	           	     Имя
+7 925 419 52 68  	           	     телефон </t>
  </si>
  <si>
    <t xml:space="preserve">не отв*2</t>
  </si>
  <si>
    <t xml:space="preserve">89265978379 Елена</t>
  </si>
  <si>
    <t xml:space="preserve">мед клиника  дер дези  75 м2 Домодедово  8000 мик  Елена</t>
  </si>
  <si>
    <t xml:space="preserve">2 шка клоп дети жив Долгоп 5200/6900/ 3600</t>
  </si>
  <si>
    <t xml:space="preserve">8-16.00  Юлия дератизация 4000 м2 89060351261 saenkoff@bk.ru ловушки приманка </t>
  </si>
  <si>
    <t xml:space="preserve">на завтра Авиамоторная   Перовское шоссе  д 21 89774282717 Юрий</t>
  </si>
  <si>
    <t xml:space="preserve">89102656177 Амон</t>
  </si>
  <si>
    <t xml:space="preserve">Ногинск 3 шка клоп 3800/5400   </t>
  </si>
  <si>
    <t xml:space="preserve">не отв*3</t>
  </si>
  <si>
    <t xml:space="preserve">89859229243 Ксения </t>
  </si>
  <si>
    <t xml:space="preserve">3 шка мур  дети   3100/4900  аллер </t>
  </si>
  <si>
    <t xml:space="preserve">поговорили уже</t>
  </si>
  <si>
    <t xml:space="preserve">89250110395 Елена Михайловна</t>
  </si>
  <si>
    <t xml:space="preserve">11600 2 акта обработка отдельно Елена Николаевна руководитель 89037903112</t>
  </si>
  <si>
    <t xml:space="preserve">dezinfektsiya.html                                страница с которой пришел запрос
Вадим                                Имя
+7 916 388 67 59  мыши 1 шка  Королев   3500/ 6900</t>
  </si>
  <si>
    <t xml:space="preserve">расчет на 1000 руб</t>
  </si>
  <si>
    <t xml:space="preserve">скорая помощь 5 подстанция 5 помещ клоп  6*5 150 м2 ул Первая хуторская д 3</t>
  </si>
  <si>
    <t xml:space="preserve">сеноед пол только  паркет масло  500 выезд аудит 1500 сиз   3 шка  4900</t>
  </si>
  <si>
    <t xml:space="preserve">перезвонит ждет паркетную доску для теста</t>
  </si>
  <si>
    <t xml:space="preserve">Андрею</t>
  </si>
  <si>
    <t xml:space="preserve">центральная базовая томожня 84994497559 сергей </t>
  </si>
  <si>
    <t xml:space="preserve">сбербанк эл площадка допник подписать </t>
  </si>
  <si>
    <t xml:space="preserve">г Троицк ул Акадесмикам Черенкова д 4 55 подстанция клоп 15 м2 тел 89055401540 Татьяна Ивановна</t>
  </si>
  <si>
    <t xml:space="preserve">записать на обработку 19.09</t>
  </si>
  <si>
    <t xml:space="preserve">89165630783 Виктория</t>
  </si>
  <si>
    <t xml:space="preserve">16.00        м. Раменки, Мичуринский пр-т д 21 к3 салон красоты 89165630783 Виктория        4500                38 кв м мошки улв микрокапсулы салон красоты        Таня</t>
  </si>
  <si>
    <t xml:space="preserve">19-9-1-12</t>
  </si>
  <si>
    <t xml:space="preserve">dam77723@gmail.com</t>
  </si>
  <si>
    <t xml:space="preserve">скани отправить подтверждение графика список мастеров и авто</t>
  </si>
  <si>
    <t xml:space="preserve">азс  азк 140 ека крыса  сигнальный пр вл 4 черепинский </t>
  </si>
  <si>
    <t xml:space="preserve">с пред дней</t>
  </si>
  <si>
    <t xml:space="preserve">Нататалья Александровна  84992411340 или 1445</t>
  </si>
  <si>
    <t xml:space="preserve">военный суд 84992413477 150 м2 мск 10500/14000 туберкулез м. Бауманская госпитальный пер д 4 а  89166512592 Владимир Владимирович, 89032407450 Александр</t>
  </si>
  <si>
    <t xml:space="preserve">mmi@mos.ru 14000 6 утра </t>
  </si>
  <si>
    <t xml:space="preserve">запрос договора отправила 16.09 дали другой номер агент сэс какой-то выполняет</t>
  </si>
  <si>
    <t xml:space="preserve">ксению МО Одинцовский рон село Каринское  ребилит центр голубая речка таравкан гап после 20.00 89262847644 Ксения </t>
  </si>
  <si>
    <t xml:space="preserve">счет привезти 5 дней </t>
  </si>
  <si>
    <t xml:space="preserve">жск майский  06.12		1323ю		40000		"ЖСК Майский старый клиент
договор на год мусоропровод 8 подъездов 12этажей "	89684286068 Дмитрий ЖСК майский        </t>
  </si>
  <si>
    <t xml:space="preserve">10000 счет отправлен</t>
  </si>
  <si>
    <t xml:space="preserve">стс счет</t>
  </si>
  <si>
    <t xml:space="preserve">пряник в субботу хотят Уна Томсонэ 89857637810 </t>
  </si>
  <si>
    <t xml:space="preserve">понед 15300 к ним минималка а не 8200 </t>
  </si>
  <si>
    <t xml:space="preserve">доп соглашение по увеличению стоимости, клиент согласен</t>
  </si>
  <si>
    <t xml:space="preserve">36800/42000 блохи трц</t>
  </si>
  <si>
    <t xml:space="preserve">20.05.2019		1448ю		34000	дезинсекция/(на самом деле нужнв дератизация)	Областная управляющая компания	Наталья 925-2630428		платега	Cтас	обр 28,06</t>
  </si>
  <si>
    <t xml:space="preserve">повтор 9-18.00 пн-пят 500 бн </t>
  </si>
  <si>
    <t xml:space="preserve">12-13.00</t>
  </si>
  <si>
    <t xml:space="preserve">тар </t>
  </si>
  <si>
    <t xml:space="preserve">19.00	3500 бн	Лемниската Маршала жукова д 1 стр 1 бц Жуков  89612602057 Александра 	таракан   	Андрей оформила Таня</t>
  </si>
  <si>
    <t xml:space="preserve">1199ю  ООО Лемниската</t>
  </si>
  <si>
    <t xml:space="preserve">позвонить Лемниската Максиму</t>
  </si>
  <si>
    <t xml:space="preserve">ООО СТС  480 м2   2400 платят</t>
  </si>
  <si>
    <t xml:space="preserve">по прайсу 9120 минималка, счет отправляю на эту сумму не хотят - досведос</t>
  </si>
  <si>
    <t xml:space="preserve">Есиков киа рио 89269717998 водитель</t>
  </si>
  <si>
    <t xml:space="preserve">/dogovor-na-dezinsektsiyu.html 	          	     страница с которой пришел запрос
Владимир 	          	     Имя
+7 926 521 52 18 </t>
  </si>
  <si>
    <t xml:space="preserve">м Братиславская ул Верхние поля д 19к2 кв 15</t>
  </si>
  <si>
    <t xml:space="preserve">19-9-1-13</t>
  </si>
  <si>
    <t xml:space="preserve">"/dogovor-na-dezinsektsiyu.html                                страница с которой пришел запрос
Юлия                                Имя
+7 916 755 17 58                                телефон 3450 кв м 32400 28000 ежемесячно   4800   дер  37000 32400 ежемесячно 
</t>
  </si>
  <si>
    <t xml:space="preserve">19-9-3-13</t>
  </si>
  <si>
    <t xml:space="preserve">запрос кп 16.09 не отв*2 нужен адрес эл почты кп готово 17.09 10:02 автоотв, тех задание новое завтра отправит 17.09.2019</t>
  </si>
  <si>
    <t xml:space="preserve">89163175488 Екатерина</t>
  </si>
  <si>
    <t xml:space="preserve">Таня2</t>
  </si>
  <si>
    <t xml:space="preserve">/unichtozheniye-klopov.html                                страница с которой пришел запрос
Екатерина                                Имя
+7 916 317 54 88                                телефон
м. Римская ул Международная д 34 кв 252 16 эт</t>
  </si>
  <si>
    <t xml:space="preserve">бобр 9.00</t>
  </si>
  <si>
    <t xml:space="preserve">19-9-2-13</t>
  </si>
  <si>
    <t xml:space="preserve">дезинсекция 410 кв м        ИП Межлумян Сарги Араратович</t>
  </si>
  <si>
    <t xml:space="preserve">1496ю   ИП Межлумян Сарги Араратович</t>
  </si>
  <si>
    <t xml:space="preserve">Инга ппк 89853073585</t>
  </si>
  <si>
    <t xml:space="preserve">отдала в работу Светлане</t>
  </si>
  <si>
    <t xml:space="preserve">89264930541 бабушка</t>
  </si>
  <si>
    <t xml:space="preserve">Таня3</t>
  </si>
  <si>
    <t xml:space="preserve">короед сосны  7 сосен  клипер  арива </t>
  </si>
  <si>
    <t xml:space="preserve">консультация им кто-то там предлагает а у вас какой препарат цены не спрашивала</t>
  </si>
  <si>
    <t xml:space="preserve">84953162033 Виктория</t>
  </si>
  <si>
    <t xml:space="preserve">клоп 1 шка  5900/  15000 -3 выезда год как клопы 6 мг если 3 закажет</t>
  </si>
  <si>
    <t xml:space="preserve">с мужем совет</t>
  </si>
  <si>
    <t xml:space="preserve">10.00        22000 р         1421ю        Одинцовский район, село Ромашково, ул Никольская, д 16 к 2 89689085499 Антон, Геннадий 89252964121        тараканы 10000 кв м школа и кухня гор тум мотик помпа холодный        заплатит наликом и потом как оплатят на расчётный счёт вернуть деньги</t>
  </si>
  <si>
    <t xml:space="preserve">10-12.00 500 руб. </t>
  </si>
  <si>
    <t xml:space="preserve">выезд за мкад</t>
  </si>
  <si>
    <t xml:space="preserve">28.09 23.00 ТРЦ 30000 блохи со скидкой</t>
  </si>
  <si>
    <t xml:space="preserve">1221ю                7000                " Ильинское поле кроты Одинцово по Жилину
НПИЗ Ильинское поле  1000 М2 10 Соток "        Станислау 89031469860</t>
  </si>
  <si>
    <t xml:space="preserve">счет 7000</t>
  </si>
  <si>
    <t xml:space="preserve">84999757156 Надежда Васильевна</t>
  </si>
  <si>
    <t xml:space="preserve">Таня4</t>
  </si>
  <si>
    <t xml:space="preserve">Надежда Васильевна дератиз 2 эт дома  60 м2  2 км от мкад  6500/8000 дорого  4500 </t>
  </si>
  <si>
    <t xml:space="preserve">м Алткуфьево 8-я северная линия д 3 к2 </t>
  </si>
  <si>
    <t xml:space="preserve">"1687ю		ТСЖ «Северный поселок-1»"</t>
  </si>
  <si>
    <t xml:space="preserve">заказ бн  оплачено</t>
  </si>
  <si>
    <t xml:space="preserve">Sesteam                        Таня счет        duplet_dubna@bk.ru Sesteam                89253751717 Ольга        Таня 12        400 бар кафе тар   12800+3000 ночь Дубна  1200 14000        16240                                срм                         согл        заказ бн счет  отправлен  </t>
  </si>
  <si>
    <t xml:space="preserve">10.00-121.00</t>
  </si>
  <si>
    <t xml:space="preserve">   1674ю ООО "Торговые ряды Дубны"    </t>
  </si>
  <si>
    <t xml:space="preserve">"/dezinfektsiya.html                                страница с которой пришел запрос
Роман                                Имя
+7 916 112 30 53                                телефон
"</t>
  </si>
  <si>
    <t xml:space="preserve">89153600462 Юлия </t>
  </si>
  <si>
    <t xml:space="preserve">Таня5</t>
  </si>
  <si>
    <t xml:space="preserve">Юлия 89153600462 зав фил волоколом район на  след год борщевика 18 га не на всей части по окраине  объем большой </t>
  </si>
  <si>
    <t xml:space="preserve">кп борщевик на след год dvm.83@mail.ru</t>
  </si>
  <si>
    <t xml:space="preserve">кп на 2020 год</t>
  </si>
  <si>
    <t xml:space="preserve">2 шка тар Железнодорожный 84952152521 2500+800 5200</t>
  </si>
  <si>
    <t xml:space="preserve">мужик неудовлетворенный</t>
  </si>
  <si>
    <t xml:space="preserve">/dezinfektsiya.html                                страница с которой пришел запрос
Алена                                Имя
+7 915 225 36 86                                телефон дет сад таганская 2 этаж таракан  40м2</t>
  </si>
  <si>
    <t xml:space="preserve">3000   7200 дорого  4000   глотов 18-19.00</t>
  </si>
  <si>
    <t xml:space="preserve">заказала у кого-то решает</t>
  </si>
  <si>
    <t xml:space="preserve">250 м клин сервис</t>
  </si>
  <si>
    <t xml:space="preserve">89167110616 Сергей</t>
  </si>
  <si>
    <t xml:space="preserve">плесень  фанера+ гидроизоляция 9 м2 черная   12500  2-3 м   5000/7500 м. Крылатское ул Осений бул д 20 к1 кв 122 тел 89167110616 Сергей  </t>
  </si>
  <si>
    <t xml:space="preserve">15-16.00 шкаф стоит</t>
  </si>
  <si>
    <t xml:space="preserve">19-9-5-13</t>
  </si>
  <si>
    <t xml:space="preserve">заказ 5000 жена сказала не надо</t>
  </si>
  <si>
    <t xml:space="preserve">с субботы</t>
  </si>
  <si>
    <t xml:space="preserve">89251667177 Газиз</t>
  </si>
  <si>
    <t xml:space="preserve">м Калужская ул Академика Челомея 8к2 кв 58 89251667177 Газиз         клоп улв+гель  дети на деньги не разводить чек        Таня</t>
  </si>
  <si>
    <t xml:space="preserve">19-9-1-16</t>
  </si>
  <si>
    <t xml:space="preserve">/borshchevik.html 	          	     страница с которой пришел запрос
писька 	          	     Имя
+7 909 000 00 09 	          	     телефон</t>
  </si>
  <si>
    <t xml:space="preserve">Чистяковая д 78  30 м2 тараканы холодный туман  столовая 9 вечера   Фокин 89264568841 7500 +20 </t>
  </si>
  <si>
    <t xml:space="preserve">тар  56 м2 </t>
  </si>
  <si>
    <t xml:space="preserve">19-9-2-16
</t>
  </si>
  <si>
    <t xml:space="preserve">заказ  </t>
  </si>
  <si>
    <t xml:space="preserve">база</t>
  </si>
  <si>
    <t xml:space="preserve">Кутузовская д 2 80 м2 65000 абонемент 16м2</t>
  </si>
  <si>
    <t xml:space="preserve">тар 75 кв 85-общая    75 м2</t>
  </si>
  <si>
    <t xml:space="preserve">19-9-3-16</t>
  </si>
  <si>
    <t xml:space="preserve">ксения  № 174/18 Ксения 89262847644</t>
  </si>
  <si>
    <t xml:space="preserve">данные авто сообщить</t>
  </si>
  <si>
    <t xml:space="preserve">ян черепинский озеров  podpletenniy.sergej@yandex.ru</t>
  </si>
  <si>
    <t xml:space="preserve">13 городская больница таракан клоп Велозаводская д 1/1 тел 89100139074 Светла Ивановна клоп 8 тар 300 ловышки брызгать гель </t>
  </si>
  <si>
    <t xml:space="preserve">голд снаб дер дез крысы 250 м2  9500 профилатика  14500+500 Артур Химки  ул Рабочая д 2а Генерал бизнеспарк  3 я проходная под шлагбаум </t>
  </si>
  <si>
    <t xml:space="preserve">19-9-4-16</t>
  </si>
  <si>
    <t xml:space="preserve">заказ  согл день17:00, 17:40 не отв</t>
  </si>
  <si>
    <t xml:space="preserve">РГУ нефти и газа им. Губкина  3 волгина 2/1 2/2 бутлерова 3  Светлана 89037954164</t>
  </si>
  <si>
    <t xml:space="preserve">андрей в график не постави СМЕНА МЕНЕДЖЕРА ПОПРОСИЛА ЧТОБ Я ЕЕ ВЕЛА</t>
  </si>
  <si>
    <t xml:space="preserve">: МО, Одинцовский р/н, коттеджный поселок «Ильинское поле».</t>
  </si>
  <si>
    <t xml:space="preserve">1688ю (разовый) "Ильинское поле" </t>
  </si>
  <si>
    <t xml:space="preserve">МСЭ        16:38        89099740240 Алексей        Таня 9         кантем  230  м2 крысы тараканы 21.00  7500/10000  5000 7000 21.00  12000  Пролетарский прт д 20к2  89099740240 Алексей                 12000                                                4257ав        06.09        заказ</t>
  </si>
  <si>
    <t xml:space="preserve">магазин работает до 9.00  </t>
  </si>
  <si>
    <t xml:space="preserve">13 гор больница 19.00 20 м2 тараканы  ул Велозаводская д 1/1</t>
  </si>
  <si>
    <t xml:space="preserve">"20.05.2019                1448ю                34000        дезинсекция/(на самом деле нужнв дератизация)        Областная управляющая компания        Наталья 925-2630428                платега        Cтас        обр 28,06"        повтор 9-18.00 пн-пят 500 бн         12-13.00</t>
  </si>
  <si>
    <t xml:space="preserve">1448ю  Областная управляющая компания</t>
  </si>
  <si>
    <t xml:space="preserve">бн оплачено за выезд за мкад</t>
  </si>
  <si>
    <t xml:space="preserve">анализ вды 5900 химия 2500 микроб</t>
  </si>
  <si>
    <t xml:space="preserve">привезет воду</t>
  </si>
  <si>
    <t xml:space="preserve">49 подстанция скорая пом  крыса ходит пер пол дня ул Баришиха д 53 тел 89162596726 Юлия  1 этаж  ок крыс </t>
  </si>
  <si>
    <t xml:space="preserve">Здравствуйте. Прошу Вас выставить счет для нашего предприятия ПАО НПО АЛМАЗ  на дезинфекцию блох на производстве (склад, цех).  По площади 1500 кв.м.
Пример счета и реквизиты в приложение.</t>
  </si>
  <si>
    <t xml:space="preserve">другие предлагают 10-13 тыс, выставила счет на 15000 Силич Валентин Николаевич.
Телефон для связи 89672385778
 20.09 не отв</t>
  </si>
  <si>
    <t xml:space="preserve">невыгодно другие предлагают 10-13 тыс, выставила счет на 15000 если оплатит ок</t>
  </si>
  <si>
    <t xml:space="preserve">18.10                1249ю                15700        7850        "Общежитие Звенигород 15 комнат  комнат 410м.кв 2 этажа, два сан узла + две душевые
акрытое акционерное общество ""Гелиопарк Девелопмент (Звенигород)"        Иван 8916-141-31-81, 84987173017</t>
  </si>
  <si>
    <t xml:space="preserve">все ок у них работы не нужны</t>
  </si>
  <si>
    <t xml:space="preserve">с выходных</t>
  </si>
  <si>
    <t xml:space="preserve">89031900990 89032656005</t>
  </si>
  <si>
    <t xml:space="preserve">мухи 89032656005 14-17.00 рон Волоколамский пос Лесное Озеро 3  уч 43 102 съезд с новой Риги   80 м2 Дарья 9200 комплекс</t>
  </si>
  <si>
    <t xml:space="preserve">80 м2 мухи</t>
  </si>
  <si>
    <t xml:space="preserve">19-9-2-17</t>
  </si>
  <si>
    <t xml:space="preserve">заказ мухи сдохли 9200 </t>
  </si>
  <si>
    <t xml:space="preserve">Авоська  адресный перечень для доп сог отправит</t>
  </si>
  <si>
    <t xml:space="preserve">
Добрый день!
Хотим заказать очередную обработку от грызунов (желательно на понедельник 16.09.19). Наш адрес: г. Москва, Спартаковская площадь, д. 1А, стр. 2 (ворота 13-14). С 10-18 часов.
Ждем счет на оплату. Спасибо.
С уважением, Сошникова Ольга
ООО "СТС"
тел.(495) 730-50-07 На понедельник - 23.09.19. 
С 11-17 часов.
Показать цитирование
С уважением, Сошникова Ольга
ООО "СТС"
тел.(495) 730-50-07</t>
  </si>
  <si>
    <t xml:space="preserve">увеличение платили 2400 повысила до 9120</t>
  </si>
  <si>
    <t xml:space="preserve">ООО "СТС" 1040ю/2</t>
  </si>
  <si>
    <t xml:space="preserve"> Дегунино Куркино будет , 7 адрес  Талдомская и  двинцев провели </t>
  </si>
  <si>
    <t xml:space="preserve">в график паллиотивную помощь с 20-30</t>
  </si>
  <si>
    <t xml:space="preserve">Сергей рос банк кухня туалет 150 м2 тар оригинал нужен 89099928711 Сергей Воздвиженка маховая 7 напротив манежа  1246ю  Добрый день!  К сожалению все Ваши телефоны не отвечают.   Свяжитесь со мной по телефонам в подписи по поводу сан. обработки на Моховой 7.   Мой мобильный – 8 (909) 992  87  11.</t>
  </si>
  <si>
    <t xml:space="preserve">таракан платил 3000 увеличила до 5500 воск</t>
  </si>
  <si>
    <t xml:space="preserve">жилищник метрогородок 1500 *5  Владмир 89260146676  откр.шоссе д -21 к 8- 1585
откр. шоссе д  21 к 9- 1973,6
откр.шоссе д 22 -647
откр.шоссе д 24 к 11-1044
откр.шоссе д 23 к 1-1256,7
ул. Николая Химушина 15 к 1-155
ул.Николая Химушина 13 к 3-543
C уважением, 
ГБУ "Жилищник района Метрогородок"
Тел/Факс:8(499)167-64-07</t>
  </si>
  <si>
    <t xml:space="preserve">отправит  данные для доп соглашения dez-metrogorodok@mail.ru владимир 89260146676 Людмила 84999668580</t>
  </si>
  <si>
    <t xml:space="preserve">наш клиент доп соглашение отправила с увеличением от 2, 8 за кв м до  8,3   18.09 12.56  узнает у бухгалтерии и позвонит</t>
  </si>
  <si>
    <t xml:space="preserve">89166572138 Петр </t>
  </si>
  <si>
    <t xml:space="preserve">1 га покос Истра  вдоль дороги  50000 тример 5 га  1000 га 1 000 000</t>
  </si>
  <si>
    <t xml:space="preserve">по 18 за га</t>
  </si>
  <si>
    <t xml:space="preserve">kak-izbavitsya-ot-krys.html 	          	     страница с которой пришел запрос
Сергей 	          	     Имя
+7 499 755 70 27 </t>
  </si>
  <si>
    <t xml:space="preserve">кто-то шутит</t>
  </si>
  <si>
    <t xml:space="preserve">89154328964 Морозов</t>
  </si>
  <si>
    <t xml:space="preserve">89264390170 Татьяна Павловна Хвостанцева  </t>
  </si>
  <si>
    <t xml:space="preserve">/dezinfektsiya.html                                  страница с которой пришел запрос
Татьяна Павловна Хвостанцева                                  Имя
+7 926 439 01 70                                  телефон Новая Москва пос ЛМС ЖСК Солнечный д 90 -91 </t>
  </si>
  <si>
    <t xml:space="preserve">дезинфекция не отв  помещение Вороново 20 м2 дохнут куры   3500/ 5000 выгул  +15 м2 </t>
  </si>
  <si>
    <t xml:space="preserve">19-9-1-17</t>
  </si>
  <si>
    <t xml:space="preserve">36,6 утилизация пола 2*2 паркет   14200/18000 после трупа месяц пролежал</t>
  </si>
  <si>
    <t xml:space="preserve">кто должен проводить я не владелица</t>
  </si>
  <si>
    <t xml:space="preserve">89851496862 Татьяна</t>
  </si>
  <si>
    <t xml:space="preserve">2 шка мск  мурав дети жив  3100/4700  -10%  м Братеевская д35к3 кв 28 под1  код 28</t>
  </si>
  <si>
    <t xml:space="preserve">1500 сиз муравьи</t>
  </si>
  <si>
    <t xml:space="preserve">19-9-4-17</t>
  </si>
  <si>
    <t xml:space="preserve">48 подстанция скорой помощи клоп 1 этаж  89990029219 Валерий Алексеевич</t>
  </si>
  <si>
    <t xml:space="preserve">dogovor-na-dezinsektsiyu.html 	  	 Страница
 commercial 	  	 Тема
 Алёна 	  	  Имя
 medal13@yandex-team.ru 	  	  email
 +7 977 486 14 32 	  	  Телефон
      скачать
	  	  ТЗ </t>
  </si>
  <si>
    <t xml:space="preserve">нужны работы ждем тз</t>
  </si>
  <si>
    <t xml:space="preserve">ждем тз 15:37:00 пока не на работе отправит medal13@yandex-team.ru отправили кп</t>
  </si>
  <si>
    <t xml:space="preserve">89218620568 Надежда </t>
  </si>
  <si>
    <t xml:space="preserve">мед учреждение 8800 разово дер дез 200 м2 проблем на объекте нет абонемент 80 000 100% предоплата</t>
  </si>
  <si>
    <t xml:space="preserve">центральная базовая томожня 89037350105 Александр 2 я пол дня 14-17.00</t>
  </si>
  <si>
    <t xml:space="preserve">список людей до обеда </t>
  </si>
  <si>
    <t xml:space="preserve">89031105559 Олег</t>
  </si>
  <si>
    <t xml:space="preserve">тар 2 шка жив   4100/5700  3100  2500 3100  11.00 м Проспект мира кольцевая ул Мещанская д 14 кв 18  89031105559 Олег </t>
  </si>
  <si>
    <t xml:space="preserve">11.00-12.00</t>
  </si>
  <si>
    <t xml:space="preserve">19-9-5-17</t>
  </si>
  <si>
    <t xml:space="preserve">10 соток  20  9800/ 20000 -3 выезда крот</t>
  </si>
  <si>
    <t xml:space="preserve">весной</t>
  </si>
  <si>
    <t xml:space="preserve">Необходим счет-договор на услугу дератизации подвала площадью 2413,8м2 по адресу: г. Москва, ул. Левобережная, дом 4, корп.7</t>
  </si>
  <si>
    <t xml:space="preserve">9-18 белоломорская</t>
  </si>
  <si>
    <t xml:space="preserve">АО ГУОВ договор-счет
3"</t>
  </si>
  <si>
    <t xml:space="preserve">89639969616 Алена</t>
  </si>
  <si>
    <t xml:space="preserve">dezinfektsiya.html                                  страница с которой пришел запрос
Алена                                  Имя
+7 9639969616                                  телефон  1 шка  м Рассказовка  3800/5500</t>
  </si>
  <si>
    <t xml:space="preserve">смс на телефон просила с родными обсудить, смс отправила</t>
  </si>
  <si>
    <t xml:space="preserve">скани 9560 руб за 2ой квартал больше счет и площадь больше</t>
  </si>
  <si>
    <t xml:space="preserve">89167508511 Дмитрий</t>
  </si>
  <si>
    <t xml:space="preserve">плесень потолок подвал покраска 1 м2   5500/ 7000  4500 </t>
  </si>
  <si>
    <t xml:space="preserve">ученные ядерщики не зарабатывают 5500 в час</t>
  </si>
  <si>
    <t xml:space="preserve">покос борщевика 1000 га Истра вдоль дороги  18000 за га</t>
  </si>
  <si>
    <t xml:space="preserve">89262252992 Вера</t>
  </si>
  <si>
    <t xml:space="preserve">/dezinfektsiya-ot-tarakanov.html                                страница с которой пришел запрос
Вера                                Имя
+7 926 225 29 92                                телефон центр ин язык 100 м2  5500/7200 м Люберцы 3е почтовое отделение д 65 к1 1 этаж жилого дома, с торца вход  вывеска примаинглиш </t>
  </si>
  <si>
    <t xml:space="preserve">15-16.00</t>
  </si>
  <si>
    <t xml:space="preserve">19-9-3-18</t>
  </si>
  <si>
    <t xml:space="preserve">/zhurnaly.html  	           	     страница с которой пришел запрос
Ольга  	           	     Имя
+7 985 290 98 79  	           	     телефон </t>
  </si>
  <si>
    <t xml:space="preserve">/programma-proizvodstvennogo-kontrolya-ppk.html  	           	     страница с которой пришел запрос
Ирина  	           	     Имя
+7 926 155 36 81  </t>
  </si>
  <si>
    <t xml:space="preserve">/dokumenty-dlya-ses.html  	           	     страница с которой пришел запрос
Антон   	           	     Имя
+7 896 896 65 41  	           	     телефон </t>
  </si>
  <si>
    <t xml:space="preserve">89670100813 Юрий</t>
  </si>
  <si>
    <t xml:space="preserve">Таня 4 наш клиент</t>
  </si>
  <si>
    <t xml:space="preserve">кухни 672 м2 тар  16 этажей общага мск день 28300/32400 125+725 блохи подвалы  52400/64000</t>
  </si>
  <si>
    <t xml:space="preserve">кп орошение   sopsfsb@mail.ru 29222 2 объекта 672 725 ярослав  гбу  </t>
  </si>
  <si>
    <t xml:space="preserve">акты 3 пункта счет 1. Дезинсекция кухня тар 672  Ярославское шоссе д 11 
2. подвальное помещение блохи Ярославск шоссе 11 725 кв.м.
3. подвал блохи Рябиновая д 40А 125</t>
  </si>
  <si>
    <t xml:space="preserve">кп отправила  19.09  12:23 завтра созвон таня 20.09 недоступ  23.09 12:30 не отв   все ок скидка завтра созвон 03.10</t>
  </si>
  <si>
    <t xml:space="preserve">Добрый день!
Прошу Вас, рассчитать стоимость оказания услуг по дезинсекции помещений, согласно вложенного письма.
С Уважением,
Белов Денис
8(495) 587-09-01, доб.139</t>
  </si>
  <si>
    <t xml:space="preserve">МТО - Академия СКРФ &lt;aksk-mto@yandex.ru&gt;</t>
  </si>
  <si>
    <t xml:space="preserve">100 га истра 18000 </t>
  </si>
  <si>
    <t xml:space="preserve">по всем телефонам звонит</t>
  </si>
  <si>
    <t xml:space="preserve">Sestaam</t>
  </si>
  <si>
    <t xml:space="preserve">позвонили и сразу бросили трубку, перезваниваю не отв 1000 га 18000 истра</t>
  </si>
  <si>
    <t xml:space="preserve">ddd</t>
  </si>
  <si>
    <t xml:space="preserve">1000 га 18000 истра</t>
  </si>
  <si>
    <t xml:space="preserve">Людмила 84999668580</t>
  </si>
  <si>
    <t xml:space="preserve">мострансавто март  18518/19 89774397985 Надежда</t>
  </si>
  <si>
    <t xml:space="preserve">не вижу с ними договора и счетов нет в с1</t>
  </si>
  <si>
    <t xml:space="preserve">89258461600 Наталья </t>
  </si>
  <si>
    <t xml:space="preserve">Наталья 89258461600 мусоропровод 4 здания по 5 этажей и 1 здание 11 этажей 1800 за этаж Итого 52500 </t>
  </si>
  <si>
    <t xml:space="preserve">на следующий год</t>
  </si>
  <si>
    <t xml:space="preserve">уточнит у руководства и отравит реки, жду  директора нет, на следующий год только </t>
  </si>
  <si>
    <t xml:space="preserve">
Добрый день, планируем провести закупку до 100 тыс. на дератизацию, просьба выслать 3 коммерческих предложения для НМЦК.
Наша площадь 2208 кв. м.
Технического задания тоже нет((
если есть какое то типовое пришлите пожалуйста. Спасибо
--
Мы всегда рады сотрудничеству!
8-495-522-27-50
dksavvino11v@gmail.com</t>
  </si>
  <si>
    <t xml:space="preserve">торги </t>
  </si>
  <si>
    <t xml:space="preserve">запрос кп Рамиль сказал не надо больше затрат чем выгоды</t>
  </si>
  <si>
    <t xml:space="preserve">89645357571 Константин</t>
  </si>
  <si>
    <t xml:space="preserve">тар 18 000 30 км  20 домов   162 000 9 м2  60000 Констин  89645357571</t>
  </si>
  <si>
    <t xml:space="preserve">162000 сказала ему в районе 60000 предлагают сказала ок 68400 наш расход 20-25000</t>
  </si>
  <si>
    <t xml:space="preserve">68400 +20%  свои субподряд</t>
  </si>
  <si>
    <t xml:space="preserve">89165819617  Михаил</t>
  </si>
  <si>
    <t xml:space="preserve">2 шка  клоп  пол года как 5200/6900  дер Чурилово д 4 кв 9 Домодедово Михайл</t>
  </si>
  <si>
    <t xml:space="preserve">10-11.00 </t>
  </si>
  <si>
    <t xml:space="preserve">19-9-4-18</t>
  </si>
  <si>
    <t xml:space="preserve">"Адам                                 Имя
+7 909 960 85 85                                телефон
"</t>
  </si>
  <si>
    <t xml:space="preserve">недозвон*2 Равиль</t>
  </si>
  <si>
    <t xml:space="preserve">84954593179 Надежда</t>
  </si>
  <si>
    <t xml:space="preserve">клоп 2 шка 5200/6900 ребенок Подольск ул ГАЙДАРА Д 4 кв 11 89165475169 89161929205 Сергей</t>
  </si>
  <si>
    <t xml:space="preserve">19-9-1-19</t>
  </si>
  <si>
    <t xml:space="preserve">цбт до обеда до 12 </t>
  </si>
  <si>
    <t xml:space="preserve">таможня</t>
  </si>
  <si>
    <t xml:space="preserve">наталья михайловна жилищник Солнцево врач дезинфектолог 89652119881  20000 зп</t>
  </si>
  <si>
    <t xml:space="preserve">1243ю                10700                "клиника метро Беляево 250 м.кв (2000 ночной выез)yalo26@yandex.ru
ООО ""БЕЛМЕДКЛИНИКА"" работают с другой компанией, нужно к нам перемонить!" </t>
  </si>
  <si>
    <t xml:space="preserve">10-20.00 бесп далее 3000 руб к 12.00 84952551953   Миклухо Маклая д 43 клиника Медцентр сервис 84952551953 </t>
  </si>
  <si>
    <t xml:space="preserve">выезд в 23.00 повтор</t>
  </si>
  <si>
    <t xml:space="preserve">89629670590 Сергей</t>
  </si>
  <si>
    <t xml:space="preserve">крот 3 сотки 22 км   5500/7000   15000</t>
  </si>
  <si>
    <t xml:space="preserve">истебление 3 субботы</t>
  </si>
  <si>
    <t xml:space="preserve">дайте мне переварить</t>
  </si>
  <si>
    <t xml:space="preserve">1149ю                        ПО ЗАЯВКАМ        "тараканы
ООО Верона - доп. юр лицо для ТЦ ИЮНЬ! - 1149ю/1
альфа текстайлз 89161539551 Анастасия 22.00 м Саларьево" a.bulygina@incanto.eu</t>
  </si>
  <si>
    <t xml:space="preserve">завтра 22. акт 19.09 паспорт</t>
  </si>
  <si>
    <t xml:space="preserve">абзац и арриво         10.00-12.00        750 руб повтор        4152ил        Звенигород дер Новошихово дом 120    89037454153 Мария                кв+гараж 40 кв (дом обработать изнутри) гараж снаружи жук-точильщик     БЫЛ  гор туман        Таня</t>
  </si>
  <si>
    <t xml:space="preserve">Добрый день! Нашей организации требуется обслуживание участка размером 5 ГА, а именно механическое удаление борщевика, гречихи и сорняков, с последующим вывозом. Ждем от Вас коммерческое предложение. Спасибо.
Адрес проведения работ: г. Москва, ул. Ростокинский проезд д.3
С Уважением, 
Никита Мальцев
Тел.: 8 /999/ 011-61-15 89990116115</t>
  </si>
  <si>
    <t xml:space="preserve">89151105998 Владимир Алексеевич руководитель</t>
  </si>
  <si>
    <t xml:space="preserve">едет на аудит Равиль кп отправила 65000 за га</t>
  </si>
  <si>
    <t xml:space="preserve">89083053811 Андрей</t>
  </si>
  <si>
    <t xml:space="preserve">Андрей 39000 и 17000 годовой  таракан столовая один раз крысу проду интернет магазин  Котельники   </t>
  </si>
  <si>
    <t xml:space="preserve">вдоль ворот контейнер пластик, журналы сан паспорт препараты какие 200 контейнеров  проблем нет 300 руб. за контейнер наша себест ООО «Маршрут»  andrey.tellin@marschroute.ru</t>
  </si>
  <si>
    <t xml:space="preserve">Добрый день.
Я нахожусь на объекте каждый день с 9-18, кроме выходных.
Г.Котельники , Яничкин проезд 7.</t>
  </si>
  <si>
    <t xml:space="preserve">важно 23.09 созвон к концу недели пока на рассмотрении 02.10 не отв 9:30 отдал руководству 11.10 созвон среда*-четверг 16.10 уволился уже или уволили</t>
  </si>
  <si>
    <t xml:space="preserve">89169569663 Ибраим </t>
  </si>
  <si>
    <t xml:space="preserve">/dezinfektsiya-pri-tuberkuleze.html                                страница с которой пришел запрос
Ибраим                                Имя
+7 916 956 96 63 бытовки спаренные 1 контейнер 100 м2 охотный ряд  7500/10000</t>
  </si>
  <si>
    <t xml:space="preserve">суббота м охотный ряд</t>
  </si>
  <si>
    <t xml:space="preserve">1694ю ООО «ПСП «ЭНЕРГОМАШ»</t>
  </si>
  <si>
    <t xml:space="preserve">Также просим вас рассмотреть возможность подписания дополнительного соглашения по договору №1057А от 01,06.2019 г. с 01.10.2019 г. по следующему адресу: г. Долгопрудный, ул. Спортивная, д. 9Б И дополнительно ул. Лосевская, д. 7
    Вторник, 17 сентября 2019, 10:51 +03:00 от Виктор Окунев &lt;2583782@mail.ru&gt;:
    Просим вас рассмотреть возможность подписания дополнительного соглашения по договору №1057А от 01,06.2019 г. с 01.10.2019 г. по следующим адресам: г. Королёв, ул. Горького, д. 14 Г; г. Красногорск, ул. Школьная, д. 1;  г. Красногорск, ул. Народного ополчения, д. 1А; ул. Вильнюсская, д. 1; г. Химки (микрорайон Сходня), Юбилейный проезд, д. 8; Проспект Будённого, д. 28; ул. 26-ти Бакинских комиссаров, д. 4/2 
    С уважением,
    Виктор Окунев</t>
  </si>
  <si>
    <t xml:space="preserve">Виктор Окунев &lt;2583782@mail.ru&gt;</t>
  </si>
  <si>
    <t xml:space="preserve">24. 0918-18.30 -3д 89168767477 Марина Рижский рынок</t>
  </si>
  <si>
    <t xml:space="preserve">оформить в график</t>
  </si>
  <si>
    <t xml:space="preserve">мгцд</t>
  </si>
  <si>
    <t xml:space="preserve">89161100845 Елена</t>
  </si>
  <si>
    <t xml:space="preserve">мгцд 2 шка живо  3100/4700  самую сильную 20.00 м. Щелковская ул 15 я парковая д 42 к6 кв 52 тел 89161100845 Елена</t>
  </si>
  <si>
    <t xml:space="preserve">тар  </t>
  </si>
  <si>
    <t xml:space="preserve">19-9-2-19</t>
  </si>
  <si>
    <t xml:space="preserve">89260697455 Рано Толкиновна </t>
  </si>
  <si>
    <t xml:space="preserve">мед организ тубик  21 м2  7500/9000  250 32400</t>
  </si>
  <si>
    <t xml:space="preserve">epid95@mail.ru</t>
  </si>
  <si>
    <t xml:space="preserve">Рамиле</t>
  </si>
  <si>
    <t xml:space="preserve">89165153018 Зинаида</t>
  </si>
  <si>
    <t xml:space="preserve">Косте</t>
  </si>
  <si>
    <t xml:space="preserve">Евгений ролинг трейд</t>
  </si>
  <si>
    <t xml:space="preserve">89162845585 Ян</t>
  </si>
  <si>
    <t xml:space="preserve">субботу короед 6-8 шт  2500*5 89162845585 Ян Пушкинский ро н кп Пушкинский лес 27 км ярославского шоссе   2 я </t>
  </si>
  <si>
    <t xml:space="preserve">16-18.00 45 за 2-3 позвонить обязательнго</t>
  </si>
  <si>
    <t xml:space="preserve">19-9-3-19</t>
  </si>
  <si>
    <t xml:space="preserve">заказ минималка</t>
  </si>
  <si>
    <t xml:space="preserve">89169905593 Денис</t>
  </si>
  <si>
    <t xml:space="preserve">тар 1 шка  балашиха дети 3200/5000 </t>
  </si>
  <si>
    <t xml:space="preserve">оперд со временем</t>
  </si>
  <si>
    <t xml:space="preserve">таможня подпись печать</t>
  </si>
  <si>
    <t xml:space="preserve">Добрый день!
Можете помочь?
Можно выставить отдельный счет.
С Уважением,
Пигузова Наталия
Зам. Директора департамента по экологии
Тел. 8 (499) 638-27-64 доб. 5112</t>
  </si>
  <si>
    <t xml:space="preserve">Тема: Информация по договору на дезинсекцию.
Площадь по договору нужно поставить 105 847,86 , цена и сумма остаются без изменения
 нужен договор в оригинале
ГБУ Жилищник района Метрогородок
C уважением, 
ГБУ "Жилищник района Метрогородок"
Тел/Факс:8(499)167-64-07</t>
  </si>
  <si>
    <t xml:space="preserve">89255153324 Евгений</t>
  </si>
  <si>
    <t xml:space="preserve">московский блохи клоп 2 шка 5200/6900 3200 -10% Московский 3ий мкрн д 19 кв 19 </t>
  </si>
  <si>
    <t xml:space="preserve">20-21.00</t>
  </si>
  <si>
    <t xml:space="preserve">19-9-1-20</t>
  </si>
  <si>
    <t xml:space="preserve">Заявка на дезинсекцию ГБУЗ "ГКБ им С.С.Юдина ДЗМ"
Ольга Вишневская
chiefepid@gkbyudina.ru
сегодня в 10:05
:
info@mossanexpert.com
Просим провести дезинсекцию от тараканов в  4 неврологическом отделении
(ординаторская, палаты, туалеты)  9 этаж Главного корпуса
По адресу Коломенский пр-д д.4.
После предыдущей обработке очень много живых насекомых.
Так же необходимо обработать помещения 8 этаж и 7этаж.
О дате проведения работ просьба сообщить в эпидотдел на данную эл.почту
Или по телефону 499-6122639
С уважением, Ольга В.
 </t>
  </si>
  <si>
    <t xml:space="preserve">на вторник 10-12.00</t>
  </si>
  <si>
    <t xml:space="preserve">/borshchevik.html 	          	     страница с которой пришел запрос
Андрей 	          	     Имя
+7 926 272 77 07 	          	     телефон</t>
  </si>
  <si>
    <t xml:space="preserve">тел выключен 10:28 не отв</t>
  </si>
  <si>
    <t xml:space="preserve">89250112297 босил трубку не успела</t>
  </si>
  <si>
    <t xml:space="preserve">80 м2 магазин тараканы ночь  одежда  8500 7000 4500 Зеленоград</t>
  </si>
  <si>
    <t xml:space="preserve">ушел думать   выбрали других цену не хотел сообщать</t>
  </si>
  <si>
    <t xml:space="preserve">/borshchevik.html 	          	     страница с которой пришел запрос
Вадим  	          	     Имя
+7 926 583 94 32 	          	     телефон</t>
  </si>
  <si>
    <t xml:space="preserve">не оставлял</t>
  </si>
  <si>
    <t xml:space="preserve">2.1.5, 2.2.6, 2.2 исключить. Необходимо добавить пункт о приминении для выполнения работ сертефицированных средств безопасных для людей и животных, а также об ответсвености подрядчика за применяемые при оказании услуг средствах.</t>
  </si>
  <si>
    <t xml:space="preserve">АО "Управление по эксплуатации и ремонту"
"Акционерное общество 
«Эксплуатационно-техническая компания № 1»
"
"Общество с ограниченной ответственностью
«Ремонтно-эксплуатационная компания № 2»
"</t>
  </si>
  <si>
    <t xml:space="preserve">89674465771 Оксана ППК</t>
  </si>
  <si>
    <t xml:space="preserve">89060661981 Наталья</t>
  </si>
  <si>
    <t xml:space="preserve">воскресенский рон мошки дом 72,4  блошки клопы шиншила ребен  5800/6900/8200</t>
  </si>
  <si>
    <t xml:space="preserve">станция скорой помощи на пятницу первый коптельский пер д 3  Анатолий  89055328085  84956204074</t>
  </si>
  <si>
    <t xml:space="preserve">на 27.09// доки на оплату привезти !!!!   сканы актов   сентябрь все   60  шт i-n-e-s-s@yandex.ru  16.00  столовая подвал смежные пом 500-600 м2</t>
  </si>
  <si>
    <t xml:space="preserve">клоп пост Новая москва 60 пост скорой помощи поселение Первомайское пос Птичное ул Парковая д 3  и.о. заведующий 84956205255 Сергей Александрович </t>
  </si>
  <si>
    <t xml:space="preserve">согл день </t>
  </si>
  <si>
    <t xml:space="preserve">89035287128  Юрий </t>
  </si>
  <si>
    <t xml:space="preserve">крот участок 12 соток 89035287128 9200/11400 около сотни куч  популяция большая  11400/ 14000   25000  +1200</t>
  </si>
  <si>
    <t xml:space="preserve">5000-6000 профилактика</t>
  </si>
  <si>
    <t xml:space="preserve">думает сейчас или весной</t>
  </si>
  <si>
    <t xml:space="preserve">89648708433 повтор	1586ю </t>
  </si>
  <si>
    <t xml:space="preserve">позвонили и бросили далее занято</t>
  </si>
  <si>
    <t xml:space="preserve">баранов алексей  нии полис  84953330434</t>
  </si>
  <si>
    <t xml:space="preserve">авоська два подготовить доп соглашение</t>
  </si>
  <si>
    <t xml:space="preserve">Яндекс</t>
  </si>
  <si>
    <t xml:space="preserve">Татьяна,
По вопросам, касаемым аудита помещений, контактируйте, пожалуйста, с Ольгой Базукиной (рабочая почта olga-bazukina@yandex-team.ru., Моб телефон +7 906 731-26-50).
Она будет сопровождать ваших сотрудников на аудите.
Спасибо.</t>
  </si>
  <si>
    <t xml:space="preserve">89777245114 Ирина</t>
  </si>
  <si>
    <t xml:space="preserve">затоп  Реутов  обои серая  30-50 см  16+10 =26  9800/ 14200   7000 скидка+5метров</t>
  </si>
  <si>
    <t xml:space="preserve">зачистит и позовет </t>
  </si>
  <si>
    <t xml:space="preserve">с воскресенья</t>
  </si>
  <si>
    <t xml:space="preserve">89060982091 Дмитрий</t>
  </si>
  <si>
    <t xml:space="preserve">Чеховский рон дер Перхурово Зеленый городок ул Центральная д 4 3 выезда 12 соток 3-5 лунок выкопали первые два выезда кротоловки, 3ий комплекс с фумигантами в норы и по периметру участква барьер</t>
  </si>
  <si>
    <t xml:space="preserve">19-9-1-23</t>
  </si>
  <si>
    <t xml:space="preserve">заказ 21000 ПОКА НЕ НАДО УРОД</t>
  </si>
  <si>
    <t xml:space="preserve">1695ю ООО  Клиника
"Спасение" 19-9-5-23</t>
  </si>
  <si>
    <t xml:space="preserve">89265354178 Роман      </t>
  </si>
  <si>
    <t xml:space="preserve">/borshchevik.html                                страница с которой пришел запрос
Роман                                Имя
+7 926 535 41 78            120 км  </t>
  </si>
  <si>
    <t xml:space="preserve">30-50 соток  45000</t>
  </si>
  <si>
    <t xml:space="preserve">буду иметь ввиду 24.09 14:36 боятся гербицидов под вопросом</t>
  </si>
  <si>
    <t xml:space="preserve">/kak-izbavitsya-ot-vshej-pedikulez.html                                страница с которой пришел запрос
григорий сидякин                                Имя
+7 985 269 85 01 </t>
  </si>
  <si>
    <t xml:space="preserve">/sanitarno-epidemiologicheskoe-zaklyuchenie-sez.html                                страница с которой пришел запрос
Эдуард                                Имя
+7 982 832 77 98 </t>
  </si>
  <si>
    <t xml:space="preserve">отдала в работу Светлане нет такого номера спам</t>
  </si>
  <si>
    <t xml:space="preserve">89164503336  Светлана Енькова</t>
  </si>
  <si>
    <t xml:space="preserve">89164503336  Светлана Енькова ледовый дворец 8000 м2 Дмитров таракан 62800/70000</t>
  </si>
  <si>
    <t xml:space="preserve">dmitrovled1@mail.ru</t>
  </si>
  <si>
    <t xml:space="preserve">запрос кп отправила в 9:53 13:31  еще не рассмотрела</t>
  </si>
  <si>
    <t xml:space="preserve">89260657584 Ниомила вроде Викторовна</t>
  </si>
  <si>
    <t xml:space="preserve">Таня  2</t>
  </si>
  <si>
    <t xml:space="preserve">1 шка дезинф 2500/4500</t>
  </si>
  <si>
    <t xml:space="preserve">квартира на стадии ремонта определится позвонит</t>
  </si>
  <si>
    <t xml:space="preserve">89372556101 Гергий</t>
  </si>
  <si>
    <t xml:space="preserve">Таня  3</t>
  </si>
  <si>
    <t xml:space="preserve">таракан 2 шка  дети  мск 3100/4700 10%</t>
  </si>
  <si>
    <t xml:space="preserve">думать ушел</t>
  </si>
  <si>
    <t xml:space="preserve">Таня  4</t>
  </si>
  <si>
    <t xml:space="preserve">крысы дом 70 13 4500/6900</t>
  </si>
  <si>
    <t xml:space="preserve">авоська допник подготовить</t>
  </si>
  <si>
    <t xml:space="preserve">Просим вас рассмотреть возможность подписания дополнительного соглашения по договору №1057А от 01,06.2019 г. с 01.10.2019 г. по следующим адресам: г. Королёв, ул. Горького, д. 14 Г (1008,8 м кв.); г. Красногорск, ул. Школьная, д. 1 (980,7 м кв.);  г. Красногорск, ул. Народного ополчения, д. 1А (862,8 м кв.); ул. Вильнюсская, д. 1 (1137,9 м кв.); г. Химки (микрорайон Сходня), Юбилейный проезд, д. 8 (1185 м кв.); Проспект Будённого, д. 28 (751,1 м кв.); ул. 26-ти Бакинских комиссаров, д. 4/2 (1183,1 м кв.); г. Долгопрудный, ул. Спортивная, д. 9Б (689 м кв.); ул. Лосевская, д. 7(848,2 м кв.).</t>
  </si>
  <si>
    <t xml:space="preserve">Таня  5</t>
  </si>
  <si>
    <t xml:space="preserve">плесень  угол  20 см * на 2 м2  6200/8200 субботу воск -10% </t>
  </si>
  <si>
    <t xml:space="preserve">с мужем совет заинтересовал метод гап</t>
  </si>
  <si>
    <t xml:space="preserve">89261626025 Мария 15:30-16.00</t>
  </si>
  <si>
    <t xml:space="preserve">таракан одинц кухня комната 1 шка   2500/4500 Одинцовский рон  пос Вниисок ул Березовая д 6 </t>
  </si>
  <si>
    <t xml:space="preserve">нет мастеров</t>
  </si>
  <si>
    <t xml:space="preserve">обслуживание</t>
  </si>
  <si>
    <t xml:space="preserve">солнечногорская птп  Трансавто 18518/19   1000 дер дез  апрель май июнь июль август  препараты    в акты дату не ставить  Обуховская д 46</t>
  </si>
  <si>
    <t xml:space="preserve">в графике</t>
  </si>
  <si>
    <t xml:space="preserve">Можайское шоссе д 14 г клин больница имени Жаткевича 89161562659 Татьяна Алексеевна улв  пищеблок  к 16.00  и отделения утро  20707 </t>
  </si>
  <si>
    <t xml:space="preserve">Добрый день,хочу заказать плановую обработку на 29.09.19 г. У нас всё оплачено до января месяца.  
Обработку прошу провести  горячим туманом . Время обработки предпочтительнее в 17.00. Жду вашего ответа.
Так же просьба провести активную дератизацию, завелись грызуны.
С уважением администратор кафе "Герда" Милкина Т.А. 89175688036
Адрес: г. Мытищи ул. Веры Волошиной д.21 отель "Герда"
</t>
  </si>
  <si>
    <t xml:space="preserve">89161186120 Александр </t>
  </si>
  <si>
    <t xml:space="preserve">3 помещ тар ферма 50 м2 Сергиево-Подский рон дер Пальчино  5500/7200 дератизация </t>
  </si>
  <si>
    <t xml:space="preserve">19-9-2-23</t>
  </si>
  <si>
    <t xml:space="preserve">89031469860 Станислав</t>
  </si>
  <si>
    <t xml:space="preserve">Одинцовский рон КП  Ильинское поле  уч 16      Станислав 89031469860 </t>
  </si>
  <si>
    <t xml:space="preserve">8200/10000  10 соток  полевки</t>
  </si>
  <si>
    <t xml:space="preserve">19-9-4-23</t>
  </si>
  <si>
    <t xml:space="preserve">заказ 500 руб за повтор сразу оплачивает</t>
  </si>
  <si>
    <t xml:space="preserve">1236ю ООО Клинсервис 19-9-8-23</t>
  </si>
  <si>
    <t xml:space="preserve">4036ма        4800        м Щелкавская Байкальская 51 к 3 кв 25 под 2 эт 2 код 25к6060 3х        89096617755 Адалат</t>
  </si>
  <si>
    <t xml:space="preserve">3  шка  3500/4500 хочет 2000 комплекс</t>
  </si>
  <si>
    <t xml:space="preserve">89257202138 Николай</t>
  </si>
  <si>
    <t xml:space="preserve">17.04        20.04        3545апсэс        15000        по калужке калужская область сельское поселение чубарово деревня ГОловвлево 15 89257202138 Николай                кроты </t>
  </si>
  <si>
    <t xml:space="preserve">3-4 сотки роют 20-30 соток     15000</t>
  </si>
  <si>
    <t xml:space="preserve">19-9-6-23</t>
  </si>
  <si>
    <t xml:space="preserve">89670710286 Павел</t>
  </si>
  <si>
    <t xml:space="preserve">Павел ресторан  150  Видное 7500 7500 75000 абонемент мухи  </t>
  </si>
  <si>
    <t xml:space="preserve">думает  14:33  не отв 24.09 25.09 не отв</t>
  </si>
  <si>
    <t xml:space="preserve">89773721361 Фокин </t>
  </si>
  <si>
    <t xml:space="preserve">kak-izbavitsya-ot-vshej-pedikulez.html  	           	     страница с которой пришел запрос
Светлана  	           	     Имя
+7 890 965 66 63  	           	     телефон </t>
  </si>
  <si>
    <t xml:space="preserve">Иван меридиан</t>
  </si>
  <si>
    <t xml:space="preserve">12:58        89284008960 Иван        Таня 7         безнал с ндс вагончики 8 шт  10100/12400  мыши  10 вагончиков 6*2,5  10000/ 14200-10%        клоп 12400   Новая Москва Марушкинское посеение дачный поселок Кокошкино пересечение  1я сентябрьской и 1ой октябрьской  улицы </t>
  </si>
  <si>
    <t xml:space="preserve">ООО Меридиан 1697ю 19-9-7-23 юр и 19-9-9-23  физ </t>
  </si>
  <si>
    <t xml:space="preserve">оплачено бн+заказ нал</t>
  </si>
  <si>
    <t xml:space="preserve">89653666664 Роман</t>
  </si>
  <si>
    <t xml:space="preserve">89653666664 аренда трактора  участок 1 га  кучи земли разровнять  </t>
  </si>
  <si>
    <t xml:space="preserve">Рома сказал нет</t>
  </si>
  <si>
    <t xml:space="preserve">89272826899 Гаруш</t>
  </si>
  <si>
    <t xml:space="preserve">7100	19-9-1-24	Кудринская площадь, д 1 кальянная 89272826899 Гаруш       	тар улв 170 кв м хорошую обработку пост клиент	Таня</t>
  </si>
  <si>
    <t xml:space="preserve">19-9-1-24</t>
  </si>
  <si>
    <t xml:space="preserve">ООО Каскад Ленинский прт 95  84997270126</t>
  </si>
  <si>
    <t xml:space="preserve">счет отправить</t>
  </si>
  <si>
    <t xml:space="preserve">счет отправила</t>
  </si>
  <si>
    <t xml:space="preserve">3-ий Сетуньскийпр-д, д.8 тар  22.00 Авоська  кухня  50 м2 89636187622 Анна </t>
  </si>
  <si>
    <t xml:space="preserve">согласовать дату</t>
  </si>
  <si>
    <t xml:space="preserve">на 28.09.2019</t>
  </si>
  <si>
    <t xml:space="preserve">14000        19-9-2-24           Сергиев посад     днп Деулинская слобода дом 213 ориентир загорский микрорайонм в яндексе 89637161155 Михаил 89166102417                кроты в апреле посмотреть сколько соток нигде не указано , были у него 3 раза это четвертый со скидкой        Таня</t>
  </si>
  <si>
    <t xml:space="preserve">1я пол дня </t>
  </si>
  <si>
    <t xml:space="preserve">19-9-2-24</t>
  </si>
  <si>
    <t xml:space="preserve">4*5 м 20 м2 37 км от мкад  10000покос и сбор</t>
  </si>
  <si>
    <t xml:space="preserve">дорого походу</t>
  </si>
  <si>
    <t xml:space="preserve">гос дума на пятницу на 13.00  юлия 89037498867  охотный ряд и  георгиевский пер</t>
  </si>
  <si>
    <t xml:space="preserve">на 27.09.2019</t>
  </si>
  <si>
    <t xml:space="preserve">89778273179 Юлия</t>
  </si>
  <si>
    <t xml:space="preserve">Таня 4 живосайт</t>
  </si>
  <si>
    <t xml:space="preserve">89778273179 Юлия плесень 7500/12400</t>
  </si>
  <si>
    <t xml:space="preserve">передаст руководителю далее не отв</t>
  </si>
  <si>
    <t xml:space="preserve">89853339833 Алексей</t>
  </si>
  <si>
    <t xml:space="preserve">66,1  м2 торговое помещение  3000+6000 =9000 доки журналы  мск  20000 акты абледования</t>
  </si>
  <si>
    <t xml:space="preserve">заказ бн  счет отправлен 10000 лаб исслед замер микр вентиляц  и тд все доки им за 10000 предложили, сказала у них срок на год а у нас бессрочно</t>
  </si>
  <si>
    <t xml:space="preserve">89160611192 Ирина</t>
  </si>
  <si>
    <t xml:space="preserve">89160611192 Ирина 32 кв м 9600+1200 выезд не  отв 300 кв м  холодильная камера</t>
  </si>
  <si>
    <t xml:space="preserve">не отв *2 11:37 не отв</t>
  </si>
  <si>
    <t xml:space="preserve">заправка суббота  АЗС№6 (ВЕМЕС)?</t>
  </si>
  <si>
    <t xml:space="preserve">на 28.09</t>
  </si>
  <si>
    <t xml:space="preserve">89152253344 Ольга</t>
  </si>
  <si>
    <t xml:space="preserve">отель чайковский  ооо клепа 7500 с октября  89152253344 Ольга 1 октября deshotel.tchaikovsk@gmail.com 600 кв м указать в договоре с 1 октября договор </t>
  </si>
  <si>
    <t xml:space="preserve">Добрый день!
Просьба направить счет на дезинфекцию магазина INCANTO общей площадью 86 м2.
Адрес: Каширское ш., 61Г, Москва,ТЦ Каширская Плаза, 89623617882.
Работы после закрытия.
Спасибо.
--</t>
  </si>
  <si>
    <t xml:space="preserve">Добрый день, я вторую неделю жду оплату за присланные статьи (1450р), Дмитрий на письма не отвечает, что случилось?  
-- 
С уважением,
 Михаил</t>
  </si>
  <si>
    <t xml:space="preserve">передать Равилю?</t>
  </si>
  <si>
    <t xml:space="preserve">закрывающие доки  почтой Клёпа</t>
  </si>
  <si>
    <t xml:space="preserve">30.09 с 10-18.00</t>
  </si>
  <si>
    <t xml:space="preserve">нефти и газа рни привезти ловушки ргу Ленинский д63/2 тел 89031226809 Ирина  ловушки насекомые 35 комнат-по 2 ловушки в комнату +пищеблок 300 м2</t>
  </si>
  <si>
    <t xml:space="preserve"> на 28.10 </t>
  </si>
  <si>
    <t xml:space="preserve">на 30.09+28.10</t>
  </si>
  <si>
    <t xml:space="preserve">автомобильные дороги  пятница  Строительный прд д 14 А  дер дез 89055428033  Лидия Валентиновна мгцд 1933   </t>
  </si>
  <si>
    <t xml:space="preserve">на 04.10</t>
  </si>
  <si>
    <t xml:space="preserve">подстанция 48 скорой помощи</t>
  </si>
  <si>
    <t xml:space="preserve">Щелково покос борщевика Рамиль  бонус лицу который организует Владимир 89857700186 </t>
  </si>
  <si>
    <t xml:space="preserve">откат свой хочет на 107 000 контракт был  Газпром</t>
  </si>
  <si>
    <t xml:space="preserve">4,2-6  25500 ЗА гА</t>
  </si>
  <si>
    <t xml:space="preserve">89263452937 Ульяна </t>
  </si>
  <si>
    <t xml:space="preserve">помещ  89263452937 полупразрачные коричневые   2 шка   3100/4700</t>
  </si>
  <si>
    <t xml:space="preserve">89858607406 лайф займ семена ищет</t>
  </si>
  <si>
    <t xml:space="preserve">аукцион дератиз  0373200107419000419 Санаторий ТКБ туб санаторий   до понедельника 84955712049 Равиль сказал не интересно</t>
  </si>
  <si>
    <t xml:space="preserve">89269123875 иван </t>
  </si>
  <si>
    <t xml:space="preserve">89269123875 иван  льготный тариф мур 1 под 16 этажей  20 квартир  2000 орошен +500  +3500 гап </t>
  </si>
  <si>
    <t xml:space="preserve">от Рамиля 1шки 1200 2шки 1300 3 шки 1400 бар 150 р</t>
  </si>
  <si>
    <t xml:space="preserve">26.09 не отв *2 11:44   27.09 14:36   
вторник 12.00 созвон 01.10 ндз 12:04 *2 
02.10 9:26 сброс   14:59 не отв 16:17  
03.10 11:04 не отв 
04.10 11:43 сбрасывает
08.10 не отв 12:49</t>
  </si>
  <si>
    <t xml:space="preserve">89039745360 Олег 89099043407 Стелла </t>
  </si>
  <si>
    <t xml:space="preserve">квартир 2 шка 2 недели мск  5700/7200  4100  10-12.00 м. Калужская ул Херсонская д 33 кв 10 под 1 эт 2 код  10к1243 </t>
  </si>
  <si>
    <t xml:space="preserve">19-9-3-24</t>
  </si>
  <si>
    <t xml:space="preserve">павел евгеньевич 89197706499 ООО Сансет</t>
  </si>
  <si>
    <t xml:space="preserve">unichtozheniye-klopov.html  	           	     страница с которой пришел запрос
Марина  	           	     Имя
+7 930 472 69 95  </t>
  </si>
  <si>
    <t xml:space="preserve">юдина 40 м2-60 м2 коломенский прд д 4 89099122594 </t>
  </si>
  <si>
    <t xml:space="preserve">заявки Народного ополчения, 89261132729 Руслан Автомобильные дороги</t>
  </si>
  <si>
    <t xml:space="preserve">заявки обработать</t>
  </si>
  <si>
    <t xml:space="preserve">89166262873 Павел</t>
  </si>
  <si>
    <t xml:space="preserve">Таня повтор</t>
  </si>
  <si>
    <t xml:space="preserve">750 руб. ( 3 выезд оплата за выезд за мкад)        3447ап       Домодедовский рон  ДНП Ясенево уч 4        89166262873 Павел              6-10 соток кроты копают дальше муравьи сдивинули свой муравейник на пару метров в сторону        Таня</t>
  </si>
  <si>
    <t xml:space="preserve">повтор выезд за мкад</t>
  </si>
  <si>
    <t xml:space="preserve">89651617903 Любовь пищеблок 32-19к Обособленное туб санаторий  рузский рон пос Кожено кроме четверга вторник , среда </t>
  </si>
  <si>
    <t xml:space="preserve">орошение  таракан</t>
  </si>
  <si>
    <t xml:space="preserve">89161908618 Алесандр</t>
  </si>
  <si>
    <t xml:space="preserve">таракан дом 89161908618 100 м2 100 км  7200/10000 ксулат  котрин   6500</t>
  </si>
  <si>
    <t xml:space="preserve">поговорит с супругой</t>
  </si>
  <si>
    <t xml:space="preserve">Сергей 2 объекта 48  калуга  м2 и 57 89661208886 Клинсервис</t>
  </si>
  <si>
    <t xml:space="preserve">счета подготовить 9500</t>
  </si>
  <si>
    <t xml:space="preserve">89251045996 Шурик Гульнара</t>
  </si>
  <si>
    <t xml:space="preserve"> 3 шка клоп  ребен 12 лет 4900/6800 3300 не разводить м.Теплый Стан ул Генерала Тюленева д 11 кв 20 </t>
  </si>
  <si>
    <t xml:space="preserve">19-9-1-25</t>
  </si>
  <si>
    <t xml:space="preserve">89032330006  Влада</t>
  </si>
  <si>
    <t xml:space="preserve">грибок  1500-3000  пол и стены по периметру частями</t>
  </si>
  <si>
    <t xml:space="preserve">ремонт снимут полы вздулись и позвонят</t>
  </si>
  <si>
    <t xml:space="preserve">dibo1234@list.ru Добрый день!
Прошу выслать КП с ценой по проведению пест-контроля.
 Предприятие находится в Чехове. Площадь  примерно 5400 кв.м.
 Необходимо полное сопровождение с осмотрами, предоставлением отчетов, актов, графиков расхода и т.д.
Молочное производство "Чеховское"
Вет. врач:
Кирилл Александрович Немцов</t>
  </si>
  <si>
    <t xml:space="preserve">запрос кп согласование подготовка и отправка 26.09 запросила инфу  номера нет 02.10 отправила на почту письмо что решил</t>
  </si>
  <si>
    <t xml:space="preserve">м. Щукинская Маршала Новикова д 23 2 корп 6 эт клоп 1 палата 20 89262893186  Елена  Владимировна</t>
  </si>
  <si>
    <t xml:space="preserve">не хочет на завтра сообщ др дату</t>
  </si>
  <si>
    <t xml:space="preserve">тамерлан  11:19        89163900613 Тамерлан        Таня 5        клоп бытовки  10 штм Технопарк  пр-т Андропова д 1 А  14500/18200   12000        клоп         14500        в срм                                        4251ав        04.09        заказ</t>
  </si>
  <si>
    <t xml:space="preserve">5 шт 13-14 перерыв </t>
  </si>
  <si>
    <t xml:space="preserve">на 27.09</t>
  </si>
  <si>
    <t xml:space="preserve">/dokumenty-dlya-ses.html 	          	     страница с которой пришел запрос
Сергей Петрович 	          	     Имя
+7 916 861 14 56 	          	     телефон</t>
  </si>
  <si>
    <t xml:space="preserve">Светлане в работу</t>
  </si>
  <si>
    <t xml:space="preserve">а   апрель май июнь июль август просила привезти  препараты  по дератизации и дезинсекции так как мы у них не были, </t>
  </si>
  <si>
    <t xml:space="preserve">?? а оплата</t>
  </si>
  <si>
    <t xml:space="preserve">89266479248 Полина</t>
  </si>
  <si>
    <t xml:space="preserve">холл и мусорную камеру таракан 3500 </t>
  </si>
  <si>
    <t xml:space="preserve">совет с мужем</t>
  </si>
  <si>
    <t xml:space="preserve">Музей заповедник 89774395369</t>
  </si>
  <si>
    <t xml:space="preserve">Автомобильные дороги</t>
  </si>
  <si>
    <t xml:space="preserve">ООО «ФАРИНАРИ» оплатили в начале месяца, суббота  завтра подъедет</t>
  </si>
  <si>
    <t xml:space="preserve">4095ю ООО «ФАРИНАРИ» </t>
  </si>
  <si>
    <t xml:space="preserve">Добрый день, высылаю платежное поручение на оплату 3Д мониторинга за сентябрь 2019 г. Дополнительно высылаю письмо о смене реквизитов, прошу учесть это при формировании первичных документов за сентябрь 2019 г. Прошу уточнить дату, когда Ваш специалист сможет к нам подъехать. В продолжении телефонного разговора сообщаю контактное лицо - Сугоняева Галина, телефон контактного лица 8 (926) 928 8848, приехать к нам можно в пятницу или понедельник с 9.00 до 16.00.
Также прошу передать в бухгалтерию нижеследующее информационное письмо о смене адреса.</t>
  </si>
  <si>
    <t xml:space="preserve">1028ю   ООО «Пиццемания»</t>
  </si>
  <si>
    <t xml:space="preserve">Реутов носовихинское шоссе 11 71 м2 насекомые воскр понед 18:30 3500</t>
  </si>
  <si>
    <t xml:space="preserve">Клепа почтой все отель чайковский  ооо клепа 7500 с октября  89152253344 Ольга 1 октября deshotel.tchaikovsk@gmail.com 600 кв м указать в договоре с 1 октября договор </t>
  </si>
  <si>
    <t xml:space="preserve">1868ю Клёпа</t>
  </si>
  <si>
    <t xml:space="preserve">отправить курьером</t>
  </si>
  <si>
    <t xml:space="preserve">из нежилого в жилой помещение перевести  Юлия дом 89998030098 </t>
  </si>
  <si>
    <t xml:space="preserve">передали сан врачу Светлане</t>
  </si>
  <si>
    <t xml:space="preserve">89169579895 1 адрес  2 адреса  гуов
Татьяна, добрый день!
Направляю площадm для нового счет-договора.
Дератизация (2 133 м2)по адресу: г. Москва, ул. Б.Очаковская, д. 12, корп. 1</t>
  </si>
  <si>
    <t xml:space="preserve">как зовут? по плоловинке </t>
  </si>
  <si>
    <t xml:space="preserve">"АО ГУОВ 1653ю/4 от 20.09.2019</t>
  </si>
  <si>
    <t xml:space="preserve">трц суббота 28.00 на 21.00 89060351261 юлия</t>
  </si>
  <si>
    <t xml:space="preserve">ООО Каскад Ленинский прт 95  84997270126 23.00 суббота  Ирина  дезинсекция 311 м 2</t>
  </si>
  <si>
    <t xml:space="preserve">согласовать</t>
  </si>
  <si>
    <t xml:space="preserve">1287ю      ООО Каскад </t>
  </si>
  <si>
    <t xml:space="preserve">10.00        5500 бн  оплачено        ПАО РОСБАНК 1246ю/1         Моховая 7.  89099928711 РОСБАНК        150 м2 банк улв  Договор акты счета        Таня</t>
  </si>
  <si>
    <t xml:space="preserve"> ПАО РОСБАНК 1246ю/1     </t>
  </si>
  <si>
    <t xml:space="preserve">ООО Сансет </t>
  </si>
  <si>
    <t xml:space="preserve">89267109791 Гадир</t>
  </si>
  <si>
    <t xml:space="preserve">Красногорск Павшинский бул д 18 магазин все по 49 руб 89267109791 Гадир        10600                магазин  60 м2+салон красоты рядом 60 м2 комплекс таракан        Таня</t>
  </si>
  <si>
    <t xml:space="preserve">120м2 тар 500 </t>
  </si>
  <si>
    <t xml:space="preserve">19-9-1-27</t>
  </si>
  <si>
    <t xml:space="preserve">мед технологии  89998462534  ситроен берлинго 30 августа клиент сам приедет                800                89055538606 Евгений           1 справка на авто        приедет Тюленев евгений анатольевич с 9-12.00 вакцины мед тихнологии        1 справка авто гос № Р650ТО777 Ситроен Берлинго         Таня</t>
  </si>
  <si>
    <t xml:space="preserve">справка авто</t>
  </si>
  <si>
    <t xml:space="preserve">19-9-2-27</t>
  </si>
  <si>
    <t xml:space="preserve">89164147815 Александр </t>
  </si>
  <si>
    <t xml:space="preserve">unichtozheniye-klopov.html                                  страница с которой пришел запрос
Александр                                  Имя
+7 916 414 78 15                                  телефон  Солнцево </t>
  </si>
  <si>
    <t xml:space="preserve">1шка 5000/6400 3000</t>
  </si>
  <si>
    <t xml:space="preserve">согласует 17:42 не отв</t>
  </si>
  <si>
    <t xml:space="preserve">оформила</t>
  </si>
  <si>
    <t xml:space="preserve">13180497-18                83320,7                "ГБУ ""СШ №7"" Москомспорта
"        "
173559@mail.ru 
тел. 8 (495) 733-35-41"                "в работе 
"        Павел        6943,39 январь</t>
  </si>
  <si>
    <t xml:space="preserve">микроцин прорс\ят понедел 14.00 89035417711 Екатерина Викторовна</t>
  </si>
  <si>
    <t xml:space="preserve">3я туб больница  дератизация ян приезжал 89288215131 Марина Зиновьевна  любой день на  любое время</t>
  </si>
  <si>
    <t xml:space="preserve">в график 10446,5 дератиз</t>
  </si>
  <si>
    <t xml:space="preserve">бурназяна</t>
  </si>
  <si>
    <t xml:space="preserve">не доделал все что показали то и сделал</t>
  </si>
  <si>
    <t xml:space="preserve">запросила дату жду</t>
  </si>
  <si>
    <t xml:space="preserve">демихово вторник гнойноя хирургия клопы 100 м2 5 платат Шкулева д 4 1 пкорпус 6 этаж 89057507164 Альбина Равильевна </t>
  </si>
  <si>
    <t xml:space="preserve">вторник к 14.00</t>
  </si>
  <si>
    <t xml:space="preserve">15я скорая помощь  Дорогобужская улицаулица  д 19 дер дез 89060909899 Валенина алексеевна </t>
  </si>
  <si>
    <t xml:space="preserve">не приезжали в сентябре все обработать 3464 м2   9-16.00  кроме выходных </t>
  </si>
  <si>
    <t xml:space="preserve">наш клиент живосайт</t>
  </si>
  <si>
    <t xml:space="preserve">89197253755 в чат написала Фрязино дератизация  Просим направить в наш адрес информацию согласно запросу.
-- 
С уважением,
Отдел жилищной политики администрации городского округа Фрязино
+8 496 255 63 35
otdelzhil.politici.fryazin@yandex.ru
 </t>
  </si>
  <si>
    <t xml:space="preserve">запрос отправит на почту otdelzhil.politici.fryazino@yandex.ru</t>
  </si>
  <si>
    <t xml:space="preserve">Косте сказала</t>
  </si>
  <si>
    <t xml:space="preserve">выстовычное залы москвы  "Качура Борис
Начальник административно-технического отдела
ГБУК г. Москвы ""Объединение ""Выставочные залы Москвы""
Таганская ул., 31/22"</t>
  </si>
  <si>
    <t xml:space="preserve">акты им не предоставляли , запрос отправит на почту</t>
  </si>
  <si>
    <t xml:space="preserve">27.08                             7500 разовая обработка         Дезинсекция тараканы  80м2 таракан гар 1 мес орешение микрокапсулы        Кофе ростинг групп        89850993388 Анастасия Останина г Москва, ул Нижняя Сыромятническая 10 с9 вход D, 1 этаж Кофейня The First Cup        без НДС</t>
  </si>
  <si>
    <t xml:space="preserve">20-20:30</t>
  </si>
  <si>
    <t xml:space="preserve">1650ю    ООО "КОФЕ РОСТИНГ
ГРУПП"</t>
  </si>
  <si>
    <t xml:space="preserve">сестим 3 шка ребенок 3 мес  мск 5 км 5900/8200 Жулебино  к 12.00</t>
  </si>
  <si>
    <t xml:space="preserve">14:42 решает по дню с супругой наберет</t>
  </si>
  <si>
    <t xml:space="preserve">высавочные залы  Александр  оферта блохи  подвал 200 м2 в рамках договора Профсооюзная д 100 89777013133    11-20.00</t>
  </si>
  <si>
    <t xml:space="preserve">a.smirnov@vzmoscow.ru кп со стоимостью обслуживания  </t>
  </si>
  <si>
    <t xml:space="preserve">markov@cmvov.ru
</t>
  </si>
  <si>
    <t xml:space="preserve">музей на понед</t>
  </si>
  <si>
    <t xml:space="preserve">записала</t>
  </si>
  <si>
    <t xml:space="preserve">Рамиле передала</t>
  </si>
  <si>
    <t xml:space="preserve">Владимир михайлович Всходы 75000 счет фактуру м Тушинская </t>
  </si>
  <si>
    <t xml:space="preserve">/unichtozheniye-klopov.html                                страница с которой пришел запрос
Ирина                                Имя
+7 926 221 10 28                                телеф</t>
  </si>
  <si>
    <t xml:space="preserve">БИБЛИОТЕКИ ЦБС ЦАО</t>
  </si>
  <si>
    <t xml:space="preserve">ЦБС цао блохи Новорогожская д 5 400 тел 89520173713 Мария  02.10 10-14.00</t>
  </si>
  <si>
    <t xml:space="preserve">перед выедом звонить 5 раз морили не помогло детская  библиотека</t>
  </si>
  <si>
    <t xml:space="preserve">мухи Новый арбат д 30/9 84956051790 библиотека  подвал 500 м2-600м2</t>
  </si>
  <si>
    <t xml:space="preserve">8-10        бн оплачено        ООО "Умный ритейл" 1464ю        " 
Сходненская
 Туристская улица 1
Ангелина Раджапова,
8 925 821 85 16"        не более 200 дератизация дезинсекция акты счет        Таня</t>
  </si>
  <si>
    <t xml:space="preserve">было ли орошение? спросить яничкина и записать на среду на 10.00 если не было</t>
  </si>
  <si>
    <t xml:space="preserve">borshchevik.html                                  страница с которой пришел запрос
Алексей                                  Имя
+7 9056046689                                  телефон </t>
  </si>
  <si>
    <t xml:space="preserve">борис поллиатив помощи царицыно  89264794143</t>
  </si>
  <si>
    <t xml:space="preserve">89859074309 Юлия</t>
  </si>
  <si>
    <t xml:space="preserve">таракан 4х как 1шка 2700/4000/5000 "м. Пражская        10.00-11.00        6050        3162дкСЭС        ""ул чертановская д 58
корп 2 кв 396     "89859074309 Юля"            тараканы</t>
  </si>
  <si>
    <t xml:space="preserve">к 10.00</t>
  </si>
  <si>
    <t xml:space="preserve">19-9-1-30</t>
  </si>
  <si>
    <t xml:space="preserve">5 подстанция скорой помощи клопы Ярославское шоссе д 40 6 комнат по 20 м2 тел 89164164072 Раиса </t>
  </si>
  <si>
    <t xml:space="preserve">обслуживание оформила</t>
  </si>
  <si>
    <t xml:space="preserve">31  подстанция ул промышленная д 12 стр 1 89164802438 Татьна геннадьевна</t>
  </si>
  <si>
    <t xml:space="preserve">21.00        Красногорск Павшинский бул д 18 магазин все по 49 руб 89267109791 Гадир        10600        19-9-1-27        магазин  60 м2+салон красоты рядом 60 м2 комплекс таракан        Таня ма</t>
  </si>
  <si>
    <t xml:space="preserve">29.09 мастер не провел барьерную защиту, просили приехать и сделать</t>
  </si>
  <si>
    <t xml:space="preserve">9200 бн оплачено         1287ю     ООО Каскад        Ленинский прт 95  84997270126   Ирина       согласовать                9200                                           ООО Каскад         дезинсекция 311 м 2    улв</t>
  </si>
  <si>
    <t xml:space="preserve">Таня не приехали, мастер пьяный звонил со слов клиента, ждали так и не дождались, извенилась сказала сделаем комплексом обработку им в подарок</t>
  </si>
  <si>
    <t xml:space="preserve">7 подстанция  89096910973   Надежда август , сентябрь  Москва ул Саморы Машела д 10</t>
  </si>
  <si>
    <t xml:space="preserve">Гл. инженер ТСЖ "Солнечная Поляна"
Турченко Виктор Андреевич
8-498-645-0150 </t>
  </si>
  <si>
    <t xml:space="preserve">1825 21900</t>
  </si>
  <si>
    <t xml:space="preserve">89296304202 Илья</t>
  </si>
  <si>
    <t xml:space="preserve">илья 10-12 м2 мск  3500/5000 без ндс +дезинфекция в подарок</t>
  </si>
  <si>
    <t xml:space="preserve">крысы 12м</t>
  </si>
  <si>
    <t xml:space="preserve">согласует  13:21 не приняли решения, после обеда</t>
  </si>
  <si>
    <t xml:space="preserve">авоська 2 тар 9-23.00 Лосевская д 7 тел 89164874519 Виктор Николаевич тест 2583781@mail.ru</t>
  </si>
  <si>
    <t xml:space="preserve">жду подисанный допник</t>
  </si>
  <si>
    <t xml:space="preserve">4251ав	 Технопарк  пр-т Андропова д 1 А 89161500544 Евгений 89163900613 Тамерлан доп номер	клоп бытовки  5шт  был гап </t>
  </si>
  <si>
    <t xml:space="preserve">Таня сел тел у мастера не нашел с 27.09 на  03.10</t>
  </si>
  <si>
    <t xml:space="preserve">89255000184 до 17.00 Лидия Терентьевна дол радуга дол Радуга 19.08 сентябрь по спецификации </t>
  </si>
  <si>
    <t xml:space="preserve">ГАЗПРОМ </t>
  </si>
  <si>
    <t xml:space="preserve">Татьяна, добрый день,
Завтра у меня будет встреча с коллегами по этой теме, после встречи обновлю статус.
Спасибо.</t>
  </si>
  <si>
    <t xml:space="preserve">ответ Яндекса</t>
  </si>
  <si>
    <t xml:space="preserve">01.10 не отв, написала письмо</t>
  </si>
  <si>
    <t xml:space="preserve">500 руб	4178ил</t>
  </si>
  <si>
    <t xml:space="preserve">
Добрый день!
Просьба поставить нас в график на завтра 01.10. на дезинфекцию магазина INCANTO общей площадью 86 м2.
Адрес: Каширское ш., 61Г, Москва,ТЦ Каширская Плаза, 8 962 361 78 82 к 22:00.
Для заявки необходимы паспортные данные.
ПП направлю завтра.
Спасибо.
-- 
Best Regards,
Bulygina Anastasiya
Сhief coordinator of Purchasing and Logistics Department
a.bulygina@incanto.eu
mob.: +7 (916) 153-95-51
tel.: +7 (495) 913-66-42 ext. 618
ICQ: 706 228 993
Incanto Fashion Group S.r.l.
www.incanto.eu</t>
  </si>
  <si>
    <t xml:space="preserve">1149ю ООО Альфа Текстайлз 19-10-1-1</t>
  </si>
  <si>
    <t xml:space="preserve">госпиталь №2 кп</t>
  </si>
  <si>
    <t xml:space="preserve">Авоська 89099606871 Виктор Окунев  2583782@mail.ru против увеличения стоимости на объектах за пределами мкад</t>
  </si>
  <si>
    <t xml:space="preserve">добавила только выезд за мкад согласно договору </t>
  </si>
  <si>
    <t xml:space="preserve">ТСЖ счет гап Солнечная поляна гап 89104404773 ГААААП а не орошение блохи 2 дом тараканы блохи а 4 блохи  улица 60 лет Победы, 2
рабочий посёлок Октябрьский, городской округ</t>
  </si>
  <si>
    <t xml:space="preserve">ждем оплату</t>
  </si>
  <si>
    <t xml:space="preserve">1538ю ТСЖ Солнечная поляна </t>
  </si>
  <si>
    <t xml:space="preserve">12 подстанция Мневники 5 к3 04.10 акт за сентябрь так как не было  30.09 акт  89057155365</t>
  </si>
  <si>
    <t xml:space="preserve">Профсоюзная ул д 100 10.00 можно хоть в 8 утра	бн обслуживание	03/19 Выставочные залы	Профсоюзная ул д 100 галлерея беляево 89680180002 Людмила	блохи и тараканы 1290,7 м2	Таня</t>
  </si>
  <si>
    <t xml:space="preserve">89999907899 Юлия</t>
  </si>
  <si>
    <t xml:space="preserve">1шка 2700/4500 1000 16  м. Коломенское ул Нагатинская набережная д 20 к2 кв 112 </t>
  </si>
  <si>
    <t xml:space="preserve">черпен</t>
  </si>
  <si>
    <t xml:space="preserve">19-10-2-1</t>
  </si>
  <si>
    <t xml:space="preserve">Добрый день. На новозаводскую необходимо приехать еще раз, в пятницу не успели все пройти. Приехал в 14.30. И под шофе. Таких нам не присылайте. С днем давайте определимся по телефону, желательно с утра.</t>
  </si>
  <si>
    <t xml:space="preserve">Иван  	           	     Имя
+7 991 313 12 21  	          </t>
  </si>
  <si>
    <t xml:space="preserve">89142684614 отправит тех задание zhks15@mail.ru отправила и на сэстим  8914 268 46 14 Прошутинская Дарьяна.</t>
  </si>
  <si>
    <t xml:space="preserve">кп отправила и м соссанэксперт и с сэстим дороже</t>
  </si>
  <si>
    <r>
      <rPr>
        <strike val="true"/>
        <sz val="11"/>
        <rFont val="Cambria"/>
        <family val="0"/>
        <charset val="1"/>
      </rPr>
      <t xml:space="preserve">89104404773 </t>
    </r>
    <r>
      <rPr>
        <sz val="11"/>
        <rFont val="Cambria"/>
        <family val="0"/>
        <charset val="1"/>
      </rPr>
      <t xml:space="preserve">Екатерина</t>
    </r>
  </si>
  <si>
    <t xml:space="preserve">350 м2 детс центр вечер  14200/17000 барьерная защита +дезинф в подарок</t>
  </si>
  <si>
    <t xml:space="preserve">подумает 02.10 9:22 не отв</t>
  </si>
  <si>
    <t xml:space="preserve">264м2   ООО "Умный ритейл" 1464ю        " 
</t>
  </si>
  <si>
    <t xml:space="preserve">"Добрый день! Напоминаю Вам о своевременной сдаче документов по контракту (договору):
По завершению оказания услуг Исполнитель направляет Заказчику подписанный в 2 (двух) экземплярах Акт сдачи-приемки оказанных услуг , счет на оплату, письмо о завершении оказания услуг, реестр направляемых документов (полный пакет документов в соответствии с Контрактом/Договором).
Обращаю внимание: Кругликова В.В. нет, вместо него ио начальника ГБУ «ФХУ Мэрии Москвы» Чебурахов А.А.
Фетисова Евгения Владимировна
Ведущий инженер
Отделапо обслуживанию загородных
зданий ГБУ ""ФХУ Мэрии Москвы""
89253483303"</t>
  </si>
  <si>
    <t xml:space="preserve">/                                страница с которой пришел запрос
Ссинмп им АС Пучкова                                Имя
+7 968 030 14 67                                телефон 24 подстанция скорой помощи клоп 2 ой этаж усиленно клопы их все больше ольга 84994934075</t>
  </si>
  <si>
    <t xml:space="preserve">подстанция</t>
  </si>
  <si>
    <t xml:space="preserve">купить отраву  от крыс заказывать обработку не хочет</t>
  </si>
  <si>
    <t xml:space="preserve">Ждем Вашего специалиста для проведения работ по дератизации и дезинсекции по адресу Двинцев 6, стр.2 в ближийшие дни (3-4 октября, или 7 октября) с 9.00 до 17.00
Пришлите график проведения работ дератизации и дезинсекции в октябре месяце по всем нашим адресам.
Спасибо
С уважением,
Laura K
boioma@mail.ru</t>
  </si>
  <si>
    <t xml:space="preserve">КОНТРАКТ № 53	ГБУЗ «ГВВ № 2 ДЗМ» 109472, г. Москва, Волгоградский проспект, д. 168 Людмила 89802472007  89160736929 азамат хасанович	дезинсекция  куча гелей и ловушки в палаты и ДДВФ на пищеблок    И АКТ ОСМОТРА!!!!!!!! 62000кв м сломалось оборудовование 10 этажей  доделать</t>
  </si>
  <si>
    <t xml:space="preserve">1323ю ЖСК Майский </t>
  </si>
  <si>
    <t xml:space="preserve">Добрый день, Михаил.
Ваша компания функционирует? Не могу дозвониться.
Требуется дератизация (у нас договор с Моссанэксперт)
 С уважением,
Поклонский Василий
тел. офиса 8 (495) 743-03-69</t>
  </si>
  <si>
    <t xml:space="preserve">Александр думал мы уже не работаем, проверка связи, как понадобимся позвонит</t>
  </si>
  <si>
    <t xml:space="preserve">Рязань</t>
  </si>
  <si>
    <t xml:space="preserve">открытое шоссе 23к1 тел 89260146676 Владимир 4-5 домов Договор по 89263306666</t>
  </si>
  <si>
    <t xml:space="preserve">МЕТРОГОРОДОК</t>
  </si>
  <si>
    <t xml:space="preserve">10-12.00        14200                "  ООО ВиленХаус Елена ""Москва, ул. Дубининская, д 69 корп 30А
89175662311 Елена         клоп хостел 900 м2 орошение        Таня</t>
  </si>
  <si>
    <t xml:space="preserve">19-10-1-2</t>
  </si>
  <si>
    <t xml:space="preserve">АВОСЬКА</t>
  </si>
  <si>
    <t xml:space="preserve">выполнено</t>
  </si>
  <si>
    <t xml:space="preserve">Добрый день, Татьяна!
У нас появилась проблема с муравьями и тараканами в разных кабинетах (всего примерно 300м²). Кабинеты находятся на двух этажах. Прошу выезд специалиста по адресу: Посольство Федеративной Республики Германия, Ул. Мосфильмовская 56.
Выполнение работ возможно только в субботу 12.10.2019, с 08 часов.
Оплата производится наличными. Мы предпочитаем обработку помещения микрокапсулированными препаратами (16.800,-) Подтвердите, пожалуйста, заказ и сообщите ФИО специалиста для оформления пропуска.
Спасибо заранее!
С уважением
Михаэль Гайтц
_____________________________________
Посольство Федеративной Республики Германия
Административный отдел / вопросы недвижимости
119285 Москва
Ул. Мосфильмовская 56
Тел. +7 495 937 9500 доб.217</t>
  </si>
  <si>
    <t xml:space="preserve">19-10-2-2</t>
  </si>
  <si>
    <t xml:space="preserve">unichtozheniye-klopov.html 	          	     страница с которой пришел запрос
андрей 	          	     Имя
+7 964 581 54 08 </t>
  </si>
  <si>
    <t xml:space="preserve">500 за дорогу	3575ап 2ой выезд	    мо пушкинский район софрино кот поселок ПУШКИНСКИЙ ЛЕС участок49-50 андрей 89859990939 	крот 25 соток 	Таня</t>
  </si>
  <si>
    <t xml:space="preserve">Большая косинская ул 86 89652387040 Арех</t>
  </si>
  <si>
    <t xml:space="preserve">дом 80 кв.м</t>
  </si>
  <si>
    <t xml:space="preserve">19-10-8-2</t>
  </si>
  <si>
    <t xml:space="preserve">Добрый день.
В магазинах Инканто в ТЦ по списку ниже необходима дез обработка.
Вы контактировали с Анастасией Булыгиной, подскажите, на данные ТЦ уже поступал запрос из нашей компании?
Если нет прошу подготовить КП по стоимостью проведения работ.
Мега Белая Дача
Красный Кит до 9.10
Ереван Плаза каждое 14-е число месяца
ТЦ Саларис 24.10 s.markin@incanto.eu  
Мега Белая Дача 93
Красный Кит 65
Ереван Плаза 61
ТЦ Саларис 66 </t>
  </si>
  <si>
    <t xml:space="preserve">7500 71 кв м</t>
  </si>
  <si>
    <t xml:space="preserve">запросила данные для кп</t>
  </si>
  <si>
    <t xml:space="preserve">89852460327 Владимир</t>
  </si>
  <si>
    <t xml:space="preserve">3д Саларьево 63 м3 кофейня мыши в доме , в самой кофейне нет  ничего 7500/ 3000  6000   </t>
  </si>
  <si>
    <t xml:space="preserve">заказ 07.10.19</t>
  </si>
  <si>
    <t xml:space="preserve">мед книга 1 шт</t>
  </si>
  <si>
    <t xml:space="preserve">kak-izbavitsya-ot-blokh.html  	           	     страница с которой пришел запрос
люба  	           	     Имя
+7 929 514 14 06  </t>
  </si>
  <si>
    <t xml:space="preserve">2 гудка и молчание*2</t>
  </si>
  <si>
    <t xml:space="preserve">84956089338 Инна</t>
  </si>
  <si>
    <t xml:space="preserve">67 м2  Ломбард  таракан воскресенье утро  4500/6200</t>
  </si>
  <si>
    <t xml:space="preserve">5700 сиз 1500   6700 12 м2  дер  9-10.00  6700 бн vl3buh@ligalomb.ru</t>
  </si>
  <si>
    <t xml:space="preserve">ООО «Ваш ломбард-3»,</t>
  </si>
  <si>
    <t xml:space="preserve">89653209334 Маргарита</t>
  </si>
  <si>
    <t xml:space="preserve">29.03        01.04        3442мр        3000        Химки, мкр. Сходня  ,ул вишневая д 14 кв 341        89653209334 маргорита        клопы        Константин                клопы однушка                14,06 гарантийный выезд</t>
  </si>
  <si>
    <t xml:space="preserve">1 шка 6400  5000 4000 4000 комплекс</t>
  </si>
  <si>
    <t xml:space="preserve">19-10-4-3</t>
  </si>
  <si>
    <t xml:space="preserve">89299628821  Диана</t>
  </si>
  <si>
    <t xml:space="preserve">диана Альбано акт обсл  август сен октябрь  89299628821 305 м2 таракан  timofeevad@alberogroup.ru</t>
  </si>
  <si>
    <t xml:space="preserve">8000 бн</t>
  </si>
  <si>
    <t xml:space="preserve">1225ю ООО Альбано</t>
  </si>
  <si>
    <t xml:space="preserve">заказ бн счет отправлен оплачено</t>
  </si>
  <si>
    <t xml:space="preserve">клоп 2 шка 3100/4700 2100 2500</t>
  </si>
  <si>
    <t xml:space="preserve">совет с хозяином завтра позвонит  04.10 12:07   хозяин трубку не берет</t>
  </si>
  <si>
    <t xml:space="preserve">крысы в квартире 3 шт Сергиев-Посад 6200/7500</t>
  </si>
  <si>
    <t xml:space="preserve">с прибабахом я с ней  давно знакома еще с мэса</t>
  </si>
  <si>
    <t xml:space="preserve">Вемес Кутузовский прт вл 50 АЗС  тел 89263469487 Тахир  20 м2 таракан</t>
  </si>
  <si>
    <t xml:space="preserve">kak-izbavitsya-ot-blokh.html 	          	     страница с которой пришел запрос
катя 	          	     Имя
+7 904 798 87 38 	</t>
  </si>
  <si>
    <t xml:space="preserve">сброс *2 16:42 то же самое</t>
  </si>
  <si>
    <t xml:space="preserve">ООО "Умный ритейл" 1464ю</t>
  </si>
  <si>
    <t xml:space="preserve">выезд в вечернее время бн оплачено</t>
  </si>
  <si>
    <t xml:space="preserve">89163883077  Рябов   Андрей Николаевич</t>
  </si>
  <si>
    <t xml:space="preserve">строит городок 23 бытовк  одинцовский рон    20000/ 28400/35000 </t>
  </si>
  <si>
    <t xml:space="preserve">запрос КП ryabov@avnrealty.ru  andreyr-79@mail.ru</t>
  </si>
  <si>
    <t xml:space="preserve">заказ ниже</t>
  </si>
  <si>
    <t xml:space="preserve">кп отправила за 800р за ед ему гапом предложил какой-то урод, но я держу связь с ним 04.10 пока все бытовки не переехали, сообщит, вроде как отказался от того за 800 руб. закажет у нас 18.10 не отв 10:53</t>
  </si>
  <si>
    <t xml:space="preserve">12:01        89670100813 Юрий        Таня 4        кухни 672 м2 тар  16 этажей общага мск день 28300/32400 125+725 блохи подвалы  52400/64000        кп орошение   sopsfsb@mail.ru 29222 2 объекта 672 725 ярослав  гбу          "акты 3 пункта счет 1. Дезинсекция кухня тар 672  Ярославское шоссе д 11 
2. подвальное помещение блохи Ярославск шоссе 11 725 кв.м.
3. подвал блохи Рябиновая д 40А 125" 1127ю ГК ном 115</t>
  </si>
  <si>
    <t xml:space="preserve">89779899147 Сергей</t>
  </si>
  <si>
    <t xml:space="preserve">09.09        10.09        4265ав        3500        Красногорск  пос ильинское ул Колхозная д 30а               89652908185 Алексей        клоп        Таня                    40-45 м2- 10-12 спальн  мест орошение   </t>
  </si>
  <si>
    <t xml:space="preserve">19-9-7-9</t>
  </si>
  <si>
    <t xml:space="preserve">15.08        16.08        4210ав        6500          г  Подольск, ул северная 9а                89652908185 Алексей         клопы        Андрей                клопы 150 кв м хостел 60 сп /////  30 см</t>
  </si>
  <si>
    <t xml:space="preserve">19-10-1-4</t>
  </si>
  <si>
    <t xml:space="preserve">Кунцевское кладбище август 89152880111 не приезжали к ним</t>
  </si>
  <si>
    <t xml:space="preserve">20.03	Семен	1395ю(1218ю)		20000		ооо корис	89850662301 Владимир	 бытовки 40 шт	оплачен	Семен																	</t>
  </si>
  <si>
    <t xml:space="preserve">1237ю		"18000
+ 9100 
=
2 счета. 27 100 р. "	2 юр ?? как прописать в договоре.	"дед, mariya.kuneda@hatber.ru
""черноголовка хоятт ноябрь
перерасчет с 300 до 1200 кв.в.""
ООО ХАТБЕР"	Прошу Вас переделать счет. Общая площадь составляет 1200 м2. Обработку можно произвести 27-28 октября. С уважение Малахов В.Г. Мой телефон 89252580159.		оплачен	Павел</t>
  </si>
  <si>
    <t xml:space="preserve">просил звонить в конце октября, насекомые появляются</t>
  </si>
  <si>
    <t xml:space="preserve">записался и оплатил 41000</t>
  </si>
  <si>
    <t xml:space="preserve">22.10		1252ю		11300		ООО МИТКОМПАНИ 2д, биоотходы	8-915-481-44-00 артем		оплачен	Михаил																	</t>
  </si>
  <si>
    <t xml:space="preserve">работают с местными уже</t>
  </si>
  <si>
    <t xml:space="preserve">22.10                1251ю                33750                утреннее время тараканы клопы  450кв м тараканы клопы для михаила  ООО морферус        84956443252 Александр 89252010376                 оплачен        Михаил                                                                                                                                        </t>
  </si>
  <si>
    <t xml:space="preserve">насекомые остались, не доволен, предложила истребление 3 выезда с периодичностью 1 раз в 2 недели 450 м2 60000, договорились созвониться на следующей неделе, хочет все взвесить </t>
  </si>
  <si>
    <t xml:space="preserve">08.10.2019 12:34:00 пока не решил, на след неделе  15.10  созвон 5-10 мин  12:41 не отв  15:31 не отв((( 16.10 14:23 не отв   18.10 не отв 10:51 22.10 не отв</t>
  </si>
  <si>
    <t xml:space="preserve">17.10		1247ю		36000		"ТК ""Паровоз"" Коломна Октябрьской революции д.31 ТРК Паровоз 4463 м.кв info@tkparovoz.ru
ООО Центр социальных инициатив « Отечество» "	"Эльза, 8 (985) 306-63-21
8 (962) 947-26-90"		оплачен	Людмила																	</t>
  </si>
  <si>
    <t xml:space="preserve">уже там не работает</t>
  </si>
  <si>
    <t xml:space="preserve">27.09                1211ю                 10600 нал                3д 5600 ппк вторичка 5000 ООО «Мет-профит» 89637607228 Алексей        18661 б\н                приедет в офис с налом</t>
  </si>
  <si>
    <t xml:space="preserve">созвон в понедельник, ответил кто-то другой</t>
  </si>
  <si>
    <t xml:space="preserve">17.09		1203ю		23000	 Прошу Вас направить КП на обработку против тараканов офиса площадью 1600 м кв. на Красном Октябре.	"89268467212 Сергей
Берсеневская набережная, д 7 стр 3"</t>
  </si>
  <si>
    <t xml:space="preserve">не отв, просил перезвонить, неудобно говорить</t>
  </si>
  <si>
    <t xml:space="preserve">31.08                1185ю                22 558        14000        89270578225 татьяна доки  ООО "ОНИКС" ППК ЖУД медотходы лампы  тбо лаб 3д, leadbrava@mail.ru        вписать сумму в 3д и лаб                оплачен        Михаил                                                                                                                                        </t>
  </si>
  <si>
    <t xml:space="preserve">15000 в понедельник созвон уточнит у руководства</t>
  </si>
  <si>
    <t xml:space="preserve"> 07.10 11:49 еще не переговорила с руководством созвон вечером или завтра  08.10 11:03 сброс</t>
  </si>
  <si>
    <t xml:space="preserve">/dezinfektsiya.html 	          	     страница с которой пришел запрос
+79963545342+799635453426535 	          	     Имя
+7 799 635 45 34 	          	</t>
  </si>
  <si>
    <t xml:space="preserve">ООО Ваш ломбард-3 1699ю</t>
  </si>
  <si>
    <t xml:space="preserve">kak-izbavitsya-ot-tarakanov.html  	           	     страница с которой пришел запрос
Афанасий  	           	     Имя
+7 903 103 52 22  	           	     телефон </t>
  </si>
  <si>
    <t xml:space="preserve">ндз 11:22 то же самое</t>
  </si>
  <si>
    <t xml:space="preserve">"unichtozhenie-pleseni-i-gribka.html                                страница с которой пришел запрос
+7 985 795 07 68                                телефон
Анна "</t>
  </si>
  <si>
    <t xml:space="preserve">89160641321 Елена</t>
  </si>
  <si>
    <t xml:space="preserve">Сходненская ул Туристская д 27к1 кв 133  89160641321 Елена  </t>
  </si>
  <si>
    <t xml:space="preserve">10-14.00  клоп 1 шка комплекс с барьером  микрокапсулы</t>
  </si>
  <si>
    <t xml:space="preserve">19-10-3-7</t>
  </si>
  <si>
    <t xml:space="preserve">89035799295 Мария</t>
  </si>
  <si>
    <t xml:space="preserve">м Каховка ул Севастопольский прт д 77к4 кв 364</t>
  </si>
  <si>
    <t xml:space="preserve">  блохи 3шка гап+гель</t>
  </si>
  <si>
    <t xml:space="preserve">19-10-1-7</t>
  </si>
  <si>
    <t xml:space="preserve">84954628717 Альбер Валентинович</t>
  </si>
  <si>
    <t xml:space="preserve">м Щелковская ул Щелковское шоссе д 57к1 кв 38 под один эт 6 код 57к6316 </t>
  </si>
  <si>
    <t xml:space="preserve">2 шка таракан улв+гель</t>
  </si>
  <si>
    <t xml:space="preserve">19-10-2-7</t>
  </si>
  <si>
    <t xml:space="preserve">84965222408 89252580159 Малахов Виктор Григорьевич</t>
  </si>
  <si>
    <t xml:space="preserve">типография 600 м2 Черноголовка мыши таракан ООО ХАТБЕР-М victor.malahov@hatber.ru
Объеездная 2</t>
  </si>
  <si>
    <t xml:space="preserve">41000 руб</t>
  </si>
  <si>
    <t xml:space="preserve">19-10-5-7  ООО ХАТБЕР-М </t>
  </si>
  <si>
    <t xml:space="preserve">заказ бн счет отправлен 41000</t>
  </si>
  <si>
    <t xml:space="preserve">89032223783 Евгения</t>
  </si>
  <si>
    <t xml:space="preserve">5000                Генерала  глаголева д 7 корп 2 кв 23          89032223783 Евгения        тар 2шка комплекс        Таня</t>
  </si>
  <si>
    <t xml:space="preserve">19-10-4-7</t>
  </si>
  <si>
    <t xml:space="preserve">89264253319 Виктория</t>
  </si>
  <si>
    <t xml:space="preserve">89264253319 ппк 5000+1500 журнал</t>
  </si>
  <si>
    <t xml:space="preserve">перезвонит   08.10 12,:50 не отв</t>
  </si>
  <si>
    <t xml:space="preserve">нина николаевна жадкевича</t>
  </si>
  <si>
    <t xml:space="preserve">оформила </t>
  </si>
  <si>
    <t xml:space="preserve">пенсионный фонд россий комар таракан муравьи   50м2 большая почтова д 40 тел 84992611650 Алексей Хусеинович</t>
  </si>
  <si>
    <t xml:space="preserve">89253264126 Наталья</t>
  </si>
  <si>
    <t xml:space="preserve">dezinsektsiya.html                                  страница с которой пришел запрос
Наталья                                  Имя
+7 9253264126        общага 10 ком по 12м                по 2 см Щелково  9800/12400    /15000 </t>
  </si>
  <si>
    <t xml:space="preserve">15000 руб</t>
  </si>
  <si>
    <t xml:space="preserve">19-10-8-7 ООО Айсберг 1701ю</t>
  </si>
  <si>
    <t xml:space="preserve">заказ бн счет отправлен 15000</t>
  </si>
  <si>
    <t xml:space="preserve">89162578601 Денис</t>
  </si>
  <si>
    <t xml:space="preserve">dezinsektsiya.html                                  страница с которой пришел запрос
Денис                                  Имя
+7 916 257 86 01          </t>
  </si>
  <si>
    <t xml:space="preserve">ндз*2 нет гудков</t>
  </si>
  <si>
    <t xml:space="preserve">84994907676 Алексей </t>
  </si>
  <si>
    <t xml:space="preserve"> 3500/6000=9500 5000 ппк </t>
  </si>
  <si>
    <t xml:space="preserve">заказ бн  жду реки</t>
  </si>
  <si>
    <t xml:space="preserve">3д  Саларьево 63 м3 кофейня мыши в доме , в самой кофейне нет  ничего 7500/ 3000  6000 акты 3д+ дер дез    spark@pechilunch.ru</t>
  </si>
  <si>
    <t xml:space="preserve">19-10-9-7 ИП Шакирова Екатерина Анатольевна 1702ю</t>
  </si>
  <si>
    <t xml:space="preserve">заказ бн  счет отправлен оплачено 07.10</t>
  </si>
  <si>
    <t xml:space="preserve">        10.00        б/н        № А-18-371 ГКБ №13        г. Москва, ул. Велозаводская, д. 1/1; 89100139074 Светлана Ивановна        обработка только четвертого этажа, отделение и палаты орошение +гель        Таня  перенос с 07.10 на мастер не вышел</t>
  </si>
  <si>
    <t xml:space="preserve">89032274102 Владимир</t>
  </si>
  <si>
    <t xml:space="preserve">Таня7</t>
  </si>
  <si>
    <t xml:space="preserve">дер Большое Сареево, кп Горки 21 уч 26 2 лунки вырыли        89032274102 Владимир         комплекс разовая обработка    участок 20 сот но роют на небольшом островке                                                                                                                                                                                                                                                            </t>
  </si>
  <si>
    <t xml:space="preserve">крот 25м2</t>
  </si>
  <si>
    <t xml:space="preserve">19-10-6-7</t>
  </si>
  <si>
    <t xml:space="preserve">89152896440 Юлия вх с  живосайт</t>
  </si>
  <si>
    <t xml:space="preserve">Таня8</t>
  </si>
  <si>
    <t xml:space="preserve">Здравствуйте!
открываем кофе точку на территории развлекательного парка, в ТРЦ.
какие документы нужны для Открытия в Роспотребнадзор. мск </t>
  </si>
  <si>
    <t xml:space="preserve">3д вент мусор лаб стирка спец од ППК журнал 21000 +10000 подача уведомления о нач деятельности julienino@yandex.ru</t>
  </si>
  <si>
    <t xml:space="preserve">пока ремонт до ноября, потом связь</t>
  </si>
  <si>
    <t xml:space="preserve">1700 бн оплата за выезд повтор         1674ю ООО "Торговые ряды Дубны"          Дубна ул Энтузиастов д 4 89253751717 Ольга               400 кв м  улв+гель таракан пищевой объект бухгалтерия  счет акты        Таня</t>
  </si>
  <si>
    <t xml:space="preserve">1700 выезд за мкад</t>
  </si>
  <si>
    <t xml:space="preserve">19-9-10-11 ООО "Торговые ряды Дубны" 1674ю</t>
  </si>
  <si>
    <t xml:space="preserve">оплата бн выезд за мкад счет отправлен, обработки не помогли насекомые есть чуть меньше по мастеру нареканий нет</t>
  </si>
  <si>
    <t xml:space="preserve">89163883077 Андрей</t>
  </si>
  <si>
    <t xml:space="preserve">строит городок 23 бытовк  одинцовский рон село Дарьино пансионат Химик     20000/ 28400/35000 </t>
  </si>
  <si>
    <t xml:space="preserve">запрос КП ryabov@avnrealty.ru  andreyr-79@mail.ru в 2 этапа</t>
  </si>
  <si>
    <t xml:space="preserve">19-10-7-7</t>
  </si>
  <si>
    <t xml:space="preserve">заказ +30м2 кухня в подарок если отдельно 3000  19.11 11:30 сброс 02.12 сброс   13:12 сброс</t>
  </si>
  <si>
    <t xml:space="preserve">/unichtozheniye-klopov.html 	          	     страница с которой пришел запрос
Роман 	          	     Имя
+7 903 103 52 22 </t>
  </si>
  <si>
    <t xml:space="preserve">не отв 13:29 то же самое</t>
  </si>
  <si>
    <t xml:space="preserve">89267817423 Армэн</t>
  </si>
  <si>
    <t xml:space="preserve">дез обработка  кузова 2500  Ананикян</t>
  </si>
  <si>
    <t xml:space="preserve">жду реки наш клиент платил налом</t>
  </si>
  <si>
    <t xml:space="preserve">открытое шоссе д 22 89775900709 Геннадий  Авоська крысы </t>
  </si>
  <si>
    <t xml:space="preserve">оформить</t>
  </si>
  <si>
    <t xml:space="preserve">МСЭ        15:42        89096802276  Евгения        Таня 6        1 шка и 1 шка  2700/4500/ 30.08 измайлово 14.00 ул Первомайская д 64 кв 60 под 1 эт 8     31.08 коньково ул Островитянова д 41 к1 кв 214 под 5 эт 9          13-14.00 понедельн  завтра  послезавт красног 12.00-13.00        9000                                                "4234ав
4235ав"        "31.08
02.09"        заказ                                                                                                                                                                                 </t>
  </si>
  <si>
    <t xml:space="preserve">89057103838 Оксана 31.05                1484ю                3000        дезинфекция,дератизация, дезинсекция        ООО "Созвездие" оксана      Геогргий 89036874441                                                                                                                                                                </t>
  </si>
  <si>
    <t xml:space="preserve"> была проверка роспотреба санпин в договоре какой-то не верный у нас вроде как не поняла точно вышлет всю инфу на почту  6000 12 актов или 1500 руб сан пин   </t>
  </si>
  <si>
    <t xml:space="preserve">вышлет инфу на почту</t>
  </si>
  <si>
    <t xml:space="preserve">вх с  живосайт</t>
  </si>
  <si>
    <t xml:space="preserve">ueso@miit.ru 180 м2 общага туберкулез 18400/21200</t>
  </si>
  <si>
    <t xml:space="preserve">Ирина 	  	  Имя
 ztraktir@yandex.ru 	  	  email
 +7 903 955 40 63 </t>
  </si>
  <si>
    <t xml:space="preserve">Калужская Губкина Бутлерова 5 3 комнаты  13,16 14-15,15-08 гап</t>
  </si>
  <si>
    <t xml:space="preserve">89031892984 Дарья</t>
  </si>
  <si>
    <t xml:space="preserve">Таня наш клиент</t>
  </si>
  <si>
    <t xml:space="preserve">м Кунцевская Очаковское шоссе д 11 к1 кв 41 тел 89031892984 Дарья </t>
  </si>
  <si>
    <t xml:space="preserve">19-10-1-8</t>
  </si>
  <si>
    <t xml:space="preserve">89265363131 Екатерина</t>
  </si>
  <si>
    <t xml:space="preserve">Таня 1 вх с сайта</t>
  </si>
  <si>
    <t xml:space="preserve">Добрый день!
Хотели общаться за помощью в получении необходимого пакета документов для сэс для образовательной лицензии (планируются онлайн курсы повышения квалификации). 
У нас есть помещение и (договор аренды, план БТИ, копия свидетельства о собственности). 
С уважением,
Екатерина +7-926-536-3131
</t>
  </si>
  <si>
    <t xml:space="preserve">3500*4 7500 =20000  9000 микр освещ  3д лаб вент мусор +ппк</t>
  </si>
  <si>
    <t xml:space="preserve">89857950768 Анна</t>
  </si>
  <si>
    <t xml:space="preserve">unichtozhenie-pleseni-i-gribka.html                                страница с которой пришел запрос
+7 985 795 07 68                                телефон
Анна </t>
  </si>
  <si>
    <t xml:space="preserve">не отв вчера тоже оставляла</t>
  </si>
  <si>
    <t xml:space="preserve">Владимир Отрытое шосе 28 к1 89263306666</t>
  </si>
  <si>
    <t xml:space="preserve">9-18.00 юрий</t>
  </si>
  <si>
    <t xml:space="preserve">89067743932 Елена  </t>
  </si>
  <si>
    <t xml:space="preserve">магазин 122 м2 3500 / 6000  7500 3д обработка  20 м2 2500 таракан пищен +1000 микрокапсулы  вентиляция  3500</t>
  </si>
  <si>
    <t xml:space="preserve">-10% если сегодня 11500 500 руб курьер 21000</t>
  </si>
  <si>
    <t xml:space="preserve">договор мусор
весь пакет
на 11500
доки учредителю</t>
  </si>
  <si>
    <t xml:space="preserve">согласует с арендатором, 15.10 не отв  15:12</t>
  </si>
  <si>
    <t xml:space="preserve">84956734255 Дмитрий</t>
  </si>
  <si>
    <t xml:space="preserve">3д офисы 900 м2 по 23 октября 12 раз в год   тараканы иногда  3 раза приезжали 12800 153600  95000  100-200 м2 2 раза в год   8000</t>
  </si>
  <si>
    <t xml:space="preserve">до 23 октября у него договор с другими, потом позвонит</t>
  </si>
  <si>
    <t xml:space="preserve">/deratizatsiya.html 	          	     страница с которой пришел запрос
Анастасия 	          	     Имя
+7 916 157 45 16 	          	     телефон</t>
  </si>
  <si>
    <t xml:space="preserve">23 км киевского шоссе д7  корп 1 Пекарня Печь и ланч
Екатерина 89852074868</t>
  </si>
  <si>
    <t xml:space="preserve">гамалея</t>
  </si>
  <si>
    <t xml:space="preserve"> 3 шка дети беременная и кот клоп  6900/8200  5000 Орехово- зуево</t>
  </si>
  <si>
    <t xml:space="preserve">не для себя передаст инфу</t>
  </si>
  <si>
    <t xml:space="preserve"> 8(909) 960 85 85 Равиля номер</t>
  </si>
  <si>
    <t xml:space="preserve">олимпийская деревня Авоська суббота 22.00  9774960898 Елена Николаевна</t>
  </si>
  <si>
    <t xml:space="preserve">Альбано Маршала Катукова, 25. ТЦ Солнечный ветер, 3-й этаж. Ресторан Pioppo. 9.10.19 в 23:45.</t>
  </si>
  <si>
    <t xml:space="preserve">89852013294 Любовь</t>
  </si>
  <si>
    <t xml:space="preserve">тар 3 шка Бирюлво ул Бирюлевская д 44 /6 кв 147 под 5 1 эт код 1473257 тел 89852013294 Любовь  кот 3100/4700 </t>
  </si>
  <si>
    <t xml:space="preserve">черап 16-17.00</t>
  </si>
  <si>
    <t xml:space="preserve">19-10-2-8</t>
  </si>
  <si>
    <t xml:space="preserve">Таня6</t>
  </si>
  <si>
    <t xml:space="preserve">Тульская        00.00        б/н        1496ю        Большая Тульская д 13 ТЦ Ереван Плаза ресторан 89019054453 Марина        дезинсекция тараканов 410 кв        Маша  11000 занято*2 12.00 ночи  dana2912@mail.ru</t>
  </si>
  <si>
    <t xml:space="preserve">усиленно обработки не помогают 11000</t>
  </si>
  <si>
    <t xml:space="preserve">Альфа счет 283 11.09.19 selivanova-alfa@mail.ru</t>
  </si>
  <si>
    <t xml:space="preserve">Рамиля</t>
  </si>
  <si>
    <t xml:space="preserve">берлинго   справка авто мед технологии  89998462534  ситроен берлинго 30 августа клиент сам приедет                800                89055538606 Евгений           1 справка на авто        приедет Тюленев евгений анатольевич с 9-12.00 вакцины мед тихнологии        1 справка авто гос № Р650ТО777 Ситроен Берлинго         Таня</t>
  </si>
  <si>
    <t xml:space="preserve">19-10-1-9</t>
  </si>
  <si>
    <t xml:space="preserve">2500 89057194255 Елена ИП Макаров buh@vkusman.com</t>
  </si>
  <si>
    <t xml:space="preserve">договор с увеличением стоимости отправила на согласование</t>
  </si>
  <si>
    <t xml:space="preserve">Елена клин сервис 64 м2 м 10-12.00 </t>
  </si>
  <si>
    <t xml:space="preserve">Живописная 46  Елена Викторовна 89269864115 бурназяна  100 м2 мошки зеленые </t>
  </si>
  <si>
    <t xml:space="preserve">фмс подмосковье 2018/62 21.10 на 19.30 тел 89296050347 Наталья Викторовна Мытищи дер Оксаково ул Подмосковная вл 1 стр1 </t>
  </si>
  <si>
    <t xml:space="preserve">89104805593 Валерий  </t>
  </si>
  <si>
    <t xml:space="preserve">deratizatsiya.html                                  страница с которой пришел запрос
Валерий                                  Имя
+7 910 480 55 93  магазин 10 м2 не пищевой Домод 3500/5000 3500+500</t>
  </si>
  <si>
    <t xml:space="preserve">5500 /9500 </t>
  </si>
  <si>
    <t xml:space="preserve">16 просил звонить согласует с тц 12 актов или 4   16.10 10:24 не отв</t>
  </si>
  <si>
    <t xml:space="preserve">5000	19-10-6-7	   дер Большое Сареево, кп Горки 21 уч 26 2      89032274102 Владимир                                                                                                                                                                                                                                                                  	крот 25 м2 надо обработать , сам участок 12 сот комплекс 	Таня</t>
  </si>
  <si>
    <t xml:space="preserve">наш клиент на завтра, предложила 15000 12 сот или 3 выезда истребл 30000 89163807606 </t>
  </si>
  <si>
    <t xml:space="preserve">люблинская 171</t>
  </si>
  <si>
    <t xml:space="preserve">Арамис  	           	     Имя
+7 977 143 90 98</t>
  </si>
  <si>
    <t xml:space="preserve">Добрый день во вложении Техническое задание на договор по обслуживанию предприятия (дератизация и дезинфекция).
Прошу прислать КП с печатью организации для рассмотрения Вашего предложения.
Спасибо
С уважением,
Блинкова Татьяна Вячеславовна
Заместитель начальника административно-
хозяйственного отдела
ПАО « Микрон»
cid:image001.png@01D28066.19840E30
Тел. + 7 495-229-71-39
Моб. +7 906-746-50-95</t>
  </si>
  <si>
    <t xml:space="preserve">8495337557 Светлана</t>
  </si>
  <si>
    <t xml:space="preserve">Таня с пред дней</t>
  </si>
  <si>
    <t xml:space="preserve">магазин веста 84953348677 2 раза подвал  23:45 м. Коньково ул Профсоюзная д 128 к2  Гастроном  пяница  а в субботу подвал 16.00  +3000  200м2 таракан </t>
  </si>
  <si>
    <t xml:space="preserve">обработка в 2 этапа 12000+3000</t>
  </si>
  <si>
    <t xml:space="preserve">19-10-1-10</t>
  </si>
  <si>
    <t xml:space="preserve">12.10.2019
13.10.2019</t>
  </si>
  <si>
    <t xml:space="preserve">/dokumenty-dlya-ses.html 	          	     страница с которой пришел запрос
Слава 	          	     Имя
+7 961 254 95 70 	          	     телефон</t>
  </si>
  <si>
    <t xml:space="preserve">дома хочет открыть</t>
  </si>
  <si>
    <t xml:space="preserve">89629573334 Татьяна</t>
  </si>
  <si>
    <t xml:space="preserve">Здравствуйте,
Подскажите пожалуйста сколько будет стоить обслуживание магазина общей площадью 415,6
Нас интересует : Дезинсекция, дератизация, очистка и дезинфекция кондиционеров, исследование санитарных смывов, и вся док-ция для СЭС
С уважением, Татьяна.
dokumenty-dlya-ses.html                  Страница
 commercial                  Тема
 Татьяна                   Имя
 Tarasova.tm@flos.ru                   email
 +7 962 957 33 34                   Телефон
      скачать
           ТЗ
</t>
  </si>
  <si>
    <t xml:space="preserve">отправила запрос на предоставление информации</t>
  </si>
  <si>
    <t xml:space="preserve">89882243093 Ажай</t>
  </si>
  <si>
    <t xml:space="preserve">89882243093 чесотка 3 шка 5400/6900 3500   Одинцово Можайское шоссе 34 под 3 кв 179 </t>
  </si>
  <si>
    <t xml:space="preserve">с   10-13.00  2 мин перезвонит </t>
  </si>
  <si>
    <t xml:space="preserve">19-10-2-10</t>
  </si>
  <si>
    <t xml:space="preserve">Марк трейдинг</t>
  </si>
  <si>
    <t xml:space="preserve">"5000        19-10-6-7           дер Большое Сареево, кп Горки 21 уч 26 2      89032274102 Владимир                                                                                                                                                                                                                                                                          крот 25 м2 надо обработать , сам участок 12 сот комплекс         Таня"        наш клиент на завтра, предложила 15000 12 сот или 3 выезда истребл 30000 89163807606 </t>
  </si>
  <si>
    <t xml:space="preserve">отправить договор просил истребление 3 еженедельных выезда 30000 12 сот v-lashnev@yandex.ru</t>
  </si>
  <si>
    <t xml:space="preserve">договор отправила</t>
  </si>
  <si>
    <t xml:space="preserve">89684507715 нефига не слышно</t>
  </si>
  <si>
    <t xml:space="preserve">тар 1 шка 89684507715  2700/4500 1800 </t>
  </si>
  <si>
    <t xml:space="preserve">89175450145 Татьяна</t>
  </si>
  <si>
    <t xml:space="preserve">блохи 4х 30 км животн 3800/5900/7000 пос Шишкин лес 1500 сиз</t>
  </si>
  <si>
    <t xml:space="preserve">13-14.00</t>
  </si>
  <si>
    <t xml:space="preserve">89099735819 Александр</t>
  </si>
  <si>
    <t xml:space="preserve"> договор производство 3500 /6000  1 октября +500 доставка</t>
  </si>
  <si>
    <t xml:space="preserve">заказ бн  счет отправила</t>
  </si>
  <si>
    <t xml:space="preserve">Демихово ул Шкулева д 4 к1  тар 5 отделений 500 кв м + клоп матрасы 84991788616  14.00 89057507164 </t>
  </si>
  <si>
    <t xml:space="preserve">25,07	26,07	1606ю		88250	Дезинсекция клопы, тараканы  	ООО Ани пласт таракан 100 м2	светлана 925-822-25-12	без ндс		стас	09,08 обработка	повтор 02ю09ю19 15м2 только все остальное в норме															</t>
  </si>
  <si>
    <t xml:space="preserve">1021ю                    8000+8000                марк трейдинг   267 марк терг 89257405156 подольский рон дер Быковка ул Центральная напротив д1 промзона  водокачка и вышка сотовой связи  клопы 50 кв м        сторож александр 89269068036 пер пол дня </t>
  </si>
  <si>
    <t xml:space="preserve">89060571243  Вероника </t>
  </si>
  <si>
    <t xml:space="preserve">Таня 5 живосайт</t>
  </si>
  <si>
    <r>
      <rPr>
        <sz val="11"/>
        <rFont val="Cambria"/>
        <family val="0"/>
        <charset val="1"/>
      </rPr>
      <t xml:space="preserve">89060571243 доки сэс  фитнес студия массажный кабинет солярий приготовление напитков   3д</t>
    </r>
    <r>
      <rPr>
        <strike val="true"/>
        <sz val="11"/>
        <rFont val="Cambria"/>
        <family val="0"/>
        <charset val="1"/>
      </rPr>
      <t xml:space="preserve"> вен </t>
    </r>
    <r>
      <rPr>
        <sz val="11"/>
        <rFont val="Cambria"/>
        <family val="0"/>
        <charset val="1"/>
      </rPr>
      <t xml:space="preserve">стир ,  лаб     ППК  мед осмотры мусор  3500  акты   3   3500 +5000 +5000  микрокл освещ 3500 сан книжка </t>
    </r>
  </si>
  <si>
    <t xml:space="preserve">37500  nikaal2014@yandex.ru
Санитарное сопровождение:
Дератизация, дезинсекция, дезинфекция
Лабораторные исследования
Медицинские осмотры
Стирка белья и  спец.одежды
Утилизация ТБО
Разработка ППК
</t>
  </si>
  <si>
    <t xml:space="preserve">89037183418 Геннадий</t>
  </si>
  <si>
    <t xml:space="preserve">геннадий крот 6 сот 70км   89037183418  9500 / 10 нор  21000 Рузский рон дер Андрейково снт Радуга  уч 164 </t>
  </si>
  <si>
    <t xml:space="preserve">14-17.00</t>
  </si>
  <si>
    <t xml:space="preserve">19-10-3-10</t>
  </si>
  <si>
    <t xml:space="preserve">заказ не ездил после обработки нареканий нет по мастеру</t>
  </si>
  <si>
    <t xml:space="preserve">89777024249  Роман</t>
  </si>
  <si>
    <t xml:space="preserve">плесень бетонная стена  пол 100 м2  панели сэндвич  3 помещения и коридор 29800/41000  Серпухов</t>
  </si>
  <si>
    <t xml:space="preserve">без зачистки</t>
  </si>
  <si>
    <t xml:space="preserve">согласует с руководством  17:46 14.10 будут торги, хочет чтоб 2 компании написали отказ, и мы чтоб учавствовали</t>
  </si>
  <si>
    <t xml:space="preserve">89160199685 Дмитрий Васильевич</t>
  </si>
  <si>
    <t xml:space="preserve">квартира 30 м2 туберкулез 7500/9000 </t>
  </si>
  <si>
    <t xml:space="preserve">не хочет покидать квартиру, хочет документ только</t>
  </si>
  <si>
    <t xml:space="preserve">17.04        21.04        3543апСЭС        18000        """89067575252                
Евгений ""           25-30 соток участок , киевское ш рядом с новоглаголево, нарофоминский р-н дер жедичи снт жодичи  киевка бетонка влево к калужки "        "89067575252 Евгений "        Кроты         Михаил                комплекс                1 выезд 21.04        2 выезд  02.05</t>
  </si>
  <si>
    <t xml:space="preserve">не отв 15000 или 9000 1 выезд</t>
  </si>
  <si>
    <t xml:space="preserve">Дарья Ритуал по графику вопросы 89160840334</t>
  </si>
  <si>
    <t xml:space="preserve">89169561800 Евгений</t>
  </si>
  <si>
    <t xml:space="preserve">unichtozhenie-pleseni-i-gribka.html                                  страница с которой пришел запрос
евгений                                  Имя
+7 916 956 18 00   5 м2 стена под обои  7500/9000</t>
  </si>
  <si>
    <t xml:space="preserve">можно просто зачистить без  обработки спросил пфффф</t>
  </si>
  <si>
    <t xml:space="preserve">Дмитровское шосе Фуд 		1678ю			дератизация,дезинсекция 569,5 кв м по заявке	ООО ФУД 	89858407019 Лейла	без НДС 		Андрей</t>
  </si>
  <si>
    <t xml:space="preserve">Жукова д 1 стр 1 8-19.00 бар столовая 1 этаж бц Жуков  89858407019</t>
  </si>
  <si>
    <t xml:space="preserve">просят договор не получили, андрей обещал они все ждут</t>
  </si>
  <si>
    <t xml:space="preserve">Таня1 живосайт</t>
  </si>
  <si>
    <t xml:space="preserve">89104046944 журналы</t>
  </si>
  <si>
    <t xml:space="preserve">пенсионный фонд тверской бул д 18 сстр 2 4 эт 84959878839 наталья</t>
  </si>
  <si>
    <t xml:space="preserve">84956020864 Наталья</t>
  </si>
  <si>
    <t xml:space="preserve">50 м2 дезинс тар мск  после 19.00 3000/5800/7000  Павелецкая 2ой павелецкий прд д 5 стр 2 бц ривер дэл   кафе рд кафе стеклчянные стены 89260612682  Кенан  глотов  17,5 кухня +52 70 м2   гап  6500/7500 ловушки</t>
  </si>
  <si>
    <t xml:space="preserve">уточнит у дир</t>
  </si>
  <si>
    <t xml:space="preserve">19-10-2-11</t>
  </si>
  <si>
    <t xml:space="preserve">89774044512 Вячеслав</t>
  </si>
  <si>
    <t xml:space="preserve">труп 40 м2 2 недели год назад  лежал 4500/7000 Измайлово  12-13.00</t>
  </si>
  <si>
    <t xml:space="preserve">хочет кассовый чек</t>
  </si>
  <si>
    <t xml:space="preserve">посмотрит сможет ли сам паркет утилизировать и перезвонит</t>
  </si>
  <si>
    <t xml:space="preserve">89261269954 Елена</t>
  </si>
  <si>
    <t xml:space="preserve">клоп 2 шка Люблино 4700/6400 3100 -10% </t>
  </si>
  <si>
    <t xml:space="preserve">для сестры узнает</t>
  </si>
  <si>
    <t xml:space="preserve">89852553229 Галина 89775460441</t>
  </si>
  <si>
    <t xml:space="preserve">клоп Дзержинский ул Томилинская д 28 кв 4 под 1 эт 1 3 шка 5400/6900/ 3800</t>
  </si>
  <si>
    <t xml:space="preserve">19-10-1-11</t>
  </si>
  <si>
    <t xml:space="preserve">89639775629 Людимила </t>
  </si>
  <si>
    <t xml:space="preserve">3шка 3300/4900 тар  10% ул вешняковская д 27 к1 кв 14  эт 4 </t>
  </si>
  <si>
    <t xml:space="preserve">черп 13-14.00</t>
  </si>
  <si>
    <t xml:space="preserve">19-10-3-11</t>
  </si>
  <si>
    <t xml:space="preserve">89168089759 Андрей</t>
  </si>
  <si>
    <t xml:space="preserve">/kontakty.html                                страница с которой пришел запрос
АНДРЕЙ                                Имя
+7 916 808 97 59                   "25.10                1271ю                8500                дезинфекция авто ИП Макаров С.О."</t>
  </si>
  <si>
    <t xml:space="preserve">наш клиент </t>
  </si>
  <si>
    <t xml:space="preserve">договор отправлен ранее он тормозит</t>
  </si>
  <si>
    <t xml:space="preserve">типография 600 м2 Ногинский район Черноголовка мыши таракан ООО ХАТБЕР-М victor.malahov@hatber.ru
Объеездная 2 </t>
  </si>
  <si>
    <t xml:space="preserve"> 89257434745 Людмила 89637847480 </t>
  </si>
  <si>
    <t xml:space="preserve">фарина 273,92 Одинцово дератизация отраву ловушки штук 20 -25 11800 95000 абонемент 7000 </t>
  </si>
  <si>
    <t xml:space="preserve">расчет на 7000 по прайсу у нас 6000+500 дорога 6500 ок  192 м2 5000</t>
  </si>
  <si>
    <t xml:space="preserve">согласует с руководством 13:25  15.10 пятница позвонит руководство в отпуске, отправит точную площадь созвон   rogozhkina@lykovka.ru</t>
  </si>
  <si>
    <t xml:space="preserve">внеплановая нужно еще плановую </t>
  </si>
  <si>
    <t xml:space="preserve">Просим провести повторную дезинсекцию (после 03.10.2019г) от тараканов в  4 неврологическом отделении
(ординаторская, палаты, туалеты)  9 этаж. После предыдущей обработки  очень много живых насекомых, ловушки
переполнены насекомых.  
Обнаружены насекомые в отделениях: 5 этаж кардиология, 6 этаж хирургия, 7 этаж травма, цокольный этаж помещение № П7
Главный корпус по адресу Коломенский пр-д д.4.  
О дате проведения работ просьба сообщить в эпидотдел на данную эл.почту
Или по телефону 499-6122639
С уважением, Ольга В.</t>
  </si>
  <si>
    <t xml:space="preserve">за сентябрь нет актов по всем объектам иначе претензия</t>
  </si>
  <si>
    <t xml:space="preserve">азс клоп Долгопрудный Лихачевское шоссе д 1/3 азс № 309 Александр 89161383135</t>
  </si>
  <si>
    <t xml:space="preserve">18-19.00</t>
  </si>
  <si>
    <t xml:space="preserve">"/unichtozheniye-klopov.html 	          	     страница с которой пришел запрос
Роман 	          	     Имя
+7 903 103 52 22 	          	     телефон"</t>
  </si>
  <si>
    <t xml:space="preserve">не оставлял кто-то хулиганит</t>
  </si>
  <si>
    <t xml:space="preserve">хоспис поляны д 4 тараканы 2 комнаты</t>
  </si>
  <si>
    <t xml:space="preserve">бьютитакси</t>
  </si>
  <si>
    <t xml:space="preserve">89151358031 Ася</t>
  </si>
  <si>
    <t xml:space="preserve">Комсомольская площадь д 2 кафе Экспресс 89151358031 Ася гап+гель 50 м2 89175995069</t>
  </si>
  <si>
    <t xml:space="preserve">тар 50 м2</t>
  </si>
  <si>
    <t xml:space="preserve">19-10-1-14</t>
  </si>
  <si>
    <t xml:space="preserve">Прошу представить Коммерческие предложения на проведение работ по дератизации помещений технических зданий
Объекта №1-МО НИИ Радио, находящегося по адресу: Московская область, Одинцовский р-н, пос. НИИ Радио, владение № 3.
Общая площадь технических зданий Объекта № 1 составляет: 3463,2 кв. м. 
и Объекта № 2- МО Лесной, находящегося по адресу: Московская область, Пушкинский район, пос. Лесной, ул. Советская, д. 2.
Общая площадь технических зданий Объекта № 2  составляет: 5589,30 кв. м. 
Коммерческие предложения прошу составить на имя  Начальника Управления специальной связи по г. Москве и Московской области Чернышёва Михаила Геннадьевича.
Планируем заключение договора на оказание услуг 4 раза в год.
С уважением,
Ведущий экономист
Отделения по эксплуатации объекта №1 - МО НИИ Радио
Отдела эксплуатации и развития инфраструктуры
Управления специальной связи по г. Москве и Московской области
Эльза Камилевна Грунина
т. 8-925-580-61-43
e-mail: E.Grunina@cccb.ru</t>
  </si>
  <si>
    <t xml:space="preserve">кп отправила Татьяна, здравствуйте!
Благодарю Вас!, сумму в бюджет заложила, планирую договор  к заключению март 2020.
Надеюсь на взаимное сотрудничество.</t>
  </si>
  <si>
    <t xml:space="preserve">89039702552  Алексей</t>
  </si>
  <si>
    <t xml:space="preserve">клоп 2 шка  Дмитров 5600/6900 3500 -10%</t>
  </si>
  <si>
    <t xml:space="preserve">согласует перезвонит 16:50 они уже провели в прошлую пятницу подождут 2 недели им та фирма сообщила</t>
  </si>
  <si>
    <t xml:space="preserve">музей заповедник коломенское </t>
  </si>
  <si>
    <t xml:space="preserve">метрогородок на завтра +азс</t>
  </si>
  <si>
    <t xml:space="preserve">89151656698 Анастасия </t>
  </si>
  <si>
    <t xml:space="preserve">дератизация  70 м2 боровское шоссе пищевой  5200/7500</t>
  </si>
  <si>
    <t xml:space="preserve">в обед связь 14:46 пока не решили завтра позвонит</t>
  </si>
  <si>
    <t xml:space="preserve">10.10		1704ю		10000	alex@mezplant.ru	ЗАО "НПК""Спецавтоматика"	3д+12актов от 1 октября+ доставка 3500+6000+500=10000	без НДС		Таня																	</t>
  </si>
  <si>
    <t xml:space="preserve">доки доставить</t>
  </si>
  <si>
    <t xml:space="preserve">60 подст 2ая вольская 15  89686812623</t>
  </si>
  <si>
    <t xml:space="preserve">89774551882 Наталия</t>
  </si>
  <si>
    <t xml:space="preserve">/unichtozheniye-klopov.html                                страница с которой пришел запрос
Наталия                                Имя
+7 977 455 18 82           1 шка  Щелково  2800</t>
  </si>
  <si>
    <t xml:space="preserve">дорого ищет в щелково</t>
  </si>
  <si>
    <t xml:space="preserve">дорого 2800  ищет в щелково</t>
  </si>
  <si>
    <t xml:space="preserve">89036164098 Константин</t>
  </si>
  <si>
    <t xml:space="preserve">20 кошек  1 шка  паркет  6000/7500/9000 м. Профсоюзная  ул Панферова д 16 к4 кв 285 под 14 </t>
  </si>
  <si>
    <t xml:space="preserve">черпаков 15.00</t>
  </si>
  <si>
    <t xml:space="preserve">19-10-2-14</t>
  </si>
  <si>
    <t xml:space="preserve">89060317459 Юлия</t>
  </si>
  <si>
    <t xml:space="preserve">клоп 2шка  3500/5200 Люберцы</t>
  </si>
  <si>
    <t xml:space="preserve">будем думать 14.10 17:12 не приняли я вам сама перезвоню</t>
  </si>
  <si>
    <t xml:space="preserve">цквг щукинская среде четверг 84997400841 Сергей</t>
  </si>
  <si>
    <t xml:space="preserve">МСЭ	16:36	89152042922 Дана 	Таня6	Тульская        00.00        б/н        1496ю        Большая Тульская д 13 ТЦ Ереван Плаза ресторан 89019054453 Марина        дезинсекция тараканов 410 кв        Маша  11000 занято*2 12.00 ночи  dana2912@mail.ru	усиленно обработки не помогают 11000							1496ю ИП Межлумян Сарги Араратович	14.10	заказ бн</t>
  </si>
  <si>
    <t xml:space="preserve">клоп бытовки 4 шт 20 км  6800/8500 4500 с НДС</t>
  </si>
  <si>
    <t xml:space="preserve">хочет за 4500 с ндс сказала только если сверху не хочет</t>
  </si>
  <si>
    <t xml:space="preserve">89167507262 Наталья</t>
  </si>
  <si>
    <t xml:space="preserve">кожеед 3 шка дом  Серпухов ул Калужская д 94/1 вход с переулка чеховского  83 м2 кошка  5800/7000/8200</t>
  </si>
  <si>
    <t xml:space="preserve">19-10-6-14</t>
  </si>
  <si>
    <t xml:space="preserve">05.06        06.06        4047ИН        7000        Котельники МКР Белая дача д 53 ИП Ронгинская И.В. 110кв        89031348800 Андрей 89684143400           комплекс+барьер</t>
  </si>
  <si>
    <t xml:space="preserve">70 м2 5000 микрокапсулы  4500  магазин жил дома</t>
  </si>
  <si>
    <t xml:space="preserve">19-10-4-14</t>
  </si>
  <si>
    <t xml:space="preserve">солнечногорское ПАТП</t>
  </si>
  <si>
    <t xml:space="preserve">без дат акты мо солнечногорск  инд 141504 ул Обуховская д 46 </t>
  </si>
  <si>
    <t xml:space="preserve">МСЭ и на МОССЭС</t>
  </si>
  <si>
    <t xml:space="preserve">89265594337 Наталья</t>
  </si>
  <si>
    <t xml:space="preserve">живосайт и почта</t>
  </si>
  <si>
    <t xml:space="preserve">
          /dokumenty-dlya-ses.html                                страница с которой пришел запрос
Наталья                                Имя
+7 926 559 43 37 </t>
  </si>
  <si>
    <t xml:space="preserve">89156305579 Евгений</t>
  </si>
  <si>
    <t xml:space="preserve">клоп Подольск 1 шка дети жив   5000/6400   3500 </t>
  </si>
  <si>
    <t xml:space="preserve">10-11.00</t>
  </si>
  <si>
    <t xml:space="preserve">не хочет платить за повторный выезд 500 руб. мониторит, сказала другие умалчивают и больше потом возьмут, 15.10 позвонил в 7:20 собиралась на работу, не слышала , перезвонила он сказал хотел заказать, но тк я не ответила заказал у других(</t>
  </si>
  <si>
    <t xml:space="preserve">дуплет Дубна</t>
  </si>
  <si>
    <t xml:space="preserve"> 1674ю ООО "Торговые ряды Дубны"  </t>
  </si>
  <si>
    <t xml:space="preserve">оплачено  за выезд за мкад</t>
  </si>
  <si>
    <t xml:space="preserve">Нам необходимо выполнить следующие работы:
1. Дезинфекцию помещений офисов и полуподвального помещения.
2. Дератизацию полуподвального помещения.
Поэтажные планы направляю.
Прошу направить КП.
С Уважением,
Сергей Шкоркин.
тел.: 8(985)133-32-52</t>
  </si>
  <si>
    <t xml:space="preserve">89057955043 Ольга</t>
  </si>
  <si>
    <t xml:space="preserve">Таня9</t>
  </si>
  <si>
    <t xml:space="preserve">МО Солнечногорский р-он поселок Смирновка д25 кв15     89057955043 Ольга,       </t>
  </si>
  <si>
    <t xml:space="preserve">среда 3000 если 2 кв по 2500 10-12.00 четверг </t>
  </si>
  <si>
    <t xml:space="preserve">19-10-7-14</t>
  </si>
  <si>
    <t xml:space="preserve">89166913779 Валентина Андреевна  </t>
  </si>
  <si>
    <t xml:space="preserve">Таня10</t>
  </si>
  <si>
    <t xml:space="preserve">/kak-izbavitsya-ot-myshey.html                                страница с которой пришел запрос
Валентина Андреевна                                Имя
+7 916 691 37 79 </t>
  </si>
  <si>
    <t xml:space="preserve">новорижское шоссе 560 м2 2 года   21000 /38200</t>
  </si>
  <si>
    <t xml:space="preserve">уточнит когда собачку увезут, завтра-послезавтра закажет  15.10 11:19 не согласовала с сыном когда он увезет собаку сама позвонит</t>
  </si>
  <si>
    <t xml:space="preserve">89776914763 Айда</t>
  </si>
  <si>
    <t xml:space="preserve">Таня11</t>
  </si>
  <si>
    <t xml:space="preserve">тараканы не более 100м2  общепит  5000/7200/8500+дезинф в подарок</t>
  </si>
  <si>
    <t xml:space="preserve">согл с руководством нашли дешевле</t>
  </si>
  <si>
    <t xml:space="preserve">89035768338 Олег</t>
  </si>
  <si>
    <t xml:space="preserve">таракан 2100/3100/4700 м Дмитровская ул Оренбургская д 24 кв 80 тел 89035768338 Олег </t>
  </si>
  <si>
    <t xml:space="preserve">19-10-3-15</t>
  </si>
  <si>
    <t xml:space="preserve">заказ 2100</t>
  </si>
  <si>
    <t xml:space="preserve">89670378154 Эдуард</t>
  </si>
  <si>
    <t xml:space="preserve">1шка дети клоп 4000/5800/7000 Электросталь</t>
  </si>
  <si>
    <t xml:space="preserve">мониторит  15:08 пока думает</t>
  </si>
  <si>
    <t xml:space="preserve">ТСЖ Триал 10000 кв м 3300 ??? Анна Михайловна 84999297876</t>
  </si>
  <si>
    <t xml:space="preserve">89258639554 Елена</t>
  </si>
  <si>
    <t xml:space="preserve">дезинфекция от вирусов 900 м2 Климовск школа  21200/27800</t>
  </si>
  <si>
    <t xml:space="preserve">с руководителем совет 12:39 не отв  15:10 не отв</t>
  </si>
  <si>
    <t xml:space="preserve">Всходы по бухгалтерии вопросы</t>
  </si>
  <si>
    <t xml:space="preserve">Мультифлекс 22.01		№ 19-1		по 9800 ежемес		"МУЛЬТИФЛЕКС 89853107760 Рамиль Нигматулин комапния мультифлекс. 74999409207         	"МУЛЬТИФЛЕКС 89853107760 Рамиль Нигматулин комапния мультифлекс. 74999409207		"в работе 
"	Михаил	9800 январь 2019																</t>
  </si>
  <si>
    <t xml:space="preserve">пятница 10-12.00</t>
  </si>
  <si>
    <t xml:space="preserve">89623607883 Мария</t>
  </si>
  <si>
    <t xml:space="preserve">Мария плесень сухая стена плинтус гриб Коломенская 30-50 см навер 2 метра трещина но там ничего нет, счистить обои возле плинтуса, обработка комплекс, распыление дезинфектанта гапом по всей комнате дополнительно   обой   5500/7500/9000 где трубы </t>
  </si>
  <si>
    <t xml:space="preserve">15-16</t>
  </si>
  <si>
    <t xml:space="preserve">19-10-4-15</t>
  </si>
  <si>
    <t xml:space="preserve">заказ-1000 мастер опаздал и не звонил клиенту</t>
  </si>
  <si>
    <t xml:space="preserve">ргу нефти и газа  утро бутлерова 5 3 комн волгина 2 1 комната 89997150566 </t>
  </si>
  <si>
    <t xml:space="preserve">согл ближ дни </t>
  </si>
  <si>
    <t xml:space="preserve">89060903431 Валентин</t>
  </si>
  <si>
    <t xml:space="preserve">Светлана5</t>
  </si>
  <si>
    <t xml:space="preserve">/dokumenty-dlya-ses.html                                страница с которой пришел запрос
валентин                                Имя
89060903431 </t>
  </si>
  <si>
    <t xml:space="preserve">дезинфекция склад   80000  мо 30 км от мкад  140000  250000 1,75   </t>
  </si>
  <si>
    <t xml:space="preserve">формируют среднюю стоимость для торгов</t>
  </si>
  <si>
    <t xml:space="preserve">Елена клинсервис 89683352026 </t>
  </si>
  <si>
    <t xml:space="preserve">89680685459 юрий автомобильные дороги подольских курсантов 18 	на 2019 не продлевали, хотел заказать обработку,</t>
  </si>
  <si>
    <t xml:space="preserve">МСЭ 25        13:02        89260679591        Семен        кол центр 80 м2         1500 аудит на предмет клопов         1 500                                                1414ю        17.04        счет выставлен                                                                                                                                                                                </t>
  </si>
  <si>
    <t xml:space="preserve">1414ю ООО Сити-Мобил" 19-10-1-16</t>
  </si>
  <si>
    <t xml:space="preserve">заказ бн оплачено </t>
  </si>
  <si>
    <t xml:space="preserve">метрогородок</t>
  </si>
  <si>
    <t xml:space="preserve">sgi214@yandex.ru т.(495) 707-13-63 доб.13-84</t>
  </si>
  <si>
    <t xml:space="preserve">1442ю АО «НПК «СПП» (Делла) 19-10-2-16</t>
  </si>
  <si>
    <t xml:space="preserve">бн заказ счет отправлен</t>
  </si>
  <si>
    <t xml:space="preserve">Таня запрос КП</t>
  </si>
  <si>
    <t xml:space="preserve">Муниципальное учреждение образования «Дубровская детская музыкальная школа». Здравствуйте! Нашей организации необходимо провести дератизацию. Вышлите, пожалуйста, коммерческое предложение на ddmh@mail.ru. Площадь 453 кв.м. Реквизиты прилагаются отдельным файлом. Спасибо!
</t>
  </si>
  <si>
    <t xml:space="preserve">Нарофоминск таркан 3 шка 3800/5200 </t>
  </si>
  <si>
    <t xml:space="preserve">1500 расчет</t>
  </si>
  <si>
    <t xml:space="preserve">за 1500 везде говорит клиент  невыгодно</t>
  </si>
  <si>
    <t xml:space="preserve">добор до гап</t>
  </si>
  <si>
    <t xml:space="preserve">5200                МО Солнечногорский р-он поселок Смирновка д25 кв 18     89057955043 Ольга,       Михаил 89636070372         таракан 2 шка гап+гель        Таня</t>
  </si>
  <si>
    <t xml:space="preserve">19-10-3-16</t>
  </si>
  <si>
    <t xml:space="preserve">84951201989 доб 105 Ольга</t>
  </si>
  <si>
    <t xml:space="preserve">Таня живосайт  2</t>
  </si>
  <si>
    <t xml:space="preserve">2900 кв м 84951201989 доб 105 Ольга  офисы магазин  ночь мск 34800/42400/47000</t>
  </si>
  <si>
    <t xml:space="preserve">рассматривают неделю 22.10 созвон контроль 21.10 16:27  уже нет необходимости коза драная</t>
  </si>
  <si>
    <t xml:space="preserve">89858332632 Татьяна</t>
  </si>
  <si>
    <t xml:space="preserve">unichtozhenie-pleseni-i-gribka.html                                  страница с которой пришел запрос
Татьяна                                  Имя
+7 985 833 26 32  </t>
  </si>
  <si>
    <t xml:space="preserve">сброс*2</t>
  </si>
  <si>
    <t xml:space="preserve">ДДД</t>
  </si>
  <si>
    <t xml:space="preserve">5900/+2500</t>
  </si>
  <si>
    <t xml:space="preserve">07.10                       15000                "zhna@icebeton.ru
"        ООО Айсберг Щелково пос рудоуправления 8 89253264126 </t>
  </si>
  <si>
    <t xml:space="preserve">1701ю  ООО Айсберг  19-10-4-16</t>
  </si>
  <si>
    <t xml:space="preserve">оплачено бн </t>
  </si>
  <si>
    <t xml:space="preserve">22800        4226ав         Щелковский рон пос Монино ул Железнодорожная д 41 стр 1  Рынок  продовольственный       89165921088 Наталья            рынок продукты  900 км разово тараканы орошение, хорошо от тараканов обработать, крысы ловушки отрава, пробно, далее если все устроит заключит договор на абонемент 199000 за 12 выездов 100% предоплата           Таня</t>
  </si>
  <si>
    <t xml:space="preserve">абонемент на 12 выездов 199000 запрос рекв altair-monino@mail.ru</t>
  </si>
  <si>
    <t xml:space="preserve">важно 10:39 17.10 договор отправлен</t>
  </si>
  <si>
    <t xml:space="preserve">1040ю/2        9120        2400+9120        дератизация        ООО СТС        Адрес: г. Москва, Спартаковская площадь, д. 1А, стр. 2 (2-я линия складов) Площадь 480 кв. м. тел.(495) 730-50-07        без НДС                 Маша/Таня стоимость увеличила Хотим заказать очередную обработку от грызунов (желательно на понедельник 21.10.19). Наш адрес: г. Москва, Спартаковская площадь, д. 1А, стр. 2 (ворота 13-14). С 10-18 часов.
Ждем счет на оплату. Спасибо.
С уважением, Сошникова Ольга
ООО "СТС"
тел.(495) 730-50-07</t>
  </si>
  <si>
    <t xml:space="preserve">1040ю/2  ООО СТС 19-10-5-16</t>
  </si>
  <si>
    <t xml:space="preserve"> Просим провести дезинсекцию от тараканов в плановом порядке в помещениях
Терапевтического корпуса по адресу ул. Академика Миллионщикова д.1 , в т.ч.
во  2 терапевтическом отделении (ординаторская, палаты, туалеты)  7 этаж в
экстренном порядке.
Пищеблок по адресу ул. Академика Миллионщикова д.1 стр.3
Поликлинического корпуса по адресу ул. Академика Миллионщикова д.3
За СЕНТЯБРЬ не проводились работы по этим адресам.
О дате проведения работ просьба сообщить в эпидотдел на данную эл.почту
Или по телефону 499-6122639
С уважением, Ольга В.</t>
  </si>
  <si>
    <t xml:space="preserve">Таможня фили Наталья Ивановна и Ирина Леонидовна</t>
  </si>
  <si>
    <t xml:space="preserve">черепин утро</t>
  </si>
  <si>
    <t xml:space="preserve">06.12                1323ю                40000+10000        13.09.19-10000 оплачено        "ЖСК Майский старый клиент
договор на год мусоропровод 8 подъездов 12этажей "        89684286068 Дмитрий ЖСК майский                dmitry___z@mail.ru        оплачен        Павел/Таня        10 000        10 000 март        10 000        10 000        крысы - по заявкам                                                                                                </t>
  </si>
  <si>
    <t xml:space="preserve">Сумской прд д 12к2 </t>
  </si>
  <si>
    <t xml:space="preserve">07.03		1379ю	14300	14 300		ЗАО КОКЗ	"89268395849                                телефон
Виктор "		в работе	Константин																	</t>
  </si>
  <si>
    <t xml:space="preserve">трактор раменский рон островцы грунт выровнять 10 соток 35000-40000</t>
  </si>
  <si>
    <t xml:space="preserve">89168767477 Марина</t>
  </si>
  <si>
    <t xml:space="preserve">завтра Реутов новокосино юбилейный прт д 68 кв 61 22.10 Рижский рынок 17:30 89168767477 Марина затоп  Реутов  обои серая  30-50 см  16+10 =26  9800/ 14200   7000 скидка+5метров</t>
  </si>
  <si>
    <t xml:space="preserve">19-10-2-17</t>
  </si>
  <si>
    <t xml:space="preserve">22.10 Рижский рынок 17:30 89168767477 Марина</t>
  </si>
  <si>
    <t xml:space="preserve">89262834126 Алсу</t>
  </si>
  <si>
    <t xml:space="preserve">/kak-izbavitsya-ot-tarakanov.html                                страница с которой пришел запрос
Алсу                                Имя
+7 926 283 41 26  480 м2 офис производ не пищевое  </t>
  </si>
  <si>
    <t xml:space="preserve">не отв*2 14800/19200/23400 8900   12960 ai@expohouse.com.ru</t>
  </si>
  <si>
    <t xml:space="preserve">запрос кп отправила 18.10 10:45 согласует сегодня и напишет письмо сказала</t>
  </si>
  <si>
    <t xml:space="preserve">89629443897 Нина Викторовна</t>
  </si>
  <si>
    <t xml:space="preserve">42 подстанция крысы  89629443897 Нина Викторовна г. Москва 1-ый Капотнинский пр-д д 31</t>
  </si>
  <si>
    <t xml:space="preserve">клоп 24 подстанция клоп  пер пол 84994934075 Ольга Вячеславовна</t>
  </si>
  <si>
    <t xml:space="preserve">89853417886 Юлия</t>
  </si>
  <si>
    <t xml:space="preserve">кто-то кусает  2 шка  кошка блохи 3100/4700/6400</t>
  </si>
  <si>
    <t xml:space="preserve">20.00 созвон с мужем совет</t>
  </si>
  <si>
    <t xml:space="preserve">20.00 созвон с мужем совет 18.10 10:46 не отв</t>
  </si>
  <si>
    <t xml:space="preserve">89166026616  Елена</t>
  </si>
  <si>
    <t xml:space="preserve">м Кунцевская  ул Толбухина д 13к5 кв 29 под 1 эт 5 код 29*3590</t>
  </si>
  <si>
    <t xml:space="preserve">12.00   дима</t>
  </si>
  <si>
    <t xml:space="preserve">19-10-4-17</t>
  </si>
  <si>
    <t xml:space="preserve">89258859999 Вазигид</t>
  </si>
  <si>
    <t xml:space="preserve">Таня4 </t>
  </si>
  <si>
    <t xml:space="preserve">инженерная служба 75 м2 таракан 3500/5900 к 18.00 Открытое шоссе д 23к1 Инженерная служба метрогородок  </t>
  </si>
  <si>
    <t xml:space="preserve">18.00 Яничкин</t>
  </si>
  <si>
    <t xml:space="preserve">19-10-3-17</t>
  </si>
  <si>
    <t xml:space="preserve">89164918683 Светлана</t>
  </si>
  <si>
    <t xml:space="preserve">/deratizatsiya.html                                страница с которой пришел запрос
Саушева Светлана                                Имя
+7 916 491 86 83          марьино</t>
  </si>
  <si>
    <t xml:space="preserve">пекарня дер дез 170 м2  6500 60000</t>
  </si>
  <si>
    <t xml:space="preserve">дорого 6500 за 2 услуги 170м2 , она гонит, это я еще низкую стоимость озвучила</t>
  </si>
  <si>
    <t xml:space="preserve">Светлана6</t>
  </si>
  <si>
    <t xml:space="preserve">89175420450 Денис</t>
  </si>
  <si>
    <t xml:space="preserve">120 м2 Рязанская бревно короед  12400/15500+  2200 выезд  чердак тоже стропила</t>
  </si>
  <si>
    <t xml:space="preserve">согласовывает 18.10 10:47  не отв и 22.10 11:43 не актуально</t>
  </si>
  <si>
    <t xml:space="preserve">Каскад на ленинском </t>
  </si>
  <si>
    <t xml:space="preserve">149.10</t>
  </si>
  <si>
    <t xml:space="preserve">89035211713 Владимир</t>
  </si>
  <si>
    <t xml:space="preserve">2шка клоп или блохи 4700/6400  3100 м. Марьино ул Донецкая д 15 3 под 97 кв Владимир </t>
  </si>
  <si>
    <t xml:space="preserve">вторник  11.00</t>
  </si>
  <si>
    <t xml:space="preserve">19-10-5-17</t>
  </si>
  <si>
    <t xml:space="preserve">84999297876 Ирина</t>
  </si>
  <si>
    <t xml:space="preserve">Таня база</t>
  </si>
  <si>
    <t xml:space="preserve">ирина                                Имя
+7 499 929 78 76          ндз ТСЖ Триал наш клиент таракан 2ой подьезд 100м2 </t>
  </si>
  <si>
    <t xml:space="preserve">1343ю   ТСЖ Триал </t>
  </si>
  <si>
    <t xml:space="preserve">договор без ндс разобраться</t>
  </si>
  <si>
    <t xml:space="preserve">открытое шоссе 22  9-23.00</t>
  </si>
  <si>
    <t xml:space="preserve">авоська разобраться</t>
  </si>
  <si>
    <t xml:space="preserve">89776154249 Ника </t>
  </si>
  <si>
    <t xml:space="preserve">клопы 3 шка Андреевка дети живот 5400/6900/ 3800 с дочерею </t>
  </si>
  <si>
    <t xml:space="preserve">совет с дочерью завтра позвонит 18.10 10:48  не отв </t>
  </si>
  <si>
    <t xml:space="preserve">Светлана 1</t>
  </si>
  <si>
    <t xml:space="preserve">/dokumenty-dlya-ses.html                                страница с которой пришел запрос
Татьяна                                 Имя
+7 928 636 23 33 </t>
  </si>
  <si>
    <t xml:space="preserve">89035136733 Сергей</t>
  </si>
  <si>
    <t xml:space="preserve">/unichtozheniye-klopov.html                                страница с которой пришел запрос
СЕРГЕЙ                                Имя
+7 903 513 67 33  уже заказал 2 шка  тар клоп  5200/6900 +1000</t>
  </si>
  <si>
    <t xml:space="preserve">не отв  11:34  не менять стоимость</t>
  </si>
  <si>
    <t xml:space="preserve">заказал уже где-то но подумает над моим предложением</t>
  </si>
  <si>
    <t xml:space="preserve">89653769404 Ольга</t>
  </si>
  <si>
    <t xml:space="preserve">Таня от Надежды клиент</t>
  </si>
  <si>
    <t xml:space="preserve">2шка Кутузовский прт д 23/1 кв 1 под 1 эт 1 код 1реш373  тар 1 этаж  3100</t>
  </si>
  <si>
    <t xml:space="preserve">16.00 звонить обязательно 30.10 улетает</t>
  </si>
  <si>
    <t xml:space="preserve">19-10-1-18</t>
  </si>
  <si>
    <t xml:space="preserve">северо запад  Автомобильные дороги 06.11 26.11  в 10.00</t>
  </si>
  <si>
    <t xml:space="preserve">84994975055 в график</t>
  </si>
  <si>
    <t xml:space="preserve">паллиотивная помощь помпа   гели  к 17 не раньше  двинцев 6 стр 89167520312 </t>
  </si>
  <si>
    <t xml:space="preserve">89037660413 Олег</t>
  </si>
  <si>
    <t xml:space="preserve">Таня3наш клиент</t>
  </si>
  <si>
    <t xml:space="preserve">институт экономики 320 м 21.11                1300ю                7000                ПОСТОПЛАТА Институт ЭКОНОМИКИ дезинсекция разово 320 м2 10240 нахимовский прт д 32  olegbron@inecon.ru        "89037660413 Олег
74997241459"                оплачен        Павел        ждем уже месяц госня сраная        выставлен                                                                                                                        </t>
  </si>
  <si>
    <t xml:space="preserve">1600ю (19-10-2-18) ФГБУН Институт экономики РАН</t>
  </si>
  <si>
    <t xml:space="preserve">юдина костя</t>
  </si>
  <si>
    <t xml:space="preserve">84957466336 Снежана</t>
  </si>
  <si>
    <t xml:space="preserve">Добрый день Снежана,
в продолжение нашей с Вами беседы направляю информацию по стоимости работ на площади 10000 кв.м.:
Дезинсекция (тараканы): 32000 руб.
При заключении договора на ежеквартальное обслуживание, стоимость разовой обработки составит:
28000 руб. (экономия: 16000 руб.)
При 100% предоплате за 4 выезда, абонемент на обслуживание: 100 000 руб. (экономия 28000 руб.)
С уважением, Татьяна      Одинцовский район, село Ромашково, ул Никольская, д 16 к 2 </t>
  </si>
  <si>
    <t xml:space="preserve">за 10000 кв м платил 22000 сказала, что за данную суму не поедем, 42000 стоит, дорого 32000 со скидкой если ежекварт 28000*4=112000 068sk@bk.ru</t>
  </si>
  <si>
    <t xml:space="preserve">ул. Авиамоторная д.53 с 8-16ч. 8 926-400-06-60 Делла</t>
  </si>
  <si>
    <t xml:space="preserve">доки  нпк спп</t>
  </si>
  <si>
    <t xml:space="preserve">Татьяна, добрый день!
Г. Видное, пр-кт Ленинского комсомола 46 А,  49,5 кв.м.
Дезинсекция
Напишите ближайшую дату. Сб, Вс. Выходные
Время 18:30
С Уважением,
Шевченко Сергей
mob: +7 (966)120-88-86
tel:    +7 (495)286-87-07
web:  www.bclean.ru
mail: Shevchenko.s@bclean.ru</t>
  </si>
  <si>
    <t xml:space="preserve">/kak-izbavitsya-ot-krys.html  	           	     страница с которой пришел запрос
алексей  	           	     Имя
+7 495 627 91 92  </t>
  </si>
  <si>
    <t xml:space="preserve">отравите эту крысу двуногую, кто-то прикалывается над ним</t>
  </si>
  <si>
    <t xml:space="preserve">3100/4700 2 шка животные таракан м Сокол 16.00 </t>
  </si>
  <si>
    <t xml:space="preserve">89854492149 Евгений</t>
  </si>
  <si>
    <t xml:space="preserve">м Ясенево ул Ясногорская д 13 к2 кв 291 89854492149 Евгений клоп комплекс  дети</t>
  </si>
  <si>
    <t xml:space="preserve">19-10-2-21</t>
  </si>
  <si>
    <t xml:space="preserve">89299788413 Елена Петровна</t>
  </si>
  <si>
    <t xml:space="preserve">пос Кокошкино ул Ленина д 8 кв 5 89299788413 Елена Петровна</t>
  </si>
  <si>
    <t xml:space="preserve">19-10-4-21</t>
  </si>
  <si>
    <t xml:space="preserve">89262220108 Егор</t>
  </si>
  <si>
    <t xml:space="preserve">500 м2 батутный центр мск 18200/22700 +в мытищах 600 м2 89262220108 Егор golubev@flipfly.ru </t>
  </si>
  <si>
    <t xml:space="preserve">запрос кп отправила в 10:03 15:45 отдал на согласование руководству, завтра напишет мне 28.10 10:00 ответит сегодня, в метро не удобно, не ответил, написала письмо с запросом 17:50</t>
  </si>
  <si>
    <t xml:space="preserve">89037161708 Александр </t>
  </si>
  <si>
    <t xml:space="preserve">Мытищенский рон дер Протасово ул Нагорная 89037161708 Александр мыши дом 65м2 7500 руб +обследование с заделкой не менее 5000 итого 12500</t>
  </si>
  <si>
    <t xml:space="preserve">записался на 21.10 попросил перенести дату дополнительно сообщит</t>
  </si>
  <si>
    <t xml:space="preserve">kak-izbavitsya-ot-tarakanov.html                                  страница с которой пришел запрос
Джураев Бобохон                                   Имя
+7 897 796 86 98                                  телефон </t>
  </si>
  <si>
    <t xml:space="preserve">89263725553 Алексей</t>
  </si>
  <si>
    <t xml:space="preserve">/kontakty.html                                  страница с которой пришел запрос
Алексей                                   Имя
+7 926 372 55 53                                  телефон </t>
  </si>
  <si>
    <t xml:space="preserve">клоп 2 шка Павшинская пойма 5200/6900/3500</t>
  </si>
  <si>
    <t xml:space="preserve">/unichtozheniye-klopov.html  	           	     страница с которой пришел запрос
Евгений  	           	     Имя
+7 963 781 17 17  	           	     телефон </t>
  </si>
  <si>
    <t xml:space="preserve">/kak-izbavitsya-ot-tarakanov.html  	           	     страница с которой пришел запрос
Алиса  	           	     Имя
+7 915 089 08 00  </t>
  </si>
  <si>
    <t xml:space="preserve">/unichtozheniye-klopov.html 	          	     страница с которой пришел запрос
Роман 	          	     Имя
+7 916 059 19 10 	</t>
  </si>
  <si>
    <t xml:space="preserve">84954403092 Татьяна Алексеевна</t>
  </si>
  <si>
    <t xml:space="preserve">71 больница жадкевича палата одна + все корпуса от тараканов без юры  все доки на 89161562659 татьяна алексеевна </t>
  </si>
  <si>
    <t xml:space="preserve">2 талдомская на 19.00  и доваторов  до 10- 17.00 паллиотивной помощи  дер дез Лаура 89167520312   84999401950</t>
  </si>
  <si>
    <t xml:space="preserve">ананьин 16.00 26.10  гап пьяный усиленно </t>
  </si>
  <si>
    <t xml:space="preserve">клоп Варшавка 136 2 этаж 89671768655 Елена 10.00 за прошлый месяц акты </t>
  </si>
  <si>
    <t xml:space="preserve">13-20 акты </t>
  </si>
  <si>
    <t xml:space="preserve">косте передала</t>
  </si>
  <si>
    <t xml:space="preserve">мдн 13.10 84956254743 Галина </t>
  </si>
  <si>
    <t xml:space="preserve">все вымыли но не могут избавиться от запаха будет писать претензию</t>
  </si>
  <si>
    <t xml:space="preserve">16000  9 утра  клин сервис ресторан </t>
  </si>
  <si>
    <t xml:space="preserve">заказ бноплачено</t>
  </si>
  <si>
    <t xml:space="preserve">25.10 дезин НИИ полюс</t>
  </si>
  <si>
    <t xml:space="preserve">01.11 дератиз</t>
  </si>
  <si>
    <t xml:space="preserve">Новый арбат 36/9  11-19.00</t>
  </si>
  <si>
    <t xml:space="preserve">акт отправила доки на неделе доставить</t>
  </si>
  <si>
    <t xml:space="preserve">гцхт гу мвд 1526 дер дез  Мневники 6к2  Анастасия  9-18.00</t>
  </si>
  <si>
    <t xml:space="preserve">23.10		1255ю	5472	4000		ИП Шеремет Анна НИколаевна	Татьяна 8-977-766-22-63</t>
  </si>
  <si>
    <t xml:space="preserve">среда 17:40 пищеблок и на 10.00 3 этажа больничные корпус </t>
  </si>
  <si>
    <t xml:space="preserve">29.05        04.06        4025ма        5900        Балашиха ул Советская 7а кв 106 2 комнаты в одной комнате пенсионер не встающей с кровати        89032831973 Татьяна</t>
  </si>
  <si>
    <t xml:space="preserve">12.00 20.11</t>
  </si>
  <si>
    <t xml:space="preserve">19-10-6-21</t>
  </si>
  <si>
    <t xml:space="preserve">ул мастеркова д 3 50 м2</t>
  </si>
  <si>
    <t xml:space="preserve">89774960898 олимпийская деревня авоська</t>
  </si>
  <si>
    <t xml:space="preserve">не отв </t>
  </si>
  <si>
    <t xml:space="preserve">89619751777 Али</t>
  </si>
  <si>
    <t xml:space="preserve">2 шка клоп  клопы тар  4700/6400 2100 м Печатники ул Полбина  д 23 кв не помнит</t>
  </si>
  <si>
    <t xml:space="preserve">14-15.00</t>
  </si>
  <si>
    <t xml:space="preserve">19-10-2-22</t>
  </si>
  <si>
    <t xml:space="preserve">89651595392 Инна </t>
  </si>
  <si>
    <t xml:space="preserve">3946 м 2 дератизация общага дезинсекция ежеквартально  1635 м2 МОП Войковская  klaud5@mail.ru</t>
  </si>
  <si>
    <t xml:space="preserve">профилактика по факту сказала грызунов нет по насекомым иногда  7789939@mail.ru</t>
  </si>
  <si>
    <t xml:space="preserve">запрос кп отправила 13:35 28.10 11:06 не отв 13:25 не отв отправила запрос почтой</t>
  </si>
  <si>
    <t xml:space="preserve">на ддд звонили</t>
  </si>
  <si>
    <t xml:space="preserve">84959469006 номер отключат за неуплату</t>
  </si>
  <si>
    <t xml:space="preserve">Таня 3 наш клиент</t>
  </si>
  <si>
    <t xml:space="preserve">ООО "ВЕРНУМ"</t>
  </si>
  <si>
    <t xml:space="preserve">новый объект в мытищах доки</t>
  </si>
  <si>
    <t xml:space="preserve">89152600343 Наталья Германовна </t>
  </si>
  <si>
    <t xml:space="preserve">дератиз годов складскоой комплекс юг москвы периметр защита ул Промышленная д 11 А  89152600343 Наталья Германовна  до 16.00 </t>
  </si>
  <si>
    <t xml:space="preserve">pavluk@mail.msk.su</t>
  </si>
  <si>
    <t xml:space="preserve">хочет аудит, передала инфу Равилю 28.10 сегодня завтра рассмотрение, далее хочет встречу 31.10  28.11 не раньше января, 05.02 реорганизация сама позвонит как что известно будет</t>
  </si>
  <si>
    <t xml:space="preserve">1579ю		56000	клопы комплекс 40 бытовок	ООО «Строй Альянс»	" ЖК Западные ворота столицы, Одинцовский район, Можайское шоссе 51,вблизи д.Марфино. Конт.тел. 89269032635 Горелов Сергей.
"</t>
  </si>
  <si>
    <t xml:space="preserve">89672288086 Татьна </t>
  </si>
  <si>
    <t xml:space="preserve">клещ чесоточный дети берем 3 шка  Красногорск 4800/5900</t>
  </si>
  <si>
    <t xml:space="preserve">работа с базой</t>
  </si>
  <si>
    <t xml:space="preserve">Ржавки        11.00        б/н        1510ю        89250828441 Михаил МО рабочий поселок Ржавки д 16 а (Ржваки птицефабрика) до 500 кв.        дератизация 500 кв  + 500кв</t>
  </si>
  <si>
    <t xml:space="preserve">оплачено за год, была одна обработка, отправлен запрос для согласования даты работ</t>
  </si>
  <si>
    <t xml:space="preserve">ДДД обслуживание  400м2	ЧУОО Класический пансионат МГУ ЛОМОНОСОВА	бухгалтер 89255046800  remizov75@mail.ru</t>
  </si>
  <si>
    <t xml:space="preserve">договор подписали а работы не заказывают, отправлен запрос</t>
  </si>
  <si>
    <t xml:space="preserve">1399ю                60000                "Религиозная организация
""Подворье Патриарха Московского
и всея Руси при храме преподобной
Евфросинии, великой княгини
Московской в Котловке г. Москвы
Русской Православной Церкви
(Московский Патриархат)"""        Валентин - помощник настоятеля-староста храма. Тел 8-968-554-00-03                оплачен 5000</t>
  </si>
  <si>
    <t xml:space="preserve">оплатили разово 5000 больше не заказывают, отправлен запрос</t>
  </si>
  <si>
    <t xml:space="preserve">МИД школа пятница 17.00  счета и акты  Елена 89154867815</t>
  </si>
  <si>
    <t xml:space="preserve">Пучково подстанция 13 и 23 акты сент окт</t>
  </si>
  <si>
    <t xml:space="preserve">Косте передала</t>
  </si>
  <si>
    <t xml:space="preserve"> 89160682526 Станислав</t>
  </si>
  <si>
    <t xml:space="preserve">Таня 6 по реккомендации</t>
  </si>
  <si>
    <t xml:space="preserve"> 89160682526 Станислав покупка договора</t>
  </si>
  <si>
    <t xml:space="preserve">149982	дезинсекция	Бытовой городок	495-733-06-90 Александр Берзан\ 84957321603 Вера Петровна Белая	оплата всей суммы сразу.обслуживание-1 раз каждый месяц.кратность 6ть</t>
  </si>
  <si>
    <t xml:space="preserve">недоработали с клиентом, написала актуально ли но с мая забили, можно было бы дожать </t>
  </si>
  <si>
    <t xml:space="preserve">19-10-5-22 (1302ю) ООО ВКУС И ЦВЕТ </t>
  </si>
  <si>
    <t xml:space="preserve">скорая помощь доки  сен октябрь  сразу +акт на 2ух  листах 6204074@ mail.ru коптельский пер  16.00</t>
  </si>
  <si>
    <t xml:space="preserve">сергей центральный госпиталь</t>
  </si>
  <si>
    <t xml:space="preserve">1137ю Сергей 150 м2  оплатил в сентябре но обработку не провели вместо насекомых хочет дер </t>
  </si>
  <si>
    <t xml:space="preserve">сброс</t>
  </si>
  <si>
    <t xml:space="preserve">89250994138 Ольга</t>
  </si>
  <si>
    <t xml:space="preserve">клоп 1 шка кошки дети 4500/5900/2700 </t>
  </si>
  <si>
    <t xml:space="preserve">мужу позвонит уточнит 17:40 не отв</t>
  </si>
  <si>
    <t xml:space="preserve">работа по базе</t>
  </si>
  <si>
    <t xml:space="preserve">направила письмо, т.к. она там не работает</t>
  </si>
  <si>
    <t xml:space="preserve">1260ю                "58000
__
опустились до 50200"                "комбинатовские ребяты - крысы
ШОМ ООО"        "Ольга Морау местая милфа
тел у Семена, на почте переписка"</t>
  </si>
  <si>
    <t xml:space="preserve">дератизация Волгина2/1 310,311,309,312, 1117 и 1306 Бутлерова 3 ком 516  гап </t>
  </si>
  <si>
    <t xml:space="preserve">нефти и газа</t>
  </si>
  <si>
    <t xml:space="preserve">дератизация вся площадь  7954164</t>
  </si>
  <si>
    <t xml:space="preserve">898590777085 Надежда Дмитриевна</t>
  </si>
  <si>
    <t xml:space="preserve">04.06        09.06        4043ин        7 900        35 км от Мкад, Солнечногорский район, поселок Поваровка, СНТ Солнечный, участок 104, оплата будет по 50%        8 985 907 77 0 85 Надежда Дмитриевна        борщевик 1 химия+1 покос        Лиза                борщевик 1 химия +1 покос                1. выезд 09.06        2 выезд 20,07 в графике                                                                                                                                                                                                                                        </t>
  </si>
  <si>
    <t xml:space="preserve">13.00 соток 7 сот  </t>
  </si>
  <si>
    <t xml:space="preserve">2ой этап</t>
  </si>
  <si>
    <t xml:space="preserve">89152746787 Аделина</t>
  </si>
  <si>
    <t xml:space="preserve">Светлана2</t>
  </si>
  <si>
    <t xml:space="preserve">маникюрный салон</t>
  </si>
  <si>
    <t xml:space="preserve">/dezinfektsiya.html                                страница с которой пришел запрос
Андрей                                Имя
+7 896 528 87 31                  </t>
  </si>
  <si>
    <t xml:space="preserve">ФБУ реабил и учебный  центр ФСС СС таракан мыши  174/18 20.00 МО Калинское один Ксения 89262847644</t>
  </si>
  <si>
    <t xml:space="preserve">89859707622 Владимир</t>
  </si>
  <si>
    <t xml:space="preserve">/dezinfektsiya.html                                страница с которой пришел запрос
Владимир                                Имя
+7 985 970 76 22          </t>
  </si>
  <si>
    <t xml:space="preserve">не отв 11:58 не отв</t>
  </si>
  <si>
    <t xml:space="preserve">не отв может спам</t>
  </si>
  <si>
    <t xml:space="preserve">1708ю        ООО «Фарина Групп» 19-10-5-23</t>
  </si>
  <si>
    <t xml:space="preserve">89153484016 Анна</t>
  </si>
  <si>
    <t xml:space="preserve">дети 2шка мск 3100/4700 сек пятница 10.00 м Белорусская ул Пресненский вал д 40 1 под 10 эт кв 38 код 38к4997 </t>
  </si>
  <si>
    <t xml:space="preserve">19-10-2-23</t>
  </si>
  <si>
    <t xml:space="preserve">89166743211 Жирков Владимир Иванович</t>
  </si>
  <si>
    <t xml:space="preserve">84997635721 офис коридоры тар 150 м2 авиамоторная 2000 м2  7500 осмотр  здания ул Проезд завода серп и молот д 5 стр1  89166743211 Жирков Владимир Иванович 84997675721 11-16.00 </t>
  </si>
  <si>
    <t xml:space="preserve">обслуживание по дератизации, дезинсекция только коридоры и хочет гарантию, сказала нет, так мы не сможем zhvi@inbox.ru</t>
  </si>
  <si>
    <t xml:space="preserve">жадный урод сказал работайте дальше по таким ценам с кем вы работаете</t>
  </si>
  <si>
    <t xml:space="preserve">аудит Равиль</t>
  </si>
  <si>
    <t xml:space="preserve">4073ин запрос договора </t>
  </si>
  <si>
    <t xml:space="preserve">6800/9500 тар 100 м2 квартира дети мск приезжал к Светлане заодно спросил</t>
  </si>
  <si>
    <t xml:space="preserve">51 подстанция скорая пом 14.00 8977 июль 89776415763 Вероника тар</t>
  </si>
  <si>
    <t xml:space="preserve">пятн 10.00</t>
  </si>
  <si>
    <t xml:space="preserve">89652887317 Андрей</t>
  </si>
  <si>
    <t xml:space="preserve">юр лицо лекарства 2500 раз в неделю 2 раза в неделю 1500*2 1000</t>
  </si>
  <si>
    <t xml:space="preserve">Микроплюс  дезинф авто еженедельно 1-2 раза</t>
  </si>
  <si>
    <t xml:space="preserve">заказ на 32400 ниже</t>
  </si>
  <si>
    <t xml:space="preserve">отправит реквизиты сегодня завтра</t>
  </si>
  <si>
    <t xml:space="preserve">1534ю                25500        борщ покос+гербицид 30сот        ООО Эвертон+        " Валерий Патенко &lt;v.pat69@gmail.com&gt; 89191398825  
Московская обл, р-н
Химкинский, вблизи д.
Клязьма
Новый арбат 36/9  11-19.00"</t>
  </si>
  <si>
    <t xml:space="preserve">доставить оригиналы дог счет</t>
  </si>
  <si>
    <t xml:space="preserve">Татьяна, добрый день.
Прошу прислать коммерческое предложение на 2020 на микробиологию и ДД.
С уважением,
Рамиль Нигматуллин
Директор по качеству
АО Мультифлекс
8-499-940-92-07 (вн.2141)
8-985-310-77-60</t>
  </si>
  <si>
    <t xml:space="preserve">9800 бн	№ 19-1   АО «МУЛЬТИФЛЕКС» 	Домодедово, мкр Северный, ул Логистическая,д 1 к 3  89853107760 Рамиль	дезинсекция и дератизация 18 200 кв м  пест контроль передать счёт обязательно   и акты	Таня</t>
  </si>
  <si>
    <t xml:space="preserve">89282287540 Сергей</t>
  </si>
  <si>
    <t xml:space="preserve">Таня5 живосайт</t>
  </si>
  <si>
    <t xml:space="preserve">Тула  40 м2   15000/19000  клоп</t>
  </si>
  <si>
    <t xml:space="preserve">будет думать Тула</t>
  </si>
  <si>
    <t xml:space="preserve">89851857753 Ирина</t>
  </si>
  <si>
    <t xml:space="preserve">3шка   2899 мск м Бульвар Рокоссовского ул  Открытое шоссе д 21 к11 кв 39 тел 89851857753 Ирина  </t>
  </si>
  <si>
    <t xml:space="preserve">пер по дня</t>
  </si>
  <si>
    <t xml:space="preserve">19-10-3-23</t>
  </si>
  <si>
    <t xml:space="preserve">89296002222 Кирилл</t>
  </si>
  <si>
    <t xml:space="preserve">Светлана7</t>
  </si>
  <si>
    <t xml:space="preserve">89296002222 Кирилл доки сэс</t>
  </si>
  <si>
    <t xml:space="preserve">/unichtozheniye-klopov.html 	          	     страница с которой пришел запрос
фарход 	          	     Имя
+7 925 522 22 17 </t>
  </si>
  <si>
    <t xml:space="preserve">19-10-1-24</t>
  </si>
  <si>
    <t xml:space="preserve">89776085299 Марина клоп 7 бытовок москва  7000 /9500</t>
  </si>
  <si>
    <t xml:space="preserve">19-10-2-24 НСТ ГРУПП ООО</t>
  </si>
  <si>
    <t xml:space="preserve">21.04                1062ю                        22000        "НАХАБИНО ЕЖЕКВАРАТЛЬНО 270 кв.м. 5500х4
79161254493 Александр"                2Д обслуж ежекварт        работаем        Павел        апрель 5500        июль 5500        "октябрь 5500
оплачен"        "январь 2019
 5500"                                                                                                        </t>
  </si>
  <si>
    <t xml:space="preserve">туман гап орошение пер пол дня</t>
  </si>
  <si>
    <t xml:space="preserve">разобраться хрень какая-то ежеквартально, но заказывал по факту 2 раза в 18 и один в 19  повысить цены, не отв 17:41</t>
  </si>
  <si>
    <t xml:space="preserve">89263925971 Марина </t>
  </si>
  <si>
    <t xml:space="preserve">3 шка  мск 4900/6800  клоп 11.00 м. Марино Новочеркасский бул д 8 кв 132 под 4 эт 7 код 132 </t>
  </si>
  <si>
    <t xml:space="preserve">19-10-3-24</t>
  </si>
  <si>
    <t xml:space="preserve">37 подст скорая помощь 89163706823 екатерина мошки </t>
  </si>
  <si>
    <t xml:space="preserve">89773985014 денис доки</t>
  </si>
  <si>
    <t xml:space="preserve">84955777878 Светлана </t>
  </si>
  <si>
    <t xml:space="preserve">территория дератиз тц  бункер с мусором и жилые вагоны рядом 150 м2  17 км  от мкад 4500</t>
  </si>
  <si>
    <t xml:space="preserve">хочет с ндс сказала ок но + 20% подумает</t>
  </si>
  <si>
    <t xml:space="preserve">89773194016 Адрей </t>
  </si>
  <si>
    <t xml:space="preserve">сан эпид обследование  2шка 5000 Адрей </t>
  </si>
  <si>
    <t xml:space="preserve">сам не знает от чего не может внятно объяснить и лицензия нужна ему</t>
  </si>
  <si>
    <t xml:space="preserve">мсэ</t>
  </si>
  <si>
    <t xml:space="preserve">84952564023 михаил </t>
  </si>
  <si>
    <t xml:space="preserve">5800 или 7500 михаил  170м2 полуподвал офис мск дератизация</t>
  </si>
  <si>
    <t xml:space="preserve">согл с руков</t>
  </si>
  <si>
    <t xml:space="preserve">/programma-proizvodstvennogo-kontrolya-ppk.html 	          	     страница с которой пришел запрос
Марина 	          	     Имя
+7 915 012 47 04 </t>
  </si>
  <si>
    <t xml:space="preserve">Добрый день.
На данный момент устраивает вариант на 6 месяцев (32400 р.), с возможностью дальнейшей пролонгации (на 6 месяцев или уже на год).
В день заключению договора (4 ноября)  готовы оплатить. 
С Уважением, Андрей Поляков 
ЗАО "Микро-плюс"
к/т 8-965-288-73-17</t>
  </si>
  <si>
    <t xml:space="preserve">32400 еженедельная обработк 1 авто абонемент 6 месяцев 1200 за раз</t>
  </si>
  <si>
    <t xml:space="preserve">19-10-4-24 ЗАО "Микро-плюс"</t>
  </si>
  <si>
    <t xml:space="preserve">оплата 4 ноября</t>
  </si>
  <si>
    <t xml:space="preserve">89851101384 яна</t>
  </si>
  <si>
    <t xml:space="preserve">Татьяна, точную дату сообщу позже.
Ориентировочно можно  на  следующей неделе, время  с 9 до 16ч..
С уважением,
Яна Суднишникова | Специалист по закупкам
phone: + 7 495 739-28-43, ext. 2768
email: Yana.Sudnishnikova@roslogistics.ru
Описание: cid:image001.jpg@01CF54CA.C68CD8C0    www.roslogistics.ru</t>
  </si>
  <si>
    <t xml:space="preserve">Татьяна, можно приехать даже завтра до 15.30.
Или в понедельник до 13.30ч, либо с 15.30 до 16.30</t>
  </si>
  <si>
    <t xml:space="preserve">аудит согласовать с Равилем на больничном во вторник выходит собирают кп просила сообщить если будут более выгодные предложения</t>
  </si>
  <si>
    <t xml:space="preserve">89998292010 Денис</t>
  </si>
  <si>
    <t xml:space="preserve">общепит 70-80 м2  10-12.00 5500/50000 за 12 выездов  2000 обследование на наличие насомыв  5900 смывы</t>
  </si>
  <si>
    <t xml:space="preserve">чек на 1000 за ложн выезд</t>
  </si>
  <si>
    <t xml:space="preserve">84955650172 Ольга</t>
  </si>
  <si>
    <t xml:space="preserve">клоп 84955650172 1 шка 2700/4500 чек на оплату -10% пенсионер 1500 </t>
  </si>
  <si>
    <t xml:space="preserve">чек сертификат мастера лицензию все хочет</t>
  </si>
  <si>
    <t xml:space="preserve">3шка 6800/ 14000 4 года клопы без обработки</t>
  </si>
  <si>
    <t xml:space="preserve">большая очаковская гов 89169579895 александр   на дератизацию (2 133 м2) по адресу: г. Москва, ул. Б.Очаковская, д. 12, корп. 7</t>
  </si>
  <si>
    <t xml:space="preserve">1653ю/5</t>
  </si>
  <si>
    <t xml:space="preserve">89999159935 Фарход</t>
  </si>
  <si>
    <t xml:space="preserve">зеленоград 1 шка тар клоп 3200/5000</t>
  </si>
  <si>
    <t xml:space="preserve">согласует со всеми </t>
  </si>
  <si>
    <t xml:space="preserve">89031425094 Ольга</t>
  </si>
  <si>
    <t xml:space="preserve">/dezinfektsiya.html                    Страница
 commercial                    Тема
 Ольга                     Имя
 serpkb@yandex.ru                     email
 +7 903 142 50 94                     Телефон
      скачать
                    ТЗ
</t>
  </si>
  <si>
    <t xml:space="preserve">89167993519 Владислав</t>
  </si>
  <si>
    <t xml:space="preserve">dezinsektsiya.html                                  страница с которой пришел запрос
владислав                                  Имя
+7 916 799 35 19                                  телефон  клоп Зеленоград  3200/5000 3000 2800</t>
  </si>
  <si>
    <t xml:space="preserve"> 2 года гарантию ему предлагают</t>
  </si>
  <si>
    <t xml:space="preserve">/programma-proizvodstvennogo-kontrolya-ppk.html 	          	     страница с которой пришел запрос
Степан 	          	     Имя
+7 930 890 65 61 </t>
  </si>
  <si>
    <t xml:space="preserve">1 ноября счет и договор сделать</t>
  </si>
  <si>
    <t xml:space="preserve">МСЭ        9:56        8495337557 Светлана        Таня с пред дней        магазин веста 84953348677 2 раза подвал  23:45 м. Коньково ул Профсоюзная д 128 к2  Гастроном  пяница  а в субботу подвал 16.00  +3000  200м2 таракан         обработка в 2 этапа 12000+3000        15000                                                19-10-1-10        "12.10.2019
13.10.2019"        заказ                                                                                                                                                                                </t>
  </si>
  <si>
    <t xml:space="preserve">10000 повтор</t>
  </si>
  <si>
    <t xml:space="preserve">19-10-5-25</t>
  </si>
  <si>
    <t xml:space="preserve">19-10-3-25</t>
  </si>
  <si>
    <t xml:space="preserve">вытовачн залы москвы староконюшенный 39 2 кп</t>
  </si>
  <si>
    <t xml:space="preserve">/kak-izbavitsya-ot-tarakanov.html  	           	     страница с которой пришел запрос
Елена  	           	     Имя
+7 916 171 34 21  </t>
  </si>
  <si>
    <t xml:space="preserve">не оставляла</t>
  </si>
  <si>
    <t xml:space="preserve">пн</t>
  </si>
  <si>
    <t xml:space="preserve">бурназян пищеблок Новощукинская 23</t>
  </si>
  <si>
    <t xml:space="preserve">89637180258 Надежда Владимировна</t>
  </si>
  <si>
    <t xml:space="preserve">дер дез школа 1 м2 дератиз 1000 дез 364,6   Электросталь 
Прошу выслать коммерческое предложение с пометкой тв теме "для Надежды Владимировны по контракту" на: 
Вид работы, Цена за 1 м2 (руб.), срок, общая стоимость
1. Дератизация 1000 м3, 12 мес
2. Дезинсекция 364.6 м3, 12 мес
3. Акарицидная обработка 1000м3 разово (май)
8-963-718-02-58 Надежда Владимировна </t>
  </si>
  <si>
    <t xml:space="preserve">по контракту КП цены по сайту смотрела elschool20@mail.ru</t>
  </si>
  <si>
    <t xml:space="preserve">электронный  магазин</t>
  </si>
  <si>
    <t xml:space="preserve">кп отправила электронный  магазин</t>
  </si>
  <si>
    <t xml:space="preserve">dogovor-na-dezinsektsiyu.html 	          	     страница с которой пришел запрос
Оксана 	          	     Имя
+7 903 663 35 55 	          	     телефон
</t>
  </si>
  <si>
    <t xml:space="preserve">Счет ООО Пиццемания </t>
  </si>
  <si>
    <t xml:space="preserve">19-9-2-26 (1028ю)  ООО Пиццемания </t>
  </si>
  <si>
    <t xml:space="preserve">Алексей энергия 84956459767</t>
  </si>
  <si>
    <t xml:space="preserve">15 кв м маршала чуйкова д4  18-19.00 
Кузьминки Контакты: Оксана +7 905 923 34 65</t>
  </si>
  <si>
    <t xml:space="preserve">19-9-8-23 (1236ю) ООО Клинсервис </t>
  </si>
  <si>
    <t xml:space="preserve">МСЭ	с выходных	84954628717 Альбер Валентинович	Таня	м Щелковская ул Щелковское шоссе д 57к1 кв 38 под один эт 6 код 57к6316 	2 шка таракан улв+гель	3100						19-10-2-7	10.10	заказ																						</t>
  </si>
  <si>
    <t xml:space="preserve">1500 повтор</t>
  </si>
  <si>
    <t xml:space="preserve">полюс ,</t>
  </si>
  <si>
    <t xml:space="preserve">бурназяна кп</t>
  </si>
  <si>
    <t xml:space="preserve">89057532218 Свелана</t>
  </si>
  <si>
    <t xml:space="preserve">мыши под вагонкой 25 км  внутри 100  6900 </t>
  </si>
  <si>
    <t xml:space="preserve">Таня с пред живосайт</t>
  </si>
  <si>
    <t xml:space="preserve">89776085299 Марина клоп 7 бытовок москва  7000 /9500 89299908000 Илья Ярцевская д 27 марина 89857988282 10.00</t>
  </si>
  <si>
    <t xml:space="preserve">Добрый день. Вас беспокоит пом. эпидемиолога ФГБУ ГНЦ ФМБЦ им. А.И. Бурназяна ФМБА России г. Москва, ул. Маршала Новикова, д. 23. Буслаева Марина Николаевна. 
Прошу вас представить КП на проведение дезинсекционных и дератизационных работ в клинике.
Общая площадь проводимых дератизационных работ составляет 71 378,80 м2 . кратность проведения работ - 2 раза в год (весна, осень). 
Общая площадь проводимых дезинсекционных работ составляет 8 500,00 м2 . кратность проведения работ - 12 раза в год. (пищеблок - 2, общежитие- 1, раздаточные - 18, палаты - по требованию).
Адреса:
г. Москва, ул. Маршала Новикова, д. 23.
г. Москва, ул. Гамалеи, д. 15.
г. Москва, ул. Живописная, д. 46.
г. Москва, ул. Новощукинская, д. 7.
г. Москва ул. Гамалеи, д. 17А.</t>
  </si>
  <si>
    <t xml:space="preserve">кп отправила </t>
  </si>
  <si>
    <t xml:space="preserve">клопы лрц 0489296050347</t>
  </si>
  <si>
    <t xml:space="preserve">800 м2 москва сити 18000 клинсервис дорого офис 14500</t>
  </si>
  <si>
    <t xml:space="preserve">Добрый день.
Оказываете ли вы следующие услуги. Сколько стоить будут договора\услуги по следующим направлениям:
1.                   Договор на дезинсекцию и дератизацию
2.                   Программа производственного контроля, договор с аккредитованной организацией на лабораторные исследования, протоколы исследований за год
3.                    Договор на обслуживание, очистку и дезинфекцию системы вентиляции и кондиционирования
4.                   Договор на утилизацию люминисцентных ламп
С уважением,
Иван Овсянников
499-702-80-62
 Юрий Сергеевич
Иван Овсянников
499-702-80-60
</t>
  </si>
  <si>
    <t xml:space="preserve">ООО "Батутный центр" 19-10-1-29</t>
  </si>
  <si>
    <t xml:space="preserve">заказ бн  счет отправлен</t>
  </si>
  <si>
    <t xml:space="preserve">жадкевича</t>
  </si>
  <si>
    <t xml:space="preserve">клоп 2500 акт обследования  590 платила  м митино  за 1500 просит ок</t>
  </si>
  <si>
    <t xml:space="preserve">нет спецов</t>
  </si>
  <si>
    <t xml:space="preserve">89266531507 Елена</t>
  </si>
  <si>
    <t xml:space="preserve">озерец моло елена 89266531507 Елена  до 18.00 Дмитровский рон</t>
  </si>
  <si>
    <t xml:space="preserve">89851795221 Илья</t>
  </si>
  <si>
    <t xml:space="preserve">Таня3  живосайт</t>
  </si>
  <si>
    <t xml:space="preserve">89851795221 дезинс  ежекв дерат ежем  1000 м2 дезинф ежекв администативное здание склад офис  мск  день  фарм сырье  периодически есть проблемы </t>
  </si>
  <si>
    <t xml:space="preserve">тип объекта день ночь есть проблемы нет смывы с поверхностей    после  дезиф  20 шт смывов sokolovip</t>
  </si>
  <si>
    <t xml:space="preserve">  наши 200 000-250 его остальное кп на 450 000 откат </t>
  </si>
  <si>
    <t xml:space="preserve">запрос КП  i.sokolov@ecostyle.com sokolovip@me.com
 09.12 14:32 все в силе согласовывает площади</t>
  </si>
  <si>
    <t xml:space="preserve">89852338179 Валерий Михайлович</t>
  </si>
  <si>
    <t xml:space="preserve">3 шка 80 м2 3500/5500 м. Пушкинская Тверская  ул Малая Дмитровка д 8 стр 1 вход с улицы кв 11 код 11  89852338179 Валерий Михайлович </t>
  </si>
  <si>
    <t xml:space="preserve">14-15.00 Черепинс</t>
  </si>
  <si>
    <t xml:space="preserve">19-10-2-29</t>
  </si>
  <si>
    <t xml:space="preserve">МОССЕС</t>
  </si>
  <si>
    <t xml:space="preserve">89654229055 Светлана</t>
  </si>
  <si>
    <t xml:space="preserve">производство  пищевой  200 м2 мск дер дез  вечер   14200 10000 1500 31000  25000 журн 1500 журнал+обс ежемес 
</t>
  </si>
  <si>
    <t xml:space="preserve">у вас дорого, сказала потому что офицально, хочет купить акты сказала не продаем 17200</t>
  </si>
  <si>
    <t xml:space="preserve">19-10-5-29</t>
  </si>
  <si>
    <t xml:space="preserve">заказ бн </t>
  </si>
  <si>
    <t xml:space="preserve">ОАНО «ЛИДЕРЫ»</t>
  </si>
  <si>
    <t xml:space="preserve">ждем еще 6000</t>
  </si>
  <si>
    <t xml:space="preserve">ОАНО «ЛИДЕРЫ» 1707ю</t>
  </si>
  <si>
    <t xml:space="preserve">Ориентировочно бронируем день с 18 по 24 ноября</t>
  </si>
  <si>
    <t xml:space="preserve">"dezinfektsiya.html                                  страница с которой пришел запрос
Елена                                  Имя
+7 916 542 73 41                                  телефон "</t>
  </si>
  <si>
    <t xml:space="preserve">Таня7 живосайт</t>
  </si>
  <si>
    <t xml:space="preserve">m.filina@gladilnaya.ru</t>
  </si>
  <si>
    <t xml:space="preserve">ростокинская д 1 выставочные залы </t>
  </si>
  <si>
    <t xml:space="preserve">Новогиреево ул Столеваров д 26к2 кв 96 под 3 эт 6 код в96в 89067995180</t>
  </si>
  <si>
    <t xml:space="preserve">6400 нашла дешевле и стоимость не хотела говорить, злая овца</t>
  </si>
  <si>
    <t xml:space="preserve">89260696443 Юлия</t>
  </si>
  <si>
    <t xml:space="preserve">deratizatsiya.html                    Страница
 commercial                    Тема
 Юлия                     Имя
 yuli15ya@yandex.ru                     email
 +7 926 069 64 43                     Телефон  дет сад крысы 2153,2 кв м  мыши и акарицид  дезинс 178,8  30 соток клещ Электросталь дет мдоу 33  на 2020   проблем практически нет тк регулярно проводят сказала</t>
  </si>
  <si>
    <t xml:space="preserve">на 2020 год</t>
  </si>
  <si>
    <t xml:space="preserve">запрос КП на 2020 отправила</t>
  </si>
  <si>
    <t xml:space="preserve">89852203675 доки сэс</t>
  </si>
  <si>
    <t xml:space="preserve">890672777770 Анастасия</t>
  </si>
  <si>
    <t xml:space="preserve">Таня11 живосайт</t>
  </si>
  <si>
    <t xml:space="preserve">дератиз на след год 1000 м2 Сергиев-Посад  тех работы  ежемесячно  проблема есть </t>
  </si>
  <si>
    <t xml:space="preserve">запрос КП ecolog@niirp.com отправила</t>
  </si>
  <si>
    <t xml:space="preserve">89267044301 Александр</t>
  </si>
  <si>
    <t xml:space="preserve">Таня12</t>
  </si>
  <si>
    <t xml:space="preserve">галицин ресторан 89267044301 общепит </t>
  </si>
  <si>
    <t xml:space="preserve">Рамиль передал, не знают кто звонил, передадут инфу и номер</t>
  </si>
  <si>
    <t xml:space="preserve">Таня13</t>
  </si>
  <si>
    <t xml:space="preserve">/programma-proizvodstvennogo-kontrolya-ppk.html 	          	     страница с которой пришел запрос
Екатерина 	          	     Имя
+7 916 943 44 14 </t>
  </si>
  <si>
    <t xml:space="preserve">Таня14</t>
  </si>
  <si>
    <t xml:space="preserve">dogovor-na-dezinsektsiyu.html 	          	     страница с которой пришел запрос
Наталья 	          	     Имя
+7 916 406 83 17 	          	     телефон
</t>
  </si>
  <si>
    <t xml:space="preserve">Таня15</t>
  </si>
  <si>
    <t xml:space="preserve">/dokumenty-dlya-ses.html	 	 Страница
 commercial	 	 Тема
 Михаил	 	  Имя
 mikhail.molodtsov@gmail.com	 	  email
 +7 930 835 31 48	 	  Телефон
      скачать
 	  ТЗ
</t>
  </si>
  <si>
    <t xml:space="preserve">МСЭ и мгцд</t>
  </si>
  <si>
    <t xml:space="preserve">89164068317 Наталья</t>
  </si>
  <si>
    <t xml:space="preserve">Таня16 живосайт</t>
  </si>
  <si>
    <t xml:space="preserve">Наталья 3 шка клопы 2 км от мкад Люберцы  ул Колхозная д 18 кв 23 под 2 эт 1 код 6890  тел 89164068317 жив  8800  сертификат  </t>
  </si>
  <si>
    <t xml:space="preserve">19-10-6-29</t>
  </si>
  <si>
    <t xml:space="preserve">заказ 8800 котенка не знает куда деть и тд</t>
  </si>
  <si>
    <t xml:space="preserve">авоська пр будденого </t>
  </si>
  <si>
    <t xml:space="preserve">Таня17</t>
  </si>
  <si>
    <t xml:space="preserve">согласовываем</t>
  </si>
  <si>
    <t xml:space="preserve">заказ бн оплачено 29.10</t>
  </si>
  <si>
    <t xml:space="preserve">17 звонков из них   7 врач 2 отказ 2 кп 1 аудит  4  заказ 1 недозвон</t>
  </si>
  <si>
    <t xml:space="preserve">Заявка на дезинсекцию ГБУЗ "ГКБ им С.С.Юдина ДЗМ"
Ольга Вишневская
chiefepid@gkbyudina.ru
сегодня в 15:24
:
info@mossanexpert.com
 Просим провести дезинсекцию по адресу Коломенский проезд, д.4, главный корпус, технические этажи 12,14,15,16, техподполье в местах расположения приточной системы+ III отделение кардиология
О дате проведения работ просьба сообщить в эпидотдел на данную эл.почту
Или по телефону 499-782-3320
С уважением, Мерген Д.
 </t>
  </si>
  <si>
    <t xml:space="preserve">время?</t>
  </si>
  <si>
    <t xml:space="preserve">51 подстанция по вент камеры мы ли делаем у них сказала нет</t>
  </si>
  <si>
    <t xml:space="preserve">4957333541 Ирина Светлана</t>
  </si>
  <si>
    <t xml:space="preserve">13180497-18                83320,7                "ГБУ ""СШ №7"" Москомспорта
"        "
173559@mail.ru 
тел. 8 (495) 733-35-41"</t>
  </si>
  <si>
    <t xml:space="preserve">после 15</t>
  </si>
  <si>
    <t xml:space="preserve">49 под клоп 50 м Барышиха д 53 
Митино
10-12.00</t>
  </si>
  <si>
    <t xml:space="preserve">/dogovor-na-dezinsektsiyu.html  	           	     страница с которой пришел запрос
Татаринова Вера Владимировна  	           	     Имя
+7 891 698 13 88  	           	     телефон </t>
  </si>
  <si>
    <t xml:space="preserve">номер неверный</t>
  </si>
  <si>
    <t xml:space="preserve">пучкова не все акты 51 под Салтыковская д 20 84956204251  84957011638  в счете за сентябрь и октябрь через запятую за 2 месяца</t>
  </si>
  <si>
    <t xml:space="preserve">акты сен окт</t>
  </si>
  <si>
    <t xml:space="preserve">выполнеено 25.10</t>
  </si>
  <si>
    <t xml:space="preserve">от Светланы</t>
  </si>
  <si>
    <t xml:space="preserve">380 м2 ирина  тар ira-bulkina@yandex.ru</t>
  </si>
  <si>
    <t xml:space="preserve">запрос КП  отправила</t>
  </si>
  <si>
    <t xml:space="preserve">
Семёновская
 Г. Москва. Семёновский пер-к 15 батутный центр </t>
  </si>
  <si>
    <t xml:space="preserve">3я радиальная д2а 89162040135 марат хоспи завхоз</t>
  </si>
  <si>
    <t xml:space="preserve">метрогор 89263306666</t>
  </si>
  <si>
    <t xml:space="preserve">89250102220 Маргарита</t>
  </si>
  <si>
    <t xml:space="preserve">тар маг 80 м2 зоотавары  воскресенье 20.00  7200/9000  рыбки</t>
  </si>
  <si>
    <t xml:space="preserve">согл с рук</t>
  </si>
  <si>
    <t xml:space="preserve">13 гор больница пищеблок четв эслана дез велозаводская 17:40</t>
  </si>
  <si>
    <t xml:space="preserve">89057386751 Сан в Волка Татьяна Леонидовна</t>
  </si>
  <si>
    <t xml:space="preserve">89057386751  3д дератизация 120 000 комбинат питания  </t>
  </si>
  <si>
    <t xml:space="preserve">жду тз отправила пустое письмо </t>
  </si>
  <si>
    <t xml:space="preserve">МСЭ        9:11        89266531507 Елена        Таня2        озерец моло елена 89266531507 Елена  до 18.00 Дмитровский рон        аудит                                                                        аудит Равиль                                                                                                                                                                                </t>
  </si>
  <si>
    <t xml:space="preserve">60 кик  клеевыфе по насек отрава обслуж 1000 кв м skuridinsips@gmail.com</t>
  </si>
  <si>
    <t xml:space="preserve">щукинский  военный центр госпи 2 корпус щукинская 20 1я пехотная д 9стр 7 посл 17.00</t>
  </si>
  <si>
    <t xml:space="preserve">еженедельно за октябрь по договору дегазация </t>
  </si>
  <si>
    <t xml:space="preserve">акты привезти 89684460015 Владимир Николаевич даратов  Щукинская 20  </t>
  </si>
  <si>
    <t xml:space="preserve">89175185426 Юлия</t>
  </si>
  <si>
    <t xml:space="preserve">300м2  офисы незначит  год ежемес   100 000 абонемен  91751854@mail.ru 12500 </t>
  </si>
  <si>
    <t xml:space="preserve">Думала мы гос мгцд, сказала что гос ей помпой сделают и вонючими препаратами</t>
  </si>
  <si>
    <t xml:space="preserve">запрос КП  отправила 91751854@mail.ru 31.10 не отв 16:58 не отв</t>
  </si>
  <si>
    <t xml:space="preserve">нефти газа волгина 2/1  3 комнаты </t>
  </si>
  <si>
    <t xml:space="preserve">89163547427 Сергей Николаевич  </t>
  </si>
  <si>
    <t xml:space="preserve">алло пица дератиз дезин 1 помещ тар  севаст 15 к1 площ 300 м2  Сергей Николаевич  7301020@mail.ru   </t>
  </si>
  <si>
    <t xml:space="preserve">запрос КП  отправила 7301020@mail.ru    31.10 10:41  не отв</t>
  </si>
  <si>
    <t xml:space="preserve">23.10                1255ю        5472        4000+5472                ИП Шеремет Анна НИколаевна  114 2 д      Татьяна 8-977-766-22-63  89267996420 Анна Николаевна</t>
  </si>
  <si>
    <t xml:space="preserve">17.00 м. Свиблово Снежная д 27 к1 89267996420 Анна Николаевна </t>
  </si>
  <si>
    <t xml:space="preserve">89163570152 Михаил</t>
  </si>
  <si>
    <t xml:space="preserve">89163570152 Михаил за мкад 10000 закрытая +4000 откр тер  69700 или  90000</t>
  </si>
  <si>
    <t xml:space="preserve">пятница ответ неудолбно говорить, не отв</t>
  </si>
  <si>
    <t xml:space="preserve">89645514628 Исмат</t>
  </si>
  <si>
    <t xml:space="preserve">2шка Мытищи блохи  дети 3100/5200</t>
  </si>
  <si>
    <t xml:space="preserve">согл 18:17 думают еще</t>
  </si>
  <si>
    <t xml:space="preserve">89646401334 Ольга  Владимировна</t>
  </si>
  <si>
    <t xml:space="preserve">студия танцев 150 м2  подвесной потолок крыса утилизация м Алтуфьво дыры стремянка  не двигается 6800</t>
  </si>
  <si>
    <t xml:space="preserve">курьер  1000 ложный выезд 6800</t>
  </si>
  <si>
    <t xml:space="preserve">в течение часа приезд хочет 7500  дорого и 6800 тоже</t>
  </si>
  <si>
    <t xml:space="preserve">89091556781 Андрей</t>
  </si>
  <si>
    <t xml:space="preserve">73 м таракан  кафе 7500/ 8200/10000 трц гагаригнский</t>
  </si>
  <si>
    <t xml:space="preserve">будет мониторить сам позвонит</t>
  </si>
  <si>
    <t xml:space="preserve">11:30        89262252992 Вера        Таня 3        "/dezinfektsiya-ot-tarakanov.html                                страница с которой пришел запрос
Вера                                Имя
+7 926 225 29 92                                телефон центр ин язык 100 м2  5500/7200 м Люберцы 3е почтовое отделение д 65 к1 1 этаж жилого дома, с торца вход  вывеска примаинглиш "        15-16.00        5500                                                19-9-3-18        21.09</t>
  </si>
  <si>
    <t xml:space="preserve">11.00 суббота</t>
  </si>
  <si>
    <t xml:space="preserve">19-10-2-30</t>
  </si>
  <si>
    <t xml:space="preserve">02.11.2019 срм глючит</t>
  </si>
  <si>
    <t xml:space="preserve">89032424393 Александр 3шка клоп  м Академическая Нагорная, ул Дмитрия Ульянова д 43 к1 кв 208 под 6 код 208 7 эт</t>
  </si>
  <si>
    <t xml:space="preserve">19-10-3-30</t>
  </si>
  <si>
    <t xml:space="preserve">31.10.2019  срм глючит</t>
  </si>
  <si>
    <t xml:space="preserve">алмаз нпо  431 </t>
  </si>
  <si>
    <t xml:space="preserve">заказ бн  постоплата, </t>
  </si>
  <si>
    <t xml:space="preserve">Здравствуйте!
в соответствии с договором от 17.04.2019 № 69/19
просим 11.11.2019 в 9-00 осуществить обработку помещений по адресу : г. Москва, Мамоновский пер. , д. 10, стр. 1 (Московский театр Юного Зрителя)
Контактное лицо: 8-916-924-20-16, София Владимировна
За ранее благодарен
С Уважением,
Владимир
8-967-056-65-46
МТЮЗ</t>
  </si>
  <si>
    <t xml:space="preserve">11.11 на 31 листе</t>
  </si>
  <si>
    <t xml:space="preserve">/dokumenty-dlya-ses.html 	          	     страница с которой пришел запрос
ОЛЬГА  	          	     Имя
+7 910 429 60 84 	          	     телефон</t>
  </si>
  <si>
    <t xml:space="preserve">89859086110 Константин</t>
  </si>
  <si>
    <t xml:space="preserve"> живосайт</t>
  </si>
  <si>
    <t xml:space="preserve">крысы тар 200 м2  кухня рестор гараж договор r.amirhanov@tatar.ru</t>
  </si>
  <si>
    <t xml:space="preserve">запрос КП отправлено получил рассматриваю </t>
  </si>
  <si>
    <t xml:space="preserve">89037285899 Андрей</t>
  </si>
  <si>
    <t xml:space="preserve">рестор 500 м2 центр разово   препарат 19200  10000  стикер после 3х выез</t>
  </si>
  <si>
    <t xml:space="preserve">ddmasya@yandex.ru</t>
  </si>
  <si>
    <t xml:space="preserve">89636600995 Олег</t>
  </si>
  <si>
    <t xml:space="preserve">скидка  69800 Олег 89266531507 Елена        Таня2        озерец моло елена 89266531507 Елена  до 18.00 Дмитровский рон        аудит                                                                        аудит Равиль 60 кик  клеевыфе по насек отрава обслуж 1000 кв м skuridinsips@gmail.com</t>
  </si>
  <si>
    <t xml:space="preserve">19-10-2-31</t>
  </si>
  <si>
    <t xml:space="preserve">89014272148 Елена</t>
  </si>
  <si>
    <t xml:space="preserve">2шка дети жив  клоп  мск  4100/6700/8100 м ул Рябиновая д 8к1 5 под эт 12 кв 330 код 330к9919 </t>
  </si>
  <si>
    <t xml:space="preserve">10 утра</t>
  </si>
  <si>
    <t xml:space="preserve">19-10-1-31</t>
  </si>
  <si>
    <t xml:space="preserve">89777349262 Елена</t>
  </si>
  <si>
    <t xml:space="preserve">60 м2 клоп тар 3 шка Желез  3800/5400</t>
  </si>
  <si>
    <t xml:space="preserve">обзванивает</t>
  </si>
  <si>
    <t xml:space="preserve">89265553723 Михаил </t>
  </si>
  <si>
    <t xml:space="preserve">89265553723 дезинс днратиз завод производ  мск 2600 м2 дер насек 700м2  47800//12400 интерес  </t>
  </si>
  <si>
    <t xml:space="preserve">4 Лихачевский пер д 2   60200 salin@66moz.gvsu.ru  от мгцд</t>
  </si>
  <si>
    <t xml:space="preserve">откат заказ 07.11 юрист в завале все в силе  мы сами заинтересованны</t>
  </si>
  <si>
    <t xml:space="preserve">Наде</t>
  </si>
  <si>
    <t xml:space="preserve">туб санатор 3 туб больница</t>
  </si>
  <si>
    <t xml:space="preserve">89091575417 Михаил</t>
  </si>
  <si>
    <t xml:space="preserve">89091575417  2 шка тар   500 солнцево  6400</t>
  </si>
  <si>
    <t xml:space="preserve">подумает выезд за мкад по гарантии не устроил</t>
  </si>
  <si>
    <t xml:space="preserve">89771682297 Станилав</t>
  </si>
  <si>
    <t xml:space="preserve">мчс реутов 706 м2  спальн мест 23 кровати +3 дивана +4 кресла 4-5 дей+ раздевалка 2 шт 80 шкафов  mto-spsch@mail.ru</t>
  </si>
  <si>
    <t xml:space="preserve">30000 руб тендер 2-3 обработки  ао рад </t>
  </si>
  <si>
    <t xml:space="preserve">запрос КП  отправила генералу показыволо  11.11 11:58 сегодня должны выставить напишет мне тендер</t>
  </si>
  <si>
    <t xml:space="preserve">84959380939 Валерий </t>
  </si>
  <si>
    <t xml:space="preserve">Валерий проблем нет дер дез 28000 2,6 руб м2 2 адреса на 2020 дер дез подвалы на ленинском проспекте Здравствуйте Татьяна.
Услуги по дератизации и дезинсекции по адресам:
Ленинский пр-т д.14 площадь помещений 8450 м2
Ленинский пр-т д. 32а площадь подвалов 20 128,2 м2
Обработка 1 раз в месяц плюс разовые обработки от
Блох и других вредителей по необходимости.
В КП указать цену за 1 м2 в год.
Валерий.</t>
  </si>
  <si>
    <t xml:space="preserve">kto@cto.ras.ru</t>
  </si>
  <si>
    <t xml:space="preserve">по факту проблем на объекте нет, 2 года крыс не видно , насекомые иногда, фактическая площаь ежемесячно не обрабатывается, это формальность</t>
  </si>
  <si>
    <t xml:space="preserve">2 шка  Солнцево  ул Производственная д 1 кв 258 8 под 2 эт  код 258  89039658662 Ольга 2500 за 2200 ребенок чтоб не воняло тар </t>
  </si>
  <si>
    <t xml:space="preserve">12.00 черепин</t>
  </si>
  <si>
    <t xml:space="preserve">19-10-3-31</t>
  </si>
  <si>
    <t xml:space="preserve">89032112288 Леонид</t>
  </si>
  <si>
    <t xml:space="preserve">м Преображенская площадь ул Суворовская д 2к1 кв 183 2 эт 89032112288 Леонид</t>
  </si>
  <si>
    <t xml:space="preserve">19-10-4-31</t>
  </si>
  <si>
    <t xml:space="preserve">89092583673 Леонид</t>
  </si>
  <si>
    <t xml:space="preserve">2шка тар 3100/4700/6400</t>
  </si>
  <si>
    <t xml:space="preserve">один и тот же строка выше</t>
  </si>
  <si>
    <t xml:space="preserve">подумает  похоже на строку выше но номера разные</t>
  </si>
  <si>
    <t xml:space="preserve">Пиццемания Счет мы оплатили, платежное поручение прилагаю. Прошу Вас в карточке нашего предприятия скорректировать данные: вместо «строение" указать «дом», информационное письмо о смене адреса прилагаю. Также прошу Вас сообщить дату приезда вашего специалиста. К нам можно приехать с понедельника по четверг с 10.00 до 16.00.
</t>
  </si>
  <si>
    <t xml:space="preserve">84957885699 добав 99-32 Нина</t>
  </si>
  <si>
    <t xml:space="preserve">Таня 12 живосайт</t>
  </si>
  <si>
    <t xml:space="preserve">Константин 9859086110</t>
  </si>
  <si>
    <t xml:space="preserve">Просим провести дезинсекцию по адресу Коломенский проезд, д.4, главный корпус, П 17 находящегося в подвальном помещении. 
О дате проведения работ просьба сообщить в эпидотдел на данную эл.почту
Или по телефону 499-782-3320
С уважением, Мерген Д. юдина 84997823320  3я кардиология не обработана тар до 1000</t>
  </si>
  <si>
    <t xml:space="preserve">89774272821 Светлана</t>
  </si>
  <si>
    <t xml:space="preserve">/kak-izbavitsya-ot-vshej-pedikulez.html                                страница с которой пришел запрос
Светлана                                Имя
+7 977 427 28 21                                телефон  1 комната 
м Новые Черемушки  ул Наметкина д 9 к3 кв 470 под 6 эт 2 </t>
  </si>
  <si>
    <t xml:space="preserve">не отв 2  комната  2100/4700/6400 15-16.00</t>
  </si>
  <si>
    <t xml:space="preserve">19-11-3-1</t>
  </si>
  <si>
    <t xml:space="preserve">89224863190 Ибрагим</t>
  </si>
  <si>
    <t xml:space="preserve">ибрагим 89224863190  кп  ibragim16@bk.ru Пенсионный фонд</t>
  </si>
  <si>
    <t xml:space="preserve">запрос кп хотят дальше работать</t>
  </si>
  <si>
    <t xml:space="preserve">запрос кп хотят дальше работать отправила</t>
  </si>
  <si>
    <t xml:space="preserve">туб санатор 3 туб больница  пищеб</t>
  </si>
  <si>
    <t xml:space="preserve">/dokumenty-dlya-ses.html 	          	     страница с которой пришел запрос
Юлия 	          	     Имя
+7 967 187 17 77 	          	     телефон
</t>
  </si>
  <si>
    <t xml:space="preserve">тар 2 шка 1 шка Ногинск   3600/5200</t>
  </si>
  <si>
    <t xml:space="preserve">досвидания сказал  дорого походу</t>
  </si>
  <si>
    <t xml:space="preserve">89990023293 Гуля</t>
  </si>
  <si>
    <t xml:space="preserve">клоп тар 2 шка Одинцово  ул Триумфальная д 4 кв 289 под 5 эт 1 код 283  Гуля  дети 5200/6800  3600 500 11.00-12.00</t>
  </si>
  <si>
    <t xml:space="preserve">19-11-1-1</t>
  </si>
  <si>
    <t xml:space="preserve">89686932303 Ирина</t>
  </si>
  <si>
    <t xml:space="preserve">чесот клещ 1 шка Апрелевка  дети 3000/5200</t>
  </si>
  <si>
    <t xml:space="preserve">с врочом согласует  06.11  уже провела думала что у нас заказала дубина</t>
  </si>
  <si>
    <t xml:space="preserve">89859867465 Владимир</t>
  </si>
  <si>
    <t xml:space="preserve">таракан 1 шка кот 2700 1500</t>
  </si>
  <si>
    <t xml:space="preserve">я не привык гулять мне надо работать говорю аренда противогаза сидите и работайте</t>
  </si>
  <si>
    <t xml:space="preserve">                        Таня 1        5200                МО Солнечногорский р-он поселок Смирновка д25 кв 18     89057955043 Ольга,       Михаил 89636070372         таракан 2 шка гап+гель        Таня                5200                                                19-10-3-16        17.10        заказ                                                                                                                                                                                </t>
  </si>
  <si>
    <t xml:space="preserve">3 шка 6800 зануда блять клоп 1500 приехать  рассказазать как подготовить</t>
  </si>
  <si>
    <t xml:space="preserve">34400 анализ воздуха</t>
  </si>
  <si>
    <t xml:space="preserve">/unichtozheniye-klopov.html                                страница с которой пришел запрос
Андрей                                Имя
+7 967 374 69 56                                телефон
</t>
  </si>
  <si>
    <t xml:space="preserve">какая-то организация спам</t>
  </si>
  <si>
    <t xml:space="preserve">/dezinfektsiya-ot-tarakanov.html                                страница с которой пришел запрос
Григорий                                Имя
+7 916 266 97 36                                телефон
</t>
  </si>
  <si>
    <t xml:space="preserve">не отв 15:56 не отв</t>
  </si>
  <si>
    <t xml:space="preserve">Таня 7 2ой выезд</t>
  </si>
  <si>
    <t xml:space="preserve">2000        19-10-2-29        м. Пушкинская Тверская  ул Малая Дмитровка д 8 стр 1 вход с улицы кв 11 код 11  89852338179 Валерий Михайлович              3шка дезинфекция от лишая 2ой выезд        Таня</t>
  </si>
  <si>
    <t xml:space="preserve">2ой выезд</t>
  </si>
  <si>
    <t xml:space="preserve">14000                   Сергиев посад     днп Деулинская слобода дом 213 ориентир загорский микрорайонм в яндексе 89637161155 Михаил 89166102417                кроты в апреле посмотреть сколько соток нигде не указано , были у него 3 раза это четвертый со скидкой        Таня</t>
  </si>
  <si>
    <t xml:space="preserve">ветеран войны 2 волгоградский прт 68  10.00 не позже  62000  дезинсекция таракан 89160736929 Азамат 12 этажа</t>
  </si>
  <si>
    <t xml:space="preserve">06.11, 07.11</t>
  </si>
  <si>
    <t xml:space="preserve">дельта кредит росбанк </t>
  </si>
  <si>
    <t xml:space="preserve">оригин  89099928711 </t>
  </si>
  <si>
    <t xml:space="preserve">ЖАДКЕВИЧ МИКРОХИРУРГИЯ можайскаяч д 14</t>
  </si>
  <si>
    <t xml:space="preserve">"МСЭ        с выходных        84954628717 Альбер Валентинович        Таня        м Щелковская ул Щелковское шоссе д 57к1 кв 38 под один эт 6 код 57к6316         2 шка таракан улв+гель        3100                                                19-10-2-7        10.10        заказ                                                                                                                                                                                "        1500 повтор</t>
  </si>
  <si>
    <t xml:space="preserve">14-15.00 черпаков</t>
  </si>
  <si>
    <t xml:space="preserve">сами будут приезжать к нам, за день сообщать</t>
  </si>
  <si>
    <t xml:space="preserve">разработка ППК </t>
  </si>
  <si>
    <t xml:space="preserve">Москва, ул. Дубининская, д 69 корп 30А
8 917 566 23 11"" Елена"        клоп хостел 800 м2 орошение        Таня        </t>
  </si>
  <si>
    <t xml:space="preserve">Чебаксары ппк</t>
  </si>
  <si>
    <t xml:space="preserve">89167389565 договор 3д</t>
  </si>
  <si>
    <t xml:space="preserve">13 гор больн 3 корпуса по 2 этажа  таракан до   ве 07.11 в 10.00 Янички</t>
  </si>
  <si>
    <t xml:space="preserve">оформила Надежда</t>
  </si>
  <si>
    <t xml:space="preserve">84995008903 Евгений</t>
  </si>
  <si>
    <t xml:space="preserve">3 шка мск  4900/6800 3300 -10% </t>
  </si>
  <si>
    <t xml:space="preserve">подумает  06.11  многоканалка аптеки</t>
  </si>
  <si>
    <t xml:space="preserve">24 подст скорая пом</t>
  </si>
  <si>
    <t xml:space="preserve">250 тар  20 км от мкад  14200/17800</t>
  </si>
  <si>
    <t xml:space="preserve">03.09                1185ю\2                        14000        айк б\н ООО МОРСКАЯ ЗВЕЗДА тбо лампы ЖУД ППК 3д лаб                        оплачен        Михаил                                                                                                                                        </t>
  </si>
  <si>
    <t xml:space="preserve">10000 пролонгация</t>
  </si>
  <si>
    <t xml:space="preserve">авоська отк шоссе</t>
  </si>
  <si>
    <t xml:space="preserve">89192679237 Дмитрий</t>
  </si>
  <si>
    <t xml:space="preserve">/dezinsektsiya.html                                страница с которой пришел запрос
Дмитрий                                Имя
+7 919 267 92 37                                телефон пос.  Коммунарка  ул  Липовый парк д 5 к2 кв  117 под 3 2 эт 5000/6400 3600</t>
  </si>
  <si>
    <t xml:space="preserve">клоп 2 шка 3000 14-15.00 мадияров р</t>
  </si>
  <si>
    <t xml:space="preserve">19-11-1-5</t>
  </si>
  <si>
    <t xml:space="preserve">№ 31907444207 РГУ нефти и газа им. Губкина 	Бутлерова 1 89037954164 Светлана	1 комната 	Таня</t>
  </si>
  <si>
    <t xml:space="preserve">Добрый день!
Прошу выставить счет на дезинсекцию офисного помещения площадью 116 кв м.
С уважением,
Александр Борисович Севальнев
Главный специалист по ПБОТиЗОС
ООО "ЦИР"
119333, г.Москва, Ленинский проспект, д.55/1, стр.2
E-mail: SevalnevAB@rn-rdc.ru
Тел. (495) 730-61-01 доб.2-15
Моб. +79653816243</t>
  </si>
  <si>
    <t xml:space="preserve">отправлен счет</t>
  </si>
  <si>
    <t xml:space="preserve">суббота 20.04        23.04        3569ап        31600        кот поселок киселево Истринский район участок 206 89039681848 Дмитрий        89039681848 Дмитрий        кроты        Семен        кроты комплекс        2 выезда комплекс                1 выезд 23.04        2 выезд                                                                                                                                                                                                                                         </t>
  </si>
  <si>
    <t xml:space="preserve">2ой выезд пол кротам габрильян  12.11</t>
  </si>
  <si>
    <t xml:space="preserve">клин сервис </t>
  </si>
  <si>
    <t xml:space="preserve">на 21.00</t>
  </si>
  <si>
    <t xml:space="preserve">89035760080 Борис</t>
  </si>
  <si>
    <t xml:space="preserve">89035760080 борис выстав залы москв 142 магазин Люсиновская маг+кафе  6000 5500 ежем, разово   7500</t>
  </si>
  <si>
    <t xml:space="preserve">от Равиля</t>
  </si>
  <si>
    <t xml:space="preserve">анализ воздуха на плесень  7500 15000 разновидность  кв 33 м2</t>
  </si>
  <si>
    <t xml:space="preserve">подстанция 10-14.00 подстанция № 20 84953581465 </t>
  </si>
  <si>
    <t xml:space="preserve">19-11-1-6 1700ю-работа по счету без договора ФГКУ СО ФСБ РОССИИ</t>
  </si>
  <si>
    <t xml:space="preserve">ГБУЗ "ТКБ №3 </t>
  </si>
  <si>
    <t xml:space="preserve">/programma-proizvodstvennogo-kontrolya-ppk.html 	          	     страница с которой пришел запрос
Татьяна 	          	     Имя
+7 978 764 08 48 	          	     телефон
</t>
  </si>
  <si>
    <t xml:space="preserve">89199678277 Юрий</t>
  </si>
  <si>
    <t xml:space="preserve">/unichtozheniye-klopov.html                                страница с которой пришел запрос
юрий                                Имя
+7 919 967 82 77                                телефон
</t>
  </si>
  <si>
    <t xml:space="preserve">уже заказал за 2000</t>
  </si>
  <si>
    <t xml:space="preserve">Татьяна Леонидовна ФХУ без Бахрушина</t>
  </si>
  <si>
    <t xml:space="preserve">1679ю                11600        89250110395 Елена Михайловна                11600 2 акта обработка отдельно Елена Николаевна руководитель 89037903112        ООО «Альфа»        2 акта 3д        без НДС                 Таня</t>
  </si>
  <si>
    <t xml:space="preserve">подготовить договор и 2 акта в сентябре оплатили, я не знала санаторий подмосковье    11600 Веста без обр 24 акта пустые   ул 1905 г ТНЦ         Толмачевский пер  д   5 стр 4      89647660062 </t>
  </si>
  <si>
    <t xml:space="preserve">оплачено в сентябре</t>
  </si>
  <si>
    <t xml:space="preserve">89255064182 Евгений</t>
  </si>
  <si>
    <t xml:space="preserve">юр лицо маг посуда тц кунево плаза 120 м2 3240 акты обследования если обрабтка 7500 цена</t>
  </si>
  <si>
    <t xml:space="preserve">хоум коллекшн кунцево плаза</t>
  </si>
  <si>
    <t xml:space="preserve">19-11-3-6 Домашняя коллекция ООО</t>
  </si>
  <si>
    <t xml:space="preserve">заказ бн  ежеквартально</t>
  </si>
  <si>
    <t xml:space="preserve">84955622447 Светлана</t>
  </si>
  <si>
    <t xml:space="preserve">тар 1шка Нахабино 2700/4500  рабочий посёлок Нахабино  ул Красноармейская д 64 кв 2 под 1 эт  2 
городской округ Красногорск, Московская область, Россия 10-11.00 89162126258 Светлана</t>
  </si>
  <si>
    <t xml:space="preserve">галовкин</t>
  </si>
  <si>
    <t xml:space="preserve">19-11-2-6</t>
  </si>
  <si>
    <t xml:space="preserve">Просим провести дезинсекцию по адресу Коломенский проезд, д.4, главный корпус, отделение 4 неврологии. 
О дате проведения работ просьба сообщить в эпидотдел на данную эл.почту
Или по телефону +7 499-782-3320
С уважением, Мерген Д.</t>
  </si>
  <si>
    <t xml:space="preserve">холодный тум 2 шка  2000 м Таганская жучки</t>
  </si>
  <si>
    <t xml:space="preserve">отказ хотят сегодня 2000 нет мастеров</t>
  </si>
  <si>
    <t xml:space="preserve">отказ не мастера на сегодня</t>
  </si>
  <si>
    <t xml:space="preserve">ППК  84959213362 доб 2077 Наталья </t>
  </si>
  <si>
    <t xml:space="preserve">89169843698 Юлия</t>
  </si>
  <si>
    <t xml:space="preserve">таракан 1500 моп 2000+гель 3500 4500  4700/6400</t>
  </si>
  <si>
    <t xml:space="preserve">согл с мужем  07.11 12:47 я перезвоню сама когда мне будет нужно</t>
  </si>
  <si>
    <t xml:space="preserve">Делла ждет данные сотрудники ловушки полчише всех  приезжали 4 человека  раз таблетки синие , гапом от крыс </t>
  </si>
  <si>
    <t xml:space="preserve">891695245715 Наталья</t>
  </si>
  <si>
    <t xml:space="preserve">71 подстанция 604 полата+ еще одна 500 жадкевича</t>
  </si>
  <si>
    <t xml:space="preserve">Тамара ананьин ИП</t>
  </si>
  <si>
    <t xml:space="preserve">невыгодно живосайт сначала написала</t>
  </si>
  <si>
    <t xml:space="preserve">/dezinsekciya                                страница с которой пришел запрос
Соня                                Имя
+7 925 011 66 51                                телефон заказала уже </t>
  </si>
  <si>
    <t xml:space="preserve">за 2300 нарофоминский рон калининец</t>
  </si>
  <si>
    <t xml:space="preserve">89039629495 Елена</t>
  </si>
  <si>
    <t xml:space="preserve">крысы 300 м2 цветы магазин   12400/15000</t>
  </si>
  <si>
    <t xml:space="preserve">согл с руков 08.11 13:12 не отв</t>
  </si>
  <si>
    <t xml:space="preserve">/dokumenty-dlya-ses.html 	          	     страница с которой пришел запрос
Елена  	          	     Имя
+7 915 255 20 12 	          	     телефон</t>
  </si>
  <si>
    <t xml:space="preserve">89772894641 Назим</t>
  </si>
  <si>
    <t xml:space="preserve">/dezinfektsiya.html                                страница с которой пришел запрос
Назим                                Имя
+7 977 289 46 41                                телефон
3шка красногорск клоп 3800/5400</t>
  </si>
  <si>
    <t xml:space="preserve">19-11-2-7</t>
  </si>
  <si>
    <t xml:space="preserve">Просим провести дезинсекцию по адресу Коломенский проезд, д.4, главный корпус, отделение 4 неврологии, эндоскопическое отделение, 1 травматология и 2 травмотология. 
О дате проведения работ просьба сообщить в эпидотдел на данную эл.почту
Или по телефону +7 499-782-3320
С уважением, Мерген Д.</t>
  </si>
  <si>
    <t xml:space="preserve">нии полис</t>
  </si>
  <si>
    <t xml:space="preserve">Добрый день!
Прошу Вас обработать АЗС № 305
С Уважением,
Пигузова Наталия
Зам. Директора департамента по экологии
Тел. 8 (499) 638-27-64 доб. 5112</t>
  </si>
  <si>
    <t xml:space="preserve">89267793165 Александ</t>
  </si>
  <si>
    <t xml:space="preserve">таракан мыши офис при стойке 200-300 м2 жк река   18400 /// 11400</t>
  </si>
  <si>
    <t xml:space="preserve">перезвонил сказал передал руководству они свяжутся</t>
  </si>
  <si>
    <t xml:space="preserve">10-11        15000        19-9-6-23        Калужская область сельское поселение Чубарово деревня Головвлево 15 89257202138 Николай                        кроты         3-4 сотки роют кротоловки+гап участок сам большой        Таня</t>
  </si>
  <si>
    <t xml:space="preserve">17.00        8200        19-10-6-14         Серпухов ул Калужская д 94/1 вход с переулка чеховского 89167507262 Наталья         кожеед дом 83 м2  комплекс кошка есть        Таня</t>
  </si>
  <si>
    <t xml:space="preserve">71 подстанция 506 клоп терапия таракан  корпус 1 корпус все подпишут доки 89161562659 </t>
  </si>
  <si>
    <t xml:space="preserve">лрц подмосковье18.11  19.11  в 19.00</t>
  </si>
  <si>
    <t xml:space="preserve">89153714930 Екатерина </t>
  </si>
  <si>
    <t xml:space="preserve">/kak-izbavitsya-ot-tarakanov.html                                страница с которой пришел запрос
Екатерина                                Имя
+7 915 371 49 30                                телефон 2 шка 3100/4700/ -10% 2790/4230</t>
  </si>
  <si>
    <t xml:space="preserve">согласует с пенсионерами  13:11  думают еще</t>
  </si>
  <si>
    <t xml:space="preserve">понедельник приедет микроплюс</t>
  </si>
  <si>
    <t xml:space="preserve">Добрый день!
Прошу выставить счет-договор.
Дезинсекция подвального помещения – 719,6 м2 по адресу: г. Москва, ул. Левобережная. Д.4, корп.15</t>
  </si>
  <si>
    <t xml:space="preserve">30 подс насекомые клопы твордовского 6 89261081063 10-16.00 10.00 </t>
  </si>
  <si>
    <t xml:space="preserve">понедельник </t>
  </si>
  <si>
    <t xml:space="preserve">мдн 10.00 </t>
  </si>
  <si>
    <t xml:space="preserve">фгу каринское фсс рс</t>
  </si>
  <si>
    <t xml:space="preserve">доки не привезли</t>
  </si>
  <si>
    <t xml:space="preserve">волгина 2/2 2 комн нефти  черепин 10.00 гап только</t>
  </si>
  <si>
    <t xml:space="preserve">Здравствуйте!
Прошу Вас предоставить коммерческое предложение на выполнение услуг по дератизации, дезинсекции и акарицидной обработке территории согласно техническому заданию. 
В коммерческом предложении указать, что оно действительно до 31.12.2019 г., также:
 стоимость за 1 кв.м;
 стоимость за 1 выезд;
 общую стоимость;
 подпись;
 дата.
С уважением,
Кеворкова Арина Владимировна,
санитарный врач отдела биобезопасности и санитарного режима ФГБУ "ВГНКИ",
Тел.: 8 925 446 31 19</t>
  </si>
  <si>
    <t xml:space="preserve">запрос кп отправила</t>
  </si>
  <si>
    <t xml:space="preserve">кп после аудита отправила силос</t>
  </si>
  <si>
    <t xml:space="preserve">89653712441 Анна</t>
  </si>
  <si>
    <t xml:space="preserve">"/unichtozheniye-klopov.html                                страница с которой пришел запрос
Анна                                Имя
+7 965 371 24 41                           " м Первомайская ул Первомайская д 64 кв 60 8 эт </t>
  </si>
  <si>
    <t xml:space="preserve">19-11-1-11</t>
  </si>
  <si>
    <t xml:space="preserve">ООО "ЭССЕ"
</t>
  </si>
  <si>
    <t xml:space="preserve">1553ю</t>
  </si>
  <si>
    <t xml:space="preserve">36 скорая пом жулебино 3 комн Привольная д 58 89299213498</t>
  </si>
  <si>
    <t xml:space="preserve">оформить черепинский</t>
  </si>
  <si>
    <t xml:space="preserve">89031035222      Роман</t>
  </si>
  <si>
    <t xml:space="preserve">/unichtozheniye-klopov.html                                страница с которой пришел запрос
Роман                                Имя
+7 903 103 52 22                                телефон
</t>
  </si>
  <si>
    <t xml:space="preserve">ндз*3</t>
  </si>
  <si>
    <t xml:space="preserve">жадкевич клолп тар +6 гели и домики 604 палата усиленно 502 + 3 палаты </t>
  </si>
  <si>
    <t xml:space="preserve">добавить 7.11</t>
  </si>
  <si>
    <t xml:space="preserve">Александр Александрович</t>
  </si>
  <si>
    <t xml:space="preserve">/dezinfektsiya.html                                страница с которой пришел запрос
Александр Александрович                                Имя
+7 916 005 61 85                                телефон
</t>
  </si>
  <si>
    <t xml:space="preserve">Микро-плюс </t>
  </si>
  <si>
    <t xml:space="preserve">/ 	          	     страница с которой пришел запрос
Сергей Алексеевич 	          	     Имя
+7 916 655 55 16 	          	     телефон</t>
  </si>
  <si>
    <t xml:space="preserve">пенсионный фонд </t>
  </si>
  <si>
    <t xml:space="preserve">пфр кп отправила</t>
  </si>
  <si>
    <t xml:space="preserve">17.00        8200        19-10-6-14         Серпухов ул Калужская д 94/1 вход с переулка чеховского 89167507262 Наталья         кожеед дом 83 м2  комплекс кошка есть        Таня                1700                                                        23.11        повтор</t>
  </si>
  <si>
    <t xml:space="preserve">Просьба подписанные два экземпляра Соглашения и Актов за май направить нам с курьером для скорейшей регистрации закрытия контракта по адресу: Москва, Зеленоград, корп. 1460, стр. 1, 2 этаж, каб. 18.</t>
  </si>
  <si>
    <t xml:space="preserve">pnd22dzm@mail.ru</t>
  </si>
  <si>
    <t xml:space="preserve">89067419121 Валентина</t>
  </si>
  <si>
    <t xml:space="preserve">магазин Звенигород 23.00 30 м2 7500/9000 4500</t>
  </si>
  <si>
    <t xml:space="preserve">опред по дате</t>
  </si>
  <si>
    <t xml:space="preserve">13 больница на среду 4 палаты и 3 санком велозаводская 1/1 таракан 89100139074</t>
  </si>
  <si>
    <t xml:space="preserve">среда 10:30 черепи</t>
  </si>
  <si>
    <t xml:space="preserve">солнечног птп ноябрь четверг 14.11 на 18.00 менделеевская и солнечногорск  89774397985   Надежда </t>
  </si>
  <si>
    <t xml:space="preserve">доки число не ставить</t>
  </si>
  <si>
    <t xml:space="preserve">29 под скор  2 этаж  всю площадь утро10.00 </t>
  </si>
  <si>
    <t xml:space="preserve">янич</t>
  </si>
  <si>
    <t xml:space="preserve">Лидеры 21.11 10.00</t>
  </si>
  <si>
    <t xml:space="preserve">Таня наш</t>
  </si>
  <si>
    <t xml:space="preserve">морская звезда 89686234998        250 тар  20 км от мкад  14200/17800        03.09                1185ю\2                        14000        айк б\н ООО МОРСКАЯ ЗВЕЗДА тбо лампы ЖУД ППК 3д лаб                        оплачен        Михаил                                                                                                                                                10000 пролонгация</t>
  </si>
  <si>
    <t xml:space="preserve">19-11-2-11</t>
  </si>
  <si>
    <t xml:space="preserve">89856390660 Кирилл</t>
  </si>
  <si>
    <t xml:space="preserve">мошки дома появильс не мошки насекомые мелкие не летают определить вид  Химки 2 шка живот 4600/8200</t>
  </si>
  <si>
    <t xml:space="preserve">за 3 дня до даты работ позвонит сказал</t>
  </si>
  <si>
    <t xml:space="preserve">4 комнаты клоп 1- хуторская 84997607662 11 подст</t>
  </si>
  <si>
    <t xml:space="preserve">18.04        20.04        3547ап        12000      Истринский   кот поселок приозерье участок 99 населенный пункт деревня карасино ориентир онуфриево 7 977 815 91 36 Юрий        7 977 815 91 36 Юрий 6 соток</t>
  </si>
  <si>
    <t xml:space="preserve">19-11-3-11</t>
  </si>
  <si>
    <t xml:space="preserve">заказ 10800</t>
  </si>
  <si>
    <t xml:space="preserve">градусник кухня 4500/ 1500 за м2 </t>
  </si>
  <si>
    <t xml:space="preserve">Добрый вечер. Просим Вас принести документы по оплате договора 2121832 от 15.11.2018 за октябрь (документы 31 октября), за ноябрь и если есть возможность за декабрь, датой числа 15 декабря.
-- 
С уважением!
Бухгалтерия школы: (495) 912-35-17 BCH31@yandex.ru
</t>
  </si>
  <si>
    <t xml:space="preserve">Варанцовская 15/10 стр1  89167758429 Ирина оферту выставили, договор просмотреть ничего не проводим максимум 2 раза в год орошение от тараканов</t>
  </si>
  <si>
    <t xml:space="preserve">управление заказчиком мытищи денег скольско осталось  конкурс 3 кп 89262778280 Алекандр</t>
  </si>
  <si>
    <t xml:space="preserve">89261018236 Ольга</t>
  </si>
  <si>
    <t xml:space="preserve">Таня от автодорог</t>
  </si>
  <si>
    <t xml:space="preserve">124 м2  64 3300/4900/ 2200 выезд 12100</t>
  </si>
  <si>
    <t xml:space="preserve">3300/ 2500</t>
  </si>
  <si>
    <t xml:space="preserve">совет с соседями позвонит</t>
  </si>
  <si>
    <t xml:space="preserve">89032230597 Олег </t>
  </si>
  <si>
    <t xml:space="preserve">Клин Олег мини отель 600-630 кв 89032230597 Олег  доки сэс</t>
  </si>
  <si>
    <t xml:space="preserve">отдала в работу врачу</t>
  </si>
  <si>
    <t xml:space="preserve"> /dokumenty-dlya-ses.html	 	 Страница
 commercial	 	 Тема
 Alla Mezentseva	 	  Имя
 amezents1@rambler.ru	 	  email
 +7 964 716 48 37	 	</t>
  </si>
  <si>
    <t xml:space="preserve">дезинф 500 м2 20.11 10.00 89165905530 Татьна парк коломенское </t>
  </si>
  <si>
    <t xml:space="preserve">забрать счет -договор на подписание на 42636,99 руб Татьяна ул Ленинградский прт д 80 к16 центральная часть ступени с колонами 89036772665  10-17.00 м  сокол  ЗАО АЛМАЗ</t>
  </si>
  <si>
    <t xml:space="preserve">deratizatsiya.html                                страница с которой пришел запрос
Анна                                Имя
+7 917 565 57 83                                телефон
</t>
  </si>
  <si>
    <t xml:space="preserve">институт экономики суббота</t>
  </si>
  <si>
    <t xml:space="preserve">оригинал счета не привез</t>
  </si>
  <si>
    <t xml:space="preserve">буденного д 28 авоська</t>
  </si>
  <si>
    <t xml:space="preserve">оформила надежда</t>
  </si>
  <si>
    <t xml:space="preserve">"unichtozheniye-klopov.html 	          	     страница с которой пришел запрос
Роман 	          	     Имя
+7 903 103 52 22 "</t>
  </si>
  <si>
    <t xml:space="preserve">новохохловская 16 Автодороги</t>
  </si>
  <si>
    <t xml:space="preserve">49 подстанция 2 акта написал за сент  и октябрь 84957516000</t>
  </si>
  <si>
    <t xml:space="preserve">89150641130 Михаил</t>
  </si>
  <si>
    <t xml:space="preserve">дом село кресцы 256 м2 кирпич пеноблоки потолок из доски  14800/19000 4 мес шашель Раменский рон село кривцы д 66 А</t>
  </si>
  <si>
    <t xml:space="preserve">16.11 завтра в обед  16.00 кошки</t>
  </si>
  <si>
    <t xml:space="preserve">19-11-1-12</t>
  </si>
  <si>
    <t xml:space="preserve">/dezinfektsiya.html                                страница с которой пришел запрос
Алишер                                 Имя
+7 965 656 81 81                   муравьи 500 Мытищенский </t>
  </si>
  <si>
    <t xml:space="preserve">спросил только про подготовку, цены не спрашивал, сказал раньше звонил но я не нашла</t>
  </si>
  <si>
    <t xml:space="preserve">клоп 2 шка  3500/6200 Чехов Земская д 17 кв 110</t>
  </si>
  <si>
    <t xml:space="preserve">нет мастеров  только на след неделе</t>
  </si>
  <si>
    <t xml:space="preserve">Таня с пред</t>
  </si>
  <si>
    <t xml:space="preserve">серге сити готовы предоставить дополнительную скидку, стоимость  обработки 800 м2 составит 14500 руб.</t>
  </si>
  <si>
    <t xml:space="preserve">субб/воскр</t>
  </si>
  <si>
    <t xml:space="preserve">сергей мусоропровод 12 этажей 1 подьезд  1500 этаж хочет промывку</t>
  </si>
  <si>
    <t xml:space="preserve">хочет промывку</t>
  </si>
  <si>
    <t xml:space="preserve">Инга Князева  84986762292</t>
  </si>
  <si>
    <t xml:space="preserve">Таня3 живосайт</t>
  </si>
  <si>
    <t xml:space="preserve">Краснознаменск рынок проблемы есть жалуются люди вышлет ТЗ</t>
  </si>
  <si>
    <t xml:space="preserve">Ксения Каринская Московская область, Одинцовский район, село Каринское, ФБУ Реабилитационный и учебный Центр ФСС РФ , Ксения 89262847644</t>
  </si>
  <si>
    <t xml:space="preserve">повтор хочет</t>
  </si>
  <si>
    <t xml:space="preserve">89263898425 Сергей</t>
  </si>
  <si>
    <t xml:space="preserve">89263898425 сергей 210 кв м 3д  Виват Пицца </t>
  </si>
  <si>
    <t xml:space="preserve">15440  руб ежекварт= 61760</t>
  </si>
  <si>
    <t xml:space="preserve">19-11-2-12</t>
  </si>
  <si>
    <t xml:space="preserve">с 17.11 -18.11  в 3 ночи</t>
  </si>
  <si>
    <t xml:space="preserve">демихово  таракан ротдом самаркандский бул д 3 хорошо всю площадь альбина равальевна  + шкулева 4 тарака хозблок  и первый корпус  один первый этаж</t>
  </si>
  <si>
    <t xml:space="preserve">янич  14.11 шкул черпак</t>
  </si>
  <si>
    <t xml:space="preserve">89776085299 Марина клоп 7 бытовок москва  7000 /9500        9500                                                        19-10-2-24 НСТ ГРУПП ООО                заказ бн счет отправлен</t>
  </si>
  <si>
    <t xml:space="preserve">МСЭ        9:15        89272826899 Гаруш        Таня 1        "7100        19-9-1-24        Кудринская площадь, д 1 кальянная 89272826899 Гаруш               тар улв 170 кв м хорошую обработку пост клиент        Таня"                7100                                                19-9-1-24        24.09        заказ</t>
  </si>
  <si>
    <t xml:space="preserve">3000 повтор усиленно</t>
  </si>
  <si>
    <t xml:space="preserve">повтор оплата за ночной выезд</t>
  </si>
  <si>
    <t xml:space="preserve">м. Выхино Большая Косинская ул 86 89652387040 Арехдом 80 кв.м5200</t>
  </si>
  <si>
    <t xml:space="preserve">19-11-3-12</t>
  </si>
  <si>
    <t xml:space="preserve">89057241506 Эльдар </t>
  </si>
  <si>
    <t xml:space="preserve">Эльдар 89057241506 тар офис 100 м2 пятница 18 согласует 11200/14500 ндз*2 11:55 11200 улв+гель микрокапсулы 89853067939 Ирина ул Бакунинская д 69 стр1 комн 7</t>
  </si>
  <si>
    <t xml:space="preserve">19-11-3-13  КЭССБИ</t>
  </si>
  <si>
    <t xml:space="preserve">автомобильные дороги вчера черпаков был поставил 2 клеевые ловушки и приманку колбасу положить Косинская д 15</t>
  </si>
  <si>
    <t xml:space="preserve">клей мощнее </t>
  </si>
  <si>
    <t xml:space="preserve">Надежда оформила</t>
  </si>
  <si>
    <t xml:space="preserve">89268409105 Алексей</t>
  </si>
  <si>
    <t xml:space="preserve">89268409105 Алексей              кунцевская   ,ул звенигородская д 9   кв 19      плесень 1-2 м2 сказала ориентировочно 3м2 и распыление препарата по комнате тк споры грибка витают в возздухе, цену на дезинф не озвучила, не менее 7500 забрать</t>
  </si>
  <si>
    <t xml:space="preserve">16.00 пятница Ян</t>
  </si>
  <si>
    <t xml:space="preserve">19-11-1-13</t>
  </si>
  <si>
    <t xml:space="preserve">заказ 5500</t>
  </si>
  <si>
    <t xml:space="preserve">Демихова Шкулева 4 ничего страшного 8909 Владимир Иванович 452247@mail.ru таракан </t>
  </si>
  <si>
    <t xml:space="preserve">кп</t>
  </si>
  <si>
    <t xml:space="preserve">Алмаз 15.11 к 10.00 Гуров Ленинградский прт 80 к16 метро сокол </t>
  </si>
  <si>
    <t xml:space="preserve">оформить накануне пропуск счет-договор обязательно и акты </t>
  </si>
  <si>
    <t xml:space="preserve">05.10		1222ю		8500		"7 комнат лендрик общага
ООО""Каскад Инжиниринг"""	"""74955106829 Лендирк
89153402401
89166395285"""		"выставлен счет
"	Павел</t>
  </si>
  <si>
    <t xml:space="preserve">счет 7500</t>
  </si>
  <si>
    <t xml:space="preserve">19-11-7-14</t>
  </si>
  <si>
    <t xml:space="preserve">заказ бн счет отправила</t>
  </si>
  <si>
    <t xml:space="preserve">Лидеры 19-11-2-1</t>
  </si>
  <si>
    <t xml:space="preserve">89647055612  Малыхина Жанна Михайловна  </t>
  </si>
  <si>
    <t xml:space="preserve"> /dezinsektsiya.html                  Страница
 commercial                  Тема
 Малыхина Жанна Михайловна                   Имя
 malyhina_zm@itavastar.ru                   email
 +7 964 705 56 12                   Телефон
      скачать
           ТЗ
таракан 100 м2 Зеленогра 7500/9000 </t>
  </si>
  <si>
    <t xml:space="preserve">записала номер</t>
  </si>
  <si>
    <t xml:space="preserve">записала номер не отв 22.11 12:16  потравили не актуально</t>
  </si>
  <si>
    <t xml:space="preserve">росбанк Таня        10.00        5500 бн  оплачено        ПАО РОСБАНК 1246ю/1         Моховая 7.  89099928711 РОСБАНК        150 м2 банк улв  Договор акты счета        Таня                        5500                                         ПАО РОСБАНК 1246ю/1             29.09</t>
  </si>
  <si>
    <t xml:space="preserve">курьер 13.11</t>
  </si>
  <si>
    <t xml:space="preserve">тсж триал 19.11  до 16.00 84999297876</t>
  </si>
  <si>
    <t xml:space="preserve">89652537733 Евгений</t>
  </si>
  <si>
    <t xml:space="preserve">плесень грибок разабрать ламинат под ламинат 12 м2 50000-100000 просушить снять и обратно собрать ламинат не вздувается</t>
  </si>
  <si>
    <t xml:space="preserve">перезвонит в теч дня  13:49 14.11  не отв </t>
  </si>
  <si>
    <t xml:space="preserve">Доброе утро
Прошу направить коммерческое предложение на оказание услуг по дератизации/дезинсекции
Объект : БЦ на  Лужнецкой набережной          (м. Спортивная, м. Воробьевы горы)
Пощадь помещений: 1 800 м.кв.
Услуги:
Дезинсекция (ежемесячный контроль, профилактические мероприятия и истребительские (тараканы, при обнаружении))
Дератизация (ежемесячный контроль, мероприятия по истреблению при обнаружении)
Карточку предприятия прилагаю
Дина Замалдинова
Tel.:  +7 (495) 639 9454
Mobile:  +7 (919) 772 6578
              +7 (905) 712 2177
</t>
  </si>
  <si>
    <t xml:space="preserve">оферта выставочные залы  a.smirnov@vzmoscow.ru обновить кп добавтить адреса</t>
  </si>
  <si>
    <t xml:space="preserve">89035322010  Шавкад</t>
  </si>
  <si>
    <t xml:space="preserve">2 шка 4700/6400 3100 10.00 м. Хорошово ул Народного Ополчения д 3 кв 479  Шавкад</t>
  </si>
  <si>
    <t xml:space="preserve">19-11-4-13</t>
  </si>
  <si>
    <t xml:space="preserve">89853625371 Наталья</t>
  </si>
  <si>
    <t xml:space="preserve">вышлет тех задание анализ воздуха ион излуч и тд мед центры </t>
  </si>
  <si>
    <t xml:space="preserve">Добрый день!
Убедительная просьба повторно отправить специалиста, для обработки помещений АЗК № 305, МО, Красногорский р-н, д. Грибаново. Во время посещения объекта было обработано только помещение АЗС, а стоящее рядом здание магазина с мойкой нет. Обращаю Ваше внимание, что в Договоре на проведение работ указана суммарная площадь двух строений объекта (Автозаправочный комплекс № 305). Во вложении Договор и СПС с площадями строений. </t>
  </si>
  <si>
    <t xml:space="preserve">89636181771 Светлана</t>
  </si>
  <si>
    <t xml:space="preserve">кафе  3д 150 м2  гап  до 20 7500 разово  75000 100% предоплата</t>
  </si>
  <si>
    <t xml:space="preserve">открытие ждет звонка от Светланы сан врача</t>
  </si>
  <si>
    <t xml:space="preserve">повтор урод </t>
  </si>
  <si>
    <t xml:space="preserve">Оксана  левобережная акты привезти  89262738156 Юрий</t>
  </si>
  <si>
    <t xml:space="preserve">в 10.00</t>
  </si>
  <si>
    <t xml:space="preserve">"АО ГУОВ 1653ю/6 от 20.09.2019</t>
  </si>
  <si>
    <t xml:space="preserve">жкс № 4 минобороны россий Чехов  89295297715 Владимир   2 недели назад  9-12.00</t>
  </si>
  <si>
    <t xml:space="preserve">пенс фонд не передали счета за пред месяц</t>
  </si>
  <si>
    <t xml:space="preserve">Рамиле сказала</t>
  </si>
  <si>
    <t xml:space="preserve">мдн на воскресенье 10 утра проверить оборудование  новая бассманная д 4 стр 1 </t>
  </si>
  <si>
    <t xml:space="preserve">шеремет договор к прошлой обработке и исправить акт +500 руб апрелем акт 1</t>
  </si>
  <si>
    <t xml:space="preserve">84997433126 89775194804</t>
  </si>
  <si>
    <t xml:space="preserve">левобережная 18.11 тар 2шка  1500 /3100+клоп 1500  Совков Дмитрий   4700+1500 6200</t>
  </si>
  <si>
    <t xml:space="preserve">19-11-4-14</t>
  </si>
  <si>
    <t xml:space="preserve"> ПАО РОСБАНК 1246ю      19-11-3-14</t>
  </si>
  <si>
    <t xml:space="preserve">7200                Сергиево-Подский рон дер Пальчино   89161186120 Александр           ферма, обработать помещения где жили рабочие  50 кв м таракан гап+гель        Таня</t>
  </si>
  <si>
    <t xml:space="preserve">10-11        15000        19-9-6-23        Калужская область сельское поселение Чубарово деревня Головвлево 15 89257202138 Николай                        кроты         3-4 сотки роют кротоловки+гап участок сам большой        Таня        повтор</t>
  </si>
  <si>
    <t xml:space="preserve">/            info@mos-ses.ru                     страница с которой пришел запрос
+7 905 730 12 04                                телефон
Зарина                                Имя   28.02        28.02        повтор 23,03        3900       Люблино  ул Цимлянская д 30 кв 9         89999643009 Зарина        тар клоп        Константин                Комплекс                                                                                                                                                                                                                                                                </t>
  </si>
  <si>
    <t xml:space="preserve">клоп 3шка 3900 2500 10.00</t>
  </si>
  <si>
    <t xml:space="preserve">19-11-6-14</t>
  </si>
  <si>
    <t xml:space="preserve">аносово 1/1 суббота автомобил дороги 89250930055</t>
  </si>
  <si>
    <t xml:space="preserve">передала Надежде</t>
  </si>
  <si>
    <t xml:space="preserve">89154630800 Надежда</t>
  </si>
  <si>
    <t xml:space="preserve">клоп 2 шка мск 6 мес 6400 чек предоставим</t>
  </si>
  <si>
    <t xml:space="preserve">отец 70лет определит его и позвонит</t>
  </si>
  <si>
    <t xml:space="preserve">спецавтоматика акт Адрес ул Шеногина д4 к1 площадь 3496м2</t>
  </si>
  <si>
    <t xml:space="preserve">89197676425 Алексей</t>
  </si>
  <si>
    <t xml:space="preserve">3шка мск Динамо клопы 4900/  3500 улв+ ул Верхняя Масловка д 23 ев 59 89197676425 Алексей</t>
  </si>
  <si>
    <t xml:space="preserve">19-11-1-15</t>
  </si>
  <si>
    <t xml:space="preserve">суббота 20.04        23.04        3569ап        31600        кот поселок киселево Истринский район участок 206 89039681848 Дмитрий        89039681848 Дмитрий        кроты        Семен        кроты комплекс        2 выезда комплекс                1 выезд 23.04        2 выезд                                                                                                                                                                                                                                                 2ой выезд пол кротам габрильян  12.11        750</t>
  </si>
  <si>
    <t xml:space="preserve">36 подст клоп  89299213498</t>
  </si>
  <si>
    <t xml:space="preserve">вторник 10 черепин</t>
  </si>
  <si>
    <t xml:space="preserve">89777013133 Александр ВЗМ</t>
  </si>
  <si>
    <t xml:space="preserve">дезинф авто 1500   2500 Котельники</t>
  </si>
  <si>
    <t xml:space="preserve">хочет в течение часа</t>
  </si>
  <si>
    <t xml:space="preserve">11000+11000        дезинсекция 410 кв м        ИП Межлумян Сарги Араратович        Тульская        00.00        б/н        1496ю        Большая Тульская д 13 ТЦ Ереван Плаза ресторан 89019054453 Марина        дезинсекция тараканов 410 кв        Маша  11000        занято*2 12.00 ночи  dana2912@mail.ru</t>
  </si>
  <si>
    <t xml:space="preserve">11000 pasha98-98-98@mail.ru  89250472397</t>
  </si>
  <si>
    <t xml:space="preserve">19-9-4-10 ИП Межлумян Сарги Араратович   </t>
  </si>
  <si>
    <t xml:space="preserve">19-11-2-12 Виват Пицца</t>
  </si>
  <si>
    <t xml:space="preserve">/dezinfektsiya.html                                страница с которой пришел запрос
Ваш клиент                                Имя
+7 495 966 18 11                                телефон
</t>
  </si>
  <si>
    <t xml:space="preserve">строительные технолог 20 бытовок</t>
  </si>
  <si>
    <t xml:space="preserve">89998849293 Людмила </t>
  </si>
  <si>
    <t xml:space="preserve">месяц дер дез общепит 20 м2 кофейня  3500 42000 3000</t>
  </si>
  <si>
    <t xml:space="preserve">управление заказчиком </t>
  </si>
  <si>
    <t xml:space="preserve">Равиль поговорил</t>
  </si>
  <si>
    <t xml:space="preserve">Nigmatullin@Multiflex.ru КП отправить и назначить дату работ</t>
  </si>
  <si>
    <t xml:space="preserve">жкс № 4 минобороны россий Чехов  89295297715 Владимир   2 недели назад  9-12.00 Номер договора 13-301019-88д от 30.10.2019 г. </t>
  </si>
  <si>
    <t xml:space="preserve">Хоспис бутово поляны  89161977035 светлана</t>
  </si>
  <si>
    <t xml:space="preserve">89151234433 Сергей</t>
  </si>
  <si>
    <t xml:space="preserve">Коньково 3 шка  дети  3100/4700 ул Профсоюзная д 99 кв 205  84953364484 под 6 7 эт код 9876в </t>
  </si>
  <si>
    <t xml:space="preserve">19-11-1-18</t>
  </si>
  <si>
    <t xml:space="preserve">фарход 19-10-1-24</t>
  </si>
  <si>
    <t xml:space="preserve">Видное </t>
  </si>
  <si>
    <t xml:space="preserve">"ИП Луговой
склад, 10 000 кв.м.
разные . Мытищи.
крысы комплекс
рядом свалка. 
контракт на год: 3 ежемесячных и 3 ежеквартальных обработки.
мес: 23 000 х 3
ква: 20 000 х 3"        "
79037900617  Дмитрий"</t>
  </si>
  <si>
    <t xml:space="preserve">отправила запрос</t>
  </si>
  <si>
    <t xml:space="preserve">"ЖСК Майский старый клиент
договор на год мусоропровод 8 подъездов 12этажей "</t>
  </si>
  <si>
    <t xml:space="preserve">Комета фитнес i.kriushkin@kometa.fit</t>
  </si>
  <si>
    <t xml:space="preserve">ООО Вемес на 2019 ( Ека сеть заправок )
ООО Нба-Северо-Запад на 2019  ( Ека сеть заправок )</t>
  </si>
  <si>
    <t xml:space="preserve">отправила запрос пролонгация</t>
  </si>
  <si>
    <t xml:space="preserve">filihousehotel@gmail.com
</t>
  </si>
  <si>
    <t xml:space="preserve">89261129358 Яна</t>
  </si>
  <si>
    <t xml:space="preserve">по реккомендации от моего клиента</t>
  </si>
  <si>
    <t xml:space="preserve">Яна cy@level.travel офисы тар жду площади 594 34200 руб</t>
  </si>
  <si>
    <t xml:space="preserve">19.11 16:06 не отв</t>
  </si>
  <si>
    <t xml:space="preserve">клинсервис 91200 абон или 13600 ежем или  57000 на 6 мес 800 м2 дорого все ему а нам ниже нерентабельно</t>
  </si>
  <si>
    <t xml:space="preserve">ргу нефти и газа клоп  бутлерова 1 4-15, волгина 2/1 8-16 4-11 волгина  2/2 12-09, ттаракан  5 корпусов  все кухни +10-15 -20 в каждом корпусе комнат  </t>
  </si>
  <si>
    <t xml:space="preserve"> бутл 1,3,5 волг 2/1, волг 2/2 по 15 кухонь  гель, помпа </t>
  </si>
  <si>
    <t xml:space="preserve">цквг четверг первый пехотный пер 9/27   к 18.00  Щукинская 20 к 17  2 д вся площадь 89057870363</t>
  </si>
  <si>
    <t xml:space="preserve">авоська дератиз   александр островитянова д 3а  8:45 89161850555 84957254151 доб 2216</t>
  </si>
  <si>
    <t xml:space="preserve">с августа все авоськи </t>
  </si>
  <si>
    <t xml:space="preserve">84959677373 Вячеслав</t>
  </si>
  <si>
    <t xml:space="preserve">дератизация  5000 авто  3000 кия рию  2800 к 11.00  Вячеслав </t>
  </si>
  <si>
    <t xml:space="preserve">19-11-1-19</t>
  </si>
  <si>
    <t xml:space="preserve">89197743436 Андрей</t>
  </si>
  <si>
    <t xml:space="preserve">120 м2 бронницы дом 7500/10000  полевки дезинф в подарок</t>
  </si>
  <si>
    <t xml:space="preserve">час подумает 15:59 пока отложил на денек другой данный вопрос не знает что делать</t>
  </si>
  <si>
    <t xml:space="preserve">двинцев 6 на пяница 18.00  не ранее  тараканы  один этаж №2 УЛВ</t>
  </si>
  <si>
    <t xml:space="preserve">талдомская дегунино  без предуп вчера ростокино ул леонова некрасовска  вольская</t>
  </si>
  <si>
    <t xml:space="preserve">ул.Прянишникова, 23а.
Телефон для связи - Сергей +7(965)369-88-25.</t>
  </si>
  <si>
    <t xml:space="preserve">доставка 20.11</t>
  </si>
  <si>
    <t xml:space="preserve">Марина  НСТ Групп оригинал  141407г Химки ул Панфилова вл.19 стр1. пом.9-18</t>
  </si>
  <si>
    <t xml:space="preserve">Институт экономики РАН  зам директора поменялся  договор помянять 320 м2 84997241459</t>
  </si>
  <si>
    <t xml:space="preserve">Добрый день!
Прошу направить акты оказанных услуг по счет-договору №1653ю/6 от 08.11.2019 по адресу:г.Москва, 1й Красногорский проезд, дом 5.
Сотрудник предоставил только акт выполненных мероприятий по дезинфекции.
Мой контактный телефон для связи.</t>
  </si>
  <si>
    <t xml:space="preserve">новозаводская  фили 1,3,,4 корпус   таможня на 13.00  ловушки расставить  20000 и орошение трезвый </t>
  </si>
  <si>
    <t xml:space="preserve">фсб  чекушечку  фили в 5  глотов янич черепин</t>
  </si>
  <si>
    <t xml:space="preserve">8 (916) 357 17 78 Михаил</t>
  </si>
  <si>
    <t xml:space="preserve">сан врач</t>
  </si>
  <si>
    <t xml:space="preserve">отправил номер без одной цифры</t>
  </si>
  <si>
    <t xml:space="preserve">Д обработку дымом от клопов строительных бытовок размером 2,5х6м в кол-ве 40шт на строительном объекте: ЖК Западные ворота столицы, Одинцовский район, Можайское шоссе 51,вблизи д.Марфино. Конт.тел. 89269032635 Горелов Сергей.
С уважением
Беспалов Игорь
т 84953432917</t>
  </si>
  <si>
    <t xml:space="preserve">/dezinfektsiya-ot-tarakanov.html 	          	     страница с которой пришел запрос
Анатоль  	          	     Имя
+7 903 748 50 50 	          	     телефон
</t>
  </si>
  <si>
    <t xml:space="preserve">спамят</t>
  </si>
  <si>
    <t xml:space="preserve">Экология обращения отходов"</t>
  </si>
  <si>
    <t xml:space="preserve">korotkova@aniplast.ru</t>
  </si>
  <si>
    <t xml:space="preserve">отправила запрос обрый день. Меня зовут Мазепова Елена – менеджер по клинингу компании ООО «АНИ пласт».  На данный момент необходимости нет.  Ваши контакты записала.</t>
  </si>
  <si>
    <t xml:space="preserve">Добрый день!
МУП "Социальные услуги населению" просит прислать коммерческое предложение на оказание услуг по санитарной обработке автотранспорта нашего предприятия на 2020 г.
С уважением,
Тарасова Ольга Викторовна
Экономист
тел. 8 (498) 676-22-92
 </t>
  </si>
  <si>
    <t xml:space="preserve">mupsun-ko@yandex.ru</t>
  </si>
  <si>
    <t xml:space="preserve">Прошу прислать специалиста 25.11.2019  для обработки музея. Пришлите пожалуйста побольше клеевых ловушек для тараканов</t>
  </si>
  <si>
    <t xml:space="preserve">Ул. Мосфильмовская 56
Тел. +7 495 937 9500 доб.217 пос Германии михаэль</t>
  </si>
  <si>
    <t xml:space="preserve">не отв написала письмо</t>
  </si>
  <si>
    <t xml:space="preserve">не отв  20.11 13:47 не отв</t>
  </si>
  <si>
    <t xml:space="preserve">programma-proizvodstvennogo-kontrolya-ppk.html  	           	     страница с которой пришел запрос
Любовь  	           	     Имя
+7 499 490 01 43  	           	     телефон </t>
  </si>
  <si>
    <t xml:space="preserve">ситроен берлинго  дезин авто</t>
  </si>
  <si>
    <t xml:space="preserve">в течение часа </t>
  </si>
  <si>
    <t xml:space="preserve">89999769177 Анна</t>
  </si>
  <si>
    <t xml:space="preserve">Таня 1 форма</t>
  </si>
  <si>
    <t xml:space="preserve">/dezinfektsiya-ot-krys-i-myshey.html                                страница с которой пришел запрос
Анна                                 Имя
+7 999 976 91 77                                телефон
Нажмите здесь, чтобы Ответить, Ответить всем или Переслать дом 180 м2 10 км 7200/10000</t>
  </si>
  <si>
    <t xml:space="preserve">посовет с домашними 12:14 22.11 не отв</t>
  </si>
  <si>
    <t xml:space="preserve">гбу авто дороги обработка не помагает  12.11 14.11  косинская д 15  пост дпс  89166815903 Алексей</t>
  </si>
  <si>
    <t xml:space="preserve">лаптев химушина 89261132729 руслан</t>
  </si>
  <si>
    <t xml:space="preserve">135 м2 7200/10000 испанские кварталы</t>
  </si>
  <si>
    <t xml:space="preserve">подумает 12:15  не актуально</t>
  </si>
  <si>
    <t xml:space="preserve">89035962460 Мария</t>
  </si>
  <si>
    <t xml:space="preserve">многоквартирный дом дератизация 1000 м2 Химки  15000</t>
  </si>
  <si>
    <t xml:space="preserve">год гарантии хочет</t>
  </si>
  <si>
    <t xml:space="preserve">не может дозвониться до обслуживающей компании, и год гарантию они им предоставляют 13:28 сброс</t>
  </si>
  <si>
    <t xml:space="preserve">кломенское дворец обра помещ для утренников таракан крысы  понед 25.11 г Москва, р-н Нагатинский Затон, пр-кт Андропова, д 39 стр 3, кв 111</t>
  </si>
  <si>
    <t xml:space="preserve">Костя точный адрес не знает</t>
  </si>
  <si>
    <t xml:space="preserve">Жадкевича пищеблок  16.00 мыши и тар</t>
  </si>
  <si>
    <t xml:space="preserve">выставочные залы № оферта</t>
  </si>
  <si>
    <t xml:space="preserve">жду от Рамиля</t>
  </si>
  <si>
    <t xml:space="preserve">89645004170 Александр</t>
  </si>
  <si>
    <t xml:space="preserve">Таня 4 реккомендация</t>
  </si>
  <si>
    <t xml:space="preserve">крот 5 соток 18 км   11200 7500 переставить кротоловки  Пушкино мкрн Звягино ул дворцовая д 28</t>
  </si>
  <si>
    <t xml:space="preserve">Александр</t>
  </si>
  <si>
    <t xml:space="preserve">19-11-1-20</t>
  </si>
  <si>
    <t xml:space="preserve">89175401641 Татьяна</t>
  </si>
  <si>
    <t xml:space="preserve">Бурназяна 1 палата клоп  Гамалея д 15  совк 10.00 20 м</t>
  </si>
  <si>
    <t xml:space="preserve">лрц подмосковье  запрос отправить</t>
  </si>
  <si>
    <t xml:space="preserve">19-10-1-1</t>
  </si>
  <si>
    <t xml:space="preserve">Демихова гнойная хирургия 6 палат подвал раздевалка Шкулева 4 стр1  4 отделения   </t>
  </si>
  <si>
    <t xml:space="preserve">жду площади 3500 м2</t>
  </si>
  <si>
    <t xml:space="preserve">госпит ветир войн пон-вторник  дезинсекция  все 10.00 89160736929 Азамат</t>
  </si>
  <si>
    <t xml:space="preserve">2 дня или 2 спецов</t>
  </si>
  <si>
    <t xml:space="preserve">/programma-proizvodstvennogo-kontrolya-ppk.html 	  	 Страница
 commercial 	  	 Тема
 Константин 	  	  Имя
 pag.zk@yandex.ru 	  	  email
 +7 977 106 15 27 	  	  Телефон
      скачать</t>
  </si>
  <si>
    <t xml:space="preserve">светлане отдала</t>
  </si>
  <si>
    <t xml:space="preserve">автомобильн дороги новохахловская</t>
  </si>
  <si>
    <t xml:space="preserve">10.00 60 м2 клопов </t>
  </si>
  <si>
    <t xml:space="preserve">Клинсервис 300 м2 дер дез  13200 </t>
  </si>
  <si>
    <t xml:space="preserve">МНИИРИП запрос кп Общая стоимость услуг, руб., в т.ч. НДС 20% 
90 768,67
</t>
  </si>
  <si>
    <t xml:space="preserve">7 (916) 054 95 75  Светлана Воскресенск 2 кп </t>
  </si>
  <si>
    <t xml:space="preserve">торги 2 кп для формирования цены</t>
  </si>
  <si>
    <t xml:space="preserve">велозав 1/1  3 каб и гардероб подвал пятница 10.00 тароакан  светлана ивановна 910 сотов 100 м2 ГКБ № 13</t>
  </si>
  <si>
    <t xml:space="preserve">А-18-379</t>
  </si>
  <si>
    <t xml:space="preserve">нефти и газа ргу 5 дом  10.00 светлана</t>
  </si>
  <si>
    <t xml:space="preserve">Татьяна, добрый день!
Счет сегодня оплатили.
Просьба сообщить о дате и времени накануне приезда менеджеру АЗС № 309,  
Козеликову Александру Александровичу моб.: +7 (916) 138-31-35
Долгопрудный суббота</t>
  </si>
  <si>
    <t xml:space="preserve">1328Ю НБА Северо -Запад</t>
  </si>
  <si>
    <t xml:space="preserve">23.11 7.12 21.12</t>
  </si>
  <si>
    <t xml:space="preserve">ТСЖ ТРИАЛ 1343ю</t>
  </si>
  <si>
    <t xml:space="preserve">Таня5 наш клиент </t>
  </si>
  <si>
    <t xml:space="preserve">кроты 6 сот 89037183418 89037183418 ГеннадийТаня 6геннадий крот 6 сот 70км   89037183418  9500 / 10 нор  21000 Рузский рон дер Андрейково снт Радуга  уч 164 14-17.009500</t>
  </si>
  <si>
    <t xml:space="preserve">12.00-13 </t>
  </si>
  <si>
    <t xml:space="preserve">отказ мастер опаздал</t>
  </si>
  <si>
    <t xml:space="preserve">89272101863 не слышно</t>
  </si>
  <si>
    <t xml:space="preserve">плитка потолок 5 м2   вагонка   4500/7000</t>
  </si>
  <si>
    <t xml:space="preserve">22.11 13:29  не отв</t>
  </si>
  <si>
    <t xml:space="preserve">Живосайт запрос КП</t>
  </si>
  <si>
    <t xml:space="preserve">услуги по проведению заключительной дезинфекции в очаге туберкулеза d.saberova@customs-academy.ru  Завказчик Государственное казенное образовательное учреждение высшего образования "Российская таможенная академия" 26,1 и 13,2 кв.м. 7500</t>
  </si>
  <si>
    <t xml:space="preserve">запрос кп  отправила</t>
  </si>
  <si>
    <t xml:space="preserve">Живосайт </t>
  </si>
  <si>
    <t xml:space="preserve">энтерит 3шка 4700+авто 2500 щенок на карантине свяжется</t>
  </si>
  <si>
    <t xml:space="preserve">24 подстанция клоп  1500 84994934075 Ольга Вячеславовна утро Яна просят</t>
  </si>
  <si>
    <t xml:space="preserve">на 02.12</t>
  </si>
  <si>
    <t xml:space="preserve">Людмила метрогородок 89154800690</t>
  </si>
  <si>
    <t xml:space="preserve">Таня1 база</t>
  </si>
  <si>
    <t xml:space="preserve">батуный центр Мытищи дер дез </t>
  </si>
  <si>
    <t xml:space="preserve">госпит ветир войн пон-вторник  дезинсекция  все 10.00 89160736929 Азамат	2 дня или 2 спецов</t>
  </si>
  <si>
    <t xml:space="preserve">автомобильн дороги новохахловская        89661358929                                                                10.00 60 м2 клопов </t>
  </si>
  <si>
    <t xml:space="preserve">Олег &lt;olegbron@inecon.ru&gt;</t>
  </si>
  <si>
    <t xml:space="preserve">8 (962) 635 62 24 не оставлял</t>
  </si>
  <si>
    <t xml:space="preserve"> 
Добрый день! Просим Вас направить на наш адрес ценовую информацию согласно списку.
С Уважением психоневрологический интернат </t>
  </si>
  <si>
    <t xml:space="preserve">торги</t>
  </si>
  <si>
    <t xml:space="preserve">Таня  запрос КП</t>
  </si>
  <si>
    <t xml:space="preserve">Добрый день.
Прикрепляю техническое задание на работы по дератизации и дезинсекции помещений.
Ждем от Вас коммерческое предложение.
Будем рады сотрудничеству.
-- 
С уважением,
Инженер ЭЗиС
АО "НИИР"
Ксения Брагина
Тел.: 89684465188
E-mail: ingeneer@jsc-niir.ru
 </t>
  </si>
  <si>
    <t xml:space="preserve">запрос кп   отправила</t>
  </si>
  <si>
    <t xml:space="preserve">ООО «Левел Тревел»  19-11-1-21</t>
  </si>
  <si>
    <t xml:space="preserve">89261759820 Дмитрий</t>
  </si>
  <si>
    <t xml:space="preserve">Таня 2 звонок</t>
  </si>
  <si>
    <t xml:space="preserve">клоп 2 шка 3100/4700  м. Нахимовский прт Нахимовский прт д 1 к1 кв 22 </t>
  </si>
  <si>
    <t xml:space="preserve">19-11-2-21</t>
  </si>
  <si>
    <t xml:space="preserve">Таня 3 база</t>
  </si>
  <si>
    <t xml:space="preserve">ангелина умный рите тар 156 м2 aradzhapova@smart.space
ночь 23:45</t>
  </si>
  <si>
    <t xml:space="preserve">1464ю Умный Ритейл</t>
  </si>
  <si>
    <t xml:space="preserve">89257202138 Николай </t>
  </si>
  <si>
    <t xml:space="preserve">Таня 4 форма</t>
  </si>
  <si>
    <t xml:space="preserve">/dogovor-na-dezinsektsiyu.html 	          	     страница с которой пришел запрос
Игррь 	          	     Имя
+7 968 996 06 57 	          	     телефон
</t>
  </si>
  <si>
    <t xml:space="preserve">Таня 7 звонок</t>
  </si>
  <si>
    <t xml:space="preserve">89104263650 Александр</t>
  </si>
  <si>
    <t xml:space="preserve">Таня 5 база</t>
  </si>
  <si>
    <t xml:space="preserve">Клинсервис</t>
  </si>
  <si>
    <t xml:space="preserve">Таня 6 база</t>
  </si>
  <si>
    <t xml:space="preserve">ООО Марк-Трейдинг </t>
  </si>
  <si>
    <t xml:space="preserve">ООО Марк-Трейдинг 19-9-7-11</t>
  </si>
  <si>
    <t xml:space="preserve">МСЭ        11:07        89990023293 Гуля        Таня2        клоп тар 2 шка Одинцово  ул Триумфальная д 4 кв 289 под 5 эт 1 код 283  Гуля  дети 5200/6800  3600 500 11.00-12.00                5200                                                19-11-1-1        03.11        заказ</t>
  </si>
  <si>
    <t xml:space="preserve">  19-11-1-1</t>
  </si>
  <si>
    <t xml:space="preserve">7 звонк 2 врач 4 база 1 нов</t>
  </si>
  <si>
    <t xml:space="preserve">13800- 4000 лаб</t>
  </si>
  <si>
    <t xml:space="preserve">мультифлекс</t>
  </si>
  <si>
    <t xml:space="preserve">Таня1форма</t>
  </si>
  <si>
    <t xml:space="preserve">dogovor-na-dezinsektsiyu.html 	          	     страница с которой пришел запрос
Анастасия Успенская 	          	     Имя
+7 903 960 74 13 	          	     телефон</t>
  </si>
  <si>
    <t xml:space="preserve">детская поликлиника 2000 м2 мск 19400/  15000</t>
  </si>
  <si>
    <t xml:space="preserve">89855752327 Ольга</t>
  </si>
  <si>
    <t xml:space="preserve">Таня3форма</t>
  </si>
  <si>
    <t xml:space="preserve">/unichtozhenie-pleseni-i-gribka.html                                страница с которой пришел запрос
Ольга                                Имя
+7 985 575 23 27                                телефон коммерческое помещение 2 м2 стена черная побелка  Дмитров  4500/7000</t>
  </si>
  <si>
    <t xml:space="preserve">согласует  16:19 не отв   25.11 14:00 не отв</t>
  </si>
  <si>
    <t xml:space="preserve">89688868413 Вадим</t>
  </si>
  <si>
    <t xml:space="preserve">Таня2 звонок</t>
  </si>
  <si>
    <t xml:space="preserve">мыши квартира Люберецкий рон  4500/6200</t>
  </si>
  <si>
    <t xml:space="preserve">узнает когда у него выходной и запишется  25.11 самостоятельно пока ловит ему намного дешевле</t>
  </si>
  <si>
    <t xml:space="preserve">89067355955 Руслан </t>
  </si>
  <si>
    <t xml:space="preserve">Таня4 форма</t>
  </si>
  <si>
    <t xml:space="preserve">/kak-izbavitsya-ot-krys.html                                страница с которой пришел запрос
Руслан                                 Имя
+7 906 735 59 55                                телефон
м Говорово 200 м2  7500/14200</t>
  </si>
  <si>
    <t xml:space="preserve">Таня5 звонок</t>
  </si>
  <si>
    <t xml:space="preserve">16 м2 м2  7500 3000   магазин тар мытищи</t>
  </si>
  <si>
    <t xml:space="preserve">за 1200 заказала</t>
  </si>
  <si>
    <t xml:space="preserve">мониторит еще хочет прозвонить 12:13  не отв</t>
  </si>
  <si>
    <t xml:space="preserve">Таня база хотел повтор</t>
  </si>
  <si>
    <t xml:space="preserve">МГЦД 8        13.28        89691234455   89263443475 Алексей        Константин        можайск, 15 соток , Можайский р-н дер. Красновидово ул.луговая д 65а 2 выезда        кроты очень много лунок, упор на кротоловки        12800                                                3428МГЦД-мр        23.03        Заказ</t>
  </si>
  <si>
    <t xml:space="preserve">10000 в понедельник позвонит мастер ему сказал что год не будет кротов</t>
  </si>
  <si>
    <t xml:space="preserve">89299344145 Соня</t>
  </si>
  <si>
    <t xml:space="preserve">Таня6 база</t>
  </si>
  <si>
    <t xml:space="preserve">Красногроск ул ленина 30А
Сушисет 100 м2 таракан
</t>
  </si>
  <si>
    <t xml:space="preserve">100м2 тар  5000</t>
  </si>
  <si>
    <t xml:space="preserve">19-11-1-22</t>
  </si>
  <si>
    <t xml:space="preserve">руководство не подтв</t>
  </si>
  <si>
    <t xml:space="preserve">(903) 766-0432 Олег
Нахимовский пр-т 32, Институт экономики РАН</t>
  </si>
  <si>
    <t xml:space="preserve">доставка оформлена</t>
  </si>
  <si>
    <t xml:space="preserve">13 больница  вторн 18:30  89100139074 тарак </t>
  </si>
  <si>
    <t xml:space="preserve">/programma-proizvodstvennogo-kontrolya-ppk.html 	          	     страница с которой пришел запрос
Николай 	          	     Имя
+7 903 798 45 11 </t>
  </si>
  <si>
    <t xml:space="preserve">%2Fkak-izbavitsya-ot-tarakanov.html - страница с которой пришел запрос
 	               	расстояние
 	     	обьем работ
 Помещения	 	тип пространства
  	 	общая цена
     %2B7+905+655+75+89 	 	 телефон
</t>
  </si>
  <si>
    <t xml:space="preserve">выкл.тел</t>
  </si>
  <si>
    <t xml:space="preserve">Добрый день!
Просьба выставить счет на 8 выгонов на обработку, на НСТ ( Новые строительные технологии). По адресу Сходня ул.Кирова 15 . Телефон для контакта можно дать мой,Марина 89776085299. По возможности на среду.</t>
  </si>
  <si>
    <t xml:space="preserve">10900 руб</t>
  </si>
  <si>
    <t xml:space="preserve">19-11-2-25  ООО «НОВЫЕ СТРОИТЕЛЬНЫЕ ТЕХНОЛОГИИ»</t>
  </si>
  <si>
    <t xml:space="preserve">рижкий рынок завтра   с каждым разом все меньше отравы  18.00 михаил юрьевич</t>
  </si>
  <si>
    <t xml:space="preserve">Таня5 наш клиент         кроты 6 сот 89037183418 89037183418 ГеннадийТаня 6геннадий крот 6 сот 70км   89037183418  9500 / 10 нор  21000 Рузский рон дер Андрейково снт Радуга  уч 164 14-17.009500        12.00-13         9500                                                19-10-3-10        23.11        заказ</t>
  </si>
  <si>
    <t xml:space="preserve">суббота 9500 отказ мастер опаздал</t>
  </si>
  <si>
    <t xml:space="preserve">Здравствуйте. 29.11 в 23-00. Напишите пожалуйста ФИО исполнителей, чтобы я заявку оформил
Багреев Константин
+7(926)703-23-03</t>
  </si>
  <si>
    <t xml:space="preserve">89262631403  Дмитрий </t>
  </si>
  <si>
    <t xml:space="preserve">пос Северный Дмитрий 89262631403 клоп таракан 5200/6800/3600</t>
  </si>
  <si>
    <t xml:space="preserve">подумает 15:10 сброс</t>
  </si>
  <si>
    <t xml:space="preserve">Демихово четверг гнойная хирургия  клоп  500 кв м 15 палат пост и коридор  14.00</t>
  </si>
  <si>
    <t xml:space="preserve">завтра шкулева 4 стр1</t>
  </si>
  <si>
    <t xml:space="preserve">27.11 и 29.11</t>
  </si>
  <si>
    <t xml:space="preserve">Таня3 база</t>
  </si>
  <si>
    <t xml:space="preserve">19.11        21.11        3064нб        4300        Москва 2-ка с 10-11 26 бакинских комиссаров 7 корп 2 кв 55 эт5 под2 (055)        89165561046 Ирина , 89151275205 Александр        тараканы, клопы        Людмила                гор+барьер        04.12</t>
  </si>
  <si>
    <t xml:space="preserve">19-11-3-25</t>
  </si>
  <si>
    <t xml:space="preserve">615 м2 таракан 1 раз в квартал 11900  если меньше площадь  17800 разово или 11900 ежекв </t>
  </si>
  <si>
    <t xml:space="preserve">думает 16:53 не отв </t>
  </si>
  <si>
    <t xml:space="preserve">Елена, добрый день
договор во вложении. При 100% предоплате за год (12 обработок) стоимость со скидкой составит: 21600 руб. (экономия 8400 руб.)
С уважением, Татьяна</t>
  </si>
  <si>
    <t xml:space="preserve">ИП Макаров 19-11-4-25</t>
  </si>
  <si>
    <t xml:space="preserve">deratizatsiya.html                                  страница с которой пришел запрос
Дмитрий Валетов                                  Имя
+7 926 127 77 17                                  телефон </t>
  </si>
  <si>
    <t xml:space="preserve">не отв *2 какая-то компания, скорее всего спамят</t>
  </si>
  <si>
    <t xml:space="preserve">спам сама перезвонила это сан служба</t>
  </si>
  <si>
    <t xml:space="preserve">Сэстим</t>
  </si>
  <si>
    <t xml:space="preserve">Подпишитесь на наши новости d.sukhoverkhov@korolevhleb.ru!</t>
  </si>
  <si>
    <t xml:space="preserve">89259978093 Юлия</t>
  </si>
  <si>
    <t xml:space="preserve">Таня8 форма</t>
  </si>
  <si>
    <t xml:space="preserve">/unichtozhenie-pleseni-i-gribka.html                                страница с которой пришел запрос
Юлия                                Имя
+7 925 997 80 93                                телефон Балашиха  дер Черная ул Журавлинная д 2 </t>
  </si>
  <si>
    <t xml:space="preserve">не отв кв 1 этаж угол черная плесень  1 м2 обои 4500/ 7000   15-16.00</t>
  </si>
  <si>
    <t xml:space="preserve">19-11-11-25</t>
  </si>
  <si>
    <t xml:space="preserve">89687522190 Жанна 3д</t>
  </si>
  <si>
    <t xml:space="preserve">именно солнечногорск ищет</t>
  </si>
  <si>
    <t xml:space="preserve">Наша компания ежемесячно проводит деритазацию и дезинсекцию на двух объектах
Нужны цены на :
Деритазацию  - 500квм
Дезинсекция -  500квм
Деритазацию - 21245квм
и так же прописать сроки оплаты
Спасибо!
С уважением,
Александра Викторовна Колбасникова
ведущий специалист по МТО ОХО УАХД СБЕ ДВ
___________________________________________________________________
тел.:(495) 665-74-76 доб. 1652
Е- mail:AKolbasnikova@armtek.ru
www.armtek.ru 
</t>
  </si>
  <si>
    <t xml:space="preserve">ответ отправила</t>
  </si>
  <si>
    <t xml:space="preserve">Настя Кузнецова
mihnasty@mail.ru
сегодня в 9:12
:
info
Доброе утро! данные на сотрудника пришлите</t>
  </si>
  <si>
    <t xml:space="preserve">отправила черепинского</t>
  </si>
  <si>
    <t xml:space="preserve">84957333888 7я спорт школа 29.11 на 19.00 усиленно таракан Новопеределкино        16.00        "5769, 38 б/н
ПОСТОПЛАТА"        " 
13180497-18 ГК ""ГБУ """"СШ №7"""" Москомспорта
"""        "ГБУ «СШ № 7» Москомспорта
г. Москва, ул. Чоботовская, д. 4
89153566827 Наталья Ивановна 84957333888"        Дератизация контейнерных площадок 4 кв м, обработка от клещей 4000 кв м, тараканы 100 кв м (СДЕЛАТЬ АКТЫ ОТ 31.05 и каждый акт по раздельности)        Андрей</t>
  </si>
  <si>
    <t xml:space="preserve">89777066353 Виктория</t>
  </si>
  <si>
    <t xml:space="preserve">клоп  2 шка дети кошка  мск 4700/6400/3100 м. Озерная кунцевская ул Очаковское шоссе д 15 к1 кв  73 под 1 эт 11 код  в73в8418в </t>
  </si>
  <si>
    <t xml:space="preserve">к 14.00</t>
  </si>
  <si>
    <t xml:space="preserve">19-11-1-26</t>
  </si>
  <si>
    <t xml:space="preserve">МСЭ        11:07        89990023293 Гуля        Таня2        клоп тар 2 шка Одинцово  ул Триумфальная д 4 кв 289 под 5 эт 1 код 283  Гуля  дети 5200/6800  3600 500 11.00-12.00                5200                                                19-11-1-1        03.11        заказ		500						  19-11-1-1	26.11	повтор</t>
  </si>
  <si>
    <t xml:space="preserve">вкус и цвет закрывающий акт /// сити мобил пряничникова 23 а</t>
  </si>
  <si>
    <t xml:space="preserve">89262723168 Артем</t>
  </si>
  <si>
    <t xml:space="preserve">Таня2 база</t>
  </si>
  <si>
    <t xml:space="preserve">чойс 8000 счет  08.10                1226ю                11000                "Лужнецкая набережная., д.2/4стр.27
Общество с ограниченной
ответственностью «ЧОЙС»"        8-925-743-61-11 Сулейман  ночь  5 таракан мыши trip87@list.ru
350</t>
  </si>
  <si>
    <t xml:space="preserve">19-11-2-26 Общество с ограниченной
ответственностью «ЧОЙС»"</t>
  </si>
  <si>
    <t xml:space="preserve">госп ветир войны </t>
  </si>
  <si>
    <t xml:space="preserve">дератиз 63 м2 балашиха</t>
  </si>
  <si>
    <t xml:space="preserve">Мытищи управ компания Вера 223 фз</t>
  </si>
  <si>
    <t xml:space="preserve">ананьин 16-17 30.11</t>
  </si>
  <si>
    <t xml:space="preserve">Таня 4 база</t>
  </si>
  <si>
    <t xml:space="preserve">Добрый день!
Просим вас произвести обработку помещений от тараканов и клопов.
Помещение 3-х этажное, 1-й офис, 2-3 общежитие, каждый по 200 кв.м.
Обработать первый от тараканов, 2-3 от тараканов и клопов.
Для оплаты прошу выставить договор-счёт.
День обработки желательно запланировать на 7 декабря.</t>
  </si>
  <si>
    <t xml:space="preserve">19800  орошениее тар клоп 25400 гап комплекс с пропитка 32800 </t>
  </si>
  <si>
    <t xml:space="preserve">89168098836 Алексей</t>
  </si>
  <si>
    <t xml:space="preserve">Борщевик 7,2 га  апрель  гербицид юр лицо Волокаламский рон   105000  марте  мае 70000</t>
  </si>
  <si>
    <t xml:space="preserve">весна</t>
  </si>
  <si>
    <t xml:space="preserve">олег ран  до четверг</t>
  </si>
  <si>
    <t xml:space="preserve">89054267904 Нэля  89251045996</t>
  </si>
  <si>
    <t xml:space="preserve">м.Теплый Стан ул Генерала Тюленева д 11 кв 20       </t>
  </si>
  <si>
    <t xml:space="preserve">19-11-1-27</t>
  </si>
  <si>
    <t xml:space="preserve">84991462618 София</t>
  </si>
  <si>
    <t xml:space="preserve">Таня 2 новая</t>
  </si>
  <si>
    <t xml:space="preserve">6500 смыв плесень</t>
  </si>
  <si>
    <t xml:space="preserve">спасибо 13:10 ждут сторону ответчика, судебное разберательство</t>
  </si>
  <si>
    <t xml:space="preserve">23.04	24.04	3578ап	14700	деревня тиликтино днп тиликтинские дачи 2 бетонка ориентир новопетровское участок 53 тел 89036223094 Оксана Эдуард 89037741442	89036223094 Оксана Эдуард 89037741442	кроты	Семен		15  соток		1 выезд 24.04	2 выезд 17.05	23,05 гарантийный выезд</t>
  </si>
  <si>
    <t xml:space="preserve">сказала только платно со скидкой</t>
  </si>
  <si>
    <t xml:space="preserve">нск спп акт sgi214@yandex.ru
</t>
  </si>
  <si>
    <t xml:space="preserve">акт отправила</t>
  </si>
  <si>
    <t xml:space="preserve">Татьяна, добрый день!!!
Сумма согласована. Дата дератизации 28.11 с 20-20:30
Адрес: Балашиха Ленина 22 (СовкомБанк)
Контактное лицо: Анна – 8 925 804 88 92
ПП, чуть позже отправлю.</t>
  </si>
  <si>
    <t xml:space="preserve">заказ бн оплачен</t>
  </si>
  <si>
    <t xml:space="preserve">Кумеда Мария Вадимовна 89250856755</t>
  </si>
  <si>
    <t xml:space="preserve">1.Обработка методом орошения: 19800 руб.
2.Обработка генератором горячего тумана: 25400 руб.
3. Комплексная обработка с пропиткой спальных мест: (горячий туман+холодный туман+барьерная защита от проникновения насекомых из внешних источников) : 32800 руб.
При наличии клопов наиболее рекомендуемые 2 и 3 метод.  Про адрес забыла..
Г. Черноголовка, Первый Проезд, д. 4. СК «ОПТИС». Нужно сообщить мне марку и номер автомобиля для охраны, можно непосредственно перед въездом на территорию позвонить мне и продиктовать.</t>
  </si>
  <si>
    <t xml:space="preserve">19-10-5-7  ООО ХАТБЕР-М Договор-счет 537 </t>
  </si>
  <si>
    <t xml:space="preserve">заказ бн ждем оплату</t>
  </si>
  <si>
    <t xml:space="preserve">подстанция 6 скорая помощь клопы  84959183894  2 этажа  300 </t>
  </si>
  <si>
    <t xml:space="preserve">89099642051 Ирина</t>
  </si>
  <si>
    <t xml:space="preserve">Таня4 с августа</t>
  </si>
  <si>
    <t xml:space="preserve">89099642051 3 д</t>
  </si>
  <si>
    <t xml:space="preserve">Таня5 новая</t>
  </si>
  <si>
    <t xml:space="preserve">5200/6800/3600 3 шка клоп дети жив Реутов</t>
  </si>
  <si>
    <t xml:space="preserve">с мужем совет  12:33  уже решили</t>
  </si>
  <si>
    <t xml:space="preserve">спросила только работаем ли в выходные и в области цена не интересовала</t>
  </si>
  <si>
    <t xml:space="preserve">89191016700 Ольга</t>
  </si>
  <si>
    <t xml:space="preserve">Таня 6 новая</t>
  </si>
  <si>
    <t xml:space="preserve">крот 2 сотки 100 км 7500/10000+4500 14500</t>
  </si>
  <si>
    <t xml:space="preserve">с мужем совет 12:29 29.11  не отв </t>
  </si>
  <si>
    <t xml:space="preserve">89854685204 Диана</t>
  </si>
  <si>
    <t xml:space="preserve">Таня 7 новая</t>
  </si>
  <si>
    <t xml:space="preserve">таракан офис 168 мск  7800/9500/12400 +1000  5000 8800 сертифик </t>
  </si>
  <si>
    <t xml:space="preserve">29.11.2019 12:28:00 уже провела</t>
  </si>
  <si>
    <t xml:space="preserve">4 нов 2 база 1 август</t>
  </si>
  <si>
    <t xml:space="preserve">"МСЭ        11:07        89990023293 Гуля        Таня2        клоп тар 2 шка Одинцово  ул Триумфальная д 4 кв 289 под 5 эт 1 код 283  Гуля  дети 5200/6800  3600 500 11.00-12.00                5200                                                19-11-1-1        03.11        заказ                500                                                  19-11-1-1        26.11        повтор"</t>
  </si>
  <si>
    <t xml:space="preserve">сделать чтоб отказ в срм в акте удалял заявку с карты, не работает адресная строка</t>
  </si>
  <si>
    <t xml:space="preserve">Бурназяна</t>
  </si>
  <si>
    <t xml:space="preserve">Надежде передала</t>
  </si>
  <si>
    <t xml:space="preserve">89636980351 Наталья</t>
  </si>
  <si>
    <t xml:space="preserve">Таня 1 Живосайт</t>
  </si>
  <si>
    <t xml:space="preserve">совков  17,17.30 ул Планерная д 6 кв 22 тел 89636980351 Наталья животн</t>
  </si>
  <si>
    <t xml:space="preserve">19-11-1-28</t>
  </si>
  <si>
    <t xml:space="preserve">талдомская 2а дератизация куркинское шоссе д 33 Ларав</t>
  </si>
  <si>
    <t xml:space="preserve">оформил Игорь</t>
  </si>
  <si>
    <t xml:space="preserve">Добрый день, Просим выставить Счёт на проведение Дератизации и дизенсеции в декабре.</t>
  </si>
  <si>
    <t xml:space="preserve">скани счет  18989,75</t>
  </si>
  <si>
    <t xml:space="preserve">Добрый день,
Просим выставить счет на разовую услугу по дератизации и дезинсекции в ноябре 2019г  внутренних помещений  на площадях  согласно ТЗ.
Дезинсекция – 377 267,79 кв м
Дератизация -  377 889,77 кв м
С уважением,
Власова Ольга Валентиновна
Специалист группы закупок услуг
Отдела маркетинга
АО «Международный аэропорт «Внуково»
Тел.(495)436-76-33
E-mail:Olga.Vlasova@vnukovo.ru</t>
  </si>
  <si>
    <t xml:space="preserve">olga.vlasova@vnukovo.ru</t>
  </si>
  <si>
    <t xml:space="preserve">клоп 3 шка кот дети  4900//6800/3300  Зеленоград к2003 кв 59  Ольга 10.00-11</t>
  </si>
  <si>
    <t xml:space="preserve">черепин</t>
  </si>
  <si>
    <t xml:space="preserve">19-11-3-28</t>
  </si>
  <si>
    <t xml:space="preserve">Каринское тараканы крысы 28.10 крысы 20.00 </t>
  </si>
  <si>
    <t xml:space="preserve">800 по факту сент октябр и ноябрь </t>
  </si>
  <si>
    <t xml:space="preserve">светлана нефти и  бутл 3 1406,1403 волгина 2/1 816 гап утро </t>
  </si>
  <si>
    <t xml:space="preserve">черпаков 10.00 оформить</t>
  </si>
  <si>
    <t xml:space="preserve">подгон от мосэкосервиса        9:10        89651515555        Семен        тучковская 11 кор 2 метро фили   4  выезда         дератизация 4 этажа 3000м2  минус 1 этаж                 14 500 метро фили        18..00-19,00        обслуживание        1315ю        тучковская 11 кор 2  тел 89651515555    и т. 499-136-81-95        дератизация 4 выезда и ежемесячные акты  площадь до 3000м2. Осмотреть помещение, найти прогрызы. зарисовать план где прогрызы.  ФАКТИЧЕСКИ ОБРАБОТКА ТОЛЬКО НА ПЕРВОМ И ПОДВАЛЬНЫХ ЭТАЖАХ </t>
  </si>
  <si>
    <t xml:space="preserve">89163511198 Марина</t>
  </si>
  <si>
    <t xml:space="preserve">плесень на стеах и ванная прихожа 1500-3000 м. Севастопольская ул Азовская д 35 к2 кв  222 тел 89163511198 Марина</t>
  </si>
  <si>
    <t xml:space="preserve">понед вторник 12.00 головкин вторник</t>
  </si>
  <si>
    <t xml:space="preserve">внесена минималка</t>
  </si>
  <si>
    <t xml:space="preserve">19-11-5-28</t>
  </si>
  <si>
    <t xml:space="preserve">89099015321 елена 3д</t>
  </si>
  <si>
    <t xml:space="preserve">МСЭ	10:10	84965222408 89252580159 Малахов Виктор Григорьевич		"типография 600 м2 Ногинский район Черноголовка мыши таракан ООО ХАТБЕР-М victor.malahov@hatber.ru
Объеездная 2 "	13-14.00		41000					19-10-5-7  ООО ХАТБЕР-М 	12.10	оплачено бн</t>
  </si>
  <si>
    <t xml:space="preserve">19-11-2-13 (Договор-счет 5) ПАО НПО Алмаз</t>
  </si>
  <si>
    <t xml:space="preserve">заказ бн   оплачено</t>
  </si>
  <si>
    <t xml:space="preserve">ростокино леонова </t>
  </si>
  <si>
    <t xml:space="preserve">13-14</t>
  </si>
  <si>
    <t xml:space="preserve">89855666223  Ислам</t>
  </si>
  <si>
    <t xml:space="preserve">Таня5 от Рамиля</t>
  </si>
  <si>
    <t xml:space="preserve">2 шка дети Химки 5200/ 4000 Ислам 16-17.00  Химки  Синявинская д 11 к 16 кв 217</t>
  </si>
  <si>
    <t xml:space="preserve">14-16.00</t>
  </si>
  <si>
    <t xml:space="preserve">19-11-7-28</t>
  </si>
  <si>
    <t xml:space="preserve">89689933680 Ольга</t>
  </si>
  <si>
    <t xml:space="preserve">Таня6 от Рамиля</t>
  </si>
  <si>
    <t xml:space="preserve">89689933680 Ольга таракан дом 5 этажей  1500/1800/2000 + 250 руб. +3500</t>
  </si>
  <si>
    <t xml:space="preserve">с соседями поговорит  04.12  не отв 14:33 17:08 11.12 пока нет</t>
  </si>
  <si>
    <t xml:space="preserve">89032050189 Наталья</t>
  </si>
  <si>
    <t xml:space="preserve">Таня1 форма</t>
  </si>
  <si>
    <t xml:space="preserve">/dezinsektsiya.html                                страница с которой пришел запрос
Наталья                                Имя
+7 903 205 01 89                                телефон Мытищи ул 1ый Рупасовский д 17 А кв 10 </t>
  </si>
  <si>
    <t xml:space="preserve">холодный туман 2 шка клоп 3600/5200/6800 -10% 4680 / 6120</t>
  </si>
  <si>
    <t xml:space="preserve">19-11-1-29</t>
  </si>
  <si>
    <t xml:space="preserve">89031232929 плесень черная  меньше квадрата  на обоях хочет им вернуть первоначальный вид</t>
  </si>
  <si>
    <t xml:space="preserve">анриал желание</t>
  </si>
  <si>
    <t xml:space="preserve">пропуск вчера  нигде не высветился, уже заказала</t>
  </si>
  <si>
    <t xml:space="preserve">89160776052 Оксана</t>
  </si>
  <si>
    <t xml:space="preserve">Таня3 форма</t>
  </si>
  <si>
    <t xml:space="preserve">/                                страница с которой пришел запрос
Oksana                                Имя
+7 916 077 60 52                                телефон
 МСЭ        9:48                Таня3        6000 или 50000 салон  м. Новопещанная д 26                 6000                                                        29.11        заказ</t>
  </si>
  <si>
    <t xml:space="preserve">19-11-2-29</t>
  </si>
  <si>
    <t xml:space="preserve">Автом</t>
  </si>
  <si>
    <t xml:space="preserve">магистральная д 23 сто</t>
  </si>
  <si>
    <t xml:space="preserve">84955331010 Дмитрий Викторович</t>
  </si>
  <si>
    <t xml:space="preserve">Таня4 запрос кп</t>
  </si>
  <si>
    <t xml:space="preserve">автобус дезимнфекция лиаз и ивеко 1 раз автопарк мск   Дезинфекции подлежит следующий автотранспорт:
- автобусы ЛиАЗ-5292 (автобус большого класса);
- автобусы ЛиАЗ-4292 (автобус среднего класса);
- автобусы IVECO Daily (автобус малого класса).</t>
  </si>
  <si>
    <t xml:space="preserve">89262057072 Александр</t>
  </si>
  <si>
    <t xml:space="preserve">кухня 89262057072 моп таракан мск 1500/2500 попугай </t>
  </si>
  <si>
    <t xml:space="preserve">с женой совет хотел моп с гарантией походу, переживает за попугаев</t>
  </si>
  <si>
    <t xml:space="preserve">Метрогородок площади</t>
  </si>
  <si>
    <t xml:space="preserve">Надежда Игорь</t>
  </si>
  <si>
    <t xml:space="preserve">ран на вахте забрать акт</t>
  </si>
  <si>
    <t xml:space="preserve">курьер</t>
  </si>
  <si>
    <t xml:space="preserve">89296050347 фмс подмосковье 2018/62 21.10 на 19.30 тел 89296050347 Наталья Викторовна Мытищи дер Оксаково ул Подмосковная вл 1 стр1 </t>
  </si>
  <si>
    <t xml:space="preserve">09.12 10-11.00 6 номеров </t>
  </si>
  <si>
    <t xml:space="preserve">89254360809 Камаль</t>
  </si>
  <si>
    <t xml:space="preserve">Таня 6  форма</t>
  </si>
  <si>
    <t xml:space="preserve">/kak-izbavitsya-ot-krys.html                                страница с которой пришел запрос
Камаль                                Имя
+7 925 436 08 09                                телефон
 128 м2  25 км Королев 7200/9500</t>
  </si>
  <si>
    <t xml:space="preserve">30 мин  12:30</t>
  </si>
  <si>
    <t xml:space="preserve">в понедельник  созвон 12-13.00 Камаль  02.12 не актуально</t>
  </si>
  <si>
    <t xml:space="preserve">Метрогородок </t>
  </si>
  <si>
    <t xml:space="preserve">84991970752  не слышит</t>
  </si>
  <si>
    <t xml:space="preserve">84991970752  таракан кот  2 шка 3100/4700</t>
  </si>
  <si>
    <t xml:space="preserve">dezinfektsiya-ot-tarakanov.html                                страница с которой пришел запрос
Вазген                                Имя
+7 495 980 05 34                                телефон
</t>
  </si>
  <si>
    <t xml:space="preserve"> нет таких организация</t>
  </si>
  <si>
    <t xml:space="preserve">Татьяна, здравствуйте!
 все подписали,
вы сможете прислать к нам вашего курьера за вашим экзепляром?
с 12 до 16,
Бакунинская 69 стр 1, 8 этаж</t>
  </si>
  <si>
    <t xml:space="preserve">89686234998 Айк</t>
  </si>
  <si>
    <t xml:space="preserve">Таня8 база</t>
  </si>
  <si>
    <t xml:space="preserve">255 м2 рыбный цех 16800 //21200 800 17600 Мытищенский рон дер Сухарево д 140 А </t>
  </si>
  <si>
    <t xml:space="preserve">19-11-5-29</t>
  </si>
  <si>
    <t xml:space="preserve">скани</t>
  </si>
  <si>
    <t xml:space="preserve">Скани 1397ю </t>
  </si>
  <si>
    <t xml:space="preserve">декабрь</t>
  </si>
  <si>
    <t xml:space="preserve">НПК СПП 1515ю</t>
  </si>
  <si>
    <t xml:space="preserve">1553ю Эссе</t>
  </si>
  <si>
    <t xml:space="preserve">заказ вечернее время</t>
  </si>
  <si>
    <t xml:space="preserve">пропущен  с пятницы походу 84957112750  89067591951</t>
  </si>
  <si>
    <t xml:space="preserve">МСЭ	12:18	89265730572	Таня 2	клоп 3 шка кот дети  4900//6800/3300  Зеленоград к2003 кв 59  Ольга 10.00-11	черепин	3300						19-11-3-28	29.11	заказ																						</t>
  </si>
  <si>
    <t xml:space="preserve">29.11 былы обработка повтор</t>
  </si>
  <si>
    <t xml:space="preserve">Марина 89164427024</t>
  </si>
  <si>
    <t xml:space="preserve">Таня с выходных</t>
  </si>
  <si>
    <t xml:space="preserve">м Беговая ул Полины Осипенко д 4к2 кв 94 Марина 89164427024 четв 9 утра 2 дети</t>
  </si>
  <si>
    <t xml:space="preserve">19-12-1-2</t>
  </si>
  <si>
    <t xml:space="preserve">/kak-izbavitsya-ot-tarakanov.html 	          	     страница с которой пришел запрос
Надежда Краснова 	          	     Имя
+7 905 754 90 94 	          	     телефон</t>
  </si>
  <si>
    <t xml:space="preserve">3100/4700 говорила в воскр</t>
  </si>
  <si>
    <t xml:space="preserve">02.12 др у кого-то связь на след неделе 09.12 14:35  кот</t>
  </si>
  <si>
    <t xml:space="preserve">/dezinfektsiya-ot-klopov.html 	          	     страница с которой пришел запрос
денис 	          	     Имя
+7 968 968 15 41 	          	     телефон
</t>
  </si>
  <si>
    <t xml:space="preserve">Автомобильные дороги </t>
  </si>
  <si>
    <t xml:space="preserve">54 подстанция Щербинка  69 клоп </t>
  </si>
  <si>
    <t xml:space="preserve">ежемесячно</t>
  </si>
  <si>
    <t xml:space="preserve">11:21        84957755735    89151549065 Евгения        Семен        краснознаменск 30 км от мкад        10 бытовок клопы                13000</t>
  </si>
  <si>
    <t xml:space="preserve">7 бытовок 9100 8200/9800/14000 пропуск за сутки паспорт РФ машина  в России зарег   14000 </t>
  </si>
  <si>
    <t xml:space="preserve">19-12-2-2 АО «ТГК-7»</t>
  </si>
  <si>
    <t xml:space="preserve">мтюз бухгалтерия</t>
  </si>
  <si>
    <t xml:space="preserve">89060644864 Азамат</t>
  </si>
  <si>
    <t xml:space="preserve">89060644864 Реутов 2 шка клопы тар 3600/5200</t>
  </si>
  <si>
    <t xml:space="preserve">думал что у нас заказывал хотел повтор</t>
  </si>
  <si>
    <t xml:space="preserve">89035590564 Дмитрий</t>
  </si>
  <si>
    <t xml:space="preserve">89035590564 Дмитрий кроты 30 соток 70 км   17200/ 22400 10 соток   10000 +3500 дер Топорково Сергиево Посадский рон   </t>
  </si>
  <si>
    <t xml:space="preserve">10-11.00 40 15 соток   40 ячеек </t>
  </si>
  <si>
    <t xml:space="preserve">19-12-3-2</t>
  </si>
  <si>
    <t xml:space="preserve">Бурназяна пищеблок на  16:45 Новикова 23  ФИО 89163391735</t>
  </si>
  <si>
    <t xml:space="preserve">клоп пульмонологии Гамалей 15  1</t>
  </si>
  <si>
    <t xml:space="preserve">89955064050 Галина</t>
  </si>
  <si>
    <t xml:space="preserve">маг продукты мыши 100 м2  Нахабино 6500/9000 дезинф</t>
  </si>
  <si>
    <t xml:space="preserve">89854895151 Наталья</t>
  </si>
  <si>
    <t xml:space="preserve">Щелковский рон пос Загорянский ул Гайдара д 3</t>
  </si>
  <si>
    <t xml:space="preserve">19-12-6-2</t>
  </si>
  <si>
    <t xml:space="preserve">заказ 6800</t>
  </si>
  <si>
    <t xml:space="preserve">Таня4-база</t>
  </si>
  <si>
    <t xml:space="preserve">89197757887 Максим      
г . Коломна, ул зеленая, д 1 кв 9 
3 этаж дмфн""      
2-ка, ГАП, бар""        </t>
  </si>
  <si>
    <t xml:space="preserve">клоп 12-14.00</t>
  </si>
  <si>
    <t xml:space="preserve">19-12-5-2</t>
  </si>
  <si>
    <t xml:space="preserve">89850217203 Дмитрий</t>
  </si>
  <si>
    <t xml:space="preserve">общага 27 комн 20 м2 по 3-4 сп м 24800/29000</t>
  </si>
  <si>
    <t xml:space="preserve">согласует, 04.12 просил завтра звонить   17.12 09.12 не отв не актуально</t>
  </si>
  <si>
    <t xml:space="preserve">институт экономики курьер</t>
  </si>
  <si>
    <t xml:space="preserve">89160282880 Екатерина</t>
  </si>
  <si>
    <t xml:space="preserve">Екатерина кусает Фрязино  ул  прт Мира д 31 кв 204  7 эт 1 шка  3200/5200</t>
  </si>
  <si>
    <t xml:space="preserve">аудит  с 10-11.00</t>
  </si>
  <si>
    <t xml:space="preserve">19-12-7-2</t>
  </si>
  <si>
    <t xml:space="preserve"> 89166150171 Татьяна</t>
  </si>
  <si>
    <t xml:space="preserve">сан врач 89166150171 Татьяна Мнушкина</t>
  </si>
  <si>
    <t xml:space="preserve">пятн 14.00 1000  м2 отделение подвал и отдел кадров тараканы </t>
  </si>
  <si>
    <t xml:space="preserve">Демихова шкулева 4 стр1</t>
  </si>
  <si>
    <t xml:space="preserve">Ангелина умный ритейл Туристская октябрь  </t>
  </si>
  <si>
    <t xml:space="preserve">89251228119 Алексей  </t>
  </si>
  <si>
    <t xml:space="preserve">89652908185 Алексей        Таня 7        200   14800 колхозная  40-45 м2- 10-12 спальн        6000 3500        4265ав        Красногорск ильинское ул Колхозная д 30а    89652908185 Алексей            40-45 м2- 10-12 спальн  мест орошение        Таня                3500                                                4265ав        10.09</t>
  </si>
  <si>
    <t xml:space="preserve">10-11.00 совков</t>
  </si>
  <si>
    <t xml:space="preserve">19-12-8-2</t>
  </si>
  <si>
    <t xml:space="preserve">89269379397 Анастасия</t>
  </si>
  <si>
    <t xml:space="preserve">тестовые испытания косметических средств </t>
  </si>
  <si>
    <t xml:space="preserve">89168031257 Серафима </t>
  </si>
  <si>
    <t xml:space="preserve">по ванной плесень  4500/7000 5800 просто гап </t>
  </si>
  <si>
    <t xml:space="preserve">не надо мой номер записывать и названивать</t>
  </si>
  <si>
    <t xml:space="preserve">Хатбер Виктор меньше концентацию всем хреново</t>
  </si>
  <si>
    <t xml:space="preserve">сорвалась связь не актуально не русский</t>
  </si>
  <si>
    <t xml:space="preserve">выходн холодный тум спецприем</t>
  </si>
  <si>
    <t xml:space="preserve">10.00-14.00        бн постоплата 30дней        ГУ МВД 258/19 две  дезинсекции и одна дератизация        89262854308     Мневники 6к2  Анастасия          1526 дер дез документы акты приемки сдачи  и счет  все в двух экземплярах просила        Таня</t>
  </si>
  <si>
    <t xml:space="preserve">дератизация или 9-18.00 пятница  12.00</t>
  </si>
  <si>
    <t xml:space="preserve"> 12:51 не отв 14:04сброс</t>
  </si>
  <si>
    <t xml:space="preserve">19-12-5-3</t>
  </si>
  <si>
    <t xml:space="preserve">оформили</t>
  </si>
  <si>
    <t xml:space="preserve">89858060078 Ирина</t>
  </si>
  <si>
    <t xml:space="preserve">Ирина 3 шка Серпухов дети кот  клоп 5900/7200 4500</t>
  </si>
  <si>
    <t xml:space="preserve">совет  еще не переговорили и не согласовали сама наберет</t>
  </si>
  <si>
    <t xml:space="preserve">84957326193  89067798689 Людмила</t>
  </si>
  <si>
    <t xml:space="preserve">труп 15 дней Переделкино линолиум 40 м2  10000/14500 контейнер  клопам +2000 клоп</t>
  </si>
  <si>
    <t xml:space="preserve">15200/22700 на моссанэкс звонила</t>
  </si>
  <si>
    <t xml:space="preserve">связь с мужем   12:42 не отв</t>
  </si>
  <si>
    <t xml:space="preserve">завтра в 10.00 Тучковская д11 корп 2</t>
  </si>
  <si>
    <t xml:space="preserve">совков</t>
  </si>
  <si>
    <t xml:space="preserve">89105219088 Екатерина </t>
  </si>
  <si>
    <t xml:space="preserve">Элексталь ул  Ялагина имени д 7 кв 52 муравьи 2 шка  2 года  3500/6200/7000 10-11.00</t>
  </si>
  <si>
    <t xml:space="preserve">11-12.00</t>
  </si>
  <si>
    <t xml:space="preserve">19-12-1-3</t>
  </si>
  <si>
    <t xml:space="preserve">заказ 6200 спец не успевал к 11 она других заказала</t>
  </si>
  <si>
    <t xml:space="preserve">/kak-izbavitsya-ot-tarakanov.html 	          	     страница с которой пришел запрос
Павел 	          	     Имя
+7 916 162 14 63 	          	     телефон
</t>
  </si>
  <si>
    <t xml:space="preserve">не отв*2 спам походу в одно время пришли</t>
  </si>
  <si>
    <t xml:space="preserve">/kak-izbavitsya-ot-tarakanov.html 	          	     страница с которой пришел запрос
Михаил 	          	     Имя
+7 929 503 25 53 	          	     телефон
</t>
  </si>
  <si>
    <t xml:space="preserve">реклама</t>
  </si>
  <si>
    <t xml:space="preserve">есть ли у нас штатный автопарк предложить что-то хотели</t>
  </si>
  <si>
    <t xml:space="preserve">Таня5 КП</t>
  </si>
  <si>
    <t xml:space="preserve">Запрос коммерческого предложения на на услуги дератизации и дезинсекции
Гулидов Владимир Васильевич
gulidov.vv@gutagroup.ru</t>
  </si>
  <si>
    <t xml:space="preserve">запрос КП отправила</t>
  </si>
  <si>
    <t xml:space="preserve">Светлана 10</t>
  </si>
  <si>
    <t xml:space="preserve">дезинф дератиз   спорт </t>
  </si>
  <si>
    <t xml:space="preserve">Добрый день.
Прошу направить специалиста 06.12.2019 к 10.00
Адрес: М.О. г. Краснознаменск, ул. Связистов 9
Контакты:
Машковцев Александр Викторович   8-916-017-04-85
Кырлан Михаил Андреевич 8-915-374-16-41</t>
  </si>
  <si>
    <t xml:space="preserve">в четвер до 13.00 пропуск</t>
  </si>
  <si>
    <t xml:space="preserve">89104429344 Яна </t>
  </si>
  <si>
    <t xml:space="preserve">Таня6 форма</t>
  </si>
  <si>
    <t xml:space="preserve">dezinfektsiya.html                                  страница с которой пришел запрос
Яна                                  Имя
+7 910 442 93 44                                  телефон  офис 186 м2 таракан  вечер с 17.00  7500/10000/ 124000</t>
  </si>
  <si>
    <t xml:space="preserve">19-12-3-3</t>
  </si>
  <si>
    <t xml:space="preserve">невозможно выполнить</t>
  </si>
  <si>
    <t xml:space="preserve">плесень на диване  велюр  хочет чтоб пятно исчезло</t>
  </si>
  <si>
    <t xml:space="preserve">89104838425  Денис</t>
  </si>
  <si>
    <t xml:space="preserve">89104838425  3 шка  4900/6800 / 2000 м. Вднх  ул Сергея Эзенштиейна д 6 кв 137 под 5 эт 8 код 137  1 к 555 </t>
  </si>
  <si>
    <t xml:space="preserve">19-12-4-3</t>
  </si>
  <si>
    <t xml:space="preserve">89067849394 Наталья</t>
  </si>
  <si>
    <t xml:space="preserve">тар клоп  89066749394 1 шка  3200/5000 1500/3000 нарофомин?</t>
  </si>
  <si>
    <t xml:space="preserve">4-1шки 1-2 шка 1- 1500/1600/1700 +500//// 3000/3200/3400</t>
  </si>
  <si>
    <t xml:space="preserve">с соседями будет советоваться 04.12 14:16  </t>
  </si>
  <si>
    <t xml:space="preserve">Таня9 КП</t>
  </si>
  <si>
    <t xml:space="preserve">Кулагина Ксения
Главный специалист
ПАО «Газпром автоматизация»,
+7 (499) 766-44-44 доб. 10-76 k.kulagina@gazprom-auto.ru</t>
  </si>
  <si>
    <t xml:space="preserve">Татьяна, можно 4, 5, 6 декабря. Делаем как в прошлый раз, мастер приезжает в 23.45 (ночная обработка). Прошу выставить нам счет на 157 кв.м.</t>
  </si>
  <si>
    <t xml:space="preserve">Наличие у Исполнителя Лицензии на медицинскую деятельность.
Продолжительность (опыт) работы на рынке услуг по специализации
соответствующей предмету закупки не менее 2-х лет.</t>
  </si>
  <si>
    <t xml:space="preserve">84996850035 авэб системс многоканалка</t>
  </si>
  <si>
    <t xml:space="preserve">7 спорт школа 1 обработка газона от клещей  600м2 6 соток </t>
  </si>
  <si>
    <t xml:space="preserve">Таня11 КП</t>
  </si>
  <si>
    <t xml:space="preserve">/kak-izbavitsya-ot-krys.html                                страница с которой пришел запрос
Дмитрий                                Имя
+7 926 996 76 41                                телефон предприятие 4 объекта гос 223 фз  договор оферта  портал поставщиков  3 кп    1600//800//1200//600 -  разовые ФГУП  управление технической эксплуатации ВДНХ  м2 </t>
  </si>
  <si>
    <t xml:space="preserve">4000 16 // 64000 dbaranov@vdnh.ru 6000  84000 РУБ 6000 М2</t>
  </si>
  <si>
    <t xml:space="preserve">запрос КП  отправила ВАЖНО  14:30 09.12 пока не будут проводить, сами попробуют</t>
  </si>
  <si>
    <t xml:space="preserve">Таня 12 Whats app</t>
  </si>
  <si>
    <t xml:space="preserve">Таня 13 </t>
  </si>
  <si>
    <t xml:space="preserve">мед книга 7500</t>
  </si>
  <si>
    <t xml:space="preserve">89104429344 Яна</t>
  </si>
  <si>
    <t xml:space="preserve">Доброе утро, Татьяна.
Варшавское шоссе 26, офис 222;
Контактное лицо – Ивасюк Яна (8-910-442-93-44)
Предпочтительный день – пятница, 6 декабря, 17:00.  </t>
  </si>
  <si>
    <t xml:space="preserve">горб</t>
  </si>
  <si>
    <t xml:space="preserve">19-12-3-3 ООО "ИМС"</t>
  </si>
  <si>
    <t xml:space="preserve">Светлана1 база</t>
  </si>
  <si>
    <t xml:space="preserve">12.12		1330Ю		7800		«СЕТТЕ» ООО 3Д НА ГОД 79859992577 Елена Зильберман	Елена Зильберман		оплачен	Михаил 																	</t>
  </si>
  <si>
    <t xml:space="preserve">отдала светлане</t>
  </si>
  <si>
    <t xml:space="preserve">13 гор больн 17:30 1000 гардероб и буфет медицинский +сан комнаты, сенстринские  +800  Велозаводская 1/1</t>
  </si>
  <si>
    <t xml:space="preserve">1800 м2 89100139074  горб</t>
  </si>
  <si>
    <t xml:space="preserve">49 подст 3 комн клоп</t>
  </si>
  <si>
    <t xml:space="preserve">горб 06.12 на 10.00</t>
  </si>
  <si>
    <t xml:space="preserve">89207410692 Андрей</t>
  </si>
  <si>
    <t xml:space="preserve">2000 дез 1200//3500/6000  дезинфекция авто</t>
  </si>
  <si>
    <t xml:space="preserve">записал контакты</t>
  </si>
  <si>
    <t xml:space="preserve">89645820048 не услышала</t>
  </si>
  <si>
    <t xml:space="preserve">2 шка клоп дети 5200/6900 3600 м говорово  на 13.00 20.00 ул Боровское шоссе д 2 к7  под 1 кв 118 эт 12 код 118  89096989550  </t>
  </si>
  <si>
    <t xml:space="preserve">понедел 15:00-15:30</t>
  </si>
  <si>
    <t xml:space="preserve">19-12-2-4</t>
  </si>
  <si>
    <t xml:space="preserve">сансет? оплата</t>
  </si>
  <si>
    <t xml:space="preserve">б/н        1094ю        т/ф (495) 447-51-67, 8(901)539-03-30. Рябиновая 43        муравьи  20.05                1094ю                3698.92        муравьи        ООО Эридан Ф        т/ф (495) 447-51-67, 8(901)539-03-30. Ольга У нас четыре склада :
1 помещение- 30,2 кв.м
2 помещение- 31,6 кв.м
3 помещение -32,2 кв.м
4 помещение- 31,6 кв.м
Периодичность услуги один раз в квартал, обработка от грызунов, тараканов и муравьев.</t>
  </si>
  <si>
    <t xml:space="preserve">Светлана4</t>
  </si>
  <si>
    <t xml:space="preserve">dokumenty-dlya-ses.html  	           	     страница с которой пришел запрос
сергей  	           	     Имя
+7 965 264 43 31  	           	     телефон </t>
  </si>
  <si>
    <t xml:space="preserve">89013662744 Виктория</t>
  </si>
  <si>
    <t xml:space="preserve">170м2+2 подвала 8500/12400 </t>
  </si>
  <si>
    <t xml:space="preserve">пока какие-то трубы меняют, просто узнавала стоимость</t>
  </si>
  <si>
    <t xml:space="preserve">Таня6 живосайт</t>
  </si>
  <si>
    <t xml:space="preserve">/deratizatsiya.html                    Страница
 commercial                    Тема
 Ирина                     Имя
 schohovo.detskiisad@yandex.ru                     email
 +7 926 206 29 06                     Телефон
      скачать
                    ТЗ </t>
  </si>
  <si>
    <t xml:space="preserve">эл магазин дет сад</t>
  </si>
  <si>
    <t xml:space="preserve">запрос КП</t>
  </si>
  <si>
    <t xml:space="preserve">авто дороги  доки стоительный 14а 89055428033 Лидия Валентиновна</t>
  </si>
  <si>
    <t xml:space="preserve">Таня 7 живосайт</t>
  </si>
  <si>
    <t xml:space="preserve">врач 89859917310</t>
  </si>
  <si>
    <t xml:space="preserve">Таня Равиля знакомый</t>
  </si>
  <si>
    <t xml:space="preserve">89015463523 5000 кв м насекомые и дезинфекция 45000// Samoilov007@mail.ru</t>
  </si>
  <si>
    <t xml:space="preserve">неудобно говорить 45000  Иван  тип помещ офис 5 этажей   45000  800 /24000 2000</t>
  </si>
  <si>
    <t xml:space="preserve">10.12 13:09 недоступ,  11.12 сам позвонит все отправили на согласование в европу</t>
  </si>
  <si>
    <t xml:space="preserve">Михаил Литвишко &lt;litvma@mail.ru&gt; дезинфекция больница  участие 84991961893 ГОСУДАРСТВЕННОЕ БЮДЖЕТНОЕ УЧРЕЖДЕНИЕ ЗДРАВООХРАНЕНИЯ ГОРОДА МОСКВЫ "ГОРОДСКАЯ КЛИНИЧЕСКАЯ БОЛЬНИЦА № 52 ДЕПАРТАМЕНТА ЗДРАВООХРАНЕНИЯ ГОРОДА МОСКВЫ"</t>
  </si>
  <si>
    <t xml:space="preserve">варшавка  яна и </t>
  </si>
  <si>
    <t xml:space="preserve">84999298675 Екатерина</t>
  </si>
  <si>
    <t xml:space="preserve">таракан организация  подольск комна приема пищи 100 30.12 поле 14.00 6900/8500/10000</t>
  </si>
  <si>
    <t xml:space="preserve">19-12-1-5 АО "ЭСПКБ "ТЕХНО"</t>
  </si>
  <si>
    <t xml:space="preserve">6 подс клоп 1 комн 20  84959183894</t>
  </si>
  <si>
    <t xml:space="preserve">МСЭ	с выходных	Марина 89164427024	Таня с выходных	м Беговая ул Полины Осипенко д 4к2 кв 94 Марина 89164427024 четв 9 утра 2 дети		3100						19-12-1-2	05.12	заказ																						</t>
  </si>
  <si>
    <t xml:space="preserve">в 8:20 вышел в 9:30 клиент позвонил и спросил где он</t>
  </si>
  <si>
    <t xml:space="preserve">пфр ибрагим</t>
  </si>
  <si>
    <t xml:space="preserve">Таня2-база</t>
  </si>
  <si>
    <t xml:space="preserve">80 м2 16:30 менжинского Татьяна, добрый день!
Дезинсекция 80 м2, 07.12.19 в 16:30 Менжинского 21.
К.Л. Хашабаева Ханна +7 926 537 56 05
 </t>
  </si>
  <si>
    <t xml:space="preserve">Таня3-база</t>
  </si>
  <si>
    <t xml:space="preserve">Добрый день! Прошу назначить ночную дезинсекцию по двум адресам и выставить нам счет:
1) Москва, ул. Ангарская, 65 корп. 1 - 178 кв.м.; телефон директора склада: 79055379042, 79777580618 - Котова Ирина
2) Москва, ул. Мневники, 23 - 173 кв.м.; телефон директора 79897474620, 79777580561 - Лалабеков Давид
С уважением, Ангелина Раджапова
Офис-менеджер ООО "Умный ритейл"
8 925 230 81 62</t>
  </si>
  <si>
    <t xml:space="preserve">светлана нефти и газа 3 ком дератиз 5 коп Волгина 2/1 Волгина 2/2</t>
  </si>
  <si>
    <t xml:space="preserve">завтра в 10.00</t>
  </si>
  <si>
    <t xml:space="preserve">Игорь оформил</t>
  </si>
  <si>
    <t xml:space="preserve">тар год закрыть   20 числом  выполнены в декабре а не с такого-то по такое-то </t>
  </si>
  <si>
    <t xml:space="preserve">/dezinsektsiya.html                                страница с которой пришел запрос
Лусине                                 Имя
+7 915 267 88 99                                телефон
</t>
  </si>
  <si>
    <t xml:space="preserve">столовая 90 м2  6900/8500  4000 4 часа он обрабатывать будет</t>
  </si>
  <si>
    <t xml:space="preserve">Таня торги </t>
  </si>
  <si>
    <t xml:space="preserve">торги  1526 м2 2 д за 49000</t>
  </si>
  <si>
    <t xml:space="preserve">спецприемник</t>
  </si>
  <si>
    <t xml:space="preserve">89687289502  Оксана </t>
  </si>
  <si>
    <t xml:space="preserve">155м2 насекомые  плесень 1 м2  бетон 7200/8500/ +2500+3500    2000  5000/2500 плесень</t>
  </si>
  <si>
    <t xml:space="preserve">19-12-2-5 ООО "СНАБУС"</t>
  </si>
  <si>
    <t xml:space="preserve">договор на поставку питания</t>
  </si>
  <si>
    <t xml:space="preserve">12^57</t>
  </si>
  <si>
    <t xml:space="preserve">/dezinfektsiya.html                                страница с которой пришел запрос
Павел                                Имя
+7 977 379 22 93                                телефон
</t>
  </si>
  <si>
    <t xml:space="preserve">МБУ пост обрабока 2 пруда 9300 м2 8000 м2 парки и скверы  5500 м2 клещи   МБУ Раменское  pavel.oskinov@yandex.ru</t>
  </si>
  <si>
    <t xml:space="preserve">Чойс воскр  6 утра  понед вторник в 3 ночи 89262723168 </t>
  </si>
  <si>
    <t xml:space="preserve">Таня спам</t>
  </si>
  <si>
    <t xml:space="preserve">	          	     страница с которой пришел запрос
Светлана 	          	     Имя
+7 903 131 69 40 	          	     телефон</t>
  </si>
  <si>
    <t xml:space="preserve">/ 	          	     страница с которой пришел запрос
Алексей 	          	     Имя
+7 965 336 50 29 	          	     телефон</t>
  </si>
  <si>
    <t xml:space="preserve">дезинфекция лицензию просит предписание роспотреба   типография</t>
  </si>
  <si>
    <t xml:space="preserve">89998208088 Амирхон</t>
  </si>
  <si>
    <t xml:space="preserve">/dezinfektsiya.html                                страница с которой пришел запрос
Амирхон                                Имя
+7 999 820 80 88                                телефон клоп 3шка Красногорск Павшинская пойма  5400/6900  3800</t>
  </si>
  <si>
    <t xml:space="preserve">через 1 час  не отв 14:20  14:45 не отв 10-11.00</t>
  </si>
  <si>
    <t xml:space="preserve">19-12-3-5</t>
  </si>
  <si>
    <t xml:space="preserve">89661129092  Александр</t>
  </si>
  <si>
    <t xml:space="preserve">3,5 га дератиз и дезинсекция склады подольск  ООО Велл  сервис пищевое инвентарь</t>
  </si>
  <si>
    <t xml:space="preserve">sasha_260988@mail.ru</t>
  </si>
  <si>
    <t xml:space="preserve">ВГУП НИИРИП еще 2 кп</t>
  </si>
  <si>
    <t xml:space="preserve">отправила</t>
  </si>
  <si>
    <t xml:space="preserve">росдорнии дератизация </t>
  </si>
  <si>
    <t xml:space="preserve">ловушки тар  виват пицца</t>
  </si>
  <si>
    <t xml:space="preserve">84992375712 Юлия </t>
  </si>
  <si>
    <t xml:space="preserve">Таня 10 врач</t>
  </si>
  <si>
    <t xml:space="preserve">хазов 5000 новая рига</t>
  </si>
  <si>
    <t xml:space="preserve">МСЭ 5	12,1	Александр 7 (985) 427-74-87	стас	"парк развлечения Настоящим представляем Вам коммерческое предложение по заключению договора на обслуживание и проведение подлежащей обработке.
Основываясь на проведенной обследовании (аудит) стоимость Коммерческого Предложения на 33 Га (участки) и Помещения  площадью около 688 119м2  составит 1 620 000 рублей. (Дератизация + Дезинсекция)
 На разовую обработку предоставляется следующая гарантия:
Дезинсекция - 1 мес.
Дератизация – 1,5 мес. 
"	дератизация и дезинсекция	408 000								отправил кп</t>
  </si>
  <si>
    <t xml:space="preserve">конец февраля связь</t>
  </si>
  <si>
    <t xml:space="preserve">Добрый день.
Нам необходим акт о проведении дезинсекции ООО Рэд Кар
Дата проведения  в ночь с 23.12.19 на 24.12.19
 </t>
  </si>
  <si>
    <t xml:space="preserve">Таня11 врач</t>
  </si>
  <si>
    <t xml:space="preserve">вячеслав  89029092894 </t>
  </si>
  <si>
    <t xml:space="preserve">89858996859 Екатрина </t>
  </si>
  <si>
    <t xml:space="preserve">мур тар 2шка  3600/5200/6900</t>
  </si>
  <si>
    <t xml:space="preserve">gznybwf</t>
  </si>
  <si>
    <t xml:space="preserve">один гудок и бросили на номер не дозвониться, один долгий гудок</t>
  </si>
  <si>
    <t xml:space="preserve">corp</t>
  </si>
  <si>
    <t xml:space="preserve">Робоклик</t>
  </si>
  <si>
    <t xml:space="preserve">89091528106 Алексей </t>
  </si>
  <si>
    <t xml:space="preserve">Таня  база</t>
  </si>
  <si>
    <t xml:space="preserve">клоп служебное помещение клоп 65 м2 3  помещения  5000/7200 3500 м Кажуховская  ул Угрежская д 2 стр 148  89036619422 Сергей</t>
  </si>
  <si>
    <t xml:space="preserve">череп</t>
  </si>
  <si>
    <t xml:space="preserve">19-12-2-6</t>
  </si>
  <si>
    <t xml:space="preserve">пфр большая почтовая крысы   9-18.00 84992611650 охрана</t>
  </si>
  <si>
    <t xml:space="preserve">179юр/18</t>
  </si>
  <si>
    <t xml:space="preserve">пучкова  оплата за ноябрь  счет норм а акт  84956204074 ошибка 6 пункт дата неверно </t>
  </si>
  <si>
    <t xml:space="preserve">89262360064 РОДИОН    </t>
  </si>
  <si>
    <t xml:space="preserve">/dezinfektsiya.html                                страница с которой пришел запрос
РОДИОН                                 Имя
+7 926 236 00 64                                телефон
таракан квартира моп  Зеленоград 2 шка 2500/3600</t>
  </si>
  <si>
    <t xml:space="preserve">позвонит конкурентам  16:10  сбрасывает</t>
  </si>
  <si>
    <t xml:space="preserve">45 м2 каб тар  27.12 18.00 5000/6700/8200 l.ryazanova@faberlic.com</t>
  </si>
  <si>
    <t xml:space="preserve">19-12-1-6 ОАО "ФАБЕРЛИК" 1269ю</t>
  </si>
  <si>
    <t xml:space="preserve">Таня 4  Живосайт</t>
  </si>
  <si>
    <t xml:space="preserve">Добрый день!
Направляю Вам  на рассмотрение заявку на проведение работ по дератизации.
О дате приезда к нам специалиста  прошу информировать за ранее для заказа пропуска .
 Для прохода на территорию необходим пропуск, для его оформления мне необходимы ФИО серия и номер паспорта специалиста.
Паспорт иметь с собой.
Просим Вас организовать выезд специалиста в ближайшее время  .Спасибо за понимание!</t>
  </si>
  <si>
    <t xml:space="preserve">ОФОРМИЛА</t>
  </si>
  <si>
    <t xml:space="preserve">бурназяна ирина тар кардиологическое помещение буфетные персонал корп 1 корп 2 новикова д 23 понедельник   6м2 60 м2 +20 м2</t>
  </si>
  <si>
    <t xml:space="preserve">к  11.00</t>
  </si>
  <si>
    <t xml:space="preserve">89652887777 Арнольд </t>
  </si>
  <si>
    <t xml:space="preserve">вши 3 шка 3300/4900 м. Киевская  ул Кутузовский прт д 8 кв 32 </t>
  </si>
  <si>
    <t xml:space="preserve">19-12-4-6</t>
  </si>
  <si>
    <t xml:space="preserve">89260795015 Наталья</t>
  </si>
  <si>
    <t xml:space="preserve">г Москва, ул Кулакова, д 27, кв 90</t>
  </si>
  <si>
    <t xml:space="preserve">19-12-1-9</t>
  </si>
  <si>
    <t xml:space="preserve">89646422286 Асиф</t>
  </si>
  <si>
    <t xml:space="preserve">8964 642 22 86 Асиф клоп таракан  8 925 680 80 34</t>
  </si>
  <si>
    <t xml:space="preserve">сброс 9:58 10:29 сброс 13:05 сброс  10:52</t>
  </si>
  <si>
    <t xml:space="preserve">1 этаж квартира в кухне прогрызы фальш панели 6900 1, 5 на 2,5 ширина 5 см</t>
  </si>
  <si>
    <t xml:space="preserve">заявки с Вашим представителем согласовали на 23.11.2019, 07.12.2019, 21.12.2019</t>
  </si>
  <si>
    <t xml:space="preserve">МСЭ	с вечера	89057241506 Эльдар 	Таня живосайт	Эльдар 89057241506 тар офис 100 м2 пятница 18 согласует 11200/14500 ндз*2 11:55 11200 улв+гель микрокапсулы 89853067939 Ирина ул Бакунинская д 69 стр1 комн 7	11200		11200					19-11-3-13  КЭССБИ	15.11	заказ бн оплачено</t>
  </si>
  <si>
    <t xml:space="preserve">84951222372 Вера  Ивановна</t>
  </si>
  <si>
    <t xml:space="preserve">договор автотранспорт Новая Москва Нарофоминск 2500/3500 3500 =9500 вагоны</t>
  </si>
  <si>
    <t xml:space="preserve">Светлана3</t>
  </si>
  <si>
    <t xml:space="preserve">/dogovor-na-deratizatsiyu.html 	          	     страница с которой пришел запрос
НАДЕЖДА 	          	     Имя
+7 968 905 80 60 	          	     телефон
</t>
  </si>
  <si>
    <t xml:space="preserve">89035746023 Александр</t>
  </si>
  <si>
    <t xml:space="preserve">130 м2 крысы таракан офис 19.00 крысы  8900 м. Китай-город ул Солянский тупик 1/4 </t>
  </si>
  <si>
    <t xml:space="preserve">17-18.00 Дима </t>
  </si>
  <si>
    <t xml:space="preserve">19-12-2-9</t>
  </si>
  <si>
    <t xml:space="preserve">89774371456 Анастасия </t>
  </si>
  <si>
    <t xml:space="preserve">dezinfektsiya.html                                страница с которой пришел запрос
Анастасия                                Имя
+7 977 437 14 56                                телефон</t>
  </si>
  <si>
    <t xml:space="preserve">Хорошо. Давайте вместе со счетами за декабрь. Лучше в офис.</t>
  </si>
  <si>
    <t xml:space="preserve">робоклик</t>
  </si>
  <si>
    <t xml:space="preserve">клоп 3 шка  3100/4700  </t>
  </si>
  <si>
    <t xml:space="preserve">заказал у кого-то ждет через 30 мин прибытия, но они к ней вчара приехали, ее что-то не устроило, сегодня другого направляют, если не устроит  позвонит</t>
  </si>
  <si>
    <t xml:space="preserve">84953091022 Тамара Александровна </t>
  </si>
  <si>
    <t xml:space="preserve">таракан 1шка перово 2700/4500 10.00 м. Перово, ул Аносова д 11 кв 52 под 3 эт 3 код 1*2673  89153535427  Тамара Александровна </t>
  </si>
  <si>
    <t xml:space="preserve">19-12-3-9</t>
  </si>
  <si>
    <t xml:space="preserve">заказ 4050</t>
  </si>
  <si>
    <t xml:space="preserve">ООО Умный Ритейл 19-11-3-21 (1464ю)</t>
  </si>
  <si>
    <t xml:space="preserve">10.12 и 11.12</t>
  </si>
  <si>
    <t xml:space="preserve">Каскад Инжинеринг "05.10                1222ю                8500                ""7 комнат лендрик общага
ООО""""Каскад Инжиниринг""""""        """"""74955106829 Лендирк
89153402401
89166395285""""""                ""выставлен счет
""        Павел"        счет 7500                7500                                        19-11-7-14        согл        заказ бн оплачено</t>
  </si>
  <si>
    <t xml:space="preserve">Добрый день.
Высылаю платежное поручение на оплату 3Д за декабрь, прошу назначить дату приезда вашего специалиста. 
Дополнительно прошу передать с вашим специалистом бухгалтерские акты от 06.11.2019 и за декабрь 2019. 
Также прошу скорректировать наш адрес: вместо строения 14 необходимо указать дом 14 , выписку из ЕГРЮЛ прилагаю.
С уважением, Сугоняева Галина.</t>
  </si>
  <si>
    <t xml:space="preserve">нагатинский затон 6172111@gmail.com
</t>
  </si>
  <si>
    <t xml:space="preserve">договор на 2020 отправила на согласование</t>
  </si>
  <si>
    <t xml:space="preserve">цквг  четверг Пехотный пер 9/27 18.00 Щукинская 20 на 17.00  тар гыз 89684460015</t>
  </si>
  <si>
    <t xml:space="preserve">пропуск </t>
  </si>
  <si>
    <t xml:space="preserve">Таня-база</t>
  </si>
  <si>
    <t xml:space="preserve">2100МСЭ        с выходных        84954628717 Альбер Валентинович        Таня        м Щелковская ул Щелковское шоссе д 57к1 кв 38 под один эт 6 код 57к6316         2 шка таракан улв+гель        3100                                                19-10-2-7        10.10        заказ                                                                                                                                                                                </t>
  </si>
  <si>
    <t xml:space="preserve">совков </t>
  </si>
  <si>
    <t xml:space="preserve">19-12-4-9</t>
  </si>
  <si>
    <t xml:space="preserve">Альбина раб клоп 14.00 1000 м2 Шкулева 4 стр 1  Хозблок подвал  тараканы 50  м2 </t>
  </si>
  <si>
    <t xml:space="preserve">южнопортовая таракан авто дороги  13.12 15:00 89858317717  Николай</t>
  </si>
  <si>
    <t xml:space="preserve">89254843548 бросил трубку</t>
  </si>
  <si>
    <t xml:space="preserve">дератизация 1000 м2 пищевое предприятия  мск  24800/  42000</t>
  </si>
  <si>
    <t xml:space="preserve">подумает 13:12 13.12 не актуально</t>
  </si>
  <si>
    <t xml:space="preserve">МСЭ	17:34	89652887777 Арнольд 	Таня5	вши 3 шка 3300/4900 м. Киевская  ул Кутузовский прт д 8 кв 32 	14.00	6800						19-12-4-6	09.12	заказ</t>
  </si>
  <si>
    <t xml:space="preserve">контроль</t>
  </si>
  <si>
    <t xml:space="preserve">89102584399 Виктор ничего не надо</t>
  </si>
  <si>
    <t xml:space="preserve">15 БОЛЬНИЦА</t>
  </si>
  <si>
    <t xml:space="preserve">1 шка жив 2700/4500 3 мес сертификат +200 -10%</t>
  </si>
  <si>
    <t xml:space="preserve">3 месяца гар ее не устраивает</t>
  </si>
  <si>
    <t xml:space="preserve">/programma-proizvodstvennogo-kontrolya-ppk.html 	          	     страница с которой пришел запрос
Юлия 	          	     Имя
+7 921 950 38 21 	          	     телефон
</t>
  </si>
  <si>
    <t xml:space="preserve">клоп 3 шка Московский собака 5400/7200 </t>
  </si>
  <si>
    <t xml:space="preserve">Циперметрин,  Эслана дез</t>
  </si>
  <si>
    <t xml:space="preserve">89031035522 Роман</t>
  </si>
  <si>
    <t xml:space="preserve">"/izbavitsya-ot-klopov.html 	          	     страница с которой пришел запрос
+7 903 103 52 22 	          	     телефон
Роман 	          	     Имя
"</t>
  </si>
  <si>
    <t xml:space="preserve">г Москва, поселение Московский, г Московский, мкр 1-й, д 39, кв 115</t>
  </si>
  <si>
    <t xml:space="preserve">19-12-1-10</t>
  </si>
  <si>
    <t xml:space="preserve">таможня на 28</t>
  </si>
  <si>
    <t xml:space="preserve">Оформила</t>
  </si>
  <si>
    <t xml:space="preserve">каринское 4 декаб  фбу фсс рф 89262847644 Ксения</t>
  </si>
  <si>
    <t xml:space="preserve">12.12.2019 14-15.00 18.12 20.00</t>
  </si>
  <si>
    <t xml:space="preserve">/dezinfektsiya.html 	          	     страница с которой пришел запрос
Екатерина 	          	     Имя
+7 985 621 24 01 	          	     телефон
</t>
  </si>
  <si>
    <t xml:space="preserve">пучкова скорая помощь</t>
  </si>
  <si>
    <t xml:space="preserve">84959845636 Дмитрий</t>
  </si>
  <si>
    <t xml:space="preserve">склад  плана схема  не пищевой 305 кв м закрытого типа Красногорский рон пос Нахабино  институцкая д 18 территория метало базы пропуск домотрейд плюс, 89264689848 Сергей начальник склада  900 1 кип  7500 план схема  бесплатно  </t>
  </si>
  <si>
    <t xml:space="preserve">в пятницу  к 15.00  10000 минималка </t>
  </si>
  <si>
    <t xml:space="preserve">19-12-2-10</t>
  </si>
  <si>
    <t xml:space="preserve">г Москва, р-н Хамовники, ул Лужники, д 24 стр 1, кв 3
2019-11-06 21:00:00
Тараканы
600 (m²)
16000</t>
  </si>
  <si>
    <t xml:space="preserve">головкин 13200</t>
  </si>
  <si>
    <t xml:space="preserve">19-9-8-23 (1236ю)</t>
  </si>
  <si>
    <t xml:space="preserve">89778726869 Андрей</t>
  </si>
  <si>
    <t xml:space="preserve">Полянка  Грэйд Холл Якиманка  с 17 до 20:30 сан врач банкет</t>
  </si>
  <si>
    <t xml:space="preserve">19-12-3-10</t>
  </si>
  <si>
    <t xml:space="preserve">заказ 10000</t>
  </si>
  <si>
    <t xml:space="preserve">Солнечногорс полянская птп гели отраву карандаш 1000 м только отраву  не зерна  солнечног птп ноябрь четверг 14.11 на 18.00 менделеевская и солнечногорск  89774397985   Надежда 	доки число не ставить</t>
  </si>
  <si>
    <t xml:space="preserve">без числа</t>
  </si>
  <si>
    <t xml:space="preserve">89858365767 Татьяна</t>
  </si>
  <si>
    <t xml:space="preserve">Таня3 врач</t>
  </si>
  <si>
    <t xml:space="preserve">мгцд договор  вентиляция 89858365767 Татьяна  info@mgcd24.ru
63м3</t>
  </si>
  <si>
    <t xml:space="preserve">Добрый день! Пришлите пожалуйста Коммерческое предложение по Дератизации и дезинфекции .
Наш адрес: ул. Вавилова д32 . Иститут молекулярной биологии им .Энгельгардта . 
Российской Аадемии Наук. 
Реквизиты направляем
--
С уважением!
Начальник АХО
Ирина Николаевна Карасёва.
8 (499) 135 97 75
+7 (903) 725 39 98
axo.imbran@mail.ru</t>
  </si>
  <si>
    <t xml:space="preserve">площадь кратность заселенность  их нет насек грыз  профилактика </t>
  </si>
  <si>
    <t xml:space="preserve">Таня от Равиля</t>
  </si>
  <si>
    <t xml:space="preserve">МСЭ                89646422286 Асиф        от Равиля        8964 642 22 86 Асиф клоп таракан  8 925 680 80 34        сброс 9:58 10:29 сброс 13:05 сброс  10:52                                                                                                                                                                                                                                                         110-115  1 км  2 недели 2 </t>
  </si>
  <si>
    <t xml:space="preserve">6800/9000</t>
  </si>
  <si>
    <t xml:space="preserve">11.12 сброс 17:13</t>
  </si>
  <si>
    <t xml:space="preserve">С Уважением, Санитарный врач ГУП "Комбинат питания ФХУ Мэрии Москвы" Волкова Т.Л. 89057386751</t>
  </si>
  <si>
    <t xml:space="preserve">Обработка 1 га  55 км   20000 га  25000  </t>
  </si>
  <si>
    <t xml:space="preserve">пробивон дэз фокс</t>
  </si>
  <si>
    <t xml:space="preserve">ип макаров с 10-10.00</t>
  </si>
  <si>
    <t xml:space="preserve">абонемент</t>
  </si>
  <si>
    <t xml:space="preserve">на 2020 г</t>
  </si>
  <si>
    <t xml:space="preserve">таракан тушинская  МСЭ 35        16.00        79852069919  Александр        Володька        "м. Тушинсккая        19/00-19.30        7000 нал        1453ил        ""
79852069919  Александр
Republik
волоколмаское шоссе, 124 
м. Тушинская""        ""тарарканы, ночной клуб, тараканы в баре 10 кв.м.
250 кв.м.
7000 нал""        Владимир"        тараркны        7000                                                 1453ил          19.07        заказ </t>
  </si>
  <si>
    <t xml:space="preserve">8000/10200/14000 19-20.00</t>
  </si>
  <si>
    <t xml:space="preserve">19-12-4-10</t>
  </si>
  <si>
    <t xml:space="preserve">Волгина 2/2 2/1  нефти и газа  </t>
  </si>
  <si>
    <t xml:space="preserve">12.12 черепинск</t>
  </si>
  <si>
    <t xml:space="preserve">89265536501 Дмитрий</t>
  </si>
  <si>
    <t xml:space="preserve">2 шка таракан 3100/4700 м Рязанский прт ул Коновалова д 16а кв 164  12 эт</t>
  </si>
  <si>
    <t xml:space="preserve">19-12-6-10</t>
  </si>
  <si>
    <t xml:space="preserve">Таня5 врач</t>
  </si>
  <si>
    <t xml:space="preserve">питание общепит 89037450415 роман</t>
  </si>
  <si>
    <t xml:space="preserve">Таня6 врач</t>
  </si>
  <si>
    <t xml:space="preserve">89035456943 Людмила 5 договоров</t>
  </si>
  <si>
    <t xml:space="preserve">выставочные залы таблица+3 адреса Выставочные залы</t>
  </si>
  <si>
    <t xml:space="preserve">11000 pasha98-98-98@mail.ru  89250472397 3000</t>
  </si>
  <si>
    <t xml:space="preserve">14 подст скор пом 40 м2 13.12 10 84959593821</t>
  </si>
  <si>
    <t xml:space="preserve">8 и 10 месяц 84959516454 Марина Геннадьевна</t>
  </si>
  <si>
    <t xml:space="preserve">дезинф 5 машин  ежемесячно Новая москва Нарофомин 1500=7500 2500 45000 или 35000</t>
  </si>
  <si>
    <t xml:space="preserve">13.12 15:19 не согласовала с руководством, позвонит на след неделе</t>
  </si>
  <si>
    <t xml:space="preserve">Ангелина умный ритейл тар 23:45</t>
  </si>
  <si>
    <t xml:space="preserve">89636335477  Алексей Алексеевич</t>
  </si>
  <si>
    <t xml:space="preserve">клоп скорее всегор инк 3500 руб. м. Молодежная ул Боженко д 3 </t>
  </si>
  <si>
    <t xml:space="preserve">завтра 9-17.00</t>
  </si>
  <si>
    <t xml:space="preserve">19-12-2-11</t>
  </si>
  <si>
    <t xml:space="preserve">84954071778 Михаил</t>
  </si>
  <si>
    <t xml:space="preserve">Экспертиза плесени  7500 12000 2 образца </t>
  </si>
  <si>
    <t xml:space="preserve">84957535551 89015224319 Олег</t>
  </si>
  <si>
    <t xml:space="preserve">18.12.19-12 госпит ветеранов войн 10.00</t>
  </si>
  <si>
    <t xml:space="preserve">89153808060 Ара </t>
  </si>
  <si>
    <t xml:space="preserve">паллиот пом дератиз не проводил  не заполнил  Двинцев 6   20-23.12 счет </t>
  </si>
  <si>
    <t xml:space="preserve">акты обследования отсутвуют</t>
  </si>
  <si>
    <t xml:space="preserve">89154306608 Ирина </t>
  </si>
  <si>
    <t xml:space="preserve">кв 3шка 92 м2 тар  Люберцы ул Московская д 5 кв 210 22 этаж  3800/5400/8200</t>
  </si>
  <si>
    <t xml:space="preserve">19-12-3-11</t>
  </si>
  <si>
    <t xml:space="preserve">89250802485  Артур</t>
  </si>
  <si>
    <t xml:space="preserve">артур доки сэс 89250802485</t>
  </si>
  <si>
    <t xml:space="preserve">пропуск сброс*2</t>
  </si>
  <si>
    <t xml:space="preserve">МСЭ        13:18        89299628821  Диана        Таня 4        диана Альбано акт обсл  август сен октябрь  89299628821 305 м2 таракан  timofeevad@alberogroup.ru        8000 бн                8000                                        1225ю ООО Альбано        согл        заказ бн счет отправлен оплачено Маршала Катукова, 25. ТЦ Солнечный ветер, 3-й этаж. Ресторан Pioppo. 9.10.19 в 23:45.</t>
  </si>
  <si>
    <t xml:space="preserve">23:30:00  на 12.12 сен окт ноябрь выставить счет</t>
  </si>
  <si>
    <t xml:space="preserve">2 БУТЛЕРОВА 3 1403 И  ВОЛГИНА 2/1 810</t>
  </si>
  <si>
    <t xml:space="preserve">/dezinfektsiya-ot-tarakanov.html  	           	     страница с которой пришел запрос
Игорь  	           	     Имя
+7 965 123 54 78  	           	     телефон </t>
  </si>
  <si>
    <t xml:space="preserve">сброс*2 сброс</t>
  </si>
  <si>
    <t xml:space="preserve">запрос КП (дезинфекция вентиляции 1112)</t>
  </si>
  <si>
    <t xml:space="preserve">наш номер проверка</t>
  </si>
  <si>
    <t xml:space="preserve">МИД школа 1 об + гар </t>
  </si>
  <si>
    <t xml:space="preserve">89153227772 Александр</t>
  </si>
  <si>
    <t xml:space="preserve">плесень Химки 15-20 м2 30000-35000 1500руб м2 комплекс</t>
  </si>
  <si>
    <t xml:space="preserve">вскрывают полы пока  17.12 12:43  не отв </t>
  </si>
  <si>
    <t xml:space="preserve">Добрый день. Предоставьте пожалуйста сведения о  кратности обработок в ФГБОУ Средняя школа-интернат МИД России.  Также необходим договор на 2020 год.  В рамках Договора №1292Ю необходимо провести дезинфекцию, дезинсекцию препаратом К-Отрин  sk- 50  (Дезинфектор Хазов, Никифоров, Габриелян )и дератизацию. 30.12.2019 г. в 15.00. Спасибо.</t>
  </si>
  <si>
    <t xml:space="preserve">89854314884 Екатерина </t>
  </si>
  <si>
    <t xml:space="preserve">1шка Домодедово ул мкр Северный ул Набережная д 14 13 эт кв 186  под 3  3200/5000/6400 дети   89035438154 Алексей</t>
  </si>
  <si>
    <t xml:space="preserve">19-12-1-12</t>
  </si>
  <si>
    <t xml:space="preserve">89032102216  Марина 84957258110</t>
  </si>
  <si>
    <t xml:space="preserve">бц 4900 м2 дезинсекция  ночь 6 этажей летниковская 32400/40000/48600 дезинф</t>
  </si>
  <si>
    <t xml:space="preserve">год 21200 199 000 ежекв 26000 funtova@october-tc.ru</t>
  </si>
  <si>
    <t xml:space="preserve">закпрос кп отправила 17.12 12:42 отправила руководству, могут решать месяц сказала, как решат позвонит</t>
  </si>
  <si>
    <t xml:space="preserve">шкулева</t>
  </si>
  <si>
    <t xml:space="preserve">89269717998 Александр Есиков водитель</t>
  </si>
  <si>
    <t xml:space="preserve">Светлана 4</t>
  </si>
  <si>
    <t xml:space="preserve">89774428034 Ольга</t>
  </si>
  <si>
    <t xml:space="preserve"> /deratizatsiya.html                  Страница
 commercial                  Тема
 Ольга                   Имя
 moshkina.assistant@gmail.com                   email
 +7 977 442 80 34                   Телефон
      скачать
           ТЗ
</t>
  </si>
  <si>
    <t xml:space="preserve">дератиз пищ произ-во сидор 700 м2 2 помещ 330-270 1 грызун сан пин </t>
  </si>
  <si>
    <t xml:space="preserve">закпрос кп отправила</t>
  </si>
  <si>
    <t xml:space="preserve">dogovor-na-dezinsektsiyu.html                                  страница с которой пришел запрос
Наталья                                   Имя
+7 905 319 26 21                                  телефон </t>
  </si>
  <si>
    <t xml:space="preserve">дер  ежем дезинсекц 1 раз в квартал 4 центра общая 1800 м2  медицина  часные  торги нет </t>
  </si>
  <si>
    <t xml:space="preserve">989,4
1335,9
860
1857
5042 м2
201692 руб
2р дер 4 дез</t>
  </si>
  <si>
    <t xml:space="preserve">завтра созвон 9:10,9:19 13.12 не отв 10:35 сообщит руководству 12:38 17:12 до 28.02 работают с пред компанией, дальше решают</t>
  </si>
  <si>
    <t xml:space="preserve">/dezinfektsiya-ot-tarakanov.html                                страница с которой пришел запрос
Михаил                                Имя
+7 929 503 25 53                                телефон
</t>
  </si>
  <si>
    <t xml:space="preserve">сброс*2 10:23 сброс</t>
  </si>
  <si>
    <t xml:space="preserve">НСТ групп марина </t>
  </si>
  <si>
    <t xml:space="preserve">оформила повтор</t>
  </si>
  <si>
    <t xml:space="preserve">89037933809 Наталья</t>
  </si>
  <si>
    <t xml:space="preserve">МСЭ        14,35        8-9037933809 наталья 89036196696 Игорь        Константин 7        никитинская д 25 к 2 кв 60 под 3 этаж 5          клопы хол тум, 1 шка обработка после мошенников        2900                                                4245ав        03.09        заказ                   89037933809                                                                                                                                                               </t>
  </si>
  <si>
    <t xml:space="preserve">15.00 черепин</t>
  </si>
  <si>
    <t xml:space="preserve">19-12-1-13</t>
  </si>
  <si>
    <t xml:space="preserve">89153291821 Олег</t>
  </si>
  <si>
    <t xml:space="preserve">/unichtozheniye-klopov.html                                страница с которой пришел запрос
Олег                                Имя
+7 915 329 18 21                                телефон
МСЭ 3        9.40        8 915 329 18 21 олег иванович жид         Михаил        240 кв м  ленинрадский пр-т д 2 3 под кв 46 дом 46  клопы гор         клопы хостел 240кв м гор        5000                                                3025нб        08.11        заказ        1                                                                                                                                                                        </t>
  </si>
  <si>
    <t xml:space="preserve">240 м2 16 спальн  6000/9500/12400 7000 м Белорусская череп</t>
  </si>
  <si>
    <t xml:space="preserve">19-12-2-13</t>
  </si>
  <si>
    <t xml:space="preserve">Добрый день! Пожалуйста предоставьте нам коммерческое предложение на дератизацию, дезинсекцию за квадратный метр. Общая площадь помещений – 9200 кв./м.
ФГКОУ «Кадетский корпус Следственного комитета
Российской Федерации имени Александра Невского»
Инспектор отдела МТО
Логвиненко Андрей Александрович
Тел: +7 495 123-50-57 доб 155
          +7 916 722-89-64</t>
  </si>
  <si>
    <t xml:space="preserve">над ванной  швы  межплиточные  черная  пенопласт   м 5400/7000 3 мес</t>
  </si>
  <si>
    <t xml:space="preserve">ушла думать</t>
  </si>
  <si>
    <t xml:space="preserve">Добрый день , есть ли возможность сделать акты о проведение работ по дезинсекции и диротизации, мы уже у вас делали в мае, на нужно 3 шт  31.10 ,30.11. 27.12
С Уважением,
ООО "Созвездие"
тел.: 8-495-151-85-84; 8-495-523-12-82
WWW.DONPROD.RU</t>
  </si>
  <si>
    <t xml:space="preserve">войковская Ленинградское шоссе  65</t>
  </si>
  <si>
    <t xml:space="preserve">89032861743 Наталья</t>
  </si>
  <si>
    <t xml:space="preserve">Серпухов общага 15м  135 м2 5 комнат 950011000  8200  1200 повтор</t>
  </si>
  <si>
    <t xml:space="preserve">вторник единая сан служба</t>
  </si>
  <si>
    <t xml:space="preserve">согласует с руков  12:33 не отв   15:03 не отв </t>
  </si>
  <si>
    <t xml:space="preserve">Триал  мичуринский 6 к1  10-16.00</t>
  </si>
  <si>
    <t xml:space="preserve">счет</t>
  </si>
  <si>
    <t xml:space="preserve">89104832663  Александр  </t>
  </si>
  <si>
    <t xml:space="preserve">11.12        79104832663     александр        Константин        "кроты, 10 соток, 12 км от мкад
от 12 000, Лосинний парк-1 . Щелковский рон 
уч 456\1 
кроты, 16.00-17.00
79104832663     александр"        кроты, 16.00-17.00        10000                                                3449ап        4,04        заказ</t>
  </si>
  <si>
    <t xml:space="preserve">19-12-3-13</t>
  </si>
  <si>
    <t xml:space="preserve">Сергей Александрович буфет Щукинский госп вет войн 89852773356  таракан 9 этажей 8 буфетов 400+10 помещений по 30 м2 800 общая  18.00 не раньше  18-19.12</t>
  </si>
  <si>
    <t xml:space="preserve">Здравствуйте! Наша организация планирует заключение договора на 2020 год . Просим Вас прислать КП.
-- 
С уважением,
Овчаренко Наталья
+7926-230-43-83  malysheva.ds24@mail.ru</t>
  </si>
  <si>
    <t xml:space="preserve">дератиз дезинсек  3000 не хочет чтоб ей перезванивали противная какая-то</t>
  </si>
  <si>
    <t xml:space="preserve">12.11		1292ю		129000		"ИП Луговой
склад, 10 000 кв.м.
разные . Мытищи.
крысы комплекс
рядом свалка. 
контракт на год: 3 ежемесячных и 3 ежеквартальных обработки.
мес: 23 000 х 3
ква: 20 000 х 3"	"
79037900617  Дмитрий"</t>
  </si>
  <si>
    <t xml:space="preserve">не удобно говорить</t>
  </si>
  <si>
    <t xml:space="preserve">29.11		1308ю		16800		ИП ГАНИН  общаги доки под ключ обработка +5к  стирка  ппк жуд 3д; пищев; лаб	79161237604 Олег </t>
  </si>
  <si>
    <t xml:space="preserve">он этим не занимается скинет контакт</t>
  </si>
  <si>
    <t xml:space="preserve">29.11		1311ю		20400		ЭЛИЗИУМ   ппк,  жуд, х2  3д, лаб, стирка;  медотх +3к  аптеки 2щт	89653413665         анна		оплачен	Михаил 	20000 лабораторка</t>
  </si>
  <si>
    <t xml:space="preserve">06.12                1322ю                28800                89032376029 Татьяна           АПТЕКИ от ани        ППК ЖУД х3 ТБО. 3д, лаб, фармотх, лампы стирка х1  ООО АТОНТ        89032376029 Татьяна                оплачен        Михаил                                                                                                                                         </t>
  </si>
  <si>
    <t xml:space="preserve">07.12		1325ю		19800		79636068571 Олег додямба?)        ООО ММГ        фудкорт;  ппк жуд тбо лампы 3д лаб	79636068571 Олег додямба?)	пищ отходы остались	оплачен	Михаил 																	</t>
  </si>
  <si>
    <t xml:space="preserve">не работает, номер корпоративный</t>
  </si>
  <si>
    <t xml:space="preserve">12.12                1329Ю                7800                    3д столовка на год ООО "Комбинат питания" площадь 350 кв м         : 8(910)527-94-18 Кузнецов Денис Александрович                оплачен        Михаил                                                                                                                                         </t>
  </si>
  <si>
    <t xml:space="preserve">3д+акты</t>
  </si>
  <si>
    <t xml:space="preserve">19-12-4-13 ООО "Комбинат питания"</t>
  </si>
  <si>
    <t xml:space="preserve">14.12                1338ю                14800                лидер москва ооо  ППК ЖУД 2Х ЛАБ СТИРКА        89180764761 Артём a.berezhnov@dc.rennagroup.ru                оплачен        Михаил     14.25        89180764761 Артём        Михаил        "Добрый день! Прошу дать информацию о расценках, за составление Плана Производственного контроля.
14:12
Получено из чата на сайте
оставьте Ваш телефон, для бесплатной предметной консультации,спасибо
14:12
Прочитано в чате на сайте
89180764761 Артём a.berezhnov@dc.rennagroup.ru"        оптовая торговля 2 склада заморозка мороженное; иолочный склад и сыры  очаково 360кв м  400квм;  ИМЕЕТСЯ ТБО, ЛАМПЫ, ПИЩ ЕСТЬ, 3Д ЕСТЬ, НУЖНО ППК ЖУД 2Х ЛАБ СТИРКА                14 800                                                                                                                                    </t>
  </si>
  <si>
    <t xml:space="preserve">будут продлевать скорее всего просил звонить в понедельник</t>
  </si>
  <si>
    <t xml:space="preserve">ведем переговоры 15.01.2020</t>
  </si>
  <si>
    <t xml:space="preserve">18.12                1339ю                5600                2д на год с актами ИП михайлов        89998018848 чел                оплачен        Михаил                                                                                                                                        </t>
  </si>
  <si>
    <t xml:space="preserve">сброс Антон</t>
  </si>
  <si>
    <t xml:space="preserve">21.12                1345ю                12000                ООО ТЕКСТИЛИЩИК (СЫТЫЙ ЛОСЬ) пищ лаб ППК ЖУд        Христианова Алла (бухгалтер) 8-903-710-51-83        
21.12                1346ю                12000                ООО СИТЛОС (СЫТЫЙ ЛОСЬ) пищ лаб ППК ЖУд        Христианова Алла (бухгалтер) 8-903-710-51-83        
21.12                1347ю                12000                ООО ФУЛМУС (СЫТЫЙ ЛОСЬ) пищ лаб ППК ЖУд        Христианова Алла (бухгалтер) 8-903-710-51-83        
21.12                1348ю                12000                ООО КЛАБМЕНЕДЖМЕНТ (СЫТЫЙ ЛОСЬ) пищ лаб ППК ЖУд        Христианова Алла (бухгалтер) 8-903-710-51-83        </t>
  </si>
  <si>
    <t xml:space="preserve">"Договор на вывоз ТБО
Договор на вывоз люминесцентных ламп
Договор на вывоз пищевых отходов
Договор на дезинфекцию систем вентиляции и
кондиционирования
Договор на проведение лабораторных исследований
Договор на дезинсекцию, дератизацию"</t>
  </si>
  <si>
    <t xml:space="preserve">факс включается, написала письмо</t>
  </si>
  <si>
    <t xml:space="preserve">26.12		1354ю		11000		ИП Гаврилюк Олеся Сергеевна ППК ЖУД 3д ЛАБ	89777750455 олеся		оплачен	Михаил																	</t>
  </si>
  <si>
    <t xml:space="preserve">посмотрит и позвонит в понедельник</t>
  </si>
  <si>
    <t xml:space="preserve">14.01		1362ю		3600		ИП Тихонов Тимур от дили из перловки 2д и акт			оплачен	Михаил	ппк жуд стирка  лаб  тбо 14 000 выставлен</t>
  </si>
  <si>
    <t xml:space="preserve">14.01                1363ю                17800                МБ ПОлис комплект без тбо         79268102950 баир                оплачен        Михаил                                                                                                                                        </t>
  </si>
  <si>
    <t xml:space="preserve">переехали, там уже централизованно</t>
  </si>
  <si>
    <t xml:space="preserve">02.11		1285ю\1		14000 в офис привезет		ЖБО доки  ППК,  лаб иссл, 3д, техобслуж,  стирка	89299157697 Алкексей    		оплачен	Михаил</t>
  </si>
  <si>
    <t xml:space="preserve">пока нет, сам наберет</t>
  </si>
  <si>
    <t xml:space="preserve">МСЭ 26        18.49        89160702450 Василий         Михаил        ппк 3900 паод ключ 16800 если пищ и тбо нем надо  то 14800 ИП ТРУБАЧЕВА                16 800                                                                стр 5030 заказ                                                                                                                                                                                </t>
  </si>
  <si>
    <t xml:space="preserve"> 15000+пп+акты crazy_tuna@mail.ru суши лавка  после оплаты необходимо будет подготовить ППК и  договоры: 3д, ТБО, пищевые отходы, лаб исследования, стирка, вентиляция</t>
  </si>
  <si>
    <t xml:space="preserve">ппк+3д+тбо+пищ отходы, лаб, стирка, вент-лавка суши</t>
  </si>
  <si>
    <t xml:space="preserve">19-12-5-13 ИП ТРУБАЧЕВА</t>
  </si>
  <si>
    <t xml:space="preserve">анкету отправили</t>
  </si>
  <si>
    <t xml:space="preserve">МСЭ        16:44        89855666223  Ислам        Таня5 от Рамиля        2 шка дети Химки 5200/ 4000 Ислам 16-17.00  Химки  Синявинская д 11 к 16 кв 217        14-16.00        3500                                                19-11-7-28        01.12        заказ                                                                                                                                                                                </t>
  </si>
  <si>
    <t xml:space="preserve">08.11		1288ю		13500		8916 690 45 47 марина        десеневская православная школа         марина desen-school@yandex.ru 13500 ппк жуд 2 х, люминесцентые, тбо,   лаб, 3д ЖУД НА АЛАМИНОЛ 	8916 690 45 47 марина		оплачен	Михаил</t>
  </si>
  <si>
    <t xml:space="preserve">на совещ 30 мин</t>
  </si>
  <si>
    <t xml:space="preserve">23.11                1304ю                19800                ИП Урюпина Кристина Олеговна  ППК ЖУД СТИРКА 3д ЛАб  тбо лампы        79672518447 Елена           осталось ТБО И СТИРКА И ЖУД И ППК        оплачен        Михаил \Павел                                                                                                                                         </t>
  </si>
  <si>
    <t xml:space="preserve">23.11                1305ю                16800                "74957422645 
89636480390 Сюзанна    ооо флора  салон красоты комплект ППК ЖУД 3Д лаб, лампы ТБО ИП СПЕРЦЯН"        "74957422645
89636480390 Сюзанна  "                оплачен        Михаил </t>
  </si>
  <si>
    <t xml:space="preserve">30.11                1313ю                14800                Астилфарм ООО ППК ЖУД ТБО МЕДОТХ 2д лаб, от анны элизиум без ламп комплект        89653413665 анна                оплачен        Михаил </t>
  </si>
  <si>
    <t xml:space="preserve">29.10                1273ю                10000                дентарт ООО подключ        89167580080 вера алексеевна                оплачен        Михаил</t>
  </si>
  <si>
    <t xml:space="preserve">24.10                1257ю                32800 нал                      МОЛМАР ООО        комплект по х5  доки по ПК - 14000 доки для рпн 18 800,         вывоз 3800 и мусор 3800 договор 7 800        79773412065 Диана                  оплачен        Михаил</t>
  </si>
  <si>
    <t xml:space="preserve">22.10                1252ю                11300                ООО МИТКОМПАНИ 2д, биоотходы        8-915-481-44-00 артем                оплачен        Михаил                                                                                                                                        </t>
  </si>
  <si>
    <t xml:space="preserve">15.10                1246ю\1                8000                ТСЖ ЯРОСЛАВСКИЙ  дер и дез и акты        84991784679 Людмила                 оплачен        Михаил                                                                                                                                        </t>
  </si>
  <si>
    <t xml:space="preserve">15.10		1240ю		14000 на карту		ООО СТОМА зд медотх ппк жуд лампы	Арсений 89255195217		оплачен	Михаил																	</t>
  </si>
  <si>
    <t xml:space="preserve">10.10                1228ю                10000                Наркомед  доки РПН ппк жуд 3д лампы медотх лаб         89167580080 вера алексеевна                оплачен        Михаил                                                                                                                                        
10.10                1229ю                10000                Наркоцентр доки РПН ппк жуд 3д лампы медотх лаб         89167580080 вера алексеевна                оплачен        Михаил                                                                                                                                        
10.10                1230ю                10000                Афродита доки РПН ппку жуд лампы 3д лаб         высоц                оплачен        Михаил                                                                                                                                        </t>
  </si>
  <si>
    <t xml:space="preserve">г Москва, ул Кировоградская, д 32 к 3, кв 106</t>
  </si>
  <si>
    <t xml:space="preserve">19-12-1-16</t>
  </si>
  <si>
    <t xml:space="preserve">89151264242 Касымов Шакир </t>
  </si>
  <si>
    <t xml:space="preserve">3 шка клоп Мечниково  д 7 кв 6 под 1 эт 2 код 6   5400/6900 </t>
  </si>
  <si>
    <t xml:space="preserve">19-12-2-16</t>
  </si>
  <si>
    <t xml:space="preserve">vilenhouse@yandex.ru</t>
  </si>
  <si>
    <t xml:space="preserve">Ангелина короленко 6а 148 м2  ночь усиленная 20.12 23:45 </t>
  </si>
  <si>
    <t xml:space="preserve">9500 комплекс</t>
  </si>
  <si>
    <t xml:space="preserve">19-11-3-21 (1464ю) ООО Умный Ритейл</t>
  </si>
  <si>
    <t xml:space="preserve">хотела парогинератором, сказала что горячим туманом, нет хочет парогенератором больная</t>
  </si>
  <si>
    <t xml:space="preserve">89263483628 Екатерина </t>
  </si>
  <si>
    <t xml:space="preserve">клоп 3 шка Люблино  ул Высотный прд д 4 кв 9 1 год 4900/6800/3300 </t>
  </si>
  <si>
    <t xml:space="preserve">19-12-3-16</t>
  </si>
  <si>
    <t xml:space="preserve">ксения каринское 04.12 зале в пищеблоке камера  
+7 (926) 284 76 44
Ксения
Акт №: 4
Адрес Московская обл, Одинцовский р-н, село Каринское    
Телефон 79199926210    </t>
  </si>
  <si>
    <t xml:space="preserve">	ФБУ РЕАБИЛИТАЦИОННЫЙ И УЧЕБНЫЙ ЦЕНТР ФОНДА СОЦИАЛЬНОГО СТРАХОВАНИЯ РОССИЙСКОЙ ФЕДЕРАЦИИ</t>
  </si>
  <si>
    <t xml:space="preserve">МТЮЗ Владимир 89670566546 Дезинсекция обслед 2 раза в мес, обработка раз в квартал (ежемесячная оплата: 7781,58), дератизация ежемесячно  (6484,65) Итого ежемесячно:  14266,23</t>
  </si>
  <si>
    <t xml:space="preserve">89060351261 Юлия        Таня        89060351261 Юлия        Таня 5        трц Юлия дератизация 4000 м2 48000/3 выезда 79200        79200 оплатит за 3 выезда еженедельных завтра        важно                                                                заказ запрос счета saenkoff@bk.ru оплата завта                        79200                срм                                согл        бн оплачено</t>
  </si>
  <si>
    <t xml:space="preserve">2шка Звен  5200/6800 3800</t>
  </si>
  <si>
    <t xml:space="preserve">узнает для кого-то</t>
  </si>
  <si>
    <t xml:space="preserve">счета</t>
  </si>
  <si>
    <t xml:space="preserve">ноябрь, декабрь ПФР</t>
  </si>
  <si>
    <t xml:space="preserve">89670474052 Ирина</t>
  </si>
  <si>
    <t xml:space="preserve">/dezinfektsiya.html                                страница с которой пришел запрос
Ирина                                Имя
+7 967 047 40 52                                телефон
5200/6900 3800</t>
  </si>
  <si>
    <t xml:space="preserve">таракан 2 шка Зеленоград  к 200А 3 под кв 73  13.00 сег 19-20.00 89647814023 Евгений</t>
  </si>
  <si>
    <t xml:space="preserve">19-12-4-16</t>
  </si>
  <si>
    <t xml:space="preserve">позвонили и бросили трубку по номеру Поликлиника №1 Управления делами президента</t>
  </si>
  <si>
    <t xml:space="preserve">многоканалка</t>
  </si>
  <si>
    <t xml:space="preserve">консультация врач</t>
  </si>
  <si>
    <t xml:space="preserve">иван  89165083113</t>
  </si>
  <si>
    <t xml:space="preserve">фили хаус</t>
  </si>
  <si>
    <t xml:space="preserve">13.07.2019  МСЭ 9        13.43        896266098784 Наталья   89262234600 Денис      Маша        бабушкинская ул Чичерина д 8 корп 1 под 10 эт 14 кв 628 код 628в 2шка        клопы комплекс        5200                                                4130ил        02.07        заказ                                                                                                                                                                                </t>
  </si>
  <si>
    <t xml:space="preserve">5200 авер фос 4500/ 6500</t>
  </si>
  <si>
    <t xml:space="preserve">завтра позвонит</t>
  </si>
  <si>
    <t xml:space="preserve">Кээсби повтор</t>
  </si>
  <si>
    <t xml:space="preserve">89258650665 Ирина</t>
  </si>
  <si>
    <t xml:space="preserve">/dezinsektsiya.html                                страница с которой пришел запрос
Ирина                                 Имя
+7 925 865 06 65                                телефон </t>
  </si>
  <si>
    <t xml:space="preserve">тараканы 2 шка дер Голубое ул Тверецкий прд д16/2 5 под 1 эт кв 293 в 16.00  Зеленоград  дети холодный туман3100 5100 </t>
  </si>
  <si>
    <t xml:space="preserve">19-12-1-17</t>
  </si>
  <si>
    <t xml:space="preserve">анатолий коптильский столовая подвал на 16.00  пучкова </t>
  </si>
  <si>
    <t xml:space="preserve">/unichtozheniye-klopov.html                                страница с которой пришел запрос
Ольга                                Имя
+7 913 768 80 63                                телефон</t>
  </si>
  <si>
    <t xml:space="preserve">уже заказала</t>
  </si>
  <si>
    <t xml:space="preserve">89191052671 Олеся    </t>
  </si>
  <si>
    <t xml:space="preserve">/dezinsektsiya.html                                страница с которой пришел запрос
Олеся                                Имя
+7 919 105 26 71                                телефон
1шка  Старая купавна ул первачя разина д 43 кв 30  5900/ выходные</t>
  </si>
  <si>
    <t xml:space="preserve">клоп  1500 15-16.00</t>
  </si>
  <si>
    <t xml:space="preserve">19-12-2-17</t>
  </si>
  <si>
    <t xml:space="preserve">89175559900 Динара МБУ СЦ Космос методист Андрей 89267635783 </t>
  </si>
  <si>
    <t xml:space="preserve">12:47                Таня3 база        19.11        21.11        3064нб        4300        Москва 2-ка с 10-11 26 бакинских комиссаров 7 корп 2 кв 55 эт5 под2 (055)        89165561046 Ирина , 89151275205 Александр        тараканы, клопы        Людмила                гор+барьер        04.12        таракан        4300                                                       29.11        заказ</t>
  </si>
  <si>
    <t xml:space="preserve">четв-пятн</t>
  </si>
  <si>
    <t xml:space="preserve">89151085355 Оксана</t>
  </si>
  <si>
    <t xml:space="preserve">Костя говорил 4</t>
  </si>
  <si>
    <t xml:space="preserve">2500 аудит  1500-3000 89151085355 плесень</t>
  </si>
  <si>
    <t xml:space="preserve">89154152121 Татьяна</t>
  </si>
  <si>
    <t xml:space="preserve">плесень залили  стена спальная  шкаф итальянский дерево  12 м2   обои  пятно    8400/ 14200   Беговая Пол ХХодынский бул д 19 кв 17 1 под   6 эт </t>
  </si>
  <si>
    <t xml:space="preserve">19-12-3-17</t>
  </si>
  <si>
    <t xml:space="preserve">мед сан часть 54 не знает кто звонил</t>
  </si>
  <si>
    <t xml:space="preserve">плесень см 10 шов  зачистить и замазать 12400/ 5800 без косметических работ</t>
  </si>
  <si>
    <t xml:space="preserve">89661119631 Мария </t>
  </si>
  <si>
    <t xml:space="preserve">/dezinsektsiya.html                                страница с которой пришел запрос
Мария                                Имя
+7 966 111 96 31                                телефон
2 шка Чехов жив и дети  6200/7900 4200</t>
  </si>
  <si>
    <t xml:space="preserve">сегодня вечером поговорит со своими</t>
  </si>
  <si>
    <t xml:space="preserve">89660888484     Азиз</t>
  </si>
  <si>
    <t xml:space="preserve">/dezinfektsiya.html                                страница с которой пришел запрос
Азиз                                Имя
+7 966 088 84 84                                телефон
тар 2 шка Коломна 4200/6000</t>
  </si>
  <si>
    <t xml:space="preserve">ищет Коломна </t>
  </si>
  <si>
    <t xml:space="preserve">ищет Коломна на работе позже созвон</t>
  </si>
  <si>
    <t xml:space="preserve">89104959382 Юлия</t>
  </si>
  <si>
    <t xml:space="preserve">Просим выставить коммерческое предложение на ООО "СПК РИФ".
Необходимо произвести работу по обработке обрешетки (мансардный этаж) от плесени.
Площадь пораженной поверхности 63 м2 
С уважением, 
Алдонина Юлия, 
сметчик  ООО "СПК РИФ" 
моб. +7(910)495-93-82
раб. +7(495)777-60-50 
http://companyrif.ru
http://osteklenie-zdaniy.ru</t>
  </si>
  <si>
    <t xml:space="preserve">Строительная компания меняли кровлю в 2017 г люк был открыт не правильная эксплуатация, </t>
  </si>
  <si>
    <t xml:space="preserve">дерево антисептик </t>
  </si>
  <si>
    <t xml:space="preserve">запрос кп отправила    15:30 есть предложение за 300 р/м2 это 18000 для таких работ цена слишком низкая, я по 1500 хотела, перевытавила на меньшую стоимость 37800 и 58600</t>
  </si>
  <si>
    <t xml:space="preserve">МСЭ+Sesteam</t>
  </si>
  <si>
    <t xml:space="preserve">89913107066 Ирина</t>
  </si>
  <si>
    <t xml:space="preserve">ирина дезинф тубик 400 м2  42800/ 50000 Раменское 24000</t>
  </si>
  <si>
    <t xml:space="preserve">irina.makashova@rt.ru</t>
  </si>
  <si>
    <t xml:space="preserve">запрос кп  отправила 13:42 не отв  15:29* не отв</t>
  </si>
  <si>
    <t xml:space="preserve">84954385034 Татьяна</t>
  </si>
  <si>
    <t xml:space="preserve">ванная кабина 4500/7500 на кабине краска зачистить 3м2</t>
  </si>
  <si>
    <t xml:space="preserve">канализаций дезинфекция в рабочем состоянии  таунхаус 300 м2 18 км  35000</t>
  </si>
  <si>
    <t xml:space="preserve">бред какой-то он сам не знает  что за задачу они ему поставили, склорее откачка,</t>
  </si>
  <si>
    <t xml:space="preserve">84993729534 Дмитрий</t>
  </si>
  <si>
    <t xml:space="preserve">подвал после засора канализации  679 м2 аэропорт  14200/ Просим вас, произвести обработку подвального помещения площадью 679 кв.м. по адресу г. Москва, ул. Часовая д.21 А.
Реквизиты для заключения договора и выставления счета прилагаю.
Контактное лицо Дмитрий 8-903-741-73-42</t>
  </si>
  <si>
    <t xml:space="preserve">Север Строй 14200 </t>
  </si>
  <si>
    <t xml:space="preserve">19-12-2-18 ООО «СЕВЕР-СТРОЙ»</t>
  </si>
  <si>
    <t xml:space="preserve">заказ бн жду реки 11:57 не отв</t>
  </si>
  <si>
    <t xml:space="preserve">89096821320 Екатерина</t>
  </si>
  <si>
    <t xml:space="preserve">/dezinsektsiya.html                                страница с которой пришел запрос
Екатерина                                Имя
+7 909 682 13 20                                телефон
талдом дети 50м2 6800/8200</t>
  </si>
  <si>
    <t xml:space="preserve">на 4000 11-12 </t>
  </si>
  <si>
    <t xml:space="preserve">невыгодно, трубку не берет*4 пешего хотели послать</t>
  </si>
  <si>
    <t xml:space="preserve">896266098784 Наталья  </t>
  </si>
  <si>
    <t xml:space="preserve">МСЭ        15:57        84991863990        Таня база        13.07.2019  МСЭ 9        13.43        896266098784 Наталья        Маша        бабушкинская ул Чичерина д 8 корп 1 под 10 эт 14 кв 628 код 628в 2шка        клопы комплекс        5200                                                4130ил        02.07        заказ                                                                                                                                                                                        5200 авер фос 4500/ 6500                                                                        завтра позвонит</t>
  </si>
  <si>
    <t xml:space="preserve">19-12-1-18</t>
  </si>
  <si>
    <t xml:space="preserve">москомспорта 7 спорт школа ирина 89636797659</t>
  </si>
  <si>
    <t xml:space="preserve">89853337606 Владислав</t>
  </si>
  <si>
    <t xml:space="preserve">150 м2 мск таракан общепит 7500/9000 поповый  </t>
  </si>
  <si>
    <t xml:space="preserve">4500 за данную сумму в ночь проводлят</t>
  </si>
  <si>
    <t xml:space="preserve">27 и 20 Каринское</t>
  </si>
  <si>
    <t xml:space="preserve">89165014810 Дмитрий Валентинович</t>
  </si>
  <si>
    <t xml:space="preserve">Равилю</t>
  </si>
  <si>
    <t xml:space="preserve">8(495) 467 76 01 1 шка  2700/4700 Щелковская ул Хабаровская д 18 к 1  3 под кв 78 2 эт код 2580 тел.  89852833922 Марта Яковлевна    1500 17.00</t>
  </si>
  <si>
    <t xml:space="preserve">19-12-1-19</t>
  </si>
  <si>
    <t xml:space="preserve">89262234600 Денис </t>
  </si>
  <si>
    <t xml:space="preserve">Агроперспектива Валерий Юрьевич дезинф средство в роспотребнадзоре сроки документы  8495 637 65 36 Ломакин Валерий Юрьевич Вирубой С    
защиты прав потребителей и благополучия
человека» 2019
Почтовый адрес:
Вадковский переулок дом 18, строение 5 и 7
г. Москва, 127994
Контакты
Телефон для справок:
8 (499) 973-26-90
Электронная почта</t>
  </si>
  <si>
    <t xml:space="preserve">тех условия лабораторный испытания этикетка  ТУ будет сертифика соответствия и сто  этикетка   сами разработали</t>
  </si>
  <si>
    <t xml:space="preserve">сайт институт работы и слуги  2-3 мес  от 400 -2000 000 http://www.niid.ru/uslugi/sertifikatsiya/</t>
  </si>
  <si>
    <t xml:space="preserve">89269334346 Алёна    </t>
  </si>
  <si>
    <t xml:space="preserve">/dezinfektsiya.html                                страница с которой пришел запрос
Алёна                                Имя
+7 926 933 43 46                                телефон
клоп 40 м2  2 шка Солнцево кошка  5200/6900 3600</t>
  </si>
  <si>
    <t xml:space="preserve">будем деньги собирать</t>
  </si>
  <si>
    <t xml:space="preserve">фаберлик доки до 25 отпправить</t>
  </si>
  <si>
    <t xml:space="preserve">89257300460 Евгения     </t>
  </si>
  <si>
    <t xml:space="preserve">/dezinsektsiya.html                                страница с которой пришел запрос
Евгения                                Имя
+7 925 730 04 60                                телефон
м ЩелкМО Щелковский район пос Новый городок   д 15 кв 54 </t>
  </si>
  <si>
    <t xml:space="preserve">клоп 1 шка 38м2   5000/6400/  10.00 -11.00</t>
  </si>
  <si>
    <t xml:space="preserve">19-12-2-19</t>
  </si>
  <si>
    <t xml:space="preserve">откат, определился ждем договор </t>
  </si>
  <si>
    <t xml:space="preserve">Соколов Илья определились 2 договора 860 м2 </t>
  </si>
  <si>
    <t xml:space="preserve">89660009093 Наталья  </t>
  </si>
  <si>
    <t xml:space="preserve">/dezinfektsiya-ot-tarakanov.html                                страница с которой пришел запрос
Наталья                                 Имя
+7 966 000 90 93                                телефон
1 шка Реутов  3200/5000 2800</t>
  </si>
  <si>
    <t xml:space="preserve">подумает гарантия походу не устроила</t>
  </si>
  <si>
    <t xml:space="preserve">/dezinfektsiya.html                                страница с которой пришел запрос
Евгений                                Имя
+7 915 484 88 60                                телефон
</t>
  </si>
  <si>
    <t xml:space="preserve">пока я говорила с реутовом он завказал </t>
  </si>
  <si>
    <t xml:space="preserve">89013304704 Виктория</t>
  </si>
  <si>
    <t xml:space="preserve">2 шка щербинка  Новая москва поселение рязановское пос имени первого мая д 48 кв 33  клоп 5200/6900  3600 2800 </t>
  </si>
  <si>
    <t xml:space="preserve">19-12-3-19</t>
  </si>
  <si>
    <t xml:space="preserve">13:09        89998208088 Амирхон        Таня8        "/dezinfektsiya.html                                страница с которой пришел запрос
Амирхон                                Имя
+7 999 820 80 88                                телефон клоп 3шка Красногорск Павшинская пойма  5400/6900  3800"        через 1 час  не отв 14:20  14:45 не отв 10-11.00        5000                                                19-12-3-5        07.12        заказ</t>
  </si>
  <si>
    <t xml:space="preserve">5000  3800 17.00</t>
  </si>
  <si>
    <t xml:space="preserve">unichtozhenie-pleseni-i-gribka.html                                страница с которой пришел запрос
Владимир                                 Имя
+7 985 285 80 98                                телефон</t>
  </si>
  <si>
    <t xml:space="preserve">сброс*2 2* 6 кв м краска см 1500-3000 30000-50000  суббота с 19:30 -20 .00 ул Озерная д 23к2  под 1 эт 15 кв 98 </t>
  </si>
  <si>
    <t xml:space="preserve">Едет Костя</t>
  </si>
  <si>
    <t xml:space="preserve">аудит бесплатно через месяц полтора обработка</t>
  </si>
  <si>
    <t xml:space="preserve">Оксана геннадьевна тендер   shapovalovaog@eka.ru до понедельник запрос предложение</t>
  </si>
  <si>
    <t xml:space="preserve">ТЗ </t>
  </si>
  <si>
    <t xml:space="preserve">89104532683 Анатолий</t>
  </si>
  <si>
    <t xml:space="preserve">89104532683 плесень  окна 2 комнаты и кухня  1500-3000  Подольск 10 м2   15000  </t>
  </si>
  <si>
    <t xml:space="preserve">посчитает сколько квадратов завтра позвонит  провел за 8000</t>
  </si>
  <si>
    <t xml:space="preserve">89035768272 Ирина</t>
  </si>
  <si>
    <t xml:space="preserve">Таганка мед метраж 4 этаж + сосед 650 м2 16300/19700/23400 </t>
  </si>
  <si>
    <t xml:space="preserve">19700 мобилмед</t>
  </si>
  <si>
    <t xml:space="preserve">Едет Костя по форме</t>
  </si>
  <si>
    <t xml:space="preserve">заказ бн 23.12 пока не  надо, руководство сообщило</t>
  </si>
  <si>
    <t xml:space="preserve">ППК 5000  фудкорт +500  10000</t>
  </si>
  <si>
    <t xml:space="preserve">89255186634  Арджун</t>
  </si>
  <si>
    <t xml:space="preserve">3 шка микробы 2300/4500 м Полежаевская ул Бульвар генералав карбышева д 16 к 1 </t>
  </si>
  <si>
    <t xml:space="preserve">19-12-4-19</t>
  </si>
  <si>
    <t xml:space="preserve">2ой спецприемник 89283273132</t>
  </si>
  <si>
    <t xml:space="preserve">Рязановой Людмиле</t>
  </si>
  <si>
    <t xml:space="preserve">10:35        89851795221 Илья        Таня3  живосайт        89851795221 дезинс  ежекв дерат ежем  1000 м2 дезинф ежекв администативное здание склад офис  мск  день  фарм сырье  периодически есть проблемы         тип объекта день ночь есть проблемы нет смывы с поверхностей    после  дезиф  20 шт смывов sokolovip                                                                  наши 200 000-250 его остальное кп на 450 000 откат         "запрос КП i.sokolov@ecostyle.com sokolovip@me.com
 09.12 14:32 все в силе согласовывает площади"        </t>
  </si>
  <si>
    <t xml:space="preserve">8(916) 695 52 43 кофейня минипекарня  уведомление 21000 подача уведомить</t>
  </si>
  <si>
    <t xml:space="preserve">не отв Алина 3-5 дней 5 договоров+ппк s-alina@mail.ru 3д вент стир лаб 17500   6000 / в подарок   анализ воды 5900+1500  - 3 сп 13500   3 года или по жалобе </t>
  </si>
  <si>
    <t xml:space="preserve">20.12 не отв  9:35 23.12 пока руки не дошли сегодня посмотрит</t>
  </si>
  <si>
    <t xml:space="preserve">Александр кафе юго-западное 80м2 14 января 2019 3д+вен+лаба+стирка+лампы+тбо под вопросом ППК вода смывы  2 разделочных стола 3 холодильника  одна ветрина разделоч с рук сотрудника  +анализ  5000 
3д+акты
вентиляция
стирка+акты
лампы
лаборатория+протоколы на смывы 4 шт ао 10смывов
анализ воды 1 проба
</t>
  </si>
  <si>
    <t xml:space="preserve">89265873608 Александр wer.4578@mail.ru 35000-45000</t>
  </si>
  <si>
    <t xml:space="preserve">/dezinfektsiya.html                                страница с которой пришел запрос
Ахрор                                Имя
+7 901 385 63 03                                телефон
 Ленинский рон 1шка 3500/</t>
  </si>
  <si>
    <t xml:space="preserve">2200 хочет</t>
  </si>
  <si>
    <t xml:space="preserve">ананьин Мытищи на 28.12  парофилактика где холодильники на 11.00 tomamilkina@yandex.ru</t>
  </si>
  <si>
    <t xml:space="preserve">сильно навонял гостинца// отдельный договор 5 этаж 100 м2  тар    30.12 Эксклюзив в 16.00 ип Ананьин tomamilkina@yandex.ru</t>
  </si>
  <si>
    <t xml:space="preserve">89175355346 Татьяна Петровна  3112 большой факельный д3стр 2 тар 400 цбс цао 10.00 </t>
  </si>
  <si>
    <t xml:space="preserve">89035009754 Вячеслав библиотеки</t>
  </si>
  <si>
    <t xml:space="preserve">/kak-izbavitsya-ot-krotov.html 	          	     страница с которой пришел запрос
светлана 	          	     Имя
+7 495 692 40 96 	          	     телефон</t>
  </si>
  <si>
    <t xml:space="preserve">55 троицк клоп  1 комната 25 м 27.12 + 2 соседние +30+10 89859245889 Лилия 10-12.00</t>
  </si>
  <si>
    <t xml:space="preserve">30 числа клоп аволгина 2/1 216 806 814 816 4 блока 10.00 волгина 2/1 406</t>
  </si>
  <si>
    <t xml:space="preserve">27.12.2019 10.00</t>
  </si>
  <si>
    <t xml:space="preserve">27.12 и  30.12.2019</t>
  </si>
  <si>
    <t xml:space="preserve">89771392632 Магамед</t>
  </si>
  <si>
    <t xml:space="preserve">квартира 1шка Яхрома ул Ленина 29 кв 17 89771392632 Магамед  4500/6500/8200  1200 руб</t>
  </si>
  <si>
    <t xml:space="preserve">19-12-1-20</t>
  </si>
  <si>
    <t xml:space="preserve">89169167783  Алена </t>
  </si>
  <si>
    <t xml:space="preserve">89169167783 100 м2 документы  лабора водоканал дезинсекц дератизация   6000 руб.</t>
  </si>
  <si>
    <t xml:space="preserve">6000 alena.lukova.iv@yandex.ru</t>
  </si>
  <si>
    <t xml:space="preserve">запрос кп 23.12 13:37 написала ей запрос  что решила, руководство  отказалось причину не знает</t>
  </si>
  <si>
    <t xml:space="preserve"> /dezinfektsiya.html                  Страница
 commercial                  Тема
 Евгений                   Имя
                    email
 +7 926 815 14 55                   Телефон
      скачать
           ТЗ
</t>
  </si>
  <si>
    <t xml:space="preserve">общага комнаты 25 м2*5  комнат в месяц 1000 м2  Подольск   ferum2000@mail.ru</t>
  </si>
  <si>
    <t xml:space="preserve">решение после нового года</t>
  </si>
  <si>
    <t xml:space="preserve">247556,21 выст залы</t>
  </si>
  <si>
    <t xml:space="preserve">89151238363 Ольга</t>
  </si>
  <si>
    <t xml:space="preserve"> 3 д стомот клиника  каб 3500 договор / 6000 =9500</t>
  </si>
  <si>
    <t xml:space="preserve">23.12.2019 13:32:00 нашли других</t>
  </si>
  <si>
    <t xml:space="preserve">повтор 4500</t>
  </si>
  <si>
    <t xml:space="preserve">Евдаков насек  20.00 чист далее кутуз 5 Кутузовская 2 1й этаж кофе-пончик 1й этаж 16кв
Чистяковой 78 90 кв</t>
  </si>
  <si>
    <t xml:space="preserve">головкин</t>
  </si>
  <si>
    <t xml:space="preserve">понеднельник</t>
  </si>
  <si>
    <t xml:space="preserve">Таня1 звонок</t>
  </si>
  <si>
    <t xml:space="preserve">мыши межпотолок  6500  15000 3 выезда </t>
  </si>
  <si>
    <t xml:space="preserve">хочет невозможного</t>
  </si>
  <si>
    <t xml:space="preserve">хочет препарат чтоб убивал гап, и выезды по гарантии бесконечные</t>
  </si>
  <si>
    <t xml:space="preserve">Вадим 89779560205</t>
  </si>
  <si>
    <t xml:space="preserve">Таня2 почта</t>
  </si>
  <si>
    <t xml:space="preserve">Добрый день.
Я ИП, мне необходимо заключить договор на вывоз мусора, а также на дератацию и дезинсекцию в городе Щербинка .
Подскажите ,пожалуйста , сколько это будет стоить?
Отправлено с iPhone
Ярославцев Вадим 89779560205 7000</t>
  </si>
  <si>
    <t xml:space="preserve">lekar996170@icloud.com</t>
  </si>
  <si>
    <t xml:space="preserve">согласует и перезвонит</t>
  </si>
  <si>
    <t xml:space="preserve">Есиков водитель</t>
  </si>
  <si>
    <t xml:space="preserve">Экос пролонг</t>
  </si>
  <si>
    <t xml:space="preserve">ООО Олмаг</t>
  </si>
  <si>
    <t xml:space="preserve">13 гор больн велозаводская  1/1 700 м пищеблок орошени тарак 2 комн</t>
  </si>
  <si>
    <t xml:space="preserve">89262580456 Алексей</t>
  </si>
  <si>
    <t xml:space="preserve">/kak-izbavitsya-ot-krys.html                                страница с которой пришел запрос
Алексей                                Имя
+7 926 258 04 56                                телефон
фрязино мыши крысы дом  2 комнаты  5200/7000</t>
  </si>
  <si>
    <t xml:space="preserve">40м2 дом 1 этаж  2 км  4500 крысы  пару закинуть таблетки  в подвал </t>
  </si>
  <si>
    <t xml:space="preserve">ТСЖ "СЕВЕРНЫЙ ПОСЕЛОК-1" 19-12-3-23</t>
  </si>
  <si>
    <t xml:space="preserve">Таня выходные</t>
  </si>
  <si>
    <t xml:space="preserve">89778049829 Карим</t>
  </si>
  <si>
    <t xml:space="preserve">Таня 4 звонок</t>
  </si>
  <si>
    <t xml:space="preserve">горячая выпечка Мытищи  17000 89778049829  Карим 17000 3д вент стирка лаб+ппк</t>
  </si>
  <si>
    <t xml:space="preserve">согл с руков  14:49  25.12 10:39 руководитель не решил еще</t>
  </si>
  <si>
    <t xml:space="preserve">89254444226 Елена</t>
  </si>
  <si>
    <t xml:space="preserve">Елена плесень 2 окна кухня комната окно+двери жалюзи потолок низша под корниз  5000  1000</t>
  </si>
  <si>
    <t xml:space="preserve">обзванивает на 2000 расчет</t>
  </si>
  <si>
    <t xml:space="preserve">ошиблась номером</t>
  </si>
  <si>
    <t xml:space="preserve">хотела повтор, но не мы проводили работы</t>
  </si>
  <si>
    <t xml:space="preserve">84956936796 Евгений</t>
  </si>
  <si>
    <t xml:space="preserve">Таня6 звонок</t>
  </si>
  <si>
    <t xml:space="preserve">МО плесень квартира откосы окон углы в комнатах -2 комнаты  нижняя часть угы  Балашиха  9800+3500</t>
  </si>
  <si>
    <t xml:space="preserve">89168548532 Дарья      </t>
  </si>
  <si>
    <t xml:space="preserve">Таня7 форма</t>
  </si>
  <si>
    <t xml:space="preserve">/dezinfektsiya.html                                страница с которой пришел запрос
Дарья                                 Имя
+7 916 854 85 32                                телефон
Коломна таракан  4200 3шка  4500 </t>
  </si>
  <si>
    <t xml:space="preserve">сброс *2 </t>
  </si>
  <si>
    <t xml:space="preserve">подумаем</t>
  </si>
  <si>
    <t xml:space="preserve">84993914448 Анастасия</t>
  </si>
  <si>
    <t xml:space="preserve">250 м2 клоп хостел  9 ком 124 сп м  15600/19400 м Павелецкая Айрат Дербеневская улица 20 с 26</t>
  </si>
  <si>
    <t xml:space="preserve">10.00 Евгений</t>
  </si>
  <si>
    <t xml:space="preserve">ЕС ООО  19-12-6-23 </t>
  </si>
  <si>
    <t xml:space="preserve">Таня 8 невыгодно</t>
  </si>
  <si>
    <t xml:space="preserve">тубик заключ,  детский клуб до 30м2   8500/10000/ 3500</t>
  </si>
  <si>
    <t xml:space="preserve">3000 расчет</t>
  </si>
  <si>
    <t xml:space="preserve">1) Бактериальная обсемененность воздуха -1 точка
КОЕ, золотистый стафилококк, плесневые и дрожжевые грибы
2) Микробиологические исследования предметов внутрибольничной среды
Группа кишечной палочки и золотистый стафилококк-5 смывов
3) Бактериологический контроль стерилизационного оборудования
Биологические, химические индикаторы, максимальные термометры - 2 смыва 15000</t>
  </si>
  <si>
    <t xml:space="preserve">завтра позвонит 25.12 10:38 в следующем году сделают , 15.01 11: 46 не отв</t>
  </si>
  <si>
    <t xml:space="preserve">сэстим </t>
  </si>
  <si>
    <t xml:space="preserve">Таня9 звонок</t>
  </si>
  <si>
    <t xml:space="preserve">смывы с поверносте см 2 2 2   14500 </t>
  </si>
  <si>
    <t xml:space="preserve">89091528106 Алексей</t>
  </si>
  <si>
    <t xml:space="preserve">МСЭ        10:07        89091528106 Алексей         Таня  база        клоп служебное помещение клоп 65 м2 3  помещения  5000/7200 3500 м Кажуховская  ул Угрежская д 2 стр 148  89036619422 Сергей        череп        7200                                                19-12-2-6        06.12        заказ</t>
  </si>
  <si>
    <t xml:space="preserve">завтра до 13.00 20.00</t>
  </si>
  <si>
    <t xml:space="preserve">19-12-1-24</t>
  </si>
  <si>
    <t xml:space="preserve">Крыженовская Татьяна Николаевна
Заместитель директора
по качеству и инновациям
ООО "ЭКОС"
Тел.: +7(499) 940-56-86
Моб.: +7 (916) 194-75-65
E-mail: ktn@ecosgp.com
www.ecosgp.com</t>
  </si>
  <si>
    <t xml:space="preserve">89032526619 Нина Ивановна</t>
  </si>
  <si>
    <t xml:space="preserve">дезинф нарофоминский рон 3500  6000  1500 дезинф</t>
  </si>
  <si>
    <t xml:space="preserve">ищет наро-фоминск</t>
  </si>
  <si>
    <t xml:space="preserve">хотела повтор не к нам обращалась</t>
  </si>
  <si>
    <t xml:space="preserve">коптел 3 стр 1 тар подвал  50  кв м  а 719 каб клоп  скорая помощь  84956204001</t>
  </si>
  <si>
    <t xml:space="preserve">договор подготовить</t>
  </si>
  <si>
    <t xml:space="preserve">19-12-2-24 Эксклюзив  ООО</t>
  </si>
  <si>
    <t xml:space="preserve">89260361013 Анна</t>
  </si>
  <si>
    <t xml:space="preserve">/deratizatsiya.html                                страница с которой пришел запрос
Анна                                 Имя
+7 926 036 10 13                                телефон
дет сад</t>
  </si>
  <si>
    <t xml:space="preserve">эл магазин ТОРГИ</t>
  </si>
  <si>
    <t xml:space="preserve">7 спорт школа площадь 2250 от 2300  1450 м2 </t>
  </si>
  <si>
    <t xml:space="preserve">от 25 числа акты улуги фактиче оказ ао 31.12</t>
  </si>
  <si>
    <t xml:space="preserve">89295124171 Михаил</t>
  </si>
  <si>
    <t xml:space="preserve">Пушкино клоп дом 100  дети   6500/8200  4000</t>
  </si>
  <si>
    <t xml:space="preserve">решит куда деть больного 10:34 25.12  пока не нужно</t>
  </si>
  <si>
    <t xml:space="preserve">89295331601 Юрий</t>
  </si>
  <si>
    <t xml:space="preserve">Рублево-Успенское шоссе Горки-10 30 км Мкад Пансионат Поляны  Юрий 80 м2 клоп  общага 2 комнаты 20 спальн мест   6500/9000/ 3500</t>
  </si>
  <si>
    <t xml:space="preserve">14-15.00 пропуск</t>
  </si>
  <si>
    <t xml:space="preserve">19-12-2-24</t>
  </si>
  <si>
    <t xml:space="preserve">дезин грыз обследование школа интернат  дез раз  783 м2  7500  дератиз 2 акта обслед  </t>
  </si>
  <si>
    <t xml:space="preserve">нет никого</t>
  </si>
  <si>
    <t xml:space="preserve">с руководством</t>
  </si>
  <si>
    <t xml:space="preserve">9 подст 200 м  84956802710</t>
  </si>
  <si>
    <t xml:space="preserve">89773284276 Анастасия</t>
  </si>
  <si>
    <t xml:space="preserve">тар кв Орехово-зуево  4000/6200</t>
  </si>
  <si>
    <t xml:space="preserve">с жильцами поговорит 10:36 25.12 не отв</t>
  </si>
  <si>
    <t xml:space="preserve">89264473366 Елена  </t>
  </si>
  <si>
    <t xml:space="preserve">/programma-proizvodstvennogo-kontrolya-ppk.html                                страница с которой пришел запрос
Елена                                Имя
+7 926 447 33 66                                телефон
</t>
  </si>
  <si>
    <t xml:space="preserve">не отв*2 12:39  Зеленоград офис цех  перчатки произволдство  3д вент лаб стирка люм лам +ппк 3500+7000 ппк</t>
  </si>
  <si>
    <t xml:space="preserve">14:04  пока директора нет</t>
  </si>
  <si>
    <t xml:space="preserve">клоп 2 шка  3-4 назад  5200/6900 3600 8-9</t>
  </si>
  <si>
    <t xml:space="preserve">89104602362 Сергей</t>
  </si>
  <si>
    <t xml:space="preserve">Танябаза</t>
  </si>
  <si>
    <t xml:space="preserve">Андреевское снт Вика уч 84  7 соток поражено не много несколько сот   15 крота  2 выезда                13 500                                                                созвон в чт в 13.00 22.00                                                                                                                                                                                </t>
  </si>
  <si>
    <t xml:space="preserve">1500 13-14.00</t>
  </si>
  <si>
    <t xml:space="preserve">19-12-3-24</t>
  </si>
  <si>
    <t xml:space="preserve">89267873820 Дмитрий</t>
  </si>
  <si>
    <t xml:space="preserve">мыши 90 м2 до 50 км  7200/9000 цоколь отраву разложить 40 см 500</t>
  </si>
  <si>
    <t xml:space="preserve">25.12.2019 10:36:00 пока с работой не ясно как определится позвонит</t>
  </si>
  <si>
    <t xml:space="preserve">повтор бн ночн выезд</t>
  </si>
  <si>
    <t xml:space="preserve">Майкапара школа  суббота 9 утра  08-19  Юрий Александрович Захаров созвон в пятницу  89030006700 123181, г. Москва, ул.Маршала Катукова, дом
19, корп.3 "обслуживание
3Д
ПОСТОПЛАТА - ВЫСТАВИТЬ СЧЕТ"        1027ю        " г. Москва, ул.Маршала Катукова, д.19, к.3
""79030006700 Юрий Александрович"        "ДЕЛАТЬ ОБРАБОТКУ ПО ФАКТУ!!!!!дератизация, дезинсекция, дезинфекция, площадь помещений 724,6 м2.
АКЦЕНТ НА ТАРАКАНОВ!!!!
дезинфекция+ крысы в подвале немного.оотвезти доки- подписать
забрать подписанные "        Павел тараканы в 3 кабинетах , 1 кабинете ,дезинфекция по всей площади 700 м кв.</t>
  </si>
  <si>
    <t xml:space="preserve">оформить суббота 9 утра</t>
  </si>
  <si>
    <t xml:space="preserve">1027ю (19-12-4-24)</t>
  </si>
  <si>
    <t xml:space="preserve">84992637777 Елена Меркулова</t>
  </si>
  <si>
    <t xml:space="preserve">3000 Туполев Елена Меркулова 21800/32400 60000 3 выезда 18200 ежемес 150 000 год</t>
  </si>
  <si>
    <t xml:space="preserve">13:02  27.12 не отв</t>
  </si>
  <si>
    <t xml:space="preserve">Таня11 почта</t>
  </si>
  <si>
    <t xml:space="preserve">ппк 7500 </t>
  </si>
  <si>
    <t xml:space="preserve">89299621009 Паша</t>
  </si>
  <si>
    <t xml:space="preserve">3200 лобня ул Текстильная д 18 под 3 кв 159  5000 89299621009 Паша</t>
  </si>
  <si>
    <t xml:space="preserve">19-12-1-25</t>
  </si>
  <si>
    <t xml:space="preserve">заказ 3200</t>
  </si>
  <si>
    <t xml:space="preserve">1я северная линия д 6 </t>
  </si>
  <si>
    <t xml:space="preserve">ошибся номером</t>
  </si>
  <si>
    <t xml:space="preserve">мигрант ищет где регистрацию сделать</t>
  </si>
  <si>
    <t xml:space="preserve">Таня2 форма </t>
  </si>
  <si>
    <t xml:space="preserve">dezinsektsiya.html                                страница с которой пришел запрос
Антон Сергеевич                                Имя
+7 916 271 52 96                                телефон клоп 2 шка  Коломна  дети  6500/8200 4500</t>
  </si>
  <si>
    <t xml:space="preserve">согласует </t>
  </si>
  <si>
    <t xml:space="preserve">89271582485 Олег</t>
  </si>
  <si>
    <t xml:space="preserve">Таня 3  звонок</t>
  </si>
  <si>
    <t xml:space="preserve">суббота 2 шка клоп  Ореховый бул 14 к1  11 под 8 эт кв 388  4700/6400 2100/3100</t>
  </si>
  <si>
    <t xml:space="preserve">19-12-2-25</t>
  </si>
  <si>
    <t xml:space="preserve">Добрый день!
нам нужно обработать от клопов помещение площадью 14 м² на АЗС № 52, г. Москва, Ленинградское ш., д. 286 Б (ООО «НБА-Северо-Запад»)
В договоре нет абонентской платы по этому объекту. Прошу выставить счёт.</t>
  </si>
  <si>
    <t xml:space="preserve">2500 бн</t>
  </si>
  <si>
    <t xml:space="preserve">адрес и контакт Краснознаменск связистов 9</t>
  </si>
  <si>
    <t xml:space="preserve">ЭТС  ООО 19-12-4-23</t>
  </si>
  <si>
    <t xml:space="preserve">бн оплатили</t>
  </si>
  <si>
    <t xml:space="preserve">89773408938 Сергей </t>
  </si>
  <si>
    <t xml:space="preserve">Таня4 звонок</t>
  </si>
  <si>
    <t xml:space="preserve">клоп 60-70 м2 офис  5900/8200 микроп </t>
  </si>
  <si>
    <t xml:space="preserve">завтра позвонит на пятницу</t>
  </si>
  <si>
    <t xml:space="preserve">89031698093 Светлана</t>
  </si>
  <si>
    <t xml:space="preserve">Таня 5 форма</t>
  </si>
  <si>
    <t xml:space="preserve">8 (903) 169 80 93 дом+гараж   площадь не занает мусорок 15 м2  1800  15000 100%</t>
  </si>
  <si>
    <t xml:space="preserve">19-12-3-27 ТСН (ЖИЛЬЯ) "АВАНГАРД 60"</t>
  </si>
  <si>
    <t xml:space="preserve">запрос рыбы договора svetik2966@mail.ru 12:24 27.12 еще площади не смотрели</t>
  </si>
  <si>
    <t xml:space="preserve">14-15.0</t>
  </si>
  <si>
    <t xml:space="preserve">Альбана тар  23:45 23:30</t>
  </si>
  <si>
    <t xml:space="preserve">бн </t>
  </si>
  <si>
    <t xml:space="preserve">"/programma-proizvodstvennogo-kontrolya-ppk.html                                страница с которой пришел запрос
Александр                                Имя
+7 963 820 60 26                                телефон"  Питьевая вода и Реализация ППК Цех автомобиль и Вендинговый аппарат Хабаровский край  Дальний восток</t>
  </si>
  <si>
    <t xml:space="preserve">пока решают</t>
  </si>
  <si>
    <t xml:space="preserve">gjv@cbr.ru </t>
  </si>
  <si>
    <t xml:space="preserve">89166809483  Чекашкин Андрей Владимирович   </t>
  </si>
  <si>
    <t xml:space="preserve">Таня 3 живосайт</t>
  </si>
  <si>
    <t xml:space="preserve">8300 ежем 200м2  3д dezinsektsiya.html                    Страница
 commercial                    Тема
 Чекашкин Андрей Владимирович                     Имя
 Chekashkin.AV@bashkortostan.ru                     email
 +7 916 680 94 83                     Телефон
      скачать
                    ТЗ
</t>
  </si>
  <si>
    <t xml:space="preserve">гос учрез 3 д  торги но если до 100 000 возможно нет</t>
  </si>
  <si>
    <t xml:space="preserve">89999696460 Аля</t>
  </si>
  <si>
    <t xml:space="preserve">Зеленоград Яблоневая аллея к 337 под 3 код 119  кв 119  1 шка  3200/5000</t>
  </si>
  <si>
    <t xml:space="preserve">19-12-1-26</t>
  </si>
  <si>
    <t xml:space="preserve">Аренда техники чистить снег</t>
  </si>
  <si>
    <t xml:space="preserve">84955740288 Марина</t>
  </si>
  <si>
    <t xml:space="preserve">180+500   22 и 15м2</t>
  </si>
  <si>
    <t xml:space="preserve"> для начальн  через эл магазин</t>
  </si>
  <si>
    <t xml:space="preserve">отпугиватели птиц</t>
  </si>
  <si>
    <t xml:space="preserve">89607509595 Хава</t>
  </si>
  <si>
    <t xml:space="preserve">таракан 5 комн в 2 ван   142 м2 дети вы  14200/16000 -   4500  Покрышкина д 8 к1  под 2 эт 3 кв 46 </t>
  </si>
  <si>
    <t xml:space="preserve">Костя</t>
  </si>
  <si>
    <t xml:space="preserve">19-12-2-27</t>
  </si>
  <si>
    <t xml:space="preserve">10-14 дней 2 ой выезд +клещи весна</t>
  </si>
  <si>
    <t xml:space="preserve">89773408938 Сергей</t>
  </si>
  <si>
    <t xml:space="preserve">МСЭ        14:58        89773408938 Сергей         Таня4 звонок        клоп 60-70 м2 офис  5900/8200 микроп        м Полежевская ул 4 магистральная д 5 стр 1                                                                                                                                       </t>
  </si>
  <si>
    <t xml:space="preserve">19-12-2-26</t>
  </si>
  <si>
    <t xml:space="preserve">89998347954 Кира     </t>
  </si>
  <si>
    <t xml:space="preserve">/dezinfektsiya-pishchevykh-predpriyatiy.html                                страница с которой пришел запрос
Кира                                Имя
+7 999 834 79 54                                телефон
4900/6800 3300 Отрадное ул Декабристов д 1 кв 125 </t>
  </si>
  <si>
    <t xml:space="preserve">3 шка клоп  12.00</t>
  </si>
  <si>
    <t xml:space="preserve">19-12-1-27</t>
  </si>
  <si>
    <t xml:space="preserve">89257978986 Маргарита</t>
  </si>
  <si>
    <t xml:space="preserve">плесень потолок балкон  маленький участок  побелка видное  7000 5500</t>
  </si>
  <si>
    <t xml:space="preserve">Костя3</t>
  </si>
  <si>
    <t xml:space="preserve">1шка зеленоград 5200</t>
  </si>
  <si>
    <t xml:space="preserve">Таня4 невыгодно </t>
  </si>
  <si>
    <t xml:space="preserve"> откосы  и  пластика пластик  6200 700 </t>
  </si>
  <si>
    <t xml:space="preserve">на сайте от 750</t>
  </si>
  <si>
    <t xml:space="preserve">невыгодно </t>
  </si>
  <si>
    <t xml:space="preserve">МСЭ+Сэстим</t>
  </si>
  <si>
    <t xml:space="preserve">89262463673 Сергей</t>
  </si>
  <si>
    <t xml:space="preserve">/programma-proizvodstvennogo-kontrolya-ppk.html                                  страница с которой пришел запрос
Сергей                                  Имя
+7 926 246 36 73                                  телефон  парикмахершка 7000 руб. 5000</t>
  </si>
  <si>
    <t xml:space="preserve">журнал 2500 3500 догов  ппк 5000 1000 руб. </t>
  </si>
  <si>
    <t xml:space="preserve">3 шка  4900/6800 пражская</t>
  </si>
  <si>
    <t xml:space="preserve">своим перпаратом 2500</t>
  </si>
  <si>
    <t xml:space="preserve">клоп дом 20 м2 5 сп мест Новые Чере  4500/5900  3000</t>
  </si>
  <si>
    <t xml:space="preserve">89057295780 Андрей</t>
  </si>
  <si>
    <t xml:space="preserve">"/                                  страница с которой пришел запрос
Андрей                                  Имя
+7 905 729 57 80                                  телефон "</t>
  </si>
  <si>
    <t xml:space="preserve">19-12-1-28</t>
  </si>
  <si>
    <t xml:space="preserve">заказ 18200 через пару месяцев свяжется</t>
  </si>
  <si>
    <t xml:space="preserve">13 и 23</t>
  </si>
  <si>
    <t xml:space="preserve">89099015344          2 шка 4700/6400 3100 2100</t>
  </si>
  <si>
    <t xml:space="preserve">89104310512 Сергей</t>
  </si>
  <si>
    <t xml:space="preserve">мыши 4 х  2 этаж реш на вент коробе  5500/7000</t>
  </si>
  <si>
    <t xml:space="preserve">позвонит после праздников</t>
  </si>
  <si>
    <t xml:space="preserve">Шкулева 4 стр1  10 палат после 13.00</t>
  </si>
  <si>
    <t xml:space="preserve">84959804873 Анастасия</t>
  </si>
  <si>
    <t xml:space="preserve">Таня3 документы</t>
  </si>
  <si>
    <t xml:space="preserve">84959804873 Кашира производственное помещ 1700  легкая пром 15000 4 акта дезинс и договор </t>
  </si>
  <si>
    <t xml:space="preserve">заказ бн оплата 9.01.2020</t>
  </si>
  <si>
    <t xml:space="preserve">84955043487 Анна</t>
  </si>
  <si>
    <t xml:space="preserve">кузов авто 2500 м2 500 1500</t>
  </si>
  <si>
    <t xml:space="preserve">стрептококк 100 мск 5500  </t>
  </si>
  <si>
    <t xml:space="preserve">ООО "ПОРТАЛ" 19-12-1-30</t>
  </si>
  <si>
    <t xml:space="preserve">akuritsyna@vestalab.ru 
Добрый день Алена,
Планируем оплату после праздников (30 000 руб.)
Нам необходимо  получить:
1. анализ воды  одна проба (Санитарно – химические показатели, микробиологические )
2. анализ готовой продукции  (4 протокола)
в каждом протоколе: первые блюда, вторые  блюда, салаты,  мучные кулинарные, кондитерские изделия из
ассортимента
3. смывы с поверхностей  по 5 смывов каждой группы  ежеквартально (2 протокола)
Бактерии группы кишечной
Палочки,
на патогенную флору,
на  стафилакокк
4 смывы с вентиляции 2 протокола (количество смывов сообщу дополнительно)
все протоколы задним числом. Выезд нам не нужен.
С уважением, Татьяна</t>
  </si>
  <si>
    <t xml:space="preserve">/unichtozheniye-klopov.html  	           	     страница с которой пришел запрос
игорь  	           	     Имя
+7 903 614 08 08  	           	     телефон </t>
  </si>
  <si>
    <t xml:space="preserve">89055643442 Юрий</t>
  </si>
  <si>
    <t xml:space="preserve">мыши 2 шка  мск  4500/6200 м.Петровско-Разумовская ул Лихоборские бугры д 14 под 1 кв 35 код 35 эт 6  89055643442 Юрий</t>
  </si>
  <si>
    <t xml:space="preserve">20-1-1-9</t>
  </si>
  <si>
    <t xml:space="preserve">Доброе утро. Договор зарегистрировали от 26.12.19 номер 166юр/19</t>
  </si>
  <si>
    <t xml:space="preserve">выст залаКраснохолмская набережная 1/15
  завтра тар 600 м2 15.00 </t>
  </si>
  <si>
    <t xml:space="preserve">ООО «НПК «Каригуз»</t>
  </si>
  <si>
    <t xml:space="preserve">сегодня ждем оплату 15000 договор+4 акта по дезинсекции</t>
  </si>
  <si>
    <t xml:space="preserve">не оплатили тк у нас была какая-то задолжность по налогам, просили справку что их нет, мы ее только в течение недели могли предоставить, заказали у других походу</t>
  </si>
  <si>
    <t xml:space="preserve">РГУ нефти газа Волгина 2/2 709 10.00 все корпуса тар клоп февра 3 -7 февраля пушка орешини</t>
  </si>
  <si>
    <t xml:space="preserve">жилин</t>
  </si>
  <si>
    <t xml:space="preserve">89687618887 Игорь</t>
  </si>
  <si>
    <t xml:space="preserve">1500 м2 крысы склад текстиль 24200/31400 5500 до 100 м2 дезодар и дезинф  договор </t>
  </si>
  <si>
    <t xml:space="preserve">31400 ib87@list.ru</t>
  </si>
  <si>
    <t xml:space="preserve">20-1-5-9 ООО Эвита</t>
  </si>
  <si>
    <t xml:space="preserve">передал руководству но они молчат договор и счет</t>
  </si>
  <si>
    <t xml:space="preserve">кафе 30м2  11 вечера  7500/9000  4500/6000 </t>
  </si>
  <si>
    <t xml:space="preserve">по гарантии сколько раз выезжаем, сказала разово она ушла думать</t>
  </si>
  <si>
    <t xml:space="preserve">89885655256 Георгий</t>
  </si>
  <si>
    <t xml:space="preserve">грызуны  строит коттедж 500 м2  одинц сос бор  12400/17000 420  /// 11500 Одинцовский Сосновый бор ул Березовая уч 208  за час до прибытия сбросить данные авто </t>
  </si>
  <si>
    <t xml:space="preserve">Николина гора кп</t>
  </si>
  <si>
    <t xml:space="preserve">20-1-3-9</t>
  </si>
  <si>
    <t xml:space="preserve">Северо-запад Авто дороги + митино 89055428033  Лидия Валентиновна СЗАО</t>
  </si>
  <si>
    <t xml:space="preserve">завтра-понедельник отправит данные</t>
  </si>
  <si>
    <t xml:space="preserve">89661559991 Анна</t>
  </si>
  <si>
    <t xml:space="preserve">клоп общага 16 м2 Одинцово кот 4500/5900 14000</t>
  </si>
  <si>
    <t xml:space="preserve">согласует с мамой</t>
  </si>
  <si>
    <t xml:space="preserve">договор готов
А Вам не надо на 2020г. делать договор?
С Уважением,
Евгений.
8 (926) 911-54-11
ООО Чистая жизнь
 </t>
  </si>
  <si>
    <t xml:space="preserve">Добрый день!
Ждём Вас по адресу Дербеневская набережная, д.7, стр.10, под.В, этаж 4, офис Достависта.
Прошу заранее прислать номер машины для заказа пропуска.
Вас встретит Светлана 89163718590.
По времени - чем раньше, тем лучше. Прошу сообщить, когда сможете.
</t>
  </si>
  <si>
    <t xml:space="preserve">89773009557 Наргиза</t>
  </si>
  <si>
    <t xml:space="preserve">dezinfektsiya-ot-klopov.html                                  страница с которой пришел запрос
Наргиза                                  Имя
+7 977 300 95 57                                  телефон  Подольск ул генерала вареникова д 2 10 под 11 эт кв 743  дети 5400/6900//  3500</t>
  </si>
  <si>
    <t xml:space="preserve">20-1-4-9</t>
  </si>
  <si>
    <t xml:space="preserve">камфорт недви 4900 м2 5 этажей  офисы раз в квартал 26000 funtova@october-tc.ru сама позвонила с уточнениями контроль 84957258110 </t>
  </si>
  <si>
    <t xml:space="preserve">31000 ежеквартально офисы в понеднльник заключаем договор</t>
  </si>
  <si>
    <t xml:space="preserve">Таня оплачено</t>
  </si>
  <si>
    <t xml:space="preserve">svetik2966@mail.ru 12:24 27.12 еще площади не смотрели</t>
  </si>
  <si>
    <t xml:space="preserve">вторник 10.00 беспл чойс</t>
  </si>
  <si>
    <t xml:space="preserve">233 м2 дер 23:45 ул римского корсокова д 14  89779945529 Ангелина 89777580598 Александр директор склада 89777580597 товароведы </t>
  </si>
  <si>
    <t xml:space="preserve">Короленко 6а вторник 23:45 тел </t>
  </si>
  <si>
    <t xml:space="preserve">89629286671 Алексей  с ночи</t>
  </si>
  <si>
    <t xml:space="preserve">Таня живосайт далее форма </t>
  </si>
  <si>
    <t xml:space="preserve">89629286671 Алексей  клоп 2шка дети  кошка 4700/6400 2000 </t>
  </si>
  <si>
    <t xml:space="preserve">просил в 14 звонить  13:44  </t>
  </si>
  <si>
    <t xml:space="preserve">обмозгую</t>
  </si>
  <si>
    <t xml:space="preserve">89268852259 Евгений</t>
  </si>
  <si>
    <t xml:space="preserve">Таня 1 живосайт</t>
  </si>
  <si>
    <t xml:space="preserve">плесень спорт зал высота 4 м ширина 0,5 четыре стены  итого 8 м2  на фото видно что и окно заражено  аудит лучше провести Костя</t>
  </si>
  <si>
    <t xml:space="preserve">11:30:00 12:09 40000 39800 сроки  e.n.kostin@mail.ru</t>
  </si>
  <si>
    <t xml:space="preserve">дебил</t>
  </si>
  <si>
    <t xml:space="preserve">отправила кп 15:26 не отв, портал поставщиков  13:05 не отв  21.01 не отв 9:30, 10:38</t>
  </si>
  <si>
    <t xml:space="preserve">обработки не помогают, сами проведут, потом посмотрят , предложила Кость пока не надо</t>
  </si>
  <si>
    <t xml:space="preserve">89663037111 Андрей</t>
  </si>
  <si>
    <t xml:space="preserve">таракан,  кусают клопы  1 шка Нахабино  3200/5000</t>
  </si>
  <si>
    <t xml:space="preserve">89165383518 Наталья </t>
  </si>
  <si>
    <t xml:space="preserve">Сколково 150м2 ежеквартально  4500  по факту никого нет</t>
  </si>
  <si>
    <t xml:space="preserve">ей дали задание найти компанию, она передаст мой номер человеку который направит все данные для заключения договора</t>
  </si>
  <si>
    <t xml:space="preserve">89850088000 Катерина Казакова</t>
  </si>
  <si>
    <t xml:space="preserve">гриль град ресторан крысы 150 м2  м Саларьево  7500/10000 рядом лес, обработка в ночное время</t>
  </si>
  <si>
    <t xml:space="preserve">заказ бн 15:25 не отв</t>
  </si>
  <si>
    <t xml:space="preserve">Добрый день, Татьяна!
Прошу Вас, выслать Договор на дезинсекцию (тараканы) для заключения с вашей организацией.
Параметры:
Площадь 4900 кв.м., комплексная обработка, кратность обработок - 1 раз в квартал.
Адрес места дезинсекции: г. Москва, ул. Летниковская, д. 5
Карточка нашей организации в прикрепленном файле!
С уважением, Марина Фунтова!
г. Москва, ул. Летниковская, дом 5
ООО «Комфорт Недвижимость»
тел.: +7 (495) 725 81 10
E-mail: funtova@october-tc.ru</t>
  </si>
  <si>
    <t xml:space="preserve">31000 ежеквартально</t>
  </si>
  <si>
    <t xml:space="preserve">20-1-4-10 ООО «Комфорт Недвижимость»</t>
  </si>
  <si>
    <t xml:space="preserve">заказ бн  отправила договор</t>
  </si>
  <si>
    <t xml:space="preserve">/kak-izbavitsya-ot-krys.html                                страница с которой пришел запрос
игорь                                Имя
+7 903 614 08 08                                телефон
</t>
  </si>
  <si>
    <t xml:space="preserve">не отв 12:07 тоже не отв</t>
  </si>
  <si>
    <t xml:space="preserve">1297м kspolyakova@ya.ru</t>
  </si>
  <si>
    <t xml:space="preserve">ООО «Полимедика»</t>
  </si>
  <si>
    <t xml:space="preserve">хоспис бутово</t>
  </si>
  <si>
    <t xml:space="preserve">Таня ошибка</t>
  </si>
  <si>
    <t xml:space="preserve">думали мы ФГУП контракт у нас с департаментом образования и мы им проводим от пневмонии обработку школа 1297 </t>
  </si>
  <si>
    <t xml:space="preserve">11:11	89850088000 Катерина Казакова	Таня 4	гриль град ресторан крысы 150 м2  м Саларьево  7500/10000 рядом лес, обработка в ночное время</t>
  </si>
  <si>
    <t xml:space="preserve">20-1-1-13</t>
  </si>
  <si>
    <t xml:space="preserve">11000+11000        дезинсекция 410 кв м        ИП Межлумян Сарги Араратович        Тульская        00.00        б/н        1496ю        Большая Тульская д 13 ТЦ Ереван Плаза ресторан 89019054453 Марина        дезинсекция тараканов 410 кв        Маша  11000        занято*2 12.00 ночи  dana2912@mail.ru 11000 pasha98-98-98@mail.ru  89250472397 3000</t>
  </si>
  <si>
    <t xml:space="preserve">11000 ждем оплату</t>
  </si>
  <si>
    <t xml:space="preserve">документы 33000</t>
  </si>
  <si>
    <t xml:space="preserve">33000 ждем оплату докуметальное сопр</t>
  </si>
  <si>
    <t xml:space="preserve">ИП Керимов Вургун Тахир Оглы 20-1-2-13 </t>
  </si>
  <si>
    <t xml:space="preserve">1 шка тар 2700/4500   1800 свой препарат хочет использовать</t>
  </si>
  <si>
    <t xml:space="preserve">свой препарат хочет использовать</t>
  </si>
  <si>
    <t xml:space="preserve">Таня2 живосайт и сразу звонок</t>
  </si>
  <si>
    <t xml:space="preserve">плесень черная ванная  побелка 2*2 4 м2    10000 11200</t>
  </si>
  <si>
    <t xml:space="preserve">расчет на 5000</t>
  </si>
  <si>
    <t xml:space="preserve">докуметальное сопр</t>
  </si>
  <si>
    <t xml:space="preserve">доставка документов адрес?</t>
  </si>
  <si>
    <t xml:space="preserve">89268224665 Ольга</t>
  </si>
  <si>
    <t xml:space="preserve">/programma-proizvodstvennogo-kontrolya-ppk.html                                страница с которой пришел запрос
Ольга                                Имя
+7 926 822 46 65                                телефон вет клина 7200 вет клинка</t>
  </si>
  <si>
    <t xml:space="preserve">5000  4500/// 3000 byxgalter102@mail.ru</t>
  </si>
  <si>
    <t xml:space="preserve">ведется переписка с ней</t>
  </si>
  <si>
    <t xml:space="preserve">Зоя</t>
  </si>
  <si>
    <t xml:space="preserve">Таня4 живосайт</t>
  </si>
  <si>
    <t xml:space="preserve">120 м2 чеш 7500/10000 дорого предложила скидка 6500 и 8000 все равно подумает</t>
  </si>
  <si>
    <t xml:space="preserve">89856847256  84956255514 потеряла, один из этих</t>
  </si>
  <si>
    <t xml:space="preserve">Екатернина Арни дер дез  мед организ  ежекварт 2332 дератиз 1200  прим пищи и гардероб  10 км от мкад  3,5    отдельно 6,9  8,2 </t>
  </si>
  <si>
    <t xml:space="preserve">8 м2 +8м2 2500</t>
  </si>
  <si>
    <t xml:space="preserve">тупанула конкретно я с ценой, ужас,параллельно была занята другим клиентом и некачественно проконсультировала(((</t>
  </si>
  <si>
    <t xml:space="preserve">3500 3 д договор </t>
  </si>
  <si>
    <t xml:space="preserve">7500 ждем оплату</t>
  </si>
  <si>
    <t xml:space="preserve">Котельники МКР Белая дача д 53 ИП Ронгинская И.В. 110кв        89031348800 Андрей 89684143400           комплекс барьер платил 7000 сейчас со скидкой микрокапсулы 4500 суббота 19:00 19:30</t>
  </si>
  <si>
    <t xml:space="preserve">повторноя батут центр 3000 руб.</t>
  </si>
  <si>
    <t xml:space="preserve">19-10-1-29 ООО "Батутный центр"</t>
  </si>
  <si>
    <t xml:space="preserve">бн повторн ночь оплачено</t>
  </si>
  <si>
    <t xml:space="preserve">89057870363 Наталья</t>
  </si>
  <si>
    <t xml:space="preserve">цквг тендер запрос кп Добрый день, просим отправить в наш адрес коммерческое предложение на 2020 год на проведение дезинчекции и дератизации.
г. Москва , ул. Щукинская д.20 -2000 м.кв.
г. Москва ,1-й Пехотный переулок. д.9/27- 4000 м.кв.
Спасибо.
--
С уважением,
Продотделение ОМТО
контактное лицо тел. 8-905-787-03-63 Наталья
</t>
  </si>
  <si>
    <t xml:space="preserve">кп отправила prodotdelenie@mail.ru
</t>
  </si>
  <si>
    <t xml:space="preserve">ГБУ "Автомобильные дороги СЗАО" необходимо заключить договор 
на проведение работ по дезинсекции по следующим адресам:
Строительный проезд, д. 14а, площадь - 1439,7 кв.м., количество обработок - 4;
Зенитчиков улица, вл. 9, площадь - 377,7 кв.м., количество обработок - 2.
Прошу выслать Ваши предложения.
С уважением, 
инженер по ООС (эколог)
Л.В.Жохова
8-499-497-72-78
8-905-542-80-33</t>
  </si>
  <si>
    <t xml:space="preserve">zhohova@avdszao.ru</t>
  </si>
  <si>
    <t xml:space="preserve">ООО Сансет  1019ю</t>
  </si>
  <si>
    <t xml:space="preserve">89208878542 Евгений Ли </t>
  </si>
  <si>
    <t xml:space="preserve">Таня 7 форма</t>
  </si>
  <si>
    <t xml:space="preserve">unichtozhenie-pleseni-i-gribka.html                                  страница с которой пришел запрос
Евгений Ли                                  Имя
+7 920 887 85 42                                  телефон </t>
  </si>
  <si>
    <t xml:space="preserve">балкон фронтальная стена бетон шпаклевка Щелково  3 м2 8200   6500</t>
  </si>
  <si>
    <t xml:space="preserve">дератиз красног 15 м2  3000</t>
  </si>
  <si>
    <t xml:space="preserve">3000 ждем оплату</t>
  </si>
  <si>
    <t xml:space="preserve">OOO "Mиp Bкyca 1598ю</t>
  </si>
  <si>
    <t xml:space="preserve">89055750177 Фелекс    </t>
  </si>
  <si>
    <t xml:space="preserve">Таня 1 </t>
  </si>
  <si>
    <t xml:space="preserve">/unichtozhenie-pleseni-i-gribka.html                                страница с которой пришел запрос
Фелекс                                Имя
+7 905 575 01 77                                телефон</t>
  </si>
  <si>
    <t xml:space="preserve">5м2 подмосковье Красногорск над окном и вогруг 12400  квартира</t>
  </si>
  <si>
    <t xml:space="preserve">запрос КП отправила rovshanmarshal@yandex.ru</t>
  </si>
  <si>
    <t xml:space="preserve">Добрый день!
Делаем на среду: время 18-18:30
Г. Красногорск, ул. Ленина д. 55 (Площадь 15м2)
Контактное лицо Алина +7 965 176 02 68</t>
  </si>
  <si>
    <t xml:space="preserve">89104637717 Юлия</t>
  </si>
  <si>
    <t xml:space="preserve">Таня 2 </t>
  </si>
  <si>
    <t xml:space="preserve">Юлия поставка продуктов питания  ППК  7500 15000 ХАССП  ju-polyakova@mail.ru
 Делюкес</t>
  </si>
  <si>
    <t xml:space="preserve">15000 ждем оплату докуметальное сопр</t>
  </si>
  <si>
    <t xml:space="preserve">14.12                1338ю                14800                лидер москва ооо  ППК ЖУД 2Х ЛАБ СТИРКА        89180764761 Артём a.berezhnov@dc.rennagroup.ru                оплачен        Михаил                                                                                                                                        </t>
  </si>
  <si>
    <t xml:space="preserve">с прозвона  1 пункт 89199914393 работы лаб по ППК Разработка программы санитарно-противоэпидемических (профилактических) мероприятий </t>
  </si>
  <si>
    <t xml:space="preserve">МГЦД+МСЭ</t>
  </si>
  <si>
    <t xml:space="preserve">дом отдыха</t>
  </si>
  <si>
    <t xml:space="preserve">запрос КП отправила fguodincovo@mail.ru
</t>
  </si>
  <si>
    <t xml:space="preserve">89859111220 Гергий</t>
  </si>
  <si>
    <t xml:space="preserve">крысы мыши дом  9*6 11*12  15 км  Внуково  5500/8000 +3000</t>
  </si>
  <si>
    <t xml:space="preserve">89653491680 Шура</t>
  </si>
  <si>
    <t xml:space="preserve">dezinsektsiya.html                                  страница с которой пришел запрос
Шура                                  Имя
+7 965 349 16 80                                  телефон  клоп Дубна 4200/6400</t>
  </si>
  <si>
    <t xml:space="preserve">на завтра у кого-то заказала и не знает у кого, если не приедут она позвонит</t>
  </si>
  <si>
    <t xml:space="preserve">нашла у кого заказала</t>
  </si>
  <si>
    <t xml:space="preserve">Мос-сэс</t>
  </si>
  <si>
    <t xml:space="preserve">89857409704 Вера</t>
  </si>
  <si>
    <t xml:space="preserve">Филиал Служба материально – технического обеспечения просит Вас выполнить анализы по сточным водам, микробиологическим показателям:
Общие колиморфные бактерии;
Коли-фаги;
Возбудители инфекционных заболеваний;
Жизнеспособные яица гельминтов;
Жизнеспособные цисты патогенных кишечных простейших;
Термотолерантные колиморфные бактерии.
 По 4 точкам:
Т.1  - до очистных сооружений
Т.2 – выпуск после очистных сооружений;
Т.3 – Створ №1 Реки Котловка, выше сброса сточных вод;
Т.4 – место сброса сточных вод.
И так же отбор проб по морфологическим показателям.
На основании вышеизложенного, просим Вас подготовить оферту.
С уважением Вера 8(985)740-97-04</t>
  </si>
  <si>
    <r>
      <rPr>
        <sz val="11"/>
        <rFont val="Cambria"/>
        <family val="0"/>
        <charset val="1"/>
      </rPr>
      <t xml:space="preserve">запрос оферты </t>
    </r>
    <r>
      <rPr>
        <b val="true"/>
        <sz val="14"/>
        <rFont val="Cambria"/>
        <family val="0"/>
        <charset val="1"/>
      </rPr>
      <t xml:space="preserve">откладывают до февраля</t>
    </r>
  </si>
  <si>
    <t xml:space="preserve">вентиляция дет сад вент пищеблок 13 групп </t>
  </si>
  <si>
    <t xml:space="preserve">89266070272 Третьяков Ярослав Леонидович 89036129997 Игорь Владимирович</t>
  </si>
  <si>
    <t xml:space="preserve">
Новое сообщение от клиента Третьяков Ярослав Леонидович!
+7 (926) 607 02 72
E-mail для связи: inzenery4@gmail.com
ТСЖ Большое сонце таракан 500-600 м2  подвалы и паркин 15800/19000 200 7800/10000</t>
  </si>
  <si>
    <t xml:space="preserve">9.00 бн 10000</t>
  </si>
  <si>
    <t xml:space="preserve">20-1-2-14 ТСЖ "4 СОЛНЦА"</t>
  </si>
  <si>
    <t xml:space="preserve">лихачевс шоссе НБА на субботу 16-19.00</t>
  </si>
  <si>
    <t xml:space="preserve">89032127916 Надежда </t>
  </si>
  <si>
    <t xml:space="preserve">Таня8 живосайт</t>
  </si>
  <si>
    <t xml:space="preserve">м. Кузьминки  ул Окская д 36 к1 кв 54 </t>
  </si>
  <si>
    <t xml:space="preserve">20-1-3-14</t>
  </si>
  <si>
    <t xml:space="preserve">МаркТрейдинг mark_ol@bk.ru</t>
  </si>
  <si>
    <t xml:space="preserve">счет 500</t>
  </si>
  <si>
    <t xml:space="preserve">повтор оплата за выезд за мкад</t>
  </si>
  <si>
    <t xml:space="preserve">89654072380 Татьяна</t>
  </si>
  <si>
    <t xml:space="preserve">90м2 салон красоты </t>
  </si>
  <si>
    <t xml:space="preserve">не отв*4</t>
  </si>
  <si>
    <t xml:space="preserve">Рамиля ответила, звоню не могу дозванится 7 раз звонила с разным промежутком времени</t>
  </si>
  <si>
    <t xml:space="preserve">Sesteam+МСЭ</t>
  </si>
  <si>
    <t xml:space="preserve">Добрый день!
ООО «РФП Девелопмент» предлагает Вам дать предложение по проведению работ, согласно прилагаемого ТЗ № 404. В предлагаемом КП укажите стоимость проведения обследования и дезинсекционных работ от древесного жука за каждый участок и в комплексе за 8 участков.
Место проведения работ: Московская область, Одинцовский район, успенский с.о., д/п "Успенское". дача 10, земельный участок кн 50:20:0041010:565. дача 68, земельный участок кн 50:20:0041010:571. дача 23, земельный участок кн 50:20:0041010:597. дача 50, земельный участок кн 50:20:0041010:610. дача 45, земельный участок кн 50:20:0041010:592. дача 16, земельный участок кн 50:20:0041010:52. дача 30а и 30б, земельныеучастки кн 50:20:0041010:518 и 50:20:0041010:519
общая площадь участков  около 36 000 кв. м.
Ждем Ваше КП в срок до 23.01.2020 года.
По всем возникшим вопросам и организации посещения обращайтесь:  Помошников Семен, 8 968 426 11 72.
С уважением,
Шепотайлов Игорь Леонидович
Группа компаний «Ферро-Эстейт»
Менеджер АХО
Департамент по административному управлению и персоналу
ул.Беловежская, д.4В |  Москва | Россия | 121353
тел.: +7 495 744 56 11 (доб. 278)
моб.: +7 903 624 66 64
e-mail: shepotailov@ferro-estate.ru
www.ferro-estate.ru</t>
  </si>
  <si>
    <t xml:space="preserve">аудит Костя</t>
  </si>
  <si>
    <t xml:space="preserve">запрос кп отправить до 23.01 завтра подготовлю</t>
  </si>
  <si>
    <t xml:space="preserve">волгина 2/2 4 ком 708+склад на 7,15,16  на бутлерова 3 -1, 1109</t>
  </si>
  <si>
    <t xml:space="preserve">Дорожная Авоська пн-пят до 18.00 89262232620 Марина заведующая</t>
  </si>
  <si>
    <t xml:space="preserve">пятн</t>
  </si>
  <si>
    <t xml:space="preserve">обслуживание ежекв 2ой выезд</t>
  </si>
  <si>
    <t xml:space="preserve">Таня1 </t>
  </si>
  <si>
    <t xml:space="preserve">regsveta@yandex.ru Добрый день!
Для ресторана 800 кв. м общая площадь, из них 100 кв.м  кухня нужны профилактические обработки по дезинсекции и дератизации  ( г. Балашиха ).
Просим выслать коммерческое предложение с указанием стоимости работ и также цены на истребительные обработки. 
С уважением,
Светлана Никитина</t>
  </si>
  <si>
    <t xml:space="preserve">89261220166 Сергей</t>
  </si>
  <si>
    <t xml:space="preserve">5 м2 угол гипсокартон снимет москва  кирпич  11200 дорого   7000</t>
  </si>
  <si>
    <t xml:space="preserve">строй компания отправит смету заказчику цена устроила без зачистки, по бн оплата</t>
  </si>
  <si>
    <t xml:space="preserve">Объект №1:
1.1	- расположенный по адресу: г.Ялта, пгт. Парковое, ул. Петровского, д.2.
      1.2 - расположенный по адресу:  г. Алупка, ул. Дворцовое шоссе, 28а
Объект №2, расположенный по адресу: г. Алушта ул. Чатырдагская д.1.
ОКПД 2 – 81.29.11.000
</t>
  </si>
  <si>
    <t xml:space="preserve">закупки и там не обслуживаем</t>
  </si>
  <si>
    <t xml:space="preserve">kak-izbavitsya-ot-krys.html                                страница с которой пришел запрос
маша                                 Имя
+7 905 782 25 51                                телефон</t>
  </si>
  <si>
    <t xml:space="preserve">1 подьезд 16 э\тажей 16000  вент шахта в подарок тсж солнечные поляны  тар  1 мес </t>
  </si>
  <si>
    <t xml:space="preserve">3 подъезда 48000 </t>
  </si>
  <si>
    <t xml:space="preserve">17000 хим анализ база 15 пока Алексендр</t>
  </si>
  <si>
    <t xml:space="preserve">84956255514 елена</t>
  </si>
  <si>
    <t xml:space="preserve">1. Исследования  готовой  продукции  по органолептическим, физико-химическим,      токсикологическим, санитарно – бактериологическим показателям качества и безопасности -1 проба*7 500=7 500р.
2. Температура, влажность, скорость движения воздуха -4 точки замера*750=3 000р.
3. Освещенность - 4 точки замера*500=2 000р.
4.  Вода  из разводящей сети.Контроль на соответствие санитарным требованиям (химия и микробиология) - 1проба*7 500=7 500р.
5. Смывы на ОМЧ и БГКП -10 шт. (холодильное оборудование)*800=8 000р.
6. Смывы ОМЧ -10 шт (вентиляция)*500=5 000р.
Выезд – 1*2 000=2 000р.
ИтОГО: 35 000р.
С уважением,
Курицына Алёна Игоревна</t>
  </si>
  <si>
    <t xml:space="preserve">89255085818 Тарас</t>
  </si>
  <si>
    <t xml:space="preserve">наши соседи</t>
  </si>
  <si>
    <t xml:space="preserve">20-1-2-15</t>
  </si>
  <si>
    <t xml:space="preserve">Ольга обслуж дер Сколково дер дез Наталья Минченкова 89165383518 Наталья 	Таня 3 живосайт	Сколково 150м2 ежеквартально  4500  по факту никого нет										ей дали задание найти компанию, она передаст мой номер человеку который направит все данные для заключения договора</t>
  </si>
  <si>
    <t xml:space="preserve">20-1-1-16 ООО "КОМПЛЕКС ПРОДЖЕКТ СЕРВИС"</t>
  </si>
  <si>
    <t xml:space="preserve">михаил ппк 7500 3-5 дней Краснодарский край</t>
  </si>
  <si>
    <t xml:space="preserve">Елена Ивановна 89280352572</t>
  </si>
  <si>
    <t xml:space="preserve">ей нужен полный пакет, мы можем только ппк  так как в краснодарском крае</t>
  </si>
  <si>
    <t xml:space="preserve">89661391086 Данил</t>
  </si>
  <si>
    <t xml:space="preserve">плесень потолок побелка покраска 25 м2 500 руб на субботу 1ая пол Подольск 43 армии 15 кв 688 11 под 89661391086 Данил 11-12.00</t>
  </si>
  <si>
    <t xml:space="preserve">аудит плесень</t>
  </si>
  <si>
    <t xml:space="preserve">20-1-2-16</t>
  </si>
  <si>
    <t xml:space="preserve">89670783223 Александр</t>
  </si>
  <si>
    <t xml:space="preserve">750 дератиз гос учр администр мск кп напрямую без тендера мчс</t>
  </si>
  <si>
    <t xml:space="preserve">9169644102@mail.ru</t>
  </si>
  <si>
    <t xml:space="preserve">запрос кп отправила   13:27 обедает, 16:00 пока рассматривают, zakupki@mchs.ru
</t>
  </si>
  <si>
    <t xml:space="preserve">2шка мск сев  4700/6400 3100</t>
  </si>
  <si>
    <t xml:space="preserve">подумает, гарантия не устроила походу</t>
  </si>
  <si>
    <t xml:space="preserve">84992385975 Раиса</t>
  </si>
  <si>
    <t xml:space="preserve">здравоохр города москвы администр  портал постав ежемесячно </t>
  </si>
  <si>
    <t xml:space="preserve">запрос кп пока тех задание готовит</t>
  </si>
  <si>
    <t xml:space="preserve">89166974767  Юлия</t>
  </si>
  <si>
    <t xml:space="preserve">3д розничная торговля 3500/6000 =9500</t>
  </si>
  <si>
    <t xml:space="preserve">ivanova@allweneed.ru 15 500</t>
  </si>
  <si>
    <t xml:space="preserve">заказ бн документальное сопр</t>
  </si>
  <si>
    <t xml:space="preserve">450 объектов для обслуж от 12-14 соток   Максим Сергеевич </t>
  </si>
  <si>
    <t xml:space="preserve">анкор Глицид  так же препараты на основе действующее вещ Дикамба</t>
  </si>
  <si>
    <t xml:space="preserve">89167063020 Ирина Борисовна</t>
  </si>
  <si>
    <t xml:space="preserve">89167063020 вальер для собаки примыкает к дому  2*5  = 2500  4500</t>
  </si>
  <si>
    <t xml:space="preserve">снимет полы позвонит</t>
  </si>
  <si>
    <t xml:space="preserve">виват пицца </t>
  </si>
  <si>
    <t xml:space="preserve">40м2 истра фумигация покорайн  7500</t>
  </si>
  <si>
    <t xml:space="preserve">россельхознадзор </t>
  </si>
  <si>
    <t xml:space="preserve">фумигация</t>
  </si>
  <si>
    <t xml:space="preserve">поливитекс, жск майский</t>
  </si>
  <si>
    <t xml:space="preserve">ЖСК Майский 1323ю/2020</t>
  </si>
  <si>
    <t xml:space="preserve">заказ бн цену увеличила 14500</t>
  </si>
  <si>
    <t xml:space="preserve">22.01 10.00-11.00</t>
  </si>
  <si>
    <t xml:space="preserve">20-1-4-16</t>
  </si>
  <si>
    <t xml:space="preserve">20-1-4-16 ООО "ПОЛИВИТАКС"</t>
  </si>
  <si>
    <t xml:space="preserve">тех задиие губкина</t>
  </si>
  <si>
    <t xml:space="preserve">89262778280 Александр</t>
  </si>
  <si>
    <t xml:space="preserve">Мытищи управление заказ доп договор 1 м2 блохи 68 домов 92096 м2   251 дом</t>
  </si>
  <si>
    <t xml:space="preserve">3 руб. выполнение 3 дня=276288 3 руб</t>
  </si>
  <si>
    <t xml:space="preserve">отправит площади 11:32 не отв</t>
  </si>
  <si>
    <t xml:space="preserve">Мосгортур написать правила до и после проведения дезинсекции и обработки от клещей</t>
  </si>
  <si>
    <t xml:space="preserve">89037829451 Сергей</t>
  </si>
  <si>
    <t xml:space="preserve">3Д магазин продукты  3500 7000/6000  =13000+500 15000 октябрем+500 ул солнечная д 6  м царицыно 100 м2  с 9 до 21.00 Договора на дезинфекцию и дератизацию прошу заключить с 02,09,2019 года. 
</t>
  </si>
  <si>
    <t xml:space="preserve">11 000 3д+12 актов +октябрем-11500</t>
  </si>
  <si>
    <t xml:space="preserve">20-1-1-17</t>
  </si>
  <si>
    <t xml:space="preserve">понельник к 10.00</t>
  </si>
  <si>
    <t xml:space="preserve">стоматология  вывоз  абд - дог  3д кондец мед осмотры стирка расчет +ру 3500+4500 18500</t>
  </si>
  <si>
    <t xml:space="preserve">д отходы не делаем</t>
  </si>
  <si>
    <t xml:space="preserve">Таня 4 почта</t>
  </si>
  <si>
    <t xml:space="preserve">Московский завод радиотехнической аппаратуры
Добрый день! Прошу Вас выслать в адрес АО "МЗРТА" коммерческое 
предложение по дератизации производственных помещений:
Строение 2 - 2 000 кв.м
строение 3 - 800 кв.м.
строение 7 - 2 000 кв.м.
С уважением, Специалист по охране труда - Марина Николаевна
Тел. для контакта: 8(901) 722-64-45
</t>
  </si>
  <si>
    <t xml:space="preserve">89255858483 Евгений</t>
  </si>
  <si>
    <t xml:space="preserve">Евгений погреб плесень  белая первомайское пос 30 км 16 м2   6900 Новая москва пос Первомайское дер уварово  ул лесная 99  церковь рядом </t>
  </si>
  <si>
    <t xml:space="preserve">заключить догово 5858483@mail.ru к 10-11.00</t>
  </si>
  <si>
    <t xml:space="preserve">20-1-2-17</t>
  </si>
  <si>
    <t xml:space="preserve">Клин сервис Лужники плохо провели обработку  завтра 21.00</t>
  </si>
  <si>
    <t xml:space="preserve">тц площадь  100 кухня стал раздев 2 туалета  19.00  курская</t>
  </si>
  <si>
    <t xml:space="preserve">13200+3500</t>
  </si>
  <si>
    <t xml:space="preserve">17.01 и 18.01</t>
  </si>
  <si>
    <t xml:space="preserve">2 раза в месяц 3 пункта 3д</t>
  </si>
  <si>
    <t xml:space="preserve">согл дост</t>
  </si>
  <si>
    <t xml:space="preserve">МСЭ        11:05        89261220166 Сергей        Таня2        5 м2 угол гипсокартон снимет москва  кирпич  11200 дорого   7000                                                                                строй компания отправит смету заказчику цена устроила без зачистки, по бн оплата        м Смоленская Новинский бул д 11                                                                                                                                                                         </t>
  </si>
  <si>
    <t xml:space="preserve">/klopy-v-bytovke.html                                страница с которой пришел запрос
Виктория                                Имя
+7 910 069 40 69                                телефон
</t>
  </si>
  <si>
    <t xml:space="preserve">просит ай пи спамят ее</t>
  </si>
  <si>
    <t xml:space="preserve">89169897700 Александр</t>
  </si>
  <si>
    <t xml:space="preserve">Таня база </t>
  </si>
  <si>
    <t xml:space="preserve">1-2 сотки 8 соток  22 5600/7000 
 "24 км от мкад, новая рига        ""10.00-11.00
пропуск.""        11400        1986сн        ""
24 км от мкад, новая рига.
Пос Княжье озеро, уч 1036
79169897700   Александр""        ""
5700 х 2 = 11 400 р.
кроты, в одном месте. 1 сотка
2-3 недели.
третий 5000 р .""        Владимир" 500-выезд</t>
  </si>
  <si>
    <t xml:space="preserve">6500 13-14.00 14-15.00</t>
  </si>
  <si>
    <t xml:space="preserve">89166943005 Юлия </t>
  </si>
  <si>
    <t xml:space="preserve">общепит 3д пищ отх лаб вент  юрэкспер  12 актов+2 вент  юр эксперт</t>
  </si>
  <si>
    <t xml:space="preserve">21500=17200 -20%</t>
  </si>
  <si>
    <t xml:space="preserve">Таня 5 почта</t>
  </si>
  <si>
    <t xml:space="preserve">просвязьбанк запрос кп</t>
  </si>
  <si>
    <t xml:space="preserve">Таня  себе с пред дней</t>
  </si>
  <si>
    <t xml:space="preserve">Пришлите прж. договор.
-- 
С уважением,
Главный инженер ОАО "Мосстройпрогресс"
Смирнов  Игорь Евгеньевич 8-925-779-31-00 </t>
  </si>
  <si>
    <t xml:space="preserve">договор отправила бн 7500 ППК</t>
  </si>
  <si>
    <t xml:space="preserve">Таня1 почта</t>
  </si>
  <si>
    <t xml:space="preserve">Истринское АТП</t>
  </si>
  <si>
    <t xml:space="preserve">запрос кп  запросила данные</t>
  </si>
  <si>
    <t xml:space="preserve">84957797777 Стелла 89660666688</t>
  </si>
  <si>
    <t xml:space="preserve">дератизация крысы мыши дача и территори участо 14 соток 700 м2  Империал  12400/+6500///  17200/22400 Адрес: деревня Рогозинино, Подмосковные Вечера 
конт. 89100152731 Жорик </t>
  </si>
  <si>
    <t xml:space="preserve">20-1-8-20</t>
  </si>
  <si>
    <t xml:space="preserve">запрос кп  отправила snab_abz@mail.ru</t>
  </si>
  <si>
    <t xml:space="preserve">МСЭ        10:05        89091528106 Алексей        Таня база        МСЭ        10:07        89091528106 Алексей         Таня  база        клоп служебное помещение клоп 65 м2 3  помещения  5000/7200 3500 м Кажуховская  ул Угрежская д 2 стр 148  89036619422 Сергей        череп        7200                                                19-12-2-6        06.12        заказ        завтра до 13.00 20.00        5500                                                19-12-1-24        25.12        заказ</t>
  </si>
  <si>
    <t xml:space="preserve">20-1-2-20</t>
  </si>
  <si>
    <t xml:space="preserve">89067549067 Ирина</t>
  </si>
  <si>
    <t xml:space="preserve">/dezinfektsiya.html                                  страница с которой пришел запрос
ирина                                  Имя
+7 906 754 90 67                                  телефон  вши плотянные  1 шка 1800/4500</t>
  </si>
  <si>
    <t xml:space="preserve">провела у мошенников и не знает что дальше делать</t>
  </si>
  <si>
    <t xml:space="preserve">20-1-4-20</t>
  </si>
  <si>
    <t xml:space="preserve">89031575716 Алена</t>
  </si>
  <si>
    <t xml:space="preserve">кп Чеховов тар не знает инфу  
Добрый день.
Наш Адрес Московская обл. гор. Чехов, ул. Московская, владение 96, 3 этаж магазин Эльдорадо.
На постоянной основе требуется безвредная для сотрудников дезинфекция от тараканов.
Магазин работает с 10-00 до 22-00, травить можно в любое время кроме с 10-00 до 21-00(за час до закрытия можно, так как дезинфекция только в подсобных помещениях).
Общая прощать где требуется дезинфекция это 13.9 кв. м. зона приёма пищи, около 90 кв. м. остальная подсобная зона.
Ждём от Вас, Татьяна, комерческое предложение.
Спасибо.
Новицкая Алёна Александровна
Заместитель директора
ООО «МВМ»
Мобильный телефон: 8-965-319-89-58</t>
  </si>
  <si>
    <t xml:space="preserve">3 туб больница дератиз куркинское 84955713211</t>
  </si>
  <si>
    <t xml:space="preserve">Игорь записал</t>
  </si>
  <si>
    <t xml:space="preserve">/sanitarno-epidemiologicheskoe-zaklyuchenie-sez.html                                  страница с которой пришел запрос
Алексей                                  Имя
+7 909 150 29 66                                  телефон </t>
  </si>
  <si>
    <t xml:space="preserve">сэз 70-100 спасибо досвидания образовательная деятельность</t>
  </si>
  <si>
    <t xml:space="preserve">ООО "Лидер-Москва" Рябиновая 45 , 9-18.00 Пн-Пят</t>
  </si>
  <si>
    <t xml:space="preserve">общая стоимость 55400 лаборатории отдаем  28340 (24750 веста и 3590 ГИЦ ПВ вода)  нам остается 27060</t>
  </si>
  <si>
    <t xml:space="preserve">ООО "Лидер-Москва" 20-1-1-23</t>
  </si>
  <si>
    <t xml:space="preserve">89164292426 Дарья</t>
  </si>
  <si>
    <t xml:space="preserve">89164292426 Дарья гостиница мини отель до 6500 Голицино +500 3500 </t>
  </si>
  <si>
    <t xml:space="preserve">голицын град</t>
  </si>
  <si>
    <t xml:space="preserve">мир вкуса 1598ю</t>
  </si>
  <si>
    <t xml:space="preserve">на обработку записаны</t>
  </si>
  <si>
    <t xml:space="preserve">shepotailov@ferro-estate.ru
ООО «РФП Девелопмент» предлагает Вам дать предложение по проведению работ, согласно прилагаемого ТЗ № 404. В предлагаемом КП укажите стоимость проведения обследования и дезинсекционных работ от древесного жука за каждый участок и в комплексе за 8 участков.
Место проведения работ: Московская область, Одинцовский район, успенский с.о., д/п "Успенское". дача 10, земельный участок кн 50:20:0041010:565. дача 68, земельный участок кн 50:20:0041010:571. дача 23, земельный участок кн 50:20:0041010:597. дача 50, земельный участок кн 50:20:0041010:610. дача 45, земельный участок кн 50:20:0041010:592. дача 16, земельный участок кн 50:20:0041010:52. дача 30а и 30б, земельныеучастки кн 50:20:0041010:518 и 50:20:0041010:519
общая площадь участков  около 36 000 кв. м.
Ждем Ваше КП в срок до 23.01.2020 года.
По всем возникшим вопросам и организации посещения обращайтесь:  Помошников Семен, 8 968 426 11 72.
С уважением,
Шепотайлов Игорь Леонидович
Группа компаний «Ферро-Эстейт»
Менеджер АХО
Департамент по административному управлению и персоналу
ул.Беловежская, д.4В |  Москва | Россия | 121353
тел.: +7 495 744 56 11 (доб. 278)
моб.: +7 903 624 66 64
e-mail: shepotailov@ferro-estate.ru
www.ferro-estate.ru
Клубная резиденция класса de luxe в Сочи: www.reef.live</t>
  </si>
  <si>
    <t xml:space="preserve">Выстовочные заля пятница</t>
  </si>
  <si>
    <t xml:space="preserve">Татьяна, доброе утро.
Отбор согласовали. Ваша компания победила. Просьба в ближайшее время прислать договор, чтобы его запустить в согласование. Мы должны срочно согласовать его, чтобы успеть сделать замеры недели через 2 максимум из-за аудита в середине февраля.
С уважением,
Рамиль Нигматуллин
Директор по качеству
АО Мультифлекс
8-499-940-92-07 (вн.2141)
8-985-310-77-60</t>
  </si>
  <si>
    <t xml:space="preserve">себе</t>
  </si>
  <si>
    <t xml:space="preserve">89257793100 мостройпрогресс</t>
  </si>
  <si>
    <t xml:space="preserve">Разработка ППК</t>
  </si>
  <si>
    <t xml:space="preserve">Лабораторные исследования</t>
  </si>
  <si>
    <t xml:space="preserve">20-1-1-21 Мультифлекс</t>
  </si>
  <si>
    <t xml:space="preserve">МСЭ        11:04        89771392632 Магамед        Таня2        квартира 1шка Яхрома ул Ленина 29 кв 17 89771392632 Магамед  4500/6500/8200  1200 руб        клопы        3200                                                19-12-1-20        21.12        заказ                                                                                                                                                                                </t>
  </si>
  <si>
    <t xml:space="preserve">Кто делал первую обработку?</t>
  </si>
  <si>
    <t xml:space="preserve">заказ повтор оплата за выезд</t>
  </si>
  <si>
    <t xml:space="preserve">Таня 1 невыгодно</t>
  </si>
  <si>
    <t xml:space="preserve">1 шка  3500/5900 стануия Котуар таракан клоп</t>
  </si>
  <si>
    <t xml:space="preserve">2500 предлагают</t>
  </si>
  <si>
    <t xml:space="preserve">Таня 2 спам ?</t>
  </si>
  <si>
    <t xml:space="preserve">/dezinfektsiya.html 	          	     страница с которой пришел запрос
Виктор 	          	     Имя
+7 985 645 83 03 	          	     телефон</t>
  </si>
  <si>
    <t xml:space="preserve">не отв 11:25 не отв</t>
  </si>
  <si>
    <t xml:space="preserve">20-1-1-20 ООО "ПСФ "СКАНАР"</t>
  </si>
  <si>
    <t xml:space="preserve">ип Макаров 14-15.00</t>
  </si>
  <si>
    <t xml:space="preserve">89163697927 Маргарита </t>
  </si>
  <si>
    <t xml:space="preserve">/unichtozhenie-tarakanov.html                                  страница с которой пришел запрос
Маргарита                                  Имя
+7 916 369 79 27                                  телефон  мск производство 3 здания и 1 небольшое крысы тараканы моль  кожа  5000 м2, за раз 1000 кв м2  охрана   </t>
  </si>
  <si>
    <t xml:space="preserve">job@mfoo.ru тар 15000 2 раза моль 2 15000 раза крысы 60 м2 3500</t>
  </si>
  <si>
    <t xml:space="preserve">запрос кп  отправила заказ бн договор отправляю</t>
  </si>
  <si>
    <t xml:space="preserve">84957823096 Дмитрии </t>
  </si>
  <si>
    <t xml:space="preserve">зао джекс авто 11 авто сан книжка  и ежемесячно   60000 только Документы</t>
  </si>
  <si>
    <t xml:space="preserve">28000 сан паспорта 5-7 дней предоставление</t>
  </si>
  <si>
    <t xml:space="preserve">согласует 21.01. 16:35 </t>
  </si>
  <si>
    <t xml:space="preserve">89852876802 Евгения</t>
  </si>
  <si>
    <t xml:space="preserve">/unichtozhenie-pleseni-i-gribka.html                                  страница с которой пришел запрос
                                 Имя
+7 985 287 68 02                                  телефон </t>
  </si>
  <si>
    <t xml:space="preserve">чердачное помещение потолок 10 м2 мск  4 помещения  одно просто бетон    11200  +2000</t>
  </si>
  <si>
    <t xml:space="preserve">89165728180 Маргарита</t>
  </si>
  <si>
    <t xml:space="preserve">Таня6 спам?</t>
  </si>
  <si>
    <t xml:space="preserve">unichtozhenie-pleseni-i-gribka.html                                  страница с которой пришел запрос
Маргарита                                  Имя
+7 916 572 81 80                                  телефон </t>
  </si>
  <si>
    <t xml:space="preserve">сброс*2* сброс</t>
  </si>
  <si>
    <t xml:space="preserve">мир вкуса  			Таня оплачено				7040					OOO "Mиp Bкyca	согл	оплачено бн																						</t>
  </si>
  <si>
    <t xml:space="preserve">89151455301 Ольга </t>
  </si>
  <si>
    <t xml:space="preserve">крысы натяжной потолок крысы Митино 3 шка  люк    30-20 см   с мужем совет 3500</t>
  </si>
  <si>
    <t xml:space="preserve">Владислав муж</t>
  </si>
  <si>
    <t xml:space="preserve">муж позвонит</t>
  </si>
  <si>
    <t xml:space="preserve">89778119396 Миша</t>
  </si>
  <si>
    <t xml:space="preserve">Таня8 </t>
  </si>
  <si>
    <t xml:space="preserve">/dezinfektsiya.html                                  страница с которой пришел запрос
Миша                                  Имя
+7 977 811 93 96                                  телефон  клоп тар 3 шка Реутов 3100</t>
  </si>
  <si>
    <t xml:space="preserve">за рулем перезвонит</t>
  </si>
  <si>
    <t xml:space="preserve">89096597809  Юлия </t>
  </si>
  <si>
    <t xml:space="preserve">/kak-izbavitsya-ot-tarakanov.html                                страница с которой пришел запрос
Юлия                                Имя
+7 909 659 78 09                                телефон 2 шка Истра, ул 9ой гвардейской девизии д 49 кв 66 под 6 эт 2  жив 3600/6200 </t>
  </si>
  <si>
    <t xml:space="preserve">20-1-5-21</t>
  </si>
  <si>
    <t xml:space="preserve">Юлия Александровна Макеева 89851641171</t>
  </si>
  <si>
    <t xml:space="preserve">тараканы ремонт моп  2 шка  3100/4700/ м. Царицыно 12-13.00 ул Бирюлевская д 58 к2  2 под 2 эт кв 546 Юлия Александровна Макеева 89851641171 </t>
  </si>
  <si>
    <t xml:space="preserve">20-1-4-21</t>
  </si>
  <si>
    <t xml:space="preserve">ООО "ОЛ ВИ НИД" 3д+24 акта+доставка</t>
  </si>
  <si>
    <t xml:space="preserve">документальное сопр</t>
  </si>
  <si>
    <t xml:space="preserve">20-1-3-16 ООО "ОЛ ВИ НИД"</t>
  </si>
  <si>
    <t xml:space="preserve">доставка</t>
  </si>
  <si>
    <t xml:space="preserve">Ирина</t>
  </si>
  <si>
    <t xml:space="preserve">seafood.mos@mail.ru</t>
  </si>
  <si>
    <t xml:space="preserve">запрос цены номерне указан отправила, 17:44 ведем переписку</t>
  </si>
  <si>
    <t xml:space="preserve">Добрый день!
Выезд к Вам назначен на 24 января, пробоотборщик Дмитрий Пестов.
Жду телефон контактного лица.</t>
  </si>
  <si>
    <t xml:space="preserve">Доброе утро!
Нам необходимо произвести  разовую дератизацию и дезинсекцию в помещениях:
- г. Балашиха, ул. Советская, дом 4(площадь 1751,4 м2.),
- г. Балашиха, мкр. Железнодорожный, ул. Советская, дом 57(площадь 775.4 м2.),
Вышлите, пожалуйста, коммерческое предложение с разбивкой по адресам и видам работ( если возможно, с печатью).
_____________________________________
С уважением,
Отдел материально-технического обеспечения
МБУ «МФЦ городского округа Балашиха»
8 (800) 550-50-30, доб. 3, доб. 52-201
 </t>
  </si>
  <si>
    <t xml:space="preserve">Артём Бережнов
+79180764761</t>
  </si>
  <si>
    <t xml:space="preserve">на 24.01</t>
  </si>
  <si>
    <t xml:space="preserve">дер дез ТСЖ Эллипс 18.01                1368ю                7800                ТСЖ Элипс, доки на год 7800 р.         НИНА 84991405191 Нина 89037803092                 выставлен счет        Павел           ellips2000@yandex.ru
                                                                                                                              </t>
  </si>
  <si>
    <t xml:space="preserve">Экос Джипи  89161947565  Татьяна проверка 3д +акты снены и пол смывы  6 шт = дезинфекция 3000 +500   22.01 </t>
  </si>
  <si>
    <t xml:space="preserve">3500+6 мвывов, БГКП  специи пищ добавки  омч и плесень </t>
  </si>
  <si>
    <t xml:space="preserve">84992570358 Оксана</t>
  </si>
  <si>
    <t xml:space="preserve">запрос кп  iam.ras@mail.ru
</t>
  </si>
  <si>
    <t xml:space="preserve">89857770497 Ольга</t>
  </si>
  <si>
    <t xml:space="preserve">авиамоторная   15.00 1шка ул 2я синичкина д 17 кв 84 </t>
  </si>
  <si>
    <t xml:space="preserve">взыскать убытки хочет Трэшбастер обработала квартиру и отрпавилась ликвидация запаха</t>
  </si>
  <si>
    <t xml:space="preserve">1302ю вкус и цвет обрый день.
 Нам нужно сделать дезинсекцию помещения. Можем запланировать на 31 января на 17.00?
Также нам нужен бухгалтерский акт по последней обработке.
 С уважением,
Ольга
Показать цитирование
С уважением,
Ольга Самсонова
Генеральный директор
osamsonova@icancook.ru.com 
+7(495)175-89-17
+7(903)711-76-26
 </t>
  </si>
  <si>
    <t xml:space="preserve">Добрый день!
Просим выслать счет на очередную дезинсекцию на 17 февраля на 16:00
согласно договору</t>
  </si>
  <si>
    <t xml:space="preserve">галерея беляво  ул профсоюзная д 10 комары  понедельник 27.01 10.00  89680180002 Людмила площадь 300 м2 </t>
  </si>
  <si>
    <t xml:space="preserve">8 (905) 714 86 07</t>
  </si>
  <si>
    <t xml:space="preserve">84992303001  Вадим </t>
  </si>
  <si>
    <t xml:space="preserve">Таня4 хочет год гарании</t>
  </si>
  <si>
    <t xml:space="preserve">пищеблок в посольстве  Вадим  офис пищ блок  170 7200/9000  4000 +500 3 м</t>
  </si>
  <si>
    <t xml:space="preserve">170 м2 хочет по бн с годом гарантии и по постоплате тк гос</t>
  </si>
  <si>
    <t xml:space="preserve">84992316880 Юлия</t>
  </si>
  <si>
    <t xml:space="preserve">Юлия 3 площадки офис тар +лесо поля мыши ужи   ежеквартально 
"Татьяна, Химки жалуются еще на клещей и S строений составляет 2396 м.кв.
Овчарова22 янв. в 15:10
Татьяна, в продолжение нашего разговора, направляю информацию для расчета стоимости работ...
ПРЦ ""Химки"": S территории составляет 42 га.,
 S строений -850 м.кв. (жалобы на крыс)- 14,58  12393
ПМРЦ ""Филимонки"": S территории составляет 50 га., 
S строений - 786 м.кв.(ужи.., но мыши, крысы думаю тоже водятся)-11459,88
Дирекция Филиала (офис) -724,8 м.кв. (тараканы)-20р 14496
--"</t>
  </si>
  <si>
    <t xml:space="preserve">запрос стоимость для закладки в бюджет отправила</t>
  </si>
  <si>
    <t xml:space="preserve">89688088000 Александр</t>
  </si>
  <si>
    <t xml:space="preserve">таракан моп  1500/2000/3000 2шка 3100/4700/</t>
  </si>
  <si>
    <t xml:space="preserve">8 (900) 345 58 50</t>
  </si>
  <si>
    <t xml:space="preserve">договор на дезинфекцию+1 акт+ 6 смывов бгкп 10000 лаб, нам 10000</t>
  </si>
  <si>
    <t xml:space="preserve">20000 10ка лаб 10ка нам</t>
  </si>
  <si>
    <t xml:space="preserve">89152108220    Елена</t>
  </si>
  <si>
    <t xml:space="preserve">/kak-izbavitsya-ot-krys.html                                  страница с которой пришел запрос
Елена                                   Имя
+7 915 210 82 20                                  телефон </t>
  </si>
  <si>
    <t xml:space="preserve">офис 2 эт 300 м2    42800 //32400//   1500</t>
  </si>
  <si>
    <t xml:space="preserve">руководству доложит</t>
  </si>
  <si>
    <t xml:space="preserve">Добрый день, ДДД Ежеквартально весь 2020год т.е. 4 раза в год </t>
  </si>
  <si>
    <t xml:space="preserve">Здравствуйте!
С прошедшими Праздниками!
 В соответствии с договором от 26.12.2019 № 19/20
просим 27.01.2020 с 10-00 осуществить обработку помещений по адресу : г. Москва, Мамоновский пер. , д. 10, стр. 1 (Московский театр Юного Зрителя)
Контактное лицо: 8-916-924-20-16, София Владимировна
За ранее благодарен
С Уважением,
Владимир
8-967-056-65-46
МТЮЗ
  С Уважением,
Владимир</t>
  </si>
  <si>
    <t xml:space="preserve">записать</t>
  </si>
  <si>
    <t xml:space="preserve">Добрый день
Подскажите пожалуйста 
Сколько будет стоить работа по устранению плесени в складском помещении ?
Какие сроки работы ?
Что потребуется с нашей стороны для Вашей комфортной работы?
Фотографии прикрепляю 
Заранее спасибо</t>
  </si>
  <si>
    <t xml:space="preserve">написала</t>
  </si>
  <si>
    <t xml:space="preserve">Таня с аудита</t>
  </si>
  <si>
    <t xml:space="preserve">бланк отбора проб  Москва, Бизнес-Парк Румянцево, корпус А, 3-й офисный подъезд, 4 этаж, офис 405А.</t>
  </si>
  <si>
    <t xml:space="preserve">таракан 2 шка 3100/4700 клопы в подарок Левобережная  м. Ховрино  ул Левобережная д 4 к15 кв 16, 1  Ольга</t>
  </si>
  <si>
    <t xml:space="preserve">12.00 Костя 89776773101 Мурат кв 1, 89686235557 Михаил 16 </t>
  </si>
  <si>
    <t xml:space="preserve">20-1-5-23, 20-1-5-23/1</t>
  </si>
  <si>
    <t xml:space="preserve">84954191209 Алексей</t>
  </si>
  <si>
    <t xml:space="preserve">дер дез юр 3 объекта мск область ежем дер ежекв дезинсекция  по факту мыши бегают насек  иногда офисные  москва балашиха одинцово 
В связи с производственной необходимостью просим Вас предоставить информацию о возможности и стоимости дератизации и дезинсекции на объектах:
1.       участка ПКУ-1 УПТК АО «Трансинжстрой», расположенного по адресу: город Одинцово, улица Западная, дом 21, строение 39 – 200 м² дератизация.
2.       участка ПКУ-2 УПТК АО «Трансинжстрой», расположенного по адресу: город Балашиха, улица Лесопарковая, вл. 14 – 200 м² дератизация.
3.       участка ПКУ-3 УПТК АО «Трансинжстрой», расположенного по адресу: город Москва, улица Лобачевского, дом 126, строение 6 – 200 м² дератизация и дезинсекция.
Обеспечить 12 кратное посещение объекта на год (ежемесячно) по дератизации и 4 кратное на год (1 раз в квартал) - по дезинсекции (посещение объекта включает проведение обследования объектов, истребительные мероприятия, контрольные работы).
Также просим Вас направить лицензию, санитарно-эпидемиологическое заключение на соответствие санитарно-эпидемиологическим правилам и нормативам на проведение услуг по дератизации и дезинсекции, включая полный перечень видов работ.</t>
  </si>
  <si>
    <t xml:space="preserve">вышлет запрос кп alex.p@uptk.tinso.ru
</t>
  </si>
  <si>
    <t xml:space="preserve">МСЭ        15:40        89166943005 Юлия         Таня база         общепит 3д пищ отх лаб вент  юрэкспер  12 актов+2 вент  юр эксперт        21500=17200 -20%                                                                                                                                                                                                                                                         вент пищ лаб  +2 акта + ппк =17500 =12500 3-5 дней 10 000 
Добрый день, Татьяна.
Нужны договоры
    Договор на вывоз пищевых отходов.
    Договор вентиляция (с протоколами)
    Договор на лабораторные исследования.
Ждем счет.
С уважением, Юлия.
Компания "ЮрЭксперт"
+7(495)120-16-06
+7(916) 694-30-05
info@yur-expert.ru
www.yur-expert.ru
</t>
  </si>
  <si>
    <t xml:space="preserve">10000 бн пищ отх лаб вент+2акта</t>
  </si>
  <si>
    <t xml:space="preserve">20-1-6-23 ООО "СИНЕМА ХАЙЕНД"</t>
  </si>
  <si>
    <t xml:space="preserve">89153553338 Екатерина </t>
  </si>
  <si>
    <t xml:space="preserve"> Новое сообщение от клиента Екатерина!
+7 (915) 355 33 38
суббота 12.00 Солнечногорский рон  пос Менделеево ул Куйбышева д 17 кв 4 2 под вход со двора </t>
  </si>
  <si>
    <t xml:space="preserve">тараканы  менделлево 5400/6900 3800 1500-1800 </t>
  </si>
  <si>
    <t xml:space="preserve">20-1-3-23</t>
  </si>
  <si>
    <t xml:space="preserve">7 (903) 669 79 99 Елена </t>
  </si>
  <si>
    <t xml:space="preserve">2 шка 3100/4700 2100 к 14.00 рязянский прт ул Академика Скрябина д 26 к5  1 под 1 кв 34 код 34  тел 89267929823 Наталья</t>
  </si>
  <si>
    <t xml:space="preserve">20-1-2-23</t>
  </si>
  <si>
    <t xml:space="preserve">Таня База</t>
  </si>
  <si>
    <t xml:space="preserve">москва сити тар тщательно </t>
  </si>
  <si>
    <t xml:space="preserve">14500 бн</t>
  </si>
  <si>
    <t xml:space="preserve">3000 бн</t>
  </si>
  <si>
    <t xml:space="preserve">учреж п 67 сотрудников 2 автотр 7500 ппк</t>
  </si>
  <si>
    <t xml:space="preserve">программа экологического контроля</t>
  </si>
  <si>
    <t xml:space="preserve">МСЭ        14:00        84992303001  Вадим         Таня4 хочет год гарании        пищеблок в посольстве  Вадим  офис пищ блок  170 7200/9000  4000 +500 3 м                                                                                170 м2 хочет по бн с годом гарантии и по постоплате тк гос                                                                                                                                                                                </t>
  </si>
  <si>
    <t xml:space="preserve">4500 бн</t>
  </si>
  <si>
    <t xml:space="preserve">урод</t>
  </si>
  <si>
    <t xml:space="preserve">89853579711 Оксана</t>
  </si>
  <si>
    <t xml:space="preserve">Оксана аудит рестор действ  разработка 7500  15000/25000</t>
  </si>
  <si>
    <t xml:space="preserve">Добрый день!
 ГБУ «СШ № 2» Москомспорта просит Вас направить скан коммерческих предложений на дератизацию и дезинсекцию помещений, согласно заявкам во вложении.
 С уважением,
Контрактная служба
ГБУ "СШ № 2" Москомспорта
8-499-477-92-05
8-499-477-82-81 доб.201</t>
  </si>
  <si>
    <t xml:space="preserve">Стельмаха</t>
  </si>
  <si>
    <t xml:space="preserve">89858395471 Александра</t>
  </si>
  <si>
    <t xml:space="preserve">мыши в подвале 240 м2 Даев переулок  8  7000</t>
  </si>
  <si>
    <t xml:space="preserve">20-1-7-23</t>
  </si>
  <si>
    <t xml:space="preserve">89647946777 Ольга </t>
  </si>
  <si>
    <t xml:space="preserve">Таня живосайт с пред ней</t>
  </si>
  <si>
    <t xml:space="preserve">89647946777
Ольга Полтавская
доб.24129 o.poltavskaya@treolan.ru 2 шка 3100/4700 рыбки ул Ерусалимская д 2 2 по 4 эт кв 49 </t>
  </si>
  <si>
    <t xml:space="preserve">суббота пролетарская 17-18.00</t>
  </si>
  <si>
    <t xml:space="preserve">20-1-8-23</t>
  </si>
  <si>
    <t xml:space="preserve">общая 20000 / 10лаборатории 10 нам</t>
  </si>
  <si>
    <t xml:space="preserve">Экос</t>
  </si>
  <si>
    <t xml:space="preserve">документальное сопровождение подготовить доки</t>
  </si>
  <si>
    <t xml:space="preserve">84959255450 Николай</t>
  </si>
  <si>
    <t xml:space="preserve">николай 25 м2 офис  5500/6900</t>
  </si>
  <si>
    <t xml:space="preserve">туберкулез</t>
  </si>
  <si>
    <t xml:space="preserve">89651244748   Ольга</t>
  </si>
  <si>
    <t xml:space="preserve">спам?</t>
  </si>
  <si>
    <t xml:space="preserve">/dezinfektsiya.html                                  страница с которой пришел запрос
Ольга                                  Имя
+7 965 124 47 48                                  телефон </t>
  </si>
  <si>
    <t xml:space="preserve">приложение 1 не бъется итоговая цена авто дороги 71000 за кв м  Елена </t>
  </si>
  <si>
    <t xml:space="preserve">89778312418 Елена</t>
  </si>
  <si>
    <t xml:space="preserve">04.07                1107ю                        11600        3Д доки ЕЛЕНА столовые в санатории внсч ООО ВЕСТА                        оплачено        Павел        выезд  29.10                                                                                                                                </t>
  </si>
  <si>
    <t xml:space="preserve">тар 754,9 мытищи оксаково подмосковная стр 1/1 16800 цунами крысы  ципермитрин </t>
  </si>
  <si>
    <t xml:space="preserve">Физико-химические показатели  
Массовая доля жира, 
Массовая доля белка,
Плотность, кг/м3, не менее
Кислотность, °Т, не более
Температура продукта при выпуске с предприятия,°С
Группа чистоты, не ниже
Микробиологические показатели 
КМАФАнМ, КОЕ/г
БГКП в 0,01 г
Патогенные микроорганизмы, в т.ч. сальмонеллы
St. aureus в 0,1 г
L. monocytgenes
Токсичные элементы:
свинец
мышьяк
кадмий
ртуть
Микотоксины(афлатоксин М1)
Антибиотики:
левомицетин
тетрациклиновая группа
стрептомицин
пенициллин</t>
  </si>
  <si>
    <t xml:space="preserve">89858387104 Сергей</t>
  </si>
  <si>
    <t xml:space="preserve">сер 5500 серпух 3 и более 3000/3000/3000 + барьер -10%  2500 за 4 квартиры</t>
  </si>
  <si>
    <t xml:space="preserve">Таня соседи</t>
  </si>
  <si>
    <t xml:space="preserve">89037294684 Александр, 89373932800 Виталий ул Загорьевская д 10 к2 под 4 кв 259</t>
  </si>
  <si>
    <t xml:space="preserve">20-1-1-24</t>
  </si>
  <si>
    <t xml:space="preserve">альфа 11600  альфа 116000 вкусная еда</t>
  </si>
  <si>
    <t xml:space="preserve">документальное сопровождение</t>
  </si>
  <si>
    <t xml:space="preserve">альфа</t>
  </si>
  <si>
    <t xml:space="preserve">альфа-7</t>
  </si>
  <si>
    <t xml:space="preserve">вкусная еда</t>
  </si>
  <si>
    <t xml:space="preserve">юрии майкапара "Майкапара школа  суббота 9 утра  08-19  Юрий Александрович Захаров созвон в пятницу  89030006700 123181, г. Москва, ул.Маршала Катукова, дом
19, корп.3 ""обслуживание
3Д
ПОСТОПЛАТА - ВЫСТАВИТЬ СЧЕТ""        1027ю        "" г. Москва, ул.Маршала Катукова, д.19, к.3
""""79030006700 Юрий Александрович""        ""ДЕЛАТЬ ОБРАБОТКУ ПО ФАКТУ!!!!!дератизация, дезинсекция, дезинфекция, площадь помещений 724,6 м2.
АКЦЕНТ НА ТАРАКАНОВ!!!!
дезинфекция+ крысы в подвале немного.оотвезти доки- подписать
забрать подписанные ""        Павел тараканы в 3 кабинетах , 1 кабинете ,дезинфекция по всей площади 700 м кв."</t>
  </si>
  <si>
    <t xml:space="preserve">запрос оферты</t>
  </si>
  <si>
    <t xml:space="preserve">12500 общ 2500 откат</t>
  </si>
  <si>
    <t xml:space="preserve">Синема Хайенд ООО</t>
  </si>
  <si>
    <t xml:space="preserve">ангелина Короленко ночь Таня база        233 м2 дер 23:45 ул римского корсокова д 14  89779945529 Ангелина 89777580598 Александр директор склада 89777580597 товароведы         8536                                                        ООО Умный Ритейл 19-11-3-21 (1464ю)                заказ бн</t>
  </si>
  <si>
    <t xml:space="preserve">8536 бн</t>
  </si>
  <si>
    <t xml:space="preserve">ООО Умный Ритейл 19-11-3-21 (1464ю) </t>
  </si>
  <si>
    <t xml:space="preserve">лрц подмосковье агран и циперметрин</t>
  </si>
  <si>
    <t xml:space="preserve">84959255450 Николай 1033</t>
  </si>
  <si>
    <t xml:space="preserve">84952928782    МСЭ        9:36            Таня1        николай 25 м2 офис  5500/6900        туберкулез                                                                        дорого походу                                                                                                                                                                                 туберкулез 25 мн мск  5500/7000 Новатранс</t>
  </si>
  <si>
    <t xml:space="preserve">7000 бн</t>
  </si>
  <si>
    <t xml:space="preserve">20-1-1-27 ООО "НОВОТРАНС АКТИВ"</t>
  </si>
  <si>
    <t xml:space="preserve">заказ бн жду реквизиты</t>
  </si>
  <si>
    <t xml:space="preserve">ловушки тараканы грызуны 7я спорт  школа екатерина викторовна исоченко 89035417711</t>
  </si>
  <si>
    <t xml:space="preserve">Таня 1 живосайт </t>
  </si>
  <si>
    <t xml:space="preserve">Самойлова Нина Ивановна knpp@bazalt.ru  дер дез  Красноармейск ул Дачная 2а пушкинский рон 89175030054 дер ежекв 10407 кв м дезинс 280 м2 1 раз в 2 месяца </t>
  </si>
  <si>
    <t xml:space="preserve">солнечногорское патп 30.01 к 14.00 Обуховская д 46 тел 89774397985 просьба не ставить даты на документы</t>
  </si>
  <si>
    <t xml:space="preserve">цквг Наталья в счет 19 года аукционк 15000 2490</t>
  </si>
  <si>
    <t xml:space="preserve">89254698026 Арзу</t>
  </si>
  <si>
    <t xml:space="preserve">часный дом  20м 10 мин  8000  24800 анализ воздуха 10% Балашиха 13я линия д 13 </t>
  </si>
  <si>
    <t xml:space="preserve">в конце менсяца  запишется</t>
  </si>
  <si>
    <t xml:space="preserve">89670828924 Светлана</t>
  </si>
  <si>
    <t xml:space="preserve">магазин канцелярий 6500  ппк 3д  лампы лаб  канцелярия  3500 15000 18 /м2 1800 2500 Моланг Светлана +2500 извещение</t>
  </si>
  <si>
    <t xml:space="preserve">20-1-2-27 ООО "МОЛАНГ"</t>
  </si>
  <si>
    <t xml:space="preserve">открытое шоссе д 22 </t>
  </si>
  <si>
    <t xml:space="preserve">препарат поменять  ротокс цунами </t>
  </si>
  <si>
    <t xml:space="preserve">подписали 71000</t>
  </si>
  <si>
    <t xml:space="preserve">tk-en@mail.ru управление заказчиком Мытищи 3 руб м2  Александр</t>
  </si>
  <si>
    <t xml:space="preserve">Таня 4  живосайт </t>
  </si>
  <si>
    <t xml:space="preserve">donzizi@yandex.ru Борщевик</t>
  </si>
  <si>
    <t xml:space="preserve">89166351375 Алексей</t>
  </si>
  <si>
    <t xml:space="preserve">2500/4000 заделать ход  1500*2500</t>
  </si>
  <si>
    <t xml:space="preserve">совет с родственниками</t>
  </si>
  <si>
    <t xml:space="preserve">89660342537 Сергей</t>
  </si>
  <si>
    <t xml:space="preserve">3д 70м2 магиз одежда  7500 3500/1500 6000 3500+3000  mekatti@mail.ru  договор+4 акта окт нояб дек янв </t>
  </si>
  <si>
    <t xml:space="preserve">документально сопровождение</t>
  </si>
  <si>
    <t xml:space="preserve">20-1-3-27</t>
  </si>
  <si>
    <t xml:space="preserve">Игорь Иван 89032134741 </t>
  </si>
  <si>
    <t xml:space="preserve">федер казначейство туб 2000 Татьяна  гарантийка  20,45 федеральное казначейство</t>
  </si>
  <si>
    <t xml:space="preserve">89167343831 Елена</t>
  </si>
  <si>
    <t xml:space="preserve">4 квартиры тараканы Красногорский рон  кошки  2 шка 2500/3900 тар+ Орхангельское дачное д 3 кв 1,2,5,6</t>
  </si>
  <si>
    <t xml:space="preserve">среда 10.00</t>
  </si>
  <si>
    <t xml:space="preserve">20-1-5-27-1; 20-1-5-27-2; 20-1-5-27-5; 20-1-5-27-6</t>
  </si>
  <si>
    <t xml:space="preserve">89150160388 Алексей</t>
  </si>
  <si>
    <t xml:space="preserve">борщевика весна лето 1 марта 5 га  частные влад гостиница олимпиец Химки   49 га природо-охарнная зона, пока договор а весной выезд на объект и подготовка сметы</t>
  </si>
  <si>
    <t xml:space="preserve">до 6 февраля договор</t>
  </si>
  <si>
    <t xml:space="preserve">пока заключаем договор, а весной выезд на объект и подготовка сметы, цены не оговаривали</t>
  </si>
  <si>
    <t xml:space="preserve">89161337253 Геннадий</t>
  </si>
  <si>
    <t xml:space="preserve">таракан 2 шка Красногорс 3100 -10%</t>
  </si>
  <si>
    <t xml:space="preserve">дед хочет приехать  в офис</t>
  </si>
  <si>
    <t xml:space="preserve">89033271320 Ирина</t>
  </si>
  <si>
    <t xml:space="preserve">/programma-proizvodstvennogo-kontrolya-ppk.html                                страница с которой пришел запрос
Ирина                                Имя
+7 903 327 13 20                                телефон
</t>
  </si>
  <si>
    <t xml:space="preserve">гостиница ППК 6500 анализ 5900 смывы  6000 микрокл  освещ 14 этажей   14 зам  офис </t>
  </si>
  <si>
    <t xml:space="preserve">  ООО «Грузовая компания «Новотранс» + дезинф авто 2500 или 4500</t>
  </si>
  <si>
    <t xml:space="preserve">ЗАО Трансвал скоро закажут и сказал будет реккомендовать справились с задачей 14.03		1386ю		15000		ООО трансвал Валерий	валерий 89161462056</t>
  </si>
  <si>
    <t xml:space="preserve">сказал обнавляет контакты, скоро закажет</t>
  </si>
  <si>
    <t xml:space="preserve">89032779482 Елена</t>
  </si>
  <si>
    <t xml:space="preserve">Таня по реккомендации  строки сверху</t>
  </si>
  <si>
    <t xml:space="preserve">дератизация 100 м2 не пищев промышле щелково  4500/+500 7000 3 мг 5000 с ндс</t>
  </si>
  <si>
    <t xml:space="preserve">реккомендация ушла согласовывать</t>
  </si>
  <si>
    <t xml:space="preserve">89037804780 Наталья</t>
  </si>
  <si>
    <t xml:space="preserve">склад фарм? роспотреб документы 300 м2 3500/6000=9500</t>
  </si>
  <si>
    <t xml:space="preserve">документальное сопровождение 9500</t>
  </si>
  <si>
    <t xml:space="preserve">Химки Юбилейный проспект 33/2 1 50 кв.м. 
Балашиха пр Ленина д 22</t>
  </si>
  <si>
    <t xml:space="preserve">"дер дез ТСЖ Эллипс 18.01                1368ю                7800                ТСЖ Элипс, доки на год 7800 р.         НИНА 84991405191 Нина 89037803092                 выставлен счет        Павел           ellips2000@yandex.ru
                                                                                                                              "        7800                                                                        заказ бн</t>
  </si>
  <si>
    <t xml:space="preserve">84991405191 Нина</t>
  </si>
  <si>
    <t xml:space="preserve">скан экос и </t>
  </si>
  <si>
    <t xml:space="preserve">Таня 3  по реккомендации </t>
  </si>
  <si>
    <t xml:space="preserve">мед клиника 89255046067 ППК врачи педагоги зав кафедры 
 1. Аудит Журналы под ключ клиничекие базы кафедры Клиника 236,8 м2 юго-западная 15000/25000 
2. ген иуборок дез средств
</t>
  </si>
  <si>
    <t xml:space="preserve">хочет чтоб мы вели все журналы  в мед клинике сами заполняли журнал уборок дезинф автоклав  и тд</t>
  </si>
  <si>
    <t xml:space="preserve">89166736888 Владимир</t>
  </si>
  <si>
    <t xml:space="preserve">анализ воздуха 27 показ Владимир 25000  вторник  31.01 м. Мудведково ул Студенный проезд 30 кв 152 </t>
  </si>
  <si>
    <t xml:space="preserve">25000 общая лаб 16400 нам 8600</t>
  </si>
  <si>
    <t xml:space="preserve">20-1-2-28</t>
  </si>
  <si>
    <t xml:space="preserve">ktn@ecosgp.com</t>
  </si>
  <si>
    <t xml:space="preserve">экос</t>
  </si>
  <si>
    <t xml:space="preserve">ООО «ТПК «Леко Стайл»,</t>
  </si>
  <si>
    <t xml:space="preserve">19-12-2-23 ООО "ТПК "ЛЕКО СТАЙЛ"</t>
  </si>
  <si>
    <t xml:space="preserve">Таня с декабря whats app</t>
  </si>
  <si>
    <t xml:space="preserve">33000 завтра оплата</t>
  </si>
  <si>
    <t xml:space="preserve">a.bondarenko@avoska.ru </t>
  </si>
  <si>
    <t xml:space="preserve">84993223619 Анна позвонит Екатерина</t>
  </si>
  <si>
    <t xml:space="preserve">10000 приманка и лов пролонг 150000 4 ловушки 928,6</t>
  </si>
  <si>
    <t xml:space="preserve">ООО "ЛИРКОД" 20-1-1-29</t>
  </si>
  <si>
    <t xml:space="preserve">заказ бн 15000</t>
  </si>
  <si>
    <t xml:space="preserve">89161257485 Серей</t>
  </si>
  <si>
    <t xml:space="preserve">4500/5900///2700</t>
  </si>
  <si>
    <t xml:space="preserve">поедет на квартиру посмотрит что там,  17:29  еще не ездил</t>
  </si>
  <si>
    <t xml:space="preserve">89096882008 Петр Сергеевич</t>
  </si>
  <si>
    <t xml:space="preserve">20 м2 бетон канализация прорвало вода 2-5 см  удорка 1 на1,5   16800 дезинф дезодарация запаха не будет   10-12000  м Новослободская ул  Селезневская ул д 4 вход со стороны двора розавая вывеска Зай  кафе </t>
  </si>
  <si>
    <t xml:space="preserve">20-1-2-29</t>
  </si>
  <si>
    <t xml:space="preserve">7 (903) 669 79 99 Новое сообщение от клиента Халисия!</t>
  </si>
  <si>
    <t xml:space="preserve">89037180166 Ольга</t>
  </si>
  <si>
    <t xml:space="preserve">таракан 4х бирюлево 3500/5500/8200  дети</t>
  </si>
  <si>
    <t xml:space="preserve">подумаем перезвоним 17:44  сестра решает завтра позвонят</t>
  </si>
  <si>
    <t xml:space="preserve">акты обследованя авоська октябрь,ноябрь, декабрь Красногорск Школьная 1 89297255523 Народгого ополчения</t>
  </si>
  <si>
    <t xml:space="preserve">89204443988 Артем</t>
  </si>
  <si>
    <t xml:space="preserve">магазин крысы тараканы мытищи 2 м2  3500/5500=9000  7000 3500</t>
  </si>
  <si>
    <t xml:space="preserve">89035019310 Лев Семенович</t>
  </si>
  <si>
    <t xml:space="preserve">доки общепит -3-5 общит работаетк ппк+3д, вен, стир, лаб исл,  19000 +2500 уведомление 5 дей,  21500 100% предоплата, доставка Центр правды 21500 </t>
  </si>
  <si>
    <t xml:space="preserve">20-1-3-29 ООО ВЕГА</t>
  </si>
  <si>
    <t xml:space="preserve">заказ бн 21500</t>
  </si>
  <si>
    <t xml:space="preserve">89260480110 Александр  </t>
  </si>
  <si>
    <t xml:space="preserve"> /dezinfektsiya.html                  Страница
 commercial                  Тема
 Александр                   Имя
                    email
 +7 926 048 01 10                   Телефон
      скачать
           ТЗ
таракан магазин  пиво закуски 40 м2 Одинцово 20.00 4500/6000 </t>
  </si>
  <si>
    <t xml:space="preserve">подумает  17:47 сброс</t>
  </si>
  <si>
    <t xml:space="preserve">Лидеры ООО 1707ю</t>
  </si>
  <si>
    <t xml:space="preserve">89771042024 Ярослав</t>
  </si>
  <si>
    <t xml:space="preserve">ощепит бот сад кафе 50 м2 таракан   9.00  6500/7800  4999  4500 4000</t>
  </si>
  <si>
    <t xml:space="preserve">не надо мне перезванивать</t>
  </si>
  <si>
    <t xml:space="preserve">плесень черная лоджия покраска водоэмуль периметр окна  3*1,5  6900</t>
  </si>
  <si>
    <t xml:space="preserve">прервалось, перезвон бросает трубку</t>
  </si>
  <si>
    <t xml:space="preserve">89260913239 Николай </t>
  </si>
  <si>
    <t xml:space="preserve">20-1-1-27 ООО "ГК "НОВОТРАНС"</t>
  </si>
  <si>
    <t xml:space="preserve">Добрый день!
 Старокачаловская, 5а, ТЦ Круг, 1 этаж, зеленая галерея, Инвитро.
 спасибо
 -- 
С уважением, Полякова Ксения,
Заместитель генерального директора ООО "Поливитакс", ООО "Полимедика"
8-916-577-45-81
 </t>
  </si>
  <si>
    <t xml:space="preserve">доставить доки 31.01</t>
  </si>
  <si>
    <t xml:space="preserve">Татьяна, добрый день.
Договор в системе документооборота согласовали. Прошу прислать скан с подписью и печатью. И счёт тоже. У нас ближайший платёжный день – 6 февраля. Планируем оплату на этот день.
Можем ли мы организовать отбор проб до 6 февраля? Спрашиваю не случайно: спешу к аудиту 13 фераля.
С уважением,
Рамиль Нигматуллин
Директор по качеству
АО Мультифлекс
8-499-940-92-07 (вн.2141)
8-985-310-77-60</t>
  </si>
  <si>
    <t xml:space="preserve">89055655530 Жаннет</t>
  </si>
  <si>
    <t xml:space="preserve">5 ком + кухня  тар  дети 6500/8200</t>
  </si>
  <si>
    <t xml:space="preserve">атьяна, добрый день!
Посмотрела отредактированный договор.
Прошу еще внести некоторые изменения:
1) п.1.2.1 - не реже 1 раза в квартал,
2) Приложение к договору № 1 - квадратура 1700 м2,
3) в акте указать площади 1700 м2 и акт сделать аналогично нашим по дератизации, чтобы заполнялся вручную.
По всем пунктам пришлю фото в Ватсапе.</t>
  </si>
  <si>
    <t xml:space="preserve">Добрый день!
Настоящим письмом Группа СМП Банк приглашает Вас принять участие в закупочной процедуре на предоставление наилучших условий
на выполнение работ по дератизации и дезинсекции в г. Москве и МО.
Коммерческие предложения будут приниматься СТРОГО до 17.00 (время московское) «04» февраля 2020 г. только по электронной почте на адрес: tender@smpgroup.ru  по форме Банка во вложении.
Вся необходимая документация во вложении.</t>
  </si>
  <si>
    <t xml:space="preserve">МСЭ + Сэстим</t>
  </si>
  <si>
    <t xml:space="preserve">Таня12 почта</t>
  </si>
  <si>
    <t xml:space="preserve">обрый день.
Наша организация, АО "ММП имени Чернышева",  прорабатывает вопрос о заключении во втором полугодии 2020 года договора на оказание услуг по удалению очагов произрастания борщевика Сосновского.
Прошу Вас направить в наш адрес коммерческое предложение, согласно технического задания, являющегося приложением к данному запросу.
В случае отсутствия возможности предоставления информации о ценах на данные услуги, прошу сообщить об этом в письменной форме.
С уважением,
Носкова Екатерина Олеговна
Специалист отдела № 28
АО "ММП имени В.В.Чернышева"
Тел.  +7 (495) 491-67-97</t>
  </si>
  <si>
    <t xml:space="preserve">запрос кп noskova_e@avia500.ru</t>
  </si>
  <si>
    <t xml:space="preserve">Таня 13 почта</t>
  </si>
  <si>
    <t xml:space="preserve">
Добрый день! Просим Вас рассмотреть возможность сертификации наших продуктов:
Расходомер-счетчик жидкостей US 800
Требуется оформление «Заключение Роспотребнадзора (или гигиенический сертификат, или сертификат СЭС), на продукт (не на предприятие, не на производство, а именно на продукцию!), т.к. товар подлежит санитарно-эпидемиологическому надзору (контролю) согласно Решение 299 от 28.05.2010 КТС
Производство РФ, серийный выпуск, изготовление по ТУ, код ТНВЭД 9026102100,
Применение: для измерения расхода и объема жидких сред, протекающих по трубопроводам, применяется в энергетике, коммунальном хозяйстве, нефтегазовой, химической, металлургической, пищевой и других отраслях промышленности.  
Описание типа и сертификат госреестра приложены
Если потребуется какая-то доп.информация – сообщите. 
Просим сообщить стоимость, сроки и требуется ли предоставление образцов. 
С уважением, Хохлов Игорь 
тел 8-905-568-66-30, dehterevaa@gmail.com </t>
  </si>
  <si>
    <t xml:space="preserve">запросила данные по стоимости в организации которая вроде как занимается такими вопросами, сан. эпид заключение</t>
  </si>
  <si>
    <t xml:space="preserve">Таня форма вчерашний</t>
  </si>
  <si>
    <t xml:space="preserve">/dokumenty-dlya-ses.html 	          	     страница с которой пришел запрос
Рустам 	          	     Имя
+7 987 495 04 22 	          	     телефон
</t>
  </si>
  <si>
    <t xml:space="preserve">diplomat2010.82@mail.ru  21000</t>
  </si>
  <si>
    <t xml:space="preserve">отправила письмо с перечнем</t>
  </si>
  <si>
    <t xml:space="preserve">89653206866 Московская обл, г Солнечногорск, рп Менделеево, ул Куйбышева, д 17, кв 9</t>
  </si>
  <si>
    <t xml:space="preserve">2500/1800 Нина </t>
  </si>
  <si>
    <t xml:space="preserve">20-1-3-23/9</t>
  </si>
  <si>
    <t xml:space="preserve">7 спорт щкола ирина 70 м2 4 комнаты тараканы м Новопеределкинская </t>
  </si>
  <si>
    <t xml:space="preserve"> 
Добрый день. Татьяна
Так же прошу заключить договор на обслуживание магазина АВОСЬКА находящегося по адресу:
- г. Москва, ул. Рождественская д.16 общей площадью 1158,6 кв.м
Договор на юр. лицо ООО «Ориент Сервис Плюс» ген. Директор Мирецкий Игорь Михайлович.
Дату прошу указать 01.02.2020</t>
  </si>
  <si>
    <t xml:space="preserve">"Здравствуйте!
В соответствии с договором от 26.12.2019 № 19/20
просим 03.02.2020 с 14-00 осуществить обработку помещений по адресу : г. Москва, Мамоновский пер. , д. 10, стр. 1 (Московский театр Юного Зрителя)
Просим прислать Вашего специалиста : Георгия (который был у нас 27.01.2020 )
и ,пожалуйста, пусть он будет с такими же химическими средствами  — они оказались очень эффективными
Контактное лицо: 8-985-250-78-17, Виталий
За ранее благодарен
С Уважением,
Владимир
8-967-056-65-46
МТЮЗ"</t>
  </si>
  <si>
    <t xml:space="preserve">МСЭ        11:42        89037804780 Наталья        Таня 2        склад фарм? роспотреб документы 300 м2 3500/6000=9500        документальное сопровождение 9500                                                                        заказ бн                                                                                                                                                                                </t>
  </si>
  <si>
    <t xml:space="preserve">документальное сопровождение Кантемировская д 58 БЦ комплект</t>
  </si>
  <si>
    <t xml:space="preserve">20-1-1-28</t>
  </si>
  <si>
    <t xml:space="preserve">доставка 31.01</t>
  </si>
  <si>
    <t xml:space="preserve">89151551225 Станислав</t>
  </si>
  <si>
    <t xml:space="preserve">Таня номер дали, думаю это Анна с которой мы долго буседу вели</t>
  </si>
  <si>
    <t xml:space="preserve">яндекс компания дезнс дератиз склады продуктов доставка яндекс  подвалы 150 м2  ежемесячно мск 60 шт мск облость  5000 + 6000 120 000 1500 акт один 250 000</t>
  </si>
  <si>
    <t xml:space="preserve">11000 документальное сопровождение</t>
  </si>
  <si>
    <t xml:space="preserve">20-1-2-30</t>
  </si>
  <si>
    <t xml:space="preserve">заказ бн 11000 далее еще на 120 000 руб, за 60 объектов разовая обработка дер дез проблемы не везде</t>
  </si>
  <si>
    <t xml:space="preserve">89267152948        Таня        ГБУ Жилищник  района Ново-Переделкино 350 м2  100 000   3 обработки 89267152948        100 000-3 обработки  350 м2        важно        89670860803  дезинсек 299000  zakupki.peredelkino@mail.ru</t>
  </si>
  <si>
    <t xml:space="preserve">оферта на 299000 5000 кв м</t>
  </si>
  <si>
    <t xml:space="preserve">20-1-1-30</t>
  </si>
  <si>
    <t xml:space="preserve">89259859949 Ирина</t>
  </si>
  <si>
    <t xml:space="preserve">2 шка таракан моль мск  кошки  3100/4700</t>
  </si>
  <si>
    <t xml:space="preserve">3100/4700</t>
  </si>
  <si>
    <t xml:space="preserve">подумает по времени</t>
  </si>
  <si>
    <t xml:space="preserve">89162941776 Влада</t>
  </si>
  <si>
    <t xml:space="preserve">/dokumenty-dlya-ses.html                                страница с которой пришел запрос
Влада                                Имя
+7 916 294 17 76                                телефон
</t>
  </si>
  <si>
    <t xml:space="preserve">салон красоты авиапарк  3д  вент лаб ппк  15000  ..... 15000/25000   vpinchyk951@gmail.com</t>
  </si>
  <si>
    <t xml:space="preserve">отправит запрос на почту vpinchuk951@gmail.com</t>
  </si>
  <si>
    <t xml:space="preserve">89165376168 Дарья</t>
  </si>
  <si>
    <t xml:space="preserve">отель на павелецкой 250-300  2 д 1 раз в квартал  10500 разово  35000 сертификаты Добрый день, Татьяна.
В продолжение нашего разговора, направляю Вам карточку организации (во вложение)
Информация об объекте: Отель на Павелецкой, общая площадь 445 кв.м.
Услуги: Дезинсекция, Дератизация.
-- 
С уважением
Бутик-отель "На Павелецкой"
+7 (499) 346-79-18
 </t>
  </si>
  <si>
    <t xml:space="preserve">заказ бн ежеквартально 14500</t>
  </si>
  <si>
    <t xml:space="preserve">89913079679 Магамед</t>
  </si>
  <si>
    <t xml:space="preserve">131 м2 тар кафе ночь  11200/13000  7500</t>
  </si>
  <si>
    <t xml:space="preserve">89266066335 Татьяна</t>
  </si>
  <si>
    <t xml:space="preserve">2 шка дети жив 3100/4700/6400</t>
  </si>
  <si>
    <t xml:space="preserve">160 м2 8200/10000 ночь мир вкуса  </t>
  </si>
  <si>
    <t xml:space="preserve">заказ бн 10000</t>
  </si>
  <si>
    <t xml:space="preserve">89778381107 Анна</t>
  </si>
  <si>
    <t xml:space="preserve">парикмах  ппк, 3д,  вет,  стир, лаб, 21000+ журнал   5900  2500 уведомление  6000+4000 1500</t>
  </si>
  <si>
    <t xml:space="preserve">5-7 дней 15000/25000</t>
  </si>
  <si>
    <t xml:space="preserve">соберется и позвонит</t>
  </si>
  <si>
    <t xml:space="preserve">Татьяна, добрый день!
Посмотрела отредактированный договор.
Прошу еще внести некоторые изменения:
1) п.1.2.1 - не реже 1 раза в квартал,
2) Приложение к договору № 1 - квадратура 1700 м2,
3) в акте указать площади 1700 м2 и акт сделать аналогично нашим по дератизации, чтобы заполнялся вручную.
По всем пунктам пришлю фото в Ватсапе.</t>
  </si>
  <si>
    <t xml:space="preserve">Таня живосайт и форма</t>
  </si>
  <si>
    <t xml:space="preserve">/programma-proizvodstvennogo-kontrolya-ppk.html                                страница с которой пришел запрос
Алексей                                Имя
+7 924 212 62 16                                телефон
</t>
  </si>
  <si>
    <t xml:space="preserve">ндз*4 6500</t>
  </si>
  <si>
    <t xml:space="preserve">ЖСК Майский 1323ю</t>
  </si>
  <si>
    <t xml:space="preserve">анотолтий дератизация 24 Красногорск  36000 по 1500</t>
  </si>
  <si>
    <t xml:space="preserve">бн заказ 34500</t>
  </si>
  <si>
    <t xml:space="preserve">Триал ТСЖ вторник с 14.00</t>
  </si>
  <si>
    <t xml:space="preserve">89257969640 Александра</t>
  </si>
  <si>
    <t xml:space="preserve">Электросталь 3500 4500/6400</t>
  </si>
  <si>
    <t xml:space="preserve">уточнит у мужа</t>
  </si>
  <si>
    <t xml:space="preserve">занято*3</t>
  </si>
  <si>
    <t xml:space="preserve">Наталья Татьна  Еремина 84956012295</t>
  </si>
  <si>
    <t xml:space="preserve">дератиз  20000  мск до 1000 кв м  бюджет постопл Институт Фармокологии torgi@academpharm.ru    zavhoz@academpharm.ru</t>
  </si>
  <si>
    <t xml:space="preserve">заказ бн ежеквартально не более 1000 кв.м. по 20000*4=100000 04.02 9:49 не отв</t>
  </si>
  <si>
    <t xml:space="preserve">Мультифлекс</t>
  </si>
  <si>
    <t xml:space="preserve">подготовка до конца след недели+подача уведомления</t>
  </si>
  <si>
    <t xml:space="preserve">89687662121 Светлана</t>
  </si>
  <si>
    <t xml:space="preserve">450 м2 тубик  31200/38700 </t>
  </si>
  <si>
    <t xml:space="preserve">перезвоним на след неделе</t>
  </si>
  <si>
    <t xml:space="preserve">89152008060 Алексей</t>
  </si>
  <si>
    <t xml:space="preserve">Таня 4 </t>
  </si>
  <si>
    <t xml:space="preserve">магаз колбасы dalmah2@mail.ru</t>
  </si>
  <si>
    <t xml:space="preserve">отправила инфу на почту</t>
  </si>
  <si>
    <t xml:space="preserve">ппк 7500+2500 за срочность</t>
  </si>
  <si>
    <t xml:space="preserve">89685852727 Маким</t>
  </si>
  <si>
    <t xml:space="preserve">сал красоты ветиляция сетки канализация 500 руб 6 2500 3000 барьер  7000</t>
  </si>
  <si>
    <t xml:space="preserve">подумаю над датой, жевал мне в трубку урод</t>
  </si>
  <si>
    <t xml:space="preserve">разработать  анкету отправила жду</t>
  </si>
  <si>
    <t xml:space="preserve">Захаров Ю.А.
w139@yandex.ru
31 янв в 21:46
:
info
Cc:
ДМШ им. С. М. Майкапара
Здравствуйте! Договор отправлен Вам на подпись.
-- 
С уважением,
Захаров Юрий Александрович
+79030006700</t>
  </si>
  <si>
    <t xml:space="preserve">подписали</t>
  </si>
  <si>
    <t xml:space="preserve">89257254750 Сергей</t>
  </si>
  <si>
    <t xml:space="preserve">20-2-2-1</t>
  </si>
  <si>
    <t xml:space="preserve">89251045996  Александр</t>
  </si>
  <si>
    <t xml:space="preserve">20-2-1-3</t>
  </si>
  <si>
    <t xml:space="preserve">84957458882 Татьян</t>
  </si>
  <si>
    <t xml:space="preserve">татьяна дератиз дезинсекция солнечн зеленоград  ежемесячно осмотр снаружи  в прачичной  общага  600 1 раз в квартал  завод 32185 ежемесячно клеевые подложки </t>
  </si>
  <si>
    <t xml:space="preserve">С НДС mediki@europlast.ru</t>
  </si>
  <si>
    <t xml:space="preserve">89260209708 Анна</t>
  </si>
  <si>
    <t xml:space="preserve">2 шка клоп Мытищи дети 5200/6900 3600</t>
  </si>
  <si>
    <t xml:space="preserve">совет</t>
  </si>
  <si>
    <t xml:space="preserve">дератизация  таракан островок 2 м МСЭ        11:13        89204443988 Артем        Таня 5        магазин крысы тараканы мытищи 2 м2  3500/5500=9000  7000 3500      Мытищи                                                                                                                                                                                                                                                           </t>
  </si>
  <si>
    <t xml:space="preserve">5000 12-14.00 документальное сопровождение 5000</t>
  </si>
  <si>
    <t xml:space="preserve">89777087663 Елена</t>
  </si>
  <si>
    <t xml:space="preserve">2 шка дети жив развилка Домодедовская 5200/69000 3800</t>
  </si>
  <si>
    <t xml:space="preserve">поговорит с мужем</t>
  </si>
  <si>
    <t xml:space="preserve">89063546479  Елена</t>
  </si>
  <si>
    <t xml:space="preserve">/dokumenty-dlya-ses.html                                страница с которой пришел запрос
Елена                                Имя
+7 906 354 64 79                                телефон
</t>
  </si>
  <si>
    <t xml:space="preserve">кабинет невролога  ппк 3д дез вент  лаботр, +стирка не сказала добавить +21500 сан эпид  заключение  6900/ +6000 = 34400</t>
  </si>
  <si>
    <t xml:space="preserve">11:00 завта позвонить</t>
  </si>
  <si>
    <t xml:space="preserve">89855252676 Инна</t>
  </si>
  <si>
    <t xml:space="preserve">3500/+6000+500</t>
  </si>
  <si>
    <t xml:space="preserve">4000 с доставкой договор 3д+доставка 3500+500</t>
  </si>
  <si>
    <t xml:space="preserve">20-2-2-3 ООО "АДМ КЛИНИКА"</t>
  </si>
  <si>
    <t xml:space="preserve">89807877333 Алексей</t>
  </si>
  <si>
    <t xml:space="preserve">Таня по реккомендации</t>
  </si>
  <si>
    <t xml:space="preserve">дезинф фура  10 машину  10000  7000  6000  -6 машин</t>
  </si>
  <si>
    <t xml:space="preserve">14:33 еще не поговорил с компаньоном</t>
  </si>
  <si>
    <t xml:space="preserve">89036195008 Александр</t>
  </si>
  <si>
    <t xml:space="preserve">2 шка     4700/6400  3100 м. Семеновская ул Измайловское шоссе д 27 кв 94 под 1 эт 14 код 94 </t>
  </si>
  <si>
    <t xml:space="preserve">18.00 12.00</t>
  </si>
  <si>
    <t xml:space="preserve">20-2-3-3</t>
  </si>
  <si>
    <t xml:space="preserve">андрей тараканы кафе 2 этажа 100 м2 +50-60 кухня склад 60 м2 220  12400/ Рублево ус пос Горки 2 стр 24 автомойка автолюкс </t>
  </si>
  <si>
    <t xml:space="preserve">20-2-4-3</t>
  </si>
  <si>
    <t xml:space="preserve">/programma-proizvodstvennogo-kontrolya-ppk.html                                  страница с которой пришел запрос
Александр                                   Имя
+7 985 924 34 51  </t>
  </si>
  <si>
    <t xml:space="preserve">прои-во воды бутелированной  6500  химия микробиология 44 тех регламент перечень показателей</t>
  </si>
  <si>
    <t xml:space="preserve">вкус и цвет договор Нам нужен оригинал бухгалтерского акта от октября 2019.
Таже прошу предоставить акты по дезинсекции и дератизации (акты по работам, не бухгалтерские) за август, сентябрь, ноябрь и декабрь 2019. Ранее они были выписаны на Дубнинскую, насм нужны на Прянишникова.</t>
  </si>
  <si>
    <t xml:space="preserve">Сэстим        13:44        89685852727 Маким        Таня 5        сал красоты ветиляция сетки канализация 500 руб 6 2500 3000 барьер  7000                                                                                подумаю над датой, жевал мне в трубку урод Большая серпуховская д 30 стр 1  жил дом за час звонить</t>
  </si>
  <si>
    <t xml:space="preserve"> в 10.00</t>
  </si>
  <si>
    <t xml:space="preserve">20-2-5-3</t>
  </si>
  <si>
    <t xml:space="preserve">3д ппк  кальянная 3500 / 6500 5000 6000 12 актов </t>
  </si>
  <si>
    <t xml:space="preserve">окна грибоко потолок  побелка  пластик угол ванная  Эмилия 14200 </t>
  </si>
  <si>
    <t xml:space="preserve">фото вышлет, подумает</t>
  </si>
  <si>
    <t xml:space="preserve">89067282109 Анатолий  отец позвонит от нее</t>
  </si>
  <si>
    <t xml:space="preserve">2 шка тар Дедовск 3200/5200</t>
  </si>
  <si>
    <t xml:space="preserve">1 шка много насек воскресенск 6400/8200  4500</t>
  </si>
  <si>
    <t xml:space="preserve">пока  подумает, только начала обзванивать</t>
  </si>
  <si>
    <t xml:space="preserve">Здравствуйте! Договор на 2020 год заключен. Предварительная дата комплексной обработки помещений школы в 1 квартале  -15.02.2020 года в 20-00.
-- 
С уважением,
Захаров Юрий Александрович
+79030006700</t>
  </si>
  <si>
    <t xml:space="preserve">Таня себе        """дер дез ТСЖ Эллипс 18.01                1368ю                7800                ТСЖ Элипс, доки на год 7800 р.         НИНА 84991405191 Нина Борисовна  89037803092                 выставлен счет        Павел           ellips2000@yandex.ru
                                                                                                                              ""        7800                                                                        заказ бн"        84991405191 Нина Полотская ул д 31 м молодежная  с 9-18.00 кроме пятницы</t>
  </si>
  <si>
    <t xml:space="preserve">20-1-1-22 Эллипс ТСЖ</t>
  </si>
  <si>
    <t xml:space="preserve">1302ю Вкус и цвет</t>
  </si>
  <si>
    <t xml:space="preserve">Мир Вкуса 1598ю</t>
  </si>
  <si>
    <t xml:space="preserve">dezinfektsiya.html  	           	     страница с которой пришел запрос
Комрон   	           	     Имя
+7 999 812 74 74  	           	     телефон </t>
  </si>
  <si>
    <t xml:space="preserve">сброс Люберцы за 2000 уже заказал</t>
  </si>
  <si>
    <t xml:space="preserve">заказал за 2000</t>
  </si>
  <si>
    <t xml:space="preserve">лицензия ФСБ нужна</t>
  </si>
  <si>
    <t xml:space="preserve">dezinsektsiya.html                                  страница с которой пришел запрос
НадеждаВладимировна                                   Имя
+7 495 559 91 66                                  телефон </t>
  </si>
  <si>
    <t xml:space="preserve">рос резерв закупка дер дез дезинф </t>
  </si>
  <si>
    <t xml:space="preserve">84955413655 Александр Александрович</t>
  </si>
  <si>
    <t xml:space="preserve">Александр Александрович запрос кп тар</t>
  </si>
  <si>
    <t xml:space="preserve">запрос кп отправила spiridonov@mos-mek.ru</t>
  </si>
  <si>
    <t xml:space="preserve">МСЭ        11:19        89855252676 Инна        Таня5        3500/+6000+500        4000 с доставкой договор 3д+доставка 3500+500                                                        20-2-2-3 ООО "АДМ КЛИНИКА"        документы        заказ бн     Площадь помещения 180кв, адрес Г. Москва Аллея Берёзовая дом 17 кор 2 помещение 15 в актах  дератиз дезинс </t>
  </si>
  <si>
    <t xml:space="preserve">89250087252  Алексей</t>
  </si>
  <si>
    <t xml:space="preserve">Таня2 живосайт</t>
  </si>
  <si>
    <t xml:space="preserve">ППК для обвалка мяса  птиц 7500 </t>
  </si>
  <si>
    <t xml:space="preserve">chicken-meat.rav@mail.ru</t>
  </si>
  <si>
    <t xml:space="preserve">отправлена анкета, хотел посмотреть</t>
  </si>
  <si>
    <t xml:space="preserve">89151895463 Игорь </t>
  </si>
  <si>
    <t xml:space="preserve">мокрицы 3 шка  живот 3800/5400  3000  Реутов</t>
  </si>
  <si>
    <t xml:space="preserve">совет с домашними</t>
  </si>
  <si>
    <t xml:space="preserve">ген директор Меликян Давид Эдуардович . Берёзовая Аллея 17 кор 2 . Клиника пока не работает , я приеду пусть курьер созвонится со мной за час .</t>
  </si>
  <si>
    <t xml:space="preserve">Таня с прошлого года, звонила им в декабре, сказали денег нет, только сейчас оплатили</t>
  </si>
  <si>
    <t xml:space="preserve">жкс № 4 минобороны россий Чехов  89295297715 Владимир   2 недели назад  9-12.00 жкс № 4 минобороны россий Чехов  89295297715 Владимир   2 недели назад  9-12.00 Номер договора 13-301019-88д от 30.10.2019 г. </t>
  </si>
  <si>
    <t xml:space="preserve">13-301019-88д от 30.10.2019 г. </t>
  </si>
  <si>
    <t xml:space="preserve">обработку выполнили в 2019</t>
  </si>
  <si>
    <t xml:space="preserve">89295180614 Иван</t>
  </si>
  <si>
    <t xml:space="preserve">/dokumenty-dlya-ses.html                                страница с которой пришел запрос
Иван                                Имя
+7 929 518 06 14                                телефон
</t>
  </si>
  <si>
    <t xml:space="preserve">маг мармелад 2 года срок хранения 21000  8000 2 раб места микрокл 6000-12 актов 4000 -2 акта</t>
  </si>
  <si>
    <t xml:space="preserve">с партнером поговорит еще только арендуют помещение</t>
  </si>
  <si>
    <t xml:space="preserve">        89670783223 Александр        Таня3        750 дератиз гос учр администр мск кп напрямую без тендера мчс        9169644102@mail.ru                                                                        "запрос кп отправила   13:27 обедает, 16:00 пока рассматривают, zakupki@mchs.ru
"</t>
  </si>
  <si>
    <t xml:space="preserve">ведем переговоры, </t>
  </si>
  <si>
    <t xml:space="preserve">89686439722 Олег</t>
  </si>
  <si>
    <t xml:space="preserve">королев тараканы производство 100м2 5000/7200+2500 ночь</t>
  </si>
  <si>
    <t xml:space="preserve">отправлен договор zakaz@evroobed.ru</t>
  </si>
  <si>
    <t xml:space="preserve">89825082866  Вячеслав</t>
  </si>
  <si>
    <t xml:space="preserve">/udalenie-zapakhov.html                    Страница
 commercial                    Тема
 Вячеслав                     Имя
 panchesss2014@gmail.com                     email
 +7 982 508 28 66                     Телефон
      скачать
                    ТЗ </t>
  </si>
  <si>
    <t xml:space="preserve">1шка трупный запах  7500/11200 </t>
  </si>
  <si>
    <t xml:space="preserve">17:37 не отв 17:42:00  буду иметь вас ввиду</t>
  </si>
  <si>
    <t xml:space="preserve">84957002118 Михайл Владимирович</t>
  </si>
  <si>
    <t xml:space="preserve">таракан худож мастерская на  4 квартиры 280 м2   12000 орошени  15000/18000</t>
  </si>
  <si>
    <t xml:space="preserve">2500=10000</t>
  </si>
  <si>
    <t xml:space="preserve">89037261318 Елена</t>
  </si>
  <si>
    <t xml:space="preserve">Елена  нежилое помещение секция кружки   ппк, 3 д вент лаб люм лам  15000</t>
  </si>
  <si>
    <t xml:space="preserve">2000 ночь Виват пицца жалуются на 2ю обработку ночь 2000</t>
  </si>
  <si>
    <t xml:space="preserve">89037203488 Устин</t>
  </si>
  <si>
    <t xml:space="preserve">дератиз 85000 моква в га  ежекварт  офисы   65000 ежеквартально фактически 30 м2  3000 руб .  по вызову </t>
  </si>
  <si>
    <t xml:space="preserve">20-2-2-6 ООО "СИРИУС ЭНЕРДЖИ"</t>
  </si>
  <si>
    <t xml:space="preserve">3100/4700 таракан</t>
  </si>
  <si>
    <t xml:space="preserve">МСЭ		84956020452	Таня 	анотолтий дератизация 24 Красногорск  36000 по 1500										бн заказ 34500																						</t>
  </si>
  <si>
    <t xml:space="preserve">1406ю ЗАО Краус-М</t>
  </si>
  <si>
    <t xml:space="preserve">2ой спец приемник мгцд </t>
  </si>
  <si>
    <t xml:space="preserve">дату сегодня всх отвечаем</t>
  </si>
  <si>
    <t xml:space="preserve">89036877265 Анна</t>
  </si>
  <si>
    <t xml:space="preserve">рыбный магазин 21000 3500 7000</t>
  </si>
  <si>
    <t xml:space="preserve">как соберется позвонит</t>
  </si>
  <si>
    <t xml:space="preserve">клоп 3 шка 4900/6800 3100 м. Савеловская  ул Бутырская д 9к2 кв не помнит 5 этаж  89065601586 Лю </t>
  </si>
  <si>
    <t xml:space="preserve">20-2-1-5</t>
  </si>
  <si>
    <t xml:space="preserve">пажар ремонт сырости  офис 30-40 м2 7200/</t>
  </si>
  <si>
    <t xml:space="preserve"> дорого, хотела ниже цены сообщить сказал не интересно </t>
  </si>
  <si>
    <t xml:space="preserve">раздевалка обувь пот 30 3000/5000 с мес макс  Яндекс</t>
  </si>
  <si>
    <t xml:space="preserve">89152963611 Екатерина</t>
  </si>
  <si>
    <t xml:space="preserve">Екатерина н дезин дер 8 531,5 нисслед инстит 2 д ежемесяч  34800 ежемесячно  пушкино </t>
  </si>
  <si>
    <t xml:space="preserve">ekaterina-v-sokolova2011@yandex.ru</t>
  </si>
  <si>
    <t xml:space="preserve">МСЭ        14:29        89686439722 Олег        Таня5        королев тараканы производство 100м2 5000/7200+2500 ночь          3 500         крысы день                                                                  отправлен договор zakaz@evroobed.ru                                                                                                                                                                                </t>
  </si>
  <si>
    <t xml:space="preserve">добавить дератиз</t>
  </si>
  <si>
    <t xml:space="preserve"> 89151895463 Игорь </t>
  </si>
  <si>
    <t xml:space="preserve">Сэстим        10:52        89151895463 Игорь         Таня3        мокрицы 3 шка  живот 3800/5400  3000  Реутов                                                                                совет с домашними   ул Реутовских ополченцев д 6 3 под кв 212 11 эт                                                                                                                                                                               кв 212 без объяснений конфиденциально</t>
  </si>
  <si>
    <t xml:space="preserve">2 туалета клодовка + туалет с ванной + прихожая  3500 5000</t>
  </si>
  <si>
    <t xml:space="preserve">20-2-2-5</t>
  </si>
  <si>
    <t xml:space="preserve">Таня свету искал</t>
  </si>
  <si>
    <t xml:space="preserve">анали воды 60 показате 29 холод +гор на 19  4 анализа органолептика бак 3 анали  50000 на </t>
  </si>
  <si>
    <t xml:space="preserve">дорого за 10000 предложили он дешевле ищет</t>
  </si>
  <si>
    <t xml:space="preserve">kak-izbavitsya-ot-krys.html  	           	     страница с которой пришел запрос
Дмитрий  	           	     Имя
+7 919 422 18 62  	           	     телефон </t>
  </si>
  <si>
    <t xml:space="preserve"> /dezinfektsiya.html                    Страница
 commercial                    Тема
 Нагаткина Виктория Викторовна                     Имя
 kg2911@yandex.ru                     email
 +7 926 287 92 01                     Телефон
      скачать
                    ТЗ
</t>
  </si>
  <si>
    <t xml:space="preserve">кинотеатр 3 д 1700 м2  3500/6000 +2500-4 акта таракан  100 м2 3500 </t>
  </si>
  <si>
    <t xml:space="preserve">запрос договор, отправила</t>
  </si>
  <si>
    <t xml:space="preserve">89263641159  Лидия</t>
  </si>
  <si>
    <t xml:space="preserve">Таня 8 wats app</t>
  </si>
  <si>
    <t xml:space="preserve">дети жив 2шка 5200/6800 Видное суббота балкон ул проспект ленинского комсомола д 72 кв 25 7 эт код 25 в</t>
  </si>
  <si>
    <t xml:space="preserve">20-2-3-5</t>
  </si>
  <si>
    <t xml:space="preserve">Добрый день! Прошу назначить дезинсекцию в ночное время (23.45) на ближайшую дату по адресу: Москва, улица Бориса Галушкина, дом 17, площадь - 205 м2. Вышлите также счет пжл.
-- 
С уважением,
Ангелина Раджапова
Офис-менеджер ООО "Умный ритейл"
8 977 994 55 29
aradzhapova@smart.space
 </t>
  </si>
  <si>
    <t xml:space="preserve">заказ бн 7736</t>
  </si>
  <si>
    <t xml:space="preserve">115230, г. Москва, Каширское ш., д. 3, корп.2,
стр. 1, 2, 4, 9, 10, 12, 16</t>
  </si>
  <si>
    <t xml:space="preserve">аудит 15-16.00 89037203488 Устин</t>
  </si>
  <si>
    <t xml:space="preserve">11^25</t>
  </si>
  <si>
    <t xml:space="preserve">ГБУВ МО "Терветуправление №4 " дер дез Луховицкая ветеринарная станция МО Луховицы ул 50 лет ВЛКСМ, д. 15 площадь 600 кв.м. ежемесячно miprisekina@vetlen.ru</t>
  </si>
  <si>
    <t xml:space="preserve">Таня добор</t>
  </si>
  <si>
    <t xml:space="preserve">6000 -12 актов</t>
  </si>
  <si>
    <t xml:space="preserve">заказ бн 6000</t>
  </si>
  <si>
    <t xml:space="preserve">89999863683 Сайд</t>
  </si>
  <si>
    <t xml:space="preserve">11.52        7 916 686 86 08  Дмитрий        Маша        1 комнатная квартира Королев микр-н Юбилейный ул Тихонравова д 28Б ТЦ от него позвонить        тараканы        4800                                                4086ин        18,06        заказ</t>
  </si>
  <si>
    <t xml:space="preserve">20-2-1-6</t>
  </si>
  <si>
    <t xml:space="preserve">Таня нецелевой</t>
  </si>
  <si>
    <t xml:space="preserve">справка какая-то от том что ему не надо на учет в роспотр, не поняла что он точно хочет</t>
  </si>
  <si>
    <t xml:space="preserve">89688464094 Инна</t>
  </si>
  <si>
    <t xml:space="preserve">кафе на кафе на калесах  дезинфекция  таракан 3500 6000  лаб стирка спец одежды 6500</t>
  </si>
  <si>
    <t xml:space="preserve"> 18000 весь пакет 500</t>
  </si>
  <si>
    <t xml:space="preserve">89684357378 Ирина</t>
  </si>
  <si>
    <t xml:space="preserve">512 кв м администрация мышки Краснопохорское   krasnopahorskoe@yandex.ru</t>
  </si>
  <si>
    <t xml:space="preserve">84956475555 Александр</t>
  </si>
  <si>
    <t xml:space="preserve">тар 1шка 4500/5900 + 4500/ +2500 дезодарация домодедовская затыхлый возд дезод</t>
  </si>
  <si>
    <t xml:space="preserve">84952302892 Сергей</t>
  </si>
  <si>
    <t xml:space="preserve">под обоями  </t>
  </si>
  <si>
    <t xml:space="preserve">89882442264 Дмитрий</t>
  </si>
  <si>
    <t xml:space="preserve">Салон  красоты  3500 7500 =  Краснодар </t>
  </si>
  <si>
    <t xml:space="preserve">Таня7 </t>
  </si>
  <si>
    <t xml:space="preserve">312 2 этажа тар 6  утра 14800/ 10000 день  8424  27 </t>
  </si>
  <si>
    <t xml:space="preserve">хочет 6 утра и по цене 27 за кв м как у нас на сайте  итого 8424 будет искать др компанию</t>
  </si>
  <si>
    <t xml:space="preserve">15000 оплачено 7900 лаборатории нам 7100</t>
  </si>
  <si>
    <t xml:space="preserve">4500/6900 мыши до 100 м 2 казарма  </t>
  </si>
  <si>
    <t xml:space="preserve">89015572037 Таир</t>
  </si>
  <si>
    <t xml:space="preserve">клоп 2шка 4700/6400/3100 тараканы клопы м митино  Митинская ул д 48 к1 под 1 эт 3 кв 663 </t>
  </si>
  <si>
    <t xml:space="preserve">20-2-1-7</t>
  </si>
  <si>
    <t xml:space="preserve">89254882981 Мария</t>
  </si>
  <si>
    <t xml:space="preserve">тар 2 шка Раменское 3600/5200 2800 Раменское ул Дисантная д 30 кв 1 под 1  Мария /unichtozhenie-tarakanov.html                                страница с которой пришел запрос
Мария                                 Имя
+7 925 488 29 81                                телефон
Нажмите здесь, чтобы Ответить, Ответить всем или Переслать</t>
  </si>
  <si>
    <t xml:space="preserve">20-2-2-7</t>
  </si>
  <si>
    <t xml:space="preserve">89153819468 Светлана</t>
  </si>
  <si>
    <t xml:space="preserve">м Филевсктий парк клоп 2 шка 4700/6400  ул Алябьева д 4 к2 кв 44 под 3 эт 1 89153819468 Светлана</t>
  </si>
  <si>
    <t xml:space="preserve">20-2-3-7</t>
  </si>
  <si>
    <t xml:space="preserve">89160381566 Владислав</t>
  </si>
  <si>
    <t xml:space="preserve">/deratizatsiya.html                                  страница с которой пришел запрос
Владислав                                  Имя
+7 916 038 15 66                                  телефон  Добрый день,Татьяна!В продолжении разговора прошу выслать договор по дератизации.
Ниже наименования мест:
Центральный офис МЕДИМПОРТа (17 корпус) - 408 м2;
СКЛАД Балашиха 2 (17 корпус) - 1674 м2;
СКЛАД Балашиха 1 (стр.3Б) - 919 м2;
ОФИС ("старый") (стр.3Б) над СКЛАДом Балашиха 1 - 360 м2;
НОВАЯ часть АРМЕДа в стр.3Б - 999 м2: часть склада Балашиха 1; офис; магазин;
ООО "НПЦ "МТ АРМЕД" - 1352 м2: склад, производство, сервис, офис
С уважением, Владислав!
Тел:89160381566
</t>
  </si>
  <si>
    <t xml:space="preserve">склады 5712 м2 ежеквартально  34800/43400  30000</t>
  </si>
  <si>
    <t xml:space="preserve">20-2-4-7 ООО "МЕДИМПОРТ"</t>
  </si>
  <si>
    <t xml:space="preserve">заказ бн 48000  2 раза в год -10000 откат vladislav05@rambler.ru</t>
  </si>
  <si>
    <t xml:space="preserve">невыгодно и спецов нет свободных</t>
  </si>
  <si>
    <t xml:space="preserve">ромашково затоплен подвал 418м2 дезинф 15200 12м2  12000 </t>
  </si>
  <si>
    <t xml:space="preserve">5000 за 400кв м в ромашково</t>
  </si>
  <si>
    <t xml:space="preserve">84956629816 Александр</t>
  </si>
  <si>
    <t xml:space="preserve">общепит 21000+ 10000 анализ воды микоркл освещ</t>
  </si>
  <si>
    <t xml:space="preserve">89154056995 Екатерина</t>
  </si>
  <si>
    <t xml:space="preserve"> Новое сообщение от клиента Екатерина!
+7 (915) 405 69 95
клоп 2 шка Под 5200/6800/3200</t>
  </si>
  <si>
    <t xml:space="preserve">fgkubalashiha@vch.gov.ru запрос кп</t>
  </si>
  <si>
    <t xml:space="preserve">Добрый день !Если не сложно ,то по адресу :Краснопресненская набережная д.12 ,подъезд 3,этаж 2 ,кафе «Экспресс» в любой день ,кроме выходных  с 8 утра до 8 вечера .тел.89031459179 Елена </t>
  </si>
  <si>
    <t xml:space="preserve">Таня с пред        "115230, г. Москва, Каширское ш., д. 3, корп.2,
стр. 1, 2, 4, 9, 10, 12, 16"        15-16.00 89037203488 Устин</t>
  </si>
  <si>
    <t xml:space="preserve">20-2-2-6 СИРИУС ЭНЕРДЖИ ООО </t>
  </si>
  <si>
    <t xml:space="preserve">оплачено  бн 28400</t>
  </si>
  <si>
    <t xml:space="preserve">Телефон для связи с представителем ООО "ВЕГА" для получения доверенности и Уведомления:
8 (916) 578-31-28 Наталья
</t>
  </si>
  <si>
    <t xml:space="preserve">84991863990 Лемниската</t>
  </si>
  <si>
    <t xml:space="preserve">запрос стоимости лаб</t>
  </si>
  <si>
    <t xml:space="preserve">МСЭ        15:28        89260228052 Татьяна        Таня        м новокосино реутов 1 шка жив 2700/4500/5900 тар Реутов  ул Комсомольская д 13 под 6 код реш1306 3 эт кв 82 тел 89260228052 Татьяна        с срм        4500                                                4261ав        07.09        заказ</t>
  </si>
  <si>
    <t xml:space="preserve">20-2-6-7</t>
  </si>
  <si>
    <t xml:space="preserve">89776064842 Елена</t>
  </si>
  <si>
    <t xml:space="preserve">/o-kompanii.html                                страница с которой пришел запрос
Elena                                Имя
+7 977 606 48 42                                телефон
клоп котельники 2 шка</t>
  </si>
  <si>
    <t xml:space="preserve">5200/6800 // 3600 16-17.00 в 16.00 5000</t>
  </si>
  <si>
    <t xml:space="preserve">20-2-7-7</t>
  </si>
  <si>
    <t xml:space="preserve">согласовывает</t>
  </si>
  <si>
    <t xml:space="preserve">Таня номер кривой</t>
  </si>
  <si>
    <t xml:space="preserve">/dokumenty-dlya-ses.html 	          	     страница с которой пришел запрос
Максим 	          	     Имя
+7 890 377 17 37 	          	     телефон
</t>
  </si>
  <si>
    <t xml:space="preserve">Максим  ангрис                4800                                        1235ю</t>
  </si>
  <si>
    <t xml:space="preserve">ппк 3д, лаб, мед. осм, стир, вывоз отх мед, 25000</t>
  </si>
  <si>
    <t xml:space="preserve">пошел узнавать что есть чего нет</t>
  </si>
  <si>
    <t xml:space="preserve">статус звонка</t>
  </si>
  <si>
    <t xml:space="preserve">количество звонков</t>
  </si>
  <si>
    <t xml:space="preserve">количество заказов</t>
  </si>
  <si>
    <t xml:space="preserve">Сумма наличные</t>
  </si>
  <si>
    <t xml:space="preserve">Номер телефона</t>
  </si>
  <si>
    <t xml:space="preserve">Дата выполнения </t>
  </si>
  <si>
    <t xml:space="preserve">база/новая</t>
  </si>
  <si>
    <t xml:space="preserve">комментарии</t>
  </si>
  <si>
    <t xml:space="preserve">ГБУ "Жилищник района Метрогородок"</t>
  </si>
  <si>
    <t xml:space="preserve">1524ю</t>
  </si>
  <si>
    <t xml:space="preserve">89267132613 Яков  Открытое шоссе ул.21-10 </t>
  </si>
  <si>
    <t xml:space="preserve">блохи в подвале 662,7 кв м</t>
  </si>
  <si>
    <t xml:space="preserve">Метрогородок</t>
  </si>
  <si>
    <t xml:space="preserve">Открытое шоссе ул. 17-6</t>
  </si>
  <si>
    <t xml:space="preserve">662,4 дезинсекция</t>
  </si>
  <si>
    <t xml:space="preserve">Открытое шоссе ул. 21-11</t>
  </si>
  <si>
    <t xml:space="preserve">663,4 блохи в подвале</t>
  </si>
  <si>
    <t xml:space="preserve">Открытое шоссе ул. 17-7</t>
  </si>
  <si>
    <t xml:space="preserve">Открытое шоссе ул. 21-12</t>
  </si>
  <si>
    <t xml:space="preserve">662,4  блохи в подвале</t>
  </si>
  <si>
    <t xml:space="preserve">Открытое шоссе ул. 19-2</t>
  </si>
  <si>
    <t xml:space="preserve">Открытое шоссе ул. 24-3</t>
  </si>
  <si>
    <t xml:space="preserve">блохи в подвале 615,мусорокамере 15</t>
  </si>
  <si>
    <t xml:space="preserve">Открытое шоссе ул. 19-3</t>
  </si>
  <si>
    <t xml:space="preserve">Открытое шоссе ул. 24-14</t>
  </si>
  <si>
    <t xml:space="preserve">1005 блохи в подвале, мусорокамере 15</t>
  </si>
  <si>
    <t xml:space="preserve">Открытое шоссе ул. 19-4</t>
  </si>
  <si>
    <t xml:space="preserve">Открытое шоссе ул. 25-6</t>
  </si>
  <si>
    <t xml:space="preserve">1318,2 блохи в подвале</t>
  </si>
  <si>
    <t xml:space="preserve">Открытое шоссе ул. 21-2</t>
  </si>
  <si>
    <t xml:space="preserve">Открытое шоссе ул. 26-1</t>
  </si>
  <si>
    <t xml:space="preserve">676 блохи в подвале</t>
  </si>
  <si>
    <t xml:space="preserve">Открытое шоссе ул. 21-5</t>
  </si>
  <si>
    <t xml:space="preserve">Открытое шоссе ул 21-8</t>
  </si>
  <si>
    <t xml:space="preserve">лохи в подвале 1585 кв м</t>
  </si>
  <si>
    <t xml:space="preserve">Открытое шоссе ул. 21-10</t>
  </si>
  <si>
    <t xml:space="preserve">7 926 713 26 13 Яков  Открытое шоссе ул.       28-41</t>
  </si>
  <si>
    <t xml:space="preserve">1973,6 блохи в подвале</t>
  </si>
  <si>
    <t xml:space="preserve">Открытое шоссе ул. 21-14</t>
  </si>
  <si>
    <t xml:space="preserve">Открытое шоссе ул.        24-13</t>
  </si>
  <si>
    <t xml:space="preserve">938,4  блохи в подвале</t>
  </si>
  <si>
    <t xml:space="preserve">Открытое шоссе ул.        24-37</t>
  </si>
  <si>
    <t xml:space="preserve">771  блохи в подвале</t>
  </si>
  <si>
    <t xml:space="preserve">Открытое шоссе ул. 24-5А</t>
  </si>
  <si>
    <t xml:space="preserve">Открытое шоссе ул.        28-4</t>
  </si>
  <si>
    <t xml:space="preserve">1242  блохи в подвале</t>
  </si>
  <si>
    <t xml:space="preserve">Открытое шоссе ул. 24-5Б</t>
  </si>
  <si>
    <t xml:space="preserve">Открытое шоссе ул 21-14</t>
  </si>
  <si>
    <t xml:space="preserve">945,7  блохи в подвале</t>
  </si>
  <si>
    <t xml:space="preserve">Открытое шоссе ул. 24-5В</t>
  </si>
  <si>
    <t xml:space="preserve">Н химушина 1</t>
  </si>
  <si>
    <t xml:space="preserve">396,7  блохи в подвале</t>
  </si>
  <si>
    <t xml:space="preserve">Открытое шоссе ул. 24-5Г</t>
  </si>
  <si>
    <t xml:space="preserve">Н. Химушина ул.        3-1</t>
  </si>
  <si>
    <t xml:space="preserve">916,9  блохи в подвале</t>
  </si>
  <si>
    <t xml:space="preserve">Открытое шоссе ул. 24-13</t>
  </si>
  <si>
    <t xml:space="preserve">Н. Химушина ул.        17-1</t>
  </si>
  <si>
    <t xml:space="preserve">699  блохи в подвале</t>
  </si>
  <si>
    <t xml:space="preserve">Открытое шоссе ул. 24-36</t>
  </si>
  <si>
    <t xml:space="preserve">
Бульвар Рокоссовского</t>
  </si>
  <si>
    <t xml:space="preserve">Открытое шоссе ул.        21-5 7 926 713 26 13 Яков</t>
  </si>
  <si>
    <t xml:space="preserve">обработка подвала от блох 1142,6</t>
  </si>
  <si>
    <t xml:space="preserve">Открытое шоссе ул. 24-37</t>
  </si>
  <si>
    <t xml:space="preserve">Открытое шоссе ул.	21-10</t>
  </si>
  <si>
    <t xml:space="preserve">обработка подвала от блох 662,7</t>
  </si>
  <si>
    <t xml:space="preserve">Открытое шоссе ул. 24-41</t>
  </si>
  <si>
    <t xml:space="preserve">Открытое шоссе ул.	21-11</t>
  </si>
  <si>
    <t xml:space="preserve">обработка подвала от блох 663,4</t>
  </si>
  <si>
    <t xml:space="preserve">Открытое шоссе ул. 24-42</t>
  </si>
  <si>
    <t xml:space="preserve">Открытое шоссе ул.	21-12</t>
  </si>
  <si>
    <t xml:space="preserve">обработка подвала от блох 662,4</t>
  </si>
  <si>
    <t xml:space="preserve">Открытое шоссе ул.	24-3</t>
  </si>
  <si>
    <t xml:space="preserve">обработка подвала от блох 615 и мусоропровод 15</t>
  </si>
  <si>
    <t xml:space="preserve">Открытое шоссе ул. 25-7</t>
  </si>
  <si>
    <t xml:space="preserve">Открытое шоссе ул.	24-14</t>
  </si>
  <si>
    <t xml:space="preserve">обработка подвала от блох 1005 и мусоропровод 15</t>
  </si>
  <si>
    <t xml:space="preserve">Открытое шоссе ул. 25-8</t>
  </si>
  <si>
    <t xml:space="preserve">Открытое шоссе ул.	25-6</t>
  </si>
  <si>
    <t xml:space="preserve">обработка подвала от блох  1318,2</t>
  </si>
  <si>
    <t xml:space="preserve">Открытое шоссе ул. 25-15</t>
  </si>
  <si>
    <t xml:space="preserve">Сокольники</t>
  </si>
  <si>
    <t xml:space="preserve">б/н</t>
  </si>
  <si>
    <t xml:space="preserve">1327Ю</t>
  </si>
  <si>
    <t xml:space="preserve">5-ая Сокольническая ул., д.16</t>
  </si>
  <si>
    <t xml:space="preserve">дер дез 376,5</t>
  </si>
  <si>
    <t xml:space="preserve">
Черкизовская
</t>
  </si>
  <si>
    <t xml:space="preserve">АЗС 121	ВАО	Сиреневый б-р, вл. 4 А</t>
  </si>
  <si>
    <t xml:space="preserve">68,3 дер дез</t>
  </si>
  <si>
    <t xml:space="preserve">Открытое шоссе ул 26-2.</t>
  </si>
  <si>
    <t xml:space="preserve">Открытое шоссе ул. 26-4</t>
  </si>
  <si>
    <t xml:space="preserve">Открытое ш., 23, корп. 1,Позвонить 7 926 713 26 13 Якову, он скажет какие адреса обрабатывать, выполнить работы до окончания его рабочего дня, до 17:00 </t>
  </si>
  <si>
    <t xml:space="preserve">обработка подвала от блох </t>
  </si>
  <si>
    <t xml:space="preserve">Открытое шоссе ул. 26-5</t>
  </si>
  <si>
    <t xml:space="preserve">Открытое шоссе ул. 27-1</t>
  </si>
  <si>
    <t xml:space="preserve">Открытое шоссе ул. 27-3</t>
  </si>
  <si>
    <t xml:space="preserve">Открытое шоссе ул. 27-5</t>
  </si>
  <si>
    <t xml:space="preserve">Открытое шоссе ул. 27-7</t>
  </si>
  <si>
    <t xml:space="preserve">Открытое шоссе ул. 28-7</t>
  </si>
  <si>
    <t xml:space="preserve">Открытое шоссе ул. 28-8</t>
  </si>
  <si>
    <t xml:space="preserve">Открытое шоссе ул. 28-10</t>
  </si>
  <si>
    <t xml:space="preserve">Открытое шоссе ул. 28-11</t>
  </si>
  <si>
    <t xml:space="preserve">Открытое шоссе ул. 29-1</t>
  </si>
  <si>
    <t xml:space="preserve">Открытое шоссе ул. 29-2</t>
  </si>
  <si>
    <t xml:space="preserve">Открытое шоссе ул. 29-3</t>
  </si>
  <si>
    <t xml:space="preserve">Бульвар Рокосовского</t>
  </si>
  <si>
    <t xml:space="preserve">Открытое шоссе ул. 7 926 713 26 13 Яков Позвонить как будет выезжать дезинфектор, он скажет на какой адрес подьехать и скажет адреса для обработки,обработать по максимуму до конца рабочего дня диспетчера жилищника</t>
  </si>
  <si>
    <t xml:space="preserve">Ообработка подвалов от блох</t>
  </si>
  <si>
    <t xml:space="preserve">Открытое шоссе ул. 29-4</t>
  </si>
  <si>
    <t xml:space="preserve">Открытое шоссе ул. 29-5</t>
  </si>
  <si>
    <t xml:space="preserve">Открытое шоссе ул. 29-6</t>
  </si>
  <si>
    <t xml:space="preserve">Открытое шоссе ул. 29-7</t>
  </si>
  <si>
    <t xml:space="preserve">Открытое шоссе ул. 29-10</t>
  </si>
  <si>
    <t xml:space="preserve">Н. Химушина ул. 3-1</t>
  </si>
  <si>
    <t xml:space="preserve">Н. Химушина ул. 5-1</t>
  </si>
  <si>
    <t xml:space="preserve">Н. Химушина ул. 5-2</t>
  </si>
  <si>
    <t xml:space="preserve">Н. Химушина ул. 7-1</t>
  </si>
  <si>
    <t xml:space="preserve">Н. Химушина ул. 7-2</t>
  </si>
  <si>
    <t xml:space="preserve">Н. Химушина ул. 9-2</t>
  </si>
  <si>
    <t xml:space="preserve">Н. Химушина ул. 11-1</t>
  </si>
  <si>
    <t xml:space="preserve">Н. Химушина ул. 11-2</t>
  </si>
  <si>
    <t xml:space="preserve">Н. Химушина ул. 11-3</t>
  </si>
  <si>
    <t xml:space="preserve">Н. Химушина ул. 13-1</t>
  </si>
  <si>
    <t xml:space="preserve">Н. Химушина ул. 13-2</t>
  </si>
  <si>
    <t xml:space="preserve">Н. Химушина ул. 13-5</t>
  </si>
  <si>
    <t xml:space="preserve">Н. Химушина ул. 15-1</t>
  </si>
  <si>
    <t xml:space="preserve">Н. Химушина ул. 15-2</t>
  </si>
  <si>
    <t xml:space="preserve">Н. Химушина ул. 17-1</t>
  </si>
  <si>
    <t xml:space="preserve">Н. Химушина ул. 17-2</t>
  </si>
  <si>
    <t xml:space="preserve">Н. Химушина ул. 19-1</t>
  </si>
  <si>
    <t xml:space="preserve">Н. Химушина ул. 19-2</t>
  </si>
  <si>
    <t xml:space="preserve">Н. Химушина ул. 19-3</t>
  </si>
  <si>
    <t xml:space="preserve">Н. Химушина ул. 21-1</t>
  </si>
  <si>
    <t xml:space="preserve">Н. Химушина ул. 21-2</t>
  </si>
  <si>
    <t xml:space="preserve">Открытое шоссе ул. 24-1</t>
  </si>
  <si>
    <t xml:space="preserve">Открытое шоссе ул. 17-3</t>
  </si>
  <si>
    <t xml:space="preserve">Открытое шоссе ул. 17-8</t>
  </si>
  <si>
    <t xml:space="preserve">Открытое шоссе ул. 17-9</t>
  </si>
  <si>
    <t xml:space="preserve">Открытое шоссе ул. 17-10</t>
  </si>
  <si>
    <t xml:space="preserve">Открытое шоссе ул. 17-12</t>
  </si>
  <si>
    <t xml:space="preserve">Открытое шоссе ул. 17-13</t>
  </si>
  <si>
    <t xml:space="preserve">Открытое шоссе ул. 19-1</t>
  </si>
  <si>
    <t xml:space="preserve">Открытое шоссе ул. 19-5</t>
  </si>
  <si>
    <t xml:space="preserve">Открытое шоссе ул. 21-1</t>
  </si>
  <si>
    <t xml:space="preserve">Открытое шоссе ул. 21-6</t>
  </si>
  <si>
    <t xml:space="preserve">Открытое шоссе ул. 21-7</t>
  </si>
  <si>
    <t xml:space="preserve">Открытое шоссе ул. 21-8</t>
  </si>
  <si>
    <t xml:space="preserve">Открытое шоссе ул. 21-9</t>
  </si>
  <si>
    <t xml:space="preserve">Открытое шоссе ул. 21-13</t>
  </si>
  <si>
    <t xml:space="preserve">Открытое шоссе ул. 23-2</t>
  </si>
  <si>
    <t xml:space="preserve">Открытое шоссе ул. 23-3</t>
  </si>
  <si>
    <t xml:space="preserve">Открытое шоссе ул. 23-6</t>
  </si>
  <si>
    <t xml:space="preserve">Открытое шоссе ул. 23-7</t>
  </si>
  <si>
    <t xml:space="preserve">Открытое шоссе ул. 25-2</t>
  </si>
  <si>
    <t xml:space="preserve">Открытое шоссе ул. 25-9</t>
  </si>
  <si>
    <t xml:space="preserve">Открытое шоссе ул. 25-10</t>
  </si>
  <si>
    <t xml:space="preserve">Открытое шоссе ул. 25-11</t>
  </si>
  <si>
    <t xml:space="preserve">Открытое шоссе ул. 25-12</t>
  </si>
  <si>
    <t xml:space="preserve">Открытое шоссе ул. 25-13</t>
  </si>
  <si>
    <t xml:space="preserve">Открытое шоссе ул. 25-14</t>
  </si>
  <si>
    <t xml:space="preserve">Открытое шоссе ул. 27-2</t>
  </si>
  <si>
    <t xml:space="preserve">Открытое шоссе ул. 27-4</t>
  </si>
  <si>
    <t xml:space="preserve">Открытое шоссе ул. 27-6</t>
  </si>
  <si>
    <t xml:space="preserve">Открытое шоссе ул. 29-8</t>
  </si>
  <si>
    <t xml:space="preserve">Открытое шоссе ул. 29-9</t>
  </si>
  <si>
    <t xml:space="preserve">Открытое шоссе ул. 29-11</t>
  </si>
  <si>
    <t xml:space="preserve">Открытое шоссе ул. 17-1</t>
  </si>
  <si>
    <t xml:space="preserve">Открытое шоссе ул. 17-4</t>
  </si>
  <si>
    <t xml:space="preserve">Открытое шоссе ул. 17-11</t>
  </si>
  <si>
    <t xml:space="preserve">Открытое шоссе ул. 22</t>
  </si>
  <si>
    <t xml:space="preserve">Открытое шоссе ул. 23-1</t>
  </si>
  <si>
    <t xml:space="preserve">Открытое шоссе ул. 23-4</t>
  </si>
  <si>
    <t xml:space="preserve">Открытое шоссе ул. 23-5</t>
  </si>
  <si>
    <t xml:space="preserve">Открытое шоссе ул. 24-2</t>
  </si>
  <si>
    <t xml:space="preserve">Открытое шоссе ул. 24-11</t>
  </si>
  <si>
    <t xml:space="preserve">Открытое шоссе ул. 24-12</t>
  </si>
  <si>
    <t xml:space="preserve">Открытое шоссе ул. 25-1</t>
  </si>
  <si>
    <t xml:space="preserve">Открытое шоссе ул. 25-5</t>
  </si>
  <si>
    <t xml:space="preserve">Открытое шоссе ул. 25-16</t>
  </si>
  <si>
    <t xml:space="preserve">Открытое шоссе ул. 26-9</t>
  </si>
  <si>
    <t xml:space="preserve">Открытое шоссе ул. 26-10</t>
  </si>
  <si>
    <t xml:space="preserve">Открытое шоссе ул. 26-12</t>
  </si>
  <si>
    <t xml:space="preserve">Открытое шоссе ул. 26-12А</t>
  </si>
  <si>
    <t xml:space="preserve">Открытое шоссе ул. 27-8</t>
  </si>
  <si>
    <t xml:space="preserve">Открытое шоссе ул. 27-9</t>
  </si>
  <si>
    <t xml:space="preserve">Открытое шоссе ул. 28-1</t>
  </si>
  <si>
    <t xml:space="preserve">Открытое шоссе ул. 28-2</t>
  </si>
  <si>
    <t xml:space="preserve">Открытое шоссе ул. 28-3</t>
  </si>
  <si>
    <t xml:space="preserve">Открытое шоссе ул. 28-4</t>
  </si>
  <si>
    <t xml:space="preserve">Открытое шоссе ул. 28-6</t>
  </si>
  <si>
    <t xml:space="preserve">Открытое шоссе ул. 28-6А</t>
  </si>
  <si>
    <t xml:space="preserve">Открытое шоссе ул. 28-9</t>
  </si>
  <si>
    <t xml:space="preserve">Н. Химушина ул. 1</t>
  </si>
  <si>
    <t xml:space="preserve">Н. Химушина ул. 13-3</t>
  </si>
  <si>
    <t xml:space="preserve">Н. Химушина ул. 23</t>
  </si>
  <si>
    <t xml:space="preserve">Открытое шоссе ул. 21-3</t>
  </si>
  <si>
    <t xml:space="preserve">Открытое шоссе ул. 21-4</t>
  </si>
  <si>
    <t xml:space="preserve">Открытое шоссе ул. 25-3</t>
  </si>
  <si>
    <t xml:space="preserve">Открытое шоссе ул. 25-4</t>
  </si>
  <si>
    <t xml:space="preserve">Открытое шоссе ул. 17-2</t>
  </si>
  <si>
    <t xml:space="preserve">Открытое шоссе ул. 17-5</t>
  </si>
  <si>
    <t xml:space="preserve">Н. Химушина ул. 9-1</t>
  </si>
  <si>
    <t xml:space="preserve">Н. Химушина ул. 15-3</t>
  </si>
  <si>
    <t xml:space="preserve">Таможня</t>
  </si>
  <si>
    <t xml:space="preserve">бн постоплата</t>
  </si>
  <si>
    <t xml:space="preserve">ГК-118/2019 Центральная базовая таможня от имени Российской Федерации </t>
  </si>
  <si>
    <t xml:space="preserve">г. Москва, ул. Пречистенка, д. 9/9</t>
  </si>
  <si>
    <t xml:space="preserve">2 849,9 дер дез</t>
  </si>
  <si>
    <t xml:space="preserve">г. Москва, ул. Новодмитровская, домовл. 4, стр. 1; домовл. 4,стр. 2; домовл. 4, стр. 3</t>
  </si>
  <si>
    <t xml:space="preserve">28 650,9  дер дез</t>
  </si>
  <si>
    <t xml:space="preserve">20 обязательно блохи </t>
  </si>
  <si>
    <t xml:space="preserve">г. Москва, Керамический пр-д, д. 59, стр. 2</t>
  </si>
  <si>
    <t xml:space="preserve">5 521,2  дер дез</t>
  </si>
  <si>
    <t xml:space="preserve">11/5 к5 2833 местный телефон</t>
  </si>
  <si>
    <t xml:space="preserve">г. Москва, ул. 1-ая Радиальная, д. 2</t>
  </si>
  <si>
    <t xml:space="preserve">3 457,1  дер дез</t>
  </si>
  <si>
    <t xml:space="preserve">г. Москва, Каширское шоссе, д. 48, к. 2</t>
  </si>
  <si>
    <t xml:space="preserve">608,4  дер дез</t>
  </si>
  <si>
    <t xml:space="preserve">г. Москва, ул. Новозаводская, д. 11/5;
 д. 11/5, стр. 2; д. 11/5, стр. 3; д. 11/5, стр. 5; д. 11/5,стр. 8; д. 11/5,стр. 10; д. 11/5,стр. 11; д. 11/5, стр. 12; д. 11/5,стр. 14;д. 11/5, стр. 19; д. 11/5, стр. 20; д. 11/5,стр. 25;</t>
  </si>
  <si>
    <t xml:space="preserve">62 581,2  дер дез</t>
  </si>
  <si>
    <t xml:space="preserve">г. Москва, Открытое шоссе, д. 32
 (ГУ ЦК Госпиталь ФТС России)</t>
  </si>
  <si>
    <t xml:space="preserve">29 672,2  дер дез</t>
  </si>
  <si>
    <t xml:space="preserve">г. Москва, ул. Яузская, д. 8, стр.1</t>
  </si>
  <si>
    <t xml:space="preserve">2 486,5  дер дез</t>
  </si>
  <si>
    <t xml:space="preserve">г. Москва, ул. Клары Цеткин, д. 29А</t>
  </si>
  <si>
    <t xml:space="preserve">3 703,9  дер дез</t>
  </si>
  <si>
    <t xml:space="preserve">г. Москва, ул. Кусковская, д.26; д. 26, стр. 3</t>
  </si>
  <si>
    <t xml:space="preserve">3 598,5  дер дез</t>
  </si>
  <si>
    <t xml:space="preserve">г. Москва, ул. 6-ая Радиальная, д. 1</t>
  </si>
  <si>
    <t xml:space="preserve">3 838,2  дер дез</t>
  </si>
  <si>
    <t xml:space="preserve">Лубянка</t>
  </si>
  <si>
    <t xml:space="preserve">обсл. ежеквартальное</t>
  </si>
  <si>
    <t xml:space="preserve">1397ю 
ООО Скани </t>
  </si>
  <si>
    <t xml:space="preserve">г.Москва, Лубянский
пр-д, д.3/6, стр.6 </t>
  </si>
  <si>
    <t xml:space="preserve">Дератизация - 821,20
кв.м (подвал);
Дезинсекция – 4 243,60
кв. м. если будут проблемы то звонить сюда 89267867195</t>
  </si>
  <si>
    <t xml:space="preserve">в сентябре были </t>
  </si>
  <si>
    <t xml:space="preserve">Октяборьское поле</t>
  </si>
  <si>
    <t xml:space="preserve">г.Москва,
ул. Народного
Ополчения, д.33, корп.2 если будут проблемы то звонить сюда 89267867195</t>
  </si>
  <si>
    <t xml:space="preserve">Дезинсекция – 172,10 кв.
м.</t>
  </si>
  <si>
    <t xml:space="preserve">Свиблово</t>
  </si>
  <si>
    <t xml:space="preserve">г.Москва, Берингов
пр-д, д.1 если будут проблемы то звонить сюда 89267867195</t>
  </si>
  <si>
    <t xml:space="preserve">Дезинсекция – 140,03 кв.
м.</t>
  </si>
  <si>
    <t xml:space="preserve">Аэропорт</t>
  </si>
  <si>
    <t xml:space="preserve">г.Москва,
ул. Викторенко, д.4,
корп.1 если будут проблемы то звонить сюда 89267867195</t>
  </si>
  <si>
    <t xml:space="preserve">Дезинсекция – 177,63 кв.
м.</t>
  </si>
  <si>
    <t xml:space="preserve">г.Москва, Мясницкий
пр-д, д.2/1 если будут проблемы то звонить сюда 89267867195</t>
  </si>
  <si>
    <t xml:space="preserve">Дератизация – 1 075,90
кв.м (чердак);
Дезинсекция – 2 201,90
кв. м.</t>
  </si>
  <si>
    <t xml:space="preserve">г.Москва,
ул. Кржижановского,
д.20/30, корп.5 если будут проблемы то звонить сюда 89267867195</t>
  </si>
  <si>
    <t xml:space="preserve">Дератизация - 172,60
кв.м (подвал);
Дезинсекция – 1 923,70
кв. м.</t>
  </si>
  <si>
    <t xml:space="preserve">г.Москва, ул. Пруд
Ключики, д.3 если будут проблемы то звонить сюда 89267867195</t>
  </si>
  <si>
    <t xml:space="preserve">Дезинсекция – 313,27 кв.
м.</t>
  </si>
  <si>
    <t xml:space="preserve">г.Москва,
ул. Буженинова, д.12 если будут проблемы то звонить сюда 89267867195</t>
  </si>
  <si>
    <t xml:space="preserve">Дезинсекция – 432,01 кв.
м.</t>
  </si>
  <si>
    <t xml:space="preserve">г.Москва,
ул. Изюмская, д.45,
корп.2 если будут проблемы то звонить сюда 89267867195</t>
  </si>
  <si>
    <t xml:space="preserve">Дезинсекция – 220,42 кв.
м.</t>
  </si>
  <si>
    <t xml:space="preserve">г.Москва, Зеленоград,
корп.456, п.12 если будут проблемы то звонить сюда 89267867195</t>
  </si>
  <si>
    <t xml:space="preserve">Дезинсекция – 75,57 кв.
м.</t>
  </si>
  <si>
    <t xml:space="preserve">Савёловская</t>
  </si>
  <si>
    <t xml:space="preserve">хосписы бн обслуж</t>
  </si>
  <si>
    <t xml:space="preserve">№ 30ГК225-19 дератизация №33ГК225-19 (дезинсекция)  НА КАЖДЫЙ КОНТРАКТ ОТДЕЛЬНЫЙ АКТ</t>
  </si>
  <si>
    <t xml:space="preserve">г. Москва, ул. Двинцев, д.6, стр.2 Лаура 89167520312 </t>
  </si>
  <si>
    <t xml:space="preserve">Дезинсекция и дератизация  9 450 кв м  нужен акт обследования,</t>
  </si>
  <si>
    <t xml:space="preserve">Спортивная
</t>
  </si>
  <si>
    <t xml:space="preserve">ул. Доватора, д.10, строение 1 Лаура 89167520312 (в акте пишим за май)</t>
  </si>
  <si>
    <t xml:space="preserve">Дезинсекция и дератизация 1554,1 кв м и нужен акт обследования, </t>
  </si>
  <si>
    <t xml:space="preserve">Селигерская</t>
  </si>
  <si>
    <t xml:space="preserve">г. Москва, ул. Талдомская, д. 2А Лаура 89167520312 </t>
  </si>
  <si>
    <t xml:space="preserve">Дезинсекция и дератизация 2 468,1 кв м,   и нужен акт обследования</t>
  </si>
  <si>
    <t xml:space="preserve">Ботанический сад</t>
  </si>
  <si>
    <t xml:space="preserve">г. Москва, ул. 1-ая Леонова, д.1 Лаура 89167520312</t>
  </si>
  <si>
    <t xml:space="preserve">Дезинсекция и дератизация 2 488,6   и нужен акт обследования</t>
  </si>
  <si>
    <t xml:space="preserve">
Царицыно</t>
  </si>
  <si>
    <t xml:space="preserve"> г. Москва, ул. 3-я Радиальная, д.2А,Лаура 89167520312 </t>
  </si>
  <si>
    <t xml:space="preserve">Дезинсекция и дератизация ,2456,2
Подвальные помещения. и нужен акт обследования</t>
  </si>
  <si>
    <t xml:space="preserve">Речной вокзал</t>
  </si>
  <si>
    <t xml:space="preserve">г. Москва г. Зеленоград, корпус 1701 Лаура 89167520312 (в акте пишим за май)</t>
  </si>
  <si>
    <t xml:space="preserve">Дезинсекция и дератизация  2 438,3 кв м нужен акт обследования,</t>
  </si>
  <si>
    <t xml:space="preserve">г. Москва, Куркинское шоссе, д.33 Лаура 89167520312 (в акте пишим за май)</t>
  </si>
  <si>
    <t xml:space="preserve">Дезинсекция и дератизация 2 494,00 кв м нужен акт обследования,</t>
  </si>
  <si>
    <t xml:space="preserve">Некрасовка</t>
  </si>
  <si>
    <t xml:space="preserve">г. Москва, ул. 2-ая Вольская, д.21 3 Лаура 89167520312 (в акте пишим за май)89099417424 Ирина Михайловна</t>
  </si>
  <si>
    <t xml:space="preserve">Дезинсекция и дератизация 2 447,50 кв м , нужен акт обследования</t>
  </si>
  <si>
    <t xml:space="preserve">
Бульвар Дмитрия Донского</t>
  </si>
  <si>
    <t xml:space="preserve">ул. Поляны, д. 4 Лаура 89167520312 </t>
  </si>
  <si>
    <t xml:space="preserve"> Дезинсекция и дератизация 2 529,3  и привезти акт обследования,</t>
  </si>
  <si>
    <t xml:space="preserve">скорая помощь</t>
  </si>
  <si>
    <r>
      <rPr>
        <sz val="11"/>
        <rFont val="Arial"/>
        <family val="0"/>
        <charset val="1"/>
      </rPr>
      <t xml:space="preserve">б\н обслуж</t>
    </r>
    <r>
      <rPr>
        <sz val="11"/>
        <color rgb="FFFF0000"/>
        <rFont val="Cambria"/>
        <family val="0"/>
        <charset val="1"/>
      </rPr>
      <t xml:space="preserve">  подстанция №1</t>
    </r>
  </si>
  <si>
    <r>
      <rPr>
        <sz val="11"/>
        <rFont val="Arial"/>
        <family val="0"/>
        <charset val="1"/>
      </rPr>
      <t xml:space="preserve"> № ДД-204/18 ССиНМП им. А.С. Пучкова  </t>
    </r>
    <r>
      <rPr>
        <b val="true"/>
        <sz val="11"/>
        <rFont val="Cambria"/>
        <family val="0"/>
        <charset val="1"/>
      </rPr>
      <t xml:space="preserve">Скорая помощь</t>
    </r>
  </si>
  <si>
    <t xml:space="preserve">г. Москва, Ленинский проспект, д.8, кор.15</t>
  </si>
  <si>
    <t xml:space="preserve">954,1 дер дез</t>
  </si>
  <si>
    <r>
      <rPr>
        <sz val="11"/>
        <rFont val="Arial"/>
        <family val="0"/>
        <charset val="1"/>
      </rPr>
      <t xml:space="preserve">б\н обслуж</t>
    </r>
    <r>
      <rPr>
        <sz val="11"/>
        <color rgb="FFFF0000"/>
        <rFont val="Cambria"/>
        <family val="0"/>
        <charset val="1"/>
      </rPr>
      <t xml:space="preserve">  подстанция №4</t>
    </r>
  </si>
  <si>
    <t xml:space="preserve">г. Москва, ул. Брянская, д. 11</t>
  </si>
  <si>
    <t xml:space="preserve">807,9  дер дез</t>
  </si>
  <si>
    <r>
      <rPr>
        <sz val="11"/>
        <rFont val="Arial"/>
        <family val="0"/>
        <charset val="1"/>
      </rPr>
      <t xml:space="preserve">б\н обслуж</t>
    </r>
    <r>
      <rPr>
        <sz val="11"/>
        <color rgb="FFFF0000"/>
        <rFont val="Cambria"/>
        <family val="0"/>
        <charset val="1"/>
      </rPr>
      <t xml:space="preserve"> подстанция № 5</t>
    </r>
  </si>
  <si>
    <t xml:space="preserve"> № ДД-204/18 Скорая помощь</t>
  </si>
  <si>
    <t xml:space="preserve"> Ярославское шоссе д 40 тел 89164164072 Раиса </t>
  </si>
  <si>
    <t xml:space="preserve"> (площадь по контракту дератизация дезинсекция 3196,5 кв м)</t>
  </si>
  <si>
    <r>
      <rPr>
        <sz val="11"/>
        <rFont val="Arial"/>
        <family val="0"/>
        <charset val="1"/>
      </rPr>
      <t xml:space="preserve">б\н обслуж </t>
    </r>
    <r>
      <rPr>
        <sz val="11"/>
        <color rgb="FFFF0000"/>
        <rFont val="Cambria"/>
        <family val="0"/>
        <charset val="1"/>
      </rPr>
      <t xml:space="preserve">подстанция № 7</t>
    </r>
  </si>
  <si>
    <t xml:space="preserve">  Москва ул Саморы Машела д 10 7 89096910973   Надежда</t>
  </si>
  <si>
    <t xml:space="preserve">(площадь по контракту дератизация дезинсекция 2929,2)</t>
  </si>
  <si>
    <r>
      <rPr>
        <sz val="11"/>
        <rFont val="Arial"/>
        <family val="0"/>
        <charset val="1"/>
      </rPr>
      <t xml:space="preserve">б\н обслуж</t>
    </r>
    <r>
      <rPr>
        <sz val="11"/>
        <color rgb="FFFF0000"/>
        <rFont val="Cambria"/>
        <family val="0"/>
        <charset val="1"/>
      </rPr>
      <t xml:space="preserve">  подстанция №9</t>
    </r>
  </si>
  <si>
    <t xml:space="preserve">г. Москва, ул. Пантелеевская, д. 6</t>
  </si>
  <si>
    <t xml:space="preserve">2240,1  дер дез</t>
  </si>
  <si>
    <r>
      <rPr>
        <sz val="11"/>
        <rFont val="Arial"/>
        <family val="0"/>
        <charset val="1"/>
      </rPr>
      <t xml:space="preserve">б\н обслуж</t>
    </r>
    <r>
      <rPr>
        <sz val="11"/>
        <color rgb="FFFF0000"/>
        <rFont val="Cambria"/>
        <family val="0"/>
        <charset val="1"/>
      </rPr>
      <t xml:space="preserve"> подстанция №11</t>
    </r>
  </si>
  <si>
    <t xml:space="preserve">11	г. Москва, ул. 1-я Хуторская, д. 3	</t>
  </si>
  <si>
    <t xml:space="preserve">3010,1 дер дез</t>
  </si>
  <si>
    <r>
      <rPr>
        <sz val="11"/>
        <rFont val="Arial"/>
        <family val="0"/>
        <charset val="1"/>
      </rPr>
      <t xml:space="preserve">б\н обслуж</t>
    </r>
    <r>
      <rPr>
        <sz val="11"/>
        <color rgb="FFFF0000"/>
        <rFont val="Cambria"/>
        <family val="0"/>
        <charset val="1"/>
      </rPr>
      <t xml:space="preserve"> подстанция №12</t>
    </r>
  </si>
  <si>
    <t xml:space="preserve"> Мневники 5 к3   89057155365</t>
  </si>
  <si>
    <t xml:space="preserve">дер дез 3345,7 по контракту</t>
  </si>
  <si>
    <r>
      <rPr>
        <sz val="11"/>
        <rFont val="Arial"/>
        <family val="0"/>
        <charset val="1"/>
      </rPr>
      <t xml:space="preserve">б\н обслуж</t>
    </r>
    <r>
      <rPr>
        <sz val="11"/>
        <color rgb="FFFF0000"/>
        <rFont val="Cambria"/>
        <family val="0"/>
        <charset val="1"/>
      </rPr>
      <t xml:space="preserve">  подстанция №14</t>
    </r>
  </si>
  <si>
    <t xml:space="preserve">г. Москва, 5-й Монетчиковский пер., д. 11, стр. 1, 3, 4, 8</t>
  </si>
  <si>
    <t xml:space="preserve">958,5  дер дез</t>
  </si>
  <si>
    <r>
      <rPr>
        <sz val="11"/>
        <rFont val="Arial"/>
        <family val="0"/>
        <charset val="1"/>
      </rPr>
      <t xml:space="preserve">б\н обслуж</t>
    </r>
    <r>
      <rPr>
        <sz val="11"/>
        <color rgb="FFFF0000"/>
        <rFont val="Cambria"/>
        <family val="0"/>
        <charset val="1"/>
      </rPr>
      <t xml:space="preserve"> подстанция №15</t>
    </r>
  </si>
  <si>
    <t xml:space="preserve">15        г. Москва, ул. Дорогобужская, д. 19       </t>
  </si>
  <si>
    <t xml:space="preserve"> 3464,5 дератизация, дезинсекция клопы</t>
  </si>
  <si>
    <r>
      <rPr>
        <sz val="11"/>
        <rFont val="Arial"/>
        <family val="0"/>
        <charset val="1"/>
      </rPr>
      <t xml:space="preserve">б\н обслуж</t>
    </r>
    <r>
      <rPr>
        <sz val="11"/>
        <color rgb="FFFF0000"/>
        <rFont val="Cambria"/>
        <family val="0"/>
        <charset val="1"/>
      </rPr>
      <t xml:space="preserve">  подстанция №21</t>
    </r>
  </si>
  <si>
    <t xml:space="preserve">г. Москва, Яузский бульвар, д. 9/6, стр. 4</t>
  </si>
  <si>
    <t xml:space="preserve">Сходненская</t>
  </si>
  <si>
    <r>
      <rPr>
        <sz val="11"/>
        <rFont val="Arial"/>
        <family val="0"/>
        <charset val="1"/>
      </rPr>
      <t xml:space="preserve">б\н обслуж</t>
    </r>
    <r>
      <rPr>
        <sz val="11"/>
        <color rgb="FFFF0000"/>
        <rFont val="Cambria"/>
        <family val="0"/>
        <charset val="1"/>
      </rPr>
      <t xml:space="preserve">  подстанция №24</t>
    </r>
  </si>
  <si>
    <t xml:space="preserve">Москва Цветочный прд д 6 84994934075 Ольга</t>
  </si>
  <si>
    <t xml:space="preserve">дер дез 3366,2 </t>
  </si>
  <si>
    <r>
      <rPr>
        <sz val="11"/>
        <rFont val="Arial"/>
        <family val="0"/>
        <charset val="1"/>
      </rPr>
      <t xml:space="preserve">б\н обслуж</t>
    </r>
    <r>
      <rPr>
        <sz val="11"/>
        <color rgb="FFFF0000"/>
        <rFont val="Cambria"/>
        <family val="0"/>
        <charset val="1"/>
      </rPr>
      <t xml:space="preserve">  подстанция №26</t>
    </r>
  </si>
  <si>
    <t xml:space="preserve">г. Москва, Мичуринский пр-т, д. 74, корп. 2  89772860216 Наталья</t>
  </si>
  <si>
    <t xml:space="preserve">4269,6  дер дез</t>
  </si>
  <si>
    <r>
      <rPr>
        <sz val="11"/>
        <rFont val="Arial"/>
        <family val="0"/>
        <charset val="1"/>
      </rPr>
      <t xml:space="preserve">б\н обслуж</t>
    </r>
    <r>
      <rPr>
        <sz val="11"/>
        <color rgb="FFFF0000"/>
        <rFont val="Cambria"/>
        <family val="0"/>
        <charset val="1"/>
      </rPr>
      <t xml:space="preserve"> подстанция №27</t>
    </r>
  </si>
  <si>
    <t xml:space="preserve">27	г. Москва, Зеленоград, корп. 857	</t>
  </si>
  <si>
    <t xml:space="preserve">3423,7 дер дез</t>
  </si>
  <si>
    <r>
      <rPr>
        <sz val="11"/>
        <rFont val="Arial"/>
        <family val="0"/>
        <charset val="1"/>
      </rPr>
      <t xml:space="preserve">б\н обслуж</t>
    </r>
    <r>
      <rPr>
        <sz val="11"/>
        <color rgb="FFFF0000"/>
        <rFont val="Cambria"/>
        <family val="0"/>
        <charset val="1"/>
      </rPr>
      <t xml:space="preserve"> подстанция №29</t>
    </r>
  </si>
  <si>
    <t xml:space="preserve">29        г. Москва, ул. Элеваторная, д. 13      </t>
  </si>
  <si>
    <t xml:space="preserve">  1253,4 дер дез</t>
  </si>
  <si>
    <r>
      <rPr>
        <sz val="11"/>
        <rFont val="Arial"/>
        <family val="0"/>
        <charset val="1"/>
      </rPr>
      <t xml:space="preserve">б\н обслуж</t>
    </r>
    <r>
      <rPr>
        <sz val="11"/>
        <color rgb="FFFF0000"/>
        <rFont val="Cambria"/>
        <family val="0"/>
        <charset val="1"/>
      </rPr>
      <t xml:space="preserve"> подстанция №34</t>
    </r>
  </si>
  <si>
    <t xml:space="preserve">34	г. Москва, ул. Климашкина, д. 18, стр. 1	</t>
  </si>
  <si>
    <t xml:space="preserve">1600,8 дер дез</t>
  </si>
  <si>
    <r>
      <rPr>
        <sz val="11"/>
        <rFont val="Arial"/>
        <family val="0"/>
        <charset val="1"/>
      </rPr>
      <t xml:space="preserve">б\н обслуж</t>
    </r>
    <r>
      <rPr>
        <sz val="11"/>
        <color rgb="FFFF0000"/>
        <rFont val="Cambria"/>
        <family val="0"/>
        <charset val="1"/>
      </rPr>
      <t xml:space="preserve"> подстанция №38</t>
    </r>
  </si>
  <si>
    <t xml:space="preserve">г Москва ул Голубинская д 2 89261800711 Елена</t>
  </si>
  <si>
    <t xml:space="preserve">3216,9 дер дез</t>
  </si>
  <si>
    <r>
      <rPr>
        <sz val="11"/>
        <rFont val="Arial"/>
        <family val="0"/>
        <charset val="1"/>
      </rPr>
      <t xml:space="preserve">б\н обслуж</t>
    </r>
    <r>
      <rPr>
        <sz val="11"/>
        <color rgb="FFFF0000"/>
        <rFont val="Cambria"/>
        <family val="0"/>
        <charset val="1"/>
      </rPr>
      <t xml:space="preserve"> подстанция №44</t>
    </r>
  </si>
  <si>
    <t xml:space="preserve">44	г. Москва, ул. Авиаторов, д. 36	</t>
  </si>
  <si>
    <t xml:space="preserve">3924,1  дер дез </t>
  </si>
  <si>
    <r>
      <rPr>
        <sz val="11"/>
        <rFont val="Arial"/>
        <family val="0"/>
        <charset val="1"/>
      </rPr>
      <t xml:space="preserve">б\н обслуж</t>
    </r>
    <r>
      <rPr>
        <sz val="11"/>
        <color rgb="FFFF0000"/>
        <rFont val="Cambria"/>
        <family val="0"/>
        <charset val="1"/>
      </rPr>
      <t xml:space="preserve">  подстанция №45</t>
    </r>
  </si>
  <si>
    <t xml:space="preserve">г. Москва, Институтский пер., д. 5</t>
  </si>
  <si>
    <t xml:space="preserve">3586  дер дез</t>
  </si>
  <si>
    <r>
      <rPr>
        <sz val="11"/>
        <rFont val="Arial"/>
        <family val="0"/>
        <charset val="1"/>
      </rPr>
      <t xml:space="preserve">б\н обслуж</t>
    </r>
    <r>
      <rPr>
        <sz val="11"/>
        <color rgb="FFFF0000"/>
        <rFont val="Cambria"/>
        <family val="0"/>
        <charset val="1"/>
      </rPr>
      <t xml:space="preserve"> подстанция №49</t>
    </r>
  </si>
  <si>
    <t xml:space="preserve">49	г. Москва, ул. Барышиха, д. 53	</t>
  </si>
  <si>
    <t xml:space="preserve">3792,9 дератизация появилась крыса и работы по дезинсекции</t>
  </si>
  <si>
    <t xml:space="preserve">3586кв.м </t>
  </si>
  <si>
    <r>
      <rPr>
        <sz val="11"/>
        <rFont val="Arial"/>
        <family val="0"/>
        <charset val="1"/>
      </rPr>
      <t xml:space="preserve">б\н обслуж</t>
    </r>
    <r>
      <rPr>
        <sz val="11"/>
        <color rgb="FFFF0000"/>
        <rFont val="Cambria"/>
        <family val="0"/>
        <charset val="1"/>
      </rPr>
      <t xml:space="preserve">  подстанция №48</t>
    </r>
  </si>
  <si>
    <t xml:space="preserve">г. Москва, ул. Инженерная, д. 7 1 этаж  89990029219 Валерий Алексеевич</t>
  </si>
  <si>
    <t xml:space="preserve">3395,2 дер дез</t>
  </si>
  <si>
    <r>
      <rPr>
        <sz val="11"/>
        <rFont val="Arial"/>
        <family val="0"/>
        <charset val="1"/>
      </rPr>
      <t xml:space="preserve">б\н обслуж</t>
    </r>
    <r>
      <rPr>
        <sz val="11"/>
        <color rgb="FFFF0000"/>
        <rFont val="Cambria"/>
        <family val="0"/>
        <charset val="1"/>
      </rPr>
      <t xml:space="preserve"> подстанция №51</t>
    </r>
  </si>
  <si>
    <t xml:space="preserve">51	г. Москва, ул. Салтыковская, д. 20	</t>
  </si>
  <si>
    <t xml:space="preserve">3390 дер дез </t>
  </si>
  <si>
    <r>
      <rPr>
        <sz val="11"/>
        <rFont val="Arial"/>
        <family val="0"/>
        <charset val="1"/>
      </rPr>
      <t xml:space="preserve">б\н обслуж</t>
    </r>
    <r>
      <rPr>
        <sz val="11"/>
        <color rgb="FFFF0000"/>
        <rFont val="Cambria"/>
        <family val="0"/>
        <charset val="1"/>
      </rPr>
      <t xml:space="preserve"> подстанция №54</t>
    </r>
  </si>
  <si>
    <t xml:space="preserve">Москва ул Поляны в3А стр1 89777560214 Наталья</t>
  </si>
  <si>
    <t xml:space="preserve">дер дез 3355,1 </t>
  </si>
  <si>
    <r>
      <rPr>
        <sz val="11"/>
        <rFont val="Arial"/>
        <family val="0"/>
        <charset val="1"/>
      </rPr>
      <t xml:space="preserve">б\н обслуж</t>
    </r>
    <r>
      <rPr>
        <sz val="11"/>
        <color rgb="FFFF0000"/>
        <rFont val="Cambria"/>
        <family val="0"/>
        <charset val="1"/>
      </rPr>
      <t xml:space="preserve">  подстанция №55</t>
    </r>
  </si>
  <si>
    <t xml:space="preserve">г Троицк ул Акадесмикам Черенкова д 4 55 подстанция  тел 89055401540 Татьяна Ивановна      </t>
  </si>
  <si>
    <t xml:space="preserve">2840,5 дер дез</t>
  </si>
  <si>
    <r>
      <rPr>
        <sz val="11"/>
        <rFont val="Arial"/>
        <family val="0"/>
        <charset val="1"/>
      </rPr>
      <t xml:space="preserve">б\н обслуж</t>
    </r>
    <r>
      <rPr>
        <sz val="11"/>
        <color rgb="FFFF0000"/>
        <rFont val="Cambria"/>
        <family val="0"/>
        <charset val="1"/>
      </rPr>
      <t xml:space="preserve"> подстанция №57</t>
    </r>
  </si>
  <si>
    <t xml:space="preserve">57	г. Москва, Зеленоград, ул. Александровка, д.7</t>
  </si>
  <si>
    <t xml:space="preserve">3477,2 дер дез</t>
  </si>
  <si>
    <r>
      <rPr>
        <sz val="11"/>
        <rFont val="Arial"/>
        <family val="0"/>
        <charset val="1"/>
      </rPr>
      <t xml:space="preserve">б\н обслуж</t>
    </r>
    <r>
      <rPr>
        <sz val="11"/>
        <color rgb="FFFF0000"/>
        <rFont val="Cambria"/>
        <family val="0"/>
        <charset val="1"/>
      </rPr>
      <t xml:space="preserve"> пост №60</t>
    </r>
  </si>
  <si>
    <t xml:space="preserve">Пост № 60        г. Москва, пос. Первомайское, ул. Парковая, д. 3    89055401540 Татьяна Ивановна, дезинфектору набрать перед выездом</t>
  </si>
  <si>
    <t xml:space="preserve">208 кв м дер дез</t>
  </si>
  <si>
    <t xml:space="preserve">Сухаревская</t>
  </si>
  <si>
    <r>
      <rPr>
        <sz val="11"/>
        <rFont val="Arial"/>
        <family val="0"/>
        <charset val="1"/>
      </rPr>
      <t xml:space="preserve">б\н обслуж</t>
    </r>
    <r>
      <rPr>
        <sz val="11"/>
        <color rgb="FFFF0000"/>
        <rFont val="Cambria"/>
        <family val="0"/>
        <charset val="1"/>
      </rPr>
      <t xml:space="preserve">  ЦАК</t>
    </r>
  </si>
  <si>
    <t xml:space="preserve">ЦАК        г. Москва, 1-й Коптельский пер., д. 3, стр.1         89055328085  84956204074</t>
  </si>
  <si>
    <t xml:space="preserve">7828,6 дер дез, </t>
  </si>
  <si>
    <r>
      <rPr>
        <sz val="11"/>
        <rFont val="Arial"/>
        <family val="0"/>
        <charset val="1"/>
      </rPr>
      <t xml:space="preserve">б\н обслуж</t>
    </r>
    <r>
      <rPr>
        <sz val="11"/>
        <color rgb="FFFF0000"/>
        <rFont val="Cambria"/>
        <family val="0"/>
        <charset val="1"/>
      </rPr>
      <t xml:space="preserve"> Аптека</t>
    </r>
  </si>
  <si>
    <t xml:space="preserve">Аптека	г. Москва, ул. Ленинская Слобода, д. 5, корп. 2	</t>
  </si>
  <si>
    <t xml:space="preserve">996,4 дер дез</t>
  </si>
  <si>
    <t xml:space="preserve">ООО "СТС"</t>
  </si>
  <si>
    <t xml:space="preserve">платили 2400 сейчас 9120</t>
  </si>
  <si>
    <t xml:space="preserve">АО ГУОВ </t>
  </si>
  <si>
    <t xml:space="preserve">платили по 2 руб за кв/м повысила до 8,34 счета оплачивают</t>
  </si>
  <si>
    <t xml:space="preserve">Мытищи</t>
  </si>
  <si>
    <t xml:space="preserve">счет оплачен (361)</t>
  </si>
  <si>
    <t xml:space="preserve">ИП Ананьин , г. Мытищи,ул Веры Волошиной,д 21 (Кафе) 89175688036 Тамара отель "Герда"</t>
  </si>
  <si>
    <t xml:space="preserve">Дезинсекция,  дератизация 100 кв м от тараканов туманом  провести  дератизацию, завелись грызуны.</t>
  </si>
  <si>
    <t xml:space="preserve">кунцевская</t>
  </si>
  <si>
    <t xml:space="preserve">№ 25/2019 от 28 января 2019</t>
  </si>
  <si>
    <t xml:space="preserve">можайское ш. д 14с1 татьяна алексеевна эпидемиолог 89161562659 - просит жилина </t>
  </si>
  <si>
    <t xml:space="preserve">дератизация дезинсекция  23207КВ  стационар гели и тд, </t>
  </si>
  <si>
    <t xml:space="preserve">
Кунцевская</t>
  </si>
  <si>
    <t xml:space="preserve">можайское ш. д 14с1 татьяна алексеевна эпидемиолог 89161562659 </t>
  </si>
  <si>
    <t xml:space="preserve">Дезинсекция пищеблок 2000кв м тараканы не пропали  ,Дератизация, дезинсекция помещений
 23207 кв м,Дезинсекция и дератизация территории
 4000
 кв м, дезинсекция пищеблока строго холодным туманом,привезти клеевые ловушки на пищеблок и домики от грызунов на территорию. и привезти документиы на оплату</t>
  </si>
  <si>
    <t xml:space="preserve">
Беляево ОБЯЗАТЕЛЬНО ОТПРАВИТЬ ДАННЫЕ СПЕЦА РФ,</t>
  </si>
  <si>
    <t xml:space="preserve">постоплата бн</t>
  </si>
  <si>
    <t xml:space="preserve">1408ю №19-560/010  НИИ ПОЛЮС </t>
  </si>
  <si>
    <t xml:space="preserve">НИИ Полюс Введенского д 3 к 1 89067934843 Анастасия  Бухгалтерия акты счет  89261724605 Алексей</t>
  </si>
  <si>
    <t xml:space="preserve">дератизация 16000 кв.м.</t>
  </si>
  <si>
    <t xml:space="preserve">Таня перенос с 20.09 тк не дозвонились и данные для пропуска не отправили </t>
  </si>
  <si>
    <t xml:space="preserve">в акте пишим обработка за август</t>
  </si>
  <si>
    <t xml:space="preserve">3924,1  дер дез в акте пишим обработка за август</t>
  </si>
  <si>
    <t xml:space="preserve">3586кв.м клопы </t>
  </si>
  <si>
    <t xml:space="preserve">3390 дер дез в акте пишим обработка за август</t>
  </si>
  <si>
    <t xml:space="preserve">График</t>
  </si>
  <si>
    <t xml:space="preserve">август 2019</t>
  </si>
  <si>
    <t xml:space="preserve">Итого</t>
  </si>
  <si>
    <t xml:space="preserve">сентябрь  2019</t>
  </si>
  <si>
    <t xml:space="preserve">октябрь 2019</t>
  </si>
  <si>
    <t xml:space="preserve">ноябрь 2019</t>
  </si>
  <si>
    <t xml:space="preserve">Декабрь 2019</t>
  </si>
  <si>
    <t xml:space="preserve">№ А-18-371 ГКБ №13</t>
  </si>
  <si>
    <t xml:space="preserve">г. Москва, ул. Велозаводская, д. 1/1; 89100139074 Светлана Ивановна</t>
  </si>
  <si>
    <t xml:space="preserve">обработка только четвертого этажа, отделение и палаты орошение +гель</t>
  </si>
  <si>
    <t xml:space="preserve">заказ +30м2 кухня в подарок если отдельно 3000</t>
  </si>
  <si>
    <t xml:space="preserve">Конатактный телефон</t>
  </si>
  <si>
    <t xml:space="preserve">Прозвон</t>
  </si>
  <si>
    <t xml:space="preserve">Результат</t>
  </si>
  <si>
    <t xml:space="preserve">и </t>
  </si>
  <si>
    <t xml:space="preserve">москва   калина бар Новинский бульвар, д.8</t>
  </si>
  <si>
    <t xml:space="preserve">8916020197 Вероника</t>
  </si>
  <si>
    <t xml:space="preserve">тар/крысы</t>
  </si>
  <si>
    <t xml:space="preserve">позвотнит сама или  на info</t>
  </si>
  <si>
    <t xml:space="preserve">ким</t>
  </si>
  <si>
    <t xml:space="preserve">1000м2</t>
  </si>
  <si>
    <t xml:space="preserve">89060427891 Мария</t>
  </si>
  <si>
    <t xml:space="preserve">не дозвон,</t>
  </si>
  <si>
    <t xml:space="preserve">кинула завку на сайт </t>
  </si>
  <si>
    <t xml:space="preserve">сбрасывает,не берет</t>
  </si>
  <si>
    <t xml:space="preserve">17.11.17, с 13 до 14.</t>
  </si>
  <si>
    <t xml:space="preserve">79165550015 Роман от Елены</t>
  </si>
  <si>
    <t xml:space="preserve">позвонить в понедельник</t>
  </si>
  <si>
    <t xml:space="preserve">дала номер мужа</t>
  </si>
  <si>
    <t xml:space="preserve">думает, хочет на след нед.</t>
  </si>
  <si>
    <t xml:space="preserve">ул. Покрышкина, д. 8 кв 1055</t>
  </si>
  <si>
    <t xml:space="preserve">Фарзаев Марат</t>
  </si>
  <si>
    <t xml:space="preserve">коридор, сануз</t>
  </si>
  <si>
    <t xml:space="preserve">20.11.17: ждет поступления средств, сам закажет.</t>
  </si>
  <si>
    <t xml:space="preserve">Ногинский р-н</t>
  </si>
  <si>
    <t xml:space="preserve">79032190192 Яна</t>
  </si>
  <si>
    <t xml:space="preserve">2-ка 6500 комплекс
8000 комплес + СИЗ
снизил до 5100</t>
  </si>
  <si>
    <t xml:space="preserve">перезвонит. Уточнить адрес, исходя из этого двигаться по стоимости.</t>
  </si>
  <si>
    <t xml:space="preserve">18.11.17, с 13 до 14.</t>
  </si>
  <si>
    <t xml:space="preserve">20.11.17: находятся рядом с Балашихой, предложил за комплекс 5100 р,сказала позвонит.</t>
  </si>
  <si>
    <t xml:space="preserve">Люберцы</t>
  </si>
  <si>
    <t xml:space="preserve">79166741466 Ольга Ивановна</t>
  </si>
  <si>
    <t xml:space="preserve">2-ка, 2300 , хол тум</t>
  </si>
  <si>
    <t xml:space="preserve">перезвонт закажет до 18 сегодня.</t>
  </si>
  <si>
    <t xml:space="preserve">прозвон с пропущенного в субботу</t>
  </si>
  <si>
    <t xml:space="preserve">МО</t>
  </si>
  <si>
    <t xml:space="preserve"> usovo-dom@mail.ru  Иван</t>
  </si>
  <si>
    <t xml:space="preserve">не ответил</t>
  </si>
  <si>
    <t xml:space="preserve">180 м2, загородный дома</t>
  </si>
  <si>
    <t xml:space="preserve">написал с почты, так и не вышел на связь.</t>
  </si>
  <si>
    <t xml:space="preserve">74957404056 Ника</t>
  </si>
  <si>
    <t xml:space="preserve">хачи обзванивают, ищут ниже рынка</t>
  </si>
  <si>
    <t xml:space="preserve">53 м2, таракан в офис</t>
  </si>
  <si>
    <t xml:space="preserve">перезвонят сами.</t>
  </si>
  <si>
    <t xml:space="preserve">  с барьером от 2700
 среда 23.11.17 10-12.
м. октяб поле ; ул народного ополчни, д 21 к1 ; 6 подъезд дом 186 8 этаж кв 186</t>
  </si>
  <si>
    <t xml:space="preserve">79165379360 Светлана 
84991927569
</t>
  </si>
  <si>
    <t xml:space="preserve">временно отмена, в среду уточнить на какой день</t>
  </si>
  <si>
    <t xml:space="preserve">2к, хол туман</t>
  </si>
  <si>
    <t xml:space="preserve">зеленоград 105 кв 12 эт 4</t>
  </si>
  <si>
    <t xml:space="preserve">89253738578 андрей</t>
  </si>
  <si>
    <t xml:space="preserve">
мосренген ул.героя росси соломатова д.15 кв 34 эт 5</t>
  </si>
  <si>
    <t xml:space="preserve"> 89259411816  АЛИ</t>
  </si>
  <si>
    <t xml:space="preserve">
м. пражская, ул харьковская, д. 3 к 7
7 этаж, кв. уточнить</t>
  </si>
  <si>
    <t xml:space="preserve">79031331162 Ирина
</t>
  </si>
  <si>
    <t xml:space="preserve">1-ка, хол туман</t>
  </si>
  <si>
    <t xml:space="preserve">позв в след в пятницу, накануне
утвердить закз на воскр</t>
  </si>
  <si>
    <t xml:space="preserve">набрать 21.11.17 после 18.00</t>
  </si>
  <si>
    <t xml:space="preserve">москва, м . аэропорт</t>
  </si>
  <si>
    <t xml:space="preserve">79164576649 евгений</t>
  </si>
  <si>
    <t xml:space="preserve">в квартире лежачий больной  изолировать могут только  в другую комнату. Прозвон в пятницу и уточнить получается у него или нет</t>
  </si>
  <si>
    <t xml:space="preserve">пока нет 14/12----------------сам перезвонит</t>
  </si>
  <si>
    <t xml:space="preserve"> Г. Железнодорожный     </t>
  </si>
  <si>
    <t xml:space="preserve">79060723640 Наталья</t>
  </si>
  <si>
    <t xml:space="preserve">хол, от 2000 р</t>
  </si>
  <si>
    <t xml:space="preserve">, комната в уомун у знакомых 18 м2, клопы,</t>
  </si>
  <si>
    <t xml:space="preserve"> Москва, м. Щелковская</t>
  </si>
  <si>
    <t xml:space="preserve">79151820017 Оксана</t>
  </si>
  <si>
    <t xml:space="preserve">комплекс  6100</t>
  </si>
  <si>
    <t xml:space="preserve">3-ка</t>
  </si>
  <si>
    <t xml:space="preserve">позвлнят сами</t>
  </si>
  <si>
    <t xml:space="preserve">10 км от мкад
Одинцово, ул говорова, д 26 кв 199
с 17 до 18
 от 2600</t>
  </si>
  <si>
    <t xml:space="preserve">89051753291 Петр
79990991427</t>
  </si>
  <si>
    <t xml:space="preserve">клоп+тараканы</t>
  </si>
  <si>
    <t xml:space="preserve">Москва, 2-ка , тараканы
6 этаж
</t>
  </si>
  <si>
    <t xml:space="preserve">79261824171 Елена</t>
  </si>
  <si>
    <t xml:space="preserve">не опред с мужем, наберет сама</t>
  </si>
  <si>
    <t xml:space="preserve">2-ка, таракаибо 2800
либо 4500 гор тум</t>
  </si>
  <si>
    <t xml:space="preserve">посовет с муж</t>
  </si>
  <si>
    <t xml:space="preserve">прозвон 22.11 в обед</t>
  </si>
  <si>
    <t xml:space="preserve">ебаный мудак. позвонит-отказать в обработке</t>
  </si>
  <si>
    <t xml:space="preserve">1ка хочет за 1600 что б к нему 100раз съездили</t>
  </si>
  <si>
    <t xml:space="preserve">гондоний глаз</t>
  </si>
  <si>
    <t xml:space="preserve">Большая татарская д.26 кв 44 под3 </t>
  </si>
  <si>
    <t xml:space="preserve">89261113172 ; 89259609702 лола</t>
  </si>
  <si>
    <t xml:space="preserve">2ка ГАП</t>
  </si>
  <si>
    <t xml:space="preserve">
ул сталеваров, д 8/22 к4 кв 581
2 этаж</t>
  </si>
  <si>
    <t xml:space="preserve">79255026647 Олег 89269758758</t>
  </si>
  <si>
    <t xml:space="preserve">клопы, 3-ка,  клопы
хол тум с барьером</t>
  </si>
  <si>
    <t xml:space="preserve">м. Полеж
ул куусинина д 4 к2 кв 33      4 этаж</t>
  </si>
  <si>
    <t xml:space="preserve">89671988883 Георгий</t>
  </si>
  <si>
    <t xml:space="preserve">3-ка, гор тум+ барьер</t>
  </si>
  <si>
    <t xml:space="preserve">с 13 до 14</t>
  </si>
  <si>
    <t xml:space="preserve">мудень</t>
  </si>
  <si>
    <t xml:space="preserve">южная ул. сумская д6 к3 кв134</t>
  </si>
  <si>
    <t xml:space="preserve">2ка хол+барьер</t>
  </si>
  <si>
    <t xml:space="preserve">
Москва м. Славянск б-р
славянский б-р, д 9 корп 4 кв 84 Код: 84; 5 этаж
</t>
  </si>
  <si>
    <t xml:space="preserve">79262945117 Скргей</t>
  </si>
  <si>
    <t xml:space="preserve">тараканы+блохи</t>
  </si>
  <si>
    <t xml:space="preserve">2-ка,гор тум +барьер</t>
  </si>
  <si>
    <t xml:space="preserve">5000 Б/Н</t>
  </si>
  <si>
    <t xml:space="preserve">119048 , г. Москва Комсомольский проспект д. 42 строение 2, помещение 13
</t>
  </si>
  <si>
    <t xml:space="preserve">79645067703 Александр</t>
  </si>
  <si>
    <t xml:space="preserve">мокрицы</t>
  </si>
  <si>
    <t xml:space="preserve">БН зазка</t>
  </si>
  <si>
    <t xml:space="preserve">150 м2, хол тум</t>
  </si>
  <si>
    <t xml:space="preserve">с 11 до 13</t>
  </si>
  <si>
    <t xml:space="preserve">Химки, 1000 м2,   БН
89152447219 
info.mayak-house@yandex.ru</t>
  </si>
  <si>
    <t xml:space="preserve">74986559263 Марина</t>
  </si>
  <si>
    <t xml:space="preserve">1000 м2,ЖК Маяк</t>
  </si>
  <si>
    <t xml:space="preserve">Москва.
с 16 до17
м. Шосссе энтузиастов
5-я соколиная гора, д 21 корп 3 1 подъезд
дом: 2к0353
кв ном2</t>
  </si>
  <si>
    <t xml:space="preserve">Ирина
89037848010
74954913347 </t>
  </si>
  <si>
    <t xml:space="preserve">1-ка, гор ту 4000 с барьером</t>
  </si>
  <si>
    <t xml:space="preserve">к 14</t>
  </si>
  <si>
    <t xml:space="preserve">не помогло, будт звонить в чт-пт </t>
  </si>
  <si>
    <t xml:space="preserve">
3-ка
2-й этаж
Москва
от 4700 гор + барьер</t>
  </si>
  <si>
    <t xml:space="preserve">79160369030 Александр</t>
  </si>
  <si>
    <t xml:space="preserve">ЗАКАЗ 1050н</t>
  </si>
  <si>
    <t xml:space="preserve">3-ка, гор туман + барьер</t>
  </si>
  <si>
    <t xml:space="preserve">прозвон во ВТ 05.12.17</t>
  </si>
  <si>
    <t xml:space="preserve">м. Печатники ул Полбина д62 кв 62 эт 7 под 2</t>
  </si>
  <si>
    <t xml:space="preserve">89150871493 Александр</t>
  </si>
  <si>
    <t xml:space="preserve">1ка гап+барьер</t>
  </si>
  <si>
    <t xml:space="preserve">ВОИНСКАЯ ЧАСТЬ 3641</t>
  </si>
  <si>
    <t xml:space="preserve">
Чеховский р-н, Г. Чехов, ул Гагарина,   3 этаж   д 120 кв 84
</t>
  </si>
  <si>
    <t xml:space="preserve">79154893064 Марина 79251864789 Елена</t>
  </si>
  <si>
    <t xml:space="preserve">3-ка, гор тум + барьер</t>
  </si>
  <si>
    <t xml:space="preserve">до этого вызывали 3 раза местную контору.</t>
  </si>
  <si>
    <t xml:space="preserve">10700 Б/Н</t>
  </si>
  <si>
    <t xml:space="preserve">
pichkulov@arendada.com
Москва г, Покровский б-р, дом № 8, строение 2</t>
  </si>
  <si>
    <t xml:space="preserve">74959171920 Денис</t>
  </si>
  <si>
    <t xml:space="preserve">БН заказ</t>
  </si>
  <si>
    <t xml:space="preserve">370 м2</t>
  </si>
  <si>
    <t xml:space="preserve">приманки + дезинфекция от заразы</t>
  </si>
  <si>
    <t xml:space="preserve">Рязанский проспект д 83/2 к 2 кв49</t>
  </si>
  <si>
    <t xml:space="preserve">89254789673 Елена</t>
  </si>
  <si>
    <t xml:space="preserve">1ка комплекс с барьером</t>
  </si>
  <si>
    <t xml:space="preserve">13 700 Б/Н</t>
  </si>
  <si>
    <t xml:space="preserve">6 этаж
500 м2
год борятся сами
гор туман        + барьер
13 700 р
Москва, ул. Бусиновская горка, д. 2, стр. 2</t>
  </si>
  <si>
    <t xml:space="preserve">74959337508 ирина</t>
  </si>
  <si>
    <t xml:space="preserve">500 м2, офис</t>
  </si>
  <si>
    <t xml:space="preserve">1-ка, клопы
16 этаж
3900 р 
гор тум + барьер
в пределах ттк</t>
  </si>
  <si>
    <t xml:space="preserve">74991441208 Сергей</t>
  </si>
  <si>
    <t xml:space="preserve">
пятница с 18 до 19
м. Пражская
ул. подольских курсантов, д 6 корп 2 ; 3 этаж кв 141
</t>
  </si>
  <si>
    <t xml:space="preserve">89268139642 Евгений 89268901445 Екатерина</t>
  </si>
  <si>
    <t xml:space="preserve">4 года борятся, сделать мощно
1-ка, гор тум + барьер
звонок не рабоат</t>
  </si>
  <si>
    <t xml:space="preserve">2-я владимрская д 13 кв 46</t>
  </si>
  <si>
    <t xml:space="preserve">89055695200 Ольга</t>
  </si>
  <si>
    <t xml:space="preserve">2ка тар хол</t>
  </si>
  <si>
    <t xml:space="preserve">1021н</t>
  </si>
  <si>
    <t xml:space="preserve">"2-ка, блохи
55м от мкад Серпуховской        р-н
месяц назад
кошка 
5800 гор туман
 думает"</t>
  </si>
  <si>
    <t xml:space="preserve">89651651833 Виктор</t>
  </si>
  <si>
    <t xml:space="preserve">бедолага, травит полынью, денег мало
при прозвоне макс дэмпинг</t>
  </si>
  <si>
    <t xml:space="preserve">перезвонит или корреляция с заказами на юг</t>
  </si>
  <si>
    <t xml:space="preserve">1020н</t>
  </si>
  <si>
    <t xml:space="preserve">
10-12 км от выхино
Люберецкий р-н, Пос Красково(либо Коренёво), ул Льва ТОлстого, д 15
есть кошка
</t>
  </si>
  <si>
    <t xml:space="preserve">людмила
 89035758993 
79852613391</t>
  </si>
  <si>
    <t xml:space="preserve">блохи , дом частный       
110 м2 первый эт
гор тум
c 9  до 11</t>
  </si>
  <si>
    <t xml:space="preserve">40 км от мкад, крысы ток на первом этаже ( якобы), 60-70 м2
дороже 3500 не согласна</t>
  </si>
  <si>
    <t xml:space="preserve">7 (903) 714-50-62 Вера</t>
  </si>
  <si>
    <t xml:space="preserve">лучше не иметь дела</t>
  </si>
  <si>
    <t xml:space="preserve">жидовка, хочет макс дешево , ей все равно, она все и так знает</t>
  </si>
  <si>
    <t xml:space="preserve">1022н</t>
  </si>
  <si>
    <t xml:space="preserve">
в комнате , пыльевые клещи
пятница
01.12.17 на 14.00
м. рязанский пр-т
4-я новокузьминская д4 кв 81 
3 этаж; 89169891244
</t>
  </si>
  <si>
    <t xml:space="preserve">79169891244 Сергей  89163910267 любовь ивановна</t>
  </si>
  <si>
    <t xml:space="preserve">пылевые клещи</t>
  </si>
  <si>
    <t xml:space="preserve">от 2100 если хол тум
или горяч комплекс 5200 со скид. , на месте разобраться</t>
  </si>
  <si>
    <t xml:space="preserve">бабушкинская   детский цент</t>
  </si>
  <si>
    <t xml:space="preserve">79777277399 Алена</t>
  </si>
  <si>
    <t xml:space="preserve">3Д+ открытие вида деятельности заява в роспотреб</t>
  </si>
  <si>
    <t xml:space="preserve">объявил за договор 3Д 11800р и выезд санитарного врача 10000р</t>
  </si>
  <si>
    <t xml:space="preserve">должна узнать всю инфу по объекту и перезвонит</t>
  </si>
  <si>
    <t xml:space="preserve">м. эллекторозаводская семенновская наб </t>
  </si>
  <si>
    <t xml:space="preserve">89057288142 Павел</t>
  </si>
  <si>
    <t xml:space="preserve">походу сумма не устроила, сказал перезвонит можно без барьера уболтать</t>
  </si>
  <si>
    <t xml:space="preserve">никулинская 15 к 2 кв 309</t>
  </si>
  <si>
    <t xml:space="preserve">89859867133 и 89774718499</t>
  </si>
  <si>
    <t xml:space="preserve">комплекс 3ка+гель</t>
  </si>
  <si>
    <t xml:space="preserve">89251678676  игорь хач</t>
  </si>
  <si>
    <t xml:space="preserve">думает-----отказ</t>
  </si>
  <si>
    <t xml:space="preserve">комплекс 3ка</t>
  </si>
  <si>
    <t xml:space="preserve">набрать 01.12.17 в 14.00</t>
  </si>
  <si>
    <t xml:space="preserve">обрабатываться не будет. черножопые съезжают в другую квартру</t>
  </si>
  <si>
    <t xml:space="preserve">ПРОПУЩЕННЫЙ В 9.15</t>
  </si>
  <si>
    <t xml:space="preserve">не берет 13:15</t>
  </si>
  <si>
    <t xml:space="preserve">3600р серпухов однушка клопы и тараканы. сказал узнает все и наберет</t>
  </si>
  <si>
    <t xml:space="preserve">01.,12.17</t>
  </si>
  <si>
    <t xml:space="preserve">89854322232   денис</t>
  </si>
  <si>
    <t xml:space="preserve">дезинсекция и дератизация</t>
  </si>
  <si>
    <t xml:space="preserve">банный комплекс и бассейн 4500м2</t>
  </si>
  <si>
    <t xml:space="preserve">сказл, что лучше заказывать годовой абонимент .  за год на 12 выездов можно  объявить за две услуги 387000</t>
  </si>
  <si>
    <t xml:space="preserve">не интересует цена. в два разв меньше ему объявили конкуренты. окончательного решения не приняли. будет принимать ршение на следующей недели</t>
  </si>
  <si>
    <t xml:space="preserve">м. Выхино
4 этаж
от 2700 хол тум 
2-ка клопы 
Павел 79999264839</t>
  </si>
  <si>
    <t xml:space="preserve">заказаал дешевле</t>
  </si>
  <si>
    <t xml:space="preserve">москва библиотеки</t>
  </si>
  <si>
    <t xml:space="preserve">84959532272-общий номер 84959532260</t>
  </si>
  <si>
    <t xml:space="preserve">в оформлении</t>
  </si>
  <si>
    <t xml:space="preserve">22000м2</t>
  </si>
  <si>
    <t xml:space="preserve">узнает у руководства </t>
  </si>
  <si>
    <t xml:space="preserve">ранее работали с мгцд платили 413 000р</t>
  </si>
  <si>
    <t xml:space="preserve">Эльвира
Телефон: +7 (495) 658-56-24
89152945970</t>
  </si>
  <si>
    <t xml:space="preserve">набрать в понедельник 04.12.17
узнать за клинниг
и закрыть заказ</t>
  </si>
  <si>
    <t xml:space="preserve">1023н</t>
  </si>
  <si>
    <t xml:space="preserve">москва
15 этаж
от 4300
воскресенье 03.12
12.00
м. рчной вокзвл
тараканы, 3-ка
ул маргала федоренко, д. 4 корп 1 кв 58
1 подъезд, 15 эт , домофон: 58 
звонок не рабоет
89858217012</t>
  </si>
  <si>
    <t xml:space="preserve">89858217012
74954865292 Нелли Моисеевна</t>
  </si>
  <si>
    <t xml:space="preserve">звонок не рабоет, дозвониться
в субботу предварительно набрать</t>
  </si>
  <si>
    <t xml:space="preserve">1024н</t>
  </si>
  <si>
    <t xml:space="preserve">ул  проспект мира д 118 кв 93</t>
  </si>
  <si>
    <t xml:space="preserve">89104346783 кирилл</t>
  </si>
  <si>
    <t xml:space="preserve">тараканы комплекс с барьером 2ка</t>
  </si>
  <si>
    <t xml:space="preserve">сергиев пасад</t>
  </si>
  <si>
    <t xml:space="preserve">89162371479 Николай</t>
  </si>
  <si>
    <t xml:space="preserve">соседи лезут в драку, радуются клопам наооборот</t>
  </si>
  <si>
    <t xml:space="preserve">1030н</t>
  </si>
  <si>
    <t xml:space="preserve">7100 нал</t>
  </si>
  <si>
    <t xml:space="preserve">283 м2 ; первый этаж офис москва
"ул профсоюзная , д12</t>
  </si>
  <si>
    <t xml:space="preserve">светлана  74953383711
89153369800 </t>
  </si>
  <si>
    <t xml:space="preserve">закза</t>
  </si>
  <si>
    <t xml:space="preserve">хол тум : тараканы</t>
  </si>
  <si>
    <t xml:space="preserve">2500 БН</t>
  </si>
  <si>
    <t xml:space="preserve">валерий 79032075193</t>
  </si>
  <si>
    <t xml:space="preserve">одна бытовка 2500р все согласует  и перезвонит по б/н</t>
  </si>
  <si>
    <t xml:space="preserve">20000-30000</t>
  </si>
  <si>
    <t xml:space="preserve">5 эт общежитие
все здание тараканы
москва
площадь не знает, сказал 20-30к 
перезвонит
</t>
  </si>
  <si>
    <t xml:space="preserve">79859766753 Светлана</t>
  </si>
  <si>
    <t xml:space="preserve">Пваел</t>
  </si>
  <si>
    <t xml:space="preserve">дератизация 5600р</t>
  </si>
  <si>
    <t xml:space="preserve">100м2 дератизация</t>
  </si>
  <si>
    <t xml:space="preserve">хочет  в вых</t>
  </si>
  <si>
    <t xml:space="preserve">комната в 3-х комн ква снимают насекомые клопы 10-15 км от мкад Истринский р-н , павловская слобода 4800 р</t>
  </si>
  <si>
    <t xml:space="preserve">
79160875028 Эля</t>
  </si>
  <si>
    <t xml:space="preserve">04 .12</t>
  </si>
  <si>
    <t xml:space="preserve">дезинсекция кожееда</t>
  </si>
  <si>
    <t xml:space="preserve">89035074573 Олег Иванович</t>
  </si>
  <si>
    <t xml:space="preserve">200м2</t>
  </si>
  <si>
    <t xml:space="preserve">подумает и перезвонит   если пере</t>
  </si>
  <si>
    <t xml:space="preserve">сам перезвонил</t>
  </si>
  <si>
    <t xml:space="preserve">дом 2 этажа
150-160 м2
истра у беттонки</t>
  </si>
  <si>
    <t xml:space="preserve">вадим 79055661731</t>
  </si>
  <si>
    <t xml:space="preserve">150-160 м2
комплекс
приманки + дезинфекция</t>
  </si>
  <si>
    <t xml:space="preserve">ВЫЕЗД В ВАШЕЙ СТОРОНЕ и ТД</t>
  </si>
  <si>
    <t xml:space="preserve">ресторан              250м2
москва
15 декабря 
5000 р </t>
  </si>
  <si>
    <t xml:space="preserve">павел +7(926)4619398</t>
  </si>
  <si>
    <t xml:space="preserve">3д - доки</t>
  </si>
  <si>
    <t xml:space="preserve">250 м2
3д - доки на 3 мес
после ичтч срока- либо обработка, либо дальше фикция</t>
  </si>
  <si>
    <t xml:space="preserve">89850566925 шишкин константин</t>
  </si>
  <si>
    <t xml:space="preserve">склад 415 м2 грызуны хочет договор на год за 62000р </t>
  </si>
  <si>
    <t xml:space="preserve">3 обработки +1 контрольная договр на 3 мес за 23400</t>
  </si>
  <si>
    <t xml:space="preserve">СЧЕТ ВЫСТАВИЛИ</t>
  </si>
  <si>
    <t xml:space="preserve">ЖДЕМ ОПЛАТУ  звонок 12.12.17</t>
  </si>
  <si>
    <t xml:space="preserve">оплата на 19.12.17 ЗВОНОК</t>
  </si>
  <si>
    <t xml:space="preserve">4300 гор туман либо 2700 хол туман</t>
  </si>
  <si>
    <t xml:space="preserve">дезенсекция тараканы
2-ка, тарканы
3-й этаж
Химки        рядом с мкад
</t>
  </si>
  <si>
    <t xml:space="preserve">Ольга            74951959359</t>
  </si>
  <si>
    <t xml:space="preserve">посоветутеся - перезвонит</t>
  </si>
  <si>
    <t xml:space="preserve">530м2 столовая 12000р разовая обработка 58000р договор на год 12 обработок</t>
  </si>
  <si>
    <t xml:space="preserve">москва останкино</t>
  </si>
  <si>
    <t xml:space="preserve">заказали в другом месте</t>
  </si>
  <si>
    <t xml:space="preserve">думает, обзванивает конкурентов</t>
  </si>
  <si>
    <t xml:space="preserve">1032н</t>
  </si>
  <si>
    <t xml:space="preserve">ул костонаевская д 23 к 4 кв 31. 2 под 3 эт  Станислав 89645141717</t>
  </si>
  <si>
    <t xml:space="preserve">Станислав 89645141717</t>
  </si>
  <si>
    <t xml:space="preserve"> комплекс  1ка клопы хол туман в квартире кот. сделать гап дополнительно бесплатно+ барьер</t>
  </si>
  <si>
    <t xml:space="preserve">дедушка инвалид на каталке. очень жалко</t>
  </si>
  <si>
    <t xml:space="preserve">1033н</t>
  </si>
  <si>
    <t xml:space="preserve">первомайское поселение деревня поповка ул мичурина д 9Б</t>
  </si>
  <si>
    <t xml:space="preserve">дом 200м2 + техническое помещение</t>
  </si>
  <si>
    <t xml:space="preserve">1034н</t>
  </si>
  <si>
    <t xml:space="preserve">8-я ул текстильщиков, д 16 корп1
ОСЗ
</t>
  </si>
  <si>
    <t xml:space="preserve">89672790202 Диспетчер Ирина
79057584998 Антонина</t>
  </si>
  <si>
    <t xml:space="preserve">диспетчерская 12м2</t>
  </si>
  <si>
    <t xml:space="preserve">1035н</t>
  </si>
  <si>
    <t xml:space="preserve">"ул. фестивальная, д. 75 
кв 268
</t>
  </si>
  <si>
    <t xml:space="preserve">89250911989 Мария"</t>
  </si>
  <si>
    <t xml:space="preserve">клопы, 3ка холодный с барьером</t>
  </si>
  <si>
    <t xml:space="preserve">снимают хату</t>
  </si>
  <si>
    <t xml:space="preserve">05.12,</t>
  </si>
  <si>
    <t xml:space="preserve">150м2 досуговый центр 7900р</t>
  </si>
  <si>
    <t xml:space="preserve">89099197695 Оксана</t>
  </si>
  <si>
    <t xml:space="preserve">тараканы мадагаскарские</t>
  </si>
  <si>
    <t xml:space="preserve">11.12.2017  ПОЗВОНИТЬ!!!!</t>
  </si>
  <si>
    <t xml:space="preserve">пока не надо 14/12---------ПЕРЕЗВОН В ЯНВАРЕ!!!!  18.01.18</t>
  </si>
  <si>
    <t xml:space="preserve">1036н</t>
  </si>
  <si>
    <t xml:space="preserve">ул проезд шокальского 55 к 1 кв 25 тел 89038386698 Сергей</t>
  </si>
  <si>
    <t xml:space="preserve">89038386698 Сергей</t>
  </si>
  <si>
    <t xml:space="preserve">1037н</t>
  </si>
  <si>
    <t xml:space="preserve">"
ул газопровод, д 9 корп 1 кв 27
5-й этаж
2 спальных
м. академика янгеля</t>
  </si>
  <si>
    <t xml:space="preserve">89778119668 Алексей
79778119668</t>
  </si>
  <si>
    <t xml:space="preserve">1-ка , хол тум усиленн</t>
  </si>
  <si>
    <t xml:space="preserve">снимают 4 охранника, вахта чередуются 2по 2</t>
  </si>
  <si>
    <t xml:space="preserve">11300 БН</t>
  </si>
  <si>
    <t xml:space="preserve">25 чел
Москва
палочка туберкулеза
открвтая форма
БН-      11 300 р</t>
  </si>
  <si>
    <t xml:space="preserve">79161010777 Михаил</t>
  </si>
  <si>
    <t xml:space="preserve">палочка туберкулеза</t>
  </si>
  <si>
    <t xml:space="preserve">не берет!</t>
  </si>
  <si>
    <t xml:space="preserve">1038н</t>
  </si>
  <si>
    <t xml:space="preserve">д. 20 А без улицы кв 442 КОММУНАРКА</t>
  </si>
  <si>
    <t xml:space="preserve">79067409430 анастасия хозяйка 79296241010 Эмиль</t>
  </si>
  <si>
    <t xml:space="preserve">4 чел семья снимает хату</t>
  </si>
  <si>
    <t xml:space="preserve">3700 гор тум со скид</t>
  </si>
  <si>
    <t xml:space="preserve">октябрьсий  пос , 7 км от мкад    , МО, новорязнка
1-ка, клопы
2 мес борятся
гор тум соскид 3700
</t>
  </si>
  <si>
    <t xml:space="preserve">диана       79322000005</t>
  </si>
  <si>
    <t xml:space="preserve">проблемы с деньгами, сделал скидку</t>
  </si>
  <si>
    <t xml:space="preserve">тараканы, 2-ка
12 этаж
от соседей сверху
4300 р                   гор тум
leto-1977@mail.ru</t>
  </si>
  <si>
    <t xml:space="preserve">Наталья 79036871220</t>
  </si>
  <si>
    <t xml:space="preserve">не берет трубку, отписал ей на почту
06.12</t>
  </si>
  <si>
    <t xml:space="preserve">отправить рыбу договра на почту
после этого закрыть на гор туман</t>
  </si>
  <si>
    <t xml:space="preserve">1040н</t>
  </si>
  <si>
    <t xml:space="preserve">"""Люберецкий р-н, дер. Марусино, 
ул заречная, 37 корп 5 кв 16
ЖК МАРУСИНО"</t>
  </si>
  <si>
    <t xml:space="preserve">7 (925) 472-51-41 ХАЧ
Диля 89257664675</t>
  </si>
  <si>
    <t xml:space="preserve">1-ка, хол тум</t>
  </si>
  <si>
    <t xml:space="preserve">Б/Н</t>
  </si>
  <si>
    <t xml:space="preserve">АЗС ООО ВЕМЕС</t>
  </si>
  <si>
    <t xml:space="preserve">89162419233   84951204051 доб 5119</t>
  </si>
  <si>
    <t xml:space="preserve">КП ОТПРАВИЛИ 05.12</t>
  </si>
  <si>
    <t xml:space="preserve">на контроле СГ</t>
  </si>
  <si>
    <t xml:space="preserve">НИИР</t>
  </si>
  <si>
    <t xml:space="preserve">84959633935 Максунов Артем Инженеер НИИР
74991610292</t>
  </si>
  <si>
    <t xml:space="preserve">КП ОТПРАВИЛИ 01.12</t>
  </si>
  <si>
    <t xml:space="preserve">ПОСЛЕ НГ</t>
  </si>
  <si>
    <t xml:space="preserve">3-ка, клопы
москва
4 этаж
4400 р гор туман + барьер
м. кантемировская</t>
  </si>
  <si>
    <t xml:space="preserve">79202537243 Андрей
</t>
  </si>
  <si>
    <t xml:space="preserve">11 000 БН</t>
  </si>
  <si>
    <t xml:space="preserve">дезинсекция, дератизация
БН
3 ресторана, от 120 м2         360 м2 - 3 кафе 
3 кафе в Мо Жуковский
11к БН
</t>
  </si>
  <si>
    <t xml:space="preserve">74966120163   
         Елена</t>
  </si>
  <si>
    <t xml:space="preserve">хочет КП от нас
должна отправить на почту 
ждем</t>
  </si>
  <si>
    <t xml:space="preserve">хуета
никто никому не звонил и т.д
пробивон походу</t>
  </si>
  <si>
    <t xml:space="preserve">86к</t>
  </si>
  <si>
    <t xml:space="preserve">офисное здание: 
мск
дезинсекция  17 0000 м2
дератизация 4000 м2
от ценообразования
89660909932 Оксана
polyakova@giprosvyaz.ru
КП
ежемесячно
100 более тыс руб</t>
  </si>
  <si>
    <t xml:space="preserve">89660909932 Оксана
74991971101</t>
  </si>
  <si>
    <t xml:space="preserve">
КП ОК</t>
  </si>
  <si>
    <t xml:space="preserve">На обсуждении рук-ва
цены уже кто-то сильно задэмпинговал))</t>
  </si>
  <si>
    <t xml:space="preserve">пропущенный от 05.12.17 УТРОМ
узнать у Семёна!!!</t>
  </si>
  <si>
    <t xml:space="preserve">Подольск строительный городок 40 соток  городок сбит из бытовок</t>
  </si>
  <si>
    <t xml:space="preserve">89645509977 михаил</t>
  </si>
  <si>
    <t xml:space="preserve">ЖДЕМ РЕКВИЗИТОВ. 100% предоплата </t>
  </si>
  <si>
    <t xml:space="preserve">нашли за 24000</t>
  </si>
  <si>
    <t xml:space="preserve">москва  обработка 2х комнат в 3х комнатной квартире. без гарантии</t>
  </si>
  <si>
    <t xml:space="preserve">советуется с жильцами</t>
  </si>
  <si>
    <t xml:space="preserve">москва  1ка поражение 1м2</t>
  </si>
  <si>
    <t xml:space="preserve">84992645113  Людмила Михайловна</t>
  </si>
  <si>
    <t xml:space="preserve">плесень дезинфекция</t>
  </si>
  <si>
    <t xml:space="preserve">1041н</t>
  </si>
  <si>
    <t xml:space="preserve">"г. Волоколамск, ул милиораторов, д 23 кв 4
этаж 2
</t>
  </si>
  <si>
    <t xml:space="preserve">89296668009 Елена"</t>
  </si>
  <si>
    <t xml:space="preserve">2-ка, гор тум + барьер</t>
  </si>
  <si>
    <t xml:space="preserve">1042н</t>
  </si>
  <si>
    <t xml:space="preserve">"варшавский проезд 6
</t>
  </si>
  <si>
    <t xml:space="preserve">89636950710 Александр"</t>
  </si>
  <si>
    <t xml:space="preserve">в кабине фуры клопы</t>
  </si>
  <si>
    <t xml:space="preserve">тараканы, пол года
2-ка
мск
2700 +хол тум + барьер
1 этаж
м. щелковская
3 мес</t>
  </si>
  <si>
    <t xml:space="preserve">79096876595 нина васильевна
74954679886</t>
  </si>
  <si>
    <t xml:space="preserve">таракагы</t>
  </si>
  <si>
    <t xml:space="preserve">перезвонить    11/12/07</t>
  </si>
  <si>
    <t xml:space="preserve">заказ на 14/12</t>
  </si>
  <si>
    <t xml:space="preserve">89680897071  Баха</t>
  </si>
  <si>
    <t xml:space="preserve">похлду перепутала заказала в другом месте</t>
  </si>
  <si>
    <t xml:space="preserve">чепушило</t>
  </si>
  <si>
    <t xml:space="preserve">1044н</t>
  </si>
  <si>
    <t xml:space="preserve">"Красногорский р-н, пос Отрадное, 7 км от мкад, ул айвазовского, д 5 кв 27
</t>
  </si>
  <si>
    <t xml:space="preserve">89163023488 Евгений
89851530327 Ксения"</t>
  </si>
  <si>
    <t xml:space="preserve">студия , клопы 50 м2
гор тум + бар</t>
  </si>
  <si>
    <t xml:space="preserve">1045н</t>
  </si>
  <si>
    <t xml:space="preserve">"клопы,      2-ка
ул совхозная, д 18 корп 4 кв 158
4 этаж; 158 В - домофон"</t>
  </si>
  <si>
    <t xml:space="preserve">79266063025 Евгений</t>
  </si>
  <si>
    <t xml:space="preserve">гор тум, клопы + барьер
</t>
  </si>
  <si>
    <t xml:space="preserve">сестра-куртизанка заказала в другом месте.
если не поможет - позвонит нам</t>
  </si>
  <si>
    <t xml:space="preserve">1046н</t>
  </si>
  <si>
    <t xml:space="preserve">"ул рокотова, д 7 корп 2 кв 195
</t>
  </si>
  <si>
    <t xml:space="preserve">екатерина 89637686869 "</t>
  </si>
  <si>
    <t xml:space="preserve">гор тум,такр + барьер
</t>
  </si>
  <si>
    <t xml:space="preserve">тараканы, 3-ка
ГАП+ бар, дети маленькие
запах мин
3 мес</t>
  </si>
  <si>
    <t xml:space="preserve">18200 за год</t>
  </si>
  <si>
    <t xml:space="preserve">2д дезинсекция раз в квртал. дератизация раз в месяу</t>
  </si>
  <si>
    <t xml:space="preserve">люберцы</t>
  </si>
  <si>
    <t xml:space="preserve">николай 897777700160</t>
  </si>
  <si>
    <t xml:space="preserve">Семен\Павел</t>
  </si>
  <si>
    <t xml:space="preserve">1ка гап с барьером
дали скидку на субботу с 13 до 14 за 3500 ГАП</t>
  </si>
  <si>
    <t xml:space="preserve">москва ташкентская 17 к 1 тел </t>
  </si>
  <si>
    <t xml:space="preserve">79153072536 дмитрий</t>
  </si>
  <si>
    <t xml:space="preserve">С.Г.\Павел</t>
  </si>
  <si>
    <t xml:space="preserve">1048н</t>
  </si>
  <si>
    <t xml:space="preserve">"Бутово, ул брусилова Д 39 к 1 кв 121 , 
</t>
  </si>
  <si>
    <t xml:space="preserve">Илья 89857679448</t>
  </si>
  <si>
    <t xml:space="preserve">
бутово, 12 мин на маршрутке
4900 + с барьер + выезд за мкад"</t>
  </si>
  <si>
    <t xml:space="preserve">ГОС ЗНАК</t>
  </si>
  <si>
    <t xml:space="preserve">КП ОТПРАВИЛИ</t>
  </si>
  <si>
    <t xml:space="preserve">СГ на контроле</t>
  </si>
  <si>
    <t xml:space="preserve">БН</t>
  </si>
  <si>
    <t xml:space="preserve">Химико-фармацевтический комбинат "Акрихин", АО
</t>
  </si>
  <si>
    <t xml:space="preserve">Владислав и Владимир АКРИХИН
74957237283</t>
  </si>
  <si>
    <t xml:space="preserve">ЖДЕМ ОТ НИХ ИНФ-Ы</t>
  </si>
  <si>
    <t xml:space="preserve">БН черз п-л Пост
12800</t>
  </si>
  <si>
    <t xml:space="preserve">89167758429
74959123517 Ирина</t>
  </si>
  <si>
    <t xml:space="preserve">ОТПРАВИЛИ ОФЕРТУ</t>
  </si>
  <si>
    <t xml:space="preserve">1260 м2
док- ты 
детская муз щкола
1150 м2 - дер
855 - дезинск   - 16к 
сделать              12 800 БН через п-л поставщиков. + 1 выезд на муравьев</t>
  </si>
  <si>
    <t xml:space="preserve">6 этаж
2-ка, мск
4300 р гор тум + барьер
</t>
  </si>
  <si>
    <t xml:space="preserve">Яна 89162157871</t>
  </si>
  <si>
    <t xml:space="preserve">денег нет</t>
  </si>
  <si>
    <t xml:space="preserve">1049н</t>
  </si>
  <si>
    <t xml:space="preserve">"Железнорожный, ул пионерская,  д14А кв 53
4 этаж
</t>
  </si>
  <si>
    <t xml:space="preserve">89647994115 Муххабат "</t>
  </si>
  <si>
    <t xml:space="preserve">2-ка, гор туман
хачи живут зафигачить сильно</t>
  </si>
  <si>
    <t xml:space="preserve">10м2 барная стойка</t>
  </si>
  <si>
    <t xml:space="preserve">84957212453 марина</t>
  </si>
  <si>
    <t xml:space="preserve">думает советуется</t>
  </si>
  <si>
    <t xml:space="preserve">2ка балашиха мкр янтарный</t>
  </si>
  <si>
    <t xml:space="preserve">9251908632 женэбек</t>
  </si>
  <si>
    <t xml:space="preserve">складской комплекс 22 000 м2
РосАтом 
Дмитрий                 79150143427
2 раза в год насекомые
каждый месяц дератизация - 12 раз
на год обслуживание
Волков Дмитрий Юрьевич 79150143427</t>
  </si>
  <si>
    <t xml:space="preserve">Волков Дмитрий Юрьевич 79150143427</t>
  </si>
  <si>
    <t xml:space="preserve">БН
18 700</t>
  </si>
  <si>
    <t xml:space="preserve">здание 2 этажа 
1100 м2 дератизация         мыши
офисные помещения
солнечногорский р-н
35 км от мкад поварво
ориентир пятница вечер
18 700 р            БН
Неизвестный абонент (74956044013)      Ольга компния АлжеКО</t>
  </si>
  <si>
    <t xml:space="preserve">74956044013)      Ольга компния АлжеКО</t>
  </si>
  <si>
    <t xml:space="preserve">дератизация + дезинф от бакт</t>
  </si>
  <si>
    <t xml:space="preserve">выставлен счет
заказ</t>
  </si>
  <si>
    <t xml:space="preserve">4700 если 1 кв
3400 если 3кв</t>
  </si>
  <si>
    <t xml:space="preserve">2-ка, 41 м2
тараканы гор туман
2-й этаж
пол года
МО Электоросталь, 50 км от мкад
4700 р гор тум + барьре
1, 2, и 4 
3 квартиры 3400р каждая </t>
  </si>
  <si>
    <t xml:space="preserve">79251857055 Анна
</t>
  </si>
  <si>
    <t xml:space="preserve">гор туман + барьер
2-ка</t>
  </si>
  <si>
    <t xml:space="preserve">1052н</t>
  </si>
  <si>
    <t xml:space="preserve">"47 км от мкад чеховский р-н
пгт Столбовая, Сандарово д-я, ул березовая, д14
;   </t>
  </si>
  <si>
    <t xml:space="preserve">Александр 89686564021
89295053875</t>
  </si>
  <si>
    <t xml:space="preserve">"если можно, то раньше
в теч дня всего будет дома и готов принять   тараканы"
80 м2 дом
гор тум</t>
  </si>
  <si>
    <t xml:space="preserve">москва ул вилиса лациса д 27 кв 189</t>
  </si>
  <si>
    <t xml:space="preserve">89153300695 ОЛьга</t>
  </si>
  <si>
    <t xml:space="preserve">1056н</t>
  </si>
  <si>
    <t xml:space="preserve">"ул. новая басманная, д 28 стр 1 кв. 30
4 этаж; 1 подъезд
</t>
  </si>
  <si>
    <t xml:space="preserve">79264770811 Лидия"</t>
  </si>
  <si>
    <t xml:space="preserve">3-ка, клопы
гор тум + барьер</t>
  </si>
  <si>
    <t xml:space="preserve">1057н</t>
  </si>
  <si>
    <t xml:space="preserve">москва  89104432842 Оксана</t>
  </si>
  <si>
    <t xml:space="preserve">воскресенье 2я половина дня</t>
  </si>
  <si>
    <t xml:space="preserve">12 м2 комната, клопы в Красногорске
</t>
  </si>
  <si>
    <t xml:space="preserve">79253331832 Лейла</t>
  </si>
  <si>
    <t xml:space="preserve">отказ - дорого</t>
  </si>
  <si>
    <t xml:space="preserve">общага 
3-е 
2100 хол тум</t>
  </si>
  <si>
    <t xml:space="preserve">7400
или 8000 БН</t>
  </si>
  <si>
    <t xml:space="preserve">Тараканы в офисе
мск
250 м2 + кафе 20 м2
7400 р комплекс хол + гор 
8000 р за все
</t>
  </si>
  <si>
    <t xml:space="preserve">Евгений собств 
       89299991266        
74956995901
3 мес гар</t>
  </si>
  <si>
    <t xml:space="preserve">ждем
"перезвонить    11/12/07
в 17.00"</t>
  </si>
  <si>
    <t xml:space="preserve">4 этажа 
1500 - 2000 м2
узнает точную м2  -перезвонит
возможно поднимем чек, иначе локально т=нет смысла делпть</t>
  </si>
  <si>
    <t xml:space="preserve">1058н</t>
  </si>
  <si>
    <t xml:space="preserve">"г.Мытищи, новомытищнский пр-т, д 66 кв 48
</t>
  </si>
  <si>
    <t xml:space="preserve">89099524866 Владимир - хач"</t>
  </si>
  <si>
    <t xml:space="preserve">1-ка, хол</t>
  </si>
  <si>
    <t xml:space="preserve">89162042465 Шура, епт)</t>
  </si>
  <si>
    <t xml:space="preserve">говорит что ни какую форму с прозвоном не заполнял</t>
  </si>
  <si>
    <t xml:space="preserve">2-ка, тараканы
9-й этаж
2-3 мес столкнулись
у соседей по лестн площадке
4600 р  - гор тум + барьер
</t>
  </si>
  <si>
    <t xml:space="preserve">74952254554        Михаил
рабочий тел</t>
  </si>
  <si>
    <t xml:space="preserve">перезвонить    11/12/07
в 17.00</t>
  </si>
  <si>
    <t xml:space="preserve">2100-хол 4300-комплекс акция</t>
  </si>
  <si>
    <t xml:space="preserve">79167396119 Владимир</t>
  </si>
  <si>
    <t xml:space="preserve">автоответчик срабатывает</t>
  </si>
  <si>
    <t xml:space="preserve">1059Н</t>
  </si>
  <si>
    <t xml:space="preserve">"г.Люберцы, ул южная, д2 кв. 49
</t>
  </si>
  <si>
    <t xml:space="preserve">89152010974 Мария"
79261775382</t>
  </si>
  <si>
    <t xml:space="preserve">1-ка, горт тум+ барьер</t>
  </si>
  <si>
    <t xml:space="preserve">36 м2, клопы    + тараканы
от 4 до 6 мес заражения
сдает,               2-ка малогабарит
5- этаж
мск
4300 гор тум + барьер + клопы + тараканы
</t>
  </si>
  <si>
    <t xml:space="preserve">Николай   79032134951</t>
  </si>
  <si>
    <t xml:space="preserve">клоп+тар</t>
  </si>
  <si>
    <t xml:space="preserve">от 17000 до 22000</t>
  </si>
  <si>
    <t xml:space="preserve">склад 100км от мск хочкт выезд мастера за 5к на осмотр (сумма воцдет в стоимость обработок)    хочет после осмотра договор на год или ежеквартально </t>
  </si>
  <si>
    <t xml:space="preserve">Валерьян 89670927239 </t>
  </si>
  <si>
    <t xml:space="preserve">перезвонить 13/12/2017</t>
  </si>
  <si>
    <t xml:space="preserve">перезвонить 19.12</t>
  </si>
  <si>
    <t xml:space="preserve">хня хотел купить препарт</t>
  </si>
  <si>
    <t xml:space="preserve">9 этаж                , 1-ка
мск
4000 гор тум + барьер
</t>
  </si>
  <si>
    <t xml:space="preserve">79250779006 Евгения</t>
  </si>
  <si>
    <t xml:space="preserve">с приветом)</t>
  </si>
  <si>
    <t xml:space="preserve">1060н</t>
  </si>
  <si>
    <t xml:space="preserve">"Люберецкий р-н, пос. Октябрьский, ул первомайская, д8 кв 100
5 этаж
</t>
  </si>
  <si>
    <t xml:space="preserve">Жанна  79035995557"</t>
  </si>
  <si>
    <t xml:space="preserve">ПОЗВОНИТЬ ЗА ДЕНЬ</t>
  </si>
  <si>
    <t xml:space="preserve">1061н</t>
  </si>
  <si>
    <t xml:space="preserve">г щелково мкр Богородский д 1 кв 436</t>
  </si>
  <si>
    <t xml:space="preserve">89854922903 Наталья 89859136315</t>
  </si>
  <si>
    <t xml:space="preserve">1ка комплекс</t>
  </si>
  <si>
    <t xml:space="preserve">100м2 кафе</t>
  </si>
  <si>
    <t xml:space="preserve">89672331428 Виталий</t>
  </si>
  <si>
    <t xml:space="preserve">семен/Павел</t>
  </si>
  <si>
    <t xml:space="preserve">перезвонить до 12.00    15/12/17</t>
  </si>
  <si>
    <t xml:space="preserve">15/12 звонок совершен----------------пока не надо</t>
  </si>
  <si>
    <t xml:space="preserve">55к или 7к за год фикц док-ы</t>
  </si>
  <si>
    <t xml:space="preserve">открытие парикмахерской</t>
  </si>
  <si>
    <t xml:space="preserve">89037247613 Наталья</t>
  </si>
  <si>
    <t xml:space="preserve">док-ы на ОТКРЫТИЕ </t>
  </si>
  <si>
    <t xml:space="preserve">немного не по теме, еще только думает открываться</t>
  </si>
  <si>
    <t xml:space="preserve">1062н</t>
  </si>
  <si>
    <t xml:space="preserve">"Кутузовский пр-т, д 15 кв. 127
4 подъезд; 9 этаж
</t>
  </si>
  <si>
    <t xml:space="preserve">89161022479 Сергей "</t>
  </si>
  <si>
    <t xml:space="preserve">1-ка, тараканы
хол тум</t>
  </si>
  <si>
    <t xml:space="preserve">хотел каким-то газом и БЕЗ ЗАПАХА</t>
  </si>
  <si>
    <t xml:space="preserve">11400-22500</t>
  </si>
  <si>
    <t xml:space="preserve">ппк, д-р 2 Д, журнал ппк+журнал учета дез ср-в</t>
  </si>
  <si>
    <t xml:space="preserve">89778309695 валентина</t>
  </si>
  <si>
    <t xml:space="preserve">7400 на год</t>
  </si>
  <si>
    <t xml:space="preserve">дератизация в организации
док-ы, склад 2900 м2         - 6300 р 
7400 р на год 
дезинфекция авто 9 машин
</t>
  </si>
  <si>
    <t xml:space="preserve">Сергей           79154205416</t>
  </si>
  <si>
    <t xml:space="preserve">док-ы 2 Д</t>
  </si>
  <si>
    <t xml:space="preserve">клопы, Реутов</t>
  </si>
  <si>
    <t xml:space="preserve">Головач Лена 79266583770</t>
  </si>
  <si>
    <t xml:space="preserve">я дешевле нашла, спасибо , досвидпния</t>
  </si>
  <si>
    <t xml:space="preserve">1-ка</t>
  </si>
  <si>
    <t xml:space="preserve">1063н</t>
  </si>
  <si>
    <t xml:space="preserve">г,химки, юбилейцный пр-т, д 24 кв 19
2 подъезд
</t>
  </si>
  <si>
    <t xml:space="preserve">89653131354 Дмитрий</t>
  </si>
  <si>
    <t xml:space="preserve">2-ка, хол тум + бар</t>
  </si>
  <si>
    <t xml:space="preserve">1064н</t>
  </si>
  <si>
    <t xml:space="preserve">Одинцово, ул союхная, д34 кв 27
</t>
  </si>
  <si>
    <t xml:space="preserve">89267573603 Левон 79268054261 89251320017</t>
  </si>
  <si>
    <t xml:space="preserve">ебло хочет купить отпугиватель в розетку</t>
  </si>
  <si>
    <t xml:space="preserve">клопы, 2-ка
Химки
неделю назад 
3700 р
гор тум</t>
  </si>
  <si>
    <t xml:space="preserve">айгуль 79630979422</t>
  </si>
  <si>
    <t xml:space="preserve">перезвонит сама</t>
  </si>
  <si>
    <t xml:space="preserve">1065н</t>
  </si>
  <si>
    <t xml:space="preserve">"ул полярная, д 9 корп 2 
1 подъезд, 14 этаж; кв 51
</t>
  </si>
  <si>
    <t xml:space="preserve">79851755496 Андрей "</t>
  </si>
  <si>
    <t xml:space="preserve">2-ка, .гор тум</t>
  </si>
  <si>
    <t xml:space="preserve">неделю, клопы
2-ка, мск митино
2700 р хол тум
8.00 - 8.30
</t>
  </si>
  <si>
    <t xml:space="preserve">Наталья 79031364555</t>
  </si>
  <si>
    <t xml:space="preserve">номер не сущ                          Неизвестный абонент (74957348370)</t>
  </si>
  <si>
    <t xml:space="preserve">1066н</t>
  </si>
  <si>
    <t xml:space="preserve">"Мытищи, 1-я пролетарская ул, д 7 кв 111
</t>
  </si>
  <si>
    <t xml:space="preserve">89778678608 Дурбек "</t>
  </si>
  <si>
    <t xml:space="preserve">3-ка, гор тум, макс ядрен </t>
  </si>
  <si>
    <t xml:space="preserve">74957348370 номер не суущ</t>
  </si>
  <si>
    <t xml:space="preserve">хотела средство от клопов </t>
  </si>
  <si>
    <t xml:space="preserve">Звонок на внешний номер: 74951057050
</t>
  </si>
  <si>
    <t xml:space="preserve">Левак           79031894765
</t>
  </si>
  <si>
    <t xml:space="preserve">386506 р</t>
  </si>
  <si>
    <t xml:space="preserve">кпшка на годовое обслуж</t>
  </si>
  <si>
    <t xml:space="preserve">Косулин Денис Андреевич</t>
  </si>
  <si>
    <t xml:space="preserve">кп ок, свяжутся сами</t>
  </si>
  <si>
    <t xml:space="preserve">ждем решения
отправил в отдел закупок</t>
  </si>
  <si>
    <t xml:space="preserve">71к</t>
  </si>
  <si>
    <t xml:space="preserve">Щербаков Евгений Александрович
Рабочий: +7 (495) 731 35 22
</t>
  </si>
  <si>
    <t xml:space="preserve">попросили ТЗ</t>
  </si>
  <si>
    <t xml:space="preserve">114к</t>
  </si>
  <si>
    <t xml:space="preserve">мытищи арена Золотенкова Татьяна Александровна
+7 (495) 223-98-80, доб. 237
+7-909-912-19-62
 </t>
  </si>
  <si>
    <t xml:space="preserve">4000м2 москва</t>
  </si>
  <si>
    <t xml:space="preserve">84959525555 светлана 89639240028</t>
  </si>
  <si>
    <t xml:space="preserve">КП отправил 13.12.17 в 10.15</t>
  </si>
  <si>
    <t xml:space="preserve">КП получили до конца рабочего дня ждем ответ</t>
  </si>
  <si>
    <t xml:space="preserve">домодедово 3ка</t>
  </si>
  <si>
    <t xml:space="preserve">89261847191 вадим</t>
  </si>
  <si>
    <t xml:space="preserve">3ка хол премиум препаратами+ барьер</t>
  </si>
  <si>
    <t xml:space="preserve">звонок совершен-думают сами наберут</t>
  </si>
  <si>
    <t xml:space="preserve">1 ГА от комаров пруд и участок</t>
  </si>
  <si>
    <t xml:space="preserve">79684496777 наталья</t>
  </si>
  <si>
    <t xml:space="preserve">сказада звонить мне не надо</t>
  </si>
  <si>
    <t xml:space="preserve">люберцы  1комната </t>
  </si>
  <si>
    <t xml:space="preserve">перезвонить    13/12/07
в 17.00</t>
  </si>
  <si>
    <t xml:space="preserve">заказ 1016н</t>
  </si>
  <si>
    <t xml:space="preserve">консультация на открытие дрочильни</t>
  </si>
  <si>
    <t xml:space="preserve">1067н</t>
  </si>
  <si>
    <t xml:space="preserve">"Истринский р-н, 35 км от мкад, волоколамка
г.Дедовск, ул гагарина, д20 кв 17
</t>
  </si>
  <si>
    <t xml:space="preserve">89296250669 Сергей
89037581559 Вера"</t>
  </si>
  <si>
    <t xml:space="preserve">3-ка, гор тум + бар</t>
  </si>
  <si>
    <t xml:space="preserve">1068н</t>
  </si>
  <si>
    <t xml:space="preserve">"Павшинская пойма
красногорский б- р, д. 7 кв130
2 подъезд, 10 - этаж"</t>
  </si>
  <si>
    <t xml:space="preserve">79775335975 Рашид</t>
  </si>
  <si>
    <t xml:space="preserve">2-ка, гор тум</t>
  </si>
  <si>
    <t xml:space="preserve">позвонить , подтвердить!
могут перенести</t>
  </si>
  <si>
    <t xml:space="preserve">3-ка , тараканы
4 этаж 
беременные и маленткй ребенек
мытищи</t>
  </si>
  <si>
    <t xml:space="preserve">79250489107 Елена</t>
  </si>
  <si>
    <t xml:space="preserve">10 000 БН</t>
  </si>
  <si>
    <t xml:space="preserve">дератизация офисного помещ
30 км от мкад
БН или нал
10 000 БН
комплекс: приманки, ловушки, пена, дезинфекц от бакт</t>
  </si>
  <si>
    <t xml:space="preserve">79166303756 Юрий</t>
  </si>
  <si>
    <t xml:space="preserve">7500 БН</t>
  </si>
  <si>
    <t xml:space="preserve">Зеленоград
студия красоты, 2Д + ТТО + лампы
раз в квартал
190 м2</t>
  </si>
  <si>
    <t xml:space="preserve">74999686279 Сергей
89161356357</t>
  </si>
  <si>
    <t xml:space="preserve">2д
ТТО + лампы</t>
  </si>
  <si>
    <t xml:space="preserve">6800 БН</t>
  </si>
  <si>
    <t xml:space="preserve">259 м2, тараканы
полуподвал
мск
6800 БН
суббота 
выставить
</t>
  </si>
  <si>
    <t xml:space="preserve">74959567928 Юлия</t>
  </si>
  <si>
    <t xml:space="preserve">поставить в график п факту оплаты</t>
  </si>
  <si>
    <t xml:space="preserve">1-ка, клопы
мск
3900 р гор + бар
удостоверение мб
выслать договор </t>
  </si>
  <si>
    <t xml:space="preserve">Лилия 79264796803</t>
  </si>
  <si>
    <t xml:space="preserve">звонил 20.12.17 - думает</t>
  </si>
  <si>
    <t xml:space="preserve">ул кастанаевская д 8 кв 26</t>
  </si>
  <si>
    <t xml:space="preserve">89859182531 89032096058   вахрун   по русски ваще не але</t>
  </si>
  <si>
    <t xml:space="preserve">3ка  холодный+ барьер</t>
  </si>
  <si>
    <t xml:space="preserve">на  18.12-19.12</t>
  </si>
  <si>
    <t xml:space="preserve">1069н</t>
  </si>
  <si>
    <t xml:space="preserve">ярославское шоссе д 142</t>
  </si>
  <si>
    <t xml:space="preserve"> 89990952603  Кубан</t>
  </si>
  <si>
    <t xml:space="preserve">2ка хол+гель</t>
  </si>
  <si>
    <t xml:space="preserve">повтор 25.12</t>
  </si>
  <si>
    <t xml:space="preserve">1070н</t>
  </si>
  <si>
    <t xml:space="preserve">м. бульвар рокосовского ул открытое шоссе д 28 к11 кв 19</t>
  </si>
  <si>
    <t xml:space="preserve">89037860563  Леонора</t>
  </si>
  <si>
    <t xml:space="preserve">1 ка комплекс + барьер</t>
  </si>
  <si>
    <t xml:space="preserve">перенос на 18.12</t>
  </si>
  <si>
    <t xml:space="preserve">домодевский р-н       , 50 км от мкад  км от мкад
клопы, пол года
2-ка, клопы
1- этаж
5100 гор тум + бар 
</t>
  </si>
  <si>
    <t xml:space="preserve">79165396022 Татьяна</t>
  </si>
  <si>
    <t xml:space="preserve">тараканы,  3-ка, мск
пол года, 21 этаж
4300 гор тум + барьер</t>
  </si>
  <si>
    <t xml:space="preserve">79161834136 Александр</t>
  </si>
  <si>
    <t xml:space="preserve">89031234114 Валерий Михайлович</t>
  </si>
  <si>
    <t xml:space="preserve">2600-3500</t>
  </si>
  <si>
    <t xml:space="preserve">89017984086  Дмитрий</t>
  </si>
  <si>
    <t xml:space="preserve">заказали у других - не поможет позвонят</t>
  </si>
  <si>
    <t xml:space="preserve">москвка подвал 200м2 и 70м2</t>
  </si>
  <si>
    <t xml:space="preserve">ультрозвуковые ловушки</t>
  </si>
  <si>
    <t xml:space="preserve">зазкза</t>
  </si>
  <si>
    <t xml:space="preserve">2ка раменоское
вторая пол дня в субб хочет, но думает
потравили сами тетрисом - клопов пока нет, посмотрим появятся или нет</t>
  </si>
  <si>
    <t xml:space="preserve">89259184707   Анна</t>
  </si>
  <si>
    <t xml:space="preserve">22.12 созвонится и записать</t>
  </si>
  <si>
    <t xml:space="preserve">звонил 19.12.17 - думает</t>
  </si>
  <si>
    <t xml:space="preserve">11400 разовая   7800 ежеквартальная </t>
  </si>
  <si>
    <t xml:space="preserve">щербенка</t>
  </si>
  <si>
    <t xml:space="preserve">84953168096 ОЛЕГ 89257405156-------заказчик</t>
  </si>
  <si>
    <t xml:space="preserve">7800р платит налом далее ежеквартально 7800   ждем реквизитов и готовим договор</t>
  </si>
  <si>
    <t xml:space="preserve">год 2д
кулинария на таганке
док-ы 
270 м2 
7400 м2
</t>
  </si>
  <si>
    <t xml:space="preserve">Марат ЕБЛАН (79032072921)</t>
  </si>
  <si>
    <t xml:space="preserve">2Д факт</t>
  </si>
  <si>
    <t xml:space="preserve">уебок, за 12к хочет годовой договор с факт обработкой</t>
  </si>
  <si>
    <t xml:space="preserve">32 400 БН</t>
  </si>
  <si>
    <t xml:space="preserve">столовая, 2Д
200 м2
мск
1 этаж
год договор 32 400 р
2700 кажд мес: 1500 - дер; 1200 - дез.
</t>
  </si>
  <si>
    <t xml:space="preserve">74957879291         Ольга</t>
  </si>
  <si>
    <t xml:space="preserve">номер постоянно занят</t>
  </si>
  <si>
    <t xml:space="preserve">45 200 БН</t>
  </si>
  <si>
    <t xml:space="preserve">2300 м2 с копейками
сан обстановка - раз в месяц сан день
раз в квартал тараканы +
грызуны только уличные ряды
гор хозяйство Апельсин рынок
МО Фрязино 
11 300 в квартал по БН
= 45 200 р. в год
</t>
  </si>
  <si>
    <t xml:space="preserve">Люсине Грачаевна            74959263611
89152505353
Апельсин Торговый Комплекс ЛЮСИНЕ директор
Неизвестный абонент (74962555655)</t>
  </si>
  <si>
    <t xml:space="preserve">8400 БН</t>
  </si>
  <si>
    <t xml:space="preserve">в 3 раза цены
мск, обельмановская, тетр детск
3 этажа, сталинка
дезинсекция
дератизация 911 м2
7105 рублей
7.80 коп м2
592 р 15 коп в мес
раз в квартал 
8400 руб год - 4 выезда мониторинг
</t>
  </si>
  <si>
    <t xml:space="preserve">74956243651 Любовь александровна</t>
  </si>
  <si>
    <t xml:space="preserve">2Д док-и</t>
  </si>
  <si>
    <t xml:space="preserve">478 тыс</t>
  </si>
  <si>
    <t xml:space="preserve">ФГУП ВИСТИ
Сторудник ФГУП "ВИСТИ"
</t>
  </si>
  <si>
    <t xml:space="preserve">Наталья Кравец n7896321@mail.ru</t>
  </si>
  <si>
    <t xml:space="preserve">написал на почту 25.12</t>
  </si>
  <si>
    <t xml:space="preserve">СПАМ                             74952300713</t>
  </si>
  <si>
    <t xml:space="preserve">воскресенск                          , 3-ка
клопы, 4300 р гор + хол комплекс
найти и показать клопов
дать рекомендации: ремонт, диван в ПЯТНИЦУ
либо 4100 на ЧЕТВЕРГ</t>
  </si>
  <si>
    <t xml:space="preserve">79055148810 Стелла</t>
  </si>
  <si>
    <t xml:space="preserve">перенос , прозванивать переодический
25.12</t>
  </si>
  <si>
    <t xml:space="preserve">8500-9000</t>
  </si>
  <si>
    <t xml:space="preserve">грызуны, мухи , муравьи
дом 190 м2, 15 км от мкад
8500 - 9000 р
думает
Виталий                          (79653858248)
дератизация: приманки, пена; дезинсекция: мухи, муравьи - хол тум</t>
  </si>
  <si>
    <t xml:space="preserve">Виталий (79653858248)</t>
  </si>
  <si>
    <t xml:space="preserve">190 м2, дом</t>
  </si>
  <si>
    <t xml:space="preserve">Левак                             Неизвестный абонент (79269998633)</t>
  </si>
  <si>
    <t xml:space="preserve">Левак   </t>
  </si>
  <si>
    <t xml:space="preserve">4300 если в чт</t>
  </si>
  <si>
    <t xml:space="preserve">2-ка, клопы, общага 
Воскресенск - если четверг, то 4300 р 
комплекс: гор, хол, барьер
</t>
  </si>
  <si>
    <t xml:space="preserve">Александр       79858224029</t>
  </si>
  <si>
    <t xml:space="preserve">корпы и тараканы</t>
  </si>
  <si>
    <t xml:space="preserve">107 175</t>
  </si>
  <si>
    <t xml:space="preserve">НИИВТ им С.А. Векшинского. кп на год</t>
  </si>
  <si>
    <t xml:space="preserve">Шалаев Сергей Дмитриевич 7 (495) 280-71-20</t>
  </si>
  <si>
    <t xml:space="preserve">кп ок</t>
  </si>
  <si>
    <t xml:space="preserve">собирают кп-ки, думают </t>
  </si>
  <si>
    <t xml:space="preserve">54 600</t>
  </si>
  <si>
    <t xml:space="preserve">автобаза почты россии</t>
  </si>
  <si>
    <t xml:space="preserve">
Сокова Юлия Вадимовна</t>
  </si>
  <si>
    <t xml:space="preserve">кп ок
нет еонтактов для связи, кроме почты</t>
  </si>
  <si>
    <t xml:space="preserve">ногинск  180м2 и 17 кроватей</t>
  </si>
  <si>
    <t xml:space="preserve">79652163987 Елена</t>
  </si>
  <si>
    <t xml:space="preserve">МО 8км от мкад по рязанке база и 2 склада метраж  от 1000м2-2000м2</t>
  </si>
  <si>
    <t xml:space="preserve">4 выезда за 3 мес  грызуны в основоном на открытом учавстке площади</t>
  </si>
  <si>
    <t xml:space="preserve">ЖДУ Карточку организации выставляем счет-------оплачивает и выезжаем к нему</t>
  </si>
  <si>
    <t xml:space="preserve">60 матрасов</t>
  </si>
  <si>
    <t xml:space="preserve">84955834329  Татьяна Васильевна</t>
  </si>
  <si>
    <t xml:space="preserve"> дет сад родничок в мытищах</t>
  </si>
  <si>
    <t xml:space="preserve">хотят в 2018 г на портале поставщиков</t>
  </si>
  <si>
    <t xml:space="preserve">клопы, 1-ка
в люберцах
3700 комлекс думает
</t>
  </si>
  <si>
    <t xml:space="preserve">79777148056     Наталья</t>
  </si>
  <si>
    <t xml:space="preserve">открытии салона маникюра  м Тимерязевская</t>
  </si>
  <si>
    <t xml:space="preserve">9031716844   Ирина</t>
  </si>
  <si>
    <t xml:space="preserve">док-ы</t>
  </si>
  <si>
    <t xml:space="preserve">пока нет договра аренды и и тд  думает</t>
  </si>
  <si>
    <t xml:space="preserve">состыковал с санитарным врачем в работе</t>
  </si>
  <si>
    <t xml:space="preserve">с врачем работаем 50Х50</t>
  </si>
  <si>
    <t xml:space="preserve">1000 м2, доки, обслед и т.д.</t>
  </si>
  <si>
    <t xml:space="preserve">"5000 Бн пока за обслед
доки 8000 БН  и остальное</t>
  </si>
  <si>
    <t xml:space="preserve">5500-6000</t>
  </si>
  <si>
    <t xml:space="preserve">тараканы в квартире
2-ка, мск
5- й этаж
5500-6000
комплекс</t>
  </si>
  <si>
    <t xml:space="preserve">
74994266410 Антон</t>
  </si>
  <si>
    <t xml:space="preserve">пропущенный</t>
  </si>
  <si>
    <t xml:space="preserve">алоо инкогнито номер не используется</t>
  </si>
  <si>
    <t xml:space="preserve">офисные, медецина КТ
300 м2
мск
79165026882            Жанна</t>
  </si>
  <si>
    <t xml:space="preserve">79165026882            Жанна</t>
  </si>
  <si>
    <t xml:space="preserve">3Д
</t>
  </si>
  <si>
    <t xml:space="preserve">позвонить 22.12
в 13.00
</t>
  </si>
  <si>
    <t xml:space="preserve">мск   новогиреево</t>
  </si>
  <si>
    <t xml:space="preserve">89660994702  Игорь</t>
  </si>
  <si>
    <t xml:space="preserve">думает надо убрать детей  определится с датой и позвонит</t>
  </si>
  <si>
    <t xml:space="preserve">набрать 25.12 утром</t>
  </si>
  <si>
    <t xml:space="preserve">звонили, думает пока</t>
  </si>
  <si>
    <t xml:space="preserve">пушкинский район поселок челюскинский</t>
  </si>
  <si>
    <t xml:space="preserve">79265877636 ольга</t>
  </si>
  <si>
    <t xml:space="preserve">клопs</t>
  </si>
  <si>
    <t xml:space="preserve">кожеед на шторах и рядом с плинтосом
2-ка, красногороск пашв пойма
3000 р 
чешуйница в сан узле и кожеед
</t>
  </si>
  <si>
    <t xml:space="preserve">79162729017   Илья</t>
  </si>
  <si>
    <t xml:space="preserve">кожеед и чешуйница</t>
  </si>
  <si>
    <t xml:space="preserve">дали номер, ебут его клопы </t>
  </si>
  <si>
    <t xml:space="preserve">не абонент</t>
  </si>
  <si>
    <t xml:space="preserve">2 млн 122тыс</t>
  </si>
  <si>
    <t xml:space="preserve">Овчинникова Елена.Александровна.8-916-621-33-28</t>
  </si>
  <si>
    <t xml:space="preserve">2Д годовое обслуж</t>
  </si>
  <si>
    <t xml:space="preserve">ЖДЕМ ССЫЛКУ НА АУКЦИОН</t>
  </si>
  <si>
    <t xml:space="preserve">с 6 января
звонил 25.12</t>
  </si>
  <si>
    <t xml:space="preserve">медцентр</t>
  </si>
  <si>
    <t xml:space="preserve">просто узнавала инфу</t>
  </si>
  <si>
    <t xml:space="preserve">2ка 54 км от мск</t>
  </si>
  <si>
    <t xml:space="preserve">определится и перезвонит</t>
  </si>
  <si>
    <t xml:space="preserve">звонил 25.12 думает</t>
  </si>
  <si>
    <t xml:space="preserve">жуковский 2ка</t>
  </si>
  <si>
    <t xml:space="preserve">9400 1 выезд комплекс</t>
  </si>
  <si>
    <t xml:space="preserve">хочет купить препарата-------убалтывал на обработку загородный дом 38км от мкад</t>
  </si>
  <si>
    <t xml:space="preserve">Семнн\Павел</t>
  </si>
  <si>
    <t xml:space="preserve">ул Маршала совицкого д 30 к 1</t>
  </si>
  <si>
    <t xml:space="preserve">89774396806 Алла и 89998119008</t>
  </si>
  <si>
    <t xml:space="preserve">5ка в квартире клопы + стояк. Платят сами за бича одного+ обрабатываем стояк</t>
  </si>
  <si>
    <t xml:space="preserve">9853682704   татьяна</t>
  </si>
  <si>
    <t xml:space="preserve">думает и собирает деньги</t>
  </si>
  <si>
    <t xml:space="preserve">подольск 2100</t>
  </si>
  <si>
    <t xml:space="preserve">Семн</t>
  </si>
  <si>
    <t xml:space="preserve">мо одинцово  подумает </t>
  </si>
  <si>
    <t xml:space="preserve">84955970822 Александра Васильевна</t>
  </si>
  <si>
    <t xml:space="preserve">подумает   дорого</t>
  </si>
  <si>
    <t xml:space="preserve">звонили 26.12 не берет</t>
  </si>
  <si>
    <t xml:space="preserve">г Щелково 2ка</t>
  </si>
  <si>
    <t xml:space="preserve">89663276026   хачики</t>
  </si>
  <si>
    <t xml:space="preserve">25.12 в 17.30 сказал сами перезвонят</t>
  </si>
  <si>
    <t xml:space="preserve">звонили 26.12 недоступен</t>
  </si>
  <si>
    <t xml:space="preserve">----------------------------------</t>
  </si>
  <si>
    <t xml:space="preserve">------------------------------------------</t>
  </si>
  <si>
    <t xml:space="preserve">музей победа</t>
  </si>
  <si>
    <t xml:space="preserve">заключение договора</t>
  </si>
  <si>
    <t xml:space="preserve">видное квартира 1 ка 2 выезда + заделка дырочек</t>
  </si>
  <si>
    <t xml:space="preserve">79663796386 руслан</t>
  </si>
  <si>
    <t xml:space="preserve">инструменыт на стерильнотсь</t>
  </si>
  <si>
    <t xml:space="preserve">НЕ НАШ ПРОФИЛЬ</t>
  </si>
  <si>
    <t xml:space="preserve">кафе уют 120 м2 </t>
  </si>
  <si>
    <t xml:space="preserve">89261260122 Юрий</t>
  </si>
  <si>
    <t xml:space="preserve">мытищи магазин 50м2 </t>
  </si>
  <si>
    <t xml:space="preserve">18 000 в год - мониторинг</t>
  </si>
  <si>
    <t xml:space="preserve">Добрый день.
Нам необходимо заключить договор на дезинфекцию, дезинсекцию и дератизацию. Просим Вас уточнить стоимость данных услуг в месяц или квартал по нашему объекту. Общая площадь объекта 180 кв.м., вид деятельности - общепит (пиццерия), месторасположение - г. Апрелевка, Московской области.
С уважением, Сугоняева Галина.</t>
  </si>
  <si>
    <t xml:space="preserve">Сугоняева Галина.
Неизвестный абонент (79260783969)
договор на год 7800 р раз в квартал док-ы</t>
  </si>
  <si>
    <t xml:space="preserve">3Д догр на год</t>
  </si>
  <si>
    <t xml:space="preserve">ВЕДЕМ ДИАЛОГ</t>
  </si>
  <si>
    <t xml:space="preserve">звонили 26.12, ведем диалог на обслуж
если не объявится - набрать/написать 26.12 в 17.00</t>
  </si>
  <si>
    <t xml:space="preserve">старомытищинский источник</t>
  </si>
  <si>
    <t xml:space="preserve">спам  спам спам спам спам</t>
  </si>
  <si>
    <t xml:space="preserve">раменское 2ка</t>
  </si>
  <si>
    <t xml:space="preserve">89055156204 Люба</t>
  </si>
  <si>
    <t xml:space="preserve">9000 в квартал премиум 6500 если СНГ препараты</t>
  </si>
  <si>
    <t xml:space="preserve">мск
3Д
6500  раз в квартал
детская музыкальная школа 720 м2
с 01.01.18 по 31.12.18</t>
  </si>
  <si>
    <t xml:space="preserve">79030006700 Юрий Александрович
w139@yandex.ru</t>
  </si>
  <si>
    <t xml:space="preserve">звонили 26.12, сам наберет</t>
  </si>
  <si>
    <t xml:space="preserve">подльск    хочет одну комнату в двушке. тупой совсем </t>
  </si>
  <si>
    <t xml:space="preserve">9651171470 УЛАН</t>
  </si>
  <si>
    <t xml:space="preserve">Балашиха 2 выезда на грызунов</t>
  </si>
  <si>
    <t xml:space="preserve">89036859015    Дмитрий</t>
  </si>
  <si>
    <t xml:space="preserve">перезвонит, он рабочий донесет до своих хозяев инфу</t>
  </si>
  <si>
    <t xml:space="preserve">звонили 26.12</t>
  </si>
  <si>
    <t xml:space="preserve">долгопрудный       , хлебниково
2 мес
4300 р 
pelikan-m@mail.ru
</t>
  </si>
  <si>
    <t xml:space="preserve">Людмила   8 (495) 105-70-50
аля Дарья</t>
  </si>
  <si>
    <t xml:space="preserve">думает
отправили дог - р на почту</t>
  </si>
  <si>
    <t xml:space="preserve">написал на почту, нет номера
ждем ответа
если не объявится - набрать/написать 26.12 в 17.00</t>
  </si>
  <si>
    <t xml:space="preserve">писал 26.12</t>
  </si>
  <si>
    <t xml:space="preserve">Сергей 
Неизвестный абонент (79623321288)
1-ка, подольск
от 2700
хол тум
</t>
  </si>
  <si>
    <t xml:space="preserve">79623321288 Сергей</t>
  </si>
  <si>
    <t xml:space="preserve">Имя: Andryjen
Телефон: 82259668165
Сообщение: [url=https://nvzmk.ru/stati/segmentnye-listogiby-vidy-i-konstruktivnye-osobennosti/]Сегментные листогибы – виды и конструктивные особенности[/url]</t>
  </si>
  <si>
    <t xml:space="preserve">онлайн консультант</t>
  </si>
  <si>
    <t xml:space="preserve">тараканы, Электросталь
2-ка, 3-4 мес появления
2-й этаж, уже по всей квартире
от 4700 
</t>
  </si>
  <si>
    <t xml:space="preserve">Зоя            79647048272</t>
  </si>
  <si>
    <t xml:space="preserve">после НГ</t>
  </si>
  <si>
    <t xml:space="preserve">мытищяя)</t>
  </si>
  <si>
    <t xml:space="preserve">фумигация деревяшек</t>
  </si>
  <si>
    <t xml:space="preserve">думают по цене неговорил</t>
  </si>
  <si>
    <t xml:space="preserve">клопы, блохи
сами 2 раза травили
снимают, 1 месяц, 1-ка, Клин
2-й этаж
80 км от мкад
5400 р
коммплекс: хол+гор+бар
суббота
</t>
  </si>
  <si>
    <t xml:space="preserve">79104613818        Наталья</t>
  </si>
  <si>
    <t xml:space="preserve">клопы, 1-ка, комплекс</t>
  </si>
  <si>
    <t xml:space="preserve">Дзжержинский, спортивная, д16
клопы
1-й, 3-ка, 2 нед назад, сами хлоркой 
сосед через стенку 
4700 комплекс 
ребенок астматик
</t>
  </si>
  <si>
    <t xml:space="preserve">Евгений 79267053046</t>
  </si>
  <si>
    <t xml:space="preserve">3-ка, комплекс</t>
  </si>
  <si>
    <t xml:space="preserve">набрать 26.12 до 17.00 если сама не закажет</t>
  </si>
  <si>
    <t xml:space="preserve">друг его оставил заявку, но телефон забыл, перезвонить через час</t>
  </si>
  <si>
    <t xml:space="preserve">79067357535              Тимур
89162657825 Тимур</t>
  </si>
  <si>
    <t xml:space="preserve">хуйло</t>
  </si>
  <si>
    <t xml:space="preserve">"МО Лыткарино
Люберецкий р-н"</t>
  </si>
  <si>
    <t xml:space="preserve">"valera-good@yandex.ru
89168880405 Светлана
74957810419 Валерий Фёдорович"</t>
  </si>
  <si>
    <t xml:space="preserve">узнал про гарантию 1-3 мес - ОТКАЗАЛСЯ</t>
  </si>
  <si>
    <t xml:space="preserve">9267142201 ТАМАРА ВИКТОРОВН</t>
  </si>
  <si>
    <t xml:space="preserve">отказ, нашли дешевле</t>
  </si>
  <si>
    <t xml:space="preserve">химки  4000м2-склад и 1000м2-офис. за 26000-разовая обработка</t>
  </si>
  <si>
    <t xml:space="preserve">будет еще интересоваться</t>
  </si>
  <si>
    <t xml:space="preserve">дератизауия</t>
  </si>
  <si>
    <t xml:space="preserve">консультация на предмет лецензии</t>
  </si>
  <si>
    <t xml:space="preserve">3400 с 2-мя скидками</t>
  </si>
  <si>
    <t xml:space="preserve">Люберцы
3-ка, клопы
3400 р со скидки гор - хол
инвалиды 
</t>
  </si>
  <si>
    <t xml:space="preserve">79853116615 Ольга Александровна</t>
  </si>
  <si>
    <t xml:space="preserve">Звенигород, 50 км от мкад</t>
  </si>
  <si>
    <t xml:space="preserve">7 (963) 698-81-84</t>
  </si>
  <si>
    <t xml:space="preserve">2-ка, мошки-дрозофилы</t>
  </si>
  <si>
    <t xml:space="preserve">консультаця, перезвонит сама
сосед мудак на лестн площадк развел мушек, выкинув жмых от вина</t>
  </si>
  <si>
    <t xml:space="preserve">опалиха красногорск</t>
  </si>
  <si>
    <t xml:space="preserve">84955649115  Валерий Павлович</t>
  </si>
  <si>
    <t xml:space="preserve">пенсионер денег нет  совсем</t>
  </si>
  <si>
    <t xml:space="preserve">электроугли  электоугли  ул.  Марьинская д 9  кв 53 9 эт под 2</t>
  </si>
  <si>
    <t xml:space="preserve">тараканы, 3-ка
мск
12 этаж 
кучино     , балашаха
5400 коиплнекс     со скидкой 
Роман         79869887000</t>
  </si>
  <si>
    <t xml:space="preserve">Роман         79869887000</t>
  </si>
  <si>
    <t xml:space="preserve">набрать 10.01 до 17.00 если сама не закажет</t>
  </si>
  <si>
    <t xml:space="preserve">сам перезвонил в 15.50   09/01 и сказал что сам перезвонит</t>
  </si>
  <si>
    <t xml:space="preserve">СБРАСЫВАЕТ, заебал
10.01</t>
  </si>
  <si>
    <t xml:space="preserve">99 км от мкад, Ступино, 1-ка, гор тум + бар</t>
  </si>
  <si>
    <t xml:space="preserve">Надежда 79169547404</t>
  </si>
  <si>
    <t xml:space="preserve">сказал 4300 , думаем до 11.01</t>
  </si>
  <si>
    <t xml:space="preserve">склад,    100 м2, Сходня
4Д
</t>
  </si>
  <si>
    <t xml:space="preserve">79772623040           Айрат</t>
  </si>
  <si>
    <t xml:space="preserve">4Д</t>
  </si>
  <si>
    <t xml:space="preserve">клопы в клопы, Одинцовский р-н, Ивонино, д-я
7-8 чел, в доме , 2-3 мес назад
2 этажа, 220 м2
7800 р
сделать термоядерный комплекс, 
</t>
  </si>
  <si>
    <t xml:space="preserve">79100090022 Махмуд</t>
  </si>
  <si>
    <t xml:space="preserve">щелково офис 290 м2</t>
  </si>
  <si>
    <t xml:space="preserve">84952550414 Татьяна </t>
  </si>
  <si>
    <t xml:space="preserve">думавет
набрать в пятницу 12.01</t>
  </si>
  <si>
    <t xml:space="preserve">обсуждают с рук-ом, думали на субботу 13.01
первая пол дня</t>
  </si>
  <si>
    <t xml:space="preserve">повтор 1110н</t>
  </si>
  <si>
    <t xml:space="preserve">записана на завтра</t>
  </si>
  <si>
    <t xml:space="preserve">повтор 1044н</t>
  </si>
  <si>
    <t xml:space="preserve">записан на завтра</t>
  </si>
  <si>
    <t xml:space="preserve">сказал 4100</t>
  </si>
  <si>
    <t xml:space="preserve">москва однушка 1600 хол  гап 4000</t>
  </si>
  <si>
    <t xml:space="preserve">89683368778 Оксана</t>
  </si>
  <si>
    <t xml:space="preserve">трубку повесила после того как цены сказал</t>
  </si>
  <si>
    <t xml:space="preserve">общался с ней днем позже, относительно адекватная баба, подумает, все ей разжевал</t>
  </si>
  <si>
    <t xml:space="preserve">тараканы, 1-ка, МО , Лобня
5 этаж, 4900
комплекс 
дать рекомандации   на сеточку
</t>
  </si>
  <si>
    <t xml:space="preserve">79263789499              Вячеслав</t>
  </si>
  <si>
    <t xml:space="preserve">
набрать 12.01 до 13.00 если сам не закажет</t>
  </si>
  <si>
    <t xml:space="preserve">звонил 12 - не берет</t>
  </si>
  <si>
    <t xml:space="preserve">пос янтарный</t>
  </si>
  <si>
    <t xml:space="preserve">89850841646 сергей</t>
  </si>
  <si>
    <t xml:space="preserve">Дзержинский,           хотели бесплатно обработать порыв канализации в подвале</t>
  </si>
  <si>
    <t xml:space="preserve"> хотели бесплатно обработать порыв канализации в подвале</t>
  </si>
  <si>
    <t xml:space="preserve"> хотели бесплатно обработать порыв канализации в подвале
ищут гос структуру</t>
  </si>
  <si>
    <t xml:space="preserve">мскклопы,       мск дмитровка
2-ка, 
Неизвестный абонент (79165436625)  Павел
4400
"89165436625
74992044719 Павел"</t>
  </si>
  <si>
    <t xml:space="preserve">89165436625
74992044719 Павел</t>
  </si>
  <si>
    <t xml:space="preserve">набрать 12.01 до 11.00 если сам не закажет</t>
  </si>
  <si>
    <t xml:space="preserve">звонил 12 - думают</t>
  </si>
  <si>
    <t xml:space="preserve">клопы, 
3-ка, Ногинск
3-4 мес
5100 со скид
</t>
  </si>
  <si>
    <t xml:space="preserve">79267949304 Артем (хач)</t>
  </si>
  <si>
    <t xml:space="preserve">3-ка, клопы</t>
  </si>
  <si>
    <t xml:space="preserve">закказ</t>
  </si>
  <si>
    <t xml:space="preserve">7400-документы  и 3100 обработка по заявке </t>
  </si>
  <si>
    <t xml:space="preserve">москва сити 200м2  мед кабинет </t>
  </si>
  <si>
    <t xml:space="preserve">89253107478  Злата</t>
  </si>
  <si>
    <t xml:space="preserve">сама свяжется , пока думает и собирает информацию</t>
  </si>
  <si>
    <t xml:space="preserve">тараканы, запах после обработки
мск, медведково
1-ка, 38 м2
дезодорация
3100 р 
</t>
  </si>
  <si>
    <t xml:space="preserve">79772858974 Павел</t>
  </si>
  <si>
    <t xml:space="preserve">запах от обработки</t>
  </si>
  <si>
    <t xml:space="preserve">перезвонит сам!!</t>
  </si>
  <si>
    <t xml:space="preserve">170к</t>
  </si>
  <si>
    <t xml:space="preserve">ТРЦ Райкин Плаза
Егоров В.Г.
Директор по эксплуатации
ТРЦ «Райкин Плаза»
8-916-122-97-91
8-495-542-44-55 доб. 109</t>
  </si>
  <si>
    <t xml:space="preserve">Владислав Геннадьевич</t>
  </si>
  <si>
    <t xml:space="preserve">отказ, нашли компанию, которая предложила больше услуг.
С ЕГО СЛОВ</t>
  </si>
  <si>
    <t xml:space="preserve">хочет заполнить журнал дез средств</t>
  </si>
  <si>
    <t xml:space="preserve">89017799327  Юрий  84995303354-рабочий</t>
  </si>
  <si>
    <t xml:space="preserve">на след недели отправитить туда врача</t>
  </si>
  <si>
    <t xml:space="preserve">расскажет как заполнять журнал и тд</t>
  </si>
  <si>
    <t xml:space="preserve">2700-хол+гель 4300-комплекс</t>
  </si>
  <si>
    <t xml:space="preserve">84959560880  евгений</t>
  </si>
  <si>
    <t xml:space="preserve">с женой посоветуется и перезвонит</t>
  </si>
  <si>
    <t xml:space="preserve">позвонить 11/01 в 13.00</t>
  </si>
  <si>
    <t xml:space="preserve">звонил - рабочий тел, более 600 сотрудников</t>
  </si>
  <si>
    <t xml:space="preserve">4900 комплекс</t>
  </si>
  <si>
    <t xml:space="preserve">2-ка, тараканы
2-й этаж
1 год
4900 со скид комплекс
проблемная ситуация, делали накануне 2 раза некачественно
убойная доза, много смешать препаратов
</t>
  </si>
  <si>
    <t xml:space="preserve">Татьяна         79255252114</t>
  </si>
  <si>
    <t xml:space="preserve">нет денег, все на мошеников потратили(экабарьер)
в феврале может закажут у нас, как накопят деньги </t>
  </si>
  <si>
    <t xml:space="preserve">звонил 25.01 - не взяли трубу</t>
  </si>
  <si>
    <t xml:space="preserve">подумает и перезвонит  </t>
  </si>
  <si>
    <t xml:space="preserve">звонил 25.01 - рабочий телефон, не надо))</t>
  </si>
  <si>
    <t xml:space="preserve">3500  хол + барьер. 
сказал 4900</t>
  </si>
  <si>
    <t xml:space="preserve"> электросталь 3ка 
4 этаж, соседка снизу кошаьница</t>
  </si>
  <si>
    <t xml:space="preserve">89161471381 Артур</t>
  </si>
  <si>
    <t xml:space="preserve">сам</t>
  </si>
  <si>
    <t xml:space="preserve">звонил 25.01 - перезвонит сам</t>
  </si>
  <si>
    <t xml:space="preserve">звонил 12 , нормально пообщались, подумает - закажет</t>
  </si>
  <si>
    <t xml:space="preserve">ППК будет стоить 14200р договор 3Д-7400р</t>
  </si>
  <si>
    <t xml:space="preserve">мск  zlatarubin@yahoo.com</t>
  </si>
  <si>
    <t xml:space="preserve">89253107478 злата</t>
  </si>
  <si>
    <t xml:space="preserve">3д и ппк</t>
  </si>
  <si>
    <t xml:space="preserve">общались ранее строчка251</t>
  </si>
  <si>
    <t xml:space="preserve">отправить ей анкету на ппк</t>
  </si>
  <si>
    <t xml:space="preserve">отправленно 11.01</t>
  </si>
  <si>
    <t xml:space="preserve">5100 со скид</t>
  </si>
  <si>
    <t xml:space="preserve">клопы,      сняли квартиру, они уже были 
1 этаж, Воскресенск
2-ка, клопы
5100 комплекс со скид
</t>
  </si>
  <si>
    <t xml:space="preserve">79779926094    Денис</t>
  </si>
  <si>
    <t xml:space="preserve">2-ка, клопы, комлпекс</t>
  </si>
  <si>
    <t xml:space="preserve">нашли 2000 через знакомых, и т.д.
звонил 12</t>
  </si>
  <si>
    <t xml:space="preserve">89262364061  Александр</t>
  </si>
  <si>
    <t xml:space="preserve">звонил 12 , сделает ремонт - перезвонит сам</t>
  </si>
  <si>
    <t xml:space="preserve">89262945117 Сергей</t>
  </si>
  <si>
    <t xml:space="preserve">тараканы/клопы</t>
  </si>
  <si>
    <t xml:space="preserve">уже неактуально ( скорее всего гдето заказали)</t>
  </si>
  <si>
    <t xml:space="preserve">3700 со скид</t>
  </si>
  <si>
    <t xml:space="preserve">1-ка, тараканы, мск
снимают, 3 этаж
2-е , 3700 р          со скидкой
</t>
  </si>
  <si>
    <t xml:space="preserve">Владимир         79161818999
</t>
  </si>
  <si>
    <t xml:space="preserve">
набрать 22.01 до 13.00 если сам не закажет</t>
  </si>
  <si>
    <t xml:space="preserve">
3-ка, москва
тараканы
2300 хол тум
</t>
  </si>
  <si>
    <t xml:space="preserve">79259350491 Надыр</t>
  </si>
  <si>
    <t xml:space="preserve">уехал на дачу наберет сам</t>
  </si>
  <si>
    <t xml:space="preserve">люберцы 1ка хол+ сбарьером 2800 без барьера 2400</t>
  </si>
  <si>
    <t xml:space="preserve">заказала за 2000</t>
  </si>
  <si>
    <t xml:space="preserve">сбрасывет</t>
  </si>
  <si>
    <t xml:space="preserve">79647888898
Иван михайлович</t>
  </si>
  <si>
    <t xml:space="preserve">заявка</t>
  </si>
  <si>
    <t xml:space="preserve">сбрпсывает хуйлуша</t>
  </si>
  <si>
    <t xml:space="preserve">
набрать 18.01 в 21.00</t>
  </si>
  <si>
    <t xml:space="preserve">100 м2, чешуйница
3-м
от 4100     , гор + хол
маленький ребенок, она аллергик
</t>
  </si>
  <si>
    <t xml:space="preserve">79267857870   Мария
</t>
  </si>
  <si>
    <t xml:space="preserve">передала номер своему бате, он перезвонит</t>
  </si>
  <si>
    <t xml:space="preserve">
набрать 19.01 до 13.00 если сам не закажет</t>
  </si>
  <si>
    <t xml:space="preserve">96 000 столовые в год( оферта ок)
+
331 000 общежития в год.</t>
  </si>
  <si>
    <t xml:space="preserve">2 столовые в ГБУ Авто дороги</t>
  </si>
  <si>
    <t xml:space="preserve">Владимир Юрьевич 79267792801
ксения 89036222303</t>
  </si>
  <si>
    <t xml:space="preserve">79\269067873</t>
  </si>
  <si>
    <t xml:space="preserve">25 000 - 27 000 нал</t>
  </si>
  <si>
    <t xml:space="preserve">тараканы, школа 6000 м2
Мск
весь первый этаж и столовая
начали и на 2-м появляться 
1500 тысячи метров
25-27к 
</t>
  </si>
  <si>
    <t xml:space="preserve">79032677163      Олег
к 20.00
ул. крылатские холмы, д. 45 корп.2 
м. Крылатское </t>
  </si>
  <si>
    <t xml:space="preserve">тараканы в школе</t>
  </si>
  <si>
    <t xml:space="preserve">общался с владимиром( Паша)</t>
  </si>
  <si>
    <t xml:space="preserve">щелково
4 этаж
я - сергей, с октября
4 - о
от 4700 комплекс со скид+ барьер
</t>
  </si>
  <si>
    <t xml:space="preserve">79262323098     Юля</t>
  </si>
  <si>
    <t xml:space="preserve">клопы, 3-ка
комплекс
барьер в подарок</t>
  </si>
  <si>
    <t xml:space="preserve">отказ дешевле</t>
  </si>
  <si>
    <t xml:space="preserve">
набрать 19.01 до 17.00 если сам не закажет</t>
  </si>
  <si>
    <t xml:space="preserve">общался с Сергеем ( Паша)</t>
  </si>
  <si>
    <t xml:space="preserve">50 р/шт</t>
  </si>
  <si>
    <t xml:space="preserve">300 паллет
раз в 2 недели 
доступ есть  к каждому паллету?
50-47 р за шт</t>
  </si>
  <si>
    <t xml:space="preserve">74957716787 Игорь</t>
  </si>
  <si>
    <t xml:space="preserve">фумигация паллет</t>
  </si>
  <si>
    <t xml:space="preserve">4-к кватира, Люберцы
7 - ро
3-й этаж
ноябрь заехали
4900 комплекс + барьре в подарок
дать рекомндации
</t>
  </si>
  <si>
    <t xml:space="preserve">79778100576 Татьяна
звонила еще хозяйка Елена - 79645320110     Елена</t>
  </si>
  <si>
    <t xml:space="preserve">клопы, 4-ка
комплекс
барьер в подарок</t>
  </si>
  <si>
    <t xml:space="preserve">ерезвонит  сама
сбавили до 4500</t>
  </si>
  <si>
    <t xml:space="preserve">25к за одну обработку</t>
  </si>
  <si>
    <t xml:space="preserve">дезинсекция и дератизация
москва
10 000 кв.м.
ежемесячый 
7 этажей 
</t>
  </si>
  <si>
    <t xml:space="preserve">79684496777 Елена</t>
  </si>
  <si>
    <t xml:space="preserve">обработка гостинницы</t>
  </si>
  <si>
    <t xml:space="preserve">
набрать 22.01 до 17.00 если сам не закажет</t>
  </si>
  <si>
    <t xml:space="preserve">заявка-спам</t>
  </si>
  <si>
    <t xml:space="preserve">89169335292 Иван </t>
  </si>
  <si>
    <t xml:space="preserve">дезинфектор с опытом</t>
  </si>
  <si>
    <t xml:space="preserve">ПЕРЕДУМАЛИ ( хуйня)</t>
  </si>
  <si>
    <t xml:space="preserve">1-ка, тараканы - сильная степень</t>
  </si>
  <si>
    <t xml:space="preserve">7 (929) 692-39-69 Владимир</t>
  </si>
  <si>
    <t xml:space="preserve">тараканы, 1-ка
оч заражена</t>
  </si>
  <si>
    <t xml:space="preserve">снял другую хату</t>
  </si>
  <si>
    <t xml:space="preserve">ебанутые беременные инвалиды с панковског проезда, послать их на хуйю</t>
  </si>
  <si>
    <t xml:space="preserve">пошла на хуй</t>
  </si>
  <si>
    <t xml:space="preserve">ПОВТОР</t>
  </si>
  <si>
    <t xml:space="preserve">4400
снизили до 4000</t>
  </si>
  <si>
    <t xml:space="preserve">2-ка, клопы
Одинцовский р-н, с 20 октября
8 января обработали помпой
от 4400
комлпекс+ барьер
</t>
  </si>
  <si>
    <t xml:space="preserve">79397580830    Лариса</t>
  </si>
  <si>
    <t xml:space="preserve">2-ка, клопы, комплекс со скидкой</t>
  </si>
  <si>
    <t xml:space="preserve">позвонит хозяйке, думает
ей "похеру", все равно съезжать, но с другой стороныне хочет увезти их домой в сумке - ДИЛЕМА</t>
  </si>
  <si>
    <t xml:space="preserve">звонил 25.01 </t>
  </si>
  <si>
    <t xml:space="preserve">перезвонит  сама
сбавили до 4000</t>
  </si>
  <si>
    <t xml:space="preserve">ГБУ автодороги</t>
  </si>
  <si>
    <t xml:space="preserve">ведем диалог</t>
  </si>
  <si>
    <t xml:space="preserve">клопы,   месяц назад , 
2-ка, МО Мытищи
от 3900 сос кид гор тум   , 
</t>
  </si>
  <si>
    <t xml:space="preserve">79150587587     Сюзанна</t>
  </si>
  <si>
    <t xml:space="preserve">перезвонит  сама
</t>
  </si>
  <si>
    <t xml:space="preserve">79154086468    Светлана 
Москва, 2100 дератизация</t>
  </si>
  <si>
    <t xml:space="preserve">79154086468    Светлана 
</t>
  </si>
  <si>
    <t xml:space="preserve">мыши под ванной
отрава и пена</t>
  </si>
  <si>
    <t xml:space="preserve">сами справились</t>
  </si>
  <si>
    <t xml:space="preserve">москва однушка хол+гель</t>
  </si>
  <si>
    <t xml:space="preserve">89037693707  ВЕРА</t>
  </si>
  <si>
    <t xml:space="preserve">Семен(сергей)/Павел</t>
  </si>
  <si>
    <t xml:space="preserve">перезвонит в 16.00</t>
  </si>
  <si>
    <t xml:space="preserve">нарофоминск 3ка комплекс</t>
  </si>
  <si>
    <t xml:space="preserve">89067618717   Андрей</t>
  </si>
  <si>
    <t xml:space="preserve">клопы куда-то исчезли, пока неактуально</t>
  </si>
  <si>
    <t xml:space="preserve">площадь 70м2  МО</t>
  </si>
  <si>
    <t xml:space="preserve">7400 - доки</t>
  </si>
  <si>
    <t xml:space="preserve">салон , 190 м2
мск
7400 руб 
договор 
м. Славянский б-р
среда-субботта, 1-я пол дня, в среду до 14.00
</t>
  </si>
  <si>
    <t xml:space="preserve">Светлана         74954403264</t>
  </si>
  <si>
    <t xml:space="preserve">ДОГОВР ОТВЕЗТИ В СРЕДУ, ОПЛАТА НАЛ</t>
  </si>
  <si>
    <t xml:space="preserve">18к мониторинг</t>
  </si>
  <si>
    <t xml:space="preserve">ресторан мониторинг</t>
  </si>
  <si>
    <t xml:space="preserve">79636647636  Алёна</t>
  </si>
  <si>
    <t xml:space="preserve">ждем реквизиты на мониторинг дог-р</t>
  </si>
  <si>
    <t xml:space="preserve">заявка недозвон</t>
  </si>
  <si>
    <t xml:space="preserve"> НАТАЛИЯ
Телефон: 89686478101</t>
  </si>
  <si>
    <t xml:space="preserve">заявка сбрасывает</t>
  </si>
  <si>
    <t xml:space="preserve">20 м2, клопы
Подольск
3-ка           , 2700 рублей
комуналка</t>
  </si>
  <si>
    <t xml:space="preserve">74958678323  Александр      </t>
  </si>
  <si>
    <t xml:space="preserve">60 м2, 2-ка, тараканы
4 этаж
2 года 
79851791284        Светлана
4700 комплекс сос скидкой, думает
серпухов</t>
  </si>
  <si>
    <t xml:space="preserve">79851791284 Светлана</t>
  </si>
  <si>
    <t xml:space="preserve">не берет постоянно</t>
  </si>
  <si>
    <t xml:space="preserve">гостинница, 3451 м2 м2
смоленская
ноябрь
galkazak@hotel-goldenring.ru
Галина         74957250130
МОСЭС</t>
  </si>
  <si>
    <t xml:space="preserve">Галина         74957250130
  74957250100
</t>
  </si>
  <si>
    <t xml:space="preserve">дератизация КП , торги</t>
  </si>
  <si>
    <t xml:space="preserve">думаеют, договрной отдел и т.д</t>
  </si>
  <si>
    <t xml:space="preserve">астинком</t>
  </si>
  <si>
    <t xml:space="preserve">хочет повтор</t>
  </si>
  <si>
    <t xml:space="preserve">договор на 3Д  11200</t>
  </si>
  <si>
    <t xml:space="preserve">хууло, хочет сам делать обработку</t>
  </si>
  <si>
    <t xml:space="preserve">2400
4700 комплекс со скидкой</t>
  </si>
  <si>
    <t xml:space="preserve">королев
клопы , 2-ка, королев
3 недели назад, 
4 этаж 
от 4700 
79268697665       Наталья</t>
  </si>
  <si>
    <t xml:space="preserve">заказ от 01.02</t>
  </si>
  <si>
    <t xml:space="preserve">звонила нам 31.01 </t>
  </si>
  <si>
    <t xml:space="preserve">ТЕНДЕР НА КЛЕШЕЙ в ОДИНЦОВО 2 обработки май-август</t>
  </si>
  <si>
    <t xml:space="preserve">клещ</t>
  </si>
  <si>
    <t xml:space="preserve">не берут, кп Семен от мосес скинул</t>
  </si>
  <si>
    <t xml:space="preserve">МАРТ</t>
  </si>
  <si>
    <t xml:space="preserve">магазин 500 м2, в ТЦ
7400 р
kalmishin.ru@mail.ru
для татьяны 
обувь
</t>
  </si>
  <si>
    <t xml:space="preserve">79168515403 Татьяна</t>
  </si>
  <si>
    <t xml:space="preserve">изучают договор  - сами свяжутся</t>
  </si>
  <si>
    <t xml:space="preserve">89852044896    ЛИДИЯ</t>
  </si>
  <si>
    <t xml:space="preserve">пока думает, денег нет, сами попробуют</t>
  </si>
  <si>
    <t xml:space="preserve">звонил вечером 24.01</t>
  </si>
  <si>
    <t xml:space="preserve">северорус ресурс фумигация
лицензия??</t>
  </si>
  <si>
    <t xml:space="preserve">79268112921 александр</t>
  </si>
  <si>
    <t xml:space="preserve">проверить с 1 января ввели лицензию или нет?!</t>
  </si>
  <si>
    <t xml:space="preserve">ВВЕЛИ</t>
  </si>
  <si>
    <t xml:space="preserve">м</t>
  </si>
  <si>
    <t xml:space="preserve">возврат 7800 счет и акт выполненных работ</t>
  </si>
  <si>
    <t xml:space="preserve">грибок в квартире
24 км от мкад
4100 очаг
если всю квартиру , то 5000</t>
  </si>
  <si>
    <t xml:space="preserve">79268274531 Александр</t>
  </si>
  <si>
    <t xml:space="preserve">съехал с этой хаты нахуй</t>
  </si>
  <si>
    <t xml:space="preserve">15м2 шаурмовертная  москва ЦАО</t>
  </si>
  <si>
    <t xml:space="preserve">документы 2Д</t>
  </si>
  <si>
    <t xml:space="preserve">сам наберт как надо бует</t>
  </si>
  <si>
    <t xml:space="preserve">79672019205        Игорь</t>
  </si>
  <si>
    <t xml:space="preserve">клин , 3-ка, тараканы
2 этаж 
4900 
квартира барак в аварийном состоянии</t>
  </si>
  <si>
    <t xml:space="preserve">дорого, думает</t>
  </si>
  <si>
    <t xml:space="preserve">звонил 25.01- дорого</t>
  </si>
  <si>
    <t xml:space="preserve">10000 ППК и журнал дез средств 2300</t>
  </si>
  <si>
    <t xml:space="preserve">ИП Алексеев сеть Салонов Красоты Острова</t>
  </si>
  <si>
    <t xml:space="preserve">8-903-773-99-66 Екатерина</t>
  </si>
  <si>
    <t xml:space="preserve">мобил мед</t>
  </si>
  <si>
    <t xml:space="preserve">26.01 у них совещание  набрать после 14.00</t>
  </si>
  <si>
    <t xml:space="preserve">350 р за машину
15 750 в квартал
63 000 в год скидка в 20% если сразу на год</t>
  </si>
  <si>
    <t xml:space="preserve">45 авто , на волгоградке
продукты /
</t>
  </si>
  <si>
    <t xml:space="preserve">79262461412 Владимир</t>
  </si>
  <si>
    <t xml:space="preserve">звонил 01.02 </t>
  </si>
  <si>
    <t xml:space="preserve">10000-12000</t>
  </si>
  <si>
    <t xml:space="preserve">Щербинка  2х этажное административное здание </t>
  </si>
  <si>
    <t xml:space="preserve">89057878110 Александр</t>
  </si>
  <si>
    <t xml:space="preserve">8400-договор 3Д и 2200 договор на вент обслуживание 2200</t>
  </si>
  <si>
    <t xml:space="preserve">детский центр </t>
  </si>
  <si>
    <t xml:space="preserve">89166264332  ЮЛИЯ</t>
  </si>
  <si>
    <t xml:space="preserve">476к</t>
  </si>
  <si>
    <t xml:space="preserve">зарайская больница</t>
  </si>
  <si>
    <t xml:space="preserve">вера михайловна зайцева</t>
  </si>
  <si>
    <t xml:space="preserve">кп ок ( отправил от МосСанЭксперта)</t>
  </si>
  <si>
    <t xml:space="preserve">НЕВОЗМОЖНО ДОЗВОНИТЬСЯ, РОТ ИХ ЕБАЛ</t>
  </si>
  <si>
    <t xml:space="preserve">от 900 машина
от 1000 человек</t>
  </si>
  <si>
    <t xml:space="preserve">увд зао</t>
  </si>
  <si>
    <t xml:space="preserve">Екатерина дупленская</t>
  </si>
  <si>
    <t xml:space="preserve">саи свяжуться при потребности</t>
  </si>
  <si>
    <t xml:space="preserve">7930 - 4 раз в год дезинсекция - 3.05 р за м2
16 770 - 12 раз в год дератизация - 2.15 р за м2
650 м2</t>
  </si>
  <si>
    <t xml:space="preserve">ГПБУ «Мосэкомониторинг»
ПРОФИЛАКТИКА</t>
  </si>
  <si>
    <t xml:space="preserve">7 (495) 691-93-92
89779486708 Ирина
khrulevaia@eco.mos.ru</t>
  </si>
  <si>
    <t xml:space="preserve">ПРОФИЛАКТИКА
2Д</t>
  </si>
  <si>
    <t xml:space="preserve">запросили кп 02.02 - отправил</t>
  </si>
  <si>
    <t xml:space="preserve">НЕВОЗМОЖНО ДОЗВОНИТЬСЯ</t>
  </si>
  <si>
    <t xml:space="preserve">одинцово, офис ,около 200 м2, цокольный 
тараканы 1- 2 года
раньше рядом столовая, нал 
7100
</t>
  </si>
  <si>
    <t xml:space="preserve">79258555849       Гаянэ</t>
  </si>
  <si>
    <t xml:space="preserve">нашли дешевле, армяшки</t>
  </si>
  <si>
    <t xml:space="preserve">повтор в долгопе</t>
  </si>
  <si>
    <t xml:space="preserve">3500 р за выезд, если 4 раза в год.
если единоразво то 5000
</t>
  </si>
  <si>
    <t xml:space="preserve">консультация, кафе отдельностоящее
демонатж будут делать ремонт
100 м2</t>
  </si>
  <si>
    <t xml:space="preserve">79035096406    Георгий</t>
  </si>
  <si>
    <t xml:space="preserve">консультация,как будет делать ремонт, демонтаж - позвонит</t>
  </si>
  <si>
    <t xml:space="preserve">запрос на кп</t>
  </si>
  <si>
    <t xml:space="preserve">Дератизация – 30 700 кв. м
Дезинсекция – 3 360 кв. м
Адрес нахождения объекта: г. Москва, пос. Марушкинское, дер. Крёкшино.
 </t>
  </si>
  <si>
    <t xml:space="preserve">тел: (495) 99-444-77, доб. 5483
моб. +7-915-271-20-13
Анна Абрамова</t>
  </si>
  <si>
    <t xml:space="preserve">отправили КП
отказ , потому что мы без НДС</t>
  </si>
  <si>
    <t xml:space="preserve">печатники</t>
  </si>
  <si>
    <t xml:space="preserve">89854383300 анастасия-заказчик   сухрать-89031250289</t>
  </si>
  <si>
    <t xml:space="preserve">зазказ</t>
  </si>
  <si>
    <t xml:space="preserve">89637062729 Нина</t>
  </si>
  <si>
    <t xml:space="preserve">чехов</t>
  </si>
  <si>
    <t xml:space="preserve">плесень под обоями. будут снимать и зачищать может быть перезвонят</t>
  </si>
  <si>
    <t xml:space="preserve">не актульно </t>
  </si>
  <si>
    <t xml:space="preserve">москва 2ка +2500 зачистка или 1500 без засчистки</t>
  </si>
  <si>
    <t xml:space="preserve">клоп-тараканы+дезинфекция от вирусов </t>
  </si>
  <si>
    <t xml:space="preserve">перезвонит через 2-3 недели</t>
  </si>
  <si>
    <t xml:space="preserve">в середине февраля набрать</t>
  </si>
  <si>
    <t xml:space="preserve">2800-хол (3600 гап + барьер и обработать холодным туалет ванна кортдор) </t>
  </si>
  <si>
    <t xml:space="preserve">89670102090 Сергей</t>
  </si>
  <si>
    <t xml:space="preserve">в подвале протекло говно, он сначала все это вычистит  а потом закажет дезинфекцию подвала</t>
  </si>
  <si>
    <t xml:space="preserve">1027Ю</t>
  </si>
  <si>
    <t xml:space="preserve">будет допником заказывать дезинфекцию</t>
  </si>
  <si>
    <t xml:space="preserve">хулиганы спямят</t>
  </si>
  <si>
    <t xml:space="preserve">9023610674 Сергей</t>
  </si>
  <si>
    <t xml:space="preserve">москва  1ка  комплекс  через неделю 2я закрепляющая обработка</t>
  </si>
  <si>
    <t xml:space="preserve">79670797418    Ольга</t>
  </si>
  <si>
    <t xml:space="preserve">ебанутое животное из БАЛАКОВО</t>
  </si>
  <si>
    <t xml:space="preserve">шляпа хочет дез станцию из балаково</t>
  </si>
  <si>
    <t xml:space="preserve">москва  офис 550 м2. обработка в вечернее время</t>
  </si>
  <si>
    <t xml:space="preserve">пищевая моль</t>
  </si>
  <si>
    <t xml:space="preserve">перезвонит когда соберуться заказывать</t>
  </si>
  <si>
    <t xml:space="preserve">звонил 01.02 , думает</t>
  </si>
  <si>
    <t xml:space="preserve">2 недели, клопы в диване
2 года, 2-ка, видное, игрушка 
4100 , комплекс со скидкой        гор + хол
"79645609942         Алексей 
"</t>
  </si>
  <si>
    <t xml:space="preserve">79645609942         Алексей 
</t>
  </si>
  <si>
    <t xml:space="preserve">
3-ка, тараканы, бутово
14 этаж
8 мес </t>
  </si>
  <si>
    <t xml:space="preserve">Роман
Телефон:
89296016987</t>
  </si>
  <si>
    <t xml:space="preserve">2800  если захочет то +1200</t>
  </si>
  <si>
    <t xml:space="preserve">мобил мед. подгонит чувака с клопами в железнодорожном 2ка</t>
  </si>
  <si>
    <t xml:space="preserve">89851190460-----НЕ ЗВОНИТЬ.  заказчик 89260686354 Инна</t>
  </si>
  <si>
    <t xml:space="preserve">мгтс</t>
  </si>
  <si>
    <t xml:space="preserve">С уважением,
Аброськин Арсентий
Специалист 1 категории
Отдела контрактной поддержки ПАО МГТС
Т.8-495-403-57-51
Т.8-985-954-34-13
A.S.Abroskin@mgts.ru
 </t>
  </si>
  <si>
    <t xml:space="preserve">отказ, нашли компанию, которая предложила на 3000 тыс дешевле</t>
  </si>
  <si>
    <t xml:space="preserve">2800-хол   41000-комплекс</t>
  </si>
  <si>
    <t xml:space="preserve">звонил 01.02 , отказ</t>
  </si>
  <si>
    <t xml:space="preserve">1 ка москва</t>
  </si>
  <si>
    <t xml:space="preserve">3500 хол +барьер   со скидкой 3150р</t>
  </si>
  <si>
    <t xml:space="preserve">79030073034 Галина Николаевна
</t>
  </si>
  <si>
    <t xml:space="preserve">перезвонит сама, сказал 2900 со скид</t>
  </si>
  <si>
    <t xml:space="preserve">4100-комплекс+барьер</t>
  </si>
  <si>
    <t xml:space="preserve">8916818-68-71  Сергей</t>
  </si>
  <si>
    <t xml:space="preserve">тараканы-мошка</t>
  </si>
  <si>
    <t xml:space="preserve">28к</t>
  </si>
  <si>
    <t xml:space="preserve">Федор главный инжинер ТЦ Солнечный ветер
</t>
  </si>
  <si>
    <t xml:space="preserve">79262052010 Федор</t>
  </si>
  <si>
    <t xml:space="preserve">кп ок, пришли от теплого клиента</t>
  </si>
  <si>
    <t xml:space="preserve">оставил заявку</t>
  </si>
  <si>
    <t xml:space="preserve">79032943218 Владимир </t>
  </si>
  <si>
    <t xml:space="preserve">не берет, скорее всего спам</t>
  </si>
  <si>
    <t xml:space="preserve">ГБУ МОЦВС Москомспорта.</t>
  </si>
  <si>
    <t xml:space="preserve">С уважением,
договорной отдел
ГБУ «МОЦВС» Москомспорта
mocws-dogovor@mail.ru
8-499-369-06-31</t>
  </si>
  <si>
    <t xml:space="preserve">МО солнечногорск</t>
  </si>
  <si>
    <t xml:space="preserve">9852269607  Анатолий</t>
  </si>
  <si>
    <t xml:space="preserve">79035609238 Елена</t>
  </si>
  <si>
    <t xml:space="preserve">ЗАНЯТА НА рАЬОТЕ, ОСВОБОДИТСЯ-ПЕРЕЗВОНИТ</t>
  </si>
  <si>
    <t xml:space="preserve">
набрать 06.02 до 13.00  если сама не закажет</t>
  </si>
  <si>
    <t xml:space="preserve">Наро-Фоминский городской округ, Московская область, Россия    3000м2 </t>
  </si>
  <si>
    <t xml:space="preserve">7926722-51-49</t>
  </si>
  <si>
    <t xml:space="preserve">на почту скинет ТЗ. на infomse</t>
  </si>
  <si>
    <t xml:space="preserve">крысы, 2 этажа на территории склада 
люберцы 
ко
5400 нал
5600 БН 
</t>
  </si>
  <si>
    <t xml:space="preserve">Олег Викторович       79262178585</t>
  </si>
  <si>
    <t xml:space="preserve">Владимир ( Павел )</t>
  </si>
  <si>
    <t xml:space="preserve">заказ, работаем как от МСЭ</t>
  </si>
  <si>
    <t xml:space="preserve">1700
без гарантии</t>
  </si>
  <si>
    <t xml:space="preserve">тараканы,  только на кухне 6 м2, хол тум
мск
от 1700
</t>
  </si>
  <si>
    <t xml:space="preserve">74993747355 Алла</t>
  </si>
  <si>
    <t xml:space="preserve">тараканы : только кухня + барьер, есть живтоные</t>
  </si>
  <si>
    <t xml:space="preserve">думает, хотела на субботу</t>
  </si>
  <si>
    <t xml:space="preserve">разбила градусник</t>
  </si>
  <si>
    <t xml:space="preserve">дмеркуриризация</t>
  </si>
  <si>
    <t xml:space="preserve">думала, что делаем это бесплптно</t>
  </si>
  <si>
    <t xml:space="preserve">мск 2ка   хол+барьер</t>
  </si>
  <si>
    <t xml:space="preserve">1 этаж , крысы в ванной в стене
в вытяжке 
</t>
  </si>
  <si>
    <t xml:space="preserve">74995300744 чиканутая с крысой</t>
  </si>
  <si>
    <t xml:space="preserve">крыса в стене</t>
  </si>
  <si>
    <t xml:space="preserve">тяжелый случай</t>
  </si>
  <si>
    <t xml:space="preserve">Реутов  1ка</t>
  </si>
  <si>
    <t xml:space="preserve">7(926)272-48-95 Анастасия</t>
  </si>
  <si>
    <t xml:space="preserve">плесени</t>
  </si>
  <si>
    <t xml:space="preserve">3-ка, тараканы
мск, на кухне 
2 месяца назад, 
от 4300
</t>
  </si>
  <si>
    <t xml:space="preserve">79263782424      Сергей </t>
  </si>
  <si>
    <t xml:space="preserve">тараканы, 3-ка</t>
  </si>
  <si>
    <t xml:space="preserve">4900 холодный гап и барьерная защита</t>
  </si>
  <si>
    <t xml:space="preserve">Дубна  4кк квартира 2е людей.</t>
  </si>
  <si>
    <t xml:space="preserve">79035115187 ВЕТА</t>
  </si>
  <si>
    <t xml:space="preserve">4100 хол гап +барьер</t>
  </si>
  <si>
    <t xml:space="preserve">Москва комуналка 3ка. </t>
  </si>
  <si>
    <t xml:space="preserve">89998293109 Виктория</t>
  </si>
  <si>
    <t xml:space="preserve">89774898903 Михаил</t>
  </si>
  <si>
    <t xml:space="preserve">НЕДОСТУПЕН, НАБРАТЬ ПОЗЖЕ</t>
  </si>
  <si>
    <t xml:space="preserve">3500  и +400р за ловушки</t>
  </si>
  <si>
    <t xml:space="preserve">89268445128 Сергей</t>
  </si>
  <si>
    <t xml:space="preserve">БУДЕТ ЗАКАЗЫВАТЬ </t>
  </si>
  <si>
    <t xml:space="preserve">звлнил 06.02 - чмо</t>
  </si>
  <si>
    <t xml:space="preserve">Вероника
Телефон:
+79296750203
</t>
  </si>
  <si>
    <t xml:space="preserve">москва выхино  моп</t>
  </si>
  <si>
    <t xml:space="preserve">89167927881  Виталий</t>
  </si>
  <si>
    <t xml:space="preserve">юр лицо</t>
  </si>
  <si>
    <t xml:space="preserve">84959567170 Сергей</t>
  </si>
  <si>
    <t xml:space="preserve">должен прислать КП на infomse</t>
  </si>
  <si>
    <t xml:space="preserve">ППК-10000, расчет журнал дез средств-2400, расчет калорийности </t>
  </si>
  <si>
    <t xml:space="preserve">ООО Саншайн (Катфиш бистро) - Анна - 8(906) 768-05-79</t>
  </si>
  <si>
    <t xml:space="preserve">Имя:
Телефон:
9660397018
</t>
  </si>
  <si>
    <t xml:space="preserve">заявка - занято</t>
  </si>
  <si>
    <t xml:space="preserve">чеховский район, мыши 47 км мкад деревня Алачково 2 этажа, 50 м2, от 6100</t>
  </si>
  <si>
    <t xml:space="preserve">Алла
Телефон:
89096950010
</t>
  </si>
  <si>
    <t xml:space="preserve">мыши в доме</t>
  </si>
  <si>
    <t xml:space="preserve">Владимир(Павел)</t>
  </si>
  <si>
    <t xml:space="preserve">созвонится с мамой
мама чтото рассыпала, ждут результата</t>
  </si>
  <si>
    <t xml:space="preserve">звлнил 06.02 думает</t>
  </si>
  <si>
    <t xml:space="preserve">плесень     в душевой кабине пол года плесень
1.5 года кабинка
мск, по нижним пазам , 80 см , 2 стороны 
от 6100 р
механическая + обработка </t>
  </si>
  <si>
    <t xml:space="preserve">79854645968 Евгений</t>
  </si>
  <si>
    <t xml:space="preserve">советуется с женой, думал что стоить будет 2400</t>
  </si>
  <si>
    <t xml:space="preserve">ППК и ТД</t>
  </si>
  <si>
    <t xml:space="preserve">8 (977) 889-05-26  Татьяна</t>
  </si>
  <si>
    <t xml:space="preserve">МОБИЛ МЕД</t>
  </si>
  <si>
    <t xml:space="preserve">ПЕРЕЗВОНИТ</t>
  </si>
  <si>
    <t xml:space="preserve">производство живтоного белка, производство
3Д - 10к
ппк   -  8к
900 м2, МО зеленоград
дезинфекция авто - форд - 500 р
= 18 500 тыс
</t>
  </si>
  <si>
    <t xml:space="preserve">79165461060    Екатерина
</t>
  </si>
  <si>
    <t xml:space="preserve">перезвонит, готовит объект</t>
  </si>
  <si>
    <t xml:space="preserve">
набрать 08.02 до 17.00  если сама не закажет</t>
  </si>
  <si>
    <t xml:space="preserve">79099254314   людмила</t>
  </si>
  <si>
    <t xml:space="preserve">плесень , 3м2 - потолок и стена.
кладовка в квартире
2 месяца                      2.65 на 1.5 м2
4700 р </t>
  </si>
  <si>
    <t xml:space="preserve">Ольга
Телефон:
+79032092400
</t>
  </si>
  <si>
    <t xml:space="preserve">Ростелеком. до 500 000р. много помещений в мск и МО</t>
  </si>
  <si>
    <t xml:space="preserve">79164910461 ЛЮБОВЬ</t>
  </si>
  <si>
    <t xml:space="preserve">должна скинуть ТЗ на infomse</t>
  </si>
  <si>
    <t xml:space="preserve">моссес заявка
с нового года, сначала еденичные укусы 
1-ка, мытищи
2 месяца назад
от 3900
3 дивана  - дать рекомендации
</t>
  </si>
  <si>
    <t xml:space="preserve"> Елена
7(925)218-76-88 </t>
  </si>
  <si>
    <t xml:space="preserve">думает, планирует в середине след неделе</t>
  </si>
  <si>
    <t xml:space="preserve">
набрать 14.02 до 17.00  если сама не закажет</t>
  </si>
  <si>
    <t xml:space="preserve">2100 + 400 р барьер</t>
  </si>
  <si>
    <t xml:space="preserve">тараканы, мск
2-ка,    месяц
от 2100, хол тум 
+ 400 барьер</t>
  </si>
  <si>
    <t xml:space="preserve">79637112751 Ильдар</t>
  </si>
  <si>
    <t xml:space="preserve">
набрать 08.02 до 17.00  если сама не закажет
чмо - сбрасывает</t>
  </si>
  <si>
    <t xml:space="preserve">4700 комплекс со скид</t>
  </si>
  <si>
    <t xml:space="preserve">с октября 2017, 2-ка, мск
Зинаида
от 4700 комплекс со скид
</t>
  </si>
  <si>
    <t xml:space="preserve">звонила с захватчика
+7(967)106-90-98  Зинаида</t>
  </si>
  <si>
    <t xml:space="preserve">ЗВОНИТЬ НЕ НАДО ЕЙ, шлюъа</t>
  </si>
  <si>
    <t xml:space="preserve">чмо дно нет друзей</t>
  </si>
  <si>
    <t xml:space="preserve">Евгения
Телефон:
+79099254314</t>
  </si>
  <si>
    <t xml:space="preserve">2-ка, клопы, мск
от 2100 холодный туман
дать рекомендации
74997955449    Марина</t>
  </si>
  <si>
    <t xml:space="preserve">74997955449    Марина</t>
  </si>
  <si>
    <t xml:space="preserve">аказать звонок
Имя:
саша
Телефон:
79037286878</t>
  </si>
  <si>
    <t xml:space="preserve">
звонил 09.02</t>
  </si>
  <si>
    <t xml:space="preserve">ресторан, 200 м2
моссес 7400 БН
7000 нал  - тараканы
гарантия по сан пин 3 мес</t>
  </si>
  <si>
    <t xml:space="preserve">Елизивета +7(903)759-79-88 </t>
  </si>
  <si>
    <t xml:space="preserve">передаст руководтсву, думает</t>
  </si>
  <si>
    <t xml:space="preserve">
набрать 12.02 до 17.30  если сама не закажет</t>
  </si>
  <si>
    <t xml:space="preserve">18000р дератизация на объекте в москве 6000м2. ежемесячно. 12 выездов по 18000+6 контролтьных бесплатно</t>
  </si>
  <si>
    <t xml:space="preserve">89032049042
        С уважением,
Екатерина Блинкова,
Ведущий инженер,
СНОТиОС
Телефон: +7495 287 7400, доб. 2989
ОАО "Всероссийский Институт Лёгких Сплавов" </t>
  </si>
  <si>
    <t xml:space="preserve">
набрать 09.02 до 17.30  если сама не закажет</t>
  </si>
  <si>
    <t xml:space="preserve">подольск хол 3100 если комплекс 4100</t>
  </si>
  <si>
    <t xml:space="preserve">Вячеслав
Телефон:
89269160673</t>
  </si>
  <si>
    <t xml:space="preserve">рекламщик - 2ГИС</t>
  </si>
  <si>
    <t xml:space="preserve">
звонил 09.02 в 15.00 - сбросил</t>
  </si>
  <si>
    <t xml:space="preserve">тараканы,мск, клопы
1-ка         , 2-3 мес
от 2900 комплекс со скид
моссанэксперт </t>
  </si>
  <si>
    <t xml:space="preserve">
79165648639 Роман </t>
  </si>
  <si>
    <t xml:space="preserve">
звонил 15.02 в 15.00 - думает</t>
  </si>
  <si>
    <t xml:space="preserve">36 к все док-ы
+10к если выезд аудит на каждый пункт</t>
  </si>
  <si>
    <t xml:space="preserve">ППК за 10К</t>
  </si>
  <si>
    <t xml:space="preserve">ООО Траст Плюс (Цинандали кафе) контактное лицо Нино Нугзаровна-ген.директор, тел.8 926 363 54 70
 </t>
  </si>
  <si>
    <t xml:space="preserve">ЖДЕМ АНКЕТУ</t>
  </si>
  <si>
    <t xml:space="preserve">ОТ МОБИЛ МЕДА</t>
  </si>
  <si>
    <t xml:space="preserve">
набрать 22.02 до 17.30  если сама не закажет</t>
  </si>
  <si>
    <t xml:space="preserve"> мухи беспокоят</t>
  </si>
  <si>
    <t xml:space="preserve">Евгений Куприев тел. 8 (926) 207-17-16</t>
  </si>
  <si>
    <t xml:space="preserve">3 квартры каждая по 3000р
ЕСЛИ 4 КВАРТИРЫ ТО 2800, ЕСЛИ 5 КВАРТИР-2600</t>
  </si>
  <si>
    <t xml:space="preserve">ЗАКАЗ НА МАРТ</t>
  </si>
  <si>
    <t xml:space="preserve">поражен 12м2 комплекс с зачисткой. Бутово.</t>
  </si>
  <si>
    <t xml:space="preserve">84957178534   оксана</t>
  </si>
  <si>
    <t xml:space="preserve">плесент</t>
  </si>
  <si>
    <t xml:space="preserve">БУДЕТ ЗАКАЗЫВАТЬ</t>
  </si>
  <si>
    <t xml:space="preserve">9150515495   диана</t>
  </si>
  <si>
    <t xml:space="preserve">Раменское, 3-ка, тараканы</t>
  </si>
  <si>
    <t xml:space="preserve">ДОРОГО, дали 5 лет гарантии</t>
  </si>
  <si>
    <t xml:space="preserve"> комплекс со скид 4700 либо 2400 хол 
2 кварты - 5000 р 
</t>
  </si>
  <si>
    <t xml:space="preserve">косметический ремонт, тараканы
9 этаж, долго,  2 комнаты,</t>
  </si>
  <si>
    <t xml:space="preserve">79262742503       Ирина</t>
  </si>
  <si>
    <t xml:space="preserve">заказали за 4000 в моздесе</t>
  </si>
  <si>
    <t xml:space="preserve">
звонил 22 - не берет</t>
  </si>
  <si>
    <t xml:space="preserve">ясенево , 30 м2 </t>
  </si>
  <si>
    <t xml:space="preserve">звонил 21, пока сами поробуют , если что наберут</t>
  </si>
  <si>
    <t xml:space="preserve">2-ка, тараканы
7 км от мкад,         на этаже выше был ремонт
Московский , от 4100 гор и хол со скид
</t>
  </si>
  <si>
    <t xml:space="preserve">79266948803    Эльза</t>
  </si>
  <si>
    <t xml:space="preserve">муж с другими параллельно договорился </t>
  </si>
  <si>
    <t xml:space="preserve">тараканы, 3-ка, москва
8 этаж, ремонт ведется 
от 3100 гор тум - профилактка
от 2600      хол тум
</t>
  </si>
  <si>
    <t xml:space="preserve">79851491120    Алеся </t>
  </si>
  <si>
    <t xml:space="preserve">тараканы - профилактика</t>
  </si>
  <si>
    <t xml:space="preserve">заказали за 1700</t>
  </si>
  <si>
    <t xml:space="preserve">89688265040 Анна</t>
  </si>
  <si>
    <t xml:space="preserve">сказал 3200 если 22.02</t>
  </si>
  <si>
    <t xml:space="preserve">клопы, 2-ка, люберцы,     4 человек
2-3 мес назад 
от 3900
хотел за 1800
</t>
  </si>
  <si>
    <t xml:space="preserve">79258525131 Армен</t>
  </si>
  <si>
    <t xml:space="preserve">тараканы, 1-ка ,   в Одинцово, хотела за 1000 р
</t>
  </si>
  <si>
    <t xml:space="preserve">74955911578 Валентина Устиновна</t>
  </si>
  <si>
    <t xml:space="preserve">
набрать 28.02 до 17.30  если сама не закажет</t>
  </si>
  <si>
    <t xml:space="preserve">
звонил 28.02 - думает, перезвонит</t>
  </si>
  <si>
    <t xml:space="preserve">от 1900</t>
  </si>
  <si>
    <t xml:space="preserve">тараканы, от 1900       МОП + 2комнаты
в целом 4к квартира</t>
  </si>
  <si>
    <t xml:space="preserve">74953874652 Сергей</t>
  </si>
  <si>
    <t xml:space="preserve">
звонил 28.02 - не берет.,ч мо</t>
  </si>
  <si>
    <t xml:space="preserve">Имя: Надежда 
Телефон: 9851463547
Сообщение: Сколько стоит</t>
  </si>
  <si>
    <t xml:space="preserve">оставляли 24.02 - заказали в другом месте</t>
  </si>
  <si>
    <t xml:space="preserve">Имя: БАХРОМ
Телефон: 9661861507</t>
  </si>
  <si>
    <t xml:space="preserve">оставляли 25.02 - заказали в другом месте</t>
  </si>
  <si>
    <t xml:space="preserve">от 3600</t>
  </si>
  <si>
    <t xml:space="preserve">2-ка, мск, клопы
2 этаж, неделю назад 
от 3600 со скид    + барьер
дать рекомендации</t>
  </si>
  <si>
    <t xml:space="preserve">79150548829      Алексей 
</t>
  </si>
  <si>
    <t xml:space="preserve">интересовался для знакомых, оставил им номер и ВСЕ</t>
  </si>
  <si>
    <t xml:space="preserve">звонил 28.02</t>
  </si>
  <si>
    <t xml:space="preserve">3100
за 2400 скид ХОЛ ТУМ
"17.30
</t>
  </si>
  <si>
    <t xml:space="preserve">тараканы, кухня, 2-ка, московский
от 3100
Град Московский, ул солнечная, д 11 кв. 95
2 подъезд, 9 этаж</t>
  </si>
  <si>
    <t xml:space="preserve">79660605500  Хагани</t>
  </si>
  <si>
    <t xml:space="preserve">9705 р за 15 м2
647 м2
БН</t>
  </si>
  <si>
    <t xml:space="preserve">647 м2, клопы и тараканы
общежитие, университет - 1 корпуса, 4 этажа 
9705 р 
за 15 м2
1650 м2
3 этажа, 82 места - 4 эт</t>
  </si>
  <si>
    <t xml:space="preserve">79645888881      Фаид</t>
  </si>
  <si>
    <t xml:space="preserve">
набрать 29.02 в 11.00</t>
  </si>
  <si>
    <t xml:space="preserve">звонил 12.03 - ждем
сильно снизили конкуренты</t>
  </si>
  <si>
    <t xml:space="preserve">от 2300 если в 19.00 , 27.02</t>
  </si>
  <si>
    <t xml:space="preserve">2-ка, клопы, м. новогиреево
19.00 
ул молостовых, д 12;; 5 подъезд кв 164
2300 гор тум со скид
</t>
  </si>
  <si>
    <t xml:space="preserve">79859899678 Гульнара</t>
  </si>
  <si>
    <t xml:space="preserve">отказ после заказа</t>
  </si>
  <si>
    <t xml:space="preserve">от 3200</t>
  </si>
  <si>
    <t xml:space="preserve">60 м2, три помещение, клопы типография
2-3 нед, мск, 
от 3200 гор и хол тум 
</t>
  </si>
  <si>
    <t xml:space="preserve">79251500045     Влад</t>
  </si>
  <si>
    <t xml:space="preserve">отказ, ночью сделали </t>
  </si>
  <si>
    <t xml:space="preserve">от 3700</t>
  </si>
  <si>
    <t xml:space="preserve">жуковский, клопы, 1-ка,       от 3700
</t>
  </si>
  <si>
    <t xml:space="preserve">79165816311     Елена</t>
  </si>
  <si>
    <t xml:space="preserve">звонил 28.02 - думает
предложили за 2100 с гарантией 2 года</t>
  </si>
  <si>
    <t xml:space="preserve">звонил 01.03 </t>
  </si>
  <si>
    <t xml:space="preserve">мск, 1-ка, клопы  от 1900</t>
  </si>
  <si>
    <t xml:space="preserve">79636506600 Арук ( хач )</t>
  </si>
  <si>
    <t xml:space="preserve">79169278124 Валентина</t>
  </si>
  <si>
    <t xml:space="preserve">оставила заявку - не берет, сбасывает, по видимому спам</t>
  </si>
  <si>
    <t xml:space="preserve">1-ка, Химки, подрезково, 
от 2900</t>
  </si>
  <si>
    <t xml:space="preserve">79037441063  Светлана
</t>
  </si>
  <si>
    <t xml:space="preserve">передала конатакты - жильцам, свяжутся сами, ей НЕ ЗВОНИТЬ</t>
  </si>
  <si>
    <t xml:space="preserve">звонил 01.03 - ждем</t>
  </si>
  <si>
    <t xml:space="preserve">комплексная профилактика, 5100 р в кварртире
стоит запах , 1-ка, мск, бабушкин ремонт, 3 этаж</t>
  </si>
  <si>
    <t xml:space="preserve">89817184378 Светлана</t>
  </si>
  <si>
    <t xml:space="preserve">Добрый день Сергей Геннадьевич. У нас в больнице Центросоюза РФ-МУ перенесли маммографический рентгеновский аппарат в отдельный кабинет так как раньше аппарат находился в общем рентген кабинете со стационарным рентген аппаратом. Для улучшения качества приема больных было решено перенести в отдельный кабинет. Согласно проектной документации ООО "Проект рентген-комплекс" кабинет оборудован и маммографический рентген аппарат перенесен. Техническая паспортизация проведена ГБУЗ "Научно-практический центр медицинской радиологии Департамента здравоохранения города Москвы". Осталось получить санитарный паспорт кабинета связи переносом. Ранее мы получали общее санитарно-эпидемиологическое заключение сроком действия до 2020 года. Подскажите пожалуйста наше дальнейшее действие. Заранее спасибо. С уважением заведующий рентгенологического отделения Эрматов С.Д.</t>
  </si>
  <si>
    <t xml:space="preserve">8 958-681-84-53 Солижон Давронович.
Эрматов 
bolnicac@yandex.ru</t>
  </si>
  <si>
    <t xml:space="preserve">написать САН ВРАЧУ</t>
  </si>
  <si>
    <t xml:space="preserve">
набрать 29.02 в сан врачу в 11.00</t>
  </si>
  <si>
    <t xml:space="preserve">мособл лес</t>
  </si>
  <si>
    <t xml:space="preserve">8 (496) 242-69-42
моб. тел. 8-985-180-43-28 Людмила</t>
  </si>
  <si>
    <t xml:space="preserve">кп ок ЖДЕМ СВЯЗИ</t>
  </si>
  <si>
    <t xml:space="preserve">Имя: Хасан
Телефон: 9852671555
Сообщение: Помогите вывести тараканов</t>
  </si>
  <si>
    <t xml:space="preserve">Имя: Николай
Телефон: 9252329096
Сообщение: Нужна помощь</t>
  </si>
  <si>
    <t xml:space="preserve">Имя: Коля
Телефон: 9252329096
Сообщение:</t>
  </si>
  <si>
    <t xml:space="preserve">Имя: Женя
Телефон: 9161659976
Сообщение:</t>
  </si>
  <si>
    <t xml:space="preserve">4300 гор тум</t>
  </si>
  <si>
    <t xml:space="preserve">79035848356 Валерия</t>
  </si>
  <si>
    <t xml:space="preserve">услышала про гарантию 3 мес - бросила трубку
сама наберет, "не звоните мне , спасибо!"</t>
  </si>
  <si>
    <t xml:space="preserve">не озвучивал</t>
  </si>
  <si>
    <t xml:space="preserve">79035011943 Клиент</t>
  </si>
  <si>
    <t xml:space="preserve">набрать 06.03 до 17.00</t>
  </si>
  <si>
    <t xml:space="preserve">звонил 6 - думает.</t>
  </si>
  <si>
    <t xml:space="preserve">6650 БН</t>
  </si>
  <si>
    <t xml:space="preserve">труп во Фрязино </t>
  </si>
  <si>
    <t xml:space="preserve">Главный эксперт КУИЖВ
администрации г. Фрязино
Д.В. Добренков
+ 7 (905) 547-18-33</t>
  </si>
  <si>
    <t xml:space="preserve">набрать 12.03 до 17.00</t>
  </si>
  <si>
    <t xml:space="preserve">звонил 12.03 - думает.</t>
  </si>
  <si>
    <t xml:space="preserve">комплекс , 1-ка, клопы
3400 хол и гор со скид
</t>
  </si>
  <si>
    <t xml:space="preserve">79154112493 Александр</t>
  </si>
  <si>
    <t xml:space="preserve">звонил 7, передал номер жильцам, не звонить</t>
  </si>
  <si>
    <t xml:space="preserve">Имя: доров
Телефон: 9037286878</t>
  </si>
  <si>
    <t xml:space="preserve">ТРЦ Вавилон
Ловцова Анастасия Александровна
Инженер по охране труда
t +7 (495) 966-70-90 Доб. (6278)
m 8-915-444-53-60</t>
  </si>
  <si>
    <t xml:space="preserve">кп ок, думает, </t>
  </si>
  <si>
    <t xml:space="preserve">клопы, квартира 2-ка, 3 недели назад ,          4 этаж,  
3700 гор и хол тум</t>
  </si>
  <si>
    <t xml:space="preserve">
79166053319   Юрий </t>
  </si>
  <si>
    <t xml:space="preserve">не берет от 13.03</t>
  </si>
  <si>
    <t xml:space="preserve">ИТАР-ТАСС  Влада </t>
  </si>
  <si>
    <t xml:space="preserve">от 22.03</t>
  </si>
  <si>
    <t xml:space="preserve">тараканы+ моль, 3-ка, 3 балкона,    мск
11 этаж , без запаха нужно
от 4700
74959885805        Светлана</t>
  </si>
  <si>
    <t xml:space="preserve">раб тел,</t>
  </si>
  <si>
    <t xml:space="preserve">Сергей
Телефон: 9261852014
160-180 м2
РОСГВАРДИЯ, мск
КП предложение 
2 д - 5000 - 5500
столовая 
opel2009@yandex.ru </t>
  </si>
  <si>
    <t xml:space="preserve">кп ОК</t>
  </si>
  <si>
    <t xml:space="preserve">ждем ответа, готовят дог-р</t>
  </si>
  <si>
    <t xml:space="preserve">клопы 2ка Нарофоминск комплекс</t>
  </si>
  <si>
    <t xml:space="preserve">89779938034 Татьяна Александровна</t>
  </si>
  <si>
    <t xml:space="preserve">набрать 19.03 до 17.00
хочет 2 квартиры</t>
  </si>
  <si>
    <t xml:space="preserve">тараканы, 3 мес 
1-ка, 13 этаж , мск
от 4100 гор и хол без запаха
маленький ребенок</t>
  </si>
  <si>
    <t xml:space="preserve">74997395018    Юлия</t>
  </si>
  <si>
    <t xml:space="preserve">помещение, магазин одежды, жилой дом
тараканы, 1 этаж
сервис по аренде платьев
90 м2
мск, 3400
 гор и хол со скид
без запаха</t>
  </si>
  <si>
    <t xml:space="preserve">79688915736     Вероника
</t>
  </si>
  <si>
    <t xml:space="preserve">1-ка, тараканы много
тараканы, 1-ка, мск
3 этаж ,, 2400 гор и хол</t>
  </si>
  <si>
    <t xml:space="preserve">елена 89671018154 </t>
  </si>
  <si>
    <t xml:space="preserve">ебнутая алкашка, не знает чего хочет</t>
  </si>
  <si>
    <t xml:space="preserve">1-ка, 40 м2
м. коломенская - запах кошек + тараканы  = 4600
5000 + если дезинфекция еще
74991747151   Светлана александровна
ударная доза, тяжелый случай</t>
  </si>
  <si>
    <t xml:space="preserve">74991747151   Светлана александровна</t>
  </si>
  <si>
    <t xml:space="preserve">раменское 159м2   комплекс 8200  </t>
  </si>
  <si>
    <t xml:space="preserve">89654455050 Ляфраддин</t>
  </si>
  <si>
    <t xml:space="preserve">звенигород, кв 35 м2, 1-ка, тараканы
</t>
  </si>
  <si>
    <t xml:space="preserve">
79166303717       Ирина
ебанько</t>
  </si>
  <si>
    <t xml:space="preserve">животное, диагноз: недотрах.</t>
  </si>
  <si>
    <t xml:space="preserve">4800 2 комнаты в общежитии</t>
  </si>
  <si>
    <t xml:space="preserve">повтор не помнит номер договора</t>
  </si>
  <si>
    <t xml:space="preserve">24000 6 выездов</t>
  </si>
  <si>
    <t xml:space="preserve">москва  100м2  1 этаж</t>
  </si>
  <si>
    <t xml:space="preserve">будет советоваться с руководством</t>
  </si>
  <si>
    <t xml:space="preserve">от 3100</t>
  </si>
  <si>
    <t xml:space="preserve">тараканов,  общепит, 25 м2, Видное
от 3100, хол тум
</t>
  </si>
  <si>
    <t xml:space="preserve">79853174567    Александр
</t>
  </si>
  <si>
    <t xml:space="preserve">офис в квартирном доме
тараканы, 350 м2
мск, БН             pncfugas@bk.ru нужно 
без запаха, 16.03 пятница на 18.00-19.00</t>
  </si>
  <si>
    <r>
      <rPr>
        <sz val="11"/>
        <color rgb="FFFFFFFF"/>
        <rFont val="Cambria"/>
        <family val="0"/>
        <charset val="1"/>
      </rPr>
      <t xml:space="preserve">74991244049
9055581999 Ирина
</t>
    </r>
  </si>
  <si>
    <t xml:space="preserve">заказ, оплатят </t>
  </si>
  <si>
    <t xml:space="preserve">2400 х 12 = 28 800 в год.</t>
  </si>
  <si>
    <t xml:space="preserve">договор на обработку склада от крыс
2 склада: 240 + 240 м2+ 480 м2
, транспортная компаения 
 : дератизация склада 2400х12 = 28 800 р в год</t>
  </si>
  <si>
    <t xml:space="preserve">79031091987    Андрей</t>
  </si>
  <si>
    <t xml:space="preserve">заказ, счет выставлен - ОПЛАЧЕНО</t>
  </si>
  <si>
    <t xml:space="preserve">49к</t>
  </si>
  <si>
    <t xml:space="preserve">1380 м2, дератизация/дезинсекция , договор на год с апреля по аперль 2019.
подвальные помещения, мск
</t>
  </si>
  <si>
    <t xml:space="preserve">79859183581        евгений
kashaev_evgeniy@mail.ru</t>
  </si>
  <si>
    <t xml:space="preserve">набрать 15.03 до 17.00</t>
  </si>
  <si>
    <t xml:space="preserve">форма обр св</t>
  </si>
  <si>
    <t xml:space="preserve">с выходных форма обр св</t>
  </si>
  <si>
    <t xml:space="preserve">"unichtozheniye-klopov.html                                страница с которой пришел запрос
Роман                                Имя
+7 903 103 52 22 "ндз</t>
  </si>
  <si>
    <t xml:space="preserve">с вечера живосайт</t>
  </si>
  <si>
    <t xml:space="preserve">Эльдар 89057241506 тар офис 100 м2 пятница 18 согласует 11200/14500</t>
  </si>
  <si>
    <t xml:space="preserve">Таня3 </t>
  </si>
  <si>
    <t xml:space="preserve">Таня11 </t>
  </si>
  <si>
    <t xml:space="preserve">Таня16</t>
  </si>
  <si>
    <t xml:space="preserve">Таня79</t>
  </si>
  <si>
    <t xml:space="preserve">Таня 14 </t>
  </si>
  <si>
    <t xml:space="preserve">Таня 15</t>
  </si>
  <si>
    <t xml:space="preserve">форма</t>
  </si>
  <si>
    <t xml:space="preserve">/dezinfektsiya-ot-tarakanov.html                                страница с которой пришел запрос
Григорий                                Имя
+7 916 266 97 36                                телефон
не отв 15:56 не отв</t>
  </si>
</sst>
</file>

<file path=xl/styles.xml><?xml version="1.0" encoding="utf-8"?>
<styleSheet xmlns="http://schemas.openxmlformats.org/spreadsheetml/2006/main">
  <numFmts count="18">
    <numFmt numFmtId="164" formatCode="General"/>
    <numFmt numFmtId="165" formatCode="DD/MM/YYYY"/>
    <numFmt numFmtId="166" formatCode="H:MM:SS\ AM/PM"/>
    <numFmt numFmtId="167" formatCode="DD/MM"/>
    <numFmt numFmtId="168" formatCode="D/M"/>
    <numFmt numFmtId="169" formatCode="H:MM"/>
    <numFmt numFmtId="170" formatCode="DD/MM/YY"/>
    <numFmt numFmtId="171" formatCode="DD\-MM"/>
    <numFmt numFmtId="172" formatCode="D\-M"/>
    <numFmt numFmtId="173" formatCode="DD/MM/"/>
    <numFmt numFmtId="174" formatCode="YYYY\-MM"/>
    <numFmt numFmtId="175" formatCode="M\ YYYY"/>
    <numFmt numFmtId="176" formatCode="#,##0.00"/>
    <numFmt numFmtId="177" formatCode="#,##0&quot;руб.&quot;"/>
    <numFmt numFmtId="178" formatCode="D\,M\,YYYY"/>
    <numFmt numFmtId="179" formatCode="DD/MM\ H:MM"/>
    <numFmt numFmtId="180" formatCode="D/M/YY"/>
    <numFmt numFmtId="181" formatCode="D\,M\,YY"/>
  </numFmts>
  <fonts count="164">
    <font>
      <sz val="10"/>
      <color rgb="FF000000"/>
      <name val="Arial"/>
      <family val="0"/>
      <charset val="1"/>
    </font>
    <font>
      <sz val="10"/>
      <name val="Arial"/>
      <family val="0"/>
    </font>
    <font>
      <sz val="10"/>
      <name val="Arial"/>
      <family val="0"/>
    </font>
    <font>
      <sz val="10"/>
      <name val="Arial"/>
      <family val="0"/>
    </font>
    <font>
      <sz val="10"/>
      <color rgb="FF000000"/>
      <name val="Arial"/>
      <family val="0"/>
    </font>
    <font>
      <b val="true"/>
      <sz val="14"/>
      <name val="Arial"/>
      <family val="0"/>
      <charset val="1"/>
    </font>
    <font>
      <b val="true"/>
      <i val="true"/>
      <sz val="14"/>
      <color rgb="FFFF0000"/>
      <name val="Arial"/>
      <family val="0"/>
      <charset val="1"/>
    </font>
    <font>
      <sz val="11"/>
      <name val="Arial"/>
      <family val="0"/>
      <charset val="1"/>
    </font>
    <font>
      <sz val="12"/>
      <name val="Times New Roman"/>
      <family val="0"/>
      <charset val="1"/>
    </font>
    <font>
      <sz val="11"/>
      <name val="Cambria"/>
      <family val="0"/>
      <charset val="1"/>
    </font>
    <font>
      <sz val="11"/>
      <color rgb="FF000000"/>
      <name val="Arial"/>
      <family val="0"/>
      <charset val="1"/>
    </font>
    <font>
      <b val="true"/>
      <sz val="14"/>
      <color rgb="FFFF0000"/>
      <name val="Arial"/>
      <family val="0"/>
      <charset val="1"/>
    </font>
    <font>
      <sz val="10"/>
      <name val="Arial"/>
      <family val="0"/>
      <charset val="1"/>
    </font>
    <font>
      <i val="true"/>
      <sz val="10"/>
      <color rgb="FF000000"/>
      <name val="Arial"/>
      <family val="0"/>
      <charset val="1"/>
    </font>
    <font>
      <sz val="10"/>
      <color rgb="FFFFFFFF"/>
      <name val="Arial"/>
      <family val="0"/>
      <charset val="1"/>
    </font>
    <font>
      <b val="true"/>
      <sz val="14"/>
      <color rgb="FFFFFFFF"/>
      <name val="Arial"/>
      <family val="0"/>
      <charset val="1"/>
    </font>
    <font>
      <sz val="11"/>
      <color rgb="FFFFFFFF"/>
      <name val="Arial"/>
      <family val="0"/>
      <charset val="1"/>
    </font>
    <font>
      <sz val="11"/>
      <color rgb="FFFFFFFF"/>
      <name val="Cambria"/>
      <family val="0"/>
      <charset val="1"/>
    </font>
    <font>
      <b val="true"/>
      <sz val="11"/>
      <name val="Arial"/>
      <family val="0"/>
      <charset val="1"/>
    </font>
    <font>
      <sz val="11"/>
      <color rgb="FFFF0000"/>
      <name val="Arial"/>
      <family val="0"/>
      <charset val="1"/>
    </font>
    <font>
      <b val="true"/>
      <sz val="14"/>
      <color rgb="FF000000"/>
      <name val="Arial"/>
      <family val="0"/>
      <charset val="1"/>
    </font>
    <font>
      <sz val="11"/>
      <color rgb="FFFF0000"/>
      <name val="Cambria"/>
      <family val="0"/>
      <charset val="1"/>
    </font>
    <font>
      <sz val="11"/>
      <color rgb="FFFFFFFF"/>
      <name val="SegoeUIRegular"/>
      <family val="0"/>
      <charset val="1"/>
    </font>
    <font>
      <b val="true"/>
      <sz val="18"/>
      <color rgb="FFFFFFFF"/>
      <name val="Cambria"/>
      <family val="0"/>
      <charset val="1"/>
    </font>
    <font>
      <b val="true"/>
      <sz val="18"/>
      <color rgb="FFFF0000"/>
      <name val="Cambria"/>
      <family val="0"/>
      <charset val="1"/>
    </font>
    <font>
      <b val="true"/>
      <sz val="12"/>
      <name val="Cambria"/>
      <family val="0"/>
      <charset val="1"/>
    </font>
    <font>
      <b val="true"/>
      <sz val="11"/>
      <color rgb="FFFF0000"/>
      <name val="Cambria"/>
      <family val="0"/>
      <charset val="1"/>
    </font>
    <font>
      <b val="true"/>
      <sz val="11"/>
      <name val="Cambria"/>
      <family val="0"/>
      <charset val="1"/>
    </font>
    <font>
      <b val="true"/>
      <sz val="12"/>
      <color rgb="FFFF0000"/>
      <name val="Cambria"/>
      <family val="0"/>
      <charset val="1"/>
    </font>
    <font>
      <sz val="12"/>
      <color rgb="FF000000"/>
      <name val="Cambria"/>
      <family val="0"/>
      <charset val="1"/>
    </font>
    <font>
      <b val="true"/>
      <sz val="18"/>
      <name val="Cambria"/>
      <family val="0"/>
      <charset val="1"/>
    </font>
    <font>
      <b val="true"/>
      <sz val="14"/>
      <color rgb="FFFF0000"/>
      <name val="Cambria"/>
      <family val="0"/>
      <charset val="1"/>
    </font>
    <font>
      <sz val="14"/>
      <color rgb="FF000000"/>
      <name val="Cambria"/>
      <family val="0"/>
      <charset val="1"/>
    </font>
    <font>
      <sz val="14"/>
      <color rgb="FFFF0000"/>
      <name val="Cambria"/>
      <family val="0"/>
      <charset val="1"/>
    </font>
    <font>
      <b val="true"/>
      <sz val="11"/>
      <color rgb="FFFFFFFF"/>
      <name val="Cambria"/>
      <family val="0"/>
      <charset val="1"/>
    </font>
    <font>
      <b val="true"/>
      <sz val="24"/>
      <color rgb="FFFF0000"/>
      <name val="Cambria"/>
      <family val="0"/>
      <charset val="1"/>
    </font>
    <font>
      <b val="true"/>
      <sz val="18"/>
      <color rgb="FF000000"/>
      <name val="Cambria"/>
      <family val="0"/>
      <charset val="1"/>
    </font>
    <font>
      <b val="true"/>
      <sz val="16"/>
      <color rgb="FFFF0000"/>
      <name val="Cambria"/>
      <family val="0"/>
      <charset val="1"/>
    </font>
    <font>
      <b val="true"/>
      <sz val="24"/>
      <name val="Cambria"/>
      <family val="0"/>
      <charset val="1"/>
    </font>
    <font>
      <sz val="11"/>
      <color rgb="FF000000"/>
      <name val="Cambria"/>
      <family val="0"/>
      <charset val="1"/>
    </font>
    <font>
      <b val="true"/>
      <sz val="11"/>
      <color rgb="FF000000"/>
      <name val="Cambria"/>
      <family val="0"/>
      <charset val="1"/>
    </font>
    <font>
      <b val="true"/>
      <sz val="14"/>
      <color rgb="FF000000"/>
      <name val="Cambria"/>
      <family val="0"/>
      <charset val="1"/>
    </font>
    <font>
      <b val="true"/>
      <sz val="12"/>
      <color rgb="FF000000"/>
      <name val="Arial"/>
      <family val="0"/>
      <charset val="1"/>
    </font>
    <font>
      <b val="true"/>
      <sz val="12"/>
      <color rgb="FF000000"/>
      <name val="Cambria"/>
      <family val="0"/>
      <charset val="1"/>
    </font>
    <font>
      <sz val="11"/>
      <color rgb="FFFF9900"/>
      <name val="Cambria"/>
      <family val="0"/>
      <charset val="1"/>
    </font>
    <font>
      <sz val="18"/>
      <color rgb="FFFFFFFF"/>
      <name val="Cambria"/>
      <family val="0"/>
      <charset val="1"/>
    </font>
    <font>
      <sz val="11"/>
      <color rgb="FFFFFF00"/>
      <name val="Cambria"/>
      <family val="0"/>
      <charset val="1"/>
    </font>
    <font>
      <b val="true"/>
      <sz val="12"/>
      <color rgb="FFFFFFFF"/>
      <name val="Cambria"/>
      <family val="0"/>
      <charset val="1"/>
    </font>
    <font>
      <b val="true"/>
      <sz val="11"/>
      <color rgb="FF00FF00"/>
      <name val="Cambria"/>
      <family val="0"/>
      <charset val="1"/>
    </font>
    <font>
      <b val="true"/>
      <sz val="10"/>
      <color rgb="FF000000"/>
      <name val="Cambria"/>
      <family val="0"/>
      <charset val="1"/>
    </font>
    <font>
      <b val="true"/>
      <sz val="15"/>
      <name val="Cambria"/>
      <family val="0"/>
      <charset val="1"/>
    </font>
    <font>
      <b val="true"/>
      <sz val="14"/>
      <color rgb="FFFFFFFF"/>
      <name val="Cambria"/>
      <family val="0"/>
      <charset val="1"/>
    </font>
    <font>
      <sz val="11"/>
      <color rgb="FFF3F3F3"/>
      <name val="Cambria"/>
      <family val="0"/>
      <charset val="1"/>
    </font>
    <font>
      <b val="true"/>
      <sz val="18"/>
      <color rgb="FFFF0000"/>
      <name val="Arial"/>
      <family val="0"/>
      <charset val="1"/>
    </font>
    <font>
      <sz val="12"/>
      <color rgb="FF434343"/>
      <name val="Cambria"/>
      <family val="0"/>
      <charset val="1"/>
    </font>
    <font>
      <b val="true"/>
      <sz val="14"/>
      <name val="Cambria"/>
      <family val="0"/>
      <charset val="1"/>
    </font>
    <font>
      <b val="true"/>
      <sz val="18"/>
      <color rgb="FF000000"/>
      <name val="Arial"/>
      <family val="0"/>
      <charset val="1"/>
    </font>
    <font>
      <sz val="12"/>
      <color rgb="FF000000"/>
      <name val="Arial"/>
      <family val="0"/>
      <charset val="1"/>
    </font>
    <font>
      <sz val="12"/>
      <color rgb="FFFFFFFF"/>
      <name val="Cambria"/>
      <family val="0"/>
      <charset val="1"/>
    </font>
    <font>
      <sz val="12"/>
      <name val="Cambria"/>
      <family val="0"/>
      <charset val="1"/>
    </font>
    <font>
      <b val="true"/>
      <sz val="14"/>
      <color rgb="FF434343"/>
      <name val="Cambria"/>
      <family val="0"/>
      <charset val="1"/>
    </font>
    <font>
      <b val="true"/>
      <sz val="12"/>
      <color rgb="FFEA9999"/>
      <name val="Cambria"/>
      <family val="0"/>
      <charset val="1"/>
    </font>
    <font>
      <sz val="18"/>
      <color rgb="FF000000"/>
      <name val="Cambria"/>
      <family val="0"/>
      <charset val="1"/>
    </font>
    <font>
      <b val="true"/>
      <sz val="12"/>
      <color rgb="FF00FF00"/>
      <name val="Cambria"/>
      <family val="0"/>
      <charset val="1"/>
    </font>
    <font>
      <b val="true"/>
      <sz val="11"/>
      <color rgb="FFFFFFFF"/>
      <name val="Arial"/>
      <family val="0"/>
      <charset val="1"/>
    </font>
    <font>
      <b val="true"/>
      <sz val="11"/>
      <color rgb="FF000000"/>
      <name val="Arial"/>
      <family val="0"/>
      <charset val="1"/>
    </font>
    <font>
      <sz val="14"/>
      <color rgb="FF000000"/>
      <name val="Arial"/>
      <family val="0"/>
      <charset val="1"/>
    </font>
    <font>
      <b val="true"/>
      <sz val="11"/>
      <color rgb="FF434343"/>
      <name val="Cambria"/>
      <family val="0"/>
      <charset val="1"/>
    </font>
    <font>
      <b val="true"/>
      <sz val="12"/>
      <color rgb="FFF3F3F3"/>
      <name val="Cambria"/>
      <family val="0"/>
      <charset val="1"/>
    </font>
    <font>
      <sz val="9"/>
      <name val="Cambria"/>
      <family val="0"/>
      <charset val="1"/>
    </font>
    <font>
      <b val="true"/>
      <sz val="12"/>
      <color rgb="FF434343"/>
      <name val="Cambria"/>
      <family val="0"/>
      <charset val="1"/>
    </font>
    <font>
      <b val="true"/>
      <sz val="10"/>
      <name val="Cambria"/>
      <family val="0"/>
      <charset val="1"/>
    </font>
    <font>
      <b val="true"/>
      <sz val="12"/>
      <color rgb="FF980000"/>
      <name val="Cambria"/>
      <family val="0"/>
      <charset val="1"/>
    </font>
    <font>
      <sz val="11"/>
      <color rgb="FF0000FF"/>
      <name val="Cambria"/>
      <family val="0"/>
      <charset val="1"/>
    </font>
    <font>
      <b val="true"/>
      <sz val="12"/>
      <color rgb="FF0000FF"/>
      <name val="Cambria"/>
      <family val="0"/>
      <charset val="1"/>
    </font>
    <font>
      <sz val="24"/>
      <name val="Cambria"/>
      <family val="0"/>
      <charset val="1"/>
    </font>
    <font>
      <b val="true"/>
      <sz val="18"/>
      <color rgb="FF434343"/>
      <name val="Cambria"/>
      <family val="0"/>
      <charset val="1"/>
    </font>
    <font>
      <b val="true"/>
      <sz val="24"/>
      <color rgb="FF000000"/>
      <name val="Arial"/>
      <family val="0"/>
      <charset val="1"/>
    </font>
    <font>
      <b val="true"/>
      <sz val="18"/>
      <color rgb="FFCC0000"/>
      <name val="Cambria"/>
      <family val="0"/>
      <charset val="1"/>
    </font>
    <font>
      <sz val="14"/>
      <name val="Cambria"/>
      <family val="0"/>
      <charset val="1"/>
    </font>
    <font>
      <sz val="18"/>
      <name val="Cambria"/>
      <family val="0"/>
      <charset val="1"/>
    </font>
    <font>
      <b val="true"/>
      <sz val="11"/>
      <color rgb="FFFF0000"/>
      <name val="Arial"/>
      <family val="0"/>
      <charset val="1"/>
    </font>
    <font>
      <b val="true"/>
      <sz val="13"/>
      <name val="Cambria"/>
      <family val="0"/>
      <charset val="1"/>
    </font>
    <font>
      <b val="true"/>
      <sz val="12"/>
      <color rgb="FFFF0000"/>
      <name val="Arial"/>
      <family val="0"/>
      <charset val="1"/>
    </font>
    <font>
      <b val="true"/>
      <sz val="18"/>
      <color rgb="FF0000FF"/>
      <name val="Cambria"/>
      <family val="0"/>
      <charset val="1"/>
    </font>
    <font>
      <b val="true"/>
      <sz val="12"/>
      <color rgb="FF434343"/>
      <name val="Arial"/>
      <family val="0"/>
      <charset val="1"/>
    </font>
    <font>
      <sz val="19"/>
      <name val="Cambria"/>
      <family val="0"/>
      <charset val="1"/>
    </font>
    <font>
      <b val="true"/>
      <sz val="16"/>
      <name val="Cambria"/>
      <family val="0"/>
      <charset val="1"/>
    </font>
    <font>
      <b val="true"/>
      <sz val="19"/>
      <name val="Cambria"/>
      <family val="0"/>
      <charset val="1"/>
    </font>
    <font>
      <sz val="18"/>
      <color rgb="FFFF0000"/>
      <name val="Cambria"/>
      <family val="0"/>
      <charset val="1"/>
    </font>
    <font>
      <sz val="18"/>
      <color rgb="FF434343"/>
      <name val="Cambria"/>
      <family val="0"/>
      <charset val="1"/>
    </font>
    <font>
      <sz val="10"/>
      <color rgb="FF000000"/>
      <name val="Cambria"/>
      <family val="0"/>
      <charset val="1"/>
    </font>
    <font>
      <sz val="10"/>
      <name val="Cambria"/>
      <family val="0"/>
      <charset val="1"/>
    </font>
    <font>
      <b val="true"/>
      <sz val="10"/>
      <color rgb="FF000000"/>
      <name val="Arial"/>
      <family val="0"/>
      <charset val="1"/>
    </font>
    <font>
      <sz val="11"/>
      <color rgb="FF000000"/>
      <name val="Calibri"/>
      <family val="0"/>
      <charset val="1"/>
    </font>
    <font>
      <strike val="true"/>
      <sz val="11"/>
      <color rgb="FF000000"/>
      <name val="Arial"/>
      <family val="0"/>
      <charset val="1"/>
    </font>
    <font>
      <sz val="18"/>
      <color rgb="FF000000"/>
      <name val="Arial"/>
      <family val="0"/>
      <charset val="1"/>
    </font>
    <font>
      <b val="true"/>
      <sz val="70"/>
      <name val="Cambria"/>
      <family val="0"/>
      <charset val="1"/>
    </font>
    <font>
      <b val="true"/>
      <sz val="15"/>
      <color rgb="FFFFFFFF"/>
      <name val="Cambria"/>
      <family val="0"/>
      <charset val="1"/>
    </font>
    <font>
      <b val="true"/>
      <sz val="36"/>
      <name val="Cambria"/>
      <family val="0"/>
      <charset val="1"/>
    </font>
    <font>
      <b val="true"/>
      <sz val="10"/>
      <name val="Arial"/>
      <family val="0"/>
      <charset val="1"/>
    </font>
    <font>
      <sz val="11"/>
      <color rgb="FF000000"/>
      <name val="Roboto"/>
      <family val="0"/>
      <charset val="1"/>
    </font>
    <font>
      <b val="true"/>
      <sz val="27"/>
      <name val="Cambria"/>
      <family val="0"/>
      <charset val="1"/>
    </font>
    <font>
      <sz val="20"/>
      <name val="Cambria"/>
      <family val="0"/>
      <charset val="1"/>
    </font>
    <font>
      <b val="true"/>
      <strike val="true"/>
      <sz val="14"/>
      <name val="Cambria"/>
      <family val="0"/>
      <charset val="1"/>
    </font>
    <font>
      <sz val="9"/>
      <color rgb="FF000000"/>
      <name val="Arial"/>
      <family val="0"/>
      <charset val="1"/>
    </font>
    <font>
      <b val="true"/>
      <strike val="true"/>
      <sz val="18"/>
      <name val="Cambria"/>
      <family val="0"/>
      <charset val="1"/>
    </font>
    <font>
      <sz val="15"/>
      <color rgb="FF000000"/>
      <name val="Arial"/>
      <family val="0"/>
      <charset val="1"/>
    </font>
    <font>
      <b val="true"/>
      <sz val="24"/>
      <color rgb="FFFFFFFF"/>
      <name val="Cambria"/>
      <family val="0"/>
      <charset val="1"/>
    </font>
    <font>
      <b val="true"/>
      <sz val="20"/>
      <name val="Cambria"/>
      <family val="0"/>
      <charset val="1"/>
    </font>
    <font>
      <sz val="11"/>
      <color rgb="FF202025"/>
      <name val="Roboto"/>
      <family val="0"/>
      <charset val="1"/>
    </font>
    <font>
      <sz val="8"/>
      <color rgb="FF000000"/>
      <name val="Verdana"/>
      <family val="0"/>
      <charset val="1"/>
    </font>
    <font>
      <b val="true"/>
      <sz val="18"/>
      <name val="Arial"/>
      <family val="0"/>
      <charset val="1"/>
    </font>
    <font>
      <sz val="12"/>
      <name val="Arial"/>
      <family val="0"/>
      <charset val="1"/>
    </font>
    <font>
      <sz val="12"/>
      <color rgb="FF000000"/>
      <name val="Calibri"/>
      <family val="0"/>
      <charset val="1"/>
    </font>
    <font>
      <sz val="9"/>
      <color rgb="FF1F497D"/>
      <name val="Arial"/>
      <family val="0"/>
      <charset val="1"/>
    </font>
    <font>
      <sz val="10"/>
      <color rgb="FF000000"/>
      <name val="Verdana"/>
      <family val="0"/>
      <charset val="1"/>
    </font>
    <font>
      <u val="single"/>
      <sz val="11"/>
      <color rgb="FF000000"/>
      <name val="Arial"/>
      <family val="0"/>
      <charset val="1"/>
    </font>
    <font>
      <sz val="18"/>
      <color rgb="FF000000"/>
      <name val="Times New Roman"/>
      <family val="0"/>
      <charset val="1"/>
    </font>
    <font>
      <b val="true"/>
      <sz val="12"/>
      <name val="Arial"/>
      <family val="0"/>
      <charset val="1"/>
    </font>
    <font>
      <strike val="true"/>
      <sz val="11"/>
      <name val="Cambria"/>
      <family val="0"/>
      <charset val="1"/>
    </font>
    <font>
      <b val="true"/>
      <sz val="10"/>
      <color rgb="FFFF0000"/>
      <name val="Cambria"/>
      <family val="0"/>
      <charset val="1"/>
    </font>
    <font>
      <sz val="12"/>
      <color rgb="FF000000"/>
      <name val="Times New Roman"/>
      <family val="0"/>
      <charset val="1"/>
    </font>
    <font>
      <b val="true"/>
      <sz val="18"/>
      <color rgb="FFC9DAF8"/>
      <name val="Cambria"/>
      <family val="0"/>
      <charset val="1"/>
    </font>
    <font>
      <sz val="11"/>
      <color rgb="FF2C2C2C"/>
      <name val="Arial"/>
      <family val="0"/>
      <charset val="1"/>
    </font>
    <font>
      <sz val="12"/>
      <color rgb="FFFFFFFF"/>
      <name val="Times New Roman"/>
      <family val="0"/>
      <charset val="1"/>
    </font>
    <font>
      <i val="true"/>
      <sz val="12"/>
      <color rgb="FFFF0000"/>
      <name val="Times New Roman"/>
      <family val="0"/>
      <charset val="1"/>
    </font>
    <font>
      <sz val="12"/>
      <color rgb="FF000000"/>
      <name val="Oswald"/>
      <family val="0"/>
      <charset val="1"/>
    </font>
    <font>
      <sz val="12"/>
      <color rgb="FF434445"/>
      <name val="Arial"/>
      <family val="0"/>
      <charset val="1"/>
    </font>
    <font>
      <sz val="11"/>
      <color rgb="FF434343"/>
      <name val="Cambria"/>
      <family val="0"/>
      <charset val="1"/>
    </font>
    <font>
      <sz val="10"/>
      <color rgb="FF000000"/>
      <name val="Times New Roman"/>
      <family val="0"/>
      <charset val="1"/>
    </font>
    <font>
      <sz val="36"/>
      <color rgb="FFFFFFFF"/>
      <name val="Cambria"/>
      <family val="0"/>
      <charset val="1"/>
    </font>
    <font>
      <sz val="36"/>
      <name val="Cambria"/>
      <family val="0"/>
      <charset val="1"/>
    </font>
    <font>
      <sz val="36"/>
      <color rgb="FF000000"/>
      <name val="Arial"/>
      <family val="0"/>
      <charset val="1"/>
    </font>
    <font>
      <sz val="11"/>
      <color rgb="FF000000"/>
      <name val="Docs-Calibri"/>
      <family val="0"/>
      <charset val="1"/>
    </font>
    <font>
      <sz val="14"/>
      <name val="Arial"/>
      <family val="0"/>
      <charset val="1"/>
    </font>
    <font>
      <sz val="11"/>
      <color rgb="FFF7F7FA"/>
      <name val="Cambria"/>
      <family val="0"/>
      <charset val="1"/>
    </font>
    <font>
      <sz val="11"/>
      <color rgb="FFF7F7F7"/>
      <name val="Cambria"/>
      <family val="0"/>
      <charset val="1"/>
    </font>
    <font>
      <b val="true"/>
      <sz val="11"/>
      <color rgb="FF3366FF"/>
      <name val="Arial"/>
      <family val="0"/>
      <charset val="1"/>
    </font>
    <font>
      <b val="true"/>
      <sz val="10"/>
      <color rgb="FF3C3C3C"/>
      <name val="Arial"/>
      <family val="0"/>
      <charset val="1"/>
    </font>
    <font>
      <b val="true"/>
      <i val="true"/>
      <sz val="12"/>
      <name val="Cambria"/>
      <family val="0"/>
      <charset val="1"/>
    </font>
    <font>
      <sz val="11"/>
      <color rgb="FFEFEFEF"/>
      <name val="Cambria"/>
      <family val="0"/>
      <charset val="1"/>
    </font>
    <font>
      <sz val="11"/>
      <color rgb="FF2C2C2C"/>
      <name val="Cambria"/>
      <family val="0"/>
      <charset val="1"/>
    </font>
    <font>
      <sz val="11"/>
      <color rgb="FFF7F7F7"/>
      <name val="Arial"/>
      <family val="0"/>
      <charset val="1"/>
    </font>
    <font>
      <sz val="11"/>
      <color rgb="FF3B3838"/>
      <name val="Arial"/>
      <family val="0"/>
      <charset val="1"/>
    </font>
    <font>
      <u val="single"/>
      <sz val="11"/>
      <name val="Cambria"/>
      <family val="0"/>
      <charset val="1"/>
    </font>
    <font>
      <b val="true"/>
      <sz val="9"/>
      <color rgb="FF000000"/>
      <name val="Arial"/>
      <family val="0"/>
      <charset val="1"/>
    </font>
    <font>
      <sz val="11"/>
      <color rgb="FF000000"/>
      <name val="Verdana"/>
      <family val="0"/>
      <charset val="1"/>
    </font>
    <font>
      <sz val="12"/>
      <color rgb="FF000000"/>
      <name val="Verdana"/>
      <family val="0"/>
      <charset val="1"/>
    </font>
    <font>
      <b val="true"/>
      <sz val="12"/>
      <name val="Times New Roman"/>
      <family val="0"/>
      <charset val="1"/>
    </font>
    <font>
      <b val="true"/>
      <sz val="12"/>
      <color rgb="FF000000"/>
      <name val="Times New Roman"/>
      <family val="0"/>
      <charset val="1"/>
    </font>
    <font>
      <sz val="11"/>
      <name val="Times New Roman"/>
      <family val="0"/>
      <charset val="1"/>
    </font>
    <font>
      <sz val="11"/>
      <color rgb="FF333333"/>
      <name val="Arial"/>
      <family val="0"/>
      <charset val="1"/>
    </font>
    <font>
      <u val="single"/>
      <sz val="11"/>
      <color rgb="FF1155CC"/>
      <name val="Yandex Sans Text"/>
      <family val="0"/>
      <charset val="1"/>
    </font>
    <font>
      <b val="true"/>
      <sz val="11"/>
      <name val="Times New Roman"/>
      <family val="0"/>
      <charset val="1"/>
    </font>
    <font>
      <sz val="14"/>
      <color rgb="FF000000"/>
      <name val="Calibri"/>
      <family val="0"/>
      <charset val="1"/>
    </font>
    <font>
      <b val="true"/>
      <strike val="true"/>
      <sz val="11"/>
      <color rgb="FFFF0000"/>
      <name val="Cambria"/>
      <family val="0"/>
      <charset val="1"/>
    </font>
    <font>
      <b val="true"/>
      <strike val="true"/>
      <sz val="14"/>
      <color rgb="FFFF0000"/>
      <name val="Cambria"/>
      <family val="0"/>
      <charset val="1"/>
    </font>
    <font>
      <b val="true"/>
      <strike val="true"/>
      <sz val="18"/>
      <color rgb="FFFF0000"/>
      <name val="Cambria"/>
      <family val="0"/>
      <charset val="1"/>
    </font>
    <font>
      <sz val="11"/>
      <color rgb="FF9900FF"/>
      <name val="Cambria"/>
      <family val="0"/>
      <charset val="1"/>
    </font>
    <font>
      <sz val="12"/>
      <color rgb="FF262626"/>
      <name val="Arial"/>
      <family val="0"/>
      <charset val="1"/>
    </font>
    <font>
      <sz val="9"/>
      <color rgb="FF000000"/>
      <name val="-apple-system"/>
      <family val="0"/>
      <charset val="1"/>
    </font>
    <font>
      <sz val="12"/>
      <color rgb="FF333333"/>
      <name val="Arial"/>
      <family val="0"/>
      <charset val="1"/>
    </font>
    <font>
      <b val="true"/>
      <sz val="14"/>
      <color rgb="FF00FFFF"/>
      <name val="Cambria"/>
      <family val="0"/>
      <charset val="1"/>
    </font>
  </fonts>
  <fills count="60">
    <fill>
      <patternFill patternType="none"/>
    </fill>
    <fill>
      <patternFill patternType="gray125"/>
    </fill>
    <fill>
      <patternFill patternType="solid">
        <fgColor rgb="FFFFF2CC"/>
        <bgColor rgb="FFFCE5CD"/>
      </patternFill>
    </fill>
    <fill>
      <patternFill patternType="solid">
        <fgColor rgb="FFCCCCCC"/>
        <bgColor rgb="FFD9D9D9"/>
      </patternFill>
    </fill>
    <fill>
      <patternFill patternType="solid">
        <fgColor rgb="FFFF0000"/>
        <bgColor rgb="FFCC0000"/>
      </patternFill>
    </fill>
    <fill>
      <patternFill patternType="solid">
        <fgColor rgb="FFFFFF00"/>
        <bgColor rgb="FFFFD966"/>
      </patternFill>
    </fill>
    <fill>
      <patternFill patternType="solid">
        <fgColor rgb="FFFF9900"/>
        <bgColor rgb="FFE69138"/>
      </patternFill>
    </fill>
    <fill>
      <patternFill patternType="solid">
        <fgColor rgb="FFCC0000"/>
        <bgColor rgb="FFFF0000"/>
      </patternFill>
    </fill>
    <fill>
      <patternFill patternType="darkGray">
        <fgColor rgb="FFD0E1EE"/>
        <bgColor rgb="FFD9D9D9"/>
      </patternFill>
    </fill>
    <fill>
      <patternFill patternType="solid">
        <fgColor rgb="FFFFFFFF"/>
        <bgColor rgb="FFF7F7FA"/>
      </patternFill>
    </fill>
    <fill>
      <patternFill patternType="solid">
        <fgColor rgb="FFFF00FF"/>
        <bgColor rgb="FF9900FF"/>
      </patternFill>
    </fill>
    <fill>
      <patternFill patternType="solid">
        <fgColor rgb="FF00FF00"/>
        <bgColor rgb="FF00FFFF"/>
      </patternFill>
    </fill>
    <fill>
      <patternFill patternType="solid">
        <fgColor rgb="FF9900FF"/>
        <bgColor rgb="FFFF00FF"/>
      </patternFill>
    </fill>
    <fill>
      <patternFill patternType="solid">
        <fgColor rgb="FFFCE5CD"/>
        <bgColor rgb="FFFFF2CC"/>
      </patternFill>
    </fill>
    <fill>
      <patternFill patternType="solid">
        <fgColor rgb="FF000000"/>
        <bgColor rgb="FF252527"/>
      </patternFill>
    </fill>
    <fill>
      <patternFill patternType="solid">
        <fgColor rgb="FF00FFFF"/>
        <bgColor rgb="FF00FF00"/>
      </patternFill>
    </fill>
    <fill>
      <patternFill patternType="solid">
        <fgColor rgb="FF7AB51D"/>
        <bgColor rgb="FF6AA84F"/>
      </patternFill>
    </fill>
    <fill>
      <patternFill patternType="solid">
        <fgColor rgb="FFB7B7B8"/>
        <bgColor rgb="FFA2C4C9"/>
      </patternFill>
    </fill>
    <fill>
      <patternFill patternType="solid">
        <fgColor rgb="FF999999"/>
        <bgColor rgb="FFB7B7B8"/>
      </patternFill>
    </fill>
    <fill>
      <patternFill patternType="solid">
        <fgColor rgb="FFF3F3F3"/>
        <bgColor rgb="FFF7F7F7"/>
      </patternFill>
    </fill>
    <fill>
      <patternFill patternType="solid">
        <fgColor rgb="FFEA9999"/>
        <bgColor rgb="FFD5A6BD"/>
      </patternFill>
    </fill>
    <fill>
      <patternFill patternType="solid">
        <fgColor rgb="FFD9D9D9"/>
        <bgColor rgb="FFD0E1EE"/>
      </patternFill>
    </fill>
    <fill>
      <patternFill patternType="solid">
        <fgColor rgb="FFE06666"/>
        <bgColor rgb="FFDD7E6B"/>
      </patternFill>
    </fill>
    <fill>
      <patternFill patternType="solid">
        <fgColor rgb="FFF4CCCC"/>
        <bgColor rgb="FFEAD1DC"/>
      </patternFill>
    </fill>
    <fill>
      <patternFill patternType="solid">
        <fgColor rgb="FFB6D7A8"/>
        <bgColor rgb="FFCCCCCC"/>
      </patternFill>
    </fill>
    <fill>
      <patternFill patternType="solid">
        <fgColor rgb="FF6D9EEB"/>
        <bgColor rgb="FF6FA8DC"/>
      </patternFill>
    </fill>
    <fill>
      <patternFill patternType="solid">
        <fgColor rgb="FF6FA8DC"/>
        <bgColor rgb="FF6D9EEB"/>
      </patternFill>
    </fill>
    <fill>
      <patternFill patternType="solid">
        <fgColor rgb="FF0000FF"/>
        <bgColor rgb="FF1155CC"/>
      </patternFill>
    </fill>
    <fill>
      <patternFill patternType="solid">
        <fgColor rgb="FFA2C4C9"/>
        <bgColor rgb="FF9FC5E8"/>
      </patternFill>
    </fill>
    <fill>
      <patternFill patternType="solid">
        <fgColor rgb="FF93C47D"/>
        <bgColor rgb="FFA2C4C9"/>
      </patternFill>
    </fill>
    <fill>
      <patternFill patternType="solid">
        <fgColor rgb="FFF6B26B"/>
        <bgColor rgb="FFF1C232"/>
      </patternFill>
    </fill>
    <fill>
      <patternFill patternType="solid">
        <fgColor rgb="FFF7F7FA"/>
        <bgColor rgb="FFF7F7F7"/>
      </patternFill>
    </fill>
    <fill>
      <patternFill patternType="solid">
        <fgColor rgb="FFF9CB9C"/>
        <bgColor rgb="FFF4CCCC"/>
      </patternFill>
    </fill>
    <fill>
      <patternFill patternType="solid">
        <fgColor rgb="FFC9DAF8"/>
        <bgColor rgb="FFD0E1EE"/>
      </patternFill>
    </fill>
    <fill>
      <patternFill patternType="solid">
        <fgColor rgb="FFFFD966"/>
        <bgColor rgb="FFFFE599"/>
      </patternFill>
    </fill>
    <fill>
      <patternFill patternType="solid">
        <fgColor rgb="FFF1C232"/>
        <bgColor rgb="FFF6B26B"/>
      </patternFill>
    </fill>
    <fill>
      <patternFill patternType="solid">
        <fgColor rgb="FFD5A6BD"/>
        <bgColor rgb="FFE6B8AF"/>
      </patternFill>
    </fill>
    <fill>
      <patternFill patternType="solid">
        <fgColor rgb="FFD6EAD1"/>
        <bgColor rgb="FFD0E1EE"/>
      </patternFill>
    </fill>
    <fill>
      <patternFill patternType="solid">
        <fgColor rgb="FF9FC5E8"/>
        <bgColor rgb="FFA2C4C9"/>
      </patternFill>
    </fill>
    <fill>
      <patternFill patternType="solid">
        <fgColor rgb="FFC27BA0"/>
        <bgColor rgb="FFDD7E6B"/>
      </patternFill>
    </fill>
    <fill>
      <patternFill patternType="solid">
        <fgColor rgb="FFE6B8AF"/>
        <bgColor rgb="FFD5A6BD"/>
      </patternFill>
    </fill>
    <fill>
      <patternFill patternType="solid">
        <fgColor rgb="FFDD7E6B"/>
        <bgColor rgb="FFE06666"/>
      </patternFill>
    </fill>
    <fill>
      <patternFill patternType="solid">
        <fgColor rgb="FFEAD1DC"/>
        <bgColor rgb="FFF4CCCC"/>
      </patternFill>
    </fill>
    <fill>
      <patternFill patternType="solid">
        <fgColor rgb="FFFFE599"/>
        <bgColor rgb="FFFCE5CD"/>
      </patternFill>
    </fill>
    <fill>
      <patternFill patternType="solid">
        <fgColor rgb="FF980000"/>
        <bgColor rgb="FF7B1605"/>
      </patternFill>
    </fill>
    <fill>
      <patternFill patternType="solid">
        <fgColor rgb="FFEFEFEF"/>
        <bgColor rgb="FFEEEEEE"/>
      </patternFill>
    </fill>
    <fill>
      <patternFill patternType="solid">
        <fgColor rgb="FFE69138"/>
        <bgColor rgb="FFDD7E6B"/>
      </patternFill>
    </fill>
    <fill>
      <patternFill patternType="darkGray">
        <fgColor rgb="FF3A75E8"/>
        <bgColor rgb="FF4A86E8"/>
      </patternFill>
    </fill>
    <fill>
      <patternFill patternType="solid">
        <fgColor rgb="FF4A86E8"/>
        <bgColor rgb="FF3A75E8"/>
      </patternFill>
    </fill>
    <fill>
      <patternFill patternType="darkGray">
        <fgColor rgb="FFD6EAD1"/>
        <bgColor rgb="FFD0E1EE"/>
      </patternFill>
    </fill>
    <fill>
      <patternFill patternType="solid">
        <fgColor rgb="FF6AA84F"/>
        <bgColor rgb="FF7AB51D"/>
      </patternFill>
    </fill>
    <fill>
      <patternFill patternType="solid">
        <fgColor rgb="FFEEEEEE"/>
        <bgColor rgb="FFEFEFEF"/>
      </patternFill>
    </fill>
    <fill>
      <patternFill patternType="solid">
        <fgColor rgb="FFF7F7F7"/>
        <bgColor rgb="FFF7F7FA"/>
      </patternFill>
    </fill>
    <fill>
      <patternFill patternType="solid">
        <fgColor rgb="FF7B1605"/>
        <bgColor rgb="FF980000"/>
      </patternFill>
    </fill>
    <fill>
      <patternFill patternType="solid">
        <fgColor rgb="FF7B1605"/>
        <bgColor rgb="FF980000"/>
      </patternFill>
    </fill>
    <fill>
      <patternFill patternType="solid">
        <fgColor rgb="FFD0E1EE"/>
        <bgColor rgb="FFC9DAF8"/>
      </patternFill>
    </fill>
    <fill>
      <patternFill patternType="solid">
        <fgColor rgb="FF1155CC"/>
        <bgColor rgb="FF3A75E8"/>
      </patternFill>
    </fill>
    <fill>
      <patternFill patternType="solid">
        <fgColor rgb="FF5B684E"/>
        <bgColor rgb="FF3C4447"/>
      </patternFill>
    </fill>
    <fill>
      <patternFill patternType="darkGray">
        <fgColor rgb="FFB7B7B8"/>
        <bgColor rgb="FFD5A6BD"/>
      </patternFill>
    </fill>
    <fill>
      <patternFill patternType="solid">
        <fgColor rgb="FF3C4447"/>
        <bgColor rgb="FF363535"/>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right/>
      <top/>
      <bottom style="thin"/>
      <diagonal/>
    </border>
    <border diagonalUp="false" diagonalDown="false">
      <left/>
      <right style="thin"/>
      <top/>
      <bottom/>
      <diagonal/>
    </border>
    <border diagonalUp="false" diagonalDown="false">
      <left style="thin"/>
      <right/>
      <top style="thin"/>
      <bottom style="thin"/>
      <diagonal/>
    </border>
    <border diagonalUp="false" diagonalDown="false">
      <left style="thin"/>
      <right/>
      <top/>
      <bottom style="thin"/>
      <diagonal/>
    </border>
    <border diagonalUp="false" diagonalDown="false">
      <left/>
      <right/>
      <top style="thin"/>
      <bottom style="thin"/>
      <diagonal/>
    </border>
    <border diagonalUp="false" diagonalDown="false">
      <left style="thin"/>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right style="thin"/>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7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6" fillId="2" borderId="2" xfId="0" applyFont="true" applyBorder="true" applyAlignment="true" applyProtection="false">
      <alignment horizontal="center" vertical="bottom" textRotation="0" wrapText="true" indent="0" shrinkToFit="false"/>
      <protection locked="true" hidden="false"/>
    </xf>
    <xf numFmtId="164" fontId="5" fillId="2" borderId="2" xfId="0" applyFont="true" applyBorder="true" applyAlignment="true" applyProtection="false">
      <alignment horizontal="center" vertical="bottom" textRotation="0" wrapText="true" indent="0" shrinkToFit="false"/>
      <protection locked="true" hidden="false"/>
    </xf>
    <xf numFmtId="164" fontId="5" fillId="3" borderId="2" xfId="0" applyFont="true" applyBorder="true" applyAlignment="true" applyProtection="false">
      <alignment horizontal="center" vertical="bottom" textRotation="0" wrapText="false" indent="0" shrinkToFit="false"/>
      <protection locked="true" hidden="false"/>
    </xf>
    <xf numFmtId="165" fontId="7" fillId="4"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7" fillId="5" borderId="1" xfId="0" applyFont="true" applyBorder="true" applyAlignment="true" applyProtection="false">
      <alignment horizontal="general" vertical="bottom" textRotation="0" wrapText="false" indent="0" shrinkToFit="false"/>
      <protection locked="true" hidden="false"/>
    </xf>
    <xf numFmtId="164" fontId="7" fillId="6" borderId="1" xfId="0" applyFont="true" applyBorder="true" applyAlignment="true" applyProtection="false">
      <alignment horizontal="right" vertical="bottom" textRotation="0" wrapText="false" indent="0" shrinkToFit="false"/>
      <protection locked="true" hidden="false"/>
    </xf>
    <xf numFmtId="164" fontId="8" fillId="7" borderId="1" xfId="0" applyFont="true" applyBorder="true" applyAlignment="true" applyProtection="false">
      <alignment horizontal="right" vertical="bottom" textRotation="0" wrapText="false" indent="0" shrinkToFit="false"/>
      <protection locked="true" hidden="false"/>
    </xf>
    <xf numFmtId="164" fontId="8" fillId="0" borderId="1" xfId="0" applyFont="true" applyBorder="true" applyAlignment="true" applyProtection="false">
      <alignment horizontal="right" vertical="bottom" textRotation="0" wrapText="false" indent="0" shrinkToFit="false"/>
      <protection locked="true" hidden="false"/>
    </xf>
    <xf numFmtId="164" fontId="8" fillId="8" borderId="1" xfId="0" applyFont="true" applyBorder="tru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7" fillId="9" borderId="1" xfId="0" applyFont="true" applyBorder="true" applyAlignment="true" applyProtection="false">
      <alignment horizontal="right" vertical="bottom" textRotation="0" wrapText="false" indent="0" shrinkToFit="false"/>
      <protection locked="true" hidden="false"/>
    </xf>
    <xf numFmtId="166" fontId="7" fillId="9" borderId="1" xfId="0" applyFont="true" applyBorder="true" applyAlignment="true" applyProtection="false">
      <alignment horizontal="right" vertical="bottom" textRotation="0" wrapText="false" indent="0" shrinkToFit="false"/>
      <protection locked="true" hidden="false"/>
    </xf>
    <xf numFmtId="164" fontId="7" fillId="9" borderId="1" xfId="0" applyFont="true" applyBorder="true" applyAlignment="tru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7" fontId="9" fillId="0" borderId="1" xfId="0" applyFont="true" applyBorder="true" applyAlignment="true" applyProtection="false">
      <alignment horizontal="general" vertical="bottom" textRotation="0" wrapText="false" indent="0" shrinkToFit="false"/>
      <protection locked="true" hidden="false"/>
    </xf>
    <xf numFmtId="164" fontId="7" fillId="9" borderId="1" xfId="0" applyFont="true" applyBorder="true" applyAlignment="true" applyProtection="false">
      <alignment horizontal="general" vertical="bottom" textRotation="0" wrapText="true" indent="0" shrinkToFit="false"/>
      <protection locked="true" hidden="false"/>
    </xf>
    <xf numFmtId="167" fontId="7" fillId="9" borderId="1" xfId="0" applyFont="true" applyBorder="true" applyAlignment="true" applyProtection="false">
      <alignment horizontal="general" vertical="bottom" textRotation="0" wrapText="false" indent="0" shrinkToFit="false"/>
      <protection locked="true" hidden="false"/>
    </xf>
    <xf numFmtId="164" fontId="7" fillId="9" borderId="1" xfId="0" applyFont="true" applyBorder="true" applyAlignment="true" applyProtection="false">
      <alignment horizontal="right" vertical="bottom" textRotation="0" wrapText="true" indent="0" shrinkToFit="false"/>
      <protection locked="true" hidden="false"/>
    </xf>
    <xf numFmtId="164" fontId="10" fillId="9" borderId="0" xfId="0" applyFont="true" applyBorder="false" applyAlignment="true" applyProtection="false">
      <alignment horizontal="left" vertical="bottom" textRotation="0" wrapText="false" indent="0" shrinkToFit="false"/>
      <protection locked="true" hidden="false"/>
    </xf>
    <xf numFmtId="167" fontId="7" fillId="9" borderId="1" xfId="0" applyFont="true" applyBorder="true" applyAlignment="true" applyProtection="false">
      <alignment horizontal="general" vertical="bottom" textRotation="0" wrapText="true" indent="0" shrinkToFit="false"/>
      <protection locked="true" hidden="false"/>
    </xf>
    <xf numFmtId="164" fontId="11" fillId="9" borderId="1" xfId="0" applyFont="true" applyBorder="true" applyAlignment="true" applyProtection="false">
      <alignment horizontal="center" vertical="bottom" textRotation="0" wrapText="true" indent="0" shrinkToFit="false"/>
      <protection locked="true" hidden="false"/>
    </xf>
    <xf numFmtId="164" fontId="11" fillId="5"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right" vertical="bottom" textRotation="0" wrapText="false" indent="0" shrinkToFit="false"/>
      <protection locked="true" hidden="false"/>
    </xf>
    <xf numFmtId="164" fontId="10" fillId="9" borderId="1" xfId="0" applyFont="true" applyBorder="true" applyAlignment="true" applyProtection="false">
      <alignment horizontal="left" vertical="bottom" textRotation="0" wrapText="true" indent="0" shrinkToFit="false"/>
      <protection locked="true" hidden="false"/>
    </xf>
    <xf numFmtId="164" fontId="10" fillId="9" borderId="1" xfId="0" applyFont="true" applyBorder="true" applyAlignment="true" applyProtection="false">
      <alignment horizontal="left" vertical="bottom" textRotation="0" wrapText="false" indent="0" shrinkToFit="false"/>
      <protection locked="true" hidden="false"/>
    </xf>
    <xf numFmtId="164" fontId="10" fillId="9" borderId="1" xfId="0" applyFont="true" applyBorder="true" applyAlignment="true" applyProtection="false">
      <alignment horizontal="right" vertical="bottom" textRotation="0" wrapText="false" indent="0" shrinkToFit="false"/>
      <protection locked="true" hidden="false"/>
    </xf>
    <xf numFmtId="164" fontId="10" fillId="9" borderId="0" xfId="0" applyFont="true" applyBorder="false" applyAlignment="true" applyProtection="false">
      <alignment horizontal="center" vertical="bottom" textRotation="0" wrapText="false" indent="0" shrinkToFit="false"/>
      <protection locked="true" hidden="false"/>
    </xf>
    <xf numFmtId="164" fontId="7" fillId="9" borderId="0" xfId="0" applyFont="true" applyBorder="fals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center" vertical="center" textRotation="0" wrapText="false" indent="0" shrinkToFit="false"/>
      <protection locked="true" hidden="false"/>
    </xf>
    <xf numFmtId="164" fontId="12" fillId="9" borderId="2" xfId="0" applyFont="true" applyBorder="true" applyAlignment="true" applyProtection="false">
      <alignment horizontal="center" vertical="bottom" textRotation="0" wrapText="false" indent="0" shrinkToFit="false"/>
      <protection locked="true" hidden="false"/>
    </xf>
    <xf numFmtId="164" fontId="12" fillId="9" borderId="2" xfId="0" applyFont="true" applyBorder="true" applyAlignment="true" applyProtection="false">
      <alignment horizontal="center" vertical="bottom" textRotation="0" wrapText="true" indent="0" shrinkToFit="false"/>
      <protection locked="true" hidden="false"/>
    </xf>
    <xf numFmtId="164" fontId="13" fillId="9" borderId="2" xfId="0" applyFont="true" applyBorder="true" applyAlignment="true" applyProtection="false">
      <alignment horizontal="center" vertical="bottom" textRotation="0" wrapText="true" indent="0" shrinkToFit="false"/>
      <protection locked="true" hidden="false"/>
    </xf>
    <xf numFmtId="164" fontId="12" fillId="9" borderId="1" xfId="0" applyFont="true" applyBorder="true" applyAlignment="true" applyProtection="false">
      <alignment horizontal="center" vertical="bottom" textRotation="0" wrapText="true" indent="0" shrinkToFit="false"/>
      <protection locked="true" hidden="false"/>
    </xf>
    <xf numFmtId="164" fontId="14" fillId="4" borderId="2" xfId="0" applyFont="true" applyBorder="true" applyAlignment="true" applyProtection="false">
      <alignment horizontal="center" vertical="bottom" textRotation="0" wrapText="false" indent="0" shrinkToFit="false"/>
      <protection locked="true" hidden="false"/>
    </xf>
    <xf numFmtId="164" fontId="15" fillId="10" borderId="1" xfId="0" applyFont="true" applyBorder="true" applyAlignment="true" applyProtection="false">
      <alignment horizontal="center" vertical="bottom" textRotation="0" wrapText="true" indent="0" shrinkToFit="false"/>
      <protection locked="true" hidden="false"/>
    </xf>
    <xf numFmtId="164" fontId="7" fillId="4" borderId="1" xfId="0" applyFont="true" applyBorder="true" applyAlignment="true" applyProtection="false">
      <alignment horizontal="right"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center" vertical="bottom" textRotation="0" wrapText="false" indent="0" shrinkToFit="false"/>
      <protection locked="true" hidden="false"/>
    </xf>
    <xf numFmtId="164" fontId="16" fillId="4" borderId="1" xfId="0" applyFont="true" applyBorder="true" applyAlignment="true" applyProtection="false">
      <alignment horizontal="center" vertical="bottom" textRotation="0" wrapText="true" indent="0" shrinkToFit="false"/>
      <protection locked="true" hidden="false"/>
    </xf>
    <xf numFmtId="164" fontId="11" fillId="11" borderId="1" xfId="0" applyFont="true" applyBorder="true" applyAlignment="true" applyProtection="false">
      <alignment horizontal="center" vertical="bottom" textRotation="0" wrapText="true" indent="0" shrinkToFit="false"/>
      <protection locked="true" hidden="false"/>
    </xf>
    <xf numFmtId="166" fontId="7" fillId="9" borderId="1" xfId="0" applyFont="true" applyBorder="true" applyAlignment="true" applyProtection="false">
      <alignment horizontal="right" vertical="bottom" textRotation="0" wrapText="true" indent="0" shrinkToFit="false"/>
      <protection locked="true" hidden="false"/>
    </xf>
    <xf numFmtId="164" fontId="7" fillId="4" borderId="1" xfId="0" applyFont="true" applyBorder="true" applyAlignment="true" applyProtection="false">
      <alignment horizontal="right" vertical="bottom" textRotation="0" wrapText="false" indent="0" shrinkToFit="false"/>
      <protection locked="true" hidden="false"/>
    </xf>
    <xf numFmtId="166" fontId="7" fillId="4" borderId="1" xfId="0" applyFont="true" applyBorder="true" applyAlignment="true" applyProtection="false">
      <alignment horizontal="right" vertical="bottom" textRotation="0" wrapText="true" indent="0" shrinkToFit="false"/>
      <protection locked="true" hidden="false"/>
    </xf>
    <xf numFmtId="164" fontId="9" fillId="4" borderId="1" xfId="0" applyFont="true" applyBorder="true" applyAlignment="true" applyProtection="false">
      <alignment horizontal="center" vertical="bottom" textRotation="0" wrapText="true" indent="0" shrinkToFit="false"/>
      <protection locked="true" hidden="false"/>
    </xf>
    <xf numFmtId="167" fontId="7"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center" vertical="bottom" textRotation="0" wrapText="true" indent="0" shrinkToFit="false"/>
      <protection locked="true" hidden="false"/>
    </xf>
    <xf numFmtId="164" fontId="7" fillId="12" borderId="1" xfId="0" applyFont="true" applyBorder="true" applyAlignment="true" applyProtection="false">
      <alignment horizontal="center" vertical="bottom" textRotation="0" wrapText="true" indent="0" shrinkToFit="false"/>
      <protection locked="true" hidden="false"/>
    </xf>
    <xf numFmtId="164" fontId="10" fillId="9" borderId="1" xfId="0" applyFont="true" applyBorder="true" applyAlignment="true" applyProtection="false">
      <alignment horizontal="center" vertical="bottom" textRotation="0" wrapText="false" indent="0" shrinkToFit="false"/>
      <protection locked="true" hidden="false"/>
    </xf>
    <xf numFmtId="164" fontId="9" fillId="0" borderId="1" xfId="0" applyFont="true" applyBorder="true" applyAlignment="true" applyProtection="false">
      <alignment horizontal="center" vertical="bottom" textRotation="0" wrapText="true" indent="0" shrinkToFit="false"/>
      <protection locked="true" hidden="false"/>
    </xf>
    <xf numFmtId="164" fontId="7" fillId="9" borderId="1" xfId="0" applyFont="true" applyBorder="true" applyAlignment="true" applyProtection="false">
      <alignment horizontal="center" vertical="bottom" textRotation="0" wrapText="true" indent="0" shrinkToFit="false"/>
      <protection locked="true" hidden="false"/>
    </xf>
    <xf numFmtId="164" fontId="10" fillId="12"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false" applyAlignment="true" applyProtection="false">
      <alignment horizontal="general" vertical="bottom" textRotation="0" wrapText="false" indent="0" shrinkToFit="false"/>
      <protection locked="true" hidden="false"/>
    </xf>
    <xf numFmtId="167" fontId="7" fillId="9" borderId="1" xfId="0" applyFont="true" applyBorder="true" applyAlignment="true" applyProtection="false">
      <alignment horizontal="right" vertical="bottom" textRotation="0" wrapText="true" indent="0" shrinkToFit="false"/>
      <protection locked="true" hidden="false"/>
    </xf>
    <xf numFmtId="166" fontId="5" fillId="2" borderId="2" xfId="0" applyFont="true" applyBorder="true" applyAlignment="true" applyProtection="false">
      <alignment horizontal="center" vertical="bottom" textRotation="0" wrapText="false" indent="0" shrinkToFit="false"/>
      <protection locked="true" hidden="false"/>
    </xf>
    <xf numFmtId="165" fontId="7" fillId="4" borderId="3" xfId="0" applyFont="true" applyBorder="true" applyAlignment="true" applyProtection="false">
      <alignment horizontal="right" vertical="bottom" textRotation="0" wrapText="false" indent="0" shrinkToFit="false"/>
      <protection locked="true" hidden="false"/>
    </xf>
    <xf numFmtId="164" fontId="18" fillId="13" borderId="4" xfId="0" applyFont="true" applyBorder="true" applyAlignment="true" applyProtection="false">
      <alignment horizontal="center" vertical="bottom" textRotation="0" wrapText="fals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4" fontId="7" fillId="5" borderId="4" xfId="0" applyFont="true" applyBorder="true" applyAlignment="true" applyProtection="false">
      <alignment horizontal="general" vertical="bottom" textRotation="0" wrapText="false" indent="0" shrinkToFit="false"/>
      <protection locked="true" hidden="false"/>
    </xf>
    <xf numFmtId="164" fontId="7" fillId="6" borderId="4" xfId="0" applyFont="true" applyBorder="true" applyAlignment="true" applyProtection="false">
      <alignment horizontal="right" vertical="bottom" textRotation="0" wrapText="false" indent="0" shrinkToFit="false"/>
      <protection locked="true" hidden="false"/>
    </xf>
    <xf numFmtId="164" fontId="8" fillId="7" borderId="4" xfId="0" applyFont="true" applyBorder="true" applyAlignment="true" applyProtection="false">
      <alignment horizontal="right" vertical="bottom" textRotation="0" wrapText="false" indent="0" shrinkToFit="false"/>
      <protection locked="true" hidden="false"/>
    </xf>
    <xf numFmtId="164" fontId="8" fillId="0" borderId="4" xfId="0" applyFont="true" applyBorder="true" applyAlignment="true" applyProtection="false">
      <alignment horizontal="right" vertical="bottom" textRotation="0" wrapText="false" indent="0" shrinkToFit="false"/>
      <protection locked="true" hidden="false"/>
    </xf>
    <xf numFmtId="164" fontId="8" fillId="8" borderId="4" xfId="0" applyFont="true" applyBorder="true" applyAlignment="true" applyProtection="false">
      <alignment horizontal="right" vertical="bottom" textRotation="0" wrapText="false" indent="0" shrinkToFit="false"/>
      <protection locked="true" hidden="false"/>
    </xf>
    <xf numFmtId="164" fontId="7" fillId="4" borderId="4" xfId="0" applyFont="true" applyBorder="true" applyAlignment="true" applyProtection="false">
      <alignment horizontal="general" vertical="bottom" textRotation="0" wrapText="false" indent="0" shrinkToFit="false"/>
      <protection locked="true" hidden="false"/>
    </xf>
    <xf numFmtId="164" fontId="7" fillId="12" borderId="1" xfId="0" applyFont="true" applyBorder="true" applyAlignment="true" applyProtection="false">
      <alignment horizontal="right" vertical="bottom" textRotation="0" wrapText="true" indent="0" shrinkToFit="false"/>
      <protection locked="true" hidden="false"/>
    </xf>
    <xf numFmtId="166" fontId="7" fillId="0" borderId="4" xfId="0" applyFont="true" applyBorder="true" applyAlignment="true" applyProtection="false">
      <alignment horizontal="general" vertical="bottom" textRotation="0" wrapText="false" indent="0" shrinkToFit="false"/>
      <protection locked="true" hidden="false"/>
    </xf>
    <xf numFmtId="164" fontId="7" fillId="9" borderId="3" xfId="0" applyFont="true" applyBorder="true" applyAlignment="true" applyProtection="false">
      <alignment horizontal="right" vertical="bottom" textRotation="0" wrapText="false" indent="0" shrinkToFit="false"/>
      <protection locked="true" hidden="false"/>
    </xf>
    <xf numFmtId="164" fontId="7" fillId="9" borderId="4" xfId="0" applyFont="true" applyBorder="true" applyAlignment="true" applyProtection="false">
      <alignment horizontal="right" vertical="bottom" textRotation="0" wrapText="true" indent="0" shrinkToFit="false"/>
      <protection locked="true" hidden="false"/>
    </xf>
    <xf numFmtId="164" fontId="7" fillId="12" borderId="4" xfId="0" applyFont="true" applyBorder="true" applyAlignment="true" applyProtection="false">
      <alignment horizontal="right" vertical="bottom" textRotation="0" wrapText="true" indent="0" shrinkToFit="false"/>
      <protection locked="true" hidden="false"/>
    </xf>
    <xf numFmtId="164" fontId="7" fillId="9" borderId="4" xfId="0" applyFont="true" applyBorder="true" applyAlignment="true" applyProtection="false">
      <alignment horizontal="general" vertical="bottom" textRotation="0" wrapText="true" indent="0" shrinkToFit="false"/>
      <protection locked="true" hidden="false"/>
    </xf>
    <xf numFmtId="164" fontId="15" fillId="14" borderId="1" xfId="0" applyFont="true" applyBorder="true" applyAlignment="true" applyProtection="false">
      <alignment horizontal="center" vertical="bottom" textRotation="0" wrapText="true" indent="0" shrinkToFit="false"/>
      <protection locked="true" hidden="false"/>
    </xf>
    <xf numFmtId="164" fontId="7" fillId="9" borderId="4" xfId="0" applyFont="true" applyBorder="true" applyAlignment="true" applyProtection="false">
      <alignment horizontal="right" vertical="bottom" textRotation="0" wrapText="false" indent="0" shrinkToFit="false"/>
      <protection locked="true" hidden="false"/>
    </xf>
    <xf numFmtId="164" fontId="18" fillId="9" borderId="1" xfId="0" applyFont="true" applyBorder="true" applyAlignment="true" applyProtection="false">
      <alignment horizontal="general" vertical="bottom" textRotation="0" wrapText="false" indent="0" shrinkToFit="false"/>
      <protection locked="true" hidden="false"/>
    </xf>
    <xf numFmtId="164" fontId="18" fillId="9" borderId="1" xfId="0" applyFont="true" applyBorder="true" applyAlignment="true" applyProtection="false">
      <alignment horizontal="general" vertical="bottom" textRotation="0" wrapText="true" indent="0" shrinkToFit="false"/>
      <protection locked="true" hidden="false"/>
    </xf>
    <xf numFmtId="164" fontId="19" fillId="5" borderId="1" xfId="0" applyFont="true" applyBorder="true" applyAlignment="true" applyProtection="false">
      <alignment horizontal="general" vertical="bottom" textRotation="0" wrapText="true" indent="0" shrinkToFit="false"/>
      <protection locked="true" hidden="false"/>
    </xf>
    <xf numFmtId="164" fontId="7" fillId="3" borderId="1" xfId="0" applyFont="true" applyBorder="true" applyAlignment="true" applyProtection="false">
      <alignment horizontal="general" vertical="bottom" textRotation="0" wrapText="true" indent="0" shrinkToFit="false"/>
      <protection locked="true" hidden="false"/>
    </xf>
    <xf numFmtId="164" fontId="7" fillId="12" borderId="1" xfId="0" applyFont="true" applyBorder="true" applyAlignment="true" applyProtection="false">
      <alignment horizontal="general" vertical="bottom" textRotation="0" wrapText="true" indent="0" shrinkToFit="false"/>
      <protection locked="true" hidden="false"/>
    </xf>
    <xf numFmtId="168" fontId="7" fillId="9" borderId="1" xfId="0" applyFont="true" applyBorder="true" applyAlignment="true" applyProtection="false">
      <alignment horizontal="right" vertical="bottom" textRotation="0" wrapText="true" indent="0" shrinkToFit="false"/>
      <protection locked="true" hidden="false"/>
    </xf>
    <xf numFmtId="164" fontId="7" fillId="0" borderId="1" xfId="0" applyFont="true" applyBorder="true" applyAlignment="true" applyProtection="false">
      <alignment horizontal="right" vertical="bottom"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8" fillId="9" borderId="4"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7" fontId="7" fillId="0" borderId="1"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right" vertical="bottom" textRotation="0" wrapText="true" indent="0" shrinkToFit="false"/>
      <protection locked="true" hidden="false"/>
    </xf>
    <xf numFmtId="164" fontId="9" fillId="15"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true" applyProtection="false">
      <alignment horizontal="general" vertical="bottom" textRotation="0" wrapText="true" indent="0" shrinkToFit="false"/>
      <protection locked="true" hidden="false"/>
    </xf>
    <xf numFmtId="164" fontId="20" fillId="15" borderId="1" xfId="0" applyFont="true" applyBorder="true" applyAlignment="true" applyProtection="false">
      <alignment horizontal="center" vertical="bottom" textRotation="0" wrapText="true" indent="0" shrinkToFit="false"/>
      <protection locked="true" hidden="false"/>
    </xf>
    <xf numFmtId="169" fontId="9" fillId="0" borderId="1" xfId="0" applyFont="true" applyBorder="true" applyAlignment="true" applyProtection="false">
      <alignment horizontal="right" vertical="bottom" textRotation="0" wrapText="true" indent="0" shrinkToFit="false"/>
      <protection locked="true" hidden="false"/>
    </xf>
    <xf numFmtId="164" fontId="20" fillId="5" borderId="1" xfId="0" applyFont="true" applyBorder="true" applyAlignment="true" applyProtection="false">
      <alignment horizontal="center" vertical="bottom" textRotation="0" wrapText="true" indent="0" shrinkToFit="false"/>
      <protection locked="true" hidden="false"/>
    </xf>
    <xf numFmtId="164" fontId="9" fillId="4" borderId="1" xfId="0" applyFont="true" applyBorder="true" applyAlignment="true" applyProtection="false">
      <alignment horizontal="general" vertical="bottom" textRotation="0" wrapText="true" indent="0" shrinkToFit="false"/>
      <protection locked="true" hidden="false"/>
    </xf>
    <xf numFmtId="164" fontId="15" fillId="4" borderId="1" xfId="0" applyFont="true" applyBorder="true" applyAlignment="true" applyProtection="false">
      <alignment horizontal="center" vertical="bottom" textRotation="0" wrapText="tru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12" borderId="1" xfId="0" applyFont="true" applyBorder="true" applyAlignment="true" applyProtection="false">
      <alignment horizontal="general" vertical="bottom" textRotation="0" wrapText="true" indent="0" shrinkToFit="false"/>
      <protection locked="true" hidden="false"/>
    </xf>
    <xf numFmtId="167" fontId="9" fillId="0" borderId="1"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6" fontId="5" fillId="2" borderId="1" xfId="0" applyFont="true" applyBorder="true" applyAlignment="true" applyProtection="false">
      <alignment horizontal="center" vertical="bottom" textRotation="0" wrapText="false" indent="0" shrinkToFit="false"/>
      <protection locked="true" hidden="false"/>
    </xf>
    <xf numFmtId="164" fontId="6" fillId="2" borderId="1" xfId="0" applyFont="true" applyBorder="true" applyAlignment="true" applyProtection="false">
      <alignment horizontal="center" vertical="bottom" textRotation="0" wrapText="true" indent="0" shrinkToFit="false"/>
      <protection locked="true" hidden="false"/>
    </xf>
    <xf numFmtId="164" fontId="5" fillId="2" borderId="1" xfId="0" applyFont="true" applyBorder="true" applyAlignment="true" applyProtection="false">
      <alignment horizontal="center" vertical="bottom" textRotation="0" wrapText="true" indent="0" shrinkToFit="false"/>
      <protection locked="true" hidden="false"/>
    </xf>
    <xf numFmtId="164" fontId="5" fillId="3" borderId="1" xfId="0" applyFont="true" applyBorder="true" applyAlignment="true" applyProtection="false">
      <alignment horizontal="center" vertical="bottom" textRotation="0" wrapText="false" indent="0" shrinkToFit="false"/>
      <protection locked="true" hidden="false"/>
    </xf>
    <xf numFmtId="165" fontId="7" fillId="4" borderId="1" xfId="0" applyFont="true" applyBorder="true" applyAlignment="true" applyProtection="false">
      <alignment horizontal="right" vertical="bottom" textRotation="0" wrapText="false" indent="0" shrinkToFit="false"/>
      <protection locked="true" hidden="false"/>
    </xf>
    <xf numFmtId="164" fontId="18" fillId="13" borderId="1" xfId="0" applyFont="true" applyBorder="true" applyAlignment="true" applyProtection="false">
      <alignment horizontal="center" vertical="bottom" textRotation="0" wrapText="false" indent="0" shrinkToFit="false"/>
      <protection locked="true" hidden="false"/>
    </xf>
    <xf numFmtId="164" fontId="7" fillId="4" borderId="1" xfId="0" applyFont="true" applyBorder="true" applyAlignment="true" applyProtection="false">
      <alignment horizontal="general" vertical="bottom" textRotation="0" wrapText="false" indent="0" shrinkToFit="false"/>
      <protection locked="true" hidden="false"/>
    </xf>
    <xf numFmtId="169" fontId="9" fillId="0" borderId="1" xfId="0" applyFont="true" applyBorder="true" applyAlignment="true" applyProtection="false">
      <alignment horizontal="general" vertical="bottom" textRotation="0" wrapText="true" indent="0" shrinkToFit="false"/>
      <protection locked="true" hidden="false"/>
    </xf>
    <xf numFmtId="164" fontId="22" fillId="16" borderId="1" xfId="0" applyFont="true" applyBorder="true" applyAlignment="true" applyProtection="false">
      <alignment horizontal="general" vertical="bottom" textRotation="0" wrapText="false" indent="0" shrinkToFit="false"/>
      <protection locked="true" hidden="false"/>
    </xf>
    <xf numFmtId="169" fontId="9" fillId="0" borderId="1" xfId="0" applyFont="true" applyBorder="true" applyAlignment="true" applyProtection="false">
      <alignment horizontal="general" vertical="bottom" textRotation="0" wrapText="false" indent="0" shrinkToFit="false"/>
      <protection locked="true" hidden="false"/>
    </xf>
    <xf numFmtId="164" fontId="9" fillId="17" borderId="1" xfId="0" applyFont="true" applyBorder="true" applyAlignment="false" applyProtection="false">
      <alignment horizontal="general" vertical="bottom" textRotation="0" wrapText="false" indent="0" shrinkToFit="false"/>
      <protection locked="true" hidden="false"/>
    </xf>
    <xf numFmtId="164" fontId="9" fillId="18" borderId="1" xfId="0" applyFont="true" applyBorder="true" applyAlignment="false" applyProtection="false">
      <alignment horizontal="general" vertical="bottom" textRotation="0" wrapText="false" indent="0" shrinkToFit="false"/>
      <protection locked="true" hidden="false"/>
    </xf>
    <xf numFmtId="164" fontId="10" fillId="9" borderId="0" xfId="0" applyFont="true" applyBorder="false" applyAlignment="true" applyProtection="false">
      <alignment horizontal="left" vertical="bottom" textRotation="0" wrapText="true" indent="0" shrinkToFit="false"/>
      <protection locked="true" hidden="false"/>
    </xf>
    <xf numFmtId="164" fontId="9" fillId="0" borderId="1" xfId="0" applyFont="true" applyBorder="true" applyAlignment="true" applyProtection="false">
      <alignment horizontal="right" vertical="bottom" textRotation="0" wrapText="false" indent="0" shrinkToFit="false"/>
      <protection locked="true" hidden="false"/>
    </xf>
    <xf numFmtId="164" fontId="8" fillId="19" borderId="1" xfId="0" applyFont="true" applyBorder="true" applyAlignment="true" applyProtection="false">
      <alignment horizontal="right" vertical="bottom" textRotation="0" wrapText="false" indent="0" shrinkToFit="false"/>
      <protection locked="true" hidden="false"/>
    </xf>
    <xf numFmtId="164" fontId="8" fillId="17" borderId="1" xfId="0" applyFont="true" applyBorder="true" applyAlignment="true" applyProtection="false">
      <alignment horizontal="right" vertical="bottom" textRotation="0" wrapText="false" indent="0" shrinkToFit="false"/>
      <protection locked="true" hidden="false"/>
    </xf>
    <xf numFmtId="164" fontId="17" fillId="4" borderId="1" xfId="0" applyFont="true" applyBorder="true" applyAlignment="true" applyProtection="false">
      <alignment horizontal="center" vertical="bottom" textRotation="0" wrapText="false" indent="0" shrinkToFit="false"/>
      <protection locked="true" hidden="false"/>
    </xf>
    <xf numFmtId="169" fontId="9" fillId="0" borderId="1" xfId="0" applyFont="true" applyBorder="true" applyAlignment="true" applyProtection="false">
      <alignment horizontal="left" vertical="bottom" textRotation="0" wrapText="false" indent="0" shrinkToFit="false"/>
      <protection locked="true" hidden="false"/>
    </xf>
    <xf numFmtId="164" fontId="9" fillId="6" borderId="1" xfId="0" applyFont="true" applyBorder="true" applyAlignment="tru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left" vertical="center" textRotation="0" wrapText="false" indent="0" shrinkToFit="false"/>
      <protection locked="true" hidden="false"/>
    </xf>
    <xf numFmtId="164" fontId="17" fillId="4" borderId="1" xfId="0" applyFont="true" applyBorder="true" applyAlignment="true" applyProtection="false">
      <alignment horizontal="general" vertical="bottom" textRotation="0" wrapText="false" indent="0" shrinkToFit="false"/>
      <protection locked="true" hidden="false"/>
    </xf>
    <xf numFmtId="164" fontId="9" fillId="15" borderId="1" xfId="0" applyFont="true" applyBorder="true" applyAlignment="true" applyProtection="false">
      <alignment horizontal="general" vertical="bottom" textRotation="0" wrapText="true" indent="0" shrinkToFit="false"/>
      <protection locked="true" hidden="false"/>
    </xf>
    <xf numFmtId="164" fontId="9" fillId="17" borderId="1" xfId="0" applyFont="true" applyBorder="true" applyAlignment="true" applyProtection="false">
      <alignment horizontal="center" vertical="bottom" textRotation="0" wrapText="false" indent="0" shrinkToFit="false"/>
      <protection locked="true" hidden="false"/>
    </xf>
    <xf numFmtId="164" fontId="23" fillId="4" borderId="1" xfId="0" applyFont="true" applyBorder="true" applyAlignment="true" applyProtection="false">
      <alignment horizontal="general" vertical="bottom" textRotation="0" wrapText="true" indent="0" shrinkToFit="false"/>
      <protection locked="true" hidden="false"/>
    </xf>
    <xf numFmtId="164" fontId="10" fillId="9" borderId="1" xfId="0" applyFont="true" applyBorder="true" applyAlignment="true" applyProtection="false">
      <alignment horizontal="center" vertical="bottom" textRotation="0" wrapText="true" indent="0" shrinkToFit="false"/>
      <protection locked="true" hidden="false"/>
    </xf>
    <xf numFmtId="167" fontId="9" fillId="0" borderId="2" xfId="0" applyFont="true" applyBorder="true" applyAlignment="true" applyProtection="false">
      <alignment horizontal="left" vertical="bottom" textRotation="0" wrapText="false" indent="0" shrinkToFit="false"/>
      <protection locked="true" hidden="false"/>
    </xf>
    <xf numFmtId="164" fontId="9" fillId="0" borderId="2" xfId="0" applyFont="true" applyBorder="true" applyAlignment="true" applyProtection="false">
      <alignment horizontal="general" vertical="bottom" textRotation="0" wrapText="fals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center" vertical="bottom" textRotation="0" wrapText="true" indent="0" shrinkToFit="false"/>
      <protection locked="true" hidden="false"/>
    </xf>
    <xf numFmtId="170" fontId="9" fillId="0" borderId="1" xfId="0" applyFont="true" applyBorder="true" applyAlignment="true" applyProtection="false">
      <alignment horizontal="general" vertical="bottom" textRotation="0" wrapText="true" indent="0" shrinkToFit="false"/>
      <protection locked="true" hidden="false"/>
    </xf>
    <xf numFmtId="164" fontId="8" fillId="19" borderId="4" xfId="0" applyFont="true" applyBorder="true" applyAlignment="true" applyProtection="false">
      <alignment horizontal="right" vertical="bottom" textRotation="0" wrapText="false" indent="0" shrinkToFit="false"/>
      <protection locked="true" hidden="false"/>
    </xf>
    <xf numFmtId="164" fontId="8" fillId="17" borderId="4" xfId="0" applyFont="true" applyBorder="true" applyAlignment="true" applyProtection="false">
      <alignment horizontal="right" vertical="bottom" textRotation="0" wrapText="false" indent="0" shrinkToFit="false"/>
      <protection locked="true" hidden="false"/>
    </xf>
    <xf numFmtId="164" fontId="17" fillId="4" borderId="1" xfId="0" applyFont="true" applyBorder="true" applyAlignment="true" applyProtection="false">
      <alignment horizontal="general" vertical="bottom" textRotation="0" wrapText="true" indent="0" shrinkToFit="false"/>
      <protection locked="true" hidden="false"/>
    </xf>
    <xf numFmtId="164" fontId="24" fillId="5" borderId="1" xfId="0" applyFont="true" applyBorder="true" applyAlignment="true" applyProtection="false">
      <alignment horizontal="general" vertical="bottom" textRotation="0" wrapText="true" indent="0" shrinkToFit="false"/>
      <protection locked="true" hidden="false"/>
    </xf>
    <xf numFmtId="164" fontId="9" fillId="3" borderId="1" xfId="0" applyFont="true" applyBorder="true" applyAlignment="true" applyProtection="false">
      <alignment horizontal="general" vertical="bottom" textRotation="0" wrapText="false" indent="0" shrinkToFit="false"/>
      <protection locked="true" hidden="false"/>
    </xf>
    <xf numFmtId="164" fontId="9" fillId="20" borderId="1" xfId="0" applyFont="true" applyBorder="true" applyAlignment="true" applyProtection="false">
      <alignment horizontal="general" vertical="bottom" textRotation="0" wrapText="false" indent="0" shrinkToFit="false"/>
      <protection locked="true" hidden="false"/>
    </xf>
    <xf numFmtId="164" fontId="9" fillId="5" borderId="1" xfId="0" applyFont="true" applyBorder="true" applyAlignment="true" applyProtection="false">
      <alignment horizontal="general" vertical="bottom" textRotation="0" wrapText="true" indent="0" shrinkToFit="false"/>
      <protection locked="true" hidden="false"/>
    </xf>
    <xf numFmtId="164" fontId="23" fillId="10" borderId="1" xfId="0" applyFont="true" applyBorder="true" applyAlignment="true" applyProtection="false">
      <alignment horizontal="general" vertical="bottom" textRotation="0" wrapText="true" indent="0" shrinkToFit="false"/>
      <protection locked="true" hidden="false"/>
    </xf>
    <xf numFmtId="164" fontId="9" fillId="11" borderId="1" xfId="0" applyFont="true" applyBorder="true" applyAlignment="true" applyProtection="false">
      <alignment horizontal="general" vertical="bottom" textRotation="0" wrapText="false" indent="0" shrinkToFit="false"/>
      <protection locked="true" hidden="false"/>
    </xf>
    <xf numFmtId="164" fontId="9" fillId="3" borderId="1" xfId="0" applyFont="true" applyBorder="true" applyAlignment="true" applyProtection="false">
      <alignment horizontal="general" vertical="bottom" textRotation="0" wrapText="true" indent="0" shrinkToFit="false"/>
      <protection locked="true" hidden="false"/>
    </xf>
    <xf numFmtId="164" fontId="9" fillId="4" borderId="1" xfId="0" applyFont="true" applyBorder="true" applyAlignment="tru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general" vertical="bottom" textRotation="0" wrapText="true" indent="0" shrinkToFit="false"/>
      <protection locked="true" hidden="false"/>
    </xf>
    <xf numFmtId="164" fontId="23" fillId="10" borderId="2" xfId="0" applyFont="true" applyBorder="true" applyAlignment="true" applyProtection="false">
      <alignment horizontal="general" vertical="bottom" textRotation="0" wrapText="true" indent="0" shrinkToFit="false"/>
      <protection locked="true" hidden="false"/>
    </xf>
    <xf numFmtId="164" fontId="25" fillId="5" borderId="1"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9" fillId="20" borderId="1" xfId="0" applyFont="true" applyBorder="true" applyAlignment="true" applyProtection="false">
      <alignment horizontal="center" vertical="bottom" textRotation="0" wrapText="true" indent="0" shrinkToFit="false"/>
      <protection locked="true" hidden="false"/>
    </xf>
    <xf numFmtId="167" fontId="9" fillId="3" borderId="1" xfId="0" applyFont="true" applyBorder="true" applyAlignment="true" applyProtection="false">
      <alignment horizontal="general" vertical="bottom" textRotation="0" wrapText="false" indent="0" shrinkToFit="false"/>
      <protection locked="true" hidden="false"/>
    </xf>
    <xf numFmtId="164" fontId="9" fillId="3" borderId="1" xfId="0" applyFont="true" applyBorder="true" applyAlignment="true" applyProtection="false">
      <alignment horizontal="center" vertical="bottom" textRotation="0" wrapText="false" indent="0" shrinkToFit="false"/>
      <protection locked="true" hidden="false"/>
    </xf>
    <xf numFmtId="164" fontId="9" fillId="3" borderId="1" xfId="0" applyFont="true" applyBorder="true" applyAlignment="false" applyProtection="false">
      <alignment horizontal="general" vertical="bottom" textRotation="0" wrapText="false" indent="0" shrinkToFit="false"/>
      <protection locked="true" hidden="false"/>
    </xf>
    <xf numFmtId="168" fontId="9" fillId="0" borderId="1" xfId="0" applyFont="true" applyBorder="true" applyAlignment="true" applyProtection="false">
      <alignment horizontal="general" vertical="bottom" textRotation="0" wrapText="false" indent="0" shrinkToFit="false"/>
      <protection locked="true" hidden="false"/>
    </xf>
    <xf numFmtId="164" fontId="26" fillId="15" borderId="1" xfId="0" applyFont="true" applyBorder="true" applyAlignment="true" applyProtection="false">
      <alignment horizontal="general" vertical="bottom" textRotation="0" wrapText="true" indent="0" shrinkToFit="false"/>
      <protection locked="true" hidden="false"/>
    </xf>
    <xf numFmtId="164" fontId="27" fillId="20" borderId="1" xfId="0" applyFont="true" applyBorder="true" applyAlignment="true" applyProtection="false">
      <alignment horizontal="general" vertical="bottom" textRotation="0" wrapText="true" indent="0" shrinkToFit="false"/>
      <protection locked="true" hidden="false"/>
    </xf>
    <xf numFmtId="164" fontId="10" fillId="9" borderId="0" xfId="0" applyFont="true" applyBorder="false" applyAlignment="true" applyProtection="false">
      <alignment horizontal="general" vertical="bottom" textRotation="0" wrapText="true" indent="0" shrinkToFit="false"/>
      <protection locked="true" hidden="false"/>
    </xf>
    <xf numFmtId="164" fontId="9" fillId="18" borderId="1" xfId="0" applyFont="true" applyBorder="true" applyAlignment="true" applyProtection="false">
      <alignment horizontal="general" vertical="bottom" textRotation="0" wrapText="false" indent="0" shrinkToFit="false"/>
      <protection locked="true" hidden="false"/>
    </xf>
    <xf numFmtId="164" fontId="25" fillId="20" borderId="1" xfId="0" applyFont="true" applyBorder="true" applyAlignment="true" applyProtection="false">
      <alignment horizontal="general" vertical="bottom" textRotation="0" wrapText="true" indent="0" shrinkToFit="false"/>
      <protection locked="true" hidden="false"/>
    </xf>
    <xf numFmtId="164" fontId="28" fillId="11" borderId="1" xfId="0" applyFont="true" applyBorder="true" applyAlignment="true" applyProtection="false">
      <alignment horizontal="general" vertical="bottom" textRotation="0" wrapText="true" indent="0" shrinkToFit="false"/>
      <protection locked="true" hidden="false"/>
    </xf>
    <xf numFmtId="164" fontId="9" fillId="11" borderId="0" xfId="0" applyFont="true" applyBorder="false" applyAlignment="true" applyProtection="false">
      <alignment horizontal="general" vertical="bottom" textRotation="0" wrapText="false" indent="0" shrinkToFit="false"/>
      <protection locked="true" hidden="false"/>
    </xf>
    <xf numFmtId="164" fontId="23" fillId="11" borderId="2" xfId="0" applyFont="true" applyBorder="true" applyAlignment="true" applyProtection="false">
      <alignment horizontal="general" vertical="bottom" textRotation="0" wrapText="true" indent="0" shrinkToFit="false"/>
      <protection locked="true" hidden="false"/>
    </xf>
    <xf numFmtId="164" fontId="28" fillId="0" borderId="1" xfId="0" applyFont="true" applyBorder="true" applyAlignment="true" applyProtection="false">
      <alignment horizontal="general" vertical="bottom" textRotation="0" wrapText="false" indent="0" shrinkToFit="false"/>
      <protection locked="true" hidden="false"/>
    </xf>
    <xf numFmtId="164" fontId="29" fillId="0" borderId="1" xfId="0" applyFont="true" applyBorder="true" applyAlignment="true" applyProtection="false">
      <alignment horizontal="general" vertical="bottom" textRotation="0" wrapText="false" indent="0" shrinkToFit="false"/>
      <protection locked="true" hidden="false"/>
    </xf>
    <xf numFmtId="164" fontId="30" fillId="11" borderId="1" xfId="0" applyFont="true" applyBorder="true" applyAlignment="true" applyProtection="false">
      <alignment horizontal="general" vertical="bottom" textRotation="0" wrapText="true" indent="0" shrinkToFit="false"/>
      <protection locked="true" hidden="false"/>
    </xf>
    <xf numFmtId="164" fontId="18" fillId="9" borderId="5" xfId="0" applyFont="true" applyBorder="true" applyAlignment="true" applyProtection="false">
      <alignment horizontal="general" vertical="bottom" textRotation="0" wrapText="false" indent="0" shrinkToFit="false"/>
      <protection locked="true" hidden="false"/>
    </xf>
    <xf numFmtId="164" fontId="27" fillId="11" borderId="1" xfId="0" applyFont="true" applyBorder="true" applyAlignment="true" applyProtection="false">
      <alignment horizontal="general" vertical="bottom" textRotation="0" wrapText="false" indent="0" shrinkToFit="false"/>
      <protection locked="true" hidden="false"/>
    </xf>
    <xf numFmtId="167" fontId="9" fillId="0" borderId="2" xfId="0" applyFont="true" applyBorder="true" applyAlignment="true" applyProtection="false">
      <alignment horizontal="general" vertical="bottom" textRotation="0" wrapText="false" indent="0" shrinkToFit="false"/>
      <protection locked="true" hidden="false"/>
    </xf>
    <xf numFmtId="164" fontId="9" fillId="21" borderId="2" xfId="0" applyFont="true" applyBorder="true" applyAlignment="true" applyProtection="false">
      <alignment horizontal="general" vertical="bottom" textRotation="0" wrapText="true" indent="0" shrinkToFit="false"/>
      <protection locked="true" hidden="false"/>
    </xf>
    <xf numFmtId="164" fontId="9" fillId="0" borderId="3" xfId="0" applyFont="true" applyBorder="true" applyAlignment="true" applyProtection="false">
      <alignment horizontal="general" vertical="bottom" textRotation="0" wrapText="false" indent="0" shrinkToFit="false"/>
      <protection locked="true" hidden="false"/>
    </xf>
    <xf numFmtId="164" fontId="9" fillId="0" borderId="4" xfId="0" applyFont="true" applyBorder="true" applyAlignment="true" applyProtection="false">
      <alignment horizontal="general" vertical="bottom" textRotation="0" wrapText="false" indent="0" shrinkToFit="false"/>
      <protection locked="true" hidden="false"/>
    </xf>
    <xf numFmtId="164" fontId="9" fillId="0" borderId="4" xfId="0" applyFont="true" applyBorder="true" applyAlignment="true" applyProtection="false">
      <alignment horizontal="general" vertical="center" textRotation="0" wrapText="true" indent="0" shrinkToFit="false"/>
      <protection locked="true" hidden="false"/>
    </xf>
    <xf numFmtId="164" fontId="9" fillId="0" borderId="4"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10" fillId="9" borderId="0" xfId="0" applyFont="true" applyBorder="false" applyAlignment="true" applyProtection="false">
      <alignment horizontal="center" vertical="bottom" textRotation="0" wrapText="true" indent="0" shrinkToFit="false"/>
      <protection locked="true" hidden="false"/>
    </xf>
    <xf numFmtId="164" fontId="9" fillId="12" borderId="1" xfId="0" applyFont="true" applyBorder="true" applyAlignment="true" applyProtection="false">
      <alignment horizontal="center" vertical="bottom" textRotation="0" wrapText="true" indent="0" shrinkToFit="false"/>
      <protection locked="true" hidden="false"/>
    </xf>
    <xf numFmtId="164" fontId="9" fillId="22" borderId="1" xfId="0" applyFont="true" applyBorder="true" applyAlignment="false" applyProtection="false">
      <alignment horizontal="general" vertical="bottom" textRotation="0" wrapText="false" indent="0" shrinkToFit="false"/>
      <protection locked="true" hidden="false"/>
    </xf>
    <xf numFmtId="164" fontId="9" fillId="22" borderId="1" xfId="0" applyFont="true" applyBorder="true" applyAlignment="true" applyProtection="false">
      <alignment horizontal="center" vertical="bottom" textRotation="0" wrapText="true" indent="0" shrinkToFit="false"/>
      <protection locked="true" hidden="false"/>
    </xf>
    <xf numFmtId="164" fontId="9" fillId="22" borderId="1" xfId="0" applyFont="true" applyBorder="true" applyAlignment="true" applyProtection="false">
      <alignment horizontal="center" vertical="bottom" textRotation="0" wrapText="false" indent="0" shrinkToFit="false"/>
      <protection locked="true" hidden="false"/>
    </xf>
    <xf numFmtId="164" fontId="9" fillId="22" borderId="1" xfId="0" applyFont="true" applyBorder="true" applyAlignment="true" applyProtection="false">
      <alignment horizontal="general" vertical="bottom" textRotation="0" wrapText="false" indent="0" shrinkToFit="false"/>
      <protection locked="true" hidden="false"/>
    </xf>
    <xf numFmtId="167" fontId="9" fillId="22" borderId="1" xfId="0" applyFont="true" applyBorder="true" applyAlignment="true" applyProtection="false">
      <alignment horizontal="general" vertical="bottom" textRotation="0" wrapText="false" indent="0" shrinkToFit="false"/>
      <protection locked="true" hidden="false"/>
    </xf>
    <xf numFmtId="164" fontId="9" fillId="9" borderId="1" xfId="0" applyFont="true" applyBorder="true" applyAlignment="true" applyProtection="false">
      <alignment horizontal="general" vertical="bottom" textRotation="0" wrapText="false" indent="0" shrinkToFit="false"/>
      <protection locked="true" hidden="false"/>
    </xf>
    <xf numFmtId="164" fontId="7" fillId="9" borderId="0" xfId="0" applyFont="true" applyBorder="false" applyAlignment="true" applyProtection="false">
      <alignment horizontal="center" vertical="center" textRotation="0" wrapText="true" indent="0" shrinkToFit="false"/>
      <protection locked="true" hidden="false"/>
    </xf>
    <xf numFmtId="164" fontId="7" fillId="9" borderId="6" xfId="0" applyFont="true" applyBorder="true" applyAlignment="true" applyProtection="false">
      <alignment horizontal="general" vertical="bottom" textRotation="0" wrapText="false" indent="0" shrinkToFit="false"/>
      <protection locked="true" hidden="false"/>
    </xf>
    <xf numFmtId="164" fontId="31" fillId="11" borderId="1" xfId="0" applyFont="true" applyBorder="true" applyAlignment="true" applyProtection="false">
      <alignment horizontal="general" vertical="center" textRotation="0" wrapText="true" indent="0" shrinkToFit="false"/>
      <protection locked="true" hidden="false"/>
    </xf>
    <xf numFmtId="164" fontId="24" fillId="15" borderId="1" xfId="0" applyFont="true" applyBorder="true" applyAlignment="true" applyProtection="false">
      <alignment horizontal="general" vertical="bottom" textRotation="0" wrapText="true" indent="0" shrinkToFit="false"/>
      <protection locked="true" hidden="false"/>
    </xf>
    <xf numFmtId="164" fontId="9" fillId="4" borderId="1" xfId="0" applyFont="true" applyBorder="true" applyAlignment="false" applyProtection="false">
      <alignment horizontal="general" vertical="bottom" textRotation="0" wrapText="false" indent="0" shrinkToFit="false"/>
      <protection locked="true" hidden="false"/>
    </xf>
    <xf numFmtId="167" fontId="9" fillId="4" borderId="1" xfId="0" applyFont="true" applyBorder="true" applyAlignment="tru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center" vertical="bottom" textRotation="0" wrapText="true" indent="0" shrinkToFit="false"/>
      <protection locked="true" hidden="false"/>
    </xf>
    <xf numFmtId="164" fontId="28" fillId="11" borderId="1" xfId="0" applyFont="true" applyBorder="true" applyAlignment="true" applyProtection="false">
      <alignment horizontal="general" vertical="bottom" textRotation="0" wrapText="false" indent="0" shrinkToFit="false"/>
      <protection locked="true" hidden="false"/>
    </xf>
    <xf numFmtId="164" fontId="10" fillId="12" borderId="0" xfId="0" applyFont="true" applyBorder="false" applyAlignment="true" applyProtection="false">
      <alignment horizontal="left" vertical="bottom" textRotation="0" wrapText="false" indent="0" shrinkToFit="false"/>
      <protection locked="true" hidden="false"/>
    </xf>
    <xf numFmtId="164" fontId="9" fillId="23" borderId="1" xfId="0" applyFont="true" applyBorder="true" applyAlignment="true" applyProtection="false">
      <alignment horizontal="general" vertical="bottom" textRotation="0" wrapText="true" indent="0" shrinkToFit="false"/>
      <protection locked="true" hidden="false"/>
    </xf>
    <xf numFmtId="164" fontId="31" fillId="0" borderId="1" xfId="0" applyFont="true" applyBorder="true" applyAlignment="true" applyProtection="false">
      <alignment horizontal="general" vertical="bottom" textRotation="0" wrapText="false" indent="0" shrinkToFit="false"/>
      <protection locked="true" hidden="false"/>
    </xf>
    <xf numFmtId="164" fontId="32" fillId="0" borderId="1" xfId="0" applyFont="true" applyBorder="true" applyAlignment="true" applyProtection="false">
      <alignment horizontal="right" vertical="bottom" textRotation="0" wrapText="false" indent="0" shrinkToFit="false"/>
      <protection locked="true" hidden="false"/>
    </xf>
    <xf numFmtId="164" fontId="9" fillId="5" borderId="1" xfId="0" applyFont="true" applyBorder="true" applyAlignment="true" applyProtection="false">
      <alignment horizontal="general" vertical="bottom" textRotation="0" wrapText="false" indent="0" shrinkToFit="false"/>
      <protection locked="true" hidden="false"/>
    </xf>
    <xf numFmtId="164" fontId="33" fillId="0" borderId="1" xfId="0" applyFont="true" applyBorder="true" applyAlignment="true" applyProtection="false">
      <alignment horizontal="general" vertical="bottom" textRotation="0" wrapText="false" indent="0" shrinkToFit="false"/>
      <protection locked="true" hidden="false"/>
    </xf>
    <xf numFmtId="167" fontId="32" fillId="0" borderId="1" xfId="0" applyFont="true" applyBorder="true" applyAlignment="true" applyProtection="false">
      <alignment horizontal="general" vertical="bottom" textRotation="0" wrapText="false" indent="0" shrinkToFit="false"/>
      <protection locked="true" hidden="false"/>
    </xf>
    <xf numFmtId="164" fontId="33" fillId="11" borderId="1" xfId="0" applyFont="true" applyBorder="true" applyAlignment="true" applyProtection="false">
      <alignment horizontal="general" vertical="bottom" textRotation="0" wrapText="false" indent="0" shrinkToFit="false"/>
      <protection locked="true" hidden="false"/>
    </xf>
    <xf numFmtId="164" fontId="9" fillId="21" borderId="1" xfId="0" applyFont="true" applyBorder="true" applyAlignment="tru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right" vertical="bottom" textRotation="0" wrapText="false" indent="0" shrinkToFit="false"/>
      <protection locked="true" hidden="false"/>
    </xf>
    <xf numFmtId="167" fontId="7" fillId="0" borderId="2" xfId="0" applyFont="true" applyBorder="true" applyAlignment="true" applyProtection="false">
      <alignment horizontal="right" vertical="bottom" textRotation="0" wrapText="false" indent="0" shrinkToFit="false"/>
      <protection locked="true" hidden="false"/>
    </xf>
    <xf numFmtId="164" fontId="11" fillId="11" borderId="2" xfId="0" applyFont="true" applyBorder="true" applyAlignment="true" applyProtection="false">
      <alignment horizontal="center" vertical="bottom" textRotation="0" wrapText="true" indent="0" shrinkToFit="false"/>
      <protection locked="true" hidden="false"/>
    </xf>
    <xf numFmtId="164" fontId="10" fillId="9" borderId="1" xfId="0" applyFont="true" applyBorder="true" applyAlignment="true" applyProtection="false">
      <alignment horizontal="general" vertical="bottom" textRotation="0" wrapText="true" indent="0" shrinkToFit="false"/>
      <protection locked="true" hidden="false"/>
    </xf>
    <xf numFmtId="164" fontId="10" fillId="9" borderId="1" xfId="0" applyFont="true" applyBorder="true" applyAlignment="true" applyProtection="false">
      <alignment horizontal="general" vertical="bottom" textRotation="0" wrapText="false" indent="0" shrinkToFit="false"/>
      <protection locked="true" hidden="false"/>
    </xf>
    <xf numFmtId="164" fontId="9" fillId="9" borderId="1" xfId="0" applyFont="true" applyBorder="true" applyAlignment="true" applyProtection="false">
      <alignment horizontal="general" vertical="bottom" textRotation="0" wrapText="true" indent="0" shrinkToFit="false"/>
      <protection locked="true" hidden="false"/>
    </xf>
    <xf numFmtId="164" fontId="9" fillId="9" borderId="1" xfId="0" applyFont="true" applyBorder="true" applyAlignment="false" applyProtection="false">
      <alignment horizontal="general" vertical="bottom" textRotation="0" wrapText="false" indent="0" shrinkToFit="false"/>
      <protection locked="true" hidden="false"/>
    </xf>
    <xf numFmtId="164" fontId="30" fillId="15" borderId="1" xfId="0" applyFont="true" applyBorder="true" applyAlignment="true" applyProtection="false">
      <alignment horizontal="general" vertical="bottom" textRotation="0" wrapText="true" indent="0" shrinkToFit="false"/>
      <protection locked="true" hidden="false"/>
    </xf>
    <xf numFmtId="164" fontId="24" fillId="11" borderId="1" xfId="0" applyFont="true" applyBorder="true" applyAlignment="true" applyProtection="false">
      <alignment horizontal="general" vertical="bottom" textRotation="0" wrapText="true" indent="0" shrinkToFit="false"/>
      <protection locked="true" hidden="false"/>
    </xf>
    <xf numFmtId="164" fontId="9" fillId="4" borderId="1" xfId="0" applyFont="true" applyBorder="true" applyAlignment="true" applyProtection="false">
      <alignment horizontal="center" vertical="bottom" textRotation="0" wrapText="false" indent="0" shrinkToFit="false"/>
      <protection locked="true" hidden="false"/>
    </xf>
    <xf numFmtId="164" fontId="11" fillId="24" borderId="2" xfId="0" applyFont="true" applyBorder="true" applyAlignment="true" applyProtection="false">
      <alignment horizontal="center" vertical="bottom" textRotation="0" wrapText="true" indent="0" shrinkToFit="false"/>
      <protection locked="true" hidden="false"/>
    </xf>
    <xf numFmtId="164" fontId="9" fillId="22" borderId="0" xfId="0" applyFont="true" applyBorder="false" applyAlignment="false" applyProtection="false">
      <alignment horizontal="general" vertical="bottom" textRotation="0" wrapText="false" indent="0" shrinkToFit="false"/>
      <protection locked="true" hidden="false"/>
    </xf>
    <xf numFmtId="164" fontId="17" fillId="12" borderId="1" xfId="0" applyFont="true" applyBorder="true" applyAlignment="true" applyProtection="false">
      <alignment horizontal="general" vertical="bottom" textRotation="0" wrapText="true" indent="0" shrinkToFit="false"/>
      <protection locked="true" hidden="false"/>
    </xf>
    <xf numFmtId="164" fontId="23" fillId="11" borderId="1" xfId="0" applyFont="true" applyBorder="true" applyAlignment="true" applyProtection="false">
      <alignment horizontal="general" vertical="bottom" textRotation="0" wrapText="true" indent="0" shrinkToFit="false"/>
      <protection locked="true" hidden="false"/>
    </xf>
    <xf numFmtId="164" fontId="24" fillId="9" borderId="1" xfId="0" applyFont="true" applyBorder="true" applyAlignment="true" applyProtection="false">
      <alignment horizontal="general" vertical="bottom" textRotation="0" wrapText="true" indent="0" shrinkToFit="false"/>
      <protection locked="true" hidden="false"/>
    </xf>
    <xf numFmtId="164" fontId="34" fillId="10" borderId="1" xfId="0" applyFont="true" applyBorder="true" applyAlignment="true" applyProtection="false">
      <alignment horizontal="general" vertical="center" textRotation="0" wrapText="true" indent="0" shrinkToFit="false"/>
      <protection locked="true" hidden="false"/>
    </xf>
    <xf numFmtId="164" fontId="24" fillId="20" borderId="1" xfId="0" applyFont="true" applyBorder="true" applyAlignment="true" applyProtection="false">
      <alignment horizontal="general" vertical="bottom" textRotation="0" wrapText="true" indent="0" shrinkToFit="false"/>
      <protection locked="true" hidden="false"/>
    </xf>
    <xf numFmtId="164" fontId="24" fillId="24" borderId="1" xfId="0" applyFont="true" applyBorder="true" applyAlignment="true" applyProtection="false">
      <alignment horizontal="general" vertical="bottom" textRotation="0" wrapText="true" indent="0" shrinkToFit="false"/>
      <protection locked="true" hidden="false"/>
    </xf>
    <xf numFmtId="164" fontId="34" fillId="10" borderId="1" xfId="0" applyFont="true" applyBorder="true" applyAlignment="true" applyProtection="false">
      <alignment horizontal="center" vertical="bottom" textRotation="0" wrapText="true" indent="0" shrinkToFit="false"/>
      <protection locked="true" hidden="false"/>
    </xf>
    <xf numFmtId="164" fontId="24" fillId="0" borderId="1" xfId="0" applyFont="true" applyBorder="true" applyAlignment="true" applyProtection="false">
      <alignment horizontal="general" vertical="bottom" textRotation="0" wrapText="false" indent="0" shrinkToFit="false"/>
      <protection locked="true" hidden="false"/>
    </xf>
    <xf numFmtId="164" fontId="35" fillId="5" borderId="1" xfId="0" applyFont="true" applyBorder="true" applyAlignment="true" applyProtection="false">
      <alignment horizontal="general" vertical="bottom" textRotation="0" wrapText="true" indent="0" shrinkToFit="false"/>
      <protection locked="true" hidden="false"/>
    </xf>
    <xf numFmtId="164" fontId="31" fillId="15" borderId="1" xfId="0" applyFont="true" applyBorder="true" applyAlignment="true" applyProtection="false">
      <alignment horizontal="general" vertical="bottom" textRotation="0" wrapText="true" indent="0" shrinkToFit="false"/>
      <protection locked="true" hidden="false"/>
    </xf>
    <xf numFmtId="164" fontId="23" fillId="22" borderId="1" xfId="0" applyFont="true" applyBorder="true" applyAlignment="true" applyProtection="false">
      <alignment horizontal="general" vertical="bottom" textRotation="0" wrapText="true" indent="0" shrinkToFit="false"/>
      <protection locked="true" hidden="false"/>
    </xf>
    <xf numFmtId="164" fontId="9" fillId="15" borderId="1" xfId="0" applyFont="true" applyBorder="true" applyAlignment="true" applyProtection="false">
      <alignment horizontal="center" vertical="bottom" textRotation="0" wrapText="false" indent="0" shrinkToFit="false"/>
      <protection locked="true" hidden="false"/>
    </xf>
    <xf numFmtId="164" fontId="9" fillId="15" borderId="1" xfId="0" applyFont="true" applyBorder="true" applyAlignment="false" applyProtection="false">
      <alignment horizontal="general" vertical="bottom" textRotation="0" wrapText="false" indent="0" shrinkToFit="false"/>
      <protection locked="true" hidden="false"/>
    </xf>
    <xf numFmtId="164" fontId="9" fillId="9" borderId="1" xfId="0" applyFont="true" applyBorder="true" applyAlignment="true" applyProtection="false">
      <alignment horizontal="center" vertical="bottom" textRotation="0" wrapText="false" indent="0" shrinkToFit="false"/>
      <protection locked="true" hidden="false"/>
    </xf>
    <xf numFmtId="167" fontId="9" fillId="9" borderId="1" xfId="0" applyFont="true" applyBorder="true" applyAlignment="true" applyProtection="false">
      <alignment horizontal="general" vertical="bottom" textRotation="0" wrapText="false" indent="0" shrinkToFit="false"/>
      <protection locked="true" hidden="false"/>
    </xf>
    <xf numFmtId="164" fontId="21" fillId="5" borderId="1" xfId="0" applyFont="true" applyBorder="true" applyAlignment="true" applyProtection="false">
      <alignment horizontal="general" vertical="bottom" textRotation="0" wrapText="true" indent="0" shrinkToFit="false"/>
      <protection locked="true" hidden="false"/>
    </xf>
    <xf numFmtId="164" fontId="31" fillId="11" borderId="1" xfId="0" applyFont="true" applyBorder="true" applyAlignment="true" applyProtection="false">
      <alignment horizontal="general" vertical="bottom" textRotation="0" wrapText="false" indent="0" shrinkToFit="false"/>
      <protection locked="true" hidden="false"/>
    </xf>
    <xf numFmtId="164" fontId="31" fillId="11" borderId="1" xfId="0" applyFont="true" applyBorder="true" applyAlignment="true" applyProtection="false">
      <alignment horizontal="general" vertical="bottom" textRotation="0" wrapText="true" indent="0" shrinkToFit="false"/>
      <protection locked="true" hidden="false"/>
    </xf>
    <xf numFmtId="169" fontId="9" fillId="9" borderId="1" xfId="0" applyFont="true" applyBorder="true" applyAlignment="true" applyProtection="false">
      <alignment horizontal="general" vertical="bottom" textRotation="0" wrapText="false" indent="0" shrinkToFit="false"/>
      <protection locked="true" hidden="false"/>
    </xf>
    <xf numFmtId="164" fontId="36" fillId="20" borderId="1" xfId="0" applyFont="true" applyBorder="true" applyAlignment="true" applyProtection="false">
      <alignment horizontal="general" vertical="bottom" textRotation="0" wrapText="true" indent="0" shrinkToFit="false"/>
      <protection locked="true" hidden="false"/>
    </xf>
    <xf numFmtId="164" fontId="9" fillId="19" borderId="1" xfId="0" applyFont="true" applyBorder="true" applyAlignment="fals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general" vertical="bottom" textRotation="0" wrapText="true" indent="0" shrinkToFit="false"/>
      <protection locked="true" hidden="false"/>
    </xf>
    <xf numFmtId="164" fontId="9" fillId="20" borderId="1" xfId="0" applyFont="true" applyBorder="true" applyAlignment="true" applyProtection="false">
      <alignment horizontal="general" vertical="bottom" textRotation="0" wrapText="true" indent="0" shrinkToFit="false"/>
      <protection locked="true" hidden="false"/>
    </xf>
    <xf numFmtId="164" fontId="9" fillId="12" borderId="1" xfId="0" applyFont="true" applyBorder="true" applyAlignment="true" applyProtection="false">
      <alignment horizontal="center" vertical="bottom" textRotation="0" wrapText="false" indent="0" shrinkToFit="false"/>
      <protection locked="true" hidden="false"/>
    </xf>
    <xf numFmtId="164" fontId="17" fillId="4" borderId="0" xfId="0" applyFont="true" applyBorder="false" applyAlignment="tru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left" vertical="bottom" textRotation="0" wrapText="false" indent="0" shrinkToFit="false"/>
      <protection locked="true" hidden="false"/>
    </xf>
    <xf numFmtId="164" fontId="17" fillId="10" borderId="1" xfId="0" applyFont="true" applyBorder="true" applyAlignment="true" applyProtection="false">
      <alignment horizontal="general" vertical="bottom" textRotation="0" wrapText="true" indent="0" shrinkToFit="false"/>
      <protection locked="true" hidden="false"/>
    </xf>
    <xf numFmtId="164" fontId="9" fillId="2" borderId="1" xfId="0" applyFont="true" applyBorder="true" applyAlignment="true" applyProtection="false">
      <alignment horizontal="general" vertical="bottom" textRotation="0" wrapText="false" indent="0" shrinkToFit="false"/>
      <protection locked="true" hidden="false"/>
    </xf>
    <xf numFmtId="164" fontId="26" fillId="11" borderId="1" xfId="0" applyFont="true" applyBorder="true" applyAlignment="true" applyProtection="false">
      <alignment horizontal="general" vertical="bottom" textRotation="0" wrapText="false" indent="0" shrinkToFit="false"/>
      <protection locked="true" hidden="false"/>
    </xf>
    <xf numFmtId="164" fontId="23" fillId="20" borderId="1" xfId="0" applyFont="true" applyBorder="true" applyAlignment="true" applyProtection="false">
      <alignment horizontal="general" vertical="bottom" textRotation="0" wrapText="true" indent="0" shrinkToFit="false"/>
      <protection locked="true" hidden="false"/>
    </xf>
    <xf numFmtId="164" fontId="35" fillId="15" borderId="1" xfId="0" applyFont="true" applyBorder="true" applyAlignment="true" applyProtection="false">
      <alignment horizontal="general" vertical="bottom" textRotation="0" wrapText="true" indent="0" shrinkToFit="false"/>
      <protection locked="true" hidden="false"/>
    </xf>
    <xf numFmtId="168" fontId="9" fillId="0" borderId="1" xfId="0" applyFont="true" applyBorder="true" applyAlignment="true" applyProtection="false">
      <alignment horizontal="general" vertical="bottom" textRotation="0" wrapText="true" indent="0" shrinkToFit="false"/>
      <protection locked="true" hidden="false"/>
    </xf>
    <xf numFmtId="164" fontId="37" fillId="11" borderId="1" xfId="0" applyFont="true" applyBorder="true" applyAlignment="true" applyProtection="false">
      <alignment horizontal="center" vertical="bottom" textRotation="0" wrapText="false" indent="0" shrinkToFit="false"/>
      <protection locked="true" hidden="false"/>
    </xf>
    <xf numFmtId="164" fontId="9" fillId="22" borderId="1" xfId="0" applyFont="true" applyBorder="true" applyAlignment="true" applyProtection="false">
      <alignment horizontal="general" vertical="bottom" textRotation="0" wrapText="true" indent="0" shrinkToFit="false"/>
      <protection locked="true" hidden="false"/>
    </xf>
    <xf numFmtId="164" fontId="7" fillId="22" borderId="4" xfId="0" applyFont="true" applyBorder="true" applyAlignment="true" applyProtection="false">
      <alignment horizontal="general" vertical="bottom" textRotation="0" wrapText="true" indent="0" shrinkToFit="false"/>
      <protection locked="true" hidden="false"/>
    </xf>
    <xf numFmtId="164" fontId="37" fillId="11" borderId="1" xfId="0" applyFont="true" applyBorder="true" applyAlignment="true" applyProtection="false">
      <alignment horizontal="center" vertical="bottom" textRotation="0" wrapText="true" indent="0" shrinkToFit="false"/>
      <protection locked="true" hidden="false"/>
    </xf>
    <xf numFmtId="164" fontId="27" fillId="5"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true" applyProtection="false">
      <alignment horizontal="general" vertical="bottom" textRotation="0" wrapText="true" indent="0" shrinkToFit="false"/>
      <protection locked="true" hidden="false"/>
    </xf>
    <xf numFmtId="169" fontId="9" fillId="4" borderId="1" xfId="0" applyFont="true" applyBorder="true" applyAlignment="true" applyProtection="false">
      <alignment horizontal="general" vertical="bottom" textRotation="0" wrapText="false" indent="0" shrinkToFit="false"/>
      <protection locked="true" hidden="false"/>
    </xf>
    <xf numFmtId="164" fontId="10" fillId="4" borderId="0" xfId="0" applyFont="true" applyBorder="false" applyAlignment="true" applyProtection="false">
      <alignment horizontal="left" vertical="bottom" textRotation="0" wrapText="false" indent="0" shrinkToFit="false"/>
      <protection locked="true" hidden="false"/>
    </xf>
    <xf numFmtId="164" fontId="31" fillId="5" borderId="1" xfId="0" applyFont="true" applyBorder="true" applyAlignment="true" applyProtection="false">
      <alignment horizontal="general" vertical="bottom" textRotation="0" wrapText="true" indent="0" shrinkToFit="false"/>
      <protection locked="true" hidden="false"/>
    </xf>
    <xf numFmtId="164" fontId="7" fillId="9" borderId="0" xfId="0" applyFont="true" applyBorder="false" applyAlignment="true" applyProtection="false">
      <alignment horizontal="general" vertical="bottom" textRotation="0" wrapText="false" indent="0" shrinkToFit="false"/>
      <protection locked="true" hidden="false"/>
    </xf>
    <xf numFmtId="164" fontId="9" fillId="25" borderId="1" xfId="0" applyFont="true" applyBorder="true" applyAlignment="true" applyProtection="false">
      <alignment horizontal="right" vertical="bottom" textRotation="0" wrapText="false" indent="0" shrinkToFit="false"/>
      <protection locked="true" hidden="false"/>
    </xf>
    <xf numFmtId="164" fontId="9" fillId="25" borderId="1" xfId="0" applyFont="true" applyBorder="true" applyAlignment="true" applyProtection="false">
      <alignment horizontal="general" vertical="bottom" textRotation="0" wrapText="false" indent="0" shrinkToFit="false"/>
      <protection locked="true" hidden="false"/>
    </xf>
    <xf numFmtId="164" fontId="9" fillId="25" borderId="1" xfId="0" applyFont="true" applyBorder="true" applyAlignment="true" applyProtection="false">
      <alignment horizontal="center" vertical="bottom" textRotation="0" wrapText="false" indent="0" shrinkToFit="false"/>
      <protection locked="true" hidden="false"/>
    </xf>
    <xf numFmtId="164" fontId="9" fillId="25" borderId="1" xfId="0" applyFont="true" applyBorder="true" applyAlignment="true" applyProtection="false">
      <alignment horizontal="general" vertical="bottom" textRotation="0" wrapText="true" indent="0" shrinkToFit="false"/>
      <protection locked="true" hidden="false"/>
    </xf>
    <xf numFmtId="164" fontId="9" fillId="25" borderId="1" xfId="0" applyFont="true" applyBorder="true" applyAlignment="false" applyProtection="false">
      <alignment horizontal="general" vertical="bottom" textRotation="0" wrapText="false" indent="0" shrinkToFit="false"/>
      <protection locked="true" hidden="false"/>
    </xf>
    <xf numFmtId="164" fontId="31" fillId="3" borderId="1" xfId="0" applyFont="true" applyBorder="true" applyAlignment="true" applyProtection="false">
      <alignment horizontal="general" vertical="bottom" textRotation="0" wrapText="true" indent="0" shrinkToFit="false"/>
      <protection locked="true" hidden="false"/>
    </xf>
    <xf numFmtId="169" fontId="9" fillId="26" borderId="1" xfId="0" applyFont="true" applyBorder="true" applyAlignment="true" applyProtection="false">
      <alignment horizontal="general" vertical="bottom" textRotation="0" wrapText="false" indent="0" shrinkToFit="false"/>
      <protection locked="true" hidden="false"/>
    </xf>
    <xf numFmtId="164" fontId="9" fillId="26" borderId="1" xfId="0" applyFont="true" applyBorder="true" applyAlignment="true" applyProtection="false">
      <alignment horizontal="general" vertical="bottom" textRotation="0" wrapText="false" indent="0" shrinkToFit="false"/>
      <protection locked="true" hidden="false"/>
    </xf>
    <xf numFmtId="164" fontId="9" fillId="26" borderId="1" xfId="0" applyFont="true" applyBorder="true" applyAlignment="false" applyProtection="false">
      <alignment horizontal="general" vertical="bottom" textRotation="0" wrapText="false" indent="0" shrinkToFit="false"/>
      <protection locked="true" hidden="false"/>
    </xf>
    <xf numFmtId="164" fontId="9" fillId="6" borderId="1" xfId="0" applyFont="true" applyBorder="true" applyAlignment="true" applyProtection="false">
      <alignment horizontal="general" vertical="bottom" textRotation="0" wrapText="true" indent="0" shrinkToFit="false"/>
      <protection locked="true" hidden="false"/>
    </xf>
    <xf numFmtId="164" fontId="9" fillId="6" borderId="1" xfId="0" applyFont="true" applyBorder="true" applyAlignment="false" applyProtection="false">
      <alignment horizontal="general" vertical="bottom" textRotation="0" wrapText="false" indent="0" shrinkToFit="false"/>
      <protection locked="true" hidden="false"/>
    </xf>
    <xf numFmtId="167" fontId="9" fillId="6" borderId="1" xfId="0" applyFont="true" applyBorder="true" applyAlignment="true" applyProtection="false">
      <alignment horizontal="general" vertical="bottom" textRotation="0" wrapText="false" indent="0" shrinkToFit="false"/>
      <protection locked="true" hidden="false"/>
    </xf>
    <xf numFmtId="164" fontId="9" fillId="9" borderId="0" xfId="0" applyFont="true" applyBorder="false" applyAlignment="false" applyProtection="false">
      <alignment horizontal="general" vertical="bottom" textRotation="0" wrapText="false" indent="0" shrinkToFit="false"/>
      <protection locked="true" hidden="false"/>
    </xf>
    <xf numFmtId="164" fontId="38" fillId="15" borderId="1" xfId="0" applyFont="true" applyBorder="true" applyAlignment="true" applyProtection="false">
      <alignment horizontal="general" vertical="bottom" textRotation="0" wrapText="true" indent="0" shrinkToFit="false"/>
      <protection locked="true" hidden="false"/>
    </xf>
    <xf numFmtId="164" fontId="9" fillId="21" borderId="1"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left" vertical="bottom" textRotation="0" wrapText="true" indent="0" shrinkToFit="false"/>
      <protection locked="true" hidden="false"/>
    </xf>
    <xf numFmtId="164" fontId="9" fillId="0" borderId="0" xfId="0" applyFont="true" applyBorder="false" applyAlignment="true" applyProtection="false">
      <alignment horizontal="right" vertical="bottom" textRotation="0" wrapText="true" indent="0" shrinkToFit="false"/>
      <protection locked="true" hidden="false"/>
    </xf>
    <xf numFmtId="164" fontId="5" fillId="4" borderId="2" xfId="0" applyFont="true" applyBorder="true" applyAlignment="true" applyProtection="false">
      <alignment horizontal="center" vertical="bottom" textRotation="0" wrapText="true" indent="0" shrinkToFit="false"/>
      <protection locked="true" hidden="false"/>
    </xf>
    <xf numFmtId="164" fontId="31" fillId="4" borderId="1" xfId="0" applyFont="true" applyBorder="true" applyAlignment="true" applyProtection="false">
      <alignment horizontal="general" vertical="bottom" textRotation="0" wrapText="true" indent="0" shrinkToFit="false"/>
      <protection locked="true" hidden="false"/>
    </xf>
    <xf numFmtId="167" fontId="7" fillId="0" borderId="1" xfId="0" applyFont="true" applyBorder="true" applyAlignment="true" applyProtection="false">
      <alignment horizontal="right" vertical="bottom" textRotation="0" wrapText="true" indent="0" shrinkToFit="false"/>
      <protection locked="true" hidden="false"/>
    </xf>
    <xf numFmtId="167" fontId="7" fillId="0" borderId="2" xfId="0" applyFont="true" applyBorder="true" applyAlignment="true" applyProtection="false">
      <alignment horizontal="right"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7" fontId="7" fillId="4" borderId="2" xfId="0" applyFont="true" applyBorder="true" applyAlignment="true" applyProtection="false">
      <alignment horizontal="right" vertical="bottom" textRotation="0" wrapText="true" indent="0" shrinkToFit="false"/>
      <protection locked="true" hidden="false"/>
    </xf>
    <xf numFmtId="164" fontId="10" fillId="4" borderId="0" xfId="0" applyFont="true" applyBorder="false" applyAlignment="true" applyProtection="false">
      <alignment horizontal="left" vertical="bottom" textRotation="0" wrapText="true" indent="0" shrinkToFit="false"/>
      <protection locked="true" hidden="false"/>
    </xf>
    <xf numFmtId="164" fontId="7" fillId="4" borderId="2" xfId="0" applyFont="true" applyBorder="true" applyAlignment="true" applyProtection="false">
      <alignment horizontal="general" vertical="bottom" textRotation="0" wrapText="tru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true" applyProtection="false">
      <alignment horizontal="general" vertical="bottom" textRotation="0" wrapText="false" indent="0" shrinkToFit="false"/>
      <protection locked="true" hidden="false"/>
    </xf>
    <xf numFmtId="164" fontId="7" fillId="4" borderId="2" xfId="0" applyFont="true" applyBorder="true" applyAlignment="true" applyProtection="false">
      <alignment horizontal="general" vertical="bottom" textRotation="0" wrapText="false" indent="0" shrinkToFit="false"/>
      <protection locked="true" hidden="false"/>
    </xf>
    <xf numFmtId="164" fontId="7" fillId="17" borderId="4" xfId="0" applyFont="true" applyBorder="true" applyAlignment="true" applyProtection="false">
      <alignment horizontal="general" vertical="bottom" textRotation="0" wrapText="false" indent="0" shrinkToFit="false"/>
      <protection locked="true" hidden="false"/>
    </xf>
    <xf numFmtId="164" fontId="9" fillId="11" borderId="1" xfId="0" applyFont="true" applyBorder="true" applyAlignment="true" applyProtection="false">
      <alignment horizontal="general" vertical="bottom" textRotation="0" wrapText="true" indent="0" shrinkToFit="false"/>
      <protection locked="true" hidden="false"/>
    </xf>
    <xf numFmtId="169" fontId="9" fillId="11" borderId="1" xfId="0" applyFont="true" applyBorder="true" applyAlignment="true" applyProtection="false">
      <alignment horizontal="general" vertical="bottom" textRotation="0" wrapText="false" indent="0" shrinkToFit="false"/>
      <protection locked="true" hidden="false"/>
    </xf>
    <xf numFmtId="164" fontId="9" fillId="11" borderId="1" xfId="0" applyFont="true" applyBorder="true" applyAlignment="fals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10" fillId="11" borderId="0" xfId="0" applyFont="true" applyBorder="false" applyAlignment="true" applyProtection="false">
      <alignment horizontal="left" vertical="bottom" textRotation="0" wrapText="false" indent="0" shrinkToFit="false"/>
      <protection locked="true" hidden="false"/>
    </xf>
    <xf numFmtId="167" fontId="9" fillId="11" borderId="1" xfId="0" applyFont="true" applyBorder="true" applyAlignment="true" applyProtection="false">
      <alignment horizontal="general" vertical="bottom" textRotation="0" wrapText="false" indent="0" shrinkToFit="false"/>
      <protection locked="true" hidden="false"/>
    </xf>
    <xf numFmtId="164" fontId="10" fillId="15" borderId="0" xfId="0" applyFont="true" applyBorder="false" applyAlignment="true" applyProtection="false">
      <alignment horizontal="left" vertical="bottom" textRotation="0" wrapText="false" indent="0" shrinkToFit="false"/>
      <protection locked="true" hidden="false"/>
    </xf>
    <xf numFmtId="164" fontId="40" fillId="0" borderId="1" xfId="0" applyFont="true" applyBorder="true" applyAlignment="true" applyProtection="false">
      <alignment horizontal="general" vertical="bottom" textRotation="0" wrapText="true" indent="0" shrinkToFit="false"/>
      <protection locked="true" hidden="false"/>
    </xf>
    <xf numFmtId="164" fontId="9" fillId="13" borderId="1" xfId="0" applyFont="true" applyBorder="true" applyAlignment="true" applyProtection="false">
      <alignment horizontal="general" vertical="bottom" textRotation="0" wrapText="false" indent="0" shrinkToFit="false"/>
      <protection locked="true" hidden="false"/>
    </xf>
    <xf numFmtId="164" fontId="41" fillId="20" borderId="1" xfId="0" applyFont="true" applyBorder="true" applyAlignment="true" applyProtection="false">
      <alignment horizontal="general" vertical="bottom" textRotation="0" wrapText="true" indent="0" shrinkToFit="false"/>
      <protection locked="true" hidden="false"/>
    </xf>
    <xf numFmtId="164" fontId="31" fillId="24" borderId="1" xfId="0" applyFont="true" applyBorder="true" applyAlignment="true" applyProtection="false">
      <alignment horizontal="general" vertical="bottom" textRotation="0" wrapText="true" indent="0" shrinkToFit="false"/>
      <protection locked="true" hidden="false"/>
    </xf>
    <xf numFmtId="164" fontId="42" fillId="13" borderId="0" xfId="0" applyFont="true" applyBorder="false" applyAlignment="true" applyProtection="false">
      <alignment horizontal="left" vertical="bottom" textRotation="0" wrapText="false" indent="0" shrinkToFit="false"/>
      <protection locked="true" hidden="false"/>
    </xf>
    <xf numFmtId="164" fontId="42" fillId="4" borderId="0" xfId="0" applyFont="true" applyBorder="false" applyAlignment="true" applyProtection="false">
      <alignment horizontal="left" vertical="bottom" textRotation="0" wrapText="false" indent="0" shrinkToFit="false"/>
      <protection locked="true" hidden="false"/>
    </xf>
    <xf numFmtId="164" fontId="31" fillId="4" borderId="1" xfId="0" applyFont="true" applyBorder="true" applyAlignment="true" applyProtection="false">
      <alignment horizontal="general" vertical="bottom" textRotation="0" wrapText="false" indent="0" shrinkToFit="false"/>
      <protection locked="true" hidden="false"/>
    </xf>
    <xf numFmtId="164" fontId="21" fillId="11" borderId="1" xfId="0" applyFont="true" applyBorder="true" applyAlignment="true" applyProtection="false">
      <alignment horizontal="general" vertical="bottom" textRotation="0" wrapText="false" indent="0" shrinkToFit="false"/>
      <protection locked="true" hidden="false"/>
    </xf>
    <xf numFmtId="164" fontId="27" fillId="4"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true" applyProtection="false">
      <alignment horizontal="general" vertical="bottom" textRotation="0" wrapText="false" indent="0" shrinkToFit="false"/>
      <protection locked="true" hidden="false"/>
    </xf>
    <xf numFmtId="164" fontId="41" fillId="10" borderId="1" xfId="0" applyFont="true" applyBorder="true" applyAlignment="true" applyProtection="false">
      <alignment horizontal="general" vertical="bottom" textRotation="0" wrapText="true" indent="0" shrinkToFit="false"/>
      <protection locked="true" hidden="false"/>
    </xf>
    <xf numFmtId="164" fontId="31" fillId="23" borderId="1" xfId="0" applyFont="true" applyBorder="true" applyAlignment="true" applyProtection="false">
      <alignment horizontal="general" vertical="bottom" textRotation="0" wrapText="true" indent="0" shrinkToFit="false"/>
      <protection locked="true" hidden="false"/>
    </xf>
    <xf numFmtId="164" fontId="31" fillId="5" borderId="1" xfId="0" applyFont="true" applyBorder="true" applyAlignment="true" applyProtection="false">
      <alignment horizontal="general" vertical="bottom" textRotation="0" wrapText="false" indent="0" shrinkToFit="false"/>
      <protection locked="true" hidden="false"/>
    </xf>
    <xf numFmtId="164" fontId="43" fillId="20" borderId="1" xfId="0" applyFont="true" applyBorder="true" applyAlignment="true" applyProtection="false">
      <alignment horizontal="general" vertical="bottom" textRotation="0" wrapText="true" indent="0" shrinkToFit="false"/>
      <protection locked="true" hidden="false"/>
    </xf>
    <xf numFmtId="164" fontId="20" fillId="2" borderId="1" xfId="0" applyFont="true" applyBorder="true" applyAlignment="true" applyProtection="false">
      <alignment horizontal="right" vertical="bottom" textRotation="0" wrapText="false" indent="0" shrinkToFit="false"/>
      <protection locked="true" hidden="false"/>
    </xf>
    <xf numFmtId="164" fontId="15" fillId="27" borderId="0" xfId="0" applyFont="true" applyBorder="false" applyAlignment="true" applyProtection="false">
      <alignment horizontal="right" vertical="bottom" textRotation="0" wrapText="false" indent="0" shrinkToFit="false"/>
      <protection locked="true" hidden="false"/>
    </xf>
    <xf numFmtId="164" fontId="22" fillId="16" borderId="0" xfId="0" applyFont="true" applyBorder="false" applyAlignment="true" applyProtection="false">
      <alignment horizontal="general" vertical="bottom" textRotation="0" wrapText="false" indent="0" shrinkToFit="false"/>
      <protection locked="true" hidden="false"/>
    </xf>
    <xf numFmtId="164" fontId="20" fillId="28" borderId="1" xfId="0" applyFont="true" applyBorder="true" applyAlignment="true" applyProtection="false">
      <alignment horizontal="right" vertical="bottom" textRotation="0" wrapText="false" indent="0" shrinkToFit="false"/>
      <protection locked="true" hidden="false"/>
    </xf>
    <xf numFmtId="164" fontId="9" fillId="28" borderId="1" xfId="0" applyFont="true" applyBorder="true" applyAlignment="true" applyProtection="false">
      <alignment horizontal="general" vertical="bottom" textRotation="0" wrapText="false" indent="0" shrinkToFit="false"/>
      <protection locked="true" hidden="false"/>
    </xf>
    <xf numFmtId="164" fontId="9" fillId="28" borderId="1" xfId="0" applyFont="true" applyBorder="true" applyAlignment="false" applyProtection="false">
      <alignment horizontal="general" vertical="bottom" textRotation="0" wrapText="false" indent="0" shrinkToFit="false"/>
      <protection locked="true" hidden="false"/>
    </xf>
    <xf numFmtId="164" fontId="9" fillId="28" borderId="1" xfId="0" applyFont="true" applyBorder="true" applyAlignment="true" applyProtection="false">
      <alignment horizontal="right" vertical="bottom" textRotation="0" wrapText="false" indent="0" shrinkToFit="false"/>
      <protection locked="true" hidden="false"/>
    </xf>
    <xf numFmtId="164" fontId="11" fillId="11" borderId="0" xfId="0" applyFont="true" applyBorder="false" applyAlignment="true" applyProtection="false">
      <alignment horizontal="left" vertical="bottom" textRotation="0" wrapText="false" indent="0" shrinkToFit="false"/>
      <protection locked="true" hidden="false"/>
    </xf>
    <xf numFmtId="164" fontId="20" fillId="2" borderId="0" xfId="0" applyFont="true" applyBorder="false" applyAlignment="true" applyProtection="false">
      <alignment horizontal="right" vertical="bottom" textRotation="0" wrapText="false" indent="0" shrinkToFit="false"/>
      <protection locked="true" hidden="false"/>
    </xf>
    <xf numFmtId="164" fontId="44" fillId="0" borderId="1" xfId="0" applyFont="true" applyBorder="true" applyAlignment="true" applyProtection="false">
      <alignment horizontal="general" vertical="bottom" textRotation="0" wrapText="false" indent="0" shrinkToFit="false"/>
      <protection locked="true" hidden="false"/>
    </xf>
    <xf numFmtId="164" fontId="45" fillId="10" borderId="1" xfId="0" applyFont="true" applyBorder="true" applyAlignment="true" applyProtection="false">
      <alignment horizontal="general" vertical="bottom" textRotation="0" wrapText="true" indent="0" shrinkToFit="false"/>
      <protection locked="true" hidden="false"/>
    </xf>
    <xf numFmtId="164" fontId="15" fillId="4" borderId="0" xfId="0" applyFont="true" applyBorder="false" applyAlignment="true" applyProtection="false">
      <alignment horizontal="right" vertical="bottom" textRotation="0" wrapText="false" indent="0" shrinkToFit="false"/>
      <protection locked="true" hidden="false"/>
    </xf>
    <xf numFmtId="164" fontId="46" fillId="4" borderId="1" xfId="0" applyFont="true" applyBorder="true" applyAlignment="true" applyProtection="false">
      <alignment horizontal="general" vertical="bottom" textRotation="0" wrapText="false" indent="0" shrinkToFit="false"/>
      <protection locked="true" hidden="false"/>
    </xf>
    <xf numFmtId="164" fontId="20" fillId="4" borderId="0" xfId="0" applyFont="true" applyBorder="false" applyAlignment="true" applyProtection="false">
      <alignment horizontal="right" vertical="bottom" textRotation="0" wrapText="false" indent="0" shrinkToFit="false"/>
      <protection locked="true" hidden="false"/>
    </xf>
    <xf numFmtId="164" fontId="9" fillId="29" borderId="1" xfId="0" applyFont="true" applyBorder="true" applyAlignment="true" applyProtection="false">
      <alignment horizontal="general" vertical="bottom" textRotation="0" wrapText="true" indent="0" shrinkToFit="false"/>
      <protection locked="true" hidden="false"/>
    </xf>
    <xf numFmtId="167" fontId="10" fillId="9" borderId="1" xfId="0" applyFont="true" applyBorder="true" applyAlignment="true" applyProtection="false">
      <alignment horizontal="left" vertical="bottom" textRotation="0" wrapText="false" indent="0" shrinkToFit="false"/>
      <protection locked="true" hidden="false"/>
    </xf>
    <xf numFmtId="164" fontId="39" fillId="12" borderId="1" xfId="0" applyFont="true" applyBorder="true" applyAlignment="true" applyProtection="false">
      <alignment horizontal="general" vertical="bottom" textRotation="0" wrapText="true" indent="0" shrinkToFit="false"/>
      <protection locked="true" hidden="false"/>
    </xf>
    <xf numFmtId="164" fontId="36" fillId="10" borderId="1" xfId="0" applyFont="true" applyBorder="true" applyAlignment="true" applyProtection="false">
      <alignment horizontal="general" vertical="bottom" textRotation="0" wrapText="true" indent="0" shrinkToFit="false"/>
      <protection locked="true" hidden="false"/>
    </xf>
    <xf numFmtId="164" fontId="9" fillId="11" borderId="1" xfId="0" applyFont="true" applyBorder="true" applyAlignment="true" applyProtection="false">
      <alignment horizontal="center" vertical="bottom" textRotation="0" wrapText="false" indent="0" shrinkToFit="false"/>
      <protection locked="true" hidden="false"/>
    </xf>
    <xf numFmtId="164" fontId="27" fillId="13" borderId="1" xfId="0" applyFont="true" applyBorder="true" applyAlignment="true" applyProtection="false">
      <alignment horizontal="general" vertical="bottom" textRotation="0" wrapText="false" indent="0" shrinkToFit="false"/>
      <protection locked="true" hidden="false"/>
    </xf>
    <xf numFmtId="164" fontId="43" fillId="5" borderId="1" xfId="0" applyFont="true" applyBorder="true" applyAlignment="true" applyProtection="false">
      <alignment horizontal="general" vertical="bottom" textRotation="0" wrapText="true" indent="0" shrinkToFit="false"/>
      <protection locked="true" hidden="false"/>
    </xf>
    <xf numFmtId="164" fontId="10" fillId="9" borderId="0" xfId="0" applyFont="true" applyBorder="false" applyAlignment="true" applyProtection="false">
      <alignment horizontal="right" vertical="bottom" textRotation="0" wrapText="false" indent="0" shrinkToFit="false"/>
      <protection locked="true" hidden="false"/>
    </xf>
    <xf numFmtId="164" fontId="26" fillId="5" borderId="1" xfId="0" applyFont="true" applyBorder="true" applyAlignment="true" applyProtection="false">
      <alignment horizontal="general" vertical="bottom" textRotation="0" wrapText="false" indent="0" shrinkToFit="false"/>
      <protection locked="true" hidden="false"/>
    </xf>
    <xf numFmtId="164" fontId="40" fillId="2" borderId="1" xfId="0" applyFont="true" applyBorder="true" applyAlignment="true" applyProtection="false">
      <alignment horizontal="general" vertical="bottom" textRotation="0" wrapText="false" indent="0" shrinkToFit="false"/>
      <protection locked="true" hidden="false"/>
    </xf>
    <xf numFmtId="171" fontId="9" fillId="0" borderId="1" xfId="0" applyFont="true" applyBorder="true" applyAlignment="true" applyProtection="false">
      <alignment horizontal="general" vertical="bottom" textRotation="0" wrapText="false" indent="0" shrinkToFit="false"/>
      <protection locked="true" hidden="false"/>
    </xf>
    <xf numFmtId="172" fontId="9" fillId="0" borderId="1" xfId="0" applyFont="true" applyBorder="true" applyAlignment="true" applyProtection="false">
      <alignment horizontal="general" vertical="bottom" textRotation="0" wrapText="false" indent="0" shrinkToFit="false"/>
      <protection locked="true" hidden="false"/>
    </xf>
    <xf numFmtId="164" fontId="10" fillId="12" borderId="0" xfId="0" applyFont="true" applyBorder="false" applyAlignment="true" applyProtection="false">
      <alignment horizontal="general" vertical="bottom" textRotation="0" wrapText="true" indent="0" shrinkToFit="false"/>
      <protection locked="true" hidden="false"/>
    </xf>
    <xf numFmtId="164" fontId="26" fillId="11" borderId="1" xfId="0" applyFont="true" applyBorder="true" applyAlignment="true" applyProtection="false">
      <alignment horizontal="general" vertical="bottom" textRotation="0" wrapText="true" indent="0" shrinkToFit="false"/>
      <protection locked="true" hidden="false"/>
    </xf>
    <xf numFmtId="164" fontId="36" fillId="23" borderId="1" xfId="0" applyFont="true" applyBorder="true" applyAlignment="true" applyProtection="false">
      <alignment horizontal="general" vertical="bottom" textRotation="0" wrapText="true" indent="0" shrinkToFit="false"/>
      <protection locked="true" hidden="false"/>
    </xf>
    <xf numFmtId="164" fontId="47" fillId="10" borderId="1" xfId="0" applyFont="true" applyBorder="true" applyAlignment="true" applyProtection="false">
      <alignment horizontal="general" vertical="bottom" textRotation="0" wrapText="true" indent="0" shrinkToFit="false"/>
      <protection locked="true" hidden="false"/>
    </xf>
    <xf numFmtId="164" fontId="28" fillId="5" borderId="1" xfId="0" applyFont="true" applyBorder="true" applyAlignment="true" applyProtection="false">
      <alignment horizontal="general" vertical="bottom" textRotation="0" wrapText="true" indent="0" shrinkToFit="false"/>
      <protection locked="true" hidden="false"/>
    </xf>
    <xf numFmtId="168" fontId="9" fillId="0" borderId="1" xfId="0" applyFont="true" applyBorder="true" applyAlignment="true" applyProtection="false">
      <alignment horizontal="left" vertical="bottom" textRotation="0" wrapText="false" indent="0" shrinkToFit="false"/>
      <protection locked="true" hidden="false"/>
    </xf>
    <xf numFmtId="164" fontId="21" fillId="11" borderId="1" xfId="0" applyFont="true" applyBorder="true" applyAlignment="true" applyProtection="false">
      <alignment horizontal="general" vertical="bottom" textRotation="0" wrapText="true" indent="0" shrinkToFit="false"/>
      <protection locked="true" hidden="false"/>
    </xf>
    <xf numFmtId="164" fontId="25" fillId="11" borderId="1" xfId="0" applyFont="true" applyBorder="true" applyAlignment="true" applyProtection="false">
      <alignment horizontal="general" vertical="bottom" textRotation="0" wrapText="true" indent="0" shrinkToFit="false"/>
      <protection locked="true" hidden="false"/>
    </xf>
    <xf numFmtId="164" fontId="34" fillId="10" borderId="1" xfId="0" applyFont="true" applyBorder="true" applyAlignment="true" applyProtection="false">
      <alignment horizontal="general" vertical="bottom" textRotation="0" wrapText="true" indent="0" shrinkToFit="false"/>
      <protection locked="true" hidden="false"/>
    </xf>
    <xf numFmtId="164" fontId="30" fillId="5" borderId="1" xfId="0" applyFont="true" applyBorder="true" applyAlignment="true" applyProtection="false">
      <alignment horizontal="general" vertical="bottom" textRotation="0" wrapText="true" indent="0" shrinkToFit="false"/>
      <protection locked="true" hidden="false"/>
    </xf>
    <xf numFmtId="164" fontId="28" fillId="15" borderId="1" xfId="0" applyFont="true" applyBorder="true" applyAlignment="true" applyProtection="false">
      <alignment horizontal="general" vertical="bottom" textRotation="0" wrapText="true" indent="0" shrinkToFit="false"/>
      <protection locked="true" hidden="false"/>
    </xf>
    <xf numFmtId="167" fontId="10" fillId="9" borderId="0" xfId="0" applyFont="true" applyBorder="false" applyAlignment="true" applyProtection="false">
      <alignment horizontal="right" vertical="bottom" textRotation="0" wrapText="false" indent="0" shrinkToFit="false"/>
      <protection locked="true" hidden="false"/>
    </xf>
    <xf numFmtId="164" fontId="16" fillId="12" borderId="1" xfId="0" applyFont="true" applyBorder="true" applyAlignment="true" applyProtection="false">
      <alignment horizontal="general" vertical="bottom" textRotation="0" wrapText="false" indent="0" shrinkToFit="false"/>
      <protection locked="true" hidden="false"/>
    </xf>
    <xf numFmtId="164" fontId="27" fillId="22" borderId="1" xfId="0" applyFont="true" applyBorder="true" applyAlignment="true" applyProtection="false">
      <alignment horizontal="general" vertical="bottom" textRotation="0" wrapText="true" indent="0" shrinkToFit="false"/>
      <protection locked="true" hidden="false"/>
    </xf>
    <xf numFmtId="164" fontId="10" fillId="24" borderId="1" xfId="0" applyFont="true" applyBorder="true" applyAlignment="true" applyProtection="false">
      <alignment horizontal="general" vertical="bottom" textRotation="0" wrapText="false" indent="0" shrinkToFit="false"/>
      <protection locked="true" hidden="false"/>
    </xf>
    <xf numFmtId="164" fontId="40" fillId="15" borderId="1" xfId="0" applyFont="true" applyBorder="true" applyAlignment="true" applyProtection="false">
      <alignment horizontal="general" vertical="bottom" textRotation="0" wrapText="true" indent="0" shrinkToFit="false"/>
      <protection locked="true" hidden="false"/>
    </xf>
    <xf numFmtId="164" fontId="9" fillId="29" borderId="1" xfId="0" applyFont="true" applyBorder="true" applyAlignment="true" applyProtection="false">
      <alignment horizontal="general" vertical="bottom" textRotation="0" wrapText="false" indent="0" shrinkToFit="false"/>
      <protection locked="true" hidden="false"/>
    </xf>
    <xf numFmtId="164" fontId="43" fillId="23" borderId="1" xfId="0" applyFont="true" applyBorder="true" applyAlignment="true" applyProtection="false">
      <alignment horizontal="general" vertical="bottom" textRotation="0" wrapText="true" indent="0" shrinkToFit="false"/>
      <protection locked="true" hidden="false"/>
    </xf>
    <xf numFmtId="164" fontId="9" fillId="17" borderId="1" xfId="0" applyFont="true" applyBorder="true" applyAlignment="true" applyProtection="false">
      <alignment horizontal="general" vertical="bottom" textRotation="0" wrapText="false" indent="0" shrinkToFit="false"/>
      <protection locked="true" hidden="false"/>
    </xf>
    <xf numFmtId="164" fontId="17" fillId="27" borderId="1" xfId="0" applyFont="true" applyBorder="true" applyAlignment="true" applyProtection="false">
      <alignment horizontal="general" vertical="bottom" textRotation="0" wrapText="false" indent="0" shrinkToFit="false"/>
      <protection locked="true" hidden="false"/>
    </xf>
    <xf numFmtId="164" fontId="10" fillId="9" borderId="0" xfId="0" applyFont="true" applyBorder="false" applyAlignment="true" applyProtection="false">
      <alignment horizontal="general" vertical="bottom" textRotation="0" wrapText="false" indent="0" shrinkToFit="false"/>
      <protection locked="true" hidden="false"/>
    </xf>
    <xf numFmtId="167" fontId="9" fillId="5" borderId="1" xfId="0" applyFont="true" applyBorder="true" applyAlignment="true" applyProtection="false">
      <alignment horizontal="general" vertical="bottom" textRotation="0" wrapText="false" indent="0" shrinkToFit="false"/>
      <protection locked="true" hidden="false"/>
    </xf>
    <xf numFmtId="164" fontId="9" fillId="5" borderId="1" xfId="0" applyFont="true" applyBorder="true" applyAlignment="false" applyProtection="false">
      <alignment horizontal="general" vertical="bottom" textRotation="0" wrapText="false" indent="0" shrinkToFit="false"/>
      <protection locked="true" hidden="false"/>
    </xf>
    <xf numFmtId="164" fontId="9" fillId="5" borderId="0" xfId="0" applyFont="true" applyBorder="false" applyAlignment="true" applyProtection="false">
      <alignment horizontal="general" vertical="bottom" textRotation="0" wrapText="false" indent="0" shrinkToFit="false"/>
      <protection locked="true" hidden="false"/>
    </xf>
    <xf numFmtId="164" fontId="10" fillId="5" borderId="0" xfId="0" applyFont="true" applyBorder="false" applyAlignment="true" applyProtection="false">
      <alignment horizontal="left" vertical="bottom" textRotation="0" wrapText="false" indent="0" shrinkToFit="false"/>
      <protection locked="true" hidden="false"/>
    </xf>
    <xf numFmtId="164" fontId="17" fillId="5" borderId="1" xfId="0" applyFont="true" applyBorder="true" applyAlignment="true" applyProtection="false">
      <alignment horizontal="general" vertical="bottom" textRotation="0" wrapText="false" indent="0" shrinkToFit="false"/>
      <protection locked="true" hidden="false"/>
    </xf>
    <xf numFmtId="164" fontId="9" fillId="5" borderId="0" xfId="0" applyFont="true" applyBorder="false" applyAlignment="true" applyProtection="false">
      <alignment horizontal="general" vertical="bottom" textRotation="0" wrapText="true" indent="0" shrinkToFit="false"/>
      <protection locked="true" hidden="false"/>
    </xf>
    <xf numFmtId="164" fontId="39" fillId="20" borderId="1" xfId="0" applyFont="true" applyBorder="true" applyAlignment="true" applyProtection="false">
      <alignment horizontal="general" vertical="bottom" textRotation="0" wrapText="true" indent="0" shrinkToFit="false"/>
      <protection locked="true" hidden="false"/>
    </xf>
    <xf numFmtId="164" fontId="48" fillId="4" borderId="1" xfId="0" applyFont="true" applyBorder="true" applyAlignment="true" applyProtection="false">
      <alignment horizontal="general" vertical="bottom" textRotation="0" wrapText="false" indent="0" shrinkToFit="false"/>
      <protection locked="true" hidden="false"/>
    </xf>
    <xf numFmtId="164" fontId="26" fillId="4" borderId="1" xfId="0" applyFont="true" applyBorder="true" applyAlignment="true" applyProtection="false">
      <alignment horizontal="general" vertical="bottom" textRotation="0" wrapText="true" indent="0" shrinkToFit="false"/>
      <protection locked="true" hidden="false"/>
    </xf>
    <xf numFmtId="164" fontId="39" fillId="23" borderId="1" xfId="0" applyFont="true" applyBorder="true" applyAlignment="true" applyProtection="false">
      <alignment horizontal="general" vertical="bottom" textRotation="0" wrapText="true" indent="0" shrinkToFit="false"/>
      <protection locked="true" hidden="false"/>
    </xf>
    <xf numFmtId="167" fontId="49" fillId="0" borderId="1" xfId="0" applyFont="true" applyBorder="true" applyAlignment="true" applyProtection="false">
      <alignment horizontal="general" vertical="bottom" textRotation="0" wrapText="true" indent="0" shrinkToFit="false"/>
      <protection locked="true" hidden="false"/>
    </xf>
    <xf numFmtId="164" fontId="26" fillId="9" borderId="1" xfId="0" applyFont="true" applyBorder="true" applyAlignment="true" applyProtection="false">
      <alignment horizontal="general" vertical="bottom" textRotation="0" wrapText="true" indent="0" shrinkToFit="false"/>
      <protection locked="true" hidden="false"/>
    </xf>
    <xf numFmtId="167" fontId="9" fillId="0" borderId="0" xfId="0" applyFont="true" applyBorder="false" applyAlignment="true" applyProtection="false">
      <alignment horizontal="general" vertical="bottom" textRotation="0" wrapText="false" indent="0" shrinkToFit="false"/>
      <protection locked="true" hidden="false"/>
    </xf>
    <xf numFmtId="164" fontId="9" fillId="10" borderId="1" xfId="0" applyFont="true" applyBorder="true" applyAlignment="tru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general" vertical="bottom" textRotation="0" wrapText="false" indent="0" shrinkToFit="false"/>
      <protection locked="true" hidden="false"/>
    </xf>
    <xf numFmtId="164" fontId="40" fillId="20" borderId="1" xfId="0" applyFont="true" applyBorder="true" applyAlignment="true" applyProtection="false">
      <alignment horizontal="general" vertical="bottom" textRotation="0" wrapText="true" indent="0" shrinkToFit="false"/>
      <protection locked="true" hidden="false"/>
    </xf>
    <xf numFmtId="164" fontId="40" fillId="23" borderId="1" xfId="0" applyFont="true" applyBorder="true" applyAlignment="true" applyProtection="false">
      <alignment horizontal="general" vertical="bottom" textRotation="0" wrapText="true" indent="0" shrinkToFit="false"/>
      <protection locked="true" hidden="false"/>
    </xf>
    <xf numFmtId="168" fontId="9" fillId="5" borderId="1" xfId="0" applyFont="true" applyBorder="true" applyAlignment="true" applyProtection="false">
      <alignment horizontal="general" vertical="bottom" textRotation="0" wrapText="false" indent="0" shrinkToFit="false"/>
      <protection locked="true" hidden="false"/>
    </xf>
    <xf numFmtId="164" fontId="39" fillId="5" borderId="1" xfId="0" applyFont="true" applyBorder="true" applyAlignment="true" applyProtection="false">
      <alignment horizontal="general" vertical="bottom" textRotation="0" wrapText="true" indent="0" shrinkToFit="false"/>
      <protection locked="true" hidden="false"/>
    </xf>
    <xf numFmtId="164" fontId="26" fillId="5" borderId="1" xfId="0" applyFont="true" applyBorder="true" applyAlignment="true" applyProtection="false">
      <alignment horizontal="general" vertical="bottom" textRotation="0" wrapText="true" indent="0" shrinkToFit="false"/>
      <protection locked="true" hidden="false"/>
    </xf>
    <xf numFmtId="164" fontId="5" fillId="4" borderId="2" xfId="0" applyFont="true" applyBorder="true" applyAlignment="true" applyProtection="false">
      <alignment horizontal="center" vertical="bottom" textRotation="0" wrapText="false" indent="0" shrinkToFit="false"/>
      <protection locked="true" hidden="false"/>
    </xf>
    <xf numFmtId="164" fontId="21" fillId="4" borderId="1" xfId="0" applyFont="true" applyBorder="true" applyAlignment="true" applyProtection="false">
      <alignment horizontal="general" vertical="bottom" textRotation="0" wrapText="false" indent="0" shrinkToFit="false"/>
      <protection locked="true" hidden="false"/>
    </xf>
    <xf numFmtId="167" fontId="9" fillId="0" borderId="1" xfId="0" applyFont="true" applyBorder="true" applyAlignment="true" applyProtection="false">
      <alignment horizontal="left" vertical="bottom" textRotation="0" wrapText="false" indent="0" shrinkToFit="false"/>
      <protection locked="true" hidden="false"/>
    </xf>
    <xf numFmtId="164" fontId="10" fillId="4" borderId="1" xfId="0" applyFont="true" applyBorder="true" applyAlignment="true" applyProtection="false">
      <alignment horizontal="left" vertical="bottom" textRotation="0" wrapText="true" indent="0" shrinkToFit="false"/>
      <protection locked="true" hidden="false"/>
    </xf>
    <xf numFmtId="164" fontId="18" fillId="13" borderId="4" xfId="0" applyFont="true" applyBorder="true" applyAlignment="true" applyProtection="false">
      <alignment horizontal="center" vertical="bottom" textRotation="0" wrapText="true" indent="0" shrinkToFit="false"/>
      <protection locked="true" hidden="false"/>
    </xf>
    <xf numFmtId="164" fontId="39" fillId="9" borderId="2" xfId="0" applyFont="true" applyBorder="true" applyAlignment="true" applyProtection="false">
      <alignment horizontal="general" vertical="bottom" textRotation="0" wrapText="false" indent="0" shrinkToFit="false"/>
      <protection locked="true" hidden="false"/>
    </xf>
    <xf numFmtId="164" fontId="10" fillId="15" borderId="0" xfId="0" applyFont="true" applyBorder="false" applyAlignment="true" applyProtection="false">
      <alignment horizontal="left" vertical="bottom" textRotation="0" wrapText="true" indent="0" shrinkToFit="false"/>
      <protection locked="true" hidden="false"/>
    </xf>
    <xf numFmtId="164" fontId="39" fillId="11" borderId="1" xfId="0" applyFont="true" applyBorder="true" applyAlignment="true" applyProtection="false">
      <alignment horizontal="general" vertical="bottom" textRotation="0" wrapText="true" indent="0" shrinkToFit="false"/>
      <protection locked="true" hidden="false"/>
    </xf>
    <xf numFmtId="164" fontId="16" fillId="12" borderId="0" xfId="0" applyFont="true" applyBorder="false" applyAlignment="true" applyProtection="false">
      <alignment horizontal="left" vertical="bottom" textRotation="0" wrapText="false" indent="0" shrinkToFit="false"/>
      <protection locked="true" hidden="false"/>
    </xf>
    <xf numFmtId="164" fontId="10" fillId="5" borderId="1" xfId="0" applyFont="true" applyBorder="true" applyAlignment="true" applyProtection="false">
      <alignment horizontal="left" vertical="bottom" textRotation="0" wrapText="false" indent="0" shrinkToFit="false"/>
      <protection locked="true" hidden="false"/>
    </xf>
    <xf numFmtId="164" fontId="51" fillId="10" borderId="1" xfId="0" applyFont="true" applyBorder="true" applyAlignment="true" applyProtection="false">
      <alignment horizontal="general" vertical="bottom" textRotation="0" wrapText="true" indent="0" shrinkToFit="false"/>
      <protection locked="true" hidden="false"/>
    </xf>
    <xf numFmtId="164" fontId="27" fillId="23" borderId="1" xfId="0" applyFont="true" applyBorder="true" applyAlignment="true" applyProtection="false">
      <alignment horizontal="general" vertical="bottom" textRotation="0" wrapText="true" indent="0" shrinkToFit="false"/>
      <protection locked="true" hidden="false"/>
    </xf>
    <xf numFmtId="164" fontId="10" fillId="12" borderId="1" xfId="0" applyFont="true" applyBorder="true" applyAlignment="true" applyProtection="false">
      <alignment horizontal="general" vertical="bottom" textRotation="0" wrapText="false" indent="0" shrinkToFit="false"/>
      <protection locked="true" hidden="false"/>
    </xf>
    <xf numFmtId="164" fontId="10" fillId="4" borderId="1" xfId="0" applyFont="true" applyBorder="true" applyAlignment="true" applyProtection="false">
      <alignment horizontal="general" vertical="bottom" textRotation="0" wrapText="false" indent="0" shrinkToFit="false"/>
      <protection locked="true" hidden="false"/>
    </xf>
    <xf numFmtId="164" fontId="25" fillId="4" borderId="0" xfId="0" applyFont="true" applyBorder="false" applyAlignment="true" applyProtection="false">
      <alignment horizontal="general" vertical="bottom" textRotation="0" wrapText="true" indent="0" shrinkToFit="false"/>
      <protection locked="true" hidden="false"/>
    </xf>
    <xf numFmtId="169" fontId="10" fillId="9" borderId="0" xfId="0" applyFont="true" applyBorder="false" applyAlignment="true" applyProtection="false">
      <alignment horizontal="general" vertical="bottom" textRotation="0" wrapText="false" indent="0" shrinkToFit="false"/>
      <protection locked="true" hidden="false"/>
    </xf>
    <xf numFmtId="164" fontId="10" fillId="12" borderId="0" xfId="0" applyFont="true" applyBorder="false" applyAlignment="true" applyProtection="false">
      <alignment horizontal="left" vertical="bottom" textRotation="0" wrapText="true" indent="0" shrinkToFit="false"/>
      <protection locked="true" hidden="false"/>
    </xf>
    <xf numFmtId="164" fontId="43" fillId="15" borderId="1" xfId="0" applyFont="true" applyBorder="true" applyAlignment="true" applyProtection="false">
      <alignment horizontal="general" vertical="bottom" textRotation="0" wrapText="true" indent="0" shrinkToFit="false"/>
      <protection locked="true" hidden="false"/>
    </xf>
    <xf numFmtId="164" fontId="10" fillId="9" borderId="0" xfId="0" applyFont="true" applyBorder="false" applyAlignment="true" applyProtection="false">
      <alignment horizontal="left" vertical="center" textRotation="0" wrapText="true" indent="0" shrinkToFit="false"/>
      <protection locked="true" hidden="false"/>
    </xf>
    <xf numFmtId="164" fontId="10" fillId="11" borderId="0" xfId="0" applyFont="true" applyBorder="false" applyAlignment="true" applyProtection="false">
      <alignment horizontal="left" vertical="bottom" textRotation="0" wrapText="true" indent="0" shrinkToFit="false"/>
      <protection locked="true" hidden="false"/>
    </xf>
    <xf numFmtId="164" fontId="40" fillId="20" borderId="1" xfId="0" applyFont="true" applyBorder="true" applyAlignment="tru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general" vertical="bottom" textRotation="0" wrapText="true" indent="0" shrinkToFit="false"/>
      <protection locked="true" hidden="false"/>
    </xf>
    <xf numFmtId="164" fontId="52" fillId="4" borderId="1" xfId="0" applyFont="true" applyBorder="true" applyAlignment="true" applyProtection="false">
      <alignment horizontal="general" vertical="bottom" textRotation="0" wrapText="false" indent="0" shrinkToFit="false"/>
      <protection locked="true" hidden="false"/>
    </xf>
    <xf numFmtId="164" fontId="10" fillId="5" borderId="0" xfId="0" applyFont="true" applyBorder="false" applyAlignment="true" applyProtection="false">
      <alignment horizontal="general" vertical="bottom" textRotation="0" wrapText="false" indent="0" shrinkToFit="false"/>
      <protection locked="true" hidden="false"/>
    </xf>
    <xf numFmtId="164" fontId="53" fillId="11" borderId="0" xfId="0" applyFont="true" applyBorder="false" applyAlignment="true" applyProtection="false">
      <alignment horizontal="left" vertical="bottom" textRotation="0" wrapText="false" indent="0" shrinkToFit="false"/>
      <protection locked="true" hidden="false"/>
    </xf>
    <xf numFmtId="164" fontId="31" fillId="21" borderId="1" xfId="0" applyFont="true" applyBorder="true" applyAlignment="true" applyProtection="false">
      <alignment horizontal="general" vertical="bottom" textRotation="0" wrapText="true" indent="0" shrinkToFit="false"/>
      <protection locked="true" hidden="false"/>
    </xf>
    <xf numFmtId="169" fontId="9" fillId="5" borderId="1" xfId="0" applyFont="true" applyBorder="true" applyAlignment="true" applyProtection="false">
      <alignment horizontal="general" vertical="bottom" textRotation="0" wrapText="false" indent="0" shrinkToFit="false"/>
      <protection locked="true" hidden="false"/>
    </xf>
    <xf numFmtId="164" fontId="9" fillId="5" borderId="0" xfId="0" applyFont="true" applyBorder="false" applyAlignment="false" applyProtection="false">
      <alignment horizontal="general" vertical="bottom" textRotation="0" wrapText="false" indent="0" shrinkToFit="false"/>
      <protection locked="true" hidden="false"/>
    </xf>
    <xf numFmtId="164" fontId="39" fillId="0" borderId="1" xfId="0" applyFont="true" applyBorder="true" applyAlignment="true" applyProtection="false">
      <alignment horizontal="general" vertical="bottom" textRotation="0" wrapText="true" indent="0" shrinkToFit="false"/>
      <protection locked="true" hidden="false"/>
    </xf>
    <xf numFmtId="164" fontId="41" fillId="0" borderId="1" xfId="0" applyFont="true" applyBorder="true" applyAlignment="true" applyProtection="false">
      <alignment horizontal="general" vertical="bottom" textRotation="0" wrapText="false" indent="0" shrinkToFit="false"/>
      <protection locked="true" hidden="false"/>
    </xf>
    <xf numFmtId="164" fontId="42" fillId="20" borderId="0" xfId="0" applyFont="true" applyBorder="false" applyAlignment="true" applyProtection="false">
      <alignment horizontal="left" vertical="bottom" textRotation="0" wrapText="true" indent="0" shrinkToFit="false"/>
      <protection locked="true" hidden="false"/>
    </xf>
    <xf numFmtId="164" fontId="32" fillId="0" borderId="1" xfId="0" applyFont="true" applyBorder="true" applyAlignment="true" applyProtection="false">
      <alignment horizontal="general" vertical="bottom" textRotation="0" wrapText="false" indent="0" shrinkToFit="false"/>
      <protection locked="true" hidden="false"/>
    </xf>
    <xf numFmtId="164" fontId="9" fillId="17" borderId="1" xfId="0" applyFont="true" applyBorder="true" applyAlignment="true" applyProtection="false">
      <alignment horizontal="general" vertical="bottom" textRotation="0" wrapText="true" indent="0" shrinkToFit="false"/>
      <protection locked="true" hidden="false"/>
    </xf>
    <xf numFmtId="164" fontId="54" fillId="4" borderId="1" xfId="0" applyFont="true" applyBorder="true" applyAlignment="true" applyProtection="false">
      <alignment horizontal="general" vertical="bottom" textRotation="0" wrapText="false" indent="0" shrinkToFit="false"/>
      <protection locked="true" hidden="false"/>
    </xf>
    <xf numFmtId="164" fontId="53" fillId="11" borderId="0" xfId="0" applyFont="true" applyBorder="false" applyAlignment="true" applyProtection="false">
      <alignment horizontal="left" vertical="bottom" textRotation="0" wrapText="true" indent="0" shrinkToFit="false"/>
      <protection locked="true" hidden="false"/>
    </xf>
    <xf numFmtId="164" fontId="53" fillId="11" borderId="1" xfId="0" applyFont="true" applyBorder="true" applyAlignment="true" applyProtection="false">
      <alignment horizontal="left" vertical="bottom" textRotation="0" wrapText="true" indent="0" shrinkToFit="false"/>
      <protection locked="true" hidden="false"/>
    </xf>
    <xf numFmtId="164" fontId="53" fillId="11" borderId="1" xfId="0" applyFont="true" applyBorder="true" applyAlignment="true" applyProtection="false">
      <alignment horizontal="general" vertical="bottom" textRotation="0" wrapText="true" indent="0" shrinkToFit="false"/>
      <protection locked="true" hidden="false"/>
    </xf>
    <xf numFmtId="164" fontId="9" fillId="30" borderId="1" xfId="0" applyFont="true" applyBorder="true" applyAlignment="true" applyProtection="false">
      <alignment horizontal="general" vertical="bottom" textRotation="0" wrapText="false" indent="0" shrinkToFit="false"/>
      <protection locked="true" hidden="false"/>
    </xf>
    <xf numFmtId="164" fontId="40" fillId="5" borderId="1" xfId="0" applyFont="true" applyBorder="true" applyAlignment="true" applyProtection="false">
      <alignment horizontal="general" vertical="bottom" textRotation="0" wrapText="true" indent="0" shrinkToFit="false"/>
      <protection locked="true" hidden="false"/>
    </xf>
    <xf numFmtId="164" fontId="55" fillId="4" borderId="1" xfId="0" applyFont="true" applyBorder="true" applyAlignment="true" applyProtection="false">
      <alignment horizontal="general" vertical="bottom" textRotation="0" wrapText="false" indent="0" shrinkToFit="false"/>
      <protection locked="true" hidden="false"/>
    </xf>
    <xf numFmtId="164" fontId="55" fillId="11" borderId="1" xfId="0" applyFont="true" applyBorder="true" applyAlignment="true" applyProtection="false">
      <alignment horizontal="general" vertical="bottom" textRotation="0" wrapText="false" indent="0" shrinkToFit="false"/>
      <protection locked="true" hidden="false"/>
    </xf>
    <xf numFmtId="164" fontId="55" fillId="20" borderId="1" xfId="0" applyFont="true" applyBorder="true" applyAlignment="true" applyProtection="false">
      <alignment horizontal="general" vertical="bottom" textRotation="0" wrapText="true" indent="0" shrinkToFit="false"/>
      <protection locked="true" hidden="false"/>
    </xf>
    <xf numFmtId="164" fontId="55" fillId="15" borderId="1" xfId="0" applyFont="true" applyBorder="true" applyAlignment="true" applyProtection="false">
      <alignment horizontal="general" vertical="bottom" textRotation="0" wrapText="true" indent="0" shrinkToFit="false"/>
      <protection locked="true" hidden="false"/>
    </xf>
    <xf numFmtId="164" fontId="43" fillId="10" borderId="1" xfId="0" applyFont="true" applyBorder="true" applyAlignment="true" applyProtection="false">
      <alignment horizontal="general" vertical="bottom" textRotation="0" wrapText="true" indent="0" shrinkToFit="false"/>
      <protection locked="true" hidden="false"/>
    </xf>
    <xf numFmtId="164" fontId="55" fillId="11" borderId="1" xfId="0" applyFont="true" applyBorder="true" applyAlignment="true" applyProtection="false">
      <alignment horizontal="general" vertical="bottom" textRotation="0" wrapText="true" indent="0" shrinkToFit="false"/>
      <protection locked="true" hidden="false"/>
    </xf>
    <xf numFmtId="164" fontId="7" fillId="4" borderId="3" xfId="0" applyFont="true" applyBorder="true" applyAlignment="true" applyProtection="false">
      <alignment horizontal="right" vertical="bottom" textRotation="0" wrapText="false" indent="0" shrinkToFit="false"/>
      <protection locked="true" hidden="false"/>
    </xf>
    <xf numFmtId="164" fontId="55" fillId="20" borderId="2" xfId="0" applyFont="true" applyBorder="true" applyAlignment="true" applyProtection="false">
      <alignment horizontal="general" vertical="bottom" textRotation="0" wrapText="false" indent="0" shrinkToFit="false"/>
      <protection locked="true" hidden="false"/>
    </xf>
    <xf numFmtId="164" fontId="55" fillId="20" borderId="2" xfId="0" applyFont="true" applyBorder="true" applyAlignment="true" applyProtection="false">
      <alignment horizontal="general" vertical="bottom" textRotation="0" wrapText="true" indent="0" shrinkToFit="false"/>
      <protection locked="true" hidden="false"/>
    </xf>
    <xf numFmtId="164" fontId="56" fillId="10" borderId="0" xfId="0" applyFont="true" applyBorder="false" applyAlignment="true" applyProtection="false">
      <alignment horizontal="left" vertical="bottom" textRotation="0" wrapText="true" indent="0" shrinkToFit="false"/>
      <protection locked="true" hidden="false"/>
    </xf>
    <xf numFmtId="164" fontId="25" fillId="24" borderId="1" xfId="0" applyFont="true" applyBorder="true" applyAlignment="true" applyProtection="false">
      <alignment horizontal="general" vertical="bottom" textRotation="0" wrapText="true" indent="0" shrinkToFit="false"/>
      <protection locked="true" hidden="false"/>
    </xf>
    <xf numFmtId="164" fontId="57" fillId="31" borderId="1" xfId="0" applyFont="true" applyBorder="true" applyAlignment="true" applyProtection="false">
      <alignment horizontal="center" vertical="bottom" textRotation="0" wrapText="false" indent="0" shrinkToFit="false"/>
      <protection locked="true" hidden="false"/>
    </xf>
    <xf numFmtId="164" fontId="55" fillId="0" borderId="1" xfId="0" applyFont="true" applyBorder="true" applyAlignment="false" applyProtection="false">
      <alignment horizontal="general" vertical="bottom" textRotation="0" wrapText="false" indent="0" shrinkToFit="false"/>
      <protection locked="true" hidden="false"/>
    </xf>
    <xf numFmtId="164" fontId="55" fillId="3" borderId="1" xfId="0" applyFont="true" applyBorder="true" applyAlignment="true" applyProtection="false">
      <alignment horizontal="general" vertical="bottom" textRotation="0" wrapText="true" indent="0" shrinkToFit="false"/>
      <protection locked="true" hidden="false"/>
    </xf>
    <xf numFmtId="164" fontId="55" fillId="10" borderId="1" xfId="0" applyFont="true" applyBorder="true" applyAlignment="true" applyProtection="false">
      <alignment horizontal="general" vertical="bottom" textRotation="0" wrapText="true" indent="0" shrinkToFit="false"/>
      <protection locked="true" hidden="false"/>
    </xf>
    <xf numFmtId="164" fontId="10" fillId="13" borderId="0" xfId="0" applyFont="true" applyBorder="false" applyAlignment="true" applyProtection="false">
      <alignment horizontal="right" vertical="bottom" textRotation="0" wrapText="false" indent="0" shrinkToFit="false"/>
      <protection locked="true" hidden="false"/>
    </xf>
    <xf numFmtId="164" fontId="11" fillId="11" borderId="0" xfId="0" applyFont="true" applyBorder="false" applyAlignment="true" applyProtection="false">
      <alignment horizontal="left" vertical="bottom" textRotation="0" wrapText="true" indent="0" shrinkToFit="false"/>
      <protection locked="true" hidden="false"/>
    </xf>
    <xf numFmtId="164" fontId="55" fillId="5" borderId="1" xfId="0" applyFont="true" applyBorder="true" applyAlignment="true" applyProtection="false">
      <alignment horizontal="general" vertical="bottom" textRotation="0" wrapText="tru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7" fillId="9" borderId="5" xfId="0" applyFont="true" applyBorder="true" applyAlignment="true" applyProtection="false">
      <alignment horizontal="general" vertical="bottom" textRotation="0" wrapText="true" indent="0" shrinkToFit="false"/>
      <protection locked="true" hidden="false"/>
    </xf>
    <xf numFmtId="164" fontId="17" fillId="27" borderId="1" xfId="0" applyFont="true" applyBorder="true" applyAlignment="true" applyProtection="false">
      <alignment horizontal="general" vertical="bottom" textRotation="0" wrapText="true" indent="0" shrinkToFit="false"/>
      <protection locked="true" hidden="false"/>
    </xf>
    <xf numFmtId="164" fontId="20" fillId="5" borderId="0" xfId="0" applyFont="true" applyBorder="false" applyAlignment="true" applyProtection="false">
      <alignment horizontal="left" vertical="bottom" textRotation="0" wrapText="true" indent="0" shrinkToFit="false"/>
      <protection locked="true" hidden="false"/>
    </xf>
    <xf numFmtId="164" fontId="58" fillId="10" borderId="1" xfId="0" applyFont="true" applyBorder="true" applyAlignment="true" applyProtection="false">
      <alignment horizontal="general" vertical="bottom" textRotation="0" wrapText="true" indent="0" shrinkToFit="false"/>
      <protection locked="true" hidden="false"/>
    </xf>
    <xf numFmtId="164" fontId="9" fillId="32" borderId="1" xfId="0" applyFont="true" applyBorder="true" applyAlignment="true" applyProtection="false">
      <alignment horizontal="general" vertical="bottom" textRotation="0" wrapText="true" indent="0" shrinkToFit="false"/>
      <protection locked="true" hidden="false"/>
    </xf>
    <xf numFmtId="164" fontId="39" fillId="0" borderId="1" xfId="0" applyFont="true" applyBorder="true" applyAlignment="true" applyProtection="false">
      <alignment horizontal="general" vertical="bottom" textRotation="0" wrapText="false" indent="0" shrinkToFit="false"/>
      <protection locked="true" hidden="false"/>
    </xf>
    <xf numFmtId="164" fontId="24" fillId="11" borderId="1" xfId="0" applyFont="true" applyBorder="true" applyAlignment="true" applyProtection="false">
      <alignment horizontal="general" vertical="bottom" textRotation="0" wrapText="false" indent="0" shrinkToFit="false"/>
      <protection locked="true" hidden="false"/>
    </xf>
    <xf numFmtId="164" fontId="25" fillId="3" borderId="1" xfId="0" applyFont="true" applyBorder="true" applyAlignment="true" applyProtection="false">
      <alignment horizontal="general" vertical="bottom" textRotation="0" wrapText="true" indent="0" shrinkToFit="false"/>
      <protection locked="true" hidden="false"/>
    </xf>
    <xf numFmtId="164" fontId="24" fillId="10" borderId="1" xfId="0" applyFont="true" applyBorder="true" applyAlignment="true" applyProtection="false">
      <alignment horizontal="general" vertical="bottom" textRotation="0" wrapText="false" indent="0" shrinkToFit="false"/>
      <protection locked="true" hidden="false"/>
    </xf>
    <xf numFmtId="164" fontId="55" fillId="20" borderId="1" xfId="0" applyFont="true" applyBorder="true" applyAlignment="true" applyProtection="false">
      <alignment horizontal="general" vertical="bottom" textRotation="0" wrapText="false" indent="0" shrinkToFit="false"/>
      <protection locked="true" hidden="false"/>
    </xf>
    <xf numFmtId="164" fontId="30" fillId="20" borderId="1" xfId="0" applyFont="true" applyBorder="true" applyAlignment="true" applyProtection="false">
      <alignment horizontal="general" vertical="bottom" textRotation="0" wrapText="true" indent="0" shrinkToFit="false"/>
      <protection locked="true" hidden="false"/>
    </xf>
    <xf numFmtId="164" fontId="59" fillId="0" borderId="1" xfId="0" applyFont="true" applyBorder="true" applyAlignment="true" applyProtection="false">
      <alignment horizontal="general" vertical="bottom" textRotation="0" wrapText="true" indent="0" shrinkToFit="false"/>
      <protection locked="true" hidden="false"/>
    </xf>
    <xf numFmtId="164" fontId="10" fillId="10" borderId="0" xfId="0" applyFont="true" applyBorder="false" applyAlignment="true" applyProtection="false">
      <alignment horizontal="general" vertical="bottom" textRotation="0" wrapText="false" indent="0" shrinkToFit="false"/>
      <protection locked="true" hidden="false"/>
    </xf>
    <xf numFmtId="164" fontId="25" fillId="4" borderId="1" xfId="0" applyFont="true" applyBorder="true" applyAlignment="true" applyProtection="false">
      <alignment horizontal="general" vertical="bottom" textRotation="0" wrapText="true" indent="0" shrinkToFit="false"/>
      <protection locked="true" hidden="false"/>
    </xf>
    <xf numFmtId="164" fontId="24" fillId="4" borderId="1" xfId="0" applyFont="true" applyBorder="true" applyAlignment="true" applyProtection="false">
      <alignment horizontal="general" vertical="bottom" textRotation="0" wrapText="true" indent="0" shrinkToFit="false"/>
      <protection locked="true" hidden="false"/>
    </xf>
    <xf numFmtId="164" fontId="60" fillId="27" borderId="1" xfId="0" applyFont="true" applyBorder="true" applyAlignment="true" applyProtection="false">
      <alignment horizontal="general" vertical="bottom" textRotation="0" wrapText="false" indent="0" shrinkToFit="false"/>
      <protection locked="true" hidden="false"/>
    </xf>
    <xf numFmtId="169" fontId="60" fillId="0" borderId="1" xfId="0" applyFont="true" applyBorder="true" applyAlignment="true" applyProtection="false">
      <alignment horizontal="general" vertical="bottom" textRotation="0" wrapText="false" indent="0" shrinkToFit="false"/>
      <protection locked="true" hidden="false"/>
    </xf>
    <xf numFmtId="164" fontId="60" fillId="17" borderId="1" xfId="0" applyFont="true" applyBorder="true" applyAlignment="true" applyProtection="false">
      <alignment horizontal="general" vertical="bottom" textRotation="0" wrapText="true" indent="0" shrinkToFit="false"/>
      <protection locked="true" hidden="false"/>
    </xf>
    <xf numFmtId="164" fontId="60" fillId="0" borderId="1" xfId="0" applyFont="true" applyBorder="true" applyAlignment="true" applyProtection="false">
      <alignment horizontal="general" vertical="bottom" textRotation="0" wrapText="false" indent="0" shrinkToFit="false"/>
      <protection locked="true" hidden="false"/>
    </xf>
    <xf numFmtId="164" fontId="60" fillId="0" borderId="1" xfId="0" applyFont="true" applyBorder="true" applyAlignment="true" applyProtection="false">
      <alignment horizontal="general" vertical="bottom" textRotation="0" wrapText="true" indent="0" shrinkToFit="false"/>
      <protection locked="true" hidden="false"/>
    </xf>
    <xf numFmtId="164" fontId="60" fillId="0" borderId="1" xfId="0" applyFont="true" applyBorder="true" applyAlignment="false" applyProtection="false">
      <alignment horizontal="general" vertical="bottom" textRotation="0" wrapText="fals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27" fillId="18" borderId="1" xfId="0" applyFont="true" applyBorder="true" applyAlignment="true" applyProtection="false">
      <alignment horizontal="general" vertical="bottom" textRotation="0" wrapText="false" indent="0" shrinkToFit="false"/>
      <protection locked="true" hidden="false"/>
    </xf>
    <xf numFmtId="164" fontId="9" fillId="10" borderId="1" xfId="0" applyFont="true" applyBorder="true" applyAlignment="true" applyProtection="false">
      <alignment horizontal="general" vertical="bottom" textRotation="0" wrapText="true" indent="0" shrinkToFit="false"/>
      <protection locked="true" hidden="false"/>
    </xf>
    <xf numFmtId="164" fontId="25" fillId="15" borderId="1" xfId="0" applyFont="true" applyBorder="true" applyAlignment="true" applyProtection="false">
      <alignment horizontal="general" vertical="bottom" textRotation="0" wrapText="true" indent="0" shrinkToFit="false"/>
      <protection locked="true" hidden="false"/>
    </xf>
    <xf numFmtId="168" fontId="9" fillId="4" borderId="1" xfId="0" applyFont="true" applyBorder="true" applyAlignment="true" applyProtection="false">
      <alignment horizontal="general" vertical="bottom" textRotation="0" wrapText="false" indent="0" shrinkToFit="false"/>
      <protection locked="true" hidden="false"/>
    </xf>
    <xf numFmtId="164" fontId="24" fillId="4" borderId="1" xfId="0" applyFont="true" applyBorder="true" applyAlignment="true" applyProtection="false">
      <alignment horizontal="general" vertical="bottom" textRotation="0" wrapText="false" indent="0" shrinkToFit="false"/>
      <protection locked="true" hidden="false"/>
    </xf>
    <xf numFmtId="164" fontId="39" fillId="13" borderId="1" xfId="0" applyFont="true" applyBorder="true" applyAlignment="true" applyProtection="false">
      <alignment horizontal="general" vertical="bottom" textRotation="0" wrapText="false" indent="0" shrinkToFit="false"/>
      <protection locked="true" hidden="false"/>
    </xf>
    <xf numFmtId="164" fontId="17" fillId="12" borderId="2" xfId="0" applyFont="true" applyBorder="true" applyAlignment="true" applyProtection="false">
      <alignment horizontal="general" vertical="bottom" textRotation="0" wrapText="false" indent="0" shrinkToFit="false"/>
      <protection locked="true" hidden="false"/>
    </xf>
    <xf numFmtId="164" fontId="17" fillId="17" borderId="1" xfId="0" applyFont="true" applyBorder="true" applyAlignment="tru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left" vertical="center" textRotation="0" wrapText="true" indent="0" shrinkToFit="false"/>
      <protection locked="true" hidden="false"/>
    </xf>
    <xf numFmtId="164" fontId="17" fillId="10" borderId="1" xfId="0" applyFont="true" applyBorder="true" applyAlignment="true" applyProtection="false">
      <alignment horizontal="general" vertical="bottom" textRotation="0" wrapText="false" indent="0" shrinkToFit="false"/>
      <protection locked="true" hidden="false"/>
    </xf>
    <xf numFmtId="164" fontId="55" fillId="4" borderId="1" xfId="0" applyFont="true" applyBorder="true" applyAlignment="true" applyProtection="false">
      <alignment horizontal="general" vertical="bottom" textRotation="0" wrapText="true" indent="0" shrinkToFit="false"/>
      <protection locked="true" hidden="false"/>
    </xf>
    <xf numFmtId="164" fontId="10" fillId="13" borderId="0" xfId="0" applyFont="true" applyBorder="false" applyAlignment="true" applyProtection="false">
      <alignment horizontal="left" vertical="bottom" textRotation="0" wrapText="false" indent="0" shrinkToFit="false"/>
      <protection locked="true" hidden="false"/>
    </xf>
    <xf numFmtId="164" fontId="9" fillId="33" borderId="1" xfId="0" applyFont="true" applyBorder="true" applyAlignment="true" applyProtection="false">
      <alignment horizontal="general" vertical="bottom" textRotation="0" wrapText="false" indent="0" shrinkToFit="false"/>
      <protection locked="true" hidden="false"/>
    </xf>
    <xf numFmtId="164" fontId="27" fillId="3" borderId="1" xfId="0" applyFont="true" applyBorder="true" applyAlignment="true" applyProtection="false">
      <alignment horizontal="general" vertical="bottom" textRotation="0" wrapText="true" indent="0" shrinkToFit="false"/>
      <protection locked="true" hidden="false"/>
    </xf>
    <xf numFmtId="164" fontId="10" fillId="13" borderId="1" xfId="0" applyFont="true" applyBorder="true" applyAlignment="true" applyProtection="false">
      <alignment horizontal="left" vertical="bottom" textRotation="0" wrapText="false" indent="0" shrinkToFit="false"/>
      <protection locked="true" hidden="false"/>
    </xf>
    <xf numFmtId="164" fontId="18" fillId="13" borderId="1" xfId="0" applyFont="true" applyBorder="true" applyAlignment="true" applyProtection="false">
      <alignment horizontal="center" vertical="bottom" textRotation="0" wrapText="true" indent="0" shrinkToFit="false"/>
      <protection locked="true" hidden="false"/>
    </xf>
    <xf numFmtId="164" fontId="7" fillId="17" borderId="1" xfId="0" applyFont="true" applyBorder="true" applyAlignment="true" applyProtection="false">
      <alignment horizontal="general" vertical="bottom" textRotation="0" wrapText="false" indent="0" shrinkToFit="false"/>
      <protection locked="true" hidden="false"/>
    </xf>
    <xf numFmtId="164" fontId="27" fillId="24" borderId="1" xfId="0" applyFont="true" applyBorder="true" applyAlignment="true" applyProtection="false">
      <alignment horizontal="general" vertical="bottom" textRotation="0" wrapText="false" indent="0" shrinkToFit="false"/>
      <protection locked="true" hidden="false"/>
    </xf>
    <xf numFmtId="164" fontId="27" fillId="24" borderId="1" xfId="0" applyFont="true" applyBorder="true" applyAlignment="true" applyProtection="false">
      <alignment horizontal="general" vertical="bottom" textRotation="0" wrapText="true" indent="0" shrinkToFit="false"/>
      <protection locked="true" hidden="false"/>
    </xf>
    <xf numFmtId="164" fontId="27" fillId="15" borderId="1" xfId="0" applyFont="true" applyBorder="true" applyAlignment="true" applyProtection="false">
      <alignment horizontal="general" vertical="bottom" textRotation="0" wrapText="true" indent="0" shrinkToFit="false"/>
      <protection locked="true" hidden="false"/>
    </xf>
    <xf numFmtId="164" fontId="26" fillId="24" borderId="1" xfId="0" applyFont="true" applyBorder="true" applyAlignment="true" applyProtection="false">
      <alignment horizontal="general" vertical="bottom" textRotation="0" wrapText="true" indent="0" shrinkToFit="false"/>
      <protection locked="true" hidden="false"/>
    </xf>
    <xf numFmtId="164" fontId="9" fillId="10" borderId="0" xfId="0" applyFont="true" applyBorder="false" applyAlignment="true" applyProtection="false">
      <alignment horizontal="general" vertical="bottom" textRotation="0" wrapText="false" indent="0" shrinkToFit="false"/>
      <protection locked="true" hidden="false"/>
    </xf>
    <xf numFmtId="164" fontId="39" fillId="10" borderId="0" xfId="0" applyFont="true" applyBorder="false" applyAlignment="true" applyProtection="false">
      <alignment horizontal="general" vertical="bottom" textRotation="0" wrapText="true" indent="0" shrinkToFit="false"/>
      <protection locked="true" hidden="false"/>
    </xf>
    <xf numFmtId="164" fontId="26" fillId="0" borderId="1" xfId="0" applyFont="true" applyBorder="true" applyAlignment="true" applyProtection="false">
      <alignment horizontal="general" vertical="bottom" textRotation="0" wrapText="false" indent="0" shrinkToFit="false"/>
      <protection locked="true" hidden="false"/>
    </xf>
    <xf numFmtId="164" fontId="36" fillId="22" borderId="1" xfId="0" applyFont="true" applyBorder="true" applyAlignment="true" applyProtection="false">
      <alignment horizontal="general" vertical="bottom" textRotation="0" wrapText="true" indent="0" shrinkToFit="false"/>
      <protection locked="true" hidden="false"/>
    </xf>
    <xf numFmtId="164" fontId="40" fillId="4" borderId="1" xfId="0" applyFont="true" applyBorder="true" applyAlignment="true" applyProtection="false">
      <alignment horizontal="general" vertical="bottom" textRotation="0" wrapText="true" indent="0" shrinkToFit="false"/>
      <protection locked="true" hidden="false"/>
    </xf>
    <xf numFmtId="164" fontId="61" fillId="14" borderId="1" xfId="0" applyFont="true" applyBorder="true" applyAlignment="true" applyProtection="false">
      <alignment horizontal="general" vertical="bottom" textRotation="0" wrapText="true" indent="0" shrinkToFit="false"/>
      <protection locked="true" hidden="false"/>
    </xf>
    <xf numFmtId="164" fontId="25" fillId="29" borderId="1" xfId="0" applyFont="true" applyBorder="true" applyAlignment="true" applyProtection="false">
      <alignment horizontal="general" vertical="bottom" textRotation="0" wrapText="false" indent="0" shrinkToFit="false"/>
      <protection locked="true" hidden="false"/>
    </xf>
    <xf numFmtId="167" fontId="62" fillId="9" borderId="1" xfId="0" applyFont="true" applyBorder="true" applyAlignment="true" applyProtection="false">
      <alignment horizontal="general" vertical="bottom" textRotation="0" wrapText="false" indent="0" shrinkToFit="false"/>
      <protection locked="true" hidden="false"/>
    </xf>
    <xf numFmtId="164" fontId="36" fillId="4" borderId="1"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10" fillId="10" borderId="0" xfId="0" applyFont="true" applyBorder="false" applyAlignment="true" applyProtection="false">
      <alignment horizontal="left" vertical="bottom" textRotation="0" wrapText="false" indent="0" shrinkToFit="false"/>
      <protection locked="true" hidden="false"/>
    </xf>
    <xf numFmtId="164" fontId="47" fillId="6" borderId="1" xfId="0" applyFont="true" applyBorder="true" applyAlignment="true" applyProtection="false">
      <alignment horizontal="general" vertical="bottom" textRotation="0" wrapText="true" indent="0" shrinkToFit="false"/>
      <protection locked="true" hidden="false"/>
    </xf>
    <xf numFmtId="164" fontId="63" fillId="4" borderId="1" xfId="0" applyFont="true" applyBorder="true" applyAlignment="true" applyProtection="false">
      <alignment horizontal="general" vertical="bottom" textRotation="0" wrapText="true" indent="0" shrinkToFit="false"/>
      <protection locked="true" hidden="false"/>
    </xf>
    <xf numFmtId="164" fontId="55" fillId="5" borderId="1" xfId="0" applyFont="true" applyBorder="true" applyAlignment="true" applyProtection="false">
      <alignment horizontal="general" vertical="bottom" textRotation="0" wrapText="false" indent="0" shrinkToFit="false"/>
      <protection locked="true" hidden="false"/>
    </xf>
    <xf numFmtId="164" fontId="24" fillId="14" borderId="1" xfId="0" applyFont="true" applyBorder="true" applyAlignment="true" applyProtection="false">
      <alignment horizontal="general" vertical="bottom" textRotation="0" wrapText="true" indent="0" shrinkToFit="false"/>
      <protection locked="true" hidden="false"/>
    </xf>
    <xf numFmtId="164" fontId="27" fillId="20" borderId="1" xfId="0" applyFont="true" applyBorder="true" applyAlignment="true" applyProtection="false">
      <alignment horizontal="general" vertical="bottom" textRotation="0" wrapText="false" indent="0" shrinkToFit="false"/>
      <protection locked="true" hidden="false"/>
    </xf>
    <xf numFmtId="164" fontId="10" fillId="15" borderId="1" xfId="0" applyFont="true" applyBorder="true" applyAlignment="true" applyProtection="false">
      <alignment horizontal="right" vertical="bottom" textRotation="0" wrapText="true" indent="0" shrinkToFit="false"/>
      <protection locked="true" hidden="false"/>
    </xf>
    <xf numFmtId="164" fontId="9" fillId="0" borderId="1" xfId="0" applyFont="true" applyBorder="true" applyAlignment="true" applyProtection="false">
      <alignment horizontal="general" vertical="center" textRotation="0" wrapText="false" indent="0" shrinkToFit="false"/>
      <protection locked="true" hidden="false"/>
    </xf>
    <xf numFmtId="164" fontId="55" fillId="0" borderId="1" xfId="0" applyFont="true" applyBorder="true" applyAlignment="true" applyProtection="false">
      <alignment horizontal="center" vertical="center" textRotation="0" wrapText="false" indent="0" shrinkToFit="false"/>
      <protection locked="true" hidden="false"/>
    </xf>
    <xf numFmtId="164" fontId="55" fillId="0" borderId="1" xfId="0" applyFont="true" applyBorder="true" applyAlignment="true" applyProtection="false">
      <alignment horizontal="general" vertical="bottom" textRotation="0" wrapText="false" indent="0" shrinkToFit="false"/>
      <protection locked="true" hidden="false"/>
    </xf>
    <xf numFmtId="164" fontId="30" fillId="5" borderId="1" xfId="0" applyFont="true" applyBorder="true" applyAlignment="true" applyProtection="false">
      <alignment horizontal="general" vertical="bottom" textRotation="0" wrapText="false" indent="0" shrinkToFit="false"/>
      <protection locked="true" hidden="false"/>
    </xf>
    <xf numFmtId="164" fontId="25" fillId="34" borderId="1" xfId="0" applyFont="true" applyBorder="true" applyAlignment="true" applyProtection="false">
      <alignment horizontal="general" vertical="bottom" textRotation="0" wrapText="true" indent="0" shrinkToFit="false"/>
      <protection locked="true" hidden="false"/>
    </xf>
    <xf numFmtId="167" fontId="10" fillId="9" borderId="0" xfId="0" applyFont="true" applyBorder="false" applyAlignment="true" applyProtection="false">
      <alignment horizontal="general" vertical="bottom" textRotation="0" wrapText="false" indent="0" shrinkToFit="false"/>
      <protection locked="true" hidden="false"/>
    </xf>
    <xf numFmtId="164" fontId="27" fillId="10" borderId="1" xfId="0" applyFont="true" applyBorder="true" applyAlignment="true" applyProtection="false">
      <alignment horizontal="general" vertical="bottom" textRotation="0" wrapText="true" indent="0" shrinkToFit="false"/>
      <protection locked="true" hidden="false"/>
    </xf>
    <xf numFmtId="164" fontId="36" fillId="4" borderId="1" xfId="0" applyFont="true" applyBorder="true" applyAlignment="true" applyProtection="false">
      <alignment horizontal="general" vertical="bottom" textRotation="0" wrapText="false" indent="0" shrinkToFit="false"/>
      <protection locked="true" hidden="false"/>
    </xf>
    <xf numFmtId="164" fontId="64" fillId="10" borderId="0" xfId="0" applyFont="true" applyBorder="false" applyAlignment="true" applyProtection="false">
      <alignment horizontal="left" vertical="bottom" textRotation="0" wrapText="true" indent="0" shrinkToFit="false"/>
      <protection locked="true" hidden="false"/>
    </xf>
    <xf numFmtId="164" fontId="16" fillId="4" borderId="1" xfId="0" applyFont="true" applyBorder="true" applyAlignment="true" applyProtection="false">
      <alignment horizontal="general" vertical="bottom" textRotation="0" wrapText="true" indent="0" shrinkToFit="false"/>
      <protection locked="true" hidden="false"/>
    </xf>
    <xf numFmtId="164" fontId="65" fillId="20" borderId="0" xfId="0" applyFont="true" applyBorder="false" applyAlignment="true" applyProtection="false">
      <alignment horizontal="left" vertical="bottom" textRotation="0" wrapText="true" indent="0" shrinkToFit="false"/>
      <protection locked="true" hidden="false"/>
    </xf>
    <xf numFmtId="164" fontId="65" fillId="5" borderId="0" xfId="0" applyFont="true" applyBorder="false" applyAlignment="true" applyProtection="false">
      <alignment horizontal="left" vertical="bottom" textRotation="0" wrapText="false" indent="0" shrinkToFit="false"/>
      <protection locked="true" hidden="false"/>
    </xf>
    <xf numFmtId="164" fontId="21" fillId="17" borderId="1" xfId="0" applyFont="true" applyBorder="true" applyAlignment="true" applyProtection="false">
      <alignment horizontal="general" vertical="bottom" textRotation="0" wrapText="true" indent="0" shrinkToFit="false"/>
      <protection locked="true" hidden="false"/>
    </xf>
    <xf numFmtId="164" fontId="10" fillId="9" borderId="2" xfId="0" applyFont="true" applyBorder="true" applyAlignment="true" applyProtection="false">
      <alignment horizontal="general" vertical="bottom" textRotation="0" wrapText="false" indent="0" shrinkToFit="false"/>
      <protection locked="true" hidden="false"/>
    </xf>
    <xf numFmtId="164" fontId="66" fillId="9" borderId="0" xfId="0" applyFont="true" applyBorder="false" applyAlignment="true" applyProtection="false">
      <alignment horizontal="left" vertical="bottom" textRotation="0" wrapText="false" indent="0" shrinkToFit="false"/>
      <protection locked="true" hidden="false"/>
    </xf>
    <xf numFmtId="164" fontId="23" fillId="4" borderId="1" xfId="0" applyFont="true" applyBorder="true" applyAlignment="true" applyProtection="false">
      <alignment horizontal="general" vertical="bottom" textRotation="0" wrapText="false" indent="0" shrinkToFit="false"/>
      <protection locked="true" hidden="false"/>
    </xf>
    <xf numFmtId="164" fontId="39" fillId="9" borderId="1" xfId="0" applyFont="true" applyBorder="true" applyAlignment="true" applyProtection="false">
      <alignment horizontal="general" vertical="bottom" textRotation="0" wrapText="false" indent="0" shrinkToFit="false"/>
      <protection locked="true" hidden="false"/>
    </xf>
    <xf numFmtId="164" fontId="0" fillId="10" borderId="0" xfId="0" applyFont="true" applyBorder="false" applyAlignment="true" applyProtection="false">
      <alignment horizontal="general" vertical="bottom" textRotation="0" wrapText="false" indent="0" shrinkToFit="false"/>
      <protection locked="true" hidden="false"/>
    </xf>
    <xf numFmtId="164" fontId="12" fillId="10" borderId="1" xfId="0" applyFont="true" applyBorder="true" applyAlignment="tru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general" vertical="bottom" textRotation="0" wrapText="false" indent="0" shrinkToFit="false"/>
      <protection locked="true" hidden="false"/>
    </xf>
    <xf numFmtId="164" fontId="9" fillId="35" borderId="1" xfId="0" applyFont="true" applyBorder="true" applyAlignment="true" applyProtection="false">
      <alignment horizontal="general" vertical="bottom" textRotation="0" wrapText="false" indent="0" shrinkToFit="false"/>
      <protection locked="true" hidden="false"/>
    </xf>
    <xf numFmtId="164" fontId="26" fillId="29" borderId="1" xfId="0" applyFont="true" applyBorder="true" applyAlignment="true" applyProtection="false">
      <alignment horizontal="general" vertical="bottom" textRotation="0" wrapText="true" indent="0" shrinkToFit="false"/>
      <protection locked="true" hidden="false"/>
    </xf>
    <xf numFmtId="164" fontId="26" fillId="20" borderId="1" xfId="0" applyFont="true" applyBorder="true" applyAlignment="true" applyProtection="false">
      <alignment horizontal="general" vertical="bottom" textRotation="0" wrapText="false" indent="0" shrinkToFit="false"/>
      <protection locked="true" hidden="false"/>
    </xf>
    <xf numFmtId="164" fontId="27" fillId="17" borderId="1" xfId="0" applyFont="true" applyBorder="true" applyAlignment="true" applyProtection="false">
      <alignment horizontal="general" vertical="bottom" textRotation="0" wrapText="true" indent="0" shrinkToFit="false"/>
      <protection locked="true" hidden="false"/>
    </xf>
    <xf numFmtId="164" fontId="9" fillId="36" borderId="1" xfId="0" applyFont="true" applyBorder="true" applyAlignment="true" applyProtection="false">
      <alignment horizontal="general" vertical="bottom" textRotation="0" wrapText="true" indent="0" shrinkToFit="false"/>
      <protection locked="true" hidden="false"/>
    </xf>
    <xf numFmtId="164" fontId="9" fillId="37" borderId="1" xfId="0" applyFont="true" applyBorder="true" applyAlignment="true" applyProtection="false">
      <alignment horizontal="general" vertical="bottom" textRotation="0" wrapText="false" indent="0" shrinkToFit="false"/>
      <protection locked="true" hidden="false"/>
    </xf>
    <xf numFmtId="164" fontId="9" fillId="36" borderId="1" xfId="0" applyFont="true" applyBorder="true" applyAlignment="true" applyProtection="false">
      <alignment horizontal="general" vertical="bottom" textRotation="0" wrapText="false" indent="0" shrinkToFit="false"/>
      <protection locked="true" hidden="false"/>
    </xf>
    <xf numFmtId="164" fontId="27" fillId="9" borderId="1" xfId="0" applyFont="true" applyBorder="true" applyAlignment="true" applyProtection="false">
      <alignment horizontal="general" vertical="bottom" textRotation="0" wrapText="true" indent="0" shrinkToFit="false"/>
      <protection locked="true" hidden="false"/>
    </xf>
    <xf numFmtId="164" fontId="21" fillId="0" borderId="1" xfId="0" applyFont="true" applyBorder="true" applyAlignment="true" applyProtection="false">
      <alignment horizontal="general" vertical="bottom" textRotation="0" wrapText="false" indent="0" shrinkToFit="false"/>
      <protection locked="true" hidden="false"/>
    </xf>
    <xf numFmtId="164" fontId="30" fillId="38" borderId="1" xfId="0" applyFont="true" applyBorder="true" applyAlignment="true" applyProtection="false">
      <alignment horizontal="general" vertical="bottom" textRotation="0" wrapText="true" indent="0" shrinkToFit="false"/>
      <protection locked="true" hidden="false"/>
    </xf>
    <xf numFmtId="167" fontId="27" fillId="9" borderId="1" xfId="0" applyFont="true" applyBorder="true" applyAlignment="true" applyProtection="false">
      <alignment horizontal="general" vertical="bottom" textRotation="0" wrapText="false" indent="0" shrinkToFit="false"/>
      <protection locked="true" hidden="false"/>
    </xf>
    <xf numFmtId="164" fontId="9" fillId="39" borderId="1" xfId="0" applyFont="true" applyBorder="true" applyAlignment="true" applyProtection="false">
      <alignment horizontal="general" vertical="bottom" textRotation="0" wrapText="true" indent="0" shrinkToFit="false"/>
      <protection locked="true" hidden="false"/>
    </xf>
    <xf numFmtId="164" fontId="7" fillId="15" borderId="0" xfId="0" applyFont="true" applyBorder="false" applyAlignment="true" applyProtection="false">
      <alignment horizontal="general" vertical="bottom" textRotation="0" wrapText="true" indent="0" shrinkToFit="false"/>
      <protection locked="true" hidden="false"/>
    </xf>
    <xf numFmtId="164" fontId="67" fillId="20" borderId="1" xfId="0" applyFont="true" applyBorder="true" applyAlignment="true" applyProtection="false">
      <alignment horizontal="general" vertical="bottom" textRotation="0" wrapText="true" indent="0" shrinkToFit="false"/>
      <protection locked="true" hidden="false"/>
    </xf>
    <xf numFmtId="164" fontId="26" fillId="4" borderId="1" xfId="0" applyFont="true" applyBorder="true" applyAlignment="true" applyProtection="false">
      <alignment horizontal="general" vertical="bottom" textRotation="0" wrapText="false" indent="0" shrinkToFit="false"/>
      <protection locked="true" hidden="false"/>
    </xf>
    <xf numFmtId="164" fontId="52" fillId="10" borderId="1" xfId="0" applyFont="true" applyBorder="true" applyAlignment="true" applyProtection="false">
      <alignment horizontal="general" vertical="bottom" textRotation="0" wrapText="true" indent="0" shrinkToFit="false"/>
      <protection locked="true" hidden="false"/>
    </xf>
    <xf numFmtId="164" fontId="68" fillId="10" borderId="1" xfId="0" applyFont="true" applyBorder="true" applyAlignment="true" applyProtection="false">
      <alignment horizontal="general" vertical="bottom" textRotation="0" wrapText="true" indent="0" shrinkToFit="false"/>
      <protection locked="true" hidden="false"/>
    </xf>
    <xf numFmtId="164" fontId="27" fillId="37" borderId="1" xfId="0" applyFont="true" applyBorder="true" applyAlignment="true" applyProtection="false">
      <alignment horizontal="general" vertical="bottom" textRotation="0" wrapText="false" indent="0" shrinkToFit="false"/>
      <protection locked="true" hidden="false"/>
    </xf>
    <xf numFmtId="164" fontId="39" fillId="4" borderId="1" xfId="0" applyFont="true" applyBorder="true" applyAlignment="true" applyProtection="false">
      <alignment horizontal="general" vertical="bottom" textRotation="0" wrapText="true" indent="0" shrinkToFit="false"/>
      <protection locked="true" hidden="false"/>
    </xf>
    <xf numFmtId="164" fontId="34" fillId="17" borderId="1" xfId="0" applyFont="true" applyBorder="true" applyAlignment="true" applyProtection="false">
      <alignment horizontal="general" vertical="bottom" textRotation="0" wrapText="true" indent="0" shrinkToFit="false"/>
      <protection locked="true" hidden="false"/>
    </xf>
    <xf numFmtId="164" fontId="9" fillId="39" borderId="1" xfId="0" applyFont="true" applyBorder="true" applyAlignment="true" applyProtection="false">
      <alignment horizontal="general" vertical="bottom" textRotation="0" wrapText="false" indent="0" shrinkToFit="false"/>
      <protection locked="true" hidden="false"/>
    </xf>
    <xf numFmtId="164" fontId="16" fillId="12" borderId="0" xfId="0" applyFont="true" applyBorder="false" applyAlignment="true" applyProtection="false">
      <alignment horizontal="general" vertical="bottom" textRotation="0" wrapText="true" indent="0" shrinkToFit="false"/>
      <protection locked="true" hidden="false"/>
    </xf>
    <xf numFmtId="164" fontId="17" fillId="9" borderId="1" xfId="0" applyFont="true" applyBorder="true" applyAlignment="true" applyProtection="false">
      <alignment horizontal="general" vertical="bottom" textRotation="0" wrapText="false" indent="0" shrinkToFit="false"/>
      <protection locked="true" hidden="false"/>
    </xf>
    <xf numFmtId="164" fontId="30" fillId="0" borderId="1" xfId="0" applyFont="true" applyBorder="true" applyAlignment="true" applyProtection="false">
      <alignment horizontal="center" vertical="bottom" textRotation="0" wrapText="false" indent="0" shrinkToFit="false"/>
      <protection locked="true" hidden="false"/>
    </xf>
    <xf numFmtId="164" fontId="70" fillId="20" borderId="1" xfId="0" applyFont="true" applyBorder="true" applyAlignment="true" applyProtection="false">
      <alignment horizontal="general" vertical="bottom" textRotation="0" wrapText="true" indent="0" shrinkToFit="false"/>
      <protection locked="true" hidden="false"/>
    </xf>
    <xf numFmtId="164" fontId="30" fillId="0" borderId="1" xfId="0" applyFont="true" applyBorder="true" applyAlignment="true" applyProtection="false">
      <alignment horizontal="general" vertical="bottom" textRotation="0" wrapText="true" indent="0" shrinkToFit="false"/>
      <protection locked="true" hidden="false"/>
    </xf>
    <xf numFmtId="164" fontId="71" fillId="0" borderId="1" xfId="0" applyFont="true" applyBorder="true" applyAlignment="true" applyProtection="false">
      <alignment horizontal="general" vertical="bottom" textRotation="0" wrapText="false" indent="0" shrinkToFit="false"/>
      <protection locked="true" hidden="false"/>
    </xf>
    <xf numFmtId="164" fontId="40" fillId="36" borderId="1" xfId="0" applyFont="true" applyBorder="true" applyAlignment="true" applyProtection="false">
      <alignment horizontal="general" vertical="bottom" textRotation="0" wrapText="true" indent="0" shrinkToFit="false"/>
      <protection locked="true" hidden="false"/>
    </xf>
    <xf numFmtId="164" fontId="7" fillId="9" borderId="5" xfId="0" applyFont="true" applyBorder="true" applyAlignment="true" applyProtection="false">
      <alignment horizontal="general" vertical="bottom" textRotation="0" wrapText="false" indent="0" shrinkToFit="false"/>
      <protection locked="true" hidden="false"/>
    </xf>
    <xf numFmtId="164" fontId="25" fillId="0" borderId="1" xfId="0" applyFont="true" applyBorder="true" applyAlignment="true" applyProtection="false">
      <alignment horizontal="general" vertical="bottom" textRotation="0" wrapText="false" indent="0" shrinkToFit="false"/>
      <protection locked="true" hidden="false"/>
    </xf>
    <xf numFmtId="164" fontId="27" fillId="11" borderId="1" xfId="0" applyFont="true" applyBorder="true" applyAlignment="true" applyProtection="false">
      <alignment horizontal="general" vertical="bottom" textRotation="0" wrapText="true" indent="0" shrinkToFit="false"/>
      <protection locked="true" hidden="false"/>
    </xf>
    <xf numFmtId="164" fontId="9" fillId="40" borderId="1" xfId="0" applyFont="true" applyBorder="true" applyAlignment="true" applyProtection="false">
      <alignment horizontal="general" vertical="bottom" textRotation="0" wrapText="false" indent="0" shrinkToFit="false"/>
      <protection locked="true" hidden="false"/>
    </xf>
    <xf numFmtId="164" fontId="16" fillId="12" borderId="0" xfId="0" applyFont="true" applyBorder="false" applyAlignment="true" applyProtection="false">
      <alignment horizontal="general" vertical="bottom" textRotation="0" wrapText="false" indent="0" shrinkToFit="false"/>
      <protection locked="true" hidden="false"/>
    </xf>
    <xf numFmtId="164" fontId="41" fillId="21" borderId="1" xfId="0" applyFont="true" applyBorder="true" applyAlignment="true" applyProtection="false">
      <alignment horizontal="general" vertical="bottom" textRotation="0" wrapText="true" indent="0" shrinkToFit="false"/>
      <protection locked="true" hidden="false"/>
    </xf>
    <xf numFmtId="164" fontId="55" fillId="24" borderId="1" xfId="0" applyFont="true" applyBorder="true" applyAlignment="true" applyProtection="false">
      <alignment horizontal="general" vertical="bottom" textRotation="0" wrapText="false" indent="0" shrinkToFit="false"/>
      <protection locked="true" hidden="false"/>
    </xf>
    <xf numFmtId="169" fontId="9" fillId="0" borderId="0" xfId="0" applyFont="true" applyBorder="false" applyAlignment="true" applyProtection="false">
      <alignment horizontal="general" vertical="bottom" textRotation="0" wrapText="false" indent="0" shrinkToFit="false"/>
      <protection locked="true" hidden="false"/>
    </xf>
    <xf numFmtId="164" fontId="34" fillId="4" borderId="1" xfId="0" applyFont="true" applyBorder="true" applyAlignment="true" applyProtection="false">
      <alignment horizontal="general" vertical="bottom" textRotation="0" wrapText="true" indent="0" shrinkToFit="false"/>
      <protection locked="true" hidden="false"/>
    </xf>
    <xf numFmtId="164" fontId="34" fillId="12" borderId="1" xfId="0" applyFont="true" applyBorder="true" applyAlignment="true" applyProtection="false">
      <alignment horizontal="general" vertical="bottom" textRotation="0" wrapText="false" indent="0" shrinkToFit="false"/>
      <protection locked="true" hidden="false"/>
    </xf>
    <xf numFmtId="164" fontId="25" fillId="22"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false" applyProtection="false">
      <alignment horizontal="general" vertical="bottom" textRotation="0" wrapText="false" indent="0" shrinkToFit="false"/>
      <protection locked="true" hidden="false"/>
    </xf>
    <xf numFmtId="164" fontId="72" fillId="10" borderId="1" xfId="0" applyFont="true" applyBorder="true" applyAlignment="true" applyProtection="false">
      <alignment horizontal="general" vertical="bottom" textRotation="0" wrapText="true" indent="0" shrinkToFit="false"/>
      <protection locked="true" hidden="false"/>
    </xf>
    <xf numFmtId="164" fontId="25" fillId="23" borderId="1" xfId="0" applyFont="true" applyBorder="true" applyAlignment="true" applyProtection="false">
      <alignment horizontal="general" vertical="bottom" textRotation="0" wrapText="true" indent="0" shrinkToFit="false"/>
      <protection locked="true" hidden="false"/>
    </xf>
    <xf numFmtId="164" fontId="27" fillId="39" borderId="1" xfId="0" applyFont="true" applyBorder="true" applyAlignment="true" applyProtection="false">
      <alignment horizontal="general" vertical="bottom" textRotation="0" wrapText="true" indent="0" shrinkToFit="false"/>
      <protection locked="true" hidden="false"/>
    </xf>
    <xf numFmtId="164" fontId="9" fillId="10" borderId="2" xfId="0" applyFont="true" applyBorder="true" applyAlignment="true" applyProtection="false">
      <alignment horizontal="general" vertical="bottom" textRotation="0" wrapText="false" indent="0" shrinkToFit="false"/>
      <protection locked="true" hidden="false"/>
    </xf>
    <xf numFmtId="164" fontId="9" fillId="4" borderId="2" xfId="0" applyFont="true" applyBorder="true" applyAlignment="true" applyProtection="false">
      <alignment horizontal="general" vertical="bottom" textRotation="0" wrapText="false" indent="0" shrinkToFit="false"/>
      <protection locked="true" hidden="false"/>
    </xf>
    <xf numFmtId="164" fontId="10" fillId="10" borderId="0" xfId="0" applyFont="true" applyBorder="false" applyAlignment="true" applyProtection="false">
      <alignment horizontal="general" vertical="bottom" textRotation="0" wrapText="true" indent="0" shrinkToFit="false"/>
      <protection locked="true" hidden="false"/>
    </xf>
    <xf numFmtId="164" fontId="30" fillId="0" borderId="1" xfId="0" applyFont="true" applyBorder="true" applyAlignment="true" applyProtection="false">
      <alignment horizontal="general" vertical="bottom" textRotation="0" wrapText="false" indent="0" shrinkToFit="false"/>
      <protection locked="true" hidden="false"/>
    </xf>
    <xf numFmtId="164" fontId="10" fillId="31" borderId="0" xfId="0" applyFont="true" applyBorder="false" applyAlignment="true" applyProtection="false">
      <alignment horizontal="center" vertical="bottom" textRotation="0" wrapText="false" indent="0" shrinkToFit="false"/>
      <protection locked="true" hidden="false"/>
    </xf>
    <xf numFmtId="164" fontId="7" fillId="9" borderId="2" xfId="0" applyFont="true" applyBorder="true" applyAlignment="true" applyProtection="false">
      <alignment horizontal="general" vertical="bottom" textRotation="0" wrapText="true" indent="0" shrinkToFit="false"/>
      <protection locked="true" hidden="false"/>
    </xf>
    <xf numFmtId="164" fontId="24" fillId="10" borderId="1" xfId="0" applyFont="true" applyBorder="true" applyAlignment="true" applyProtection="false">
      <alignment horizontal="general" vertical="bottom" textRotation="0" wrapText="true" indent="0" shrinkToFit="false"/>
      <protection locked="true" hidden="false"/>
    </xf>
    <xf numFmtId="164" fontId="19" fillId="19" borderId="0" xfId="0" applyFont="true" applyBorder="false" applyAlignment="true" applyProtection="false">
      <alignment horizontal="left" vertical="bottom" textRotation="0" wrapText="false" indent="0" shrinkToFit="false"/>
      <protection locked="true" hidden="false"/>
    </xf>
    <xf numFmtId="164" fontId="19" fillId="11" borderId="0" xfId="0" applyFont="true" applyBorder="false" applyAlignment="true" applyProtection="false">
      <alignment horizontal="left" vertical="bottom" textRotation="0" wrapText="false" indent="0" shrinkToFit="false"/>
      <protection locked="true" hidden="false"/>
    </xf>
    <xf numFmtId="164" fontId="27" fillId="29" borderId="1" xfId="0" applyFont="true" applyBorder="true" applyAlignment="true" applyProtection="false">
      <alignment horizontal="general" vertical="bottom" textRotation="0" wrapText="true" indent="0" shrinkToFit="false"/>
      <protection locked="true" hidden="false"/>
    </xf>
    <xf numFmtId="164" fontId="24" fillId="17" borderId="1" xfId="0" applyFont="true" applyBorder="true" applyAlignment="true" applyProtection="false">
      <alignment horizontal="general" vertical="bottom" textRotation="0" wrapText="true" indent="0" shrinkToFit="false"/>
      <protection locked="true" hidden="false"/>
    </xf>
    <xf numFmtId="164" fontId="38" fillId="4" borderId="1" xfId="0" applyFont="true" applyBorder="true" applyAlignment="true" applyProtection="false">
      <alignment horizontal="general" vertical="bottom" textRotation="0" wrapText="false" indent="0" shrinkToFit="false"/>
      <protection locked="true" hidden="false"/>
    </xf>
    <xf numFmtId="164" fontId="27" fillId="11" borderId="1" xfId="0" applyFont="true" applyBorder="true" applyAlignment="true" applyProtection="false">
      <alignment horizontal="center" vertical="bottom" textRotation="0" wrapText="false" indent="0" shrinkToFit="false"/>
      <protection locked="true" hidden="false"/>
    </xf>
    <xf numFmtId="164" fontId="75" fillId="39" borderId="1" xfId="0" applyFont="true" applyBorder="true" applyAlignment="true" applyProtection="false">
      <alignment horizontal="general" vertical="bottom" textRotation="0" wrapText="true" indent="0" shrinkToFit="false"/>
      <protection locked="true" hidden="false"/>
    </xf>
    <xf numFmtId="164" fontId="27" fillId="15" borderId="1" xfId="0" applyFont="true" applyBorder="true" applyAlignment="true" applyProtection="false">
      <alignment horizontal="center" vertical="bottom" textRotation="0" wrapText="false" indent="0" shrinkToFit="false"/>
      <protection locked="true" hidden="false"/>
    </xf>
    <xf numFmtId="164" fontId="36" fillId="11" borderId="1" xfId="0" applyFont="true" applyBorder="true" applyAlignment="true" applyProtection="false">
      <alignment horizontal="general" vertical="bottom" textRotation="0" wrapText="true" indent="0" shrinkToFit="false"/>
      <protection locked="true" hidden="false"/>
    </xf>
    <xf numFmtId="164" fontId="27" fillId="36"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true" applyProtection="false">
      <alignment horizontal="center" vertical="bottom" textRotation="0" wrapText="true" indent="0" shrinkToFit="false"/>
      <protection locked="true" hidden="false"/>
    </xf>
    <xf numFmtId="164" fontId="27" fillId="41" borderId="1" xfId="0" applyFont="true" applyBorder="true" applyAlignment="true" applyProtection="false">
      <alignment horizontal="general" vertical="bottom" textRotation="0" wrapText="true" indent="0" shrinkToFit="false"/>
      <protection locked="true" hidden="false"/>
    </xf>
    <xf numFmtId="164" fontId="47" fillId="11" borderId="1" xfId="0" applyFont="true" applyBorder="true" applyAlignment="true" applyProtection="false">
      <alignment horizontal="general" vertical="bottom" textRotation="0" wrapText="true" indent="0" shrinkToFit="false"/>
      <protection locked="true" hidden="false"/>
    </xf>
    <xf numFmtId="164" fontId="25" fillId="10" borderId="1" xfId="0" applyFont="true" applyBorder="true" applyAlignment="true" applyProtection="false">
      <alignment horizontal="general" vertical="bottom" textRotation="0" wrapText="true" indent="0" shrinkToFit="false"/>
      <protection locked="true" hidden="false"/>
    </xf>
    <xf numFmtId="164" fontId="76" fillId="4" borderId="1" xfId="0" applyFont="true" applyBorder="true" applyAlignment="true" applyProtection="false">
      <alignment horizontal="general" vertical="bottom" textRotation="0" wrapText="true" indent="0" shrinkToFit="false"/>
      <protection locked="true" hidden="false"/>
    </xf>
    <xf numFmtId="164" fontId="7" fillId="0" borderId="3" xfId="0" applyFont="true" applyBorder="true" applyAlignment="true" applyProtection="false">
      <alignment horizontal="general" vertical="bottom" textRotation="0" wrapText="false" indent="0" shrinkToFit="false"/>
      <protection locked="true" hidden="false"/>
    </xf>
    <xf numFmtId="164" fontId="7" fillId="4" borderId="6" xfId="0" applyFont="true" applyBorder="true" applyAlignment="true" applyProtection="false">
      <alignment horizontal="general" vertical="bottom" textRotation="0" wrapText="true" indent="0" shrinkToFit="false"/>
      <protection locked="true" hidden="false"/>
    </xf>
    <xf numFmtId="164" fontId="7" fillId="9" borderId="3" xfId="0" applyFont="true" applyBorder="true" applyAlignment="tru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27" fillId="40" borderId="1" xfId="0" applyFont="true" applyBorder="true" applyAlignment="true" applyProtection="false">
      <alignment horizontal="general" vertical="bottom" textRotation="0" wrapText="true" indent="0" shrinkToFit="false"/>
      <protection locked="true" hidden="false"/>
    </xf>
    <xf numFmtId="164" fontId="25" fillId="17" borderId="1" xfId="0" applyFont="true" applyBorder="true" applyAlignment="true" applyProtection="false">
      <alignment horizontal="general" vertical="bottom" textRotation="0" wrapText="true" indent="0" shrinkToFit="false"/>
      <protection locked="true" hidden="false"/>
    </xf>
    <xf numFmtId="164" fontId="55" fillId="23" borderId="1" xfId="0" applyFont="true" applyBorder="true" applyAlignment="true" applyProtection="false">
      <alignment horizontal="general" vertical="bottom" textRotation="0" wrapText="true" indent="0" shrinkToFit="false"/>
      <protection locked="true" hidden="false"/>
    </xf>
    <xf numFmtId="164" fontId="17" fillId="15" borderId="1" xfId="0" applyFont="true" applyBorder="true" applyAlignment="true" applyProtection="false">
      <alignment horizontal="general" vertical="bottom" textRotation="0" wrapText="false" indent="0" shrinkToFit="false"/>
      <protection locked="true" hidden="false"/>
    </xf>
    <xf numFmtId="169" fontId="9" fillId="15" borderId="1" xfId="0" applyFont="true" applyBorder="true" applyAlignment="true" applyProtection="false">
      <alignment horizontal="general" vertical="bottom" textRotation="0" wrapText="false" indent="0" shrinkToFit="false"/>
      <protection locked="true" hidden="false"/>
    </xf>
    <xf numFmtId="169" fontId="77" fillId="9" borderId="0" xfId="0" applyFont="true" applyBorder="false" applyAlignment="true" applyProtection="false">
      <alignment horizontal="left" vertical="bottom" textRotation="0" wrapText="false" indent="0" shrinkToFit="false"/>
      <protection locked="true" hidden="false"/>
    </xf>
    <xf numFmtId="164" fontId="40" fillId="0" borderId="1" xfId="0" applyFont="true" applyBorder="true" applyAlignment="true" applyProtection="false">
      <alignment horizontal="general" vertical="bottom" textRotation="0" wrapText="false" indent="0" shrinkToFit="false"/>
      <protection locked="true" hidden="false"/>
    </xf>
    <xf numFmtId="164" fontId="9" fillId="42" borderId="1" xfId="0" applyFont="true" applyBorder="true" applyAlignment="true" applyProtection="false">
      <alignment horizontal="general" vertical="bottom" textRotation="0" wrapText="false" indent="0" shrinkToFit="false"/>
      <protection locked="true" hidden="false"/>
    </xf>
    <xf numFmtId="164" fontId="9" fillId="24" borderId="1" xfId="0" applyFont="true" applyBorder="true" applyAlignment="true" applyProtection="false">
      <alignment horizontal="general" vertical="bottom" textRotation="0" wrapText="false" indent="0" shrinkToFit="false"/>
      <protection locked="true" hidden="false"/>
    </xf>
    <xf numFmtId="164" fontId="24" fillId="43" borderId="1" xfId="0" applyFont="true" applyBorder="true" applyAlignment="true" applyProtection="false">
      <alignment horizontal="general" vertical="bottom" textRotation="0" wrapText="true" indent="0" shrinkToFit="false"/>
      <protection locked="true" hidden="false"/>
    </xf>
    <xf numFmtId="164" fontId="79" fillId="0" borderId="1" xfId="0" applyFont="true" applyBorder="true" applyAlignment="true" applyProtection="false">
      <alignment horizontal="general" vertical="bottom" textRotation="0" wrapText="true" indent="0" shrinkToFit="false"/>
      <protection locked="true" hidden="false"/>
    </xf>
    <xf numFmtId="164" fontId="16" fillId="27" borderId="1" xfId="0" applyFont="true" applyBorder="true" applyAlignment="true" applyProtection="false">
      <alignment horizontal="general" vertical="bottom" textRotation="0" wrapText="false" indent="0" shrinkToFit="false"/>
      <protection locked="true" hidden="false"/>
    </xf>
    <xf numFmtId="166" fontId="7" fillId="0" borderId="2" xfId="0" applyFont="true" applyBorder="true" applyAlignment="true" applyProtection="false">
      <alignment horizontal="general" vertical="bottom" textRotation="0" wrapText="false" indent="0" shrinkToFit="false"/>
      <protection locked="true" hidden="false"/>
    </xf>
    <xf numFmtId="164" fontId="5" fillId="9" borderId="2" xfId="0" applyFont="true" applyBorder="true" applyAlignment="true" applyProtection="false">
      <alignment horizontal="center" vertical="bottom" textRotation="0" wrapText="true" indent="0" shrinkToFit="false"/>
      <protection locked="true" hidden="false"/>
    </xf>
    <xf numFmtId="164" fontId="5" fillId="9" borderId="0" xfId="0" applyFont="true" applyBorder="false" applyAlignment="true" applyProtection="false">
      <alignment horizontal="center" vertical="bottom" textRotation="0" wrapText="true" indent="0" shrinkToFit="false"/>
      <protection locked="true" hidden="false"/>
    </xf>
    <xf numFmtId="164" fontId="5" fillId="9" borderId="2" xfId="0" applyFont="true" applyBorder="true" applyAlignment="true" applyProtection="false">
      <alignment horizontal="right" vertical="bottom" textRotation="0" wrapText="false" indent="0" shrinkToFit="false"/>
      <protection locked="true" hidden="false"/>
    </xf>
    <xf numFmtId="164" fontId="18" fillId="9" borderId="4" xfId="0" applyFont="true" applyBorder="true" applyAlignment="true" applyProtection="false">
      <alignment horizontal="center" vertical="bottom" textRotation="0" wrapText="true" indent="0" shrinkToFit="false"/>
      <protection locked="true" hidden="false"/>
    </xf>
    <xf numFmtId="164" fontId="7" fillId="9" borderId="4" xfId="0" applyFont="true" applyBorder="true" applyAlignment="true" applyProtection="false">
      <alignment horizontal="general" vertical="bottom" textRotation="0" wrapText="false" indent="0" shrinkToFit="false"/>
      <protection locked="true" hidden="false"/>
    </xf>
    <xf numFmtId="164" fontId="7" fillId="10" borderId="4" xfId="0" applyFont="true" applyBorder="true" applyAlignment="true" applyProtection="false">
      <alignment horizontal="general" vertical="bottom" textRotation="0" wrapText="false" indent="0" shrinkToFit="false"/>
      <protection locked="true" hidden="false"/>
    </xf>
    <xf numFmtId="164" fontId="36" fillId="3" borderId="1" xfId="0" applyFont="true" applyBorder="true" applyAlignment="true" applyProtection="false">
      <alignment horizontal="general" vertical="bottom" textRotation="0" wrapText="true" indent="0" shrinkToFit="false"/>
      <protection locked="true" hidden="false"/>
    </xf>
    <xf numFmtId="164" fontId="55" fillId="22" borderId="1" xfId="0" applyFont="true" applyBorder="true" applyAlignment="true" applyProtection="false">
      <alignment horizontal="general" vertical="bottom" textRotation="0" wrapText="true" indent="0" shrinkToFit="false"/>
      <protection locked="true" hidden="false"/>
    </xf>
    <xf numFmtId="164" fontId="16" fillId="4" borderId="1" xfId="0" applyFont="true" applyBorder="true" applyAlignment="true" applyProtection="false">
      <alignment horizontal="general" vertical="bottom" textRotation="0" wrapText="false" indent="0" shrinkToFit="false"/>
      <protection locked="true" hidden="false"/>
    </xf>
    <xf numFmtId="164" fontId="43" fillId="4" borderId="1" xfId="0" applyFont="true" applyBorder="true" applyAlignment="true" applyProtection="false">
      <alignment horizontal="general" vertical="bottom" textRotation="0" wrapText="true" indent="0" shrinkToFit="false"/>
      <protection locked="true" hidden="false"/>
    </xf>
    <xf numFmtId="164" fontId="47" fillId="4" borderId="1" xfId="0" applyFont="true" applyBorder="true" applyAlignment="true" applyProtection="false">
      <alignment horizontal="general" vertical="bottom" textRotation="0" wrapText="true" indent="0" shrinkToFit="false"/>
      <protection locked="true" hidden="false"/>
    </xf>
    <xf numFmtId="164" fontId="55" fillId="4" borderId="1" xfId="0" applyFont="true" applyBorder="true" applyAlignment="true" applyProtection="false">
      <alignment horizontal="center" vertical="bottom" textRotation="0" wrapText="false" indent="0" shrinkToFit="false"/>
      <protection locked="true" hidden="false"/>
    </xf>
    <xf numFmtId="164" fontId="80" fillId="17" borderId="1" xfId="0" applyFont="true" applyBorder="true" applyAlignment="true" applyProtection="false">
      <alignment horizontal="general" vertical="bottom" textRotation="0" wrapText="false" indent="0" shrinkToFit="false"/>
      <protection locked="true" hidden="false"/>
    </xf>
    <xf numFmtId="164" fontId="38" fillId="20" borderId="1" xfId="0" applyFont="true" applyBorder="true" applyAlignment="true" applyProtection="false">
      <alignment horizontal="center" vertical="bottom" textRotation="0" wrapText="false" indent="0" shrinkToFit="false"/>
      <protection locked="true" hidden="false"/>
    </xf>
    <xf numFmtId="164" fontId="81" fillId="11" borderId="0" xfId="0" applyFont="true" applyBorder="false" applyAlignment="true" applyProtection="false">
      <alignment horizontal="left" vertical="bottom" textRotation="0" wrapText="false" indent="0" shrinkToFit="false"/>
      <protection locked="true" hidden="false"/>
    </xf>
    <xf numFmtId="164" fontId="80" fillId="0" borderId="1" xfId="0" applyFont="true" applyBorder="true" applyAlignment="true" applyProtection="false">
      <alignment horizontal="general" vertical="bottom" textRotation="0" wrapText="false" indent="0" shrinkToFit="false"/>
      <protection locked="true" hidden="false"/>
    </xf>
    <xf numFmtId="167" fontId="7" fillId="4" borderId="2" xfId="0" applyFont="true" applyBorder="true" applyAlignment="true" applyProtection="false">
      <alignment horizontal="general" vertical="bottom" textRotation="0" wrapText="false" indent="0" shrinkToFit="false"/>
      <protection locked="true" hidden="false"/>
    </xf>
    <xf numFmtId="164" fontId="69" fillId="10" borderId="1" xfId="0" applyFont="true" applyBorder="true" applyAlignment="true" applyProtection="false">
      <alignment horizontal="general" vertical="bottom" textRotation="0" wrapText="true" indent="0" shrinkToFit="false"/>
      <protection locked="true" hidden="false"/>
    </xf>
    <xf numFmtId="164" fontId="65" fillId="10" borderId="0" xfId="0" applyFont="true" applyBorder="false" applyAlignment="true" applyProtection="false">
      <alignment horizontal="left" vertical="bottom" textRotation="0" wrapText="true" indent="0" shrinkToFit="false"/>
      <protection locked="true" hidden="false"/>
    </xf>
    <xf numFmtId="164" fontId="65" fillId="22" borderId="0" xfId="0" applyFont="true" applyBorder="false" applyAlignment="true" applyProtection="false">
      <alignment horizontal="left" vertical="bottom" textRotation="0" wrapText="false" indent="0" shrinkToFit="false"/>
      <protection locked="true" hidden="false"/>
    </xf>
    <xf numFmtId="164" fontId="10" fillId="12" borderId="1" xfId="0" applyFont="true" applyBorder="true" applyAlignment="true" applyProtection="false">
      <alignment horizontal="left" vertical="bottom" textRotation="0" wrapText="false" indent="0" shrinkToFit="false"/>
      <protection locked="true" hidden="false"/>
    </xf>
    <xf numFmtId="164" fontId="82" fillId="15" borderId="1" xfId="0" applyFont="true" applyBorder="true" applyAlignment="true" applyProtection="false">
      <alignment horizontal="general" vertical="bottom" textRotation="0" wrapText="true" indent="0" shrinkToFit="false"/>
      <protection locked="true" hidden="false"/>
    </xf>
    <xf numFmtId="164" fontId="9" fillId="23" borderId="1" xfId="0" applyFont="true" applyBorder="true" applyAlignment="true" applyProtection="false">
      <alignment horizontal="general" vertical="bottom" textRotation="0" wrapText="false" indent="0" shrinkToFit="false"/>
      <protection locked="true" hidden="false"/>
    </xf>
    <xf numFmtId="164" fontId="25" fillId="39" borderId="1" xfId="0" applyFont="true" applyBorder="true" applyAlignment="true" applyProtection="false">
      <alignment horizontal="general" vertical="bottom" textRotation="0" wrapText="true" indent="0" shrinkToFit="false"/>
      <protection locked="true" hidden="false"/>
    </xf>
    <xf numFmtId="164" fontId="83" fillId="11" borderId="0" xfId="0" applyFont="true" applyBorder="false" applyAlignment="true" applyProtection="false">
      <alignment horizontal="left" vertical="bottom" textRotation="0" wrapText="false" indent="0" shrinkToFit="false"/>
      <protection locked="true" hidden="false"/>
    </xf>
    <xf numFmtId="164" fontId="36" fillId="5" borderId="1" xfId="0" applyFont="true" applyBorder="true" applyAlignment="true" applyProtection="false">
      <alignment horizontal="general" vertical="bottom" textRotation="0" wrapText="true" indent="0" shrinkToFit="false"/>
      <protection locked="true" hidden="false"/>
    </xf>
    <xf numFmtId="164" fontId="81" fillId="11" borderId="0" xfId="0" applyFont="true" applyBorder="false" applyAlignment="true" applyProtection="false">
      <alignment horizontal="left" vertical="bottom" textRotation="0" wrapText="true" indent="0" shrinkToFit="false"/>
      <protection locked="true" hidden="false"/>
    </xf>
    <xf numFmtId="164" fontId="62" fillId="4" borderId="1" xfId="0" applyFont="true" applyBorder="true" applyAlignment="true" applyProtection="false">
      <alignment horizontal="general" vertical="bottom" textRotation="0" wrapText="true" indent="0" shrinkToFit="false"/>
      <protection locked="true" hidden="false"/>
    </xf>
    <xf numFmtId="164" fontId="52" fillId="12" borderId="1" xfId="0" applyFont="true" applyBorder="true" applyAlignment="true" applyProtection="false">
      <alignment horizontal="general" vertical="bottom" textRotation="0" wrapText="false" indent="0" shrinkToFit="false"/>
      <protection locked="true" hidden="false"/>
    </xf>
    <xf numFmtId="164" fontId="30" fillId="10" borderId="1" xfId="0" applyFont="true" applyBorder="true" applyAlignment="true" applyProtection="false">
      <alignment horizontal="general" vertical="bottom" textRotation="0" wrapText="true" indent="0" shrinkToFit="false"/>
      <protection locked="true" hidden="false"/>
    </xf>
    <xf numFmtId="164" fontId="84" fillId="0" borderId="1" xfId="0" applyFont="true" applyBorder="true" applyAlignment="true" applyProtection="false">
      <alignment horizontal="general" vertical="bottom" textRotation="0" wrapText="false" indent="0" shrinkToFit="false"/>
      <protection locked="true" hidden="false"/>
    </xf>
    <xf numFmtId="164" fontId="10" fillId="4" borderId="0" xfId="0" applyFont="true" applyBorder="false" applyAlignment="true" applyProtection="false">
      <alignment horizontal="general" vertical="bottom" textRotation="0" wrapText="true" indent="0" shrinkToFit="false"/>
      <protection locked="true" hidden="false"/>
    </xf>
    <xf numFmtId="164" fontId="21" fillId="4" borderId="1" xfId="0" applyFont="true" applyBorder="true" applyAlignment="false" applyProtection="false">
      <alignment horizontal="general" vertical="bottom" textRotation="0" wrapText="false" indent="0" shrinkToFit="false"/>
      <protection locked="true" hidden="false"/>
    </xf>
    <xf numFmtId="164" fontId="24" fillId="29" borderId="1" xfId="0" applyFont="true" applyBorder="tru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23" fillId="4" borderId="0" xfId="0" applyFont="true" applyBorder="false" applyAlignment="true" applyProtection="false">
      <alignment horizontal="center" vertical="bottom" textRotation="0" wrapText="false" indent="0" shrinkToFit="false"/>
      <protection locked="true" hidden="false"/>
    </xf>
    <xf numFmtId="164" fontId="23" fillId="7" borderId="1" xfId="0" applyFont="true" applyBorder="true" applyAlignment="true" applyProtection="false">
      <alignment horizontal="general" vertical="bottom" textRotation="0" wrapText="true" indent="0" shrinkToFit="false"/>
      <protection locked="true" hidden="false"/>
    </xf>
    <xf numFmtId="164" fontId="25" fillId="36" borderId="1" xfId="0" applyFont="true" applyBorder="true" applyAlignment="true" applyProtection="false">
      <alignment horizontal="general" vertical="bottom" textRotation="0" wrapText="true" indent="0" shrinkToFit="false"/>
      <protection locked="true" hidden="false"/>
    </xf>
    <xf numFmtId="164" fontId="10" fillId="10" borderId="1" xfId="0" applyFont="true" applyBorder="true" applyAlignment="true" applyProtection="false">
      <alignment horizontal="general" vertical="bottom" textRotation="0" wrapText="true" indent="0" shrinkToFit="false"/>
      <protection locked="true" hidden="false"/>
    </xf>
    <xf numFmtId="164" fontId="30" fillId="10" borderId="1" xfId="0" applyFont="true" applyBorder="true" applyAlignment="true" applyProtection="false">
      <alignment horizontal="general" vertical="bottom" textRotation="0" wrapText="false" indent="0" shrinkToFit="false"/>
      <protection locked="true" hidden="false"/>
    </xf>
    <xf numFmtId="164" fontId="42" fillId="5" borderId="0" xfId="0" applyFont="true" applyBorder="false" applyAlignment="true" applyProtection="false">
      <alignment horizontal="left" vertical="bottom" textRotation="0" wrapText="true" indent="0" shrinkToFit="false"/>
      <protection locked="true" hidden="false"/>
    </xf>
    <xf numFmtId="164" fontId="25" fillId="3" borderId="1" xfId="0" applyFont="true" applyBorder="true" applyAlignment="true" applyProtection="false">
      <alignment horizontal="center" vertical="bottom" textRotation="0" wrapText="false" indent="0" shrinkToFit="false"/>
      <protection locked="true" hidden="false"/>
    </xf>
    <xf numFmtId="164" fontId="27" fillId="29" borderId="1" xfId="0" applyFont="true" applyBorder="true" applyAlignment="true" applyProtection="false">
      <alignment horizontal="center" vertical="bottom" textRotation="0" wrapText="true" indent="0" shrinkToFit="false"/>
      <protection locked="true" hidden="false"/>
    </xf>
    <xf numFmtId="164" fontId="55" fillId="5" borderId="1" xfId="0" applyFont="true" applyBorder="true" applyAlignment="true" applyProtection="false">
      <alignment horizontal="center" vertical="bottom" textRotation="0" wrapText="false" indent="0" shrinkToFit="false"/>
      <protection locked="true" hidden="false"/>
    </xf>
    <xf numFmtId="164" fontId="36" fillId="18" borderId="1" xfId="0" applyFont="true" applyBorder="true" applyAlignment="true" applyProtection="false">
      <alignment horizontal="general" vertical="bottom" textRotation="0" wrapText="true" indent="0" shrinkToFit="false"/>
      <protection locked="true" hidden="false"/>
    </xf>
    <xf numFmtId="164" fontId="85" fillId="9" borderId="5" xfId="0" applyFont="true" applyBorder="true" applyAlignment="true" applyProtection="false">
      <alignment horizontal="general" vertical="bottom" textRotation="0" wrapText="true" indent="0" shrinkToFit="false"/>
      <protection locked="true" hidden="false"/>
    </xf>
    <xf numFmtId="164" fontId="42" fillId="5" borderId="1" xfId="0" applyFont="true" applyBorder="true" applyAlignment="true" applyProtection="false">
      <alignment horizontal="left" vertical="bottom" textRotation="0" wrapText="true" indent="0" shrinkToFit="false"/>
      <protection locked="true" hidden="false"/>
    </xf>
    <xf numFmtId="164" fontId="42" fillId="17" borderId="0" xfId="0" applyFont="true" applyBorder="false" applyAlignment="true" applyProtection="false">
      <alignment horizontal="left" vertical="bottom" textRotation="0" wrapText="true" indent="0" shrinkToFit="false"/>
      <protection locked="true" hidden="false"/>
    </xf>
    <xf numFmtId="164" fontId="27" fillId="4" borderId="1" xfId="0" applyFont="true" applyBorder="true" applyAlignment="true" applyProtection="false">
      <alignment horizontal="general" vertical="bottom" textRotation="0" wrapText="false" indent="0" shrinkToFit="false"/>
      <protection locked="true" hidden="false"/>
    </xf>
    <xf numFmtId="164" fontId="9" fillId="18" borderId="1" xfId="0" applyFont="true" applyBorder="true" applyAlignment="true" applyProtection="false">
      <alignment horizontal="general" vertical="bottom" textRotation="0" wrapText="true" indent="0" shrinkToFit="false"/>
      <protection locked="true" hidden="false"/>
    </xf>
    <xf numFmtId="164" fontId="65" fillId="20" borderId="1" xfId="0" applyFont="true" applyBorder="true" applyAlignment="true" applyProtection="false">
      <alignment horizontal="left" vertical="bottom" textRotation="0" wrapText="true" indent="0" shrinkToFit="false"/>
      <protection locked="true" hidden="false"/>
    </xf>
    <xf numFmtId="164" fontId="64" fillId="10" borderId="1" xfId="0" applyFont="true" applyBorder="true" applyAlignment="true" applyProtection="false">
      <alignment horizontal="left" vertical="bottom" textRotation="0" wrapText="true" indent="0" shrinkToFit="false"/>
      <protection locked="true" hidden="false"/>
    </xf>
    <xf numFmtId="164" fontId="65" fillId="5" borderId="0" xfId="0" applyFont="true" applyBorder="false" applyAlignment="true" applyProtection="false">
      <alignment horizontal="left" vertical="bottom" textRotation="0" wrapText="true" indent="0" shrinkToFit="false"/>
      <protection locked="true" hidden="false"/>
    </xf>
    <xf numFmtId="164" fontId="27" fillId="3" borderId="1" xfId="0" applyFont="true" applyBorder="true" applyAlignment="true" applyProtection="false">
      <alignment horizontal="center" vertical="bottom" textRotation="0" wrapText="false" indent="0" shrinkToFit="false"/>
      <protection locked="true" hidden="false"/>
    </xf>
    <xf numFmtId="164" fontId="86" fillId="20" borderId="1" xfId="0" applyFont="true" applyBorder="true" applyAlignment="true" applyProtection="false">
      <alignment horizontal="general" vertical="bottom" textRotation="0" wrapText="true" indent="0" shrinkToFit="false"/>
      <protection locked="true" hidden="false"/>
    </xf>
    <xf numFmtId="164" fontId="30" fillId="20" borderId="1" xfId="0" applyFont="true" applyBorder="true" applyAlignment="true" applyProtection="false">
      <alignment horizontal="center" vertical="bottom" textRotation="0" wrapText="true" indent="0" shrinkToFit="false"/>
      <protection locked="true" hidden="false"/>
    </xf>
    <xf numFmtId="164" fontId="24" fillId="6" borderId="1" xfId="0" applyFont="true" applyBorder="true" applyAlignment="true" applyProtection="false">
      <alignment horizontal="general" vertical="bottom" textRotation="0" wrapText="true" indent="0" shrinkToFit="false"/>
      <protection locked="true" hidden="false"/>
    </xf>
    <xf numFmtId="164" fontId="86" fillId="5" borderId="1" xfId="0" applyFont="true" applyBorder="true" applyAlignment="true" applyProtection="false">
      <alignment horizontal="general" vertical="bottom" textRotation="0" wrapText="true" indent="0" shrinkToFit="false"/>
      <protection locked="true" hidden="false"/>
    </xf>
    <xf numFmtId="164" fontId="87" fillId="41" borderId="1" xfId="0" applyFont="true" applyBorder="true" applyAlignment="true" applyProtection="false">
      <alignment horizontal="general" vertical="bottom" textRotation="0" wrapText="true" indent="0" shrinkToFit="false"/>
      <protection locked="true" hidden="false"/>
    </xf>
    <xf numFmtId="164" fontId="87" fillId="5" borderId="1" xfId="0" applyFont="true" applyBorder="true" applyAlignment="true" applyProtection="false">
      <alignment horizontal="general" vertical="bottom" textRotation="0" wrapText="true" indent="0" shrinkToFit="false"/>
      <protection locked="true" hidden="false"/>
    </xf>
    <xf numFmtId="164" fontId="80" fillId="11" borderId="1" xfId="0" applyFont="true" applyBorder="true" applyAlignment="true" applyProtection="false">
      <alignment horizontal="general" vertical="bottom" textRotation="0" wrapText="false" indent="0" shrinkToFit="false"/>
      <protection locked="true" hidden="false"/>
    </xf>
    <xf numFmtId="164" fontId="80" fillId="11" borderId="1" xfId="0" applyFont="true" applyBorder="true" applyAlignment="true" applyProtection="false">
      <alignment horizontal="general" vertical="bottom" textRotation="0" wrapText="true" indent="0" shrinkToFit="false"/>
      <protection locked="true" hidden="false"/>
    </xf>
    <xf numFmtId="164" fontId="80" fillId="39" borderId="1" xfId="0" applyFont="true" applyBorder="true" applyAlignment="true" applyProtection="false">
      <alignment horizontal="general" vertical="bottom" textRotation="0" wrapText="true" indent="0" shrinkToFit="false"/>
      <protection locked="true" hidden="false"/>
    </xf>
    <xf numFmtId="164" fontId="39" fillId="11" borderId="1" xfId="0" applyFont="true" applyBorder="true" applyAlignment="false" applyProtection="false">
      <alignment horizontal="general" vertical="bottom" textRotation="0" wrapText="false" indent="0" shrinkToFit="false"/>
      <protection locked="true" hidden="false"/>
    </xf>
    <xf numFmtId="164" fontId="30" fillId="41" borderId="1" xfId="0" applyFont="true" applyBorder="true" applyAlignment="true" applyProtection="false">
      <alignment horizontal="general" vertical="bottom" textRotation="0" wrapText="true" indent="0" shrinkToFit="false"/>
      <protection locked="true" hidden="false"/>
    </xf>
    <xf numFmtId="164" fontId="21" fillId="9" borderId="1" xfId="0" applyFont="true" applyBorder="true" applyAlignment="false" applyProtection="false">
      <alignment horizontal="general" vertical="bottom" textRotation="0" wrapText="false" indent="0" shrinkToFit="false"/>
      <protection locked="true" hidden="false"/>
    </xf>
    <xf numFmtId="164" fontId="39" fillId="9" borderId="1" xfId="0" applyFont="true" applyBorder="true" applyAlignment="true" applyProtection="false">
      <alignment horizontal="general" vertical="bottom" textRotation="0" wrapText="true" indent="0" shrinkToFit="false"/>
      <protection locked="true" hidden="false"/>
    </xf>
    <xf numFmtId="164" fontId="10" fillId="10" borderId="1" xfId="0" applyFont="true" applyBorder="true" applyAlignment="true" applyProtection="false">
      <alignment horizontal="general" vertical="bottom" textRotation="0" wrapText="false" indent="0" shrinkToFit="false"/>
      <protection locked="true" hidden="false"/>
    </xf>
    <xf numFmtId="164" fontId="9" fillId="41" borderId="1" xfId="0" applyFont="true" applyBorder="true" applyAlignment="true" applyProtection="false">
      <alignment horizontal="general" vertical="bottom" textRotation="0" wrapText="true" indent="0" shrinkToFit="false"/>
      <protection locked="true" hidden="false"/>
    </xf>
    <xf numFmtId="164" fontId="80" fillId="5" borderId="1" xfId="0" applyFont="true" applyBorder="true" applyAlignment="true" applyProtection="false">
      <alignment horizontal="general" vertical="bottom" textRotation="0" wrapText="true" indent="0" shrinkToFit="false"/>
      <protection locked="true" hidden="false"/>
    </xf>
    <xf numFmtId="164" fontId="89" fillId="11" borderId="1" xfId="0" applyFont="true" applyBorder="true" applyAlignment="true" applyProtection="false">
      <alignment horizontal="general" vertical="bottom" textRotation="0" wrapText="true" indent="0" shrinkToFit="false"/>
      <protection locked="true" hidden="false"/>
    </xf>
    <xf numFmtId="164" fontId="89" fillId="5" borderId="1" xfId="0" applyFont="true" applyBorder="true" applyAlignment="true" applyProtection="false">
      <alignment horizontal="general" vertical="bottom" textRotation="0" wrapText="false" indent="0" shrinkToFit="false"/>
      <protection locked="true" hidden="false"/>
    </xf>
    <xf numFmtId="164" fontId="89" fillId="11" borderId="1" xfId="0" applyFont="true" applyBorder="true" applyAlignment="true" applyProtection="false">
      <alignment horizontal="general" vertical="bottom" textRotation="0" wrapText="false" indent="0" shrinkToFit="false"/>
      <protection locked="true" hidden="false"/>
    </xf>
    <xf numFmtId="164" fontId="9" fillId="40" borderId="1" xfId="0" applyFont="true" applyBorder="true" applyAlignment="true" applyProtection="false">
      <alignment horizontal="general" vertical="bottom" textRotation="0" wrapText="true" indent="0" shrinkToFit="false"/>
      <protection locked="true" hidden="false"/>
    </xf>
    <xf numFmtId="164" fontId="9" fillId="9" borderId="0" xfId="0" applyFont="true" applyBorder="false" applyAlignment="true" applyProtection="false">
      <alignment horizontal="general" vertical="bottom" textRotation="0" wrapText="true" indent="0" shrinkToFit="false"/>
      <protection locked="true" hidden="false"/>
    </xf>
    <xf numFmtId="164" fontId="9" fillId="9" borderId="0" xfId="0" applyFont="true" applyBorder="false" applyAlignment="true" applyProtection="false">
      <alignment horizontal="general" vertical="bottom" textRotation="0" wrapText="false" indent="0" shrinkToFit="false"/>
      <protection locked="true" hidden="false"/>
    </xf>
    <xf numFmtId="164" fontId="34" fillId="9" borderId="0" xfId="0" applyFont="true" applyBorder="false" applyAlignment="true" applyProtection="false">
      <alignment horizontal="general" vertical="bottom" textRotation="0" wrapText="true" indent="0" shrinkToFit="false"/>
      <protection locked="true" hidden="false"/>
    </xf>
    <xf numFmtId="164" fontId="59" fillId="40" borderId="1" xfId="0" applyFont="true" applyBorder="true" applyAlignment="true" applyProtection="false">
      <alignment horizontal="general" vertical="bottom" textRotation="0" wrapText="true" indent="0" shrinkToFit="false"/>
      <protection locked="true" hidden="false"/>
    </xf>
    <xf numFmtId="164" fontId="80" fillId="40" borderId="1" xfId="0" applyFont="true" applyBorder="true" applyAlignment="true" applyProtection="false">
      <alignment horizontal="general" vertical="bottom" textRotation="0" wrapText="true" indent="0" shrinkToFit="false"/>
      <protection locked="true" hidden="false"/>
    </xf>
    <xf numFmtId="164" fontId="90" fillId="10" borderId="1" xfId="0" applyFont="true" applyBorder="true" applyAlignment="true" applyProtection="false">
      <alignment horizontal="general" vertical="bottom" textRotation="0" wrapText="false" indent="0" shrinkToFit="false"/>
      <protection locked="true" hidden="false"/>
    </xf>
    <xf numFmtId="164" fontId="81" fillId="11" borderId="1" xfId="0" applyFont="true" applyBorder="true" applyAlignment="true" applyProtection="false">
      <alignment horizontal="left" vertical="bottom" textRotation="0" wrapText="false" indent="0" shrinkToFit="false"/>
      <protection locked="true" hidden="false"/>
    </xf>
    <xf numFmtId="164" fontId="40" fillId="39" borderId="1" xfId="0" applyFont="true" applyBorder="true" applyAlignment="true" applyProtection="false">
      <alignment horizontal="general" vertical="bottom" textRotation="0" wrapText="true" indent="0" shrinkToFit="false"/>
      <protection locked="true" hidden="false"/>
    </xf>
    <xf numFmtId="164" fontId="10" fillId="36" borderId="0" xfId="0" applyFont="true" applyBorder="false" applyAlignment="true" applyProtection="false">
      <alignment horizontal="left" vertical="bottom" textRotation="0" wrapText="false" indent="0" shrinkToFit="false"/>
      <protection locked="true" hidden="false"/>
    </xf>
    <xf numFmtId="164" fontId="39" fillId="10" borderId="1" xfId="0" applyFont="true" applyBorder="true" applyAlignment="true" applyProtection="false">
      <alignment horizontal="general" vertical="bottom" textRotation="0" wrapText="false" indent="0" shrinkToFit="false"/>
      <protection locked="true" hidden="false"/>
    </xf>
    <xf numFmtId="164" fontId="62" fillId="10" borderId="1" xfId="0" applyFont="true" applyBorder="true" applyAlignment="true" applyProtection="false">
      <alignment horizontal="general" vertical="bottom" textRotation="0" wrapText="false" indent="0" shrinkToFit="false"/>
      <protection locked="true" hidden="false"/>
    </xf>
    <xf numFmtId="164" fontId="89" fillId="5" borderId="1" xfId="0" applyFont="true" applyBorder="true" applyAlignment="true" applyProtection="false">
      <alignment horizontal="general" vertical="bottom" textRotation="0" wrapText="true" indent="0" shrinkToFit="false"/>
      <protection locked="true" hidden="false"/>
    </xf>
    <xf numFmtId="164" fontId="80" fillId="40" borderId="1" xfId="0" applyFont="true" applyBorder="true" applyAlignment="true" applyProtection="false">
      <alignment horizontal="general" vertical="bottom" textRotation="0" wrapText="false" indent="0" shrinkToFit="false"/>
      <protection locked="true" hidden="false"/>
    </xf>
    <xf numFmtId="164" fontId="79" fillId="5" borderId="1" xfId="0" applyFont="true" applyBorder="true" applyAlignment="true" applyProtection="false">
      <alignment horizontal="general" vertical="bottom" textRotation="0" wrapText="true" indent="0" shrinkToFit="false"/>
      <protection locked="true" hidden="false"/>
    </xf>
    <xf numFmtId="164" fontId="65" fillId="0" borderId="0" xfId="0" applyFont="true" applyBorder="false" applyAlignment="true" applyProtection="false">
      <alignment horizontal="general" vertical="bottom" textRotation="0" wrapText="false" indent="0" shrinkToFit="false"/>
      <protection locked="true" hidden="false"/>
    </xf>
    <xf numFmtId="164" fontId="65" fillId="9" borderId="0" xfId="0" applyFont="true" applyBorder="false" applyAlignment="true" applyProtection="false">
      <alignment horizontal="left" vertical="bottom" textRotation="0" wrapText="false" indent="0" shrinkToFit="false"/>
      <protection locked="true" hidden="false"/>
    </xf>
    <xf numFmtId="164" fontId="91" fillId="10" borderId="1" xfId="0" applyFont="true" applyBorder="true" applyAlignment="true" applyProtection="false">
      <alignment horizontal="general" vertical="bottom" textRotation="0" wrapText="true" indent="0" shrinkToFit="false"/>
      <protection locked="true" hidden="false"/>
    </xf>
    <xf numFmtId="164" fontId="10" fillId="5" borderId="0" xfId="0" applyFont="true" applyBorder="false" applyAlignment="true" applyProtection="false">
      <alignment horizontal="left" vertical="bottom" textRotation="0" wrapText="true" indent="0" shrinkToFit="false"/>
      <protection locked="true" hidden="false"/>
    </xf>
    <xf numFmtId="164" fontId="62" fillId="4" borderId="1" xfId="0" applyFont="true" applyBorder="true" applyAlignment="true" applyProtection="false">
      <alignment horizontal="general" vertical="bottom" textRotation="0" wrapText="false" indent="0" shrinkToFit="false"/>
      <protection locked="true" hidden="false"/>
    </xf>
    <xf numFmtId="164" fontId="92" fillId="40" borderId="1" xfId="0" applyFont="true" applyBorder="true" applyAlignment="true" applyProtection="false">
      <alignment horizontal="general" vertical="bottom" textRotation="0" wrapText="true" indent="0" shrinkToFit="false"/>
      <protection locked="true" hidden="false"/>
    </xf>
    <xf numFmtId="164" fontId="32" fillId="12" borderId="1" xfId="0" applyFont="true" applyBorder="true" applyAlignment="true" applyProtection="false">
      <alignment horizontal="general" vertical="bottom" textRotation="0" wrapText="true" indent="0" shrinkToFit="false"/>
      <protection locked="true" hidden="false"/>
    </xf>
    <xf numFmtId="164" fontId="32" fillId="5" borderId="1" xfId="0" applyFont="true" applyBorder="true" applyAlignment="true" applyProtection="false">
      <alignment horizontal="general" vertical="bottom" textRotation="0" wrapText="true" indent="0" shrinkToFit="false"/>
      <protection locked="true" hidden="false"/>
    </xf>
    <xf numFmtId="164" fontId="92" fillId="5" borderId="1" xfId="0" applyFont="true" applyBorder="true" applyAlignment="true" applyProtection="false">
      <alignment horizontal="general" vertical="bottom" textRotation="0" wrapText="true" indent="0" shrinkToFit="false"/>
      <protection locked="true" hidden="false"/>
    </xf>
    <xf numFmtId="164" fontId="89" fillId="4" borderId="1" xfId="0" applyFont="true" applyBorder="true" applyAlignment="true" applyProtection="false">
      <alignment horizontal="general" vertical="bottom" textRotation="0" wrapText="false" indent="0" shrinkToFit="false"/>
      <protection locked="true" hidden="false"/>
    </xf>
    <xf numFmtId="164" fontId="92" fillId="40" borderId="1" xfId="0" applyFont="true" applyBorder="true" applyAlignment="true" applyProtection="false">
      <alignment horizontal="general" vertical="bottom" textRotation="0" wrapText="false" indent="0" shrinkToFit="false"/>
      <protection locked="true" hidden="false"/>
    </xf>
    <xf numFmtId="164" fontId="7" fillId="9" borderId="6" xfId="0" applyFont="true" applyBorder="true" applyAlignment="true" applyProtection="false">
      <alignment horizontal="right" vertical="bottom" textRotation="0" wrapText="true" indent="0" shrinkToFit="false"/>
      <protection locked="true" hidden="false"/>
    </xf>
    <xf numFmtId="164" fontId="93" fillId="5" borderId="0" xfId="0" applyFont="true" applyBorder="false" applyAlignment="true" applyProtection="false">
      <alignment horizontal="left" vertical="bottom" textRotation="0" wrapText="true" indent="0" shrinkToFit="false"/>
      <protection locked="true" hidden="false"/>
    </xf>
    <xf numFmtId="164" fontId="25" fillId="40" borderId="1" xfId="0" applyFont="true" applyBorder="true" applyAlignment="true" applyProtection="false">
      <alignment horizontal="general" vertical="bottom" textRotation="0" wrapText="true" indent="0" shrinkToFit="false"/>
      <protection locked="true" hidden="false"/>
    </xf>
    <xf numFmtId="164" fontId="56" fillId="5" borderId="0" xfId="0" applyFont="true" applyBorder="false" applyAlignment="true" applyProtection="false">
      <alignment horizontal="left" vertical="bottom" textRotation="0" wrapText="true" indent="0" shrinkToFit="false"/>
      <protection locked="true" hidden="false"/>
    </xf>
    <xf numFmtId="164" fontId="10" fillId="4" borderId="1" xfId="0" applyFont="true" applyBorder="true" applyAlignment="true" applyProtection="false">
      <alignment horizontal="left" vertical="bottom" textRotation="0" wrapText="false" indent="0" shrinkToFit="false"/>
      <protection locked="true" hidden="false"/>
    </xf>
    <xf numFmtId="164" fontId="89" fillId="29" borderId="1" xfId="0" applyFont="true" applyBorder="true" applyAlignment="true" applyProtection="false">
      <alignment horizontal="general" vertical="bottom" textRotation="0" wrapText="true" indent="0" shrinkToFit="false"/>
      <protection locked="true" hidden="false"/>
    </xf>
    <xf numFmtId="164" fontId="27" fillId="17" borderId="1" xfId="0" applyFont="true" applyBorder="true" applyAlignment="true" applyProtection="false">
      <alignment horizontal="general" vertical="bottom" textRotation="0" wrapText="false" indent="0" shrinkToFit="false"/>
      <protection locked="true" hidden="false"/>
    </xf>
    <xf numFmtId="164" fontId="51" fillId="4" borderId="1" xfId="0" applyFont="true" applyBorder="true" applyAlignment="true" applyProtection="false">
      <alignment horizontal="general" vertical="bottom" textRotation="0" wrapText="true" indent="0" shrinkToFit="false"/>
      <protection locked="true" hidden="false"/>
    </xf>
    <xf numFmtId="164" fontId="10" fillId="6" borderId="0" xfId="0" applyFont="true" applyBorder="false" applyAlignment="true" applyProtection="false">
      <alignment horizontal="left" vertical="bottom" textRotation="0" wrapText="false" indent="0" shrinkToFit="false"/>
      <protection locked="true" hidden="false"/>
    </xf>
    <xf numFmtId="164" fontId="25" fillId="20" borderId="1" xfId="0" applyFont="true" applyBorder="true" applyAlignment="true" applyProtection="false">
      <alignment horizontal="general" vertical="bottom" textRotation="0" wrapText="false" indent="0" shrinkToFit="false"/>
      <protection locked="true" hidden="false"/>
    </xf>
    <xf numFmtId="164" fontId="25" fillId="17" borderId="1" xfId="0" applyFont="true" applyBorder="true" applyAlignment="true" applyProtection="false">
      <alignment horizontal="general" vertical="bottom" textRotation="0" wrapText="false" indent="0" shrinkToFit="false"/>
      <protection locked="true" hidden="false"/>
    </xf>
    <xf numFmtId="164" fontId="27" fillId="6" borderId="1" xfId="0" applyFont="true" applyBorder="true" applyAlignment="true" applyProtection="false">
      <alignment horizontal="general" vertical="bottom" textRotation="0" wrapText="true" indent="0" shrinkToFit="false"/>
      <protection locked="true" hidden="false"/>
    </xf>
    <xf numFmtId="164" fontId="5" fillId="10" borderId="2" xfId="0" applyFont="true" applyBorder="true" applyAlignment="true" applyProtection="false">
      <alignment horizontal="general" vertical="bottom" textRotation="0" wrapText="true" indent="0" shrinkToFit="false"/>
      <protection locked="true" hidden="false"/>
    </xf>
    <xf numFmtId="164" fontId="0" fillId="9" borderId="0" xfId="0" applyFont="true" applyBorder="false" applyAlignment="true" applyProtection="false">
      <alignment horizontal="left" vertical="bottom" textRotation="0" wrapText="false" indent="0" shrinkToFit="false"/>
      <protection locked="true" hidden="false"/>
    </xf>
    <xf numFmtId="164" fontId="59" fillId="4" borderId="1" xfId="0" applyFont="true" applyBorder="true" applyAlignment="true" applyProtection="false">
      <alignment horizontal="general" vertical="bottom" textRotation="0" wrapText="true" indent="0" shrinkToFit="false"/>
      <protection locked="true" hidden="false"/>
    </xf>
    <xf numFmtId="164" fontId="27" fillId="20" borderId="1" xfId="0" applyFont="true" applyBorder="true" applyAlignment="true" applyProtection="false">
      <alignment horizontal="general" vertical="center" textRotation="0" wrapText="true" indent="0" shrinkToFit="false"/>
      <protection locked="true" hidden="false"/>
    </xf>
    <xf numFmtId="164" fontId="62" fillId="5" borderId="1" xfId="0" applyFont="true" applyBorder="true" applyAlignment="true" applyProtection="false">
      <alignment horizontal="general" vertical="bottom" textRotation="0" wrapText="true" indent="0" shrinkToFit="false"/>
      <protection locked="true" hidden="false"/>
    </xf>
    <xf numFmtId="164" fontId="27" fillId="10" borderId="1" xfId="0" applyFont="true" applyBorder="true" applyAlignment="true" applyProtection="false">
      <alignment horizontal="general" vertical="center" textRotation="0" wrapText="true" indent="0" shrinkToFit="false"/>
      <protection locked="true" hidden="false"/>
    </xf>
    <xf numFmtId="164" fontId="45" fillId="10" borderId="1" xfId="0" applyFont="true" applyBorder="true" applyAlignment="true" applyProtection="false">
      <alignment horizontal="general" vertical="bottom" textRotation="0" wrapText="false" indent="0" shrinkToFit="false"/>
      <protection locked="true" hidden="false"/>
    </xf>
    <xf numFmtId="164" fontId="41" fillId="4" borderId="1" xfId="0" applyFont="true" applyBorder="true" applyAlignment="true" applyProtection="false">
      <alignment horizontal="general" vertical="bottom" textRotation="0" wrapText="true" indent="0" shrinkToFit="false"/>
      <protection locked="true" hidden="false"/>
    </xf>
    <xf numFmtId="164" fontId="27" fillId="15" borderId="1" xfId="0" applyFont="true" applyBorder="true" applyAlignment="true" applyProtection="false">
      <alignment horizontal="general" vertical="bottom" textRotation="0" wrapText="false" indent="0" shrinkToFit="false"/>
      <protection locked="true" hidden="false"/>
    </xf>
    <xf numFmtId="164" fontId="62" fillId="10" borderId="1" xfId="0" applyFont="true" applyBorder="true" applyAlignment="true" applyProtection="false">
      <alignment horizontal="general" vertical="bottom" textRotation="0" wrapText="true" indent="0" shrinkToFit="false"/>
      <protection locked="true" hidden="false"/>
    </xf>
    <xf numFmtId="173" fontId="9" fillId="0" borderId="1" xfId="0" applyFont="true" applyBorder="true" applyAlignment="true" applyProtection="false">
      <alignment horizontal="general" vertical="bottom" textRotation="0" wrapText="false" indent="0" shrinkToFit="false"/>
      <protection locked="true" hidden="false"/>
    </xf>
    <xf numFmtId="164" fontId="39" fillId="10" borderId="1" xfId="0" applyFont="true" applyBorder="true" applyAlignment="true" applyProtection="false">
      <alignment horizontal="general" vertical="bottom" textRotation="0" wrapText="true" indent="0" shrinkToFit="false"/>
      <protection locked="true" hidden="false"/>
    </xf>
    <xf numFmtId="164" fontId="94" fillId="9" borderId="1" xfId="0" applyFont="true" applyBorder="true" applyAlignment="true" applyProtection="false">
      <alignment horizontal="general" vertical="bottom" textRotation="0" wrapText="true" indent="0" shrinkToFit="false"/>
      <protection locked="true" hidden="false"/>
    </xf>
    <xf numFmtId="164" fontId="94" fillId="9" borderId="1" xfId="0" applyFont="true" applyBorder="true" applyAlignment="true" applyProtection="false">
      <alignment horizontal="general" vertical="bottom" textRotation="0" wrapText="false" indent="0" shrinkToFit="false"/>
      <protection locked="true" hidden="false"/>
    </xf>
    <xf numFmtId="164" fontId="30" fillId="4" borderId="1" xfId="0" applyFont="true" applyBorder="true" applyAlignment="true" applyProtection="false">
      <alignment horizontal="general" vertical="bottom" textRotation="0" wrapText="true" indent="0" shrinkToFit="false"/>
      <protection locked="true" hidden="false"/>
    </xf>
    <xf numFmtId="164" fontId="9" fillId="37" borderId="1" xfId="0" applyFont="true" applyBorder="true" applyAlignment="true" applyProtection="false">
      <alignment horizontal="general" vertical="bottom" textRotation="0" wrapText="true" indent="0" shrinkToFit="false"/>
      <protection locked="true" hidden="false"/>
    </xf>
    <xf numFmtId="164" fontId="39" fillId="11" borderId="1" xfId="0" applyFont="true" applyBorder="true" applyAlignment="true" applyProtection="false">
      <alignment horizontal="general" vertical="bottom" textRotation="0" wrapText="false" indent="0" shrinkToFit="false"/>
      <protection locked="true" hidden="false"/>
    </xf>
    <xf numFmtId="169" fontId="9" fillId="0" borderId="1" xfId="0" applyFont="true" applyBorder="true" applyAlignment="true" applyProtection="false">
      <alignment horizontal="left" vertical="bottom" textRotation="0" wrapText="tru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9" fillId="24" borderId="0" xfId="0" applyFont="true" applyBorder="false" applyAlignment="true" applyProtection="false">
      <alignment horizontal="general" vertical="bottom" textRotation="0" wrapText="true" indent="0" shrinkToFit="false"/>
      <protection locked="true" hidden="false"/>
    </xf>
    <xf numFmtId="164" fontId="62" fillId="20" borderId="1" xfId="0" applyFont="true" applyBorder="true" applyAlignment="true" applyProtection="false">
      <alignment horizontal="general" vertical="bottom" textRotation="0" wrapText="true" indent="0" shrinkToFit="false"/>
      <protection locked="true" hidden="false"/>
    </xf>
    <xf numFmtId="164" fontId="27" fillId="17" borderId="1" xfId="0" applyFont="true" applyBorder="true" applyAlignment="true" applyProtection="false">
      <alignment horizontal="center" vertical="bottom" textRotation="0" wrapText="false" indent="0" shrinkToFit="false"/>
      <protection locked="true" hidden="false"/>
    </xf>
    <xf numFmtId="164" fontId="27" fillId="10" borderId="1" xfId="0" applyFont="true" applyBorder="true" applyAlignment="true" applyProtection="false">
      <alignment horizontal="center" vertical="bottom" textRotation="0" wrapText="true" indent="0" shrinkToFit="false"/>
      <protection locked="true" hidden="false"/>
    </xf>
    <xf numFmtId="164" fontId="64" fillId="22" borderId="0" xfId="0" applyFont="true" applyBorder="false" applyAlignment="true" applyProtection="false">
      <alignment horizontal="left" vertical="bottom" textRotation="0" wrapText="true" indent="0" shrinkToFit="false"/>
      <protection locked="true" hidden="false"/>
    </xf>
    <xf numFmtId="164" fontId="62" fillId="22" borderId="1" xfId="0" applyFont="true" applyBorder="true" applyAlignment="true" applyProtection="false">
      <alignment horizontal="general" vertical="bottom" textRotation="0" wrapText="true" indent="0" shrinkToFit="false"/>
      <protection locked="true" hidden="false"/>
    </xf>
    <xf numFmtId="164" fontId="95" fillId="9" borderId="1" xfId="0" applyFont="true" applyBorder="true" applyAlignment="true" applyProtection="false">
      <alignment horizontal="left" vertical="bottom" textRotation="0" wrapText="false" indent="0" shrinkToFit="false"/>
      <protection locked="true" hidden="false"/>
    </xf>
    <xf numFmtId="164" fontId="89" fillId="4" borderId="1" xfId="0" applyFont="true" applyBorder="true" applyAlignment="true" applyProtection="false">
      <alignment horizontal="general" vertical="bottom" textRotation="0" wrapText="true" indent="0" shrinkToFit="false"/>
      <protection locked="true" hidden="false"/>
    </xf>
    <xf numFmtId="164" fontId="9" fillId="7" borderId="1" xfId="0" applyFont="true" applyBorder="true" applyAlignment="true" applyProtection="false">
      <alignment horizontal="general" vertical="bottom" textRotation="0" wrapText="true" indent="0" shrinkToFit="false"/>
      <protection locked="true" hidden="false"/>
    </xf>
    <xf numFmtId="164" fontId="27" fillId="20" borderId="1" xfId="0" applyFont="true" applyBorder="true" applyAlignment="true" applyProtection="false">
      <alignment horizontal="center" vertical="bottom" textRotation="0" wrapText="true" indent="0" shrinkToFit="false"/>
      <protection locked="true" hidden="false"/>
    </xf>
    <xf numFmtId="164" fontId="10" fillId="9" borderId="2" xfId="0" applyFont="true" applyBorder="true" applyAlignment="true" applyProtection="false">
      <alignment horizontal="general" vertical="bottom" textRotation="0" wrapText="true" indent="0" shrinkToFit="false"/>
      <protection locked="true" hidden="false"/>
    </xf>
    <xf numFmtId="164" fontId="39" fillId="0" borderId="1" xfId="0" applyFont="true" applyBorder="true" applyAlignment="false" applyProtection="false">
      <alignment horizontal="general" vertical="bottom" textRotation="0" wrapText="false" indent="0" shrinkToFit="false"/>
      <protection locked="true" hidden="false"/>
    </xf>
    <xf numFmtId="164" fontId="9" fillId="0" borderId="3" xfId="0" applyFont="true" applyBorder="true" applyAlignment="false" applyProtection="false">
      <alignment horizontal="general" vertical="bottom" textRotation="0" wrapText="false" indent="0" shrinkToFit="false"/>
      <protection locked="true" hidden="false"/>
    </xf>
    <xf numFmtId="164" fontId="7" fillId="0" borderId="3" xfId="0" applyFont="true" applyBorder="true" applyAlignment="true" applyProtection="false">
      <alignment horizontal="general" vertical="bottom" textRotation="0" wrapText="true" indent="0" shrinkToFit="false"/>
      <protection locked="true" hidden="false"/>
    </xf>
    <xf numFmtId="164" fontId="42" fillId="10" borderId="1" xfId="0" applyFont="true" applyBorder="true" applyAlignment="true" applyProtection="false">
      <alignment horizontal="left" vertical="bottom" textRotation="0" wrapText="true" indent="0" shrinkToFit="false"/>
      <protection locked="true" hidden="false"/>
    </xf>
    <xf numFmtId="164" fontId="45" fillId="4" borderId="1" xfId="0" applyFont="true" applyBorder="true" applyAlignment="true" applyProtection="false">
      <alignment horizontal="general" vertical="bottom" textRotation="0" wrapText="true" indent="0" shrinkToFit="false"/>
      <protection locked="true" hidden="false"/>
    </xf>
    <xf numFmtId="164" fontId="32" fillId="9" borderId="1" xfId="0" applyFont="true" applyBorder="true" applyAlignment="true" applyProtection="false">
      <alignment horizontal="general" vertical="bottom" textRotation="0" wrapText="true" indent="0" shrinkToFit="false"/>
      <protection locked="true" hidden="false"/>
    </xf>
    <xf numFmtId="164" fontId="30" fillId="15" borderId="1" xfId="0" applyFont="true" applyBorder="true" applyAlignment="true" applyProtection="false">
      <alignment horizontal="general" vertical="bottom" textRotation="0" wrapText="false" indent="0" shrinkToFit="false"/>
      <protection locked="true" hidden="false"/>
    </xf>
    <xf numFmtId="164" fontId="27" fillId="9" borderId="1" xfId="0" applyFont="true" applyBorder="true" applyAlignment="true" applyProtection="false">
      <alignment horizontal="general" vertical="bottom" textRotation="0" wrapText="false" indent="0" shrinkToFit="false"/>
      <protection locked="true" hidden="false"/>
    </xf>
    <xf numFmtId="164" fontId="82" fillId="5" borderId="1" xfId="0" applyFont="tru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right" vertical="bottom" textRotation="0" wrapText="true" indent="0" shrinkToFit="false"/>
      <protection locked="true" hidden="false"/>
    </xf>
    <xf numFmtId="164" fontId="80" fillId="4" borderId="1" xfId="0" applyFont="true" applyBorder="true" applyAlignment="true" applyProtection="false">
      <alignment horizontal="general" vertical="bottom" textRotation="0" wrapText="true" indent="0" shrinkToFit="false"/>
      <protection locked="true" hidden="false"/>
    </xf>
    <xf numFmtId="164" fontId="96" fillId="9" borderId="0" xfId="0" applyFont="true" applyBorder="false" applyAlignment="true" applyProtection="false">
      <alignment horizontal="center" vertical="bottom" textRotation="0" wrapText="false" indent="0" shrinkToFit="false"/>
      <protection locked="true" hidden="false"/>
    </xf>
    <xf numFmtId="164" fontId="47" fillId="4" borderId="1" xfId="0" applyFont="true" applyBorder="true" applyAlignment="true" applyProtection="false">
      <alignment horizontal="center" vertical="bottom" textRotation="0" wrapText="false" indent="0" shrinkToFit="false"/>
      <protection locked="true" hidden="false"/>
    </xf>
    <xf numFmtId="164" fontId="80" fillId="10" borderId="1" xfId="0" applyFont="true" applyBorder="true" applyAlignment="true" applyProtection="false">
      <alignment horizontal="general" vertical="bottom" textRotation="0" wrapText="true" indent="0" shrinkToFit="false"/>
      <protection locked="true" hidden="false"/>
    </xf>
    <xf numFmtId="164" fontId="30" fillId="22" borderId="1" xfId="0" applyFont="true" applyBorder="true" applyAlignment="true" applyProtection="false">
      <alignment horizontal="general" vertical="bottom" textRotation="0" wrapText="true" indent="0" shrinkToFit="false"/>
      <protection locked="true" hidden="false"/>
    </xf>
    <xf numFmtId="164" fontId="30" fillId="7" borderId="1" xfId="0" applyFont="true" applyBorder="true" applyAlignment="true" applyProtection="false">
      <alignment horizontal="general" vertical="bottom" textRotation="0" wrapText="true" indent="0" shrinkToFit="false"/>
      <protection locked="true" hidden="false"/>
    </xf>
    <xf numFmtId="164" fontId="17" fillId="7" borderId="1" xfId="0" applyFont="true" applyBorder="true" applyAlignment="true" applyProtection="false">
      <alignment horizontal="general" vertical="bottom" textRotation="0" wrapText="true" indent="0" shrinkToFit="false"/>
      <protection locked="true" hidden="false"/>
    </xf>
    <xf numFmtId="164" fontId="45" fillId="4" borderId="1" xfId="0" applyFont="true" applyBorder="true" applyAlignment="true" applyProtection="false">
      <alignment horizontal="center" vertical="bottom" textRotation="0" wrapText="false" indent="0" shrinkToFit="false"/>
      <protection locked="true" hidden="false"/>
    </xf>
    <xf numFmtId="164" fontId="25" fillId="24" borderId="1" xfId="0" applyFont="true" applyBorder="true" applyAlignment="true" applyProtection="false">
      <alignment horizontal="general" vertical="bottom" textRotation="0" wrapText="false" indent="0" shrinkToFit="false"/>
      <protection locked="true" hidden="false"/>
    </xf>
    <xf numFmtId="164" fontId="96" fillId="31" borderId="0" xfId="0" applyFont="true" applyBorder="false" applyAlignment="true" applyProtection="false">
      <alignment horizontal="center" vertical="bottom" textRotation="0" wrapText="false" indent="0" shrinkToFit="false"/>
      <protection locked="true" hidden="false"/>
    </xf>
    <xf numFmtId="164" fontId="97" fillId="0" borderId="1" xfId="0" applyFont="true" applyBorder="true" applyAlignment="true" applyProtection="false">
      <alignment horizontal="center" vertical="bottom" textRotation="0" wrapText="false" indent="0" shrinkToFit="false"/>
      <protection locked="true" hidden="false"/>
    </xf>
    <xf numFmtId="167" fontId="10" fillId="9" borderId="0" xfId="0" applyFont="true" applyBorder="false" applyAlignment="true" applyProtection="false">
      <alignment horizontal="left" vertical="bottom" textRotation="0" wrapText="false" indent="0" shrinkToFit="false"/>
      <protection locked="true" hidden="false"/>
    </xf>
    <xf numFmtId="164" fontId="34" fillId="4" borderId="1" xfId="0" applyFont="true" applyBorder="true" applyAlignment="true" applyProtection="false">
      <alignment horizontal="center" vertical="bottom" textRotation="0" wrapText="false" indent="0" shrinkToFit="false"/>
      <protection locked="true" hidden="false"/>
    </xf>
    <xf numFmtId="170" fontId="9" fillId="0" borderId="1" xfId="0" applyFont="true" applyBorder="true" applyAlignment="true" applyProtection="false">
      <alignment horizontal="general" vertical="bottom" textRotation="0" wrapText="false" indent="0" shrinkToFit="false"/>
      <protection locked="true" hidden="false"/>
    </xf>
    <xf numFmtId="164" fontId="98" fillId="44" borderId="1" xfId="0" applyFont="true" applyBorder="true" applyAlignment="true" applyProtection="false">
      <alignment horizontal="general" vertical="bottom" textRotation="0" wrapText="false" indent="0" shrinkToFit="false"/>
      <protection locked="true" hidden="false"/>
    </xf>
    <xf numFmtId="164" fontId="9" fillId="10" borderId="1" xfId="0" applyFont="true" applyBorder="true" applyAlignment="false" applyProtection="false">
      <alignment horizontal="general" vertical="bottom" textRotation="0" wrapText="false" indent="0" shrinkToFit="false"/>
      <protection locked="true" hidden="false"/>
    </xf>
    <xf numFmtId="164" fontId="47" fillId="10" borderId="1" xfId="0" applyFont="true" applyBorder="true" applyAlignment="true" applyProtection="false">
      <alignment horizontal="center" vertical="bottom" textRotation="0" wrapText="true" indent="0" shrinkToFit="false"/>
      <protection locked="true" hidden="false"/>
    </xf>
    <xf numFmtId="164" fontId="99" fillId="0" borderId="1" xfId="0" applyFont="true" applyBorder="true" applyAlignment="true" applyProtection="false">
      <alignment horizontal="general" vertical="bottom" textRotation="0" wrapText="false" indent="0" shrinkToFit="false"/>
      <protection locked="true" hidden="false"/>
    </xf>
    <xf numFmtId="164" fontId="11" fillId="11" borderId="1" xfId="0" applyFont="true" applyBorder="true" applyAlignment="true" applyProtection="false">
      <alignment horizontal="left" vertical="bottom" textRotation="0" wrapText="true" indent="0" shrinkToFit="false"/>
      <protection locked="true" hidden="false"/>
    </xf>
    <xf numFmtId="169" fontId="9" fillId="45" borderId="1" xfId="0" applyFont="true" applyBorder="true" applyAlignment="true" applyProtection="false">
      <alignment horizontal="general" vertical="bottom" textRotation="0" wrapText="false" indent="0" shrinkToFit="false"/>
      <protection locked="true" hidden="false"/>
    </xf>
    <xf numFmtId="164" fontId="9" fillId="45" borderId="1" xfId="0" applyFont="true" applyBorder="true" applyAlignment="true" applyProtection="false">
      <alignment horizontal="general" vertical="bottom" textRotation="0" wrapText="false" indent="0" shrinkToFit="false"/>
      <protection locked="true" hidden="false"/>
    </xf>
    <xf numFmtId="164" fontId="9" fillId="45" borderId="1" xfId="0" applyFont="true" applyBorder="true" applyAlignment="true" applyProtection="false">
      <alignment horizontal="general" vertical="bottom" textRotation="0" wrapText="true" indent="0" shrinkToFit="false"/>
      <protection locked="true" hidden="false"/>
    </xf>
    <xf numFmtId="164" fontId="9" fillId="45" borderId="1" xfId="0" applyFont="true" applyBorder="true" applyAlignment="false" applyProtection="false">
      <alignment horizontal="general" vertical="bottom" textRotation="0" wrapText="false" indent="0" shrinkToFit="false"/>
      <protection locked="true" hidden="false"/>
    </xf>
    <xf numFmtId="167" fontId="9" fillId="45" borderId="1" xfId="0" applyFont="true" applyBorder="true" applyAlignment="true" applyProtection="false">
      <alignment horizontal="general" vertical="bottom" textRotation="0" wrapText="false" indent="0" shrinkToFit="false"/>
      <protection locked="true" hidden="false"/>
    </xf>
    <xf numFmtId="164" fontId="79" fillId="15" borderId="1" xfId="0" applyFont="true" applyBorder="true" applyAlignment="true" applyProtection="false">
      <alignment horizontal="general" vertical="bottom" textRotation="0" wrapText="true" indent="0" shrinkToFit="false"/>
      <protection locked="true" hidden="false"/>
    </xf>
    <xf numFmtId="164" fontId="55" fillId="21" borderId="1" xfId="0" applyFont="true" applyBorder="true" applyAlignment="true" applyProtection="false">
      <alignment horizontal="general" vertical="bottom" textRotation="0" wrapText="true" indent="0" shrinkToFit="false"/>
      <protection locked="true" hidden="false"/>
    </xf>
    <xf numFmtId="164" fontId="42" fillId="4" borderId="1" xfId="0" applyFont="true" applyBorder="true" applyAlignment="true" applyProtection="false">
      <alignment horizontal="left" vertical="bottom" textRotation="0" wrapText="true" indent="0" shrinkToFit="false"/>
      <protection locked="true" hidden="false"/>
    </xf>
    <xf numFmtId="164" fontId="29" fillId="10" borderId="1" xfId="0" applyFont="true" applyBorder="true" applyAlignment="true" applyProtection="false">
      <alignment horizontal="general" vertical="bottom" textRotation="0" wrapText="true" indent="0" shrinkToFit="false"/>
      <protection locked="true" hidden="false"/>
    </xf>
    <xf numFmtId="164" fontId="29" fillId="5" borderId="1" xfId="0" applyFont="true" applyBorder="true" applyAlignment="true" applyProtection="false">
      <alignment horizontal="general" vertical="bottom" textRotation="0" wrapText="true" indent="0" shrinkToFit="false"/>
      <protection locked="true" hidden="false"/>
    </xf>
    <xf numFmtId="164" fontId="9" fillId="15" borderId="1" xfId="0" applyFont="true" applyBorder="true" applyAlignment="true" applyProtection="false">
      <alignment horizontal="general" vertical="center" textRotation="0" wrapText="true" indent="0" shrinkToFit="false"/>
      <protection locked="true" hidden="false"/>
    </xf>
    <xf numFmtId="164" fontId="30" fillId="24" borderId="1" xfId="0" applyFont="true" applyBorder="true" applyAlignment="true" applyProtection="false">
      <alignment horizontal="general" vertical="bottom" textRotation="0" wrapText="true" indent="0" shrinkToFit="false"/>
      <protection locked="true" hidden="false"/>
    </xf>
    <xf numFmtId="164" fontId="25" fillId="5" borderId="1" xfId="0" applyFont="true" applyBorder="true" applyAlignment="true" applyProtection="false">
      <alignment horizontal="center" vertical="bottom" textRotation="0" wrapText="false" indent="0" shrinkToFit="false"/>
      <protection locked="true" hidden="false"/>
    </xf>
    <xf numFmtId="164" fontId="27" fillId="5" borderId="0" xfId="0" applyFont="true" applyBorder="false" applyAlignment="true" applyProtection="false">
      <alignment horizontal="general" vertical="bottom" textRotation="0" wrapText="true" indent="0" shrinkToFit="false"/>
      <protection locked="true" hidden="false"/>
    </xf>
    <xf numFmtId="164" fontId="10" fillId="19" borderId="0" xfId="0" applyFont="true" applyBorder="false" applyAlignment="true" applyProtection="false">
      <alignment horizontal="left" vertical="bottom" textRotation="0" wrapText="true" indent="0" shrinkToFit="false"/>
      <protection locked="true" hidden="false"/>
    </xf>
    <xf numFmtId="164" fontId="30" fillId="5" borderId="0" xfId="0" applyFont="true" applyBorder="false" applyAlignment="true" applyProtection="false">
      <alignment horizontal="general" vertical="bottom" textRotation="0" wrapText="false" indent="0" shrinkToFit="false"/>
      <protection locked="true" hidden="false"/>
    </xf>
    <xf numFmtId="164" fontId="23" fillId="10" borderId="0" xfId="0" applyFont="true" applyBorder="false" applyAlignment="true" applyProtection="false">
      <alignment horizontal="general" vertical="bottom" textRotation="0" wrapText="true" indent="0" shrinkToFit="false"/>
      <protection locked="true" hidden="false"/>
    </xf>
    <xf numFmtId="164" fontId="100" fillId="13" borderId="1" xfId="0" applyFont="true" applyBorder="true" applyAlignment="true" applyProtection="false">
      <alignment horizontal="center" vertical="bottom" textRotation="0" wrapText="true" indent="0" shrinkToFit="false"/>
      <protection locked="true" hidden="false"/>
    </xf>
    <xf numFmtId="164" fontId="89" fillId="24" borderId="1" xfId="0" applyFont="true" applyBorder="true" applyAlignment="true" applyProtection="false">
      <alignment horizontal="general" vertical="bottom" textRotation="0" wrapText="true" indent="0" shrinkToFit="false"/>
      <protection locked="true" hidden="false"/>
    </xf>
    <xf numFmtId="164" fontId="101" fillId="9" borderId="0" xfId="0" applyFont="true" applyBorder="false" applyAlignment="true" applyProtection="false">
      <alignment horizontal="general" vertical="bottom" textRotation="0" wrapText="true" indent="0" shrinkToFit="false"/>
      <protection locked="true" hidden="false"/>
    </xf>
    <xf numFmtId="164" fontId="50" fillId="11" borderId="1" xfId="0" applyFont="true" applyBorder="true" applyAlignment="true" applyProtection="false">
      <alignment horizontal="general" vertical="bottom" textRotation="0" wrapText="true" indent="0" shrinkToFit="false"/>
      <protection locked="true" hidden="false"/>
    </xf>
    <xf numFmtId="164" fontId="50" fillId="5" borderId="1" xfId="0" applyFont="true" applyBorder="true" applyAlignment="true" applyProtection="false">
      <alignment horizontal="general" vertical="bottom" textRotation="0" wrapText="true" indent="0" shrinkToFit="false"/>
      <protection locked="true" hidden="false"/>
    </xf>
    <xf numFmtId="164" fontId="55" fillId="29" borderId="1" xfId="0" applyFont="true" applyBorder="true" applyAlignment="true" applyProtection="false">
      <alignment horizontal="general" vertical="bottom" textRotation="0" wrapText="false" indent="0" shrinkToFit="false"/>
      <protection locked="true" hidden="false"/>
    </xf>
    <xf numFmtId="164" fontId="55" fillId="29" borderId="1" xfId="0" applyFont="true" applyBorder="true" applyAlignment="true" applyProtection="false">
      <alignment horizontal="general" vertical="bottom" textRotation="0" wrapText="true" indent="0" shrinkToFit="false"/>
      <protection locked="true" hidden="false"/>
    </xf>
    <xf numFmtId="164" fontId="55" fillId="10" borderId="1" xfId="0" applyFont="true" applyBorder="true" applyAlignment="true" applyProtection="false">
      <alignment horizontal="general" vertical="bottom" textRotation="0" wrapText="false" indent="0" shrinkToFit="false"/>
      <protection locked="true" hidden="false"/>
    </xf>
    <xf numFmtId="164" fontId="55" fillId="20" borderId="1" xfId="0" applyFont="true" applyBorder="true" applyAlignment="true" applyProtection="false">
      <alignment horizontal="center" vertical="bottom" textRotation="0" wrapText="false" indent="0" shrinkToFit="false"/>
      <protection locked="true" hidden="false"/>
    </xf>
    <xf numFmtId="164" fontId="27" fillId="15" borderId="1" xfId="0" applyFont="true" applyBorder="true" applyAlignment="true" applyProtection="false">
      <alignment horizontal="center" vertical="bottom" textRotation="0" wrapText="true" indent="0" shrinkToFit="false"/>
      <protection locked="true" hidden="false"/>
    </xf>
    <xf numFmtId="164" fontId="87" fillId="11" borderId="1" xfId="0" applyFont="true" applyBorder="true" applyAlignment="true" applyProtection="false">
      <alignment horizontal="general" vertical="bottom" textRotation="0" wrapText="false" indent="0" shrinkToFit="false"/>
      <protection locked="true" hidden="false"/>
    </xf>
    <xf numFmtId="164" fontId="87" fillId="29" borderId="1" xfId="0" applyFont="true" applyBorder="true" applyAlignment="true" applyProtection="false">
      <alignment horizontal="general" vertical="bottom" textRotation="0" wrapText="true" indent="0" shrinkToFit="false"/>
      <protection locked="true" hidden="false"/>
    </xf>
    <xf numFmtId="164" fontId="9" fillId="27" borderId="1" xfId="0" applyFont="true" applyBorder="true" applyAlignment="true" applyProtection="false">
      <alignment horizontal="general" vertical="bottom" textRotation="0" wrapText="false" indent="0" shrinkToFit="false"/>
      <protection locked="true" hidden="false"/>
    </xf>
    <xf numFmtId="164" fontId="51" fillId="4" borderId="1" xfId="0" applyFont="true" applyBorder="true" applyAlignment="true" applyProtection="false">
      <alignment horizontal="center" vertical="bottom" textRotation="0" wrapText="true" indent="0" shrinkToFit="false"/>
      <protection locked="true" hidden="false"/>
    </xf>
    <xf numFmtId="164" fontId="45" fillId="4" borderId="1" xfId="0" applyFont="true" applyBorder="true" applyAlignment="true" applyProtection="false">
      <alignment horizontal="center" vertical="bottom" textRotation="0" wrapText="true" indent="0" shrinkToFit="false"/>
      <protection locked="true" hidden="false"/>
    </xf>
    <xf numFmtId="164" fontId="34" fillId="4" borderId="1" xfId="0" applyFont="true" applyBorder="true" applyAlignment="true" applyProtection="false">
      <alignment horizontal="center" vertical="bottom" textRotation="0" wrapText="true" indent="0" shrinkToFit="false"/>
      <protection locked="true" hidden="false"/>
    </xf>
    <xf numFmtId="164" fontId="55" fillId="5" borderId="1" xfId="0" applyFont="true" applyBorder="true" applyAlignment="true" applyProtection="false">
      <alignment horizontal="center" vertical="bottom" textRotation="0" wrapText="true" indent="0" shrinkToFit="false"/>
      <protection locked="true" hidden="false"/>
    </xf>
    <xf numFmtId="164" fontId="25" fillId="0" borderId="1" xfId="0" applyFont="true" applyBorder="true" applyAlignment="true" applyProtection="false">
      <alignment horizontal="general" vertical="bottom" textRotation="0" wrapText="true" indent="0" shrinkToFit="false"/>
      <protection locked="true" hidden="false"/>
    </xf>
    <xf numFmtId="164" fontId="43" fillId="5" borderId="1" xfId="0" applyFont="true" applyBorder="true" applyAlignment="true" applyProtection="false">
      <alignment horizontal="center" vertical="bottom" textRotation="0" wrapText="true" indent="0" shrinkToFit="false"/>
      <protection locked="true" hidden="false"/>
    </xf>
    <xf numFmtId="168" fontId="9" fillId="0" borderId="0" xfId="0" applyFont="true" applyBorder="false" applyAlignment="true" applyProtection="false">
      <alignment horizontal="general" vertical="bottom" textRotation="0" wrapText="false" indent="0" shrinkToFit="false"/>
      <protection locked="true" hidden="false"/>
    </xf>
    <xf numFmtId="164" fontId="55" fillId="0" borderId="1" xfId="0" applyFont="true" applyBorder="true" applyAlignment="true" applyProtection="false">
      <alignment horizontal="general" vertical="bottom" textRotation="0" wrapText="true" indent="0" shrinkToFit="false"/>
      <protection locked="true" hidden="false"/>
    </xf>
    <xf numFmtId="164" fontId="5" fillId="5" borderId="2" xfId="0" applyFont="true" applyBorder="true" applyAlignment="true" applyProtection="false">
      <alignment horizontal="general" vertical="bottom" textRotation="0" wrapText="true" indent="0" shrinkToFit="false"/>
      <protection locked="true" hidden="false"/>
    </xf>
    <xf numFmtId="164" fontId="9" fillId="10" borderId="0" xfId="0" applyFont="true" applyBorder="false" applyAlignment="true" applyProtection="false">
      <alignment horizontal="general" vertical="bottom" textRotation="0" wrapText="true" indent="0" shrinkToFit="false"/>
      <protection locked="true" hidden="false"/>
    </xf>
    <xf numFmtId="164" fontId="9" fillId="46" borderId="1" xfId="0" applyFont="true" applyBorder="true" applyAlignment="true" applyProtection="false">
      <alignment horizontal="general" vertical="bottom" textRotation="0" wrapText="true" indent="0" shrinkToFit="false"/>
      <protection locked="true" hidden="false"/>
    </xf>
    <xf numFmtId="164" fontId="17" fillId="47" borderId="1" xfId="0" applyFont="true" applyBorder="true" applyAlignment="true" applyProtection="false">
      <alignment horizontal="general" vertical="bottom" textRotation="0" wrapText="false" indent="0" shrinkToFit="false"/>
      <protection locked="true" hidden="false"/>
    </xf>
    <xf numFmtId="164" fontId="65" fillId="10" borderId="0" xfId="0" applyFont="true" applyBorder="false" applyAlignment="true" applyProtection="false">
      <alignment horizontal="general" vertical="bottom" textRotation="0" wrapText="true" indent="0" shrinkToFit="false"/>
      <protection locked="true" hidden="false"/>
    </xf>
    <xf numFmtId="164" fontId="52" fillId="27" borderId="1" xfId="0" applyFont="true" applyBorder="true" applyAlignment="true" applyProtection="false">
      <alignment horizontal="general" vertical="bottom" textRotation="0" wrapText="false" indent="0" shrinkToFit="false"/>
      <protection locked="true" hidden="false"/>
    </xf>
    <xf numFmtId="164" fontId="7" fillId="9" borderId="6"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left" vertical="bottom" textRotation="0" wrapText="false" indent="0" shrinkToFit="false"/>
      <protection locked="true" hidden="false"/>
    </xf>
    <xf numFmtId="164" fontId="55" fillId="4" borderId="1" xfId="0" applyFont="true" applyBorder="true" applyAlignment="true" applyProtection="false">
      <alignment horizontal="center" vertical="bottom" textRotation="0" wrapText="true" indent="0" shrinkToFit="false"/>
      <protection locked="true" hidden="false"/>
    </xf>
    <xf numFmtId="164" fontId="51" fillId="10" borderId="1" xfId="0" applyFont="true" applyBorder="true" applyAlignment="true" applyProtection="false">
      <alignment horizontal="center" vertical="bottom" textRotation="0" wrapText="true" indent="0" shrinkToFit="false"/>
      <protection locked="true" hidden="false"/>
    </xf>
    <xf numFmtId="164" fontId="71" fillId="9" borderId="1" xfId="0" applyFont="true" applyBorder="true" applyAlignment="true" applyProtection="false">
      <alignment horizontal="general" vertical="bottom" textRotation="0" wrapText="true" indent="0" shrinkToFit="false"/>
      <protection locked="true" hidden="false"/>
    </xf>
    <xf numFmtId="164" fontId="5" fillId="5" borderId="1" xfId="0" applyFont="true" applyBorder="true" applyAlignment="true" applyProtection="false">
      <alignment horizontal="general" vertical="bottom" textRotation="0" wrapText="true" indent="0" shrinkToFit="false"/>
      <protection locked="true" hidden="false"/>
    </xf>
    <xf numFmtId="164" fontId="55" fillId="24" borderId="1" xfId="0" applyFont="true" applyBorder="true" applyAlignment="true" applyProtection="false">
      <alignment horizontal="general" vertical="bottom" textRotation="0" wrapText="true" indent="0" shrinkToFit="false"/>
      <protection locked="true" hidden="false"/>
    </xf>
    <xf numFmtId="164" fontId="82" fillId="9" borderId="0" xfId="0" applyFont="true" applyBorder="false" applyAlignment="true" applyProtection="false">
      <alignment horizontal="left" vertical="bottom" textRotation="0" wrapText="true" indent="0" shrinkToFit="false"/>
      <protection locked="true" hidden="false"/>
    </xf>
    <xf numFmtId="168" fontId="10" fillId="9" borderId="1" xfId="0" applyFont="true" applyBorder="true" applyAlignment="true" applyProtection="false">
      <alignment horizontal="left" vertical="bottom" textRotation="0" wrapText="true" indent="0" shrinkToFit="false"/>
      <protection locked="true" hidden="false"/>
    </xf>
    <xf numFmtId="164" fontId="9" fillId="9" borderId="1" xfId="0" applyFont="true" applyBorder="true" applyAlignment="true" applyProtection="false">
      <alignment horizontal="center" vertical="bottom" textRotation="0" wrapText="true" indent="0" shrinkToFit="false"/>
      <protection locked="true" hidden="false"/>
    </xf>
    <xf numFmtId="168" fontId="9" fillId="9" borderId="1" xfId="0" applyFont="true" applyBorder="true" applyAlignment="true" applyProtection="false">
      <alignment horizontal="general" vertical="bottom" textRotation="0" wrapText="true" indent="0" shrinkToFit="false"/>
      <protection locked="true" hidden="false"/>
    </xf>
    <xf numFmtId="168" fontId="9" fillId="4" borderId="1" xfId="0" applyFont="true" applyBorder="true" applyAlignment="true" applyProtection="false">
      <alignment horizontal="general" vertical="bottom" textRotation="0" wrapText="true" indent="0" shrinkToFit="false"/>
      <protection locked="true" hidden="false"/>
    </xf>
    <xf numFmtId="164" fontId="55" fillId="3" borderId="1" xfId="0" applyFont="true" applyBorder="true" applyAlignment="true" applyProtection="false">
      <alignment horizontal="center" vertical="bottom" textRotation="0" wrapText="true" indent="0" shrinkToFit="false"/>
      <protection locked="true" hidden="false"/>
    </xf>
    <xf numFmtId="168" fontId="55" fillId="0" borderId="1" xfId="0" applyFont="true" applyBorder="true" applyAlignment="true" applyProtection="false">
      <alignment horizontal="general" vertical="bottom" textRotation="0" wrapText="false" indent="0" shrinkToFit="false"/>
      <protection locked="true" hidden="false"/>
    </xf>
    <xf numFmtId="164" fontId="101" fillId="9" borderId="0" xfId="0" applyFont="true" applyBorder="false" applyAlignment="true" applyProtection="false">
      <alignment horizontal="general" vertical="bottom" textRotation="0" wrapText="false" indent="0" shrinkToFit="false"/>
      <protection locked="true" hidden="false"/>
    </xf>
    <xf numFmtId="164" fontId="7" fillId="5" borderId="1" xfId="0" applyFont="true" applyBorder="true" applyAlignment="true" applyProtection="false">
      <alignment horizontal="general" vertical="bottom" textRotation="0" wrapText="true" indent="0" shrinkToFit="false"/>
      <protection locked="true" hidden="false"/>
    </xf>
    <xf numFmtId="164" fontId="7" fillId="6" borderId="1" xfId="0" applyFont="true" applyBorder="true" applyAlignment="true" applyProtection="false">
      <alignment horizontal="right" vertical="bottom" textRotation="0" wrapText="true" indent="0" shrinkToFit="false"/>
      <protection locked="true" hidden="false"/>
    </xf>
    <xf numFmtId="164" fontId="8" fillId="7" borderId="1" xfId="0" applyFont="true" applyBorder="true" applyAlignment="true" applyProtection="false">
      <alignment horizontal="right" vertical="bottom" textRotation="0" wrapText="true" indent="0" shrinkToFit="false"/>
      <protection locked="true" hidden="false"/>
    </xf>
    <xf numFmtId="164" fontId="8" fillId="19" borderId="1" xfId="0" applyFont="true" applyBorder="true" applyAlignment="true" applyProtection="false">
      <alignment horizontal="right" vertical="bottom" textRotation="0" wrapText="true" indent="0" shrinkToFit="false"/>
      <protection locked="true" hidden="false"/>
    </xf>
    <xf numFmtId="164" fontId="7" fillId="17" borderId="1" xfId="0" applyFont="true" applyBorder="true" applyAlignment="true" applyProtection="false">
      <alignment horizontal="general" vertical="bottom" textRotation="0" wrapText="true" indent="0" shrinkToFit="false"/>
      <protection locked="true" hidden="false"/>
    </xf>
    <xf numFmtId="164" fontId="9" fillId="46" borderId="1" xfId="0" applyFont="true" applyBorder="true" applyAlignment="true" applyProtection="false">
      <alignment horizontal="general" vertical="bottom" textRotation="0" wrapText="false" indent="0" shrinkToFit="false"/>
      <protection locked="true" hidden="false"/>
    </xf>
    <xf numFmtId="164" fontId="40" fillId="11" borderId="1" xfId="0" applyFont="true" applyBorder="true" applyAlignment="true" applyProtection="false">
      <alignment horizontal="center" vertical="bottom" textRotation="0" wrapText="true" indent="0" shrinkToFit="false"/>
      <protection locked="true" hidden="false"/>
    </xf>
    <xf numFmtId="164" fontId="79" fillId="11" borderId="1" xfId="0" applyFont="true" applyBorder="true" applyAlignment="true" applyProtection="false">
      <alignment horizontal="general" vertical="bottom" textRotation="0" wrapText="true" indent="0" shrinkToFit="false"/>
      <protection locked="true" hidden="false"/>
    </xf>
    <xf numFmtId="164" fontId="34" fillId="7" borderId="1" xfId="0" applyFont="true" applyBorder="true" applyAlignment="true" applyProtection="false">
      <alignment horizontal="general" vertical="bottom" textRotation="0" wrapText="true" indent="0" shrinkToFit="false"/>
      <protection locked="true" hidden="false"/>
    </xf>
    <xf numFmtId="164" fontId="27" fillId="3" borderId="1" xfId="0" applyFont="true" applyBorder="true" applyAlignment="true" applyProtection="false">
      <alignment horizontal="center" vertical="bottom" textRotation="0" wrapText="true" indent="0" shrinkToFit="false"/>
      <protection locked="true" hidden="false"/>
    </xf>
    <xf numFmtId="164" fontId="30" fillId="4" borderId="1" xfId="0" applyFont="true" applyBorder="true" applyAlignment="true" applyProtection="false">
      <alignment horizontal="center" vertical="bottom" textRotation="0" wrapText="true" indent="0" shrinkToFit="false"/>
      <protection locked="true" hidden="false"/>
    </xf>
    <xf numFmtId="168" fontId="59" fillId="0" borderId="1" xfId="0" applyFont="true" applyBorder="true" applyAlignment="true" applyProtection="false">
      <alignment horizontal="general" vertical="bottom" textRotation="0" wrapText="true" indent="0" shrinkToFit="false"/>
      <protection locked="true" hidden="false"/>
    </xf>
    <xf numFmtId="164" fontId="71" fillId="0" borderId="1" xfId="0" applyFont="true" applyBorder="true" applyAlignment="true" applyProtection="false">
      <alignment horizontal="general" vertical="bottom" textRotation="0" wrapText="true" indent="0" shrinkToFit="false"/>
      <protection locked="true" hidden="false"/>
    </xf>
    <xf numFmtId="164" fontId="25" fillId="29" borderId="1" xfId="0" applyFont="true" applyBorder="true" applyAlignment="true" applyProtection="false">
      <alignment horizontal="general" vertical="bottom" textRotation="0" wrapText="true" indent="0" shrinkToFit="false"/>
      <protection locked="true" hidden="false"/>
    </xf>
    <xf numFmtId="164" fontId="25" fillId="5" borderId="1" xfId="0" applyFont="true" applyBorder="true" applyAlignment="true" applyProtection="false">
      <alignment horizontal="center" vertical="bottom" textRotation="0" wrapText="true" indent="0" shrinkToFit="false"/>
      <protection locked="true" hidden="false"/>
    </xf>
    <xf numFmtId="164" fontId="62" fillId="24" borderId="1" xfId="0" applyFont="true" applyBorder="true" applyAlignment="true" applyProtection="false">
      <alignment horizontal="general" vertical="bottom" textRotation="0" wrapText="true" indent="0" shrinkToFit="false"/>
      <protection locked="true" hidden="false"/>
    </xf>
    <xf numFmtId="164" fontId="62" fillId="11" borderId="1" xfId="0" applyFont="true" applyBorder="true" applyAlignment="true" applyProtection="false">
      <alignment horizontal="general" vertical="bottom" textRotation="0" wrapText="true" indent="0" shrinkToFit="false"/>
      <protection locked="true" hidden="false"/>
    </xf>
    <xf numFmtId="164" fontId="89" fillId="17" borderId="1" xfId="0" applyFont="true" applyBorder="true" applyAlignment="true" applyProtection="false">
      <alignment horizontal="general" vertical="bottom" textRotation="0" wrapText="true" indent="0" shrinkToFit="false"/>
      <protection locked="true" hidden="false"/>
    </xf>
    <xf numFmtId="164" fontId="103" fillId="4" borderId="1" xfId="0" applyFont="true" applyBorder="true" applyAlignment="true" applyProtection="false">
      <alignment horizontal="general" vertical="bottom" textRotation="0" wrapText="true" indent="0" shrinkToFit="false"/>
      <protection locked="true" hidden="false"/>
    </xf>
    <xf numFmtId="164" fontId="75" fillId="10" borderId="1" xfId="0" applyFont="true" applyBorder="true" applyAlignment="true" applyProtection="false">
      <alignment horizontal="general" vertical="bottom" textRotation="0" wrapText="true" indent="0" shrinkToFit="false"/>
      <protection locked="true" hidden="false"/>
    </xf>
    <xf numFmtId="164" fontId="9" fillId="0" borderId="3" xfId="0" applyFont="true" applyBorder="true" applyAlignment="true" applyProtection="false">
      <alignment horizontal="general" vertical="bottom" textRotation="0" wrapText="true" indent="0" shrinkToFit="false"/>
      <protection locked="true" hidden="false"/>
    </xf>
    <xf numFmtId="167" fontId="9" fillId="4" borderId="1" xfId="0" applyFont="true" applyBorder="true" applyAlignment="true" applyProtection="false">
      <alignment horizontal="general" vertical="bottom" textRotation="0" wrapText="true" indent="0" shrinkToFit="false"/>
      <protection locked="true" hidden="false"/>
    </xf>
    <xf numFmtId="164" fontId="77" fillId="6" borderId="0" xfId="0" applyFont="true" applyBorder="false" applyAlignment="true" applyProtection="false">
      <alignment horizontal="left" vertical="bottom" textRotation="0" wrapText="false" indent="0" shrinkToFit="false"/>
      <protection locked="true" hidden="false"/>
    </xf>
    <xf numFmtId="164" fontId="38" fillId="6" borderId="1" xfId="0" applyFont="true" applyBorder="true" applyAlignment="true" applyProtection="false">
      <alignment horizontal="general" vertical="center" textRotation="0" wrapText="true" indent="0" shrinkToFit="false"/>
      <protection locked="true" hidden="false"/>
    </xf>
    <xf numFmtId="164" fontId="104" fillId="5" borderId="1" xfId="0" applyFont="true" applyBorder="true" applyAlignment="true" applyProtection="false">
      <alignment horizontal="general" vertical="bottom" textRotation="0" wrapText="true" indent="0" shrinkToFit="false"/>
      <protection locked="true" hidden="false"/>
    </xf>
    <xf numFmtId="164" fontId="105" fillId="9" borderId="1" xfId="0" applyFont="true" applyBorder="true" applyAlignment="true" applyProtection="false">
      <alignment horizontal="left" vertical="bottom" textRotation="0" wrapText="false" indent="0" shrinkToFit="false"/>
      <protection locked="true" hidden="false"/>
    </xf>
    <xf numFmtId="164" fontId="106" fillId="5" borderId="1" xfId="0" applyFont="true" applyBorder="true" applyAlignment="true" applyProtection="false">
      <alignment horizontal="general" vertical="bottom" textRotation="0" wrapText="true" indent="0" shrinkToFit="false"/>
      <protection locked="true" hidden="false"/>
    </xf>
    <xf numFmtId="164" fontId="9" fillId="48" borderId="1" xfId="0" applyFont="true" applyBorder="true" applyAlignment="true" applyProtection="false">
      <alignment horizontal="general" vertical="bottom" textRotation="0" wrapText="true" indent="0" shrinkToFit="false"/>
      <protection locked="true" hidden="false"/>
    </xf>
    <xf numFmtId="164" fontId="9" fillId="0" borderId="5" xfId="0" applyFont="true" applyBorder="true" applyAlignment="true" applyProtection="false">
      <alignment horizontal="general" vertical="bottom" textRotation="0" wrapText="true" indent="0" shrinkToFit="false"/>
      <protection locked="true" hidden="false"/>
    </xf>
    <xf numFmtId="164" fontId="105" fillId="9" borderId="0" xfId="0" applyFont="true" applyBorder="false" applyAlignment="true" applyProtection="false">
      <alignment horizontal="general" vertical="bottom" textRotation="0" wrapText="true" indent="0" shrinkToFit="false"/>
      <protection locked="true" hidden="false"/>
    </xf>
    <xf numFmtId="164" fontId="107" fillId="9" borderId="0" xfId="0" applyFont="true" applyBorder="false" applyAlignment="true" applyProtection="false">
      <alignment horizontal="general" vertical="bottom" textRotation="0" wrapText="true" indent="0" shrinkToFit="false"/>
      <protection locked="true" hidden="false"/>
    </xf>
    <xf numFmtId="164" fontId="101" fillId="9" borderId="1" xfId="0" applyFont="true" applyBorder="true" applyAlignment="true" applyProtection="false">
      <alignment horizontal="general" vertical="bottom" textRotation="0" wrapText="true" indent="0" shrinkToFit="false"/>
      <protection locked="true" hidden="false"/>
    </xf>
    <xf numFmtId="164" fontId="108" fillId="0" borderId="1" xfId="0" applyFont="true" applyBorder="true" applyAlignment="true" applyProtection="false">
      <alignment horizontal="general" vertical="bottom" textRotation="0" wrapText="true" indent="0" shrinkToFit="false"/>
      <protection locked="true" hidden="false"/>
    </xf>
    <xf numFmtId="164" fontId="109" fillId="5" borderId="1" xfId="0" applyFont="true" applyBorder="true" applyAlignment="true" applyProtection="false">
      <alignment horizontal="general" vertical="bottom" textRotation="0" wrapText="true" indent="0" shrinkToFit="false"/>
      <protection locked="true" hidden="false"/>
    </xf>
    <xf numFmtId="164" fontId="50" fillId="29" borderId="1" xfId="0" applyFont="true" applyBorder="true" applyAlignment="true" applyProtection="false">
      <alignment horizontal="general" vertical="bottom" textRotation="0" wrapText="true" indent="0" shrinkToFit="false"/>
      <protection locked="true" hidden="false"/>
    </xf>
    <xf numFmtId="164" fontId="71" fillId="4" borderId="1" xfId="0" applyFont="true" applyBorder="true" applyAlignment="true" applyProtection="false">
      <alignment horizontal="general" vertical="bottom" textRotation="0" wrapText="true" indent="0" shrinkToFit="false"/>
      <protection locked="true" hidden="false"/>
    </xf>
    <xf numFmtId="164" fontId="91" fillId="4" borderId="1" xfId="0" applyFont="true" applyBorder="true" applyAlignment="true" applyProtection="false">
      <alignment horizontal="general" vertical="bottom" textRotation="0" wrapText="true" indent="0" shrinkToFit="false"/>
      <protection locked="true" hidden="false"/>
    </xf>
    <xf numFmtId="164" fontId="105" fillId="9" borderId="0" xfId="0" applyFont="true" applyBorder="false" applyAlignment="true" applyProtection="false">
      <alignment horizontal="left" vertical="bottom" textRotation="0" wrapText="true" indent="0" shrinkToFit="false"/>
      <protection locked="true" hidden="false"/>
    </xf>
    <xf numFmtId="164" fontId="105" fillId="9" borderId="1" xfId="0" applyFont="true" applyBorder="true" applyAlignment="true" applyProtection="false">
      <alignment horizontal="left" vertical="bottom" textRotation="0" wrapText="true" indent="0" shrinkToFit="false"/>
      <protection locked="true" hidden="false"/>
    </xf>
    <xf numFmtId="164" fontId="110" fillId="10" borderId="0" xfId="0" applyFont="true" applyBorder="false" applyAlignment="true" applyProtection="false">
      <alignment horizontal="left" vertical="bottom" textRotation="0" wrapText="true" indent="0" shrinkToFit="false"/>
      <protection locked="true" hidden="false"/>
    </xf>
    <xf numFmtId="164" fontId="110" fillId="49" borderId="0" xfId="0" applyFont="true" applyBorder="false" applyAlignment="true" applyProtection="false">
      <alignment horizontal="left" vertical="bottom" textRotation="0" wrapText="true" indent="0" shrinkToFit="false"/>
      <protection locked="true" hidden="false"/>
    </xf>
    <xf numFmtId="164" fontId="36" fillId="29" borderId="1" xfId="0" applyFont="true" applyBorder="true" applyAlignment="true" applyProtection="false">
      <alignment horizontal="general" vertical="bottom" textRotation="0" wrapText="true" indent="0" shrinkToFit="false"/>
      <protection locked="true" hidden="false"/>
    </xf>
    <xf numFmtId="164" fontId="30" fillId="29" borderId="1" xfId="0" applyFont="true" applyBorder="true" applyAlignment="true" applyProtection="false">
      <alignment horizontal="general" vertical="bottom" textRotation="0" wrapText="true" indent="0" shrinkToFit="false"/>
      <protection locked="true" hidden="false"/>
    </xf>
    <xf numFmtId="164" fontId="20" fillId="9" borderId="0" xfId="0" applyFont="true" applyBorder="false" applyAlignment="true" applyProtection="false">
      <alignment horizontal="center" vertical="bottom" textRotation="0" wrapText="true" indent="0" shrinkToFit="false"/>
      <protection locked="true" hidden="false"/>
    </xf>
    <xf numFmtId="164" fontId="9" fillId="24" borderId="1" xfId="0" applyFont="true" applyBorder="true" applyAlignment="true" applyProtection="false">
      <alignment horizontal="general" vertical="bottom" textRotation="0" wrapText="true" indent="0" shrinkToFit="false"/>
      <protection locked="true" hidden="false"/>
    </xf>
    <xf numFmtId="164" fontId="40" fillId="9" borderId="1" xfId="0" applyFont="true" applyBorder="true" applyAlignment="true" applyProtection="false">
      <alignment horizontal="general" vertical="bottom" textRotation="0" wrapText="true" indent="0" shrinkToFit="false"/>
      <protection locked="true" hidden="false"/>
    </xf>
    <xf numFmtId="164" fontId="50" fillId="4" borderId="1" xfId="0" applyFont="true" applyBorder="true" applyAlignment="true" applyProtection="false">
      <alignment horizontal="general" vertical="bottom" textRotation="0" wrapText="true" indent="0" shrinkToFit="false"/>
      <protection locked="true" hidden="false"/>
    </xf>
    <xf numFmtId="164" fontId="50" fillId="15" borderId="1" xfId="0" applyFont="true" applyBorder="true" applyAlignment="true" applyProtection="false">
      <alignment horizontal="general" vertical="bottom" textRotation="0" wrapText="true" indent="0" shrinkToFit="false"/>
      <protection locked="true" hidden="false"/>
    </xf>
    <xf numFmtId="164" fontId="17" fillId="6" borderId="1" xfId="0" applyFont="true" applyBorder="true" applyAlignment="true" applyProtection="false">
      <alignment horizontal="general" vertical="bottom" textRotation="0" wrapText="false" indent="0" shrinkToFit="false"/>
      <protection locked="true" hidden="false"/>
    </xf>
    <xf numFmtId="164" fontId="87" fillId="4" borderId="1" xfId="0" applyFont="true" applyBorder="true" applyAlignment="true" applyProtection="false">
      <alignment horizontal="general" vertical="bottom" textRotation="0" wrapText="true" indent="0" shrinkToFit="false"/>
      <protection locked="true" hidden="false"/>
    </xf>
    <xf numFmtId="164" fontId="111" fillId="9" borderId="0" xfId="0" applyFont="true" applyBorder="false" applyAlignment="true" applyProtection="false">
      <alignment horizontal="general" vertical="bottom" textRotation="0" wrapText="false" indent="0" shrinkToFit="false"/>
      <protection locked="true" hidden="false"/>
    </xf>
    <xf numFmtId="164" fontId="103" fillId="5" borderId="1" xfId="0" applyFont="true" applyBorder="true" applyAlignment="true" applyProtection="false">
      <alignment horizontal="general" vertical="bottom" textRotation="0" wrapText="true" indent="0" shrinkToFit="false"/>
      <protection locked="true" hidden="false"/>
    </xf>
    <xf numFmtId="164" fontId="112" fillId="4" borderId="2" xfId="0" applyFont="true" applyBorder="true" applyAlignment="true" applyProtection="false">
      <alignment horizontal="general" vertical="bottom" textRotation="0" wrapText="true" indent="0" shrinkToFit="false"/>
      <protection locked="true" hidden="false"/>
    </xf>
    <xf numFmtId="164" fontId="25" fillId="50" borderId="1" xfId="0" applyFont="true" applyBorder="true" applyAlignment="true" applyProtection="false">
      <alignment horizontal="general" vertical="bottom" textRotation="0" wrapText="true" indent="0" shrinkToFit="false"/>
      <protection locked="true" hidden="false"/>
    </xf>
    <xf numFmtId="168" fontId="9" fillId="5" borderId="1" xfId="0" applyFont="true" applyBorder="true" applyAlignment="true" applyProtection="false">
      <alignment horizontal="general" vertical="bottom" textRotation="0" wrapText="true" indent="0" shrinkToFit="false"/>
      <protection locked="true" hidden="false"/>
    </xf>
    <xf numFmtId="164" fontId="39" fillId="45" borderId="1" xfId="0" applyFont="true" applyBorder="true" applyAlignment="true" applyProtection="false">
      <alignment horizontal="general" vertical="bottom" textRotation="0" wrapText="false" indent="0" shrinkToFit="false"/>
      <protection locked="true" hidden="false"/>
    </xf>
    <xf numFmtId="164" fontId="113" fillId="0" borderId="1" xfId="0" applyFont="true" applyBorder="true" applyAlignment="true" applyProtection="false">
      <alignment horizontal="general" vertical="bottom" textRotation="0" wrapText="true" indent="0" shrinkToFit="false"/>
      <protection locked="true" hidden="false"/>
    </xf>
    <xf numFmtId="164" fontId="60" fillId="5" borderId="1" xfId="0" applyFont="true" applyBorder="true" applyAlignment="true" applyProtection="false">
      <alignment horizontal="general" vertical="bottom" textRotation="0" wrapText="true" indent="0" shrinkToFit="false"/>
      <protection locked="true" hidden="false"/>
    </xf>
    <xf numFmtId="164" fontId="41" fillId="11" borderId="1" xfId="0" applyFont="true" applyBorder="true" applyAlignment="true" applyProtection="false">
      <alignment horizontal="general" vertical="bottom" textRotation="0" wrapText="true" indent="0" shrinkToFit="false"/>
      <protection locked="true" hidden="false"/>
    </xf>
    <xf numFmtId="164" fontId="41" fillId="5" borderId="1" xfId="0" applyFont="true" applyBorder="true" applyAlignment="true" applyProtection="false">
      <alignment horizontal="general" vertical="bottom" textRotation="0" wrapText="true" indent="0" shrinkToFit="false"/>
      <protection locked="true" hidden="false"/>
    </xf>
    <xf numFmtId="164" fontId="10" fillId="24" borderId="0" xfId="0" applyFont="true" applyBorder="false" applyAlignment="true" applyProtection="false">
      <alignment horizontal="center" vertical="bottom" textRotation="0" wrapText="false" indent="0" shrinkToFit="false"/>
      <protection locked="true" hidden="false"/>
    </xf>
    <xf numFmtId="169" fontId="9" fillId="4" borderId="1" xfId="0" applyFont="true" applyBorder="true" applyAlignment="true" applyProtection="false">
      <alignment horizontal="general" vertical="bottom" textRotation="0" wrapText="true" indent="0" shrinkToFit="false"/>
      <protection locked="true" hidden="false"/>
    </xf>
    <xf numFmtId="164" fontId="41" fillId="17" borderId="1" xfId="0" applyFont="true" applyBorder="true" applyAlignment="true" applyProtection="false">
      <alignment horizontal="general" vertical="bottom" textRotation="0" wrapText="true" indent="0" shrinkToFit="false"/>
      <protection locked="true" hidden="false"/>
    </xf>
    <xf numFmtId="164" fontId="55" fillId="17" borderId="1" xfId="0" applyFont="true" applyBorder="true" applyAlignment="true" applyProtection="false">
      <alignment horizontal="general" vertical="bottom" textRotation="0" wrapText="true" indent="0" shrinkToFit="false"/>
      <protection locked="true" hidden="false"/>
    </xf>
    <xf numFmtId="164" fontId="17" fillId="6" borderId="1" xfId="0" applyFont="true" applyBorder="true" applyAlignment="true" applyProtection="false">
      <alignment horizontal="general" vertical="bottom" textRotation="0" wrapText="true" indent="0" shrinkToFit="false"/>
      <protection locked="true" hidden="false"/>
    </xf>
    <xf numFmtId="164" fontId="87" fillId="50" borderId="1" xfId="0" applyFont="true" applyBorder="true" applyAlignment="true" applyProtection="false">
      <alignment horizontal="general" vertical="bottom" textRotation="0" wrapText="true" indent="0" shrinkToFit="false"/>
      <protection locked="true" hidden="false"/>
    </xf>
    <xf numFmtId="164" fontId="55" fillId="50" borderId="1" xfId="0" applyFont="true" applyBorder="true" applyAlignment="true" applyProtection="false">
      <alignment horizontal="general" vertical="bottom" textRotation="0" wrapText="true" indent="0" shrinkToFit="false"/>
      <protection locked="true" hidden="false"/>
    </xf>
    <xf numFmtId="164" fontId="20" fillId="3" borderId="0" xfId="0" applyFont="true" applyBorder="false" applyAlignment="true" applyProtection="false">
      <alignment horizontal="left" vertical="bottom" textRotation="0" wrapText="false" indent="0" shrinkToFit="false"/>
      <protection locked="true" hidden="false"/>
    </xf>
    <xf numFmtId="164" fontId="39" fillId="6" borderId="1" xfId="0" applyFont="true" applyBorder="true" applyAlignment="true" applyProtection="false">
      <alignment horizontal="general" vertical="bottom" textRotation="0" wrapText="true" indent="0" shrinkToFit="false"/>
      <protection locked="true" hidden="false"/>
    </xf>
    <xf numFmtId="164" fontId="65" fillId="11" borderId="0" xfId="0" applyFont="true" applyBorder="false" applyAlignment="true" applyProtection="false">
      <alignment horizontal="left" vertical="bottom" textRotation="0" wrapText="false" indent="0" shrinkToFit="false"/>
      <protection locked="true" hidden="false"/>
    </xf>
    <xf numFmtId="168" fontId="55" fillId="0" borderId="1" xfId="0" applyFont="true" applyBorder="true" applyAlignment="true" applyProtection="false">
      <alignment horizontal="general" vertical="bottom" textRotation="0" wrapText="true" indent="0" shrinkToFit="false"/>
      <protection locked="true" hidden="false"/>
    </xf>
    <xf numFmtId="164" fontId="110" fillId="9" borderId="0" xfId="0" applyFont="true" applyBorder="false" applyAlignment="true" applyProtection="false">
      <alignment horizontal="left" vertical="bottom" textRotation="0" wrapText="true" indent="0" shrinkToFit="false"/>
      <protection locked="true" hidden="false"/>
    </xf>
    <xf numFmtId="164" fontId="101" fillId="51" borderId="0" xfId="0" applyFont="true" applyBorder="false" applyAlignment="true" applyProtection="false">
      <alignment horizontal="general" vertical="top" textRotation="0" wrapText="false" indent="0" shrinkToFit="false"/>
      <protection locked="true" hidden="false"/>
    </xf>
    <xf numFmtId="164" fontId="79" fillId="4" borderId="1" xfId="0" applyFont="true" applyBorder="true" applyAlignment="true" applyProtection="false">
      <alignment horizontal="general" vertical="bottom" textRotation="0" wrapText="true" indent="0" shrinkToFit="false"/>
      <protection locked="true" hidden="false"/>
    </xf>
    <xf numFmtId="173" fontId="9" fillId="0" borderId="1" xfId="0" applyFont="true" applyBorder="true" applyAlignment="true" applyProtection="false">
      <alignment horizontal="general" vertical="bottom" textRotation="0" wrapText="true" indent="0" shrinkToFit="false"/>
      <protection locked="true" hidden="false"/>
    </xf>
    <xf numFmtId="164" fontId="9" fillId="0" borderId="4" xfId="0" applyFont="true" applyBorder="true" applyAlignment="true" applyProtection="false">
      <alignment horizontal="general" vertical="bottom" textRotation="0" wrapText="true" indent="0" shrinkToFit="false"/>
      <protection locked="true" hidden="false"/>
    </xf>
    <xf numFmtId="164" fontId="7" fillId="19" borderId="4" xfId="0" applyFont="true" applyBorder="true" applyAlignment="true" applyProtection="false">
      <alignment horizontal="center" vertical="bottom" textRotation="0" wrapText="true" indent="0" shrinkToFit="false"/>
      <protection locked="true" hidden="false"/>
    </xf>
    <xf numFmtId="164" fontId="18" fillId="9" borderId="3" xfId="0" applyFont="true" applyBorder="true" applyAlignment="true" applyProtection="false">
      <alignment horizontal="center" vertical="bottom" textRotation="0" wrapText="false" indent="0" shrinkToFit="false"/>
      <protection locked="true" hidden="false"/>
    </xf>
    <xf numFmtId="164" fontId="9" fillId="9" borderId="4" xfId="0" applyFont="true" applyBorder="true" applyAlignment="true" applyProtection="false">
      <alignment horizontal="general" vertical="bottom" textRotation="0" wrapText="true" indent="0" shrinkToFit="false"/>
      <protection locked="true" hidden="false"/>
    </xf>
    <xf numFmtId="164" fontId="7" fillId="9" borderId="4" xfId="0" applyFont="true" applyBorder="true" applyAlignment="true" applyProtection="false">
      <alignment horizontal="center" vertical="bottom" textRotation="0" wrapText="false" indent="0" shrinkToFit="false"/>
      <protection locked="true" hidden="false"/>
    </xf>
    <xf numFmtId="164" fontId="18" fillId="11" borderId="3" xfId="0" applyFont="true" applyBorder="true" applyAlignment="true" applyProtection="false">
      <alignment horizontal="center" vertical="bottom" textRotation="0" wrapText="false" indent="0" shrinkToFit="false"/>
      <protection locked="true" hidden="false"/>
    </xf>
    <xf numFmtId="167" fontId="9" fillId="9" borderId="1" xfId="0" applyFont="true" applyBorder="true" applyAlignment="true" applyProtection="false">
      <alignment horizontal="general" vertical="bottom" textRotation="0" wrapText="true" indent="0" shrinkToFit="false"/>
      <protection locked="true" hidden="false"/>
    </xf>
    <xf numFmtId="164" fontId="18" fillId="9" borderId="3" xfId="0" applyFont="true" applyBorder="true" applyAlignment="true" applyProtection="false">
      <alignment horizontal="center" vertical="bottom" textRotation="0" wrapText="true" indent="0" shrinkToFit="false"/>
      <protection locked="true" hidden="false"/>
    </xf>
    <xf numFmtId="174" fontId="7" fillId="9" borderId="4" xfId="0" applyFont="true" applyBorder="true" applyAlignment="true" applyProtection="false">
      <alignment horizontal="center" vertical="bottom" textRotation="0" wrapText="false" indent="0" shrinkToFit="false"/>
      <protection locked="true" hidden="false"/>
    </xf>
    <xf numFmtId="164" fontId="18" fillId="11" borderId="3" xfId="0" applyFont="true" applyBorder="true" applyAlignment="true" applyProtection="false">
      <alignment horizontal="center" vertical="bottom" textRotation="0" wrapText="true" indent="0" shrinkToFit="false"/>
      <protection locked="true" hidden="false"/>
    </xf>
    <xf numFmtId="164" fontId="87" fillId="10" borderId="1" xfId="0" applyFont="true" applyBorder="true" applyAlignment="true" applyProtection="false">
      <alignment horizontal="general" vertical="bottom" textRotation="0" wrapText="true" indent="0" shrinkToFit="false"/>
      <protection locked="true" hidden="false"/>
    </xf>
    <xf numFmtId="164" fontId="101" fillId="9" borderId="1" xfId="0" applyFont="true" applyBorder="true" applyAlignment="true" applyProtection="false">
      <alignment horizontal="general" vertical="bottom" textRotation="0" wrapText="false" indent="0" shrinkToFit="false"/>
      <protection locked="true" hidden="false"/>
    </xf>
    <xf numFmtId="164" fontId="101" fillId="11" borderId="1" xfId="0" applyFont="true" applyBorder="true" applyAlignment="true" applyProtection="false">
      <alignment horizontal="general" vertical="bottom" textRotation="0" wrapText="true" indent="0" shrinkToFit="false"/>
      <protection locked="true" hidden="false"/>
    </xf>
    <xf numFmtId="164" fontId="18" fillId="9" borderId="1" xfId="0" applyFont="true" applyBorder="true" applyAlignment="true" applyProtection="false">
      <alignment horizontal="center" vertical="bottom" textRotation="0" wrapText="true" indent="0" shrinkToFit="false"/>
      <protection locked="true" hidden="false"/>
    </xf>
    <xf numFmtId="164" fontId="18" fillId="11" borderId="1" xfId="0" applyFont="true" applyBorder="true" applyAlignment="true" applyProtection="false">
      <alignment horizontal="center" vertical="bottom" textRotation="0" wrapText="true" indent="0" shrinkToFit="false"/>
      <protection locked="true" hidden="false"/>
    </xf>
    <xf numFmtId="164" fontId="7" fillId="9" borderId="2" xfId="0" applyFont="true" applyBorder="true" applyAlignment="true" applyProtection="false">
      <alignment horizontal="general" vertical="bottom" textRotation="0" wrapText="false" indent="0" shrinkToFit="false"/>
      <protection locked="true" hidden="false"/>
    </xf>
    <xf numFmtId="164" fontId="7" fillId="6" borderId="4" xfId="0" applyFont="true" applyBorder="true" applyAlignment="true" applyProtection="false">
      <alignment horizontal="right" vertical="bottom" textRotation="0" wrapText="true" indent="0" shrinkToFit="false"/>
      <protection locked="true" hidden="false"/>
    </xf>
    <xf numFmtId="164" fontId="8" fillId="7" borderId="4" xfId="0" applyFont="true" applyBorder="true" applyAlignment="true" applyProtection="false">
      <alignment horizontal="right" vertical="bottom" textRotation="0" wrapText="true" indent="0" shrinkToFit="false"/>
      <protection locked="true" hidden="false"/>
    </xf>
    <xf numFmtId="164" fontId="8" fillId="3" borderId="4" xfId="0" applyFont="true" applyBorder="true" applyAlignment="true" applyProtection="false">
      <alignment horizontal="right" vertical="bottom" textRotation="0" wrapText="true" indent="0" shrinkToFit="false"/>
      <protection locked="true" hidden="false"/>
    </xf>
    <xf numFmtId="164" fontId="87" fillId="11" borderId="1" xfId="0" applyFont="true" applyBorder="true" applyAlignment="true" applyProtection="false">
      <alignment horizontal="general" vertical="bottom" textRotation="0" wrapText="true" indent="0" shrinkToFit="false"/>
      <protection locked="true" hidden="false"/>
    </xf>
    <xf numFmtId="175" fontId="9" fillId="4" borderId="1" xfId="0" applyFont="true" applyBorder="true" applyAlignment="true" applyProtection="false">
      <alignment horizontal="general" vertical="bottom" textRotation="0" wrapText="true" indent="0" shrinkToFit="false"/>
      <protection locked="true" hidden="false"/>
    </xf>
    <xf numFmtId="164" fontId="7" fillId="9" borderId="4" xfId="0" applyFont="true" applyBorder="true" applyAlignment="true" applyProtection="false">
      <alignment horizontal="center" vertical="bottom" textRotation="0" wrapText="true" indent="0" shrinkToFit="false"/>
      <protection locked="true" hidden="false"/>
    </xf>
    <xf numFmtId="164" fontId="27" fillId="4" borderId="1" xfId="0" applyFont="true" applyBorder="true" applyAlignment="true" applyProtection="false">
      <alignment horizontal="center" vertical="bottom" textRotation="0" wrapText="true" indent="0" shrinkToFit="false"/>
      <protection locked="true" hidden="false"/>
    </xf>
    <xf numFmtId="164" fontId="101" fillId="4" borderId="0" xfId="0" applyFont="true" applyBorder="false" applyAlignment="true" applyProtection="false">
      <alignment horizontal="general" vertical="bottom" textRotation="0" wrapText="false" indent="0" shrinkToFit="false"/>
      <protection locked="true" hidden="false"/>
    </xf>
    <xf numFmtId="164" fontId="9" fillId="4" borderId="2" xfId="0" applyFont="true" applyBorder="true" applyAlignment="true" applyProtection="false">
      <alignment horizontal="general" vertical="bottom" textRotation="0" wrapText="true" indent="0" shrinkToFit="false"/>
      <protection locked="true" hidden="false"/>
    </xf>
    <xf numFmtId="164" fontId="101" fillId="10" borderId="1" xfId="0" applyFont="true" applyBorder="true" applyAlignment="true" applyProtection="false">
      <alignment horizontal="general" vertical="bottom" textRotation="0" wrapText="false" indent="0" shrinkToFit="false"/>
      <protection locked="true" hidden="false"/>
    </xf>
    <xf numFmtId="164" fontId="18" fillId="29" borderId="3" xfId="0" applyFont="true" applyBorder="true" applyAlignment="true" applyProtection="false">
      <alignment horizontal="center" vertical="bottom" textRotation="0" wrapText="true" indent="0" shrinkToFit="false"/>
      <protection locked="true" hidden="false"/>
    </xf>
    <xf numFmtId="164" fontId="114" fillId="9" borderId="1" xfId="0" applyFont="true" applyBorder="true" applyAlignment="true" applyProtection="false">
      <alignment horizontal="general" vertical="bottom" textRotation="0" wrapText="true" indent="0" shrinkToFit="false"/>
      <protection locked="true" hidden="false"/>
    </xf>
    <xf numFmtId="164" fontId="42" fillId="15" borderId="1" xfId="0" applyFont="true" applyBorder="true" applyAlignment="true" applyProtection="false">
      <alignment horizontal="general" vertical="bottom" textRotation="0" wrapText="true" indent="0" shrinkToFit="false"/>
      <protection locked="true" hidden="false"/>
    </xf>
    <xf numFmtId="164" fontId="104" fillId="10" borderId="1" xfId="0" applyFont="true" applyBorder="true" applyAlignment="true" applyProtection="false">
      <alignment horizontal="general" vertical="bottom" textRotation="0" wrapText="true" indent="0" shrinkToFit="false"/>
      <protection locked="true" hidden="false"/>
    </xf>
    <xf numFmtId="164" fontId="20" fillId="11" borderId="0" xfId="0" applyFont="true" applyBorder="false" applyAlignment="true" applyProtection="false">
      <alignment horizontal="left" vertical="bottom" textRotation="0" wrapText="false" indent="0" shrinkToFit="false"/>
      <protection locked="true" hidden="false"/>
    </xf>
    <xf numFmtId="164" fontId="115" fillId="9" borderId="0" xfId="0" applyFont="true" applyBorder="false" applyAlignment="true" applyProtection="false">
      <alignment horizontal="general" vertical="bottom" textRotation="0" wrapText="true" indent="0" shrinkToFit="false"/>
      <protection locked="true" hidden="false"/>
    </xf>
    <xf numFmtId="164" fontId="9" fillId="0" borderId="7" xfId="0" applyFont="true" applyBorder="true" applyAlignment="true" applyProtection="false">
      <alignment horizontal="general" vertical="bottom" textRotation="0" wrapText="false" indent="0" shrinkToFit="false"/>
      <protection locked="true" hidden="false"/>
    </xf>
    <xf numFmtId="164" fontId="9" fillId="11" borderId="1" xfId="0" applyFont="true" applyBorder="true" applyAlignment="true" applyProtection="false">
      <alignment horizontal="center" vertical="bottom" textRotation="0" wrapText="true" indent="0" shrinkToFit="false"/>
      <protection locked="true" hidden="false"/>
    </xf>
    <xf numFmtId="164" fontId="24" fillId="50" borderId="1" xfId="0" applyFont="true" applyBorder="true" applyAlignment="true" applyProtection="false">
      <alignment horizontal="general" vertical="bottom" textRotation="0" wrapText="true" indent="0" shrinkToFit="false"/>
      <protection locked="true" hidden="false"/>
    </xf>
    <xf numFmtId="164" fontId="101" fillId="11" borderId="0" xfId="0" applyFont="true" applyBorder="false" applyAlignment="true" applyProtection="false">
      <alignment horizontal="general" vertical="bottom" textRotation="0" wrapText="false" indent="0" shrinkToFit="false"/>
      <protection locked="true" hidden="false"/>
    </xf>
    <xf numFmtId="164" fontId="116" fillId="9" borderId="0" xfId="0" applyFont="true" applyBorder="false" applyAlignment="true" applyProtection="false">
      <alignment horizontal="general" vertical="bottom" textRotation="0" wrapText="true" indent="0" shrinkToFit="false"/>
      <protection locked="true" hidden="false"/>
    </xf>
    <xf numFmtId="164" fontId="101" fillId="11" borderId="1" xfId="0" applyFont="true" applyBorder="true" applyAlignment="true" applyProtection="false">
      <alignment horizontal="general" vertical="bottom" textRotation="0" wrapText="false" indent="0" shrinkToFit="false"/>
      <protection locked="true" hidden="false"/>
    </xf>
    <xf numFmtId="164" fontId="56" fillId="4" borderId="0" xfId="0" applyFont="true" applyBorder="false" applyAlignment="true" applyProtection="false">
      <alignment horizontal="left" vertical="bottom" textRotation="0" wrapText="true" indent="0" shrinkToFit="false"/>
      <protection locked="true" hidden="false"/>
    </xf>
    <xf numFmtId="164" fontId="5" fillId="11" borderId="3" xfId="0" applyFont="true" applyBorder="true" applyAlignment="true" applyProtection="false">
      <alignment horizontal="center" vertical="bottom" textRotation="0" wrapText="true" indent="0" shrinkToFit="false"/>
      <protection locked="true" hidden="false"/>
    </xf>
    <xf numFmtId="164" fontId="16" fillId="27" borderId="1" xfId="0" applyFont="true" applyBorder="true" applyAlignment="true" applyProtection="false">
      <alignment horizontal="general" vertical="bottom" textRotation="0" wrapText="true" indent="0" shrinkToFit="false"/>
      <protection locked="true" hidden="false"/>
    </xf>
    <xf numFmtId="164" fontId="7" fillId="5" borderId="2" xfId="0" applyFont="true" applyBorder="true" applyAlignment="true" applyProtection="false">
      <alignment horizontal="general" vertical="bottom" textRotation="0" wrapText="true" indent="0" shrinkToFit="false"/>
      <protection locked="true" hidden="false"/>
    </xf>
    <xf numFmtId="164" fontId="40" fillId="11" borderId="1" xfId="0" applyFont="true" applyBorder="true" applyAlignment="true" applyProtection="false">
      <alignment horizontal="general" vertical="bottom" textRotation="0" wrapText="true" indent="0" shrinkToFit="false"/>
      <protection locked="true" hidden="false"/>
    </xf>
    <xf numFmtId="164" fontId="117" fillId="9" borderId="0" xfId="0" applyFont="true" applyBorder="false" applyAlignment="true" applyProtection="false">
      <alignment horizontal="general" vertical="bottom" textRotation="0" wrapText="false" indent="0" shrinkToFit="false"/>
      <protection locked="true" hidden="false"/>
    </xf>
    <xf numFmtId="164" fontId="118" fillId="52" borderId="0" xfId="0" applyFont="true" applyBorder="false" applyAlignment="true" applyProtection="false">
      <alignment horizontal="center" vertical="bottom" textRotation="0" wrapText="false" indent="0" shrinkToFit="false"/>
      <protection locked="true" hidden="false"/>
    </xf>
    <xf numFmtId="168" fontId="9" fillId="0" borderId="2" xfId="0" applyFont="true" applyBorder="true" applyAlignment="true" applyProtection="false">
      <alignment horizontal="general" vertical="bottom" textRotation="0" wrapText="true" indent="0" shrinkToFit="false"/>
      <protection locked="true" hidden="false"/>
    </xf>
    <xf numFmtId="176" fontId="9" fillId="0" borderId="1" xfId="0" applyFont="true" applyBorder="true" applyAlignment="true" applyProtection="false">
      <alignment horizontal="general" vertical="bottom" textRotation="0" wrapText="true" indent="0" shrinkToFit="false"/>
      <protection locked="true" hidden="false"/>
    </xf>
    <xf numFmtId="164" fontId="119" fillId="11" borderId="2" xfId="0" applyFont="true" applyBorder="true" applyAlignment="true" applyProtection="false">
      <alignment horizontal="general" vertical="bottom" textRotation="0" wrapText="true" indent="0" shrinkToFit="false"/>
      <protection locked="true" hidden="false"/>
    </xf>
    <xf numFmtId="164" fontId="53" fillId="4" borderId="1" xfId="0" applyFont="true" applyBorder="true" applyAlignment="true" applyProtection="false">
      <alignment horizontal="left" vertical="bottom" textRotation="0" wrapText="false" indent="0" shrinkToFit="false"/>
      <protection locked="true" hidden="false"/>
    </xf>
    <xf numFmtId="164" fontId="20" fillId="10" borderId="0" xfId="0" applyFont="true" applyBorder="false" applyAlignment="true" applyProtection="false">
      <alignment horizontal="left" vertical="bottom" textRotation="0" wrapText="false" indent="0" shrinkToFit="false"/>
      <protection locked="true" hidden="false"/>
    </xf>
    <xf numFmtId="164" fontId="56" fillId="4" borderId="1" xfId="0" applyFont="true" applyBorder="true" applyAlignment="true" applyProtection="false">
      <alignment horizontal="left" vertical="bottom" textRotation="0" wrapText="false" indent="0" shrinkToFit="false"/>
      <protection locked="true" hidden="false"/>
    </xf>
    <xf numFmtId="164" fontId="56" fillId="15" borderId="1" xfId="0" applyFont="true" applyBorder="true" applyAlignment="true" applyProtection="false">
      <alignment horizontal="left" vertical="bottom" textRotation="0" wrapText="false" indent="0" shrinkToFit="false"/>
      <protection locked="true" hidden="false"/>
    </xf>
    <xf numFmtId="164" fontId="65" fillId="4" borderId="0" xfId="0" applyFont="true" applyBorder="false" applyAlignment="true" applyProtection="false">
      <alignment horizontal="left" vertical="bottom" textRotation="0" wrapText="true" indent="0" shrinkToFit="false"/>
      <protection locked="true" hidden="false"/>
    </xf>
    <xf numFmtId="164" fontId="53" fillId="29" borderId="1" xfId="0" applyFont="true" applyBorder="true" applyAlignment="true" applyProtection="false">
      <alignment horizontal="left" vertical="bottom" textRotation="0" wrapText="true" indent="0" shrinkToFit="false"/>
      <protection locked="true" hidden="false"/>
    </xf>
    <xf numFmtId="164" fontId="56" fillId="5" borderId="1" xfId="0" applyFont="true" applyBorder="true" applyAlignment="true" applyProtection="false">
      <alignment horizontal="left" vertical="bottom" textRotation="0" wrapText="true" indent="0" shrinkToFit="false"/>
      <protection locked="true" hidden="false"/>
    </xf>
    <xf numFmtId="164" fontId="120" fillId="0" borderId="1" xfId="0" applyFont="true" applyBorder="true" applyAlignment="true" applyProtection="false">
      <alignment horizontal="general" vertical="bottom" textRotation="0" wrapText="true" indent="0" shrinkToFit="false"/>
      <protection locked="true" hidden="false"/>
    </xf>
    <xf numFmtId="167" fontId="9" fillId="0" borderId="1" xfId="0" applyFont="true" applyBorder="true" applyAlignment="true" applyProtection="false">
      <alignment horizontal="left" vertical="bottom" textRotation="0" wrapText="true" indent="0" shrinkToFit="false"/>
      <protection locked="true" hidden="false"/>
    </xf>
    <xf numFmtId="164" fontId="20" fillId="4" borderId="0" xfId="0" applyFont="true" applyBorder="false" applyAlignment="true" applyProtection="false">
      <alignment horizontal="left" vertical="bottom" textRotation="0" wrapText="false" indent="0" shrinkToFit="false"/>
      <protection locked="true" hidden="false"/>
    </xf>
    <xf numFmtId="164" fontId="17" fillId="53" borderId="1" xfId="0" applyFont="true" applyBorder="true" applyAlignment="true" applyProtection="false">
      <alignment horizontal="general" vertical="bottom" textRotation="0" wrapText="true" indent="0" shrinkToFit="false"/>
      <protection locked="true" hidden="false"/>
    </xf>
    <xf numFmtId="164" fontId="10" fillId="11" borderId="0" xfId="0" applyFont="true" applyBorder="false" applyAlignment="true" applyProtection="false">
      <alignment horizontal="right" vertical="bottom" textRotation="0" wrapText="false" indent="0" shrinkToFit="false"/>
      <protection locked="true" hidden="false"/>
    </xf>
    <xf numFmtId="164" fontId="9" fillId="50" borderId="1" xfId="0" applyFont="true" applyBorder="true" applyAlignment="true" applyProtection="false">
      <alignment horizontal="general" vertical="bottom" textRotation="0" wrapText="true" indent="0" shrinkToFit="false"/>
      <protection locked="true" hidden="false"/>
    </xf>
    <xf numFmtId="164" fontId="85" fillId="9" borderId="2" xfId="0" applyFont="true" applyBorder="true" applyAlignment="true" applyProtection="false">
      <alignment horizontal="general" vertical="bottom" textRotation="0" wrapText="true" indent="0" shrinkToFit="false"/>
      <protection locked="true" hidden="false"/>
    </xf>
    <xf numFmtId="164" fontId="9" fillId="27" borderId="1" xfId="0" applyFont="true" applyBorder="true" applyAlignment="true" applyProtection="false">
      <alignment horizontal="general" vertical="bottom" textRotation="0" wrapText="true" indent="0" shrinkToFit="false"/>
      <protection locked="true" hidden="false"/>
    </xf>
    <xf numFmtId="168" fontId="9" fillId="0" borderId="1" xfId="0" applyFont="true" applyBorder="true" applyAlignment="true" applyProtection="false">
      <alignment horizontal="left" vertical="bottom" textRotation="0" wrapText="true" indent="0" shrinkToFit="false"/>
      <protection locked="true" hidden="false"/>
    </xf>
    <xf numFmtId="164" fontId="121" fillId="11" borderId="1" xfId="0" applyFont="true" applyBorder="true" applyAlignment="true" applyProtection="false">
      <alignment horizontal="general" vertical="bottom" textRotation="0" wrapText="true" indent="0" shrinkToFit="false"/>
      <protection locked="true" hidden="false"/>
    </xf>
    <xf numFmtId="164" fontId="122" fillId="52" borderId="0" xfId="0" applyFont="true" applyBorder="false" applyAlignment="true" applyProtection="false">
      <alignment horizontal="center" vertical="bottom" textRotation="0" wrapText="false" indent="0" shrinkToFit="false"/>
      <protection locked="true" hidden="false"/>
    </xf>
    <xf numFmtId="164" fontId="123" fillId="4" borderId="1" xfId="0" applyFont="true" applyBorder="true" applyAlignment="true" applyProtection="false">
      <alignment horizontal="general" vertical="bottom" textRotation="0" wrapText="true" indent="0" shrinkToFit="false"/>
      <protection locked="true" hidden="false"/>
    </xf>
    <xf numFmtId="164" fontId="119" fillId="4" borderId="2" xfId="0" applyFont="true" applyBorder="true" applyAlignment="true" applyProtection="false">
      <alignment horizontal="center" vertical="bottom" textRotation="0" wrapText="true" indent="0" shrinkToFit="false"/>
      <protection locked="true" hidden="false"/>
    </xf>
    <xf numFmtId="164" fontId="25" fillId="12" borderId="1" xfId="0" applyFont="true" applyBorder="true" applyAlignment="true" applyProtection="false">
      <alignment horizontal="center" vertical="bottom" textRotation="0" wrapText="true" indent="0" shrinkToFit="false"/>
      <protection locked="true" hidden="false"/>
    </xf>
    <xf numFmtId="164" fontId="112" fillId="4" borderId="2" xfId="0" applyFont="true" applyBorder="true" applyAlignment="true" applyProtection="false">
      <alignment horizontal="center" vertical="bottom" textRotation="0" wrapText="true" indent="0" shrinkToFit="false"/>
      <protection locked="true" hidden="false"/>
    </xf>
    <xf numFmtId="164" fontId="112" fillId="4" borderId="4" xfId="0" applyFont="true" applyBorder="true" applyAlignment="true" applyProtection="false">
      <alignment horizontal="center" vertical="bottom" textRotation="0" wrapText="true" indent="0" shrinkToFit="false"/>
      <protection locked="true" hidden="false"/>
    </xf>
    <xf numFmtId="164" fontId="30" fillId="29" borderId="1" xfId="0" applyFont="true" applyBorder="true" applyAlignment="true" applyProtection="false">
      <alignment horizontal="center" vertical="bottom" textRotation="0" wrapText="true" indent="0" shrinkToFit="false"/>
      <protection locked="true" hidden="false"/>
    </xf>
    <xf numFmtId="164" fontId="5" fillId="4" borderId="2" xfId="0" applyFont="true" applyBorder="true" applyAlignment="true" applyProtection="false">
      <alignment horizontal="general" vertical="bottom" textRotation="0" wrapText="true" indent="0" shrinkToFit="false"/>
      <protection locked="true" hidden="false"/>
    </xf>
    <xf numFmtId="164" fontId="38" fillId="5" borderId="1" xfId="0" applyFont="true" applyBorder="true" applyAlignment="true" applyProtection="false">
      <alignment horizontal="general" vertical="bottom" textRotation="0" wrapText="true" indent="0" shrinkToFit="false"/>
      <protection locked="true" hidden="false"/>
    </xf>
    <xf numFmtId="164" fontId="18" fillId="4" borderId="2" xfId="0" applyFont="true" applyBorder="true" applyAlignment="true" applyProtection="false">
      <alignment horizontal="general" vertical="bottom" textRotation="0" wrapText="true" indent="0" shrinkToFit="false"/>
      <protection locked="true" hidden="false"/>
    </xf>
    <xf numFmtId="164" fontId="18" fillId="10" borderId="2" xfId="0" applyFont="true" applyBorder="true" applyAlignment="true" applyProtection="false">
      <alignment horizontal="general" vertical="bottom" textRotation="0" wrapText="true" indent="0" shrinkToFit="false"/>
      <protection locked="true" hidden="false"/>
    </xf>
    <xf numFmtId="164" fontId="30" fillId="3" borderId="1" xfId="0" applyFont="true" applyBorder="true" applyAlignment="true" applyProtection="false">
      <alignment horizontal="general" vertical="bottom" textRotation="0" wrapText="true" indent="0" shrinkToFit="false"/>
      <protection locked="true" hidden="false"/>
    </xf>
    <xf numFmtId="164" fontId="119" fillId="4" borderId="2" xfId="0" applyFont="true" applyBorder="true" applyAlignment="true" applyProtection="false">
      <alignment horizontal="general" vertical="bottom" textRotation="0" wrapText="true" indent="0" shrinkToFit="false"/>
      <protection locked="true" hidden="false"/>
    </xf>
    <xf numFmtId="164" fontId="27" fillId="50" borderId="1" xfId="0" applyFont="true" applyBorder="true" applyAlignment="true" applyProtection="false">
      <alignment horizontal="general" vertical="bottom" textRotation="0" wrapText="true" indent="0" shrinkToFit="false"/>
      <protection locked="true" hidden="false"/>
    </xf>
    <xf numFmtId="164" fontId="7" fillId="0" borderId="3" xfId="0" applyFont="true" applyBorder="true" applyAlignment="true" applyProtection="false">
      <alignment horizontal="right" vertical="bottom" textRotation="0" wrapText="true" indent="0" shrinkToFit="false"/>
      <protection locked="true" hidden="false"/>
    </xf>
    <xf numFmtId="164" fontId="7" fillId="0" borderId="4" xfId="0" applyFont="true" applyBorder="true" applyAlignment="true" applyProtection="false">
      <alignment horizontal="right" vertical="bottom" textRotation="0" wrapText="true" indent="0" shrinkToFit="false"/>
      <protection locked="true" hidden="false"/>
    </xf>
    <xf numFmtId="164" fontId="38" fillId="4" borderId="1" xfId="0" applyFont="true" applyBorder="true" applyAlignment="true" applyProtection="false">
      <alignment horizontal="general" vertical="bottom" textRotation="0" wrapText="true" indent="0" shrinkToFit="false"/>
      <protection locked="true" hidden="false"/>
    </xf>
    <xf numFmtId="164" fontId="38" fillId="24" borderId="1" xfId="0" applyFont="true" applyBorder="true" applyAlignment="true" applyProtection="false">
      <alignment horizontal="general" vertical="bottom" textRotation="0" wrapText="true" indent="0" shrinkToFit="false"/>
      <protection locked="true" hidden="false"/>
    </xf>
    <xf numFmtId="164" fontId="27" fillId="5" borderId="1" xfId="0" applyFont="true" applyBorder="true" applyAlignment="true" applyProtection="false">
      <alignment horizontal="center" vertical="bottom" textRotation="0" wrapText="true" indent="0" shrinkToFit="false"/>
      <protection locked="true" hidden="false"/>
    </xf>
    <xf numFmtId="164" fontId="7" fillId="11" borderId="1" xfId="0" applyFont="true" applyBorder="true" applyAlignment="true" applyProtection="false">
      <alignment horizontal="right" vertical="bottom" textRotation="0" wrapText="true" indent="0" shrinkToFit="false"/>
      <protection locked="true" hidden="false"/>
    </xf>
    <xf numFmtId="164" fontId="7" fillId="11" borderId="3" xfId="0" applyFont="true" applyBorder="true" applyAlignment="true" applyProtection="false">
      <alignment horizontal="right" vertical="bottom" textRotation="0" wrapText="true" indent="0" shrinkToFit="false"/>
      <protection locked="true" hidden="false"/>
    </xf>
    <xf numFmtId="164" fontId="8" fillId="7" borderId="2" xfId="0" applyFont="true" applyBorder="true" applyAlignment="true" applyProtection="false">
      <alignment horizontal="right" vertical="bottom" textRotation="0" wrapText="true" indent="0" shrinkToFit="false"/>
      <protection locked="true" hidden="false"/>
    </xf>
    <xf numFmtId="164" fontId="8" fillId="3" borderId="2" xfId="0" applyFont="true" applyBorder="true" applyAlignment="true" applyProtection="false">
      <alignment horizontal="right" vertical="bottom" textRotation="0" wrapText="true" indent="0" shrinkToFit="false"/>
      <protection locked="true" hidden="false"/>
    </xf>
    <xf numFmtId="164" fontId="94" fillId="0" borderId="1" xfId="0" applyFont="true" applyBorder="true" applyAlignment="true" applyProtection="false">
      <alignment horizontal="general" vertical="bottom" textRotation="0" wrapText="false" indent="0" shrinkToFit="false"/>
      <protection locked="true" hidden="false"/>
    </xf>
    <xf numFmtId="164" fontId="9" fillId="11" borderId="0" xfId="0" applyFont="true" applyBorder="false" applyAlignment="true" applyProtection="false">
      <alignment horizontal="general" vertical="bottom" textRotation="0" wrapText="true" indent="0" shrinkToFit="false"/>
      <protection locked="true" hidden="false"/>
    </xf>
    <xf numFmtId="164" fontId="28" fillId="27" borderId="1" xfId="0" applyFont="true" applyBorder="true" applyAlignment="true" applyProtection="false">
      <alignment horizontal="general" vertical="bottom" textRotation="0" wrapText="false" indent="0" shrinkToFit="false"/>
      <protection locked="true" hidden="false"/>
    </xf>
    <xf numFmtId="169" fontId="9" fillId="5" borderId="1" xfId="0" applyFont="true" applyBorder="true" applyAlignment="true" applyProtection="false">
      <alignment horizontal="general" vertical="bottom" textRotation="0" wrapText="true" indent="0" shrinkToFit="false"/>
      <protection locked="true" hidden="false"/>
    </xf>
    <xf numFmtId="164" fontId="38" fillId="11" borderId="1" xfId="0" applyFont="true" applyBorder="true" applyAlignment="true" applyProtection="false">
      <alignment horizontal="general" vertical="bottom" textRotation="0" wrapText="true" indent="0" shrinkToFit="false"/>
      <protection locked="true" hidden="false"/>
    </xf>
    <xf numFmtId="164" fontId="77" fillId="11" borderId="0" xfId="0" applyFont="true" applyBorder="false" applyAlignment="true" applyProtection="false">
      <alignment horizontal="left" vertical="bottom" textRotation="0" wrapText="false" indent="0" shrinkToFit="false"/>
      <protection locked="true" hidden="false"/>
    </xf>
    <xf numFmtId="164" fontId="8" fillId="3" borderId="1" xfId="0" applyFont="true" applyBorder="true" applyAlignment="true" applyProtection="false">
      <alignment horizontal="right" vertical="bottom" textRotation="0" wrapText="true" indent="0" shrinkToFit="false"/>
      <protection locked="true" hidden="false"/>
    </xf>
    <xf numFmtId="164" fontId="124" fillId="10" borderId="0" xfId="0" applyFont="true" applyBorder="false" applyAlignment="true" applyProtection="false">
      <alignment horizontal="right" vertical="bottom" textRotation="0" wrapText="false" indent="0" shrinkToFit="false"/>
      <protection locked="true" hidden="false"/>
    </xf>
    <xf numFmtId="164" fontId="10" fillId="11" borderId="1" xfId="0" applyFont="true" applyBorder="true" applyAlignment="true" applyProtection="false">
      <alignment horizontal="center" vertical="bottom" textRotation="0" wrapText="false" indent="0" shrinkToFit="false"/>
      <protection locked="true" hidden="false"/>
    </xf>
    <xf numFmtId="164" fontId="10" fillId="11" borderId="1" xfId="0" applyFont="true" applyBorder="true" applyAlignment="true" applyProtection="false">
      <alignment horizontal="left" vertical="bottom" textRotation="0" wrapText="true" indent="0" shrinkToFit="false"/>
      <protection locked="true" hidden="false"/>
    </xf>
    <xf numFmtId="164" fontId="10" fillId="11" borderId="1" xfId="0" applyFont="true" applyBorder="true" applyAlignment="true" applyProtection="false">
      <alignment horizontal="left" vertical="bottom" textRotation="0" wrapText="false" indent="0" shrinkToFit="false"/>
      <protection locked="true" hidden="false"/>
    </xf>
    <xf numFmtId="164" fontId="94" fillId="11" borderId="1" xfId="0" applyFont="true" applyBorder="true" applyAlignment="true" applyProtection="false">
      <alignment horizontal="general" vertical="bottom" textRotation="0" wrapText="true" indent="0" shrinkToFit="false"/>
      <protection locked="true" hidden="false"/>
    </xf>
    <xf numFmtId="164" fontId="94" fillId="11" borderId="3" xfId="0" applyFont="true" applyBorder="true" applyAlignment="true" applyProtection="false">
      <alignment horizontal="general" vertical="bottom" textRotation="0" wrapText="true" indent="0" shrinkToFit="false"/>
      <protection locked="true" hidden="false"/>
    </xf>
    <xf numFmtId="164" fontId="7" fillId="9" borderId="3" xfId="0" applyFont="true" applyBorder="true" applyAlignment="true" applyProtection="false">
      <alignment horizontal="right" vertical="bottom" textRotation="0" wrapText="true" indent="0" shrinkToFit="false"/>
      <protection locked="true" hidden="false"/>
    </xf>
    <xf numFmtId="164" fontId="125" fillId="27" borderId="1" xfId="0" applyFont="true" applyBorder="true" applyAlignment="true" applyProtection="false">
      <alignment horizontal="general" vertical="bottom" textRotation="0" wrapText="false" indent="0" shrinkToFit="false"/>
      <protection locked="true" hidden="false"/>
    </xf>
    <xf numFmtId="164" fontId="8" fillId="9" borderId="1" xfId="0" applyFont="true" applyBorder="true" applyAlignment="true" applyProtection="false">
      <alignment horizontal="center" vertical="bottom" textRotation="0" wrapText="true" indent="0" shrinkToFit="false"/>
      <protection locked="true" hidden="false"/>
    </xf>
    <xf numFmtId="164" fontId="8" fillId="9" borderId="1" xfId="0" applyFont="true" applyBorder="true" applyAlignment="true" applyProtection="false">
      <alignment horizontal="center"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126" fillId="9" borderId="1" xfId="0" applyFont="true" applyBorder="true" applyAlignment="true" applyProtection="false">
      <alignment horizontal="center" vertical="bottom" textRotation="0" wrapText="true" indent="0" shrinkToFit="false"/>
      <protection locked="true" hidden="false"/>
    </xf>
    <xf numFmtId="164" fontId="7" fillId="5" borderId="2" xfId="0" applyFont="true" applyBorder="true" applyAlignment="true" applyProtection="false">
      <alignment horizontal="center" vertical="bottom" textRotation="0" wrapText="true" indent="0" shrinkToFit="false"/>
      <protection locked="true" hidden="false"/>
    </xf>
    <xf numFmtId="164" fontId="7" fillId="5" borderId="3" xfId="0" applyFont="true" applyBorder="true" applyAlignment="true" applyProtection="false">
      <alignment horizontal="center" vertical="bottom" textRotation="0" wrapText="false" indent="0" shrinkToFit="false"/>
      <protection locked="true" hidden="false"/>
    </xf>
    <xf numFmtId="164" fontId="10" fillId="5" borderId="0" xfId="0" applyFont="true" applyBorder="false" applyAlignment="true" applyProtection="false">
      <alignment horizontal="center" vertical="bottom" textRotation="0" wrapText="false" indent="0" shrinkToFit="false"/>
      <protection locked="true" hidden="false"/>
    </xf>
    <xf numFmtId="168" fontId="9" fillId="0" borderId="0" xfId="0" applyFont="true" applyBorder="false" applyAlignment="true" applyProtection="false">
      <alignment horizontal="right" vertical="bottom" textRotation="0" wrapText="false" indent="0" shrinkToFit="false"/>
      <protection locked="true" hidden="false"/>
    </xf>
    <xf numFmtId="164" fontId="8" fillId="27" borderId="1" xfId="0" applyFont="true" applyBorder="true" applyAlignment="true" applyProtection="false">
      <alignment horizontal="right" vertical="bottom" textRotation="0" wrapText="true" indent="0" shrinkToFit="false"/>
      <protection locked="true" hidden="false"/>
    </xf>
    <xf numFmtId="164" fontId="8" fillId="6" borderId="1" xfId="0" applyFont="true" applyBorder="true" applyAlignment="true" applyProtection="false">
      <alignment horizontal="right" vertical="bottom" textRotation="0" wrapText="true" indent="0" shrinkToFit="false"/>
      <protection locked="true" hidden="false"/>
    </xf>
    <xf numFmtId="164" fontId="8" fillId="15" borderId="1" xfId="0" applyFont="true" applyBorder="true" applyAlignment="true" applyProtection="false">
      <alignment horizontal="right" vertical="bottom" textRotation="0" wrapText="true" indent="0" shrinkToFit="false"/>
      <protection locked="true" hidden="false"/>
    </xf>
    <xf numFmtId="164" fontId="8" fillId="54" borderId="1" xfId="0" applyFont="true" applyBorder="true" applyAlignment="true" applyProtection="false">
      <alignment horizontal="right" vertical="bottom" textRotation="0" wrapText="true" indent="0" shrinkToFit="false"/>
      <protection locked="true" hidden="false"/>
    </xf>
    <xf numFmtId="164" fontId="39" fillId="15" borderId="1" xfId="0" applyFont="true" applyBorder="true" applyAlignment="true" applyProtection="false">
      <alignment horizontal="general" vertical="bottom" textRotation="0" wrapText="true" indent="0" shrinkToFit="false"/>
      <protection locked="true" hidden="false"/>
    </xf>
    <xf numFmtId="164" fontId="7" fillId="0" borderId="7" xfId="0" applyFont="true" applyBorder="true" applyAlignment="true" applyProtection="false">
      <alignment horizontal="general" vertical="bottom" textRotation="0" wrapText="tru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11"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tru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11" borderId="8" xfId="0" applyFont="true" applyBorder="true" applyAlignment="true" applyProtection="false">
      <alignment horizontal="general" vertical="bottom" textRotation="0" wrapText="false" indent="0" shrinkToFit="false"/>
      <protection locked="true" hidden="false"/>
    </xf>
    <xf numFmtId="164" fontId="127" fillId="52" borderId="0" xfId="0" applyFont="true" applyBorder="false" applyAlignment="true" applyProtection="false">
      <alignment horizontal="center" vertical="bottom" textRotation="0" wrapText="false" indent="0" shrinkToFit="false"/>
      <protection locked="true" hidden="false"/>
    </xf>
    <xf numFmtId="164" fontId="128" fillId="9" borderId="0" xfId="0" applyFont="true" applyBorder="false" applyAlignment="true" applyProtection="false">
      <alignment horizontal="general" vertical="bottom" textRotation="0" wrapText="false" indent="0" shrinkToFit="false"/>
      <protection locked="true" hidden="false"/>
    </xf>
    <xf numFmtId="164" fontId="119" fillId="10" borderId="7" xfId="0" applyFont="true" applyBorder="true" applyAlignment="true" applyProtection="false">
      <alignment horizontal="general" vertical="bottom" textRotation="0" wrapText="true" indent="0" shrinkToFit="false"/>
      <protection locked="true" hidden="false"/>
    </xf>
    <xf numFmtId="164" fontId="10" fillId="20" borderId="0" xfId="0" applyFont="true" applyBorder="false" applyAlignment="true" applyProtection="false">
      <alignment horizontal="left" vertical="bottom" textRotation="0" wrapText="false" indent="0" shrinkToFit="false"/>
      <protection locked="true" hidden="false"/>
    </xf>
    <xf numFmtId="164" fontId="59" fillId="29" borderId="1" xfId="0" applyFont="true" applyBorder="true" applyAlignment="true" applyProtection="false">
      <alignment horizontal="general" vertical="bottom" textRotation="0" wrapText="true" indent="0" shrinkToFit="false"/>
      <protection locked="true" hidden="false"/>
    </xf>
    <xf numFmtId="165" fontId="9" fillId="0" borderId="1" xfId="0" applyFont="true" applyBorder="true" applyAlignment="true" applyProtection="false">
      <alignment horizontal="general" vertical="bottom" textRotation="0" wrapText="true" indent="0" shrinkToFit="false"/>
      <protection locked="true" hidden="false"/>
    </xf>
    <xf numFmtId="164" fontId="56" fillId="9" borderId="0" xfId="0" applyFont="true" applyBorder="false" applyAlignment="true" applyProtection="false">
      <alignment horizontal="left" vertical="bottom" textRotation="0" wrapText="false" indent="0" shrinkToFit="false"/>
      <protection locked="true" hidden="false"/>
    </xf>
    <xf numFmtId="164" fontId="18" fillId="20" borderId="6" xfId="0" applyFont="true" applyBorder="true" applyAlignment="true" applyProtection="false">
      <alignment horizontal="general" vertical="bottom" textRotation="0" wrapText="true" indent="0" shrinkToFit="false"/>
      <protection locked="true" hidden="false"/>
    </xf>
    <xf numFmtId="164" fontId="10" fillId="3" borderId="0" xfId="0" applyFont="true" applyBorder="false" applyAlignment="true" applyProtection="false">
      <alignment horizontal="left" vertical="bottom" textRotation="0" wrapText="false" indent="0" shrinkToFit="false"/>
      <protection locked="true" hidden="false"/>
    </xf>
    <xf numFmtId="164" fontId="7" fillId="11" borderId="1" xfId="0" applyFont="true" applyBorder="true" applyAlignment="true" applyProtection="false">
      <alignment horizontal="general" vertical="bottom" textRotation="0" wrapText="true" indent="0" shrinkToFit="false"/>
      <protection locked="true" hidden="false"/>
    </xf>
    <xf numFmtId="164" fontId="7" fillId="11" borderId="3" xfId="0" applyFont="true" applyBorder="true" applyAlignment="true" applyProtection="false">
      <alignment horizontal="general" vertical="bottom" textRotation="0" wrapText="true" indent="0" shrinkToFit="false"/>
      <protection locked="true" hidden="false"/>
    </xf>
    <xf numFmtId="167" fontId="9" fillId="5" borderId="1" xfId="0" applyFont="true" applyBorder="true" applyAlignment="true" applyProtection="false">
      <alignment horizontal="general" vertical="bottom" textRotation="0" wrapText="true" indent="0" shrinkToFit="false"/>
      <protection locked="true" hidden="false"/>
    </xf>
    <xf numFmtId="164" fontId="8" fillId="4" borderId="1" xfId="0" applyFont="true" applyBorder="true" applyAlignment="true" applyProtection="false">
      <alignment horizontal="right" vertical="bottom" textRotation="0" wrapText="true" indent="0" shrinkToFit="false"/>
      <protection locked="true" hidden="false"/>
    </xf>
    <xf numFmtId="164" fontId="57" fillId="9" borderId="0" xfId="0" applyFont="true" applyBorder="false" applyAlignment="true" applyProtection="false">
      <alignment horizontal="left" vertical="bottom" textRotation="0" wrapText="false" indent="0" shrinkToFit="false"/>
      <protection locked="true" hidden="false"/>
    </xf>
    <xf numFmtId="164" fontId="129" fillId="11" borderId="1" xfId="0" applyFont="true" applyBorder="true" applyAlignment="true" applyProtection="false">
      <alignment horizontal="general" vertical="bottom" textRotation="0" wrapText="true" indent="0" shrinkToFit="false"/>
      <protection locked="true" hidden="false"/>
    </xf>
    <xf numFmtId="164" fontId="117" fillId="9" borderId="1" xfId="0" applyFont="true" applyBorder="true" applyAlignment="true" applyProtection="false">
      <alignment horizontal="general" vertical="bottom" textRotation="0" wrapText="false" indent="0" shrinkToFit="false"/>
      <protection locked="true" hidden="false"/>
    </xf>
    <xf numFmtId="169" fontId="27" fillId="0" borderId="1" xfId="0" applyFont="true" applyBorder="true" applyAlignment="true" applyProtection="false">
      <alignment horizontal="general" vertical="bottom" textRotation="0" wrapText="true" indent="0" shrinkToFit="false"/>
      <protection locked="true" hidden="false"/>
    </xf>
    <xf numFmtId="164" fontId="20" fillId="4" borderId="1" xfId="0" applyFont="true" applyBorder="true" applyAlignment="true" applyProtection="false">
      <alignment horizontal="center" vertical="bottom" textRotation="0" wrapText="true" indent="0" shrinkToFit="false"/>
      <protection locked="true" hidden="false"/>
    </xf>
    <xf numFmtId="164" fontId="17" fillId="11" borderId="1" xfId="0" applyFont="true" applyBorder="true" applyAlignment="true" applyProtection="false">
      <alignment horizontal="general" vertical="bottom" textRotation="0" wrapText="true" indent="0" shrinkToFit="false"/>
      <protection locked="true" hidden="false"/>
    </xf>
    <xf numFmtId="164" fontId="16" fillId="27" borderId="0" xfId="0" applyFont="true" applyBorder="false" applyAlignment="true" applyProtection="false">
      <alignment horizontal="left" vertical="bottom" textRotation="0" wrapText="false" indent="0" shrinkToFit="false"/>
      <protection locked="true" hidden="false"/>
    </xf>
    <xf numFmtId="164" fontId="10" fillId="6" borderId="0" xfId="0" applyFont="true" applyBorder="false" applyAlignment="true" applyProtection="false">
      <alignment horizontal="general" vertical="bottom" textRotation="0" wrapText="false" indent="0" shrinkToFit="false"/>
      <protection locked="true" hidden="false"/>
    </xf>
    <xf numFmtId="164" fontId="20" fillId="9" borderId="0" xfId="0" applyFont="true" applyBorder="false" applyAlignment="true" applyProtection="false">
      <alignment horizontal="left" vertical="bottom" textRotation="0" wrapText="false" indent="0" shrinkToFit="false"/>
      <protection locked="true" hidden="false"/>
    </xf>
    <xf numFmtId="164" fontId="65" fillId="9" borderId="1" xfId="0" applyFont="true" applyBorder="true" applyAlignment="true" applyProtection="false">
      <alignment horizontal="left" vertical="bottom" textRotation="0" wrapText="false" indent="0" shrinkToFit="false"/>
      <protection locked="true" hidden="false"/>
    </xf>
    <xf numFmtId="164" fontId="9" fillId="55" borderId="1" xfId="0" applyFont="true" applyBorder="true" applyAlignment="true" applyProtection="false">
      <alignment horizontal="general" vertical="bottom" textRotation="0" wrapText="true" indent="0" shrinkToFit="false"/>
      <protection locked="true" hidden="false"/>
    </xf>
    <xf numFmtId="164" fontId="10" fillId="9" borderId="0" xfId="0" applyFont="true" applyBorder="false" applyAlignment="true" applyProtection="false">
      <alignment horizontal="right" vertical="bottom" textRotation="0" wrapText="true" indent="0" shrinkToFit="false"/>
      <protection locked="true" hidden="false"/>
    </xf>
    <xf numFmtId="164" fontId="16" fillId="6" borderId="1" xfId="0" applyFont="true" applyBorder="true" applyAlignment="true" applyProtection="false">
      <alignment horizontal="general" vertical="bottom" textRotation="0" wrapText="true" indent="0" shrinkToFit="false"/>
      <protection locked="true" hidden="false"/>
    </xf>
    <xf numFmtId="167" fontId="7" fillId="0" borderId="2" xfId="0" applyFont="true" applyBorder="true" applyAlignment="true" applyProtection="false">
      <alignment horizontal="general" vertical="bottom" textRotation="0" wrapText="false" indent="0" shrinkToFit="false"/>
      <protection locked="true" hidden="false"/>
    </xf>
    <xf numFmtId="164" fontId="20" fillId="10" borderId="1" xfId="0" applyFont="true" applyBorder="true" applyAlignment="true" applyProtection="false">
      <alignment horizontal="center" vertical="bottom" textRotation="0" wrapText="true" indent="0" shrinkToFit="false"/>
      <protection locked="true" hidden="false"/>
    </xf>
    <xf numFmtId="164" fontId="130" fillId="52" borderId="0" xfId="0" applyFont="true" applyBorder="false" applyAlignment="true" applyProtection="false">
      <alignment horizontal="center" vertical="bottom" textRotation="0" wrapText="false" indent="0" shrinkToFit="false"/>
      <protection locked="true" hidden="false"/>
    </xf>
    <xf numFmtId="164" fontId="11" fillId="14" borderId="1" xfId="0" applyFont="true" applyBorder="true" applyAlignment="true" applyProtection="false">
      <alignment horizontal="center" vertical="bottom" textRotation="0" wrapText="true" indent="0" shrinkToFit="false"/>
      <protection locked="true" hidden="false"/>
    </xf>
    <xf numFmtId="167" fontId="7" fillId="0" borderId="1" xfId="0" applyFont="true" applyBorder="true" applyAlignment="true" applyProtection="false">
      <alignment horizontal="general" vertical="bottom" textRotation="0" wrapText="false" indent="0" shrinkToFit="false"/>
      <protection locked="true" hidden="false"/>
    </xf>
    <xf numFmtId="164" fontId="10" fillId="15" borderId="1" xfId="0" applyFont="true" applyBorder="true" applyAlignment="true" applyProtection="false">
      <alignment horizontal="general" vertical="bottom" textRotation="0" wrapText="true" indent="0" shrinkToFit="false"/>
      <protection locked="true" hidden="false"/>
    </xf>
    <xf numFmtId="164" fontId="10" fillId="5" borderId="1" xfId="0" applyFont="true" applyBorder="true" applyAlignment="true" applyProtection="false">
      <alignment horizontal="general" vertical="bottom" textRotation="0" wrapText="true" indent="0" shrinkToFit="false"/>
      <protection locked="true" hidden="false"/>
    </xf>
    <xf numFmtId="164" fontId="10" fillId="5" borderId="1" xfId="0" applyFont="true" applyBorder="true" applyAlignment="true" applyProtection="false">
      <alignment horizontal="general" vertical="bottom" textRotation="0" wrapText="false" indent="0" shrinkToFit="false"/>
      <protection locked="true" hidden="false"/>
    </xf>
    <xf numFmtId="169" fontId="9" fillId="9" borderId="1" xfId="0" applyFont="true" applyBorder="true" applyAlignment="true" applyProtection="false">
      <alignment horizontal="general" vertical="bottom" textRotation="0" wrapText="true" indent="0" shrinkToFit="false"/>
      <protection locked="true" hidden="false"/>
    </xf>
    <xf numFmtId="164" fontId="131" fillId="27" borderId="1" xfId="0" applyFont="true" applyBorder="true" applyAlignment="true" applyProtection="false">
      <alignment horizontal="general" vertical="bottom" textRotation="0" wrapText="true" indent="0" shrinkToFit="false"/>
      <protection locked="true" hidden="false"/>
    </xf>
    <xf numFmtId="164" fontId="132" fillId="0" borderId="1" xfId="0" applyFont="true" applyBorder="true" applyAlignment="true" applyProtection="false">
      <alignment horizontal="general" vertical="bottom" textRotation="0" wrapText="true" indent="0" shrinkToFit="false"/>
      <protection locked="true" hidden="false"/>
    </xf>
    <xf numFmtId="164" fontId="133" fillId="9" borderId="0" xfId="0" applyFont="true" applyBorder="false" applyAlignment="true" applyProtection="false">
      <alignment horizontal="right" vertical="bottom" textRotation="0" wrapText="false" indent="0" shrinkToFit="false"/>
      <protection locked="true" hidden="false"/>
    </xf>
    <xf numFmtId="164" fontId="132" fillId="5" borderId="1" xfId="0" applyFont="true" applyBorder="true" applyAlignment="true" applyProtection="false">
      <alignment horizontal="general" vertical="bottom" textRotation="0" wrapText="true" indent="0" shrinkToFit="false"/>
      <protection locked="true" hidden="false"/>
    </xf>
    <xf numFmtId="164" fontId="134" fillId="11" borderId="0" xfId="0" applyFont="true" applyBorder="false" applyAlignment="true" applyProtection="false">
      <alignment horizontal="left" vertical="bottom" textRotation="0" wrapText="true" indent="0" shrinkToFit="false"/>
      <protection locked="true" hidden="false"/>
    </xf>
    <xf numFmtId="164" fontId="94" fillId="11" borderId="0" xfId="0" applyFont="true" applyBorder="false" applyAlignment="true" applyProtection="false">
      <alignment horizontal="left" vertical="bottom" textRotation="0" wrapText="false" indent="0" shrinkToFit="false"/>
      <protection locked="true" hidden="false"/>
    </xf>
    <xf numFmtId="164" fontId="11" fillId="15" borderId="1" xfId="0" applyFont="true" applyBorder="true" applyAlignment="true" applyProtection="false">
      <alignment horizontal="center" vertical="bottom" textRotation="0" wrapText="true" indent="0" shrinkToFit="false"/>
      <protection locked="true" hidden="false"/>
    </xf>
    <xf numFmtId="164" fontId="75" fillId="0" borderId="1" xfId="0" applyFont="true" applyBorder="true" applyAlignment="true" applyProtection="false">
      <alignment horizontal="general" vertical="bottom" textRotation="0" wrapText="true" indent="0" shrinkToFit="false"/>
      <protection locked="true" hidden="false"/>
    </xf>
    <xf numFmtId="164" fontId="75" fillId="29" borderId="1" xfId="0" applyFont="true" applyBorder="true" applyAlignment="true" applyProtection="false">
      <alignment horizontal="general" vertical="bottom" textRotation="0" wrapText="true" indent="0" shrinkToFit="false"/>
      <protection locked="true" hidden="false"/>
    </xf>
    <xf numFmtId="164" fontId="80" fillId="15" borderId="1" xfId="0" applyFont="true" applyBorder="true" applyAlignment="true" applyProtection="false">
      <alignment horizontal="general" vertical="bottom" textRotation="0" wrapText="true" indent="0" shrinkToFit="false"/>
      <protection locked="true" hidden="false"/>
    </xf>
    <xf numFmtId="164" fontId="10" fillId="10" borderId="0" xfId="0" applyFont="true" applyBorder="false" applyAlignment="true" applyProtection="false">
      <alignment horizontal="left" vertical="bottom" textRotation="0" wrapText="true" indent="0" shrinkToFit="false"/>
      <protection locked="true" hidden="false"/>
    </xf>
    <xf numFmtId="164" fontId="10" fillId="11" borderId="1" xfId="0" applyFont="true" applyBorder="true" applyAlignment="true" applyProtection="false">
      <alignment horizontal="general" vertical="bottom" textRotation="0" wrapText="true" indent="0" shrinkToFit="false"/>
      <protection locked="true" hidden="false"/>
    </xf>
    <xf numFmtId="168" fontId="7" fillId="0" borderId="2" xfId="0" applyFont="true" applyBorder="true" applyAlignment="true" applyProtection="false">
      <alignment horizontal="right" vertical="bottom" textRotation="0" wrapText="true" indent="0" shrinkToFit="false"/>
      <protection locked="true" hidden="false"/>
    </xf>
    <xf numFmtId="164" fontId="11" fillId="29" borderId="1" xfId="0" applyFont="true" applyBorder="true" applyAlignment="true" applyProtection="false">
      <alignment horizontal="center" vertical="bottom" textRotation="0" wrapText="true" indent="0" shrinkToFit="false"/>
      <protection locked="true" hidden="false"/>
    </xf>
    <xf numFmtId="164" fontId="83" fillId="9" borderId="0" xfId="0" applyFont="true" applyBorder="false" applyAlignment="true" applyProtection="false">
      <alignment horizontal="left" vertical="bottom" textRotation="0" wrapText="false" indent="0" shrinkToFit="false"/>
      <protection locked="true" hidden="false"/>
    </xf>
    <xf numFmtId="164" fontId="101" fillId="6" borderId="0" xfId="0" applyFont="true" applyBorder="false" applyAlignment="true" applyProtection="false">
      <alignment horizontal="general" vertical="bottom" textRotation="0" wrapText="fals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69" fontId="7" fillId="0" borderId="2" xfId="0" applyFont="true" applyBorder="true" applyAlignment="true" applyProtection="false">
      <alignment horizontal="right" vertical="bottom" textRotation="0" wrapText="true" indent="0" shrinkToFit="false"/>
      <protection locked="true" hidden="false"/>
    </xf>
    <xf numFmtId="164" fontId="17" fillId="48" borderId="1" xfId="0" applyFont="true" applyBorder="true" applyAlignment="true" applyProtection="false">
      <alignment horizontal="general" vertical="bottom" textRotation="0" wrapText="true" indent="0" shrinkToFit="false"/>
      <protection locked="true" hidden="false"/>
    </xf>
    <xf numFmtId="164" fontId="5" fillId="6" borderId="2" xfId="0" applyFont="true" applyBorder="true" applyAlignment="true" applyProtection="false">
      <alignment horizontal="center" vertical="bottom" textRotation="0" wrapText="true" indent="0" shrinkToFit="false"/>
      <protection locked="true" hidden="false"/>
    </xf>
    <xf numFmtId="164" fontId="19" fillId="0" borderId="1" xfId="0" applyFont="true" applyBorder="true" applyAlignment="true" applyProtection="false">
      <alignment horizontal="general" vertical="bottom" textRotation="0" wrapText="false" indent="0" shrinkToFit="false"/>
      <protection locked="true" hidden="false"/>
    </xf>
    <xf numFmtId="167" fontId="7" fillId="0" borderId="2" xfId="0" applyFont="true" applyBorder="true" applyAlignment="true" applyProtection="false">
      <alignment horizontal="general" vertical="bottom" textRotation="0" wrapText="true" indent="0" shrinkToFit="false"/>
      <protection locked="true" hidden="false"/>
    </xf>
    <xf numFmtId="164" fontId="10" fillId="15" borderId="1" xfId="0" applyFont="true" applyBorder="true" applyAlignment="true" applyProtection="false">
      <alignment horizontal="left" vertical="bottom" textRotation="0" wrapText="true" indent="0" shrinkToFit="false"/>
      <protection locked="true" hidden="false"/>
    </xf>
    <xf numFmtId="164" fontId="28" fillId="4" borderId="1" xfId="0" applyFont="true" applyBorder="true" applyAlignment="true" applyProtection="false">
      <alignment horizontal="general" vertical="bottom" textRotation="0" wrapText="true" indent="0" shrinkToFit="false"/>
      <protection locked="true" hidden="false"/>
    </xf>
    <xf numFmtId="167" fontId="9" fillId="0" borderId="0" xfId="0" applyFont="true" applyBorder="false" applyAlignment="true" applyProtection="false">
      <alignment horizontal="general" vertical="bottom" textRotation="0" wrapText="true" indent="0" shrinkToFit="false"/>
      <protection locked="true" hidden="false"/>
    </xf>
    <xf numFmtId="164" fontId="17" fillId="27"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18" fillId="13" borderId="2" xfId="0" applyFont="true" applyBorder="true" applyAlignment="true" applyProtection="false">
      <alignment horizontal="center" vertical="bottom" textRotation="0" wrapText="true" indent="0" shrinkToFit="false"/>
      <protection locked="true" hidden="false"/>
    </xf>
    <xf numFmtId="164" fontId="7" fillId="5" borderId="2" xfId="0" applyFont="true" applyBorder="true" applyAlignment="true" applyProtection="false">
      <alignment horizontal="general" vertical="bottom" textRotation="0" wrapText="false" indent="0" shrinkToFit="false"/>
      <protection locked="true" hidden="false"/>
    </xf>
    <xf numFmtId="164" fontId="7" fillId="6" borderId="2" xfId="0" applyFont="true" applyBorder="true" applyAlignment="true" applyProtection="false">
      <alignment horizontal="right" vertical="bottom" textRotation="0" wrapText="true" indent="0" shrinkToFit="false"/>
      <protection locked="true" hidden="false"/>
    </xf>
    <xf numFmtId="164" fontId="8" fillId="27" borderId="2" xfId="0" applyFont="true" applyBorder="true" applyAlignment="true" applyProtection="false">
      <alignment horizontal="right" vertical="bottom" textRotation="0" wrapText="true" indent="0" shrinkToFit="false"/>
      <protection locked="true" hidden="false"/>
    </xf>
    <xf numFmtId="164" fontId="8" fillId="6" borderId="2" xfId="0" applyFont="true" applyBorder="true" applyAlignment="true" applyProtection="false">
      <alignment horizontal="right" vertical="bottom" textRotation="0" wrapText="true" indent="0" shrinkToFit="false"/>
      <protection locked="true" hidden="false"/>
    </xf>
    <xf numFmtId="164" fontId="8" fillId="15" borderId="2" xfId="0" applyFont="true" applyBorder="true" applyAlignment="true" applyProtection="false">
      <alignment horizontal="right" vertical="bottom" textRotation="0" wrapText="true" indent="0" shrinkToFit="false"/>
      <protection locked="true" hidden="false"/>
    </xf>
    <xf numFmtId="164" fontId="8" fillId="54" borderId="2" xfId="0" applyFont="true" applyBorder="true" applyAlignment="true" applyProtection="false">
      <alignment horizontal="right" vertical="bottom" textRotation="0" wrapText="true" indent="0" shrinkToFit="false"/>
      <protection locked="true" hidden="false"/>
    </xf>
    <xf numFmtId="164" fontId="8" fillId="4" borderId="2" xfId="0" applyFont="true" applyBorder="true" applyAlignment="true" applyProtection="false">
      <alignment horizontal="right" vertical="bottom" textRotation="0" wrapText="true" indent="0" shrinkToFit="false"/>
      <protection locked="true" hidden="false"/>
    </xf>
    <xf numFmtId="164" fontId="7" fillId="17" borderId="2" xfId="0" applyFont="true" applyBorder="true" applyAlignment="true" applyProtection="false">
      <alignment horizontal="general" vertical="bottom" textRotation="0" wrapText="false" indent="0" shrinkToFit="false"/>
      <protection locked="true" hidden="false"/>
    </xf>
    <xf numFmtId="164" fontId="135" fillId="0" borderId="2" xfId="0" applyFont="true" applyBorder="true" applyAlignment="true" applyProtection="false">
      <alignment horizontal="general" vertical="bottom" textRotation="0" wrapText="true" indent="0" shrinkToFit="false"/>
      <protection locked="true" hidden="false"/>
    </xf>
    <xf numFmtId="164" fontId="7" fillId="15" borderId="1" xfId="0" applyFont="true" applyBorder="true" applyAlignment="true" applyProtection="false">
      <alignment horizontal="general" vertical="bottom" textRotation="0" wrapText="true" indent="0" shrinkToFit="false"/>
      <protection locked="true" hidden="false"/>
    </xf>
    <xf numFmtId="165" fontId="5" fillId="2" borderId="1" xfId="0" applyFont="true" applyBorder="true" applyAlignment="true" applyProtection="false">
      <alignment horizontal="center" vertical="bottom" textRotation="0" wrapText="false" indent="0" shrinkToFit="false"/>
      <protection locked="true" hidden="false"/>
    </xf>
    <xf numFmtId="164" fontId="8" fillId="27" borderId="4" xfId="0" applyFont="true" applyBorder="true" applyAlignment="true" applyProtection="false">
      <alignment horizontal="right" vertical="bottom" textRotation="0" wrapText="true" indent="0" shrinkToFit="false"/>
      <protection locked="true" hidden="false"/>
    </xf>
    <xf numFmtId="164" fontId="8" fillId="6" borderId="4" xfId="0" applyFont="true" applyBorder="true" applyAlignment="true" applyProtection="false">
      <alignment horizontal="right" vertical="bottom" textRotation="0" wrapText="true" indent="0" shrinkToFit="false"/>
      <protection locked="true" hidden="false"/>
    </xf>
    <xf numFmtId="164" fontId="8" fillId="15" borderId="4" xfId="0" applyFont="true" applyBorder="true" applyAlignment="true" applyProtection="false">
      <alignment horizontal="right" vertical="bottom" textRotation="0" wrapText="true" indent="0" shrinkToFit="false"/>
      <protection locked="true" hidden="false"/>
    </xf>
    <xf numFmtId="164" fontId="8" fillId="54" borderId="4" xfId="0" applyFont="true" applyBorder="true" applyAlignment="true" applyProtection="false">
      <alignment horizontal="right" vertical="bottom" textRotation="0" wrapText="true" indent="0" shrinkToFit="false"/>
      <protection locked="true" hidden="false"/>
    </xf>
    <xf numFmtId="164" fontId="8" fillId="4" borderId="4" xfId="0" applyFont="true" applyBorder="true" applyAlignment="true" applyProtection="false">
      <alignment horizontal="right" vertical="bottom" textRotation="0" wrapText="true" indent="0" shrinkToFit="false"/>
      <protection locked="true" hidden="false"/>
    </xf>
    <xf numFmtId="165" fontId="9" fillId="9" borderId="1" xfId="0" applyFont="true" applyBorder="true" applyAlignment="true" applyProtection="false">
      <alignment horizontal="general" vertical="bottom" textRotation="0" wrapText="true" indent="0" shrinkToFit="false"/>
      <protection locked="true" hidden="false"/>
    </xf>
    <xf numFmtId="164" fontId="52" fillId="27" borderId="1" xfId="0" applyFont="true" applyBorder="true" applyAlignment="true" applyProtection="false">
      <alignment horizontal="general" vertical="bottom" textRotation="0" wrapText="true" indent="0" shrinkToFit="false"/>
      <protection locked="true" hidden="false"/>
    </xf>
    <xf numFmtId="164" fontId="136" fillId="27" borderId="1" xfId="0" applyFont="true" applyBorder="true" applyAlignment="true" applyProtection="false">
      <alignment horizontal="general" vertical="bottom" textRotation="0" wrapText="true" indent="0" shrinkToFit="false"/>
      <protection locked="true" hidden="false"/>
    </xf>
    <xf numFmtId="164" fontId="9" fillId="31" borderId="1" xfId="0" applyFont="true" applyBorder="true" applyAlignment="true" applyProtection="false">
      <alignment horizontal="general" vertical="bottom" textRotation="0" wrapText="true" indent="0" shrinkToFit="false"/>
      <protection locked="true" hidden="false"/>
    </xf>
    <xf numFmtId="164" fontId="10" fillId="11" borderId="0" xfId="0" applyFont="true" applyBorder="false" applyAlignment="true" applyProtection="false">
      <alignment horizontal="center" vertical="bottom" textRotation="0" wrapText="false" indent="0" shrinkToFit="false"/>
      <protection locked="true" hidden="false"/>
    </xf>
    <xf numFmtId="164" fontId="137" fillId="27" borderId="1" xfId="0" applyFont="true" applyBorder="true" applyAlignment="true" applyProtection="false">
      <alignment horizontal="general" vertical="bottom" textRotation="0" wrapText="true" indent="0" shrinkToFit="false"/>
      <protection locked="true" hidden="false"/>
    </xf>
    <xf numFmtId="164" fontId="65" fillId="9" borderId="0" xfId="0" applyFont="true" applyBorder="false" applyAlignment="true" applyProtection="false">
      <alignment horizontal="general" vertical="bottom" textRotation="0" wrapText="false" indent="0" shrinkToFit="false"/>
      <protection locked="true" hidden="false"/>
    </xf>
    <xf numFmtId="164" fontId="138" fillId="9" borderId="0" xfId="0" applyFont="true" applyBorder="false" applyAlignment="true" applyProtection="false">
      <alignment horizontal="general" vertical="bottom" textRotation="0" wrapText="false" indent="0" shrinkToFit="false"/>
      <protection locked="true" hidden="false"/>
    </xf>
    <xf numFmtId="164" fontId="137" fillId="48" borderId="1" xfId="0" applyFont="true" applyBorder="true" applyAlignment="true" applyProtection="false">
      <alignment horizontal="general" vertical="bottom" textRotation="0" wrapText="true" indent="0" shrinkToFit="false"/>
      <protection locked="true" hidden="false"/>
    </xf>
    <xf numFmtId="164" fontId="18" fillId="0" borderId="4" xfId="0" applyFont="true" applyBorder="true" applyAlignment="true" applyProtection="false">
      <alignment horizontal="general" vertical="bottom" textRotation="0" wrapText="false" indent="0" shrinkToFit="false"/>
      <protection locked="true" hidden="false"/>
    </xf>
    <xf numFmtId="164" fontId="139" fillId="9" borderId="0" xfId="0" applyFont="true" applyBorder="false" applyAlignment="true" applyProtection="false">
      <alignment horizontal="general" vertical="bottom" textRotation="0" wrapText="false" indent="0" shrinkToFit="false"/>
      <protection locked="true" hidden="false"/>
    </xf>
    <xf numFmtId="164" fontId="140" fillId="0" borderId="1" xfId="0" applyFont="true" applyBorder="true" applyAlignment="true" applyProtection="false">
      <alignment horizontal="general" vertical="bottom" textRotation="0" wrapText="false" indent="0" shrinkToFit="false"/>
      <protection locked="true" hidden="false"/>
    </xf>
    <xf numFmtId="164" fontId="140" fillId="0" borderId="1" xfId="0" applyFont="true" applyBorder="true" applyAlignment="true" applyProtection="false">
      <alignment horizontal="general" vertical="bottom" textRotation="0" wrapText="true" indent="0" shrinkToFit="false"/>
      <protection locked="true" hidden="false"/>
    </xf>
    <xf numFmtId="164" fontId="9" fillId="5" borderId="1" xfId="0" applyFont="true" applyBorder="true" applyAlignment="true" applyProtection="false">
      <alignment horizontal="left" vertical="bottom" textRotation="0" wrapText="true" indent="0" shrinkToFit="false"/>
      <protection locked="true" hidden="false"/>
    </xf>
    <xf numFmtId="164" fontId="9" fillId="38" borderId="1" xfId="0" applyFont="true" applyBorder="true" applyAlignment="true" applyProtection="false">
      <alignment horizontal="general" vertical="bottom" textRotation="0" wrapText="true" indent="0" shrinkToFit="false"/>
      <protection locked="true" hidden="false"/>
    </xf>
    <xf numFmtId="164" fontId="101" fillId="5" borderId="0" xfId="0" applyFont="true" applyBorder="false" applyAlignment="true" applyProtection="false">
      <alignment horizontal="general" vertical="bottom" textRotation="0" wrapText="true" indent="0" shrinkToFit="false"/>
      <protection locked="true" hidden="false"/>
    </xf>
    <xf numFmtId="167" fontId="30" fillId="0" borderId="1" xfId="0" applyFont="true" applyBorder="true" applyAlignment="true" applyProtection="false">
      <alignment horizontal="general" vertical="bottom" textRotation="0" wrapText="true" indent="0" shrinkToFit="false"/>
      <protection locked="true" hidden="false"/>
    </xf>
    <xf numFmtId="164" fontId="141" fillId="56" borderId="1" xfId="0" applyFont="true" applyBorder="true" applyAlignment="true" applyProtection="false">
      <alignment horizontal="general" vertical="bottom" textRotation="0" wrapText="true" indent="0" shrinkToFit="false"/>
      <protection locked="true" hidden="false"/>
    </xf>
    <xf numFmtId="164" fontId="59" fillId="5" borderId="1" xfId="0" applyFont="true" applyBorder="true" applyAlignment="true" applyProtection="false">
      <alignment horizontal="general" vertical="bottom" textRotation="0" wrapText="true" indent="0" shrinkToFit="false"/>
      <protection locked="true" hidden="false"/>
    </xf>
    <xf numFmtId="164" fontId="80" fillId="0" borderId="1" xfId="0" applyFont="true" applyBorder="true" applyAlignment="true" applyProtection="false">
      <alignment horizontal="general" vertical="bottom" textRotation="0" wrapText="true" indent="0" shrinkToFit="false"/>
      <protection locked="true" hidden="false"/>
    </xf>
    <xf numFmtId="164" fontId="142" fillId="11" borderId="1" xfId="0" applyFont="true" applyBorder="true" applyAlignment="true" applyProtection="false">
      <alignment horizontal="general" vertical="bottom" textRotation="0" wrapText="true" indent="0" shrinkToFit="false"/>
      <protection locked="true" hidden="false"/>
    </xf>
    <xf numFmtId="164" fontId="137" fillId="12" borderId="1" xfId="0" applyFont="true" applyBorder="true" applyAlignment="true" applyProtection="false">
      <alignment horizontal="general" vertical="bottom" textRotation="0" wrapText="true" indent="0" shrinkToFit="false"/>
      <protection locked="true" hidden="false"/>
    </xf>
    <xf numFmtId="164" fontId="137" fillId="4" borderId="1" xfId="0" applyFont="true" applyBorder="true" applyAlignment="true" applyProtection="false">
      <alignment horizontal="general" vertical="bottom" textRotation="0" wrapText="true" indent="0" shrinkToFit="false"/>
      <protection locked="true" hidden="false"/>
    </xf>
    <xf numFmtId="165" fontId="7" fillId="9" borderId="3" xfId="0" applyFont="true" applyBorder="true" applyAlignment="true" applyProtection="false">
      <alignment horizontal="right" vertical="bottom" textRotation="0" wrapText="false" indent="0" shrinkToFit="false"/>
      <protection locked="true" hidden="false"/>
    </xf>
    <xf numFmtId="164" fontId="8" fillId="9" borderId="4" xfId="0" applyFont="true" applyBorder="true" applyAlignment="true" applyProtection="false">
      <alignment horizontal="right" vertical="bottom" textRotation="0" wrapText="true" indent="0" shrinkToFit="false"/>
      <protection locked="true" hidden="false"/>
    </xf>
    <xf numFmtId="164" fontId="17" fillId="56" borderId="1" xfId="0" applyFont="true" applyBorder="true" applyAlignment="true" applyProtection="false">
      <alignment horizontal="general" vertical="bottom" textRotation="0" wrapText="true" indent="0" shrinkToFit="false"/>
      <protection locked="true" hidden="false"/>
    </xf>
    <xf numFmtId="164" fontId="143" fillId="27" borderId="5" xfId="0" applyFont="true" applyBorder="true" applyAlignment="true" applyProtection="false">
      <alignment horizontal="general" vertical="bottom" textRotation="0" wrapText="true" indent="0" shrinkToFit="false"/>
      <protection locked="true" hidden="false"/>
    </xf>
    <xf numFmtId="164" fontId="17" fillId="15" borderId="1" xfId="0" applyFont="true" applyBorder="true" applyAlignment="true" applyProtection="false">
      <alignment horizontal="general" vertical="bottom" textRotation="0" wrapText="true" indent="0" shrinkToFit="false"/>
      <protection locked="true" hidden="false"/>
    </xf>
    <xf numFmtId="164" fontId="9" fillId="15" borderId="0" xfId="0" applyFont="true" applyBorder="false" applyAlignment="true" applyProtection="false">
      <alignment horizontal="general" vertical="bottom" textRotation="0" wrapText="true" indent="0" shrinkToFit="false"/>
      <protection locked="true" hidden="false"/>
    </xf>
    <xf numFmtId="164" fontId="9" fillId="15" borderId="0" xfId="0" applyFont="true" applyBorder="false" applyAlignment="false" applyProtection="false">
      <alignment horizontal="general" vertical="bottom" textRotation="0" wrapText="false" indent="0" shrinkToFit="false"/>
      <protection locked="true" hidden="false"/>
    </xf>
    <xf numFmtId="164" fontId="144" fillId="15" borderId="0" xfId="0" applyFont="true" applyBorder="false" applyAlignment="true" applyProtection="false">
      <alignment horizontal="general" vertical="bottom" textRotation="0" wrapText="false" indent="0" shrinkToFit="false"/>
      <protection locked="true" hidden="false"/>
    </xf>
    <xf numFmtId="169" fontId="9" fillId="15" borderId="1" xfId="0" applyFont="true" applyBorder="true" applyAlignment="true" applyProtection="false">
      <alignment horizontal="general" vertical="bottom" textRotation="0" wrapText="true" indent="0" shrinkToFit="false"/>
      <protection locked="true" hidden="false"/>
    </xf>
    <xf numFmtId="164" fontId="137" fillId="15" borderId="1" xfId="0" applyFont="true" applyBorder="true" applyAlignment="true" applyProtection="false">
      <alignment horizontal="general" vertical="bottom" textRotation="0" wrapText="true" indent="0" shrinkToFit="false"/>
      <protection locked="true" hidden="false"/>
    </xf>
    <xf numFmtId="168" fontId="9" fillId="15" borderId="1" xfId="0" applyFont="true" applyBorder="true" applyAlignment="true" applyProtection="false">
      <alignment horizontal="general" vertical="bottom" textRotation="0" wrapText="true" indent="0" shrinkToFit="false"/>
      <protection locked="true" hidden="false"/>
    </xf>
    <xf numFmtId="164" fontId="9" fillId="2" borderId="1" xfId="0" applyFont="true" applyBorder="true" applyAlignment="true" applyProtection="false">
      <alignment horizontal="general" vertical="bottom" textRotation="0" wrapText="true" indent="0" shrinkToFit="false"/>
      <protection locked="true" hidden="false"/>
    </xf>
    <xf numFmtId="164" fontId="66" fillId="9" borderId="0" xfId="0" applyFont="true" applyBorder="false" applyAlignment="true" applyProtection="false">
      <alignment horizontal="general" vertical="bottom" textRotation="0" wrapText="false" indent="0" shrinkToFit="false"/>
      <protection locked="true" hidden="false"/>
    </xf>
    <xf numFmtId="164" fontId="137" fillId="6" borderId="1" xfId="0" applyFont="true" applyBorder="true" applyAlignment="true" applyProtection="false">
      <alignment horizontal="general" vertical="bottom" textRotation="0" wrapText="true" indent="0" shrinkToFit="false"/>
      <protection locked="true" hidden="false"/>
    </xf>
    <xf numFmtId="164" fontId="7" fillId="2" borderId="2" xfId="0" applyFont="true" applyBorder="true" applyAlignment="true" applyProtection="false">
      <alignment horizontal="general" vertical="bottom" textRotation="0" wrapText="false" indent="0" shrinkToFit="false"/>
      <protection locked="true" hidden="false"/>
    </xf>
    <xf numFmtId="165" fontId="9" fillId="23" borderId="1" xfId="0" applyFont="true" applyBorder="true" applyAlignment="true" applyProtection="false">
      <alignment horizontal="general" vertical="bottom" textRotation="0" wrapText="true" indent="0" shrinkToFit="false"/>
      <protection locked="true" hidden="false"/>
    </xf>
    <xf numFmtId="164" fontId="9" fillId="13" borderId="1" xfId="0" applyFont="true" applyBorder="true" applyAlignment="true" applyProtection="false">
      <alignment horizontal="general" vertical="bottom" textRotation="0" wrapText="true" indent="0" shrinkToFit="false"/>
      <protection locked="true" hidden="false"/>
    </xf>
    <xf numFmtId="165" fontId="9" fillId="13" borderId="1"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true" applyProtection="false">
      <alignment horizontal="general" vertical="bottom" textRotation="0" wrapText="true" indent="0" shrinkToFit="false"/>
      <protection locked="true" hidden="false"/>
    </xf>
    <xf numFmtId="164" fontId="9" fillId="17" borderId="0" xfId="0" applyFont="true" applyBorder="false" applyAlignment="true" applyProtection="false">
      <alignment horizontal="general" vertical="bottom" textRotation="0" wrapText="true" indent="0" shrinkToFit="false"/>
      <protection locked="true" hidden="false"/>
    </xf>
    <xf numFmtId="169" fontId="9" fillId="17" borderId="0" xfId="0" applyFont="true" applyBorder="false" applyAlignment="true" applyProtection="false">
      <alignment horizontal="general" vertical="bottom" textRotation="0" wrapText="true" indent="0" shrinkToFit="false"/>
      <protection locked="true" hidden="false"/>
    </xf>
    <xf numFmtId="164" fontId="9" fillId="17" borderId="0" xfId="0" applyFont="true" applyBorder="false" applyAlignment="false" applyProtection="false">
      <alignment horizontal="general" vertical="bottom" textRotation="0" wrapText="false" indent="0" shrinkToFit="false"/>
      <protection locked="true" hidden="false"/>
    </xf>
    <xf numFmtId="169" fontId="9" fillId="9" borderId="0" xfId="0" applyFont="true" applyBorder="false" applyAlignment="true" applyProtection="false">
      <alignment horizontal="general" vertical="bottom" textRotation="0" wrapText="true" indent="0" shrinkToFit="false"/>
      <protection locked="true" hidden="false"/>
    </xf>
    <xf numFmtId="169" fontId="9" fillId="0" borderId="0" xfId="0" applyFont="true" applyBorder="false" applyAlignment="true" applyProtection="false">
      <alignment horizontal="general" vertical="bottom" textRotation="0" wrapText="true" indent="0" shrinkToFit="false"/>
      <protection locked="true" hidden="false"/>
    </xf>
    <xf numFmtId="164" fontId="9" fillId="18" borderId="0" xfId="0" applyFont="true" applyBorder="false" applyAlignment="true" applyProtection="false">
      <alignment horizontal="general" vertical="bottom" textRotation="0" wrapText="true" indent="0" shrinkToFit="false"/>
      <protection locked="true" hidden="false"/>
    </xf>
    <xf numFmtId="164" fontId="9" fillId="18" borderId="0" xfId="0" applyFont="true" applyBorder="false" applyAlignment="false" applyProtection="false">
      <alignment horizontal="general" vertical="bottom" textRotation="0" wrapText="false" indent="0" shrinkToFit="false"/>
      <protection locked="true" hidden="false"/>
    </xf>
    <xf numFmtId="169" fontId="9" fillId="18" borderId="0" xfId="0" applyFont="true" applyBorder="false" applyAlignment="true" applyProtection="false">
      <alignment horizontal="general" vertical="bottom" textRotation="0" wrapText="true" indent="0" shrinkToFit="false"/>
      <protection locked="true" hidden="false"/>
    </xf>
    <xf numFmtId="169" fontId="9" fillId="4" borderId="0" xfId="0" applyFont="true" applyBorder="false" applyAlignment="true" applyProtection="false">
      <alignment horizontal="general" vertical="bottom" textRotation="0" wrapText="true" indent="0" shrinkToFit="false"/>
      <protection locked="true" hidden="false"/>
    </xf>
    <xf numFmtId="167" fontId="9" fillId="4" borderId="0" xfId="0" applyFont="true" applyBorder="fals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false" indent="0" shrinkToFit="false"/>
      <protection locked="true" hidden="false"/>
    </xf>
    <xf numFmtId="164" fontId="8" fillId="47" borderId="1" xfId="0" applyFont="true" applyBorder="true" applyAlignment="true" applyProtection="false">
      <alignment horizontal="right" vertical="bottom" textRotation="0" wrapText="true" indent="0" shrinkToFit="false"/>
      <protection locked="true" hidden="false"/>
    </xf>
    <xf numFmtId="169" fontId="9" fillId="18" borderId="1" xfId="0" applyFont="true" applyBorder="true" applyAlignment="true" applyProtection="false">
      <alignment horizontal="general" vertical="bottom" textRotation="0" wrapText="true" indent="0" shrinkToFit="false"/>
      <protection locked="true" hidden="false"/>
    </xf>
    <xf numFmtId="169" fontId="9" fillId="17" borderId="1" xfId="0" applyFont="true" applyBorder="true" applyAlignment="true" applyProtection="false">
      <alignment horizontal="general" vertical="bottom" textRotation="0" wrapText="true" indent="0" shrinkToFit="false"/>
      <protection locked="true" hidden="false"/>
    </xf>
    <xf numFmtId="164" fontId="10" fillId="18" borderId="1" xfId="0" applyFont="true" applyBorder="true" applyAlignment="true" applyProtection="false">
      <alignment horizontal="left" vertical="bottom" textRotation="0" wrapText="false" indent="0" shrinkToFit="false"/>
      <protection locked="true" hidden="false"/>
    </xf>
    <xf numFmtId="164" fontId="9" fillId="6" borderId="0" xfId="0" applyFont="true" applyBorder="false" applyAlignment="true" applyProtection="false">
      <alignment horizontal="general" vertical="bottom" textRotation="0" wrapText="true" indent="0" shrinkToFit="false"/>
      <protection locked="true" hidden="false"/>
    </xf>
    <xf numFmtId="164" fontId="129" fillId="18" borderId="0" xfId="0" applyFont="true" applyBorder="false" applyAlignment="true" applyProtection="false">
      <alignment horizontal="general" vertical="bottom" textRotation="0" wrapText="true" indent="0" shrinkToFit="false"/>
      <protection locked="true" hidden="false"/>
    </xf>
    <xf numFmtId="164" fontId="10" fillId="6" borderId="0" xfId="0" applyFont="true" applyBorder="false" applyAlignment="true" applyProtection="false">
      <alignment horizontal="left" vertical="bottom" textRotation="0" wrapText="true" indent="0" shrinkToFit="false"/>
      <protection locked="true" hidden="false"/>
    </xf>
    <xf numFmtId="167" fontId="9" fillId="9" borderId="0" xfId="0" applyFont="true" applyBorder="false" applyAlignment="true" applyProtection="false">
      <alignment horizontal="general" vertical="bottom" textRotation="0" wrapText="true" indent="0" shrinkToFit="false"/>
      <protection locked="true" hidden="false"/>
    </xf>
    <xf numFmtId="164" fontId="10" fillId="17" borderId="0" xfId="0" applyFont="true" applyBorder="false" applyAlignment="true" applyProtection="false">
      <alignment horizontal="left" vertical="bottom" textRotation="0" wrapText="false" indent="0" shrinkToFit="false"/>
      <protection locked="true" hidden="false"/>
    </xf>
    <xf numFmtId="169" fontId="9" fillId="10" borderId="0" xfId="0" applyFont="true" applyBorder="false" applyAlignment="true" applyProtection="false">
      <alignment horizontal="general" vertical="bottom" textRotation="0" wrapText="true" indent="0" shrinkToFit="false"/>
      <protection locked="true" hidden="false"/>
    </xf>
    <xf numFmtId="164" fontId="9" fillId="10" borderId="0" xfId="0" applyFont="true" applyBorder="false" applyAlignment="false" applyProtection="false">
      <alignment horizontal="general" vertical="bottom" textRotation="0" wrapText="false" indent="0" shrinkToFit="false"/>
      <protection locked="true" hidden="false"/>
    </xf>
    <xf numFmtId="164" fontId="9" fillId="6"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false" applyAlignment="true" applyProtection="false">
      <alignment horizontal="general" vertical="bottom" textRotation="0" wrapText="true" indent="0" shrinkToFit="false"/>
      <protection locked="true" hidden="false"/>
    </xf>
    <xf numFmtId="164" fontId="9" fillId="21" borderId="0" xfId="0" applyFont="true" applyBorder="false" applyAlignment="true" applyProtection="false">
      <alignment horizontal="general" vertical="bottom" textRotation="0" wrapText="true" indent="0" shrinkToFit="false"/>
      <protection locked="true" hidden="false"/>
    </xf>
    <xf numFmtId="164" fontId="80" fillId="0" borderId="0" xfId="0" applyFont="true" applyBorder="false" applyAlignment="true" applyProtection="false">
      <alignment horizontal="general" vertical="bottom" textRotation="0" wrapText="true" indent="0" shrinkToFit="false"/>
      <protection locked="true" hidden="false"/>
    </xf>
    <xf numFmtId="164" fontId="7" fillId="17" borderId="0" xfId="0" applyFont="true" applyBorder="false" applyAlignment="true" applyProtection="false">
      <alignment horizontal="general" vertical="bottom" textRotation="0" wrapText="true" indent="0" shrinkToFit="false"/>
      <protection locked="true" hidden="false"/>
    </xf>
    <xf numFmtId="167" fontId="9" fillId="17" borderId="0" xfId="0" applyFont="true" applyBorder="false" applyAlignment="true" applyProtection="false">
      <alignment horizontal="general" vertical="bottom" textRotation="0" wrapText="true" indent="0" shrinkToFit="false"/>
      <protection locked="true" hidden="false"/>
    </xf>
    <xf numFmtId="164" fontId="9" fillId="57" borderId="0" xfId="0" applyFont="true" applyBorder="false" applyAlignment="true" applyProtection="false">
      <alignment horizontal="general" vertical="bottom" textRotation="0" wrapText="true" indent="0" shrinkToFit="false"/>
      <protection locked="true" hidden="false"/>
    </xf>
    <xf numFmtId="164" fontId="9" fillId="57" borderId="0" xfId="0" applyFont="true" applyBorder="false" applyAlignment="false" applyProtection="false">
      <alignment horizontal="general" vertical="bottom" textRotation="0" wrapText="false" indent="0" shrinkToFit="false"/>
      <protection locked="true" hidden="false"/>
    </xf>
    <xf numFmtId="167" fontId="27" fillId="0" borderId="0" xfId="0" applyFont="true" applyBorder="false" applyAlignment="true" applyProtection="false">
      <alignment horizontal="general" vertical="bottom" textRotation="0" wrapText="true" indent="0" shrinkToFit="false"/>
      <protection locked="true" hidden="false"/>
    </xf>
    <xf numFmtId="164" fontId="27" fillId="4" borderId="0" xfId="0" applyFont="true" applyBorder="false" applyAlignment="true" applyProtection="false">
      <alignment horizontal="general" vertical="bottom" textRotation="0" wrapText="true" indent="0" shrinkToFit="false"/>
      <protection locked="true" hidden="false"/>
    </xf>
    <xf numFmtId="164" fontId="7" fillId="9" borderId="9" xfId="0" applyFont="true" applyBorder="true" applyAlignment="true" applyProtection="false">
      <alignment horizontal="general" vertical="bottom" textRotation="0" wrapText="true" indent="0" shrinkToFit="false"/>
      <protection locked="true" hidden="false"/>
    </xf>
    <xf numFmtId="164" fontId="59" fillId="18" borderId="0" xfId="0" applyFont="true" applyBorder="false" applyAlignment="true" applyProtection="false">
      <alignment horizontal="general" vertical="bottom" textRotation="0" wrapText="true" indent="0" shrinkToFit="false"/>
      <protection locked="true" hidden="false"/>
    </xf>
    <xf numFmtId="164" fontId="9" fillId="29" borderId="0" xfId="0" applyFont="true" applyBorder="false" applyAlignment="true" applyProtection="false">
      <alignment horizontal="general" vertical="bottom" textRotation="0" wrapText="true" indent="0" shrinkToFit="false"/>
      <protection locked="true" hidden="false"/>
    </xf>
    <xf numFmtId="169" fontId="10" fillId="9" borderId="0" xfId="0" applyFont="true" applyBorder="false" applyAlignment="true" applyProtection="false">
      <alignment horizontal="left" vertical="bottom" textRotation="0" wrapText="false" indent="0" shrinkToFit="false"/>
      <protection locked="true" hidden="false"/>
    </xf>
    <xf numFmtId="167" fontId="10" fillId="17" borderId="0" xfId="0" applyFont="true" applyBorder="false" applyAlignment="true" applyProtection="false">
      <alignment horizontal="left" vertical="bottom" textRotation="0" wrapText="false" indent="0" shrinkToFit="false"/>
      <protection locked="true" hidden="false"/>
    </xf>
    <xf numFmtId="167" fontId="9" fillId="18" borderId="0" xfId="0" applyFont="true" applyBorder="false" applyAlignment="true" applyProtection="false">
      <alignment horizontal="general" vertical="bottom" textRotation="0" wrapText="true" indent="0" shrinkToFit="false"/>
      <protection locked="true" hidden="false"/>
    </xf>
    <xf numFmtId="164" fontId="9" fillId="3" borderId="0" xfId="0" applyFont="true" applyBorder="false" applyAlignment="false" applyProtection="false">
      <alignment horizontal="general" vertical="bottom" textRotation="0" wrapText="false" indent="0" shrinkToFit="false"/>
      <protection locked="true" hidden="false"/>
    </xf>
    <xf numFmtId="164" fontId="79" fillId="0" borderId="0" xfId="0" applyFont="true" applyBorder="false" applyAlignment="true" applyProtection="false">
      <alignment horizontal="general" vertical="bottom" textRotation="0" wrapText="true" indent="0" shrinkToFit="false"/>
      <protection locked="true" hidden="false"/>
    </xf>
    <xf numFmtId="167" fontId="7" fillId="0" borderId="10" xfId="0" applyFont="true" applyBorder="true" applyAlignment="true" applyProtection="false">
      <alignment horizontal="general" vertical="bottom" textRotation="0" wrapText="false" indent="0" shrinkToFit="false"/>
      <protection locked="true" hidden="false"/>
    </xf>
    <xf numFmtId="164" fontId="120" fillId="0" borderId="0" xfId="0" applyFont="true" applyBorder="false" applyAlignment="true" applyProtection="false">
      <alignment horizontal="general" vertical="bottom" textRotation="0" wrapText="true" indent="0" shrinkToFit="false"/>
      <protection locked="true" hidden="false"/>
    </xf>
    <xf numFmtId="165" fontId="7" fillId="13" borderId="3" xfId="0" applyFont="true" applyBorder="true" applyAlignment="true" applyProtection="false">
      <alignment horizontal="right" vertical="bottom" textRotation="0" wrapText="true" indent="0" shrinkToFit="false"/>
      <protection locked="true" hidden="false"/>
    </xf>
    <xf numFmtId="164" fontId="7" fillId="13" borderId="4" xfId="0" applyFont="true" applyBorder="true" applyAlignment="true" applyProtection="false">
      <alignment horizontal="general" vertical="bottom" textRotation="0" wrapText="true" indent="0" shrinkToFit="false"/>
      <protection locked="true" hidden="false"/>
    </xf>
    <xf numFmtId="164" fontId="8" fillId="47" borderId="4" xfId="0" applyFont="true" applyBorder="true" applyAlignment="true" applyProtection="false">
      <alignment horizontal="right" vertical="bottom" textRotation="0" wrapText="true" indent="0" shrinkToFit="false"/>
      <protection locked="true" hidden="false"/>
    </xf>
    <xf numFmtId="168" fontId="9" fillId="0" borderId="0" xfId="0" applyFont="true" applyBorder="false" applyAlignment="true" applyProtection="false">
      <alignment horizontal="general" vertical="bottom" textRotation="0" wrapText="true" indent="0" shrinkToFit="false"/>
      <protection locked="true" hidden="false"/>
    </xf>
    <xf numFmtId="164" fontId="146" fillId="9" borderId="0" xfId="0" applyFont="true" applyBorder="false" applyAlignment="true" applyProtection="false">
      <alignment horizontal="general" vertical="bottom" textRotation="0" wrapText="false" indent="0" shrinkToFit="false"/>
      <protection locked="true" hidden="false"/>
    </xf>
    <xf numFmtId="169" fontId="9" fillId="6" borderId="0" xfId="0" applyFont="true" applyBorder="false" applyAlignment="true" applyProtection="false">
      <alignment horizontal="general" vertical="bottom" textRotation="0" wrapText="true" indent="0" shrinkToFit="false"/>
      <protection locked="true" hidden="false"/>
    </xf>
    <xf numFmtId="169" fontId="9" fillId="5" borderId="0" xfId="0" applyFont="true" applyBorder="false" applyAlignment="true" applyProtection="false">
      <alignment horizontal="general" vertical="bottom" textRotation="0" wrapText="true" indent="0" shrinkToFit="false"/>
      <protection locked="true" hidden="false"/>
    </xf>
    <xf numFmtId="168" fontId="9" fillId="18" borderId="0" xfId="0" applyFont="true" applyBorder="false" applyAlignment="true" applyProtection="false">
      <alignment horizontal="general" vertical="bottom" textRotation="0" wrapText="true" indent="0" shrinkToFit="false"/>
      <protection locked="true" hidden="false"/>
    </xf>
    <xf numFmtId="177" fontId="9" fillId="11" borderId="0" xfId="0" applyFont="true" applyBorder="false" applyAlignment="true" applyProtection="false">
      <alignment horizontal="general" vertical="bottom" textRotation="0" wrapText="true" indent="0" shrinkToFit="false"/>
      <protection locked="true" hidden="false"/>
    </xf>
    <xf numFmtId="164" fontId="9" fillId="17" borderId="0" xfId="0" applyFont="true" applyBorder="false" applyAlignment="true" applyProtection="false">
      <alignment horizontal="general" vertical="bottom" textRotation="0" wrapText="false" indent="0" shrinkToFit="false"/>
      <protection locked="true" hidden="false"/>
    </xf>
    <xf numFmtId="168" fontId="9" fillId="4" borderId="0" xfId="0" applyFont="true" applyBorder="false" applyAlignment="true" applyProtection="false">
      <alignment horizontal="general" vertical="bottom" textRotation="0" wrapText="true" indent="0" shrinkToFit="false"/>
      <protection locked="true" hidden="false"/>
    </xf>
    <xf numFmtId="168" fontId="9" fillId="17" borderId="0" xfId="0" applyFont="true" applyBorder="false" applyAlignment="true" applyProtection="false">
      <alignment horizontal="general" vertical="bottom" textRotation="0" wrapText="true" indent="0" shrinkToFit="false"/>
      <protection locked="true" hidden="false"/>
    </xf>
    <xf numFmtId="164" fontId="10" fillId="18" borderId="0" xfId="0" applyFont="true" applyBorder="false" applyAlignment="true" applyProtection="false">
      <alignment horizontal="left" vertical="bottom" textRotation="0" wrapText="false" indent="0" shrinkToFit="false"/>
      <protection locked="true" hidden="false"/>
    </xf>
    <xf numFmtId="177" fontId="9" fillId="0" borderId="0" xfId="0" applyFont="true" applyBorder="false" applyAlignment="true" applyProtection="false">
      <alignment horizontal="general" vertical="bottom" textRotation="0" wrapText="true" indent="0" shrinkToFit="false"/>
      <protection locked="true" hidden="false"/>
    </xf>
    <xf numFmtId="164" fontId="9" fillId="18" borderId="0" xfId="0" applyFont="true" applyBorder="false" applyAlignment="true" applyProtection="false">
      <alignment horizontal="general" vertical="bottom" textRotation="0" wrapText="false" indent="0" shrinkToFit="false"/>
      <protection locked="true" hidden="false"/>
    </xf>
    <xf numFmtId="164" fontId="9" fillId="50" borderId="0" xfId="0" applyFont="true" applyBorder="false" applyAlignment="true" applyProtection="false">
      <alignment horizontal="general" vertical="bottom" textRotation="0" wrapText="true" indent="0" shrinkToFit="false"/>
      <protection locked="true" hidden="false"/>
    </xf>
    <xf numFmtId="164" fontId="27" fillId="6" borderId="0" xfId="0" applyFont="true" applyBorder="false" applyAlignment="true" applyProtection="false">
      <alignment horizontal="general" vertical="bottom" textRotation="0" wrapText="true" indent="0" shrinkToFit="false"/>
      <protection locked="true" hidden="false"/>
    </xf>
    <xf numFmtId="168" fontId="27" fillId="0" borderId="0" xfId="0" applyFont="true" applyBorder="false" applyAlignment="true" applyProtection="false">
      <alignment horizontal="general" vertical="bottom" textRotation="0" wrapText="true" indent="0" shrinkToFit="false"/>
      <protection locked="true" hidden="false"/>
    </xf>
    <xf numFmtId="168" fontId="9" fillId="9" borderId="0" xfId="0" applyFont="true" applyBorder="false" applyAlignment="true" applyProtection="false">
      <alignment horizontal="general" vertical="bottom" textRotation="0" wrapText="true" indent="0" shrinkToFit="false"/>
      <protection locked="true" hidden="false"/>
    </xf>
    <xf numFmtId="164" fontId="9" fillId="6" borderId="0" xfId="0" applyFont="true" applyBorder="false" applyAlignment="true" applyProtection="false">
      <alignment horizontal="general" vertical="bottom" textRotation="0" wrapText="false" indent="0" shrinkToFit="false"/>
      <protection locked="true" hidden="false"/>
    </xf>
    <xf numFmtId="167" fontId="9" fillId="18" borderId="0" xfId="0" applyFont="true" applyBorder="false" applyAlignment="true" applyProtection="false">
      <alignment horizontal="general" vertical="bottom" textRotation="0" wrapText="false" indent="0" shrinkToFit="false"/>
      <protection locked="true" hidden="false"/>
    </xf>
    <xf numFmtId="168" fontId="9" fillId="18" borderId="0" xfId="0" applyFont="true" applyBorder="false" applyAlignment="true" applyProtection="false">
      <alignment horizontal="general" vertical="bottom" textRotation="0" wrapText="false" indent="0" shrinkToFit="false"/>
      <protection locked="true" hidden="false"/>
    </xf>
    <xf numFmtId="164" fontId="147" fillId="9" borderId="0" xfId="0" applyFont="true" applyBorder="false" applyAlignment="true" applyProtection="false">
      <alignment horizontal="general" vertical="bottom" textRotation="0" wrapText="false" indent="0" shrinkToFit="false"/>
      <protection locked="true" hidden="false"/>
    </xf>
    <xf numFmtId="169" fontId="9" fillId="15" borderId="0" xfId="0" applyFont="true" applyBorder="false" applyAlignment="true" applyProtection="false">
      <alignment horizontal="general" vertical="bottom" textRotation="0" wrapText="true" indent="0" shrinkToFit="false"/>
      <protection locked="true" hidden="false"/>
    </xf>
    <xf numFmtId="164" fontId="39" fillId="57" borderId="0" xfId="0" applyFont="true" applyBorder="false" applyAlignment="true" applyProtection="false">
      <alignment horizontal="general" vertical="bottom" textRotation="0" wrapText="true" indent="0" shrinkToFit="false"/>
      <protection locked="true" hidden="false"/>
    </xf>
    <xf numFmtId="167" fontId="39" fillId="57" borderId="0" xfId="0" applyFont="true" applyBorder="false" applyAlignment="true" applyProtection="false">
      <alignment horizontal="general" vertical="bottom" textRotation="0" wrapText="true" indent="0" shrinkToFit="false"/>
      <protection locked="true" hidden="false"/>
    </xf>
    <xf numFmtId="164" fontId="39" fillId="57" borderId="0" xfId="0" applyFont="true" applyBorder="false" applyAlignment="false" applyProtection="false">
      <alignment horizontal="general" vertical="bottom" textRotation="0" wrapText="false" indent="0" shrinkToFit="false"/>
      <protection locked="true" hidden="false"/>
    </xf>
    <xf numFmtId="167" fontId="9" fillId="21" borderId="0" xfId="0" applyFont="true" applyBorder="false" applyAlignment="true" applyProtection="false">
      <alignment horizontal="general" vertical="bottom" textRotation="0" wrapText="true" indent="0" shrinkToFit="false"/>
      <protection locked="true" hidden="false"/>
    </xf>
    <xf numFmtId="164" fontId="9" fillId="21" borderId="0" xfId="0" applyFont="true" applyBorder="false" applyAlignment="false" applyProtection="false">
      <alignment horizontal="general" vertical="bottom" textRotation="0" wrapText="false" indent="0" shrinkToFit="false"/>
      <protection locked="true" hidden="false"/>
    </xf>
    <xf numFmtId="168" fontId="9" fillId="3" borderId="0" xfId="0" applyFont="true" applyBorder="false" applyAlignment="true" applyProtection="false">
      <alignment horizontal="general" vertical="bottom" textRotation="0" wrapText="true" indent="0" shrinkToFit="false"/>
      <protection locked="true" hidden="false"/>
    </xf>
    <xf numFmtId="164" fontId="79" fillId="6" borderId="0" xfId="0" applyFont="true" applyBorder="false" applyAlignment="true" applyProtection="false">
      <alignment horizontal="general" vertical="bottom" textRotation="0" wrapText="true" indent="0" shrinkToFit="false"/>
      <protection locked="true" hidden="false"/>
    </xf>
    <xf numFmtId="164" fontId="79" fillId="11" borderId="0" xfId="0" applyFont="true" applyBorder="false" applyAlignment="true" applyProtection="false">
      <alignment horizontal="general" vertical="bottom" textRotation="0" wrapText="true" indent="0" shrinkToFit="false"/>
      <protection locked="true" hidden="false"/>
    </xf>
    <xf numFmtId="168" fontId="9" fillId="17" borderId="0" xfId="0" applyFont="true" applyBorder="false" applyAlignment="true" applyProtection="false">
      <alignment horizontal="general" vertical="bottom" textRotation="0" wrapText="false" indent="0" shrinkToFit="false"/>
      <protection locked="true" hidden="false"/>
    </xf>
    <xf numFmtId="168" fontId="10" fillId="18" borderId="0" xfId="0" applyFont="true" applyBorder="false" applyAlignment="true" applyProtection="false">
      <alignment horizontal="left" vertical="bottom" textRotation="0" wrapText="false" indent="0" shrinkToFit="false"/>
      <protection locked="true" hidden="false"/>
    </xf>
    <xf numFmtId="168" fontId="9" fillId="6" borderId="0" xfId="0" applyFont="true" applyBorder="false" applyAlignment="true" applyProtection="false">
      <alignment horizontal="general" vertical="bottom" textRotation="0" wrapText="true" indent="0" shrinkToFit="false"/>
      <protection locked="true" hidden="false"/>
    </xf>
    <xf numFmtId="168" fontId="9" fillId="13" borderId="1" xfId="0" applyFont="true" applyBorder="true" applyAlignment="true" applyProtection="false">
      <alignment horizontal="general" vertical="bottom" textRotation="0" wrapText="true" indent="0" shrinkToFit="false"/>
      <protection locked="true" hidden="false"/>
    </xf>
    <xf numFmtId="169" fontId="9" fillId="3" borderId="0" xfId="0" applyFont="true" applyBorder="false" applyAlignment="true" applyProtection="false">
      <alignment horizontal="general" vertical="bottom" textRotation="0" wrapText="true" indent="0" shrinkToFit="false"/>
      <protection locked="true" hidden="false"/>
    </xf>
    <xf numFmtId="164" fontId="27" fillId="3" borderId="0" xfId="0" applyFont="true" applyBorder="false" applyAlignment="true" applyProtection="false">
      <alignment horizontal="general" vertical="bottom" textRotation="0" wrapText="true" indent="0" shrinkToFit="false"/>
      <protection locked="true" hidden="false"/>
    </xf>
    <xf numFmtId="164" fontId="9" fillId="43" borderId="0" xfId="0" applyFont="true" applyBorder="false" applyAlignment="true" applyProtection="false">
      <alignment horizontal="general" vertical="bottom" textRotation="0" wrapText="true" indent="0" shrinkToFit="false"/>
      <protection locked="true" hidden="false"/>
    </xf>
    <xf numFmtId="167" fontId="9" fillId="3" borderId="0" xfId="0" applyFont="true" applyBorder="false" applyAlignment="true" applyProtection="false">
      <alignment horizontal="general" vertical="bottom" textRotation="0" wrapText="true" indent="0" shrinkToFit="false"/>
      <protection locked="true" hidden="false"/>
    </xf>
    <xf numFmtId="164" fontId="9" fillId="22" borderId="0" xfId="0" applyFont="true" applyBorder="false" applyAlignment="true" applyProtection="false">
      <alignment horizontal="general" vertical="bottom" textRotation="0" wrapText="true" indent="0" shrinkToFit="false"/>
      <protection locked="true" hidden="false"/>
    </xf>
    <xf numFmtId="164" fontId="9" fillId="48" borderId="0" xfId="0" applyFont="true" applyBorder="false" applyAlignment="true" applyProtection="false">
      <alignment horizontal="general" vertical="bottom" textRotation="0" wrapText="true" indent="0" shrinkToFit="false"/>
      <protection locked="true" hidden="false"/>
    </xf>
    <xf numFmtId="164" fontId="27" fillId="17" borderId="0" xfId="0" applyFont="true" applyBorder="false" applyAlignment="true" applyProtection="false">
      <alignment horizontal="general" vertical="bottom" textRotation="0" wrapText="true" indent="0" shrinkToFit="false"/>
      <protection locked="true" hidden="false"/>
    </xf>
    <xf numFmtId="170" fontId="9" fillId="0" borderId="0" xfId="0" applyFont="true" applyBorder="false" applyAlignment="true" applyProtection="false">
      <alignment horizontal="general" vertical="bottom" textRotation="0" wrapText="true" indent="0" shrinkToFit="false"/>
      <protection locked="true" hidden="false"/>
    </xf>
    <xf numFmtId="178" fontId="9" fillId="9" borderId="0" xfId="0" applyFont="true" applyBorder="false" applyAlignment="true" applyProtection="false">
      <alignment horizontal="general" vertical="bottom" textRotation="0" wrapText="true" indent="0" shrinkToFit="false"/>
      <protection locked="true" hidden="false"/>
    </xf>
    <xf numFmtId="164" fontId="39" fillId="17" borderId="0" xfId="0" applyFont="true" applyBorder="false" applyAlignment="true" applyProtection="false">
      <alignment horizontal="general" vertical="bottom" textRotation="0" wrapText="true" indent="0" shrinkToFit="false"/>
      <protection locked="true" hidden="false"/>
    </xf>
    <xf numFmtId="164" fontId="9" fillId="46" borderId="0" xfId="0" applyFont="true" applyBorder="false" applyAlignment="true" applyProtection="false">
      <alignment horizontal="general" vertical="bottom" textRotation="0" wrapText="true" indent="0" shrinkToFit="false"/>
      <protection locked="true" hidden="false"/>
    </xf>
    <xf numFmtId="168" fontId="7" fillId="13" borderId="3" xfId="0" applyFont="true" applyBorder="true" applyAlignment="true" applyProtection="false">
      <alignment horizontal="right" vertical="bottom" textRotation="0" wrapText="true" indent="0" shrinkToFit="false"/>
      <protection locked="true" hidden="false"/>
    </xf>
    <xf numFmtId="164" fontId="57" fillId="0" borderId="0" xfId="0" applyFont="true" applyBorder="false" applyAlignment="true" applyProtection="false">
      <alignment horizontal="general" vertical="bottom" textRotation="0" wrapText="false" indent="0" shrinkToFit="false"/>
      <protection locked="true" hidden="false"/>
    </xf>
    <xf numFmtId="168" fontId="9" fillId="21" borderId="0" xfId="0" applyFont="true" applyBorder="false" applyAlignment="true" applyProtection="false">
      <alignment horizontal="general" vertical="bottom" textRotation="0" wrapText="true" indent="0" shrinkToFit="false"/>
      <protection locked="true" hidden="false"/>
    </xf>
    <xf numFmtId="165" fontId="9" fillId="17" borderId="0" xfId="0" applyFont="true" applyBorder="false" applyAlignment="true" applyProtection="false">
      <alignment horizontal="general" vertical="bottom" textRotation="0" wrapText="true" indent="0" shrinkToFit="false"/>
      <protection locked="true" hidden="false"/>
    </xf>
    <xf numFmtId="167" fontId="9" fillId="11" borderId="0" xfId="0" applyFont="true" applyBorder="false" applyAlignment="true" applyProtection="false">
      <alignment horizontal="general" vertical="bottom" textRotation="0" wrapText="true" indent="0" shrinkToFit="false"/>
      <protection locked="true" hidden="false"/>
    </xf>
    <xf numFmtId="164" fontId="9" fillId="20" borderId="0" xfId="0" applyFont="true" applyBorder="false" applyAlignment="true" applyProtection="false">
      <alignment horizontal="general" vertical="bottom" textRotation="0" wrapText="true" indent="0" shrinkToFit="false"/>
      <protection locked="true" hidden="false"/>
    </xf>
    <xf numFmtId="167" fontId="10" fillId="18" borderId="0" xfId="0" applyFont="true" applyBorder="false" applyAlignment="true" applyProtection="false">
      <alignment horizontal="left" vertical="bottom" textRotation="0" wrapText="false" indent="0" shrinkToFit="false"/>
      <protection locked="true" hidden="false"/>
    </xf>
    <xf numFmtId="164" fontId="148" fillId="9" borderId="0" xfId="0" applyFont="true" applyBorder="false" applyAlignment="true" applyProtection="false">
      <alignment horizontal="general" vertical="bottom" textRotation="0" wrapText="false" indent="0" shrinkToFit="false"/>
      <protection locked="true" hidden="false"/>
    </xf>
    <xf numFmtId="179" fontId="9" fillId="9"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7" fillId="2" borderId="2" xfId="0" applyFont="true" applyBorder="true" applyAlignment="true" applyProtection="false">
      <alignment horizontal="general" vertical="bottom" textRotation="0" wrapText="true" indent="0" shrinkToFit="false"/>
      <protection locked="true" hidden="false"/>
    </xf>
    <xf numFmtId="164" fontId="55" fillId="2" borderId="0" xfId="0" applyFont="true" applyBorder="false" applyAlignment="true" applyProtection="false">
      <alignment horizontal="general" vertical="bottom" textRotation="0" wrapText="true" indent="0" shrinkToFit="false"/>
      <protection locked="true" hidden="false"/>
    </xf>
    <xf numFmtId="164" fontId="7" fillId="29" borderId="4" xfId="0" applyFont="true" applyBorder="true" applyAlignment="true" applyProtection="false">
      <alignment horizontal="general" vertical="bottom" textRotation="0" wrapText="false" indent="0" shrinkToFit="false"/>
      <protection locked="true" hidden="false"/>
    </xf>
    <xf numFmtId="165" fontId="9" fillId="0" borderId="0" xfId="0" applyFont="true" applyBorder="false" applyAlignment="true" applyProtection="false">
      <alignment horizontal="general" vertical="bottom" textRotation="0" wrapText="false" indent="0" shrinkToFit="false"/>
      <protection locked="true" hidden="false"/>
    </xf>
    <xf numFmtId="164" fontId="7" fillId="9" borderId="11" xfId="0" applyFont="true" applyBorder="true" applyAlignment="true" applyProtection="false">
      <alignment horizontal="general" vertical="bottom" textRotation="0" wrapText="true" indent="0" shrinkToFit="false"/>
      <protection locked="true" hidden="false"/>
    </xf>
    <xf numFmtId="164" fontId="7" fillId="9" borderId="12" xfId="0" applyFont="true" applyBorder="true" applyAlignment="true" applyProtection="false">
      <alignment horizontal="general" vertical="bottom" textRotation="0" wrapText="false" indent="0" shrinkToFit="false"/>
      <protection locked="true" hidden="false"/>
    </xf>
    <xf numFmtId="164" fontId="18" fillId="9" borderId="12" xfId="0" applyFont="true" applyBorder="true" applyAlignment="true" applyProtection="false">
      <alignment horizontal="general" vertical="bottom" textRotation="0" wrapText="true" indent="0" shrinkToFit="false"/>
      <protection locked="true" hidden="false"/>
    </xf>
    <xf numFmtId="164" fontId="7" fillId="9" borderId="12" xfId="0" applyFont="true" applyBorder="true" applyAlignment="true" applyProtection="false">
      <alignment horizontal="general" vertical="bottom" textRotation="0" wrapText="true" indent="0" shrinkToFit="false"/>
      <protection locked="true" hidden="false"/>
    </xf>
    <xf numFmtId="164" fontId="7" fillId="9" borderId="13" xfId="0"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7" fillId="9" borderId="10" xfId="0" applyFont="true" applyBorder="true" applyAlignment="true" applyProtection="false">
      <alignment horizontal="general" vertical="bottom" textRotation="0" wrapText="true" indent="0" shrinkToFit="false"/>
      <protection locked="true" hidden="false"/>
    </xf>
    <xf numFmtId="164" fontId="18" fillId="0" borderId="12" xfId="0" applyFont="true" applyBorder="true" applyAlignment="true" applyProtection="false">
      <alignment horizontal="general" vertical="bottom" textRotation="0" wrapText="true" indent="0" shrinkToFit="false"/>
      <protection locked="true" hidden="false"/>
    </xf>
    <xf numFmtId="164" fontId="7" fillId="0" borderId="12" xfId="0" applyFont="true" applyBorder="true" applyAlignment="true" applyProtection="false">
      <alignment horizontal="general" vertical="bottom" textRotation="0" wrapText="true" indent="0" shrinkToFit="false"/>
      <protection locked="true" hidden="false"/>
    </xf>
    <xf numFmtId="164" fontId="7" fillId="0" borderId="13" xfId="0" applyFont="true" applyBorder="true" applyAlignment="true" applyProtection="false">
      <alignment horizontal="general" vertical="bottom" textRotation="0" wrapText="false" indent="0" shrinkToFit="false"/>
      <protection locked="true" hidden="false"/>
    </xf>
    <xf numFmtId="164" fontId="7" fillId="4" borderId="11" xfId="0" applyFont="true" applyBorder="true" applyAlignment="true" applyProtection="false">
      <alignment horizontal="general" vertical="bottom" textRotation="0" wrapText="true" indent="0" shrinkToFit="false"/>
      <protection locked="true" hidden="false"/>
    </xf>
    <xf numFmtId="164" fontId="7" fillId="9" borderId="14" xfId="0" applyFont="true" applyBorder="true" applyAlignment="true" applyProtection="false">
      <alignment horizontal="general" vertical="bottom" textRotation="0" wrapText="false" indent="0" shrinkToFit="false"/>
      <protection locked="true" hidden="false"/>
    </xf>
    <xf numFmtId="164" fontId="7" fillId="4" borderId="14" xfId="0" applyFont="true" applyBorder="true" applyAlignment="true" applyProtection="false">
      <alignment horizontal="general" vertical="bottom" textRotation="0" wrapText="false" indent="0" shrinkToFit="false"/>
      <protection locked="true" hidden="false"/>
    </xf>
    <xf numFmtId="164" fontId="7" fillId="4" borderId="3" xfId="0" applyFont="true" applyBorder="tru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center" vertical="top" textRotation="0" wrapText="false" indent="0" shrinkToFit="false"/>
      <protection locked="true" hidden="false"/>
    </xf>
    <xf numFmtId="164" fontId="149" fillId="0" borderId="1" xfId="0" applyFont="true" applyBorder="tru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7" fillId="4" borderId="13" xfId="0" applyFont="true" applyBorder="true" applyAlignment="true" applyProtection="false">
      <alignment horizontal="general" vertical="bottom" textRotation="0" wrapText="false" indent="0" shrinkToFit="false"/>
      <protection locked="true" hidden="false"/>
    </xf>
    <xf numFmtId="164" fontId="7" fillId="9" borderId="13" xfId="0" applyFont="true" applyBorder="true" applyAlignment="true" applyProtection="false">
      <alignment horizontal="general" vertical="bottom" textRotation="0" wrapText="true" indent="0" shrinkToFit="false"/>
      <protection locked="true" hidden="false"/>
    </xf>
    <xf numFmtId="164" fontId="7" fillId="10" borderId="15" xfId="0" applyFont="true" applyBorder="true" applyAlignment="true" applyProtection="false">
      <alignment horizontal="general" vertical="bottom" textRotation="0" wrapText="true" indent="0" shrinkToFit="false"/>
      <protection locked="true" hidden="false"/>
    </xf>
    <xf numFmtId="164" fontId="7" fillId="6" borderId="3" xfId="0" applyFont="true" applyBorder="true" applyAlignment="true" applyProtection="false">
      <alignment horizontal="general" vertical="bottom" textRotation="0" wrapText="false" indent="0" shrinkToFit="false"/>
      <protection locked="true" hidden="false"/>
    </xf>
    <xf numFmtId="164" fontId="7" fillId="11" borderId="3" xfId="0" applyFont="true" applyBorder="true" applyAlignment="true" applyProtection="false">
      <alignment horizontal="general" vertical="bottom" textRotation="0" wrapText="false" indent="0" shrinkToFit="false"/>
      <protection locked="true" hidden="false"/>
    </xf>
    <xf numFmtId="164" fontId="7" fillId="4" borderId="15"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general" vertical="bottom" textRotation="0" wrapText="false" indent="0" shrinkToFit="false"/>
      <protection locked="true" hidden="false"/>
    </xf>
    <xf numFmtId="164" fontId="150" fillId="9" borderId="1" xfId="0" applyFont="true" applyBorder="true" applyAlignment="true" applyProtection="false">
      <alignment horizontal="center" vertical="bottom" textRotation="0" wrapText="true" indent="0" shrinkToFit="false"/>
      <protection locked="true" hidden="false"/>
    </xf>
    <xf numFmtId="164" fontId="7" fillId="11" borderId="1" xfId="0" applyFont="true" applyBorder="true" applyAlignment="true" applyProtection="false">
      <alignment horizontal="general" vertical="bottom" textRotation="0" wrapText="false" indent="0" shrinkToFit="false"/>
      <protection locked="true" hidden="false"/>
    </xf>
    <xf numFmtId="164" fontId="7" fillId="50" borderId="1" xfId="0" applyFont="true" applyBorder="true" applyAlignment="true" applyProtection="false">
      <alignment horizontal="general" vertical="bottom" textRotation="0" wrapText="true" indent="0" shrinkToFit="false"/>
      <protection locked="true" hidden="false"/>
    </xf>
    <xf numFmtId="164" fontId="7" fillId="29" borderId="1" xfId="0" applyFont="true" applyBorder="true" applyAlignment="true" applyProtection="false">
      <alignment horizontal="general" vertical="bottom" textRotation="0" wrapText="false" indent="0" shrinkToFit="false"/>
      <protection locked="true" hidden="false"/>
    </xf>
    <xf numFmtId="164" fontId="151" fillId="9" borderId="1" xfId="0" applyFont="true" applyBorder="true" applyAlignment="true" applyProtection="false">
      <alignment horizontal="general" vertical="top" textRotation="0" wrapText="true" indent="0" shrinkToFit="false"/>
      <protection locked="true" hidden="false"/>
    </xf>
    <xf numFmtId="164" fontId="151" fillId="9" borderId="1" xfId="0" applyFont="true" applyBorder="true" applyAlignment="true" applyProtection="false">
      <alignment horizontal="center" vertical="top" textRotation="0" wrapText="false" indent="0" shrinkToFit="false"/>
      <protection locked="true" hidden="false"/>
    </xf>
    <xf numFmtId="164" fontId="149" fillId="0" borderId="1" xfId="0" applyFont="true" applyBorder="true" applyAlignment="true" applyProtection="false">
      <alignment horizontal="center" vertical="bottom" textRotation="0" wrapText="true" indent="0" shrinkToFit="false"/>
      <protection locked="true" hidden="false"/>
    </xf>
    <xf numFmtId="164" fontId="7" fillId="0" borderId="12" xfId="0" applyFont="true" applyBorder="true" applyAlignment="true" applyProtection="false">
      <alignment horizontal="general" vertical="bottom" textRotation="0" wrapText="false" indent="0" shrinkToFit="false"/>
      <protection locked="true" hidden="false"/>
    </xf>
    <xf numFmtId="164" fontId="152" fillId="10" borderId="0" xfId="0" applyFont="true" applyBorder="false" applyAlignment="true" applyProtection="false">
      <alignment horizontal="general" vertical="bottom" textRotation="0" wrapText="false" indent="0" shrinkToFit="false"/>
      <protection locked="true" hidden="false"/>
    </xf>
    <xf numFmtId="164" fontId="10" fillId="9" borderId="1" xfId="0" applyFont="true" applyBorder="true" applyAlignment="true" applyProtection="false">
      <alignment horizontal="general" vertical="top" textRotation="0" wrapText="true" indent="0" shrinkToFit="false"/>
      <protection locked="true" hidden="false"/>
    </xf>
    <xf numFmtId="164" fontId="7" fillId="0" borderId="6" xfId="0" applyFont="true" applyBorder="true" applyAlignment="true" applyProtection="false">
      <alignment horizontal="general" vertical="bottom" textRotation="0" wrapText="true" indent="0" shrinkToFit="false"/>
      <protection locked="true" hidden="false"/>
    </xf>
    <xf numFmtId="164" fontId="8" fillId="9" borderId="1" xfId="0" applyFont="true" applyBorder="true" applyAlignment="true" applyProtection="false">
      <alignment horizontal="general" vertical="top" textRotation="0" wrapText="true" indent="0" shrinkToFit="false"/>
      <protection locked="true" hidden="false"/>
    </xf>
    <xf numFmtId="164" fontId="8" fillId="9" borderId="1" xfId="0" applyFont="true" applyBorder="true" applyAlignment="true" applyProtection="false">
      <alignment horizontal="center" vertical="top" textRotation="0" wrapText="true" indent="0" shrinkToFit="false"/>
      <protection locked="true" hidden="false"/>
    </xf>
    <xf numFmtId="164" fontId="153" fillId="9" borderId="1" xfId="0" applyFont="true" applyBorder="true" applyAlignment="true" applyProtection="false">
      <alignment horizontal="general" vertical="bottom" textRotation="0" wrapText="false" indent="0" shrinkToFit="false"/>
      <protection locked="true" hidden="false"/>
    </xf>
    <xf numFmtId="164" fontId="7" fillId="10" borderId="2" xfId="0" applyFont="true" applyBorder="true" applyAlignment="true" applyProtection="false">
      <alignment horizontal="general" vertical="bottom" textRotation="0" wrapText="false" indent="0" shrinkToFit="false"/>
      <protection locked="true" hidden="false"/>
    </xf>
    <xf numFmtId="164" fontId="42" fillId="9" borderId="0" xfId="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4" fontId="7" fillId="3" borderId="11" xfId="0" applyFont="true" applyBorder="true" applyAlignment="true" applyProtection="false">
      <alignment horizontal="general" vertical="bottom" textRotation="0" wrapText="false" indent="0" shrinkToFit="false"/>
      <protection locked="true" hidden="false"/>
    </xf>
    <xf numFmtId="164" fontId="7" fillId="4" borderId="12" xfId="0" applyFont="true" applyBorder="true" applyAlignment="true" applyProtection="false">
      <alignment horizontal="general" vertical="bottom" textRotation="0" wrapText="false" indent="0" shrinkToFit="false"/>
      <protection locked="true" hidden="false"/>
    </xf>
    <xf numFmtId="164" fontId="150" fillId="9" borderId="2" xfId="0" applyFont="true" applyBorder="true" applyAlignment="true" applyProtection="false">
      <alignment horizontal="center" vertical="bottom" textRotation="0" wrapText="true" indent="0" shrinkToFit="false"/>
      <protection locked="true" hidden="false"/>
    </xf>
    <xf numFmtId="164" fontId="149" fillId="0" borderId="0" xfId="0" applyFont="true" applyBorder="false" applyAlignment="true" applyProtection="false">
      <alignment horizontal="general" vertical="bottom" textRotation="0" wrapText="true" indent="0" shrinkToFit="false"/>
      <protection locked="true" hidden="false"/>
    </xf>
    <xf numFmtId="164" fontId="7" fillId="0" borderId="6" xfId="0" applyFont="true" applyBorder="true" applyAlignment="true" applyProtection="false">
      <alignment horizontal="general" vertical="bottom" textRotation="0" wrapText="false" indent="0" shrinkToFit="false"/>
      <protection locked="true" hidden="false"/>
    </xf>
    <xf numFmtId="164" fontId="10" fillId="0" borderId="2" xfId="0" applyFont="true" applyBorder="true" applyAlignment="true" applyProtection="false">
      <alignment horizontal="general" vertical="bottom" textRotation="0" wrapText="true" indent="0" shrinkToFit="false"/>
      <protection locked="true" hidden="false"/>
    </xf>
    <xf numFmtId="164" fontId="7" fillId="4" borderId="7" xfId="0" applyFont="true" applyBorder="true" applyAlignment="true" applyProtection="false">
      <alignment horizontal="general" vertical="bottom" textRotation="0" wrapText="true" indent="0" shrinkToFit="false"/>
      <protection locked="true" hidden="false"/>
    </xf>
    <xf numFmtId="164" fontId="7" fillId="0" borderId="9" xfId="0" applyFont="true" applyBorder="true" applyAlignment="true" applyProtection="false">
      <alignment horizontal="general" vertical="bottom" textRotation="0" wrapText="true" indent="0" shrinkToFit="false"/>
      <protection locked="true" hidden="false"/>
    </xf>
    <xf numFmtId="164" fontId="10" fillId="0" borderId="4" xfId="0" applyFont="true" applyBorder="true" applyAlignment="true" applyProtection="false">
      <alignment horizontal="general" vertical="bottom" textRotation="0" wrapText="true" indent="0" shrinkToFit="false"/>
      <protection locked="true" hidden="false"/>
    </xf>
    <xf numFmtId="164" fontId="7" fillId="0" borderId="4" xfId="0" applyFont="true" applyBorder="true" applyAlignment="true" applyProtection="false">
      <alignment horizontal="center" vertical="bottom" textRotation="0" wrapText="true" indent="0" shrinkToFit="false"/>
      <protection locked="true" hidden="false"/>
    </xf>
    <xf numFmtId="164" fontId="7" fillId="11" borderId="0" xfId="0" applyFont="true" applyBorder="false" applyAlignment="true" applyProtection="false">
      <alignment horizontal="general" vertical="bottom" textRotation="0" wrapText="false" indent="0" shrinkToFit="false"/>
      <protection locked="true" hidden="false"/>
    </xf>
    <xf numFmtId="164" fontId="150" fillId="9" borderId="4" xfId="0" applyFont="true" applyBorder="true" applyAlignment="true" applyProtection="false">
      <alignment horizontal="center" vertical="bottom" textRotation="0" wrapText="true" indent="0" shrinkToFit="false"/>
      <protection locked="true" hidden="false"/>
    </xf>
    <xf numFmtId="164" fontId="7" fillId="0" borderId="5" xfId="0" applyFont="true" applyBorder="true" applyAlignment="true" applyProtection="false">
      <alignment horizontal="general" vertical="bottom" textRotation="0" wrapText="true" indent="0" shrinkToFit="false"/>
      <protection locked="true" hidden="false"/>
    </xf>
    <xf numFmtId="164" fontId="7" fillId="0" borderId="5" xfId="0" applyFont="true" applyBorder="true" applyAlignment="true" applyProtection="false">
      <alignment horizontal="general" vertical="bottom" textRotation="0" wrapText="false" indent="0" shrinkToFit="false"/>
      <protection locked="true" hidden="false"/>
    </xf>
    <xf numFmtId="164" fontId="27" fillId="9" borderId="0" xfId="0" applyFont="true" applyBorder="false" applyAlignment="true" applyProtection="false">
      <alignment horizontal="general" vertical="bottom" textRotation="0" wrapText="true" indent="0" shrinkToFit="false"/>
      <protection locked="true" hidden="false"/>
    </xf>
    <xf numFmtId="164" fontId="7" fillId="6" borderId="3" xfId="0" applyFont="true" applyBorder="true" applyAlignment="true" applyProtection="false">
      <alignment horizontal="general" vertical="bottom" textRotation="0" wrapText="true" indent="0" shrinkToFit="false"/>
      <protection locked="true" hidden="false"/>
    </xf>
    <xf numFmtId="164" fontId="7" fillId="0" borderId="4" xfId="0" applyFont="true" applyBorder="true" applyAlignment="true" applyProtection="false">
      <alignment horizontal="center" vertical="bottom" textRotation="0" wrapText="false" indent="0" shrinkToFit="false"/>
      <protection locked="true" hidden="false"/>
    </xf>
    <xf numFmtId="164" fontId="7" fillId="0" borderId="5" xfId="0" applyFont="true" applyBorder="true" applyAlignment="true" applyProtection="false">
      <alignment horizontal="center" vertical="bottom" textRotation="0" wrapText="false" indent="0" shrinkToFit="false"/>
      <protection locked="true" hidden="false"/>
    </xf>
    <xf numFmtId="164" fontId="10" fillId="0" borderId="4" xfId="0" applyFont="true" applyBorder="true" applyAlignment="true" applyProtection="false">
      <alignment horizontal="center" vertical="bottom" textRotation="0" wrapText="true" indent="0" shrinkToFit="false"/>
      <protection locked="true" hidden="false"/>
    </xf>
    <xf numFmtId="164" fontId="7" fillId="9" borderId="15" xfId="0" applyFont="true" applyBorder="true" applyAlignment="true" applyProtection="false">
      <alignment horizontal="general" vertical="bottom" textRotation="0" wrapText="false" indent="0" shrinkToFit="false"/>
      <protection locked="true" hidden="false"/>
    </xf>
    <xf numFmtId="164" fontId="7" fillId="4" borderId="13" xfId="0" applyFont="true" applyBorder="true" applyAlignment="true" applyProtection="false">
      <alignment horizontal="general" vertical="bottom" textRotation="0" wrapText="true" indent="0" shrinkToFit="false"/>
      <protection locked="true" hidden="false"/>
    </xf>
    <xf numFmtId="164" fontId="10" fillId="48" borderId="1" xfId="0" applyFont="true" applyBorder="true" applyAlignment="true" applyProtection="false">
      <alignment horizontal="general" vertical="bottom" textRotation="0" wrapText="true" indent="0" shrinkToFit="false"/>
      <protection locked="true" hidden="false"/>
    </xf>
    <xf numFmtId="164" fontId="7" fillId="48" borderId="15" xfId="0" applyFont="true" applyBorder="true" applyAlignment="true" applyProtection="false">
      <alignment horizontal="general" vertical="bottom" textRotation="0" wrapText="true" indent="0" shrinkToFit="false"/>
      <protection locked="true" hidden="false"/>
    </xf>
    <xf numFmtId="164" fontId="154" fillId="9" borderId="2" xfId="0" applyFont="true" applyBorder="true" applyAlignment="true" applyProtection="false">
      <alignment horizontal="general" vertical="bottom" textRotation="0" wrapText="true" indent="0" shrinkToFit="false"/>
      <protection locked="true" hidden="false"/>
    </xf>
    <xf numFmtId="164" fontId="7" fillId="9" borderId="15" xfId="0" applyFont="true" applyBorder="true" applyAlignment="true" applyProtection="false">
      <alignment horizontal="general" vertical="bottom" textRotation="0" wrapText="true" indent="0" shrinkToFit="false"/>
      <protection locked="true" hidden="false"/>
    </xf>
    <xf numFmtId="164" fontId="94" fillId="9" borderId="2" xfId="0" applyFont="true" applyBorder="true" applyAlignment="true" applyProtection="false">
      <alignment horizontal="general" vertical="bottom" textRotation="0" wrapText="true" indent="0" shrinkToFit="false"/>
      <protection locked="true" hidden="false"/>
    </xf>
    <xf numFmtId="164" fontId="7" fillId="9" borderId="9" xfId="0" applyFont="true" applyBorder="true" applyAlignment="true" applyProtection="false">
      <alignment horizontal="general" vertical="bottom" textRotation="0" wrapText="false" indent="0" shrinkToFit="false"/>
      <protection locked="true" hidden="false"/>
    </xf>
    <xf numFmtId="164" fontId="151" fillId="9" borderId="4" xfId="0" applyFont="true" applyBorder="true" applyAlignment="true" applyProtection="false">
      <alignment horizontal="general" vertical="top" textRotation="0" wrapText="true" indent="0" shrinkToFit="false"/>
      <protection locked="true" hidden="false"/>
    </xf>
    <xf numFmtId="164" fontId="151" fillId="9" borderId="4" xfId="0" applyFont="true" applyBorder="true" applyAlignment="true" applyProtection="false">
      <alignment horizontal="center" vertical="top" textRotation="0" wrapText="false" indent="0" shrinkToFit="false"/>
      <protection locked="true" hidden="false"/>
    </xf>
    <xf numFmtId="164" fontId="149" fillId="0" borderId="9" xfId="0" applyFont="true" applyBorder="true" applyAlignment="true" applyProtection="false">
      <alignment horizontal="center" vertical="bottom" textRotation="0" wrapText="true" indent="0" shrinkToFit="false"/>
      <protection locked="true" hidden="false"/>
    </xf>
    <xf numFmtId="164" fontId="149" fillId="0" borderId="12" xfId="0" applyFont="true" applyBorder="true" applyAlignment="true" applyProtection="false">
      <alignment horizontal="center" vertical="bottom" textRotation="0" wrapText="true" indent="0" shrinkToFit="false"/>
      <protection locked="true" hidden="false"/>
    </xf>
    <xf numFmtId="164" fontId="151" fillId="9" borderId="0" xfId="0" applyFont="true" applyBorder="false" applyAlignment="true" applyProtection="false">
      <alignment horizontal="general" vertical="top" textRotation="0" wrapText="true" indent="0" shrinkToFit="false"/>
      <protection locked="true" hidden="false"/>
    </xf>
    <xf numFmtId="164" fontId="151" fillId="9" borderId="0" xfId="0" applyFont="true" applyBorder="false" applyAlignment="true" applyProtection="false">
      <alignment horizontal="center" vertical="top" textRotation="0" wrapText="false" indent="0" shrinkToFit="false"/>
      <protection locked="true" hidden="false"/>
    </xf>
    <xf numFmtId="164" fontId="10" fillId="9" borderId="2" xfId="0" applyFont="true" applyBorder="true" applyAlignment="true" applyProtection="false">
      <alignment horizontal="general" vertical="top" textRotation="0" wrapText="true" indent="0" shrinkToFit="false"/>
      <protection locked="true" hidden="false"/>
    </xf>
    <xf numFmtId="164" fontId="7" fillId="5" borderId="5" xfId="0" applyFont="true" applyBorder="true" applyAlignment="true" applyProtection="false">
      <alignment horizontal="general" vertical="bottom" textRotation="0" wrapText="true" indent="0" shrinkToFit="false"/>
      <protection locked="true" hidden="false"/>
    </xf>
    <xf numFmtId="164" fontId="7" fillId="5" borderId="4" xfId="0" applyFont="true" applyBorder="true" applyAlignment="true" applyProtection="false">
      <alignment horizontal="general" vertical="bottom" textRotation="0" wrapText="true" indent="0" shrinkToFit="false"/>
      <protection locked="true" hidden="false"/>
    </xf>
    <xf numFmtId="164" fontId="8" fillId="9" borderId="2" xfId="0" applyFont="true" applyBorder="true" applyAlignment="true" applyProtection="false">
      <alignment horizontal="general" vertical="top" textRotation="0" wrapText="true" indent="0" shrinkToFit="false"/>
      <protection locked="true" hidden="false"/>
    </xf>
    <xf numFmtId="164" fontId="151" fillId="9" borderId="2" xfId="0" applyFont="true" applyBorder="true" applyAlignment="true" applyProtection="false">
      <alignment horizontal="center" vertical="top" textRotation="0" wrapText="false" indent="0" shrinkToFit="false"/>
      <protection locked="true" hidden="false"/>
    </xf>
    <xf numFmtId="164" fontId="8" fillId="9" borderId="2" xfId="0" applyFont="true" applyBorder="true" applyAlignment="true" applyProtection="false">
      <alignment horizontal="center" vertical="top" textRotation="0" wrapText="true" indent="0" shrinkToFit="false"/>
      <protection locked="true" hidden="false"/>
    </xf>
    <xf numFmtId="164" fontId="7" fillId="5" borderId="0" xfId="0" applyFont="true" applyBorder="false" applyAlignment="true" applyProtection="false">
      <alignment horizontal="general" vertical="bottom" textRotation="0" wrapText="true" indent="0" shrinkToFit="false"/>
      <protection locked="true" hidden="false"/>
    </xf>
    <xf numFmtId="164" fontId="9" fillId="57" borderId="1" xfId="0" applyFont="true" applyBorder="true" applyAlignment="true" applyProtection="false">
      <alignment horizontal="general" vertical="bottom" textRotation="0" wrapText="false" indent="0" shrinkToFit="false"/>
      <protection locked="true" hidden="false"/>
    </xf>
    <xf numFmtId="164" fontId="9" fillId="14" borderId="1" xfId="0" applyFont="true" applyBorder="true" applyAlignment="true" applyProtection="false">
      <alignment horizontal="general" vertical="bottom" textRotation="0" wrapText="false" indent="0" shrinkToFit="false"/>
      <protection locked="true" hidden="false"/>
    </xf>
    <xf numFmtId="164" fontId="129" fillId="14" borderId="1" xfId="0" applyFont="true" applyBorder="true" applyAlignment="true" applyProtection="false">
      <alignment horizontal="general" vertical="bottom" textRotation="0" wrapText="false" indent="0" shrinkToFit="false"/>
      <protection locked="true" hidden="false"/>
    </xf>
    <xf numFmtId="164" fontId="129" fillId="9" borderId="1" xfId="0" applyFont="true" applyBorder="true" applyAlignment="true" applyProtection="false">
      <alignment horizontal="general" vertical="bottom" textRotation="0" wrapText="false" indent="0" shrinkToFit="false"/>
      <protection locked="true" hidden="false"/>
    </xf>
    <xf numFmtId="164" fontId="42" fillId="9" borderId="2" xfId="0" applyFont="true" applyBorder="true" applyAlignment="true" applyProtection="false">
      <alignment horizontal="center" vertical="bottom" textRotation="0" wrapText="true" indent="0" shrinkToFit="false"/>
      <protection locked="true" hidden="false"/>
    </xf>
    <xf numFmtId="164" fontId="20" fillId="2"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80" fontId="7" fillId="9" borderId="1" xfId="0" applyFont="true" applyBorder="true" applyAlignment="true" applyProtection="false">
      <alignment horizontal="center" vertical="center" textRotation="0" wrapText="true" indent="0" shrinkToFit="false"/>
      <protection locked="true" hidden="false"/>
    </xf>
    <xf numFmtId="164" fontId="7" fillId="10" borderId="1" xfId="0" applyFont="true" applyBorder="true" applyAlignment="true" applyProtection="false">
      <alignment horizontal="center" vertical="center" textRotation="0" wrapText="tru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4" fontId="10" fillId="9" borderId="1" xfId="0" applyFont="true" applyBorder="true" applyAlignment="true" applyProtection="false">
      <alignment horizontal="center" vertical="center" textRotation="0" wrapText="true" indent="0" shrinkToFit="false"/>
      <protection locked="true" hidden="false"/>
    </xf>
    <xf numFmtId="180" fontId="10" fillId="9" borderId="1"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true" indent="0" shrinkToFit="false"/>
      <protection locked="true" hidden="false"/>
    </xf>
    <xf numFmtId="180" fontId="7" fillId="0" borderId="1" xfId="0" applyFont="true" applyBorder="true" applyAlignment="true" applyProtection="false">
      <alignment horizontal="center" vertical="center" textRotation="0" wrapText="true" indent="0" shrinkToFit="false"/>
      <protection locked="true" hidden="false"/>
    </xf>
    <xf numFmtId="164" fontId="7" fillId="4" borderId="1" xfId="0" applyFont="true" applyBorder="true" applyAlignment="true" applyProtection="false">
      <alignment horizontal="center" vertical="center" textRotation="0" wrapText="true" indent="0" shrinkToFit="false"/>
      <protection locked="true" hidden="false"/>
    </xf>
    <xf numFmtId="180" fontId="9" fillId="0" borderId="1" xfId="0" applyFont="true" applyBorder="true" applyAlignment="true" applyProtection="false">
      <alignment horizontal="center" vertical="center" textRotation="0" wrapText="true" indent="0" shrinkToFit="false"/>
      <protection locked="true" hidden="false"/>
    </xf>
    <xf numFmtId="170" fontId="9" fillId="0" borderId="1" xfId="0" applyFont="true" applyBorder="true" applyAlignment="true" applyProtection="false">
      <alignment horizontal="center" vertical="center" textRotation="0" wrapText="true" indent="0" shrinkToFit="false"/>
      <protection locked="true" hidden="false"/>
    </xf>
    <xf numFmtId="164" fontId="9" fillId="11" borderId="1" xfId="0" applyFont="true" applyBorder="true" applyAlignment="true" applyProtection="false">
      <alignment horizontal="center" vertical="center" textRotation="0" wrapText="true" indent="0" shrinkToFit="false"/>
      <protection locked="true" hidden="false"/>
    </xf>
    <xf numFmtId="164" fontId="9" fillId="5" borderId="1" xfId="0" applyFont="true" applyBorder="true" applyAlignment="true" applyProtection="fals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64" fontId="7" fillId="44" borderId="1" xfId="0" applyFont="true" applyBorder="true" applyAlignment="true" applyProtection="false">
      <alignment horizontal="center" vertical="center" textRotation="0" wrapText="true" indent="0" shrinkToFit="false"/>
      <protection locked="true" hidden="false"/>
    </xf>
    <xf numFmtId="180" fontId="7" fillId="4" borderId="1" xfId="0" applyFont="true" applyBorder="true" applyAlignment="true" applyProtection="false">
      <alignment horizontal="center" vertical="center" textRotation="0" wrapText="true" indent="0" shrinkToFit="false"/>
      <protection locked="true" hidden="false"/>
    </xf>
    <xf numFmtId="164" fontId="155" fillId="9" borderId="1" xfId="0" applyFont="true" applyBorder="true" applyAlignment="true" applyProtection="false">
      <alignment horizontal="center" vertical="center" textRotation="0" wrapText="true" indent="0" shrinkToFit="false"/>
      <protection locked="true" hidden="false"/>
    </xf>
    <xf numFmtId="164" fontId="39" fillId="11" borderId="1" xfId="0" applyFont="true" applyBorder="true" applyAlignment="true" applyProtection="false">
      <alignment horizontal="center" vertical="center" textRotation="0" wrapText="true" indent="0" shrinkToFit="false"/>
      <protection locked="true" hidden="false"/>
    </xf>
    <xf numFmtId="180" fontId="9" fillId="9" borderId="1" xfId="0" applyFont="true" applyBorder="true" applyAlignment="true" applyProtection="false">
      <alignment horizontal="center" vertical="center" textRotation="0" wrapText="true" indent="0" shrinkToFit="false"/>
      <protection locked="true" hidden="false"/>
    </xf>
    <xf numFmtId="164" fontId="9" fillId="9" borderId="1" xfId="0" applyFont="true" applyBorder="true" applyAlignment="true" applyProtection="false">
      <alignment horizontal="center" vertical="center" textRotation="0" wrapText="true" indent="0" shrinkToFit="false"/>
      <protection locked="true" hidden="false"/>
    </xf>
    <xf numFmtId="164" fontId="17" fillId="6"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9" fillId="10" borderId="1" xfId="0" applyFont="true" applyBorder="true" applyAlignment="true" applyProtection="false">
      <alignment horizontal="center" vertical="center" textRotation="0" wrapText="true" indent="0" shrinkToFit="false"/>
      <protection locked="true" hidden="false"/>
    </xf>
    <xf numFmtId="164" fontId="10" fillId="12" borderId="1" xfId="0" applyFont="true" applyBorder="true" applyAlignment="true" applyProtection="false">
      <alignment horizontal="center" vertical="center" textRotation="0" wrapText="true" indent="0" shrinkToFit="false"/>
      <protection locked="true" hidden="false"/>
    </xf>
    <xf numFmtId="181" fontId="9" fillId="0" borderId="1" xfId="0" applyFont="true" applyBorder="true" applyAlignment="true" applyProtection="false">
      <alignment horizontal="center" vertical="center" textRotation="0" wrapText="true" indent="0" shrinkToFit="false"/>
      <protection locked="true" hidden="false"/>
    </xf>
    <xf numFmtId="164" fontId="9" fillId="12" borderId="1" xfId="0" applyFont="true" applyBorder="true" applyAlignment="true" applyProtection="false">
      <alignment horizontal="center" vertical="center" textRotation="0" wrapText="true" indent="0" shrinkToFit="false"/>
      <protection locked="true" hidden="false"/>
    </xf>
    <xf numFmtId="164" fontId="9" fillId="44" borderId="1" xfId="0" applyFont="true" applyBorder="true" applyAlignment="true" applyProtection="false">
      <alignment horizontal="center" vertical="center" textRotation="0" wrapText="true" indent="0" shrinkToFit="false"/>
      <protection locked="true" hidden="false"/>
    </xf>
    <xf numFmtId="167" fontId="9" fillId="0"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4" fontId="31" fillId="9" borderId="1"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center" vertical="center" textRotation="0" wrapText="true" indent="0" shrinkToFit="false"/>
      <protection locked="true" hidden="false"/>
    </xf>
    <xf numFmtId="164" fontId="55" fillId="5" borderId="1" xfId="0" applyFont="true" applyBorder="true" applyAlignment="true" applyProtection="false">
      <alignment horizontal="center" vertical="center" textRotation="0" wrapText="true" indent="0" shrinkToFit="false"/>
      <protection locked="true" hidden="false"/>
    </xf>
    <xf numFmtId="164" fontId="33" fillId="0" borderId="1" xfId="0" applyFont="true" applyBorder="true" applyAlignment="true" applyProtection="false">
      <alignment horizontal="center" vertical="center" textRotation="0" wrapText="true" indent="0" shrinkToFit="false"/>
      <protection locked="true" hidden="false"/>
    </xf>
    <xf numFmtId="164" fontId="10" fillId="11" borderId="1" xfId="0" applyFont="true" applyBorder="true" applyAlignment="true" applyProtection="false">
      <alignment horizontal="center" vertical="center" textRotation="0" wrapText="true" indent="0" shrinkToFit="false"/>
      <protection locked="true" hidden="false"/>
    </xf>
    <xf numFmtId="164" fontId="24" fillId="5" borderId="1" xfId="0" applyFont="true" applyBorder="true" applyAlignment="true" applyProtection="false">
      <alignment horizontal="center" vertical="center" textRotation="0" wrapText="true" indent="0" shrinkToFit="false"/>
      <protection locked="true" hidden="false"/>
    </xf>
    <xf numFmtId="164" fontId="31" fillId="9" borderId="0" xfId="0" applyFont="true" applyBorder="false" applyAlignment="true" applyProtection="false">
      <alignment horizontal="center" vertical="center" textRotation="0" wrapText="true" indent="0" shrinkToFit="false"/>
      <protection locked="true" hidden="false"/>
    </xf>
    <xf numFmtId="164" fontId="25" fillId="4" borderId="1" xfId="0" applyFont="true" applyBorder="true" applyAlignment="true" applyProtection="false">
      <alignment horizontal="center" vertical="center" textRotation="0" wrapText="true" indent="0" shrinkToFit="false"/>
      <protection locked="true" hidden="false"/>
    </xf>
    <xf numFmtId="167" fontId="7" fillId="0" borderId="1" xfId="0" applyFont="true" applyBorder="true" applyAlignment="true" applyProtection="false">
      <alignment horizontal="center" vertical="center" textRotation="0" wrapText="true" indent="0" shrinkToFit="false"/>
      <protection locked="true" hidden="false"/>
    </xf>
    <xf numFmtId="164" fontId="7" fillId="12" borderId="1" xfId="0" applyFont="true" applyBorder="true" applyAlignment="true" applyProtection="false">
      <alignment horizontal="center" vertical="center" textRotation="0" wrapText="true" indent="0" shrinkToFit="false"/>
      <protection locked="true" hidden="false"/>
    </xf>
    <xf numFmtId="164" fontId="24" fillId="0" borderId="1" xfId="0" applyFont="true" applyBorder="true" applyAlignment="true" applyProtection="false">
      <alignment horizontal="center" vertical="center" textRotation="0" wrapText="true" indent="0" shrinkToFit="false"/>
      <protection locked="true" hidden="false"/>
    </xf>
    <xf numFmtId="164" fontId="9" fillId="17" borderId="1" xfId="0" applyFont="true" applyBorder="true" applyAlignment="true" applyProtection="false">
      <alignment horizontal="center" vertical="center" textRotation="0" wrapText="true" indent="0" shrinkToFit="false"/>
      <protection locked="true" hidden="false"/>
    </xf>
    <xf numFmtId="164" fontId="80" fillId="0" borderId="1" xfId="0" applyFont="true" applyBorder="true" applyAlignment="true" applyProtection="false">
      <alignment horizontal="center" vertical="center" textRotation="0" wrapText="true" indent="0" shrinkToFit="false"/>
      <protection locked="true" hidden="false"/>
    </xf>
    <xf numFmtId="167" fontId="9" fillId="15" borderId="1" xfId="0" applyFont="true" applyBorder="true" applyAlignment="true" applyProtection="false">
      <alignment horizontal="center" vertical="center" textRotation="0" wrapText="true" indent="0" shrinkToFit="false"/>
      <protection locked="true" hidden="false"/>
    </xf>
    <xf numFmtId="164" fontId="9" fillId="15" borderId="1" xfId="0" applyFont="true" applyBorder="true" applyAlignment="true" applyProtection="false">
      <alignment horizontal="center" vertical="center" textRotation="0" wrapText="true" indent="0" shrinkToFit="false"/>
      <protection locked="true" hidden="false"/>
    </xf>
    <xf numFmtId="167" fontId="120" fillId="0" borderId="1" xfId="0" applyFont="true" applyBorder="true" applyAlignment="true" applyProtection="false">
      <alignment horizontal="center" vertical="center" textRotation="0" wrapText="true" indent="0" shrinkToFit="false"/>
      <protection locked="true" hidden="false"/>
    </xf>
    <xf numFmtId="164" fontId="120" fillId="0" borderId="1" xfId="0" applyFont="true" applyBorder="true" applyAlignment="true" applyProtection="false">
      <alignment horizontal="center" vertical="center" textRotation="0" wrapText="true" indent="0" shrinkToFit="false"/>
      <protection locked="true" hidden="false"/>
    </xf>
    <xf numFmtId="164" fontId="120" fillId="4" borderId="1" xfId="0" applyFont="true" applyBorder="true" applyAlignment="true" applyProtection="false">
      <alignment horizontal="center" vertical="center" textRotation="0" wrapText="true" indent="0" shrinkToFit="false"/>
      <protection locked="true" hidden="false"/>
    </xf>
    <xf numFmtId="167" fontId="9" fillId="4" borderId="1" xfId="0" applyFont="true" applyBorder="true" applyAlignment="true" applyProtection="false">
      <alignment horizontal="center" vertical="center" textRotation="0" wrapText="true" indent="0" shrinkToFit="false"/>
      <protection locked="true" hidden="false"/>
    </xf>
    <xf numFmtId="164" fontId="26" fillId="0" borderId="1" xfId="0" applyFont="true" applyBorder="true" applyAlignment="true" applyProtection="false">
      <alignment horizontal="center" vertical="center" textRotation="0" wrapText="true" indent="0" shrinkToFit="false"/>
      <protection locked="true" hidden="false"/>
    </xf>
    <xf numFmtId="164" fontId="9" fillId="3" borderId="1" xfId="0" applyFont="true" applyBorder="true" applyAlignment="true" applyProtection="false">
      <alignment horizontal="center" vertical="center" textRotation="0" wrapText="true" indent="0" shrinkToFit="false"/>
      <protection locked="true" hidden="false"/>
    </xf>
    <xf numFmtId="167" fontId="7" fillId="4" borderId="1" xfId="0" applyFont="true" applyBorder="true" applyAlignment="true" applyProtection="false">
      <alignment horizontal="center" vertical="center" textRotation="0" wrapText="true" indent="0" shrinkToFit="false"/>
      <protection locked="true" hidden="false"/>
    </xf>
    <xf numFmtId="168" fontId="7" fillId="4" borderId="1" xfId="0" applyFont="true" applyBorder="true" applyAlignment="true" applyProtection="false">
      <alignment horizontal="center" vertical="center" textRotation="0" wrapText="true" indent="0" shrinkToFit="false"/>
      <protection locked="true" hidden="false"/>
    </xf>
    <xf numFmtId="168" fontId="7" fillId="0" borderId="1" xfId="0" applyFont="true" applyBorder="true" applyAlignment="true" applyProtection="false">
      <alignment horizontal="center" vertical="center" textRotation="0" wrapText="true" indent="0" shrinkToFit="false"/>
      <protection locked="true" hidden="false"/>
    </xf>
    <xf numFmtId="164" fontId="9" fillId="22" borderId="1" xfId="0" applyFont="true" applyBorder="true" applyAlignment="true" applyProtection="false">
      <alignment horizontal="center" vertical="center"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center" vertical="center" textRotation="0" wrapText="true" indent="0" shrinkToFit="false"/>
      <protection locked="true" hidden="false"/>
    </xf>
    <xf numFmtId="164" fontId="55" fillId="4" borderId="1" xfId="0" applyFont="true" applyBorder="true" applyAlignment="true" applyProtection="false">
      <alignment horizontal="center" vertical="center" textRotation="0" wrapText="true" indent="0" shrinkToFit="false"/>
      <protection locked="true" hidden="false"/>
    </xf>
    <xf numFmtId="168" fontId="9" fillId="0" borderId="1" xfId="0" applyFont="true" applyBorder="true" applyAlignment="true" applyProtection="false">
      <alignment horizontal="center" vertical="center" textRotation="0" wrapText="true" indent="0" shrinkToFit="false"/>
      <protection locked="true" hidden="false"/>
    </xf>
    <xf numFmtId="164" fontId="9" fillId="21" borderId="1" xfId="0" applyFont="true" applyBorder="true" applyAlignment="true" applyProtection="false">
      <alignment horizontal="center" vertical="center" textRotation="0" wrapText="true" indent="0" shrinkToFit="false"/>
      <protection locked="true" hidden="false"/>
    </xf>
    <xf numFmtId="167" fontId="7" fillId="15" borderId="1" xfId="0" applyFont="true" applyBorder="true" applyAlignment="true" applyProtection="false">
      <alignment horizontal="center" vertical="center" textRotation="0" wrapText="true" indent="0" shrinkToFit="false"/>
      <protection locked="true" hidden="false"/>
    </xf>
    <xf numFmtId="164" fontId="17" fillId="12" borderId="1" xfId="0" applyFont="true" applyBorder="true" applyAlignment="true" applyProtection="false">
      <alignment horizontal="center" vertical="center" textRotation="0" wrapText="true" indent="0" shrinkToFit="false"/>
      <protection locked="true" hidden="false"/>
    </xf>
    <xf numFmtId="164" fontId="17" fillId="15" borderId="1"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7" fontId="7" fillId="9" borderId="1" xfId="0" applyFont="true" applyBorder="true" applyAlignment="true" applyProtection="false">
      <alignment horizontal="center" vertical="center" textRotation="0" wrapText="true" indent="0" shrinkToFit="false"/>
      <protection locked="true" hidden="false"/>
    </xf>
    <xf numFmtId="168" fontId="7" fillId="9" borderId="1" xfId="0" applyFont="true" applyBorder="true" applyAlignment="true" applyProtection="false">
      <alignment horizontal="center" vertical="center" textRotation="0" wrapText="true" indent="0" shrinkToFit="false"/>
      <protection locked="true" hidden="false"/>
    </xf>
    <xf numFmtId="164" fontId="7" fillId="6" borderId="1" xfId="0" applyFont="true" applyBorder="true" applyAlignment="true" applyProtection="false">
      <alignment horizontal="center" vertical="center" textRotation="0" wrapText="true" indent="0" shrinkToFit="false"/>
      <protection locked="true" hidden="false"/>
    </xf>
    <xf numFmtId="164" fontId="21" fillId="11" borderId="1" xfId="0" applyFont="true" applyBorder="true" applyAlignment="true" applyProtection="false">
      <alignment horizontal="center" vertical="center" textRotation="0" wrapText="true" indent="0" shrinkToFit="false"/>
      <protection locked="true" hidden="false"/>
    </xf>
    <xf numFmtId="164" fontId="17" fillId="44" borderId="1" xfId="0" applyFont="true" applyBorder="true" applyAlignment="true" applyProtection="false">
      <alignment horizontal="center" vertical="center" textRotation="0" wrapText="true" indent="0" shrinkToFit="false"/>
      <protection locked="true" hidden="false"/>
    </xf>
    <xf numFmtId="168" fontId="9" fillId="4" borderId="1" xfId="0" applyFont="true" applyBorder="true" applyAlignment="true" applyProtection="false">
      <alignment horizontal="center" vertical="center" textRotation="0" wrapText="true" indent="0" shrinkToFit="false"/>
      <protection locked="true" hidden="false"/>
    </xf>
    <xf numFmtId="164" fontId="10" fillId="17" borderId="1" xfId="0" applyFont="true" applyBorder="true" applyAlignment="true" applyProtection="false">
      <alignment horizontal="center" vertical="center" textRotation="0" wrapText="true" indent="0" shrinkToFit="false"/>
      <protection locked="true" hidden="false"/>
    </xf>
    <xf numFmtId="168" fontId="9" fillId="15" borderId="1" xfId="0" applyFont="true" applyBorder="true" applyAlignment="true" applyProtection="false">
      <alignment horizontal="center" vertical="center" textRotation="0" wrapText="true" indent="0" shrinkToFit="false"/>
      <protection locked="true" hidden="false"/>
    </xf>
    <xf numFmtId="164" fontId="10" fillId="15" borderId="1" xfId="0" applyFont="true" applyBorder="true" applyAlignment="true" applyProtection="false">
      <alignment horizontal="center" vertical="center" textRotation="0" wrapText="true" indent="0" shrinkToFit="false"/>
      <protection locked="true" hidden="false"/>
    </xf>
    <xf numFmtId="168" fontId="9" fillId="5" borderId="1" xfId="0" applyFont="true" applyBorder="true" applyAlignment="true" applyProtection="false">
      <alignment horizontal="center" vertical="center" textRotation="0" wrapText="true" indent="0" shrinkToFit="false"/>
      <protection locked="true" hidden="false"/>
    </xf>
    <xf numFmtId="164" fontId="9" fillId="12" borderId="0" xfId="0" applyFont="true" applyBorder="false" applyAlignment="true" applyProtection="false">
      <alignment horizontal="center" vertical="center" textRotation="0" wrapText="true" indent="0" shrinkToFit="false"/>
      <protection locked="true" hidden="false"/>
    </xf>
    <xf numFmtId="164" fontId="39" fillId="0" borderId="1" xfId="0" applyFont="true" applyBorder="true" applyAlignment="true" applyProtection="false">
      <alignment horizontal="center" vertical="center" textRotation="0" wrapText="true" indent="0" shrinkToFit="false"/>
      <protection locked="true" hidden="false"/>
    </xf>
    <xf numFmtId="164" fontId="21" fillId="14" borderId="1" xfId="0" applyFont="true" applyBorder="true" applyAlignment="true" applyProtection="false">
      <alignment horizontal="center" vertical="center" textRotation="0" wrapText="true" indent="0" shrinkToFit="false"/>
      <protection locked="true" hidden="false"/>
    </xf>
    <xf numFmtId="164" fontId="33" fillId="9" borderId="1" xfId="0" applyFont="true" applyBorder="true" applyAlignment="true" applyProtection="false">
      <alignment horizontal="center" vertical="center" textRotation="0" wrapText="true" indent="0" shrinkToFit="false"/>
      <protection locked="true" hidden="false"/>
    </xf>
    <xf numFmtId="164" fontId="9" fillId="18" borderId="1" xfId="0" applyFont="true" applyBorder="true" applyAlignment="true" applyProtection="false">
      <alignment horizontal="center" vertical="center" textRotation="0" wrapText="true" indent="0" shrinkToFit="false"/>
      <protection locked="true" hidden="false"/>
    </xf>
    <xf numFmtId="164" fontId="27" fillId="12" borderId="1" xfId="0" applyFont="true" applyBorder="true" applyAlignment="true" applyProtection="false">
      <alignment horizontal="center" vertical="center" textRotation="0" wrapText="true" indent="0" shrinkToFit="false"/>
      <protection locked="true" hidden="false"/>
    </xf>
    <xf numFmtId="164" fontId="19" fillId="9" borderId="0" xfId="0" applyFont="true" applyBorder="false" applyAlignment="true" applyProtection="false">
      <alignment horizontal="center" vertical="center" textRotation="0" wrapText="false" indent="0" shrinkToFit="false"/>
      <protection locked="true" hidden="false"/>
    </xf>
    <xf numFmtId="164" fontId="10" fillId="9" borderId="0" xfId="0" applyFont="true" applyBorder="false" applyAlignment="true" applyProtection="false">
      <alignment horizontal="center" vertical="center" textRotation="0" wrapText="false" indent="0" shrinkToFit="false"/>
      <protection locked="true" hidden="false"/>
    </xf>
    <xf numFmtId="164" fontId="10" fillId="9" borderId="0" xfId="0" applyFont="true" applyBorder="false" applyAlignment="true" applyProtection="false">
      <alignment horizontal="center" vertical="center" textRotation="0" wrapText="true" indent="0" shrinkToFit="false"/>
      <protection locked="true" hidden="false"/>
    </xf>
    <xf numFmtId="164" fontId="10" fillId="12" borderId="0" xfId="0" applyFont="true" applyBorder="false" applyAlignment="true" applyProtection="false">
      <alignment horizontal="center" vertical="center" textRotation="0" wrapText="false" indent="0" shrinkToFit="false"/>
      <protection locked="true" hidden="false"/>
    </xf>
    <xf numFmtId="164" fontId="22" fillId="16" borderId="0" xfId="0" applyFont="true" applyBorder="false" applyAlignment="true" applyProtection="false">
      <alignment horizontal="center" vertical="center" textRotation="0" wrapText="false" indent="0" shrinkToFit="false"/>
      <protection locked="true" hidden="false"/>
    </xf>
    <xf numFmtId="164" fontId="22" fillId="12" borderId="0" xfId="0" applyFont="true" applyBorder="false" applyAlignment="true" applyProtection="false">
      <alignment horizontal="center" vertical="center" textRotation="0" wrapText="false" indent="0" shrinkToFit="false"/>
      <protection locked="true" hidden="false"/>
    </xf>
    <xf numFmtId="164" fontId="26" fillId="0" borderId="1" xfId="0" applyFont="true" applyBorder="true" applyAlignment="true" applyProtection="false">
      <alignment horizontal="center" vertical="center" textRotation="0" wrapText="false" indent="0" shrinkToFit="false"/>
      <protection locked="true" hidden="false"/>
    </xf>
    <xf numFmtId="164" fontId="10" fillId="12" borderId="0" xfId="0" applyFont="true" applyBorder="false" applyAlignment="true" applyProtection="false">
      <alignment horizontal="center" vertical="center" textRotation="0" wrapText="true" indent="0" shrinkToFit="false"/>
      <protection locked="true" hidden="false"/>
    </xf>
    <xf numFmtId="168" fontId="9" fillId="18" borderId="1" xfId="0" applyFont="true" applyBorder="true" applyAlignment="true" applyProtection="false">
      <alignment horizontal="center" vertical="center" textRotation="0" wrapText="true" indent="0" shrinkToFit="false"/>
      <protection locked="true" hidden="false"/>
    </xf>
    <xf numFmtId="164" fontId="10" fillId="18" borderId="0" xfId="0" applyFont="true" applyBorder="false" applyAlignment="true" applyProtection="false">
      <alignment horizontal="center" vertical="center" textRotation="0" wrapText="false" indent="0" shrinkToFit="false"/>
      <protection locked="true" hidden="false"/>
    </xf>
    <xf numFmtId="164" fontId="9" fillId="18" borderId="1" xfId="0" applyFont="true" applyBorder="true" applyAlignment="true" applyProtection="false">
      <alignment horizontal="general" vertical="center" textRotation="0" wrapText="true" indent="0" shrinkToFit="false"/>
      <protection locked="true" hidden="false"/>
    </xf>
    <xf numFmtId="164" fontId="9" fillId="18" borderId="0" xfId="0" applyFont="true" applyBorder="false" applyAlignment="true" applyProtection="false">
      <alignment horizontal="general" vertical="center" textRotation="0" wrapText="true" indent="0" shrinkToFit="false"/>
      <protection locked="true" hidden="false"/>
    </xf>
    <xf numFmtId="164" fontId="27" fillId="5" borderId="1"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center" vertical="center" textRotation="0" wrapText="fals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5" borderId="2" xfId="0" applyFont="true" applyBorder="true" applyAlignment="true" applyProtection="false">
      <alignment horizontal="center" vertical="center" textRotation="0" wrapText="true" indent="0" shrinkToFit="false"/>
      <protection locked="true" hidden="false"/>
    </xf>
    <xf numFmtId="164" fontId="156" fillId="0" borderId="1" xfId="0" applyFont="true" applyBorder="true" applyAlignment="true" applyProtection="false">
      <alignment horizontal="center" vertical="center" textRotation="0" wrapText="true" indent="0" shrinkToFit="false"/>
      <protection locked="true" hidden="false"/>
    </xf>
    <xf numFmtId="164" fontId="9" fillId="6" borderId="1" xfId="0" applyFont="true" applyBorder="true" applyAlignment="true" applyProtection="false">
      <alignment horizontal="center" vertical="center" textRotation="0" wrapText="true" indent="0" shrinkToFit="false"/>
      <protection locked="true" hidden="false"/>
    </xf>
    <xf numFmtId="164" fontId="39" fillId="5" borderId="1" xfId="0" applyFont="true" applyBorder="true" applyAlignment="true" applyProtection="false">
      <alignment horizontal="center" vertical="center" textRotation="0" wrapText="true" indent="0" shrinkToFit="false"/>
      <protection locked="true" hidden="false"/>
    </xf>
    <xf numFmtId="164" fontId="157" fillId="0" borderId="1" xfId="0" applyFont="true" applyBorder="true" applyAlignment="true" applyProtection="false">
      <alignment horizontal="center" vertical="center" textRotation="0" wrapText="true" indent="0" shrinkToFit="false"/>
      <protection locked="true" hidden="false"/>
    </xf>
    <xf numFmtId="164" fontId="158" fillId="0" borderId="1" xfId="0" applyFont="true" applyBorder="true" applyAlignment="true" applyProtection="false">
      <alignment horizontal="center" vertical="center" textRotation="0" wrapText="true" indent="0" shrinkToFit="false"/>
      <protection locked="true" hidden="false"/>
    </xf>
    <xf numFmtId="164" fontId="9" fillId="20" borderId="1" xfId="0" applyFont="true" applyBorder="true" applyAlignment="true" applyProtection="false">
      <alignment horizontal="center" vertical="center" textRotation="0" wrapText="true" indent="0" shrinkToFit="false"/>
      <protection locked="true" hidden="false"/>
    </xf>
    <xf numFmtId="164" fontId="9" fillId="58"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9" fillId="32" borderId="1" xfId="0" applyFont="true" applyBorder="true" applyAlignment="true" applyProtection="false">
      <alignment horizontal="center" vertical="center" textRotation="0" wrapText="true" indent="0" shrinkToFit="false"/>
      <protection locked="true" hidden="false"/>
    </xf>
    <xf numFmtId="164" fontId="9" fillId="12" borderId="1" xfId="0" applyFont="true" applyBorder="true" applyAlignment="true" applyProtection="false">
      <alignment horizontal="center" vertical="center" textRotation="0" wrapText="false" indent="0" shrinkToFit="false"/>
      <protection locked="true" hidden="false"/>
    </xf>
    <xf numFmtId="164" fontId="24" fillId="0" borderId="1" xfId="0" applyFont="true" applyBorder="true" applyAlignment="true" applyProtection="false">
      <alignment horizontal="general" vertical="bottom" textRotation="0" wrapText="true" indent="0" shrinkToFit="false"/>
      <protection locked="true" hidden="false"/>
    </xf>
    <xf numFmtId="164" fontId="159" fillId="5" borderId="1" xfId="0" applyFont="true" applyBorder="true" applyAlignment="true" applyProtection="false">
      <alignment horizontal="general" vertical="bottom" textRotation="0" wrapText="true" indent="0" shrinkToFit="false"/>
      <protection locked="true" hidden="false"/>
    </xf>
    <xf numFmtId="164" fontId="17" fillId="59" borderId="1" xfId="0" applyFont="true" applyBorder="true" applyAlignment="true" applyProtection="false">
      <alignment horizontal="general" vertical="bottom" textRotation="0" wrapText="true" indent="0" shrinkToFit="false"/>
      <protection locked="true" hidden="false"/>
    </xf>
    <xf numFmtId="164" fontId="17" fillId="59" borderId="1" xfId="0" applyFont="true" applyBorder="true" applyAlignment="true" applyProtection="false">
      <alignment horizontal="general" vertical="bottom" textRotation="0" wrapText="false" indent="0" shrinkToFit="false"/>
      <protection locked="true" hidden="false"/>
    </xf>
    <xf numFmtId="164" fontId="160" fillId="9" borderId="0" xfId="0" applyFont="true" applyBorder="false" applyAlignment="false" applyProtection="false">
      <alignment horizontal="general" vertical="bottom" textRotation="0" wrapText="false" indent="0" shrinkToFit="false"/>
      <protection locked="true" hidden="false"/>
    </xf>
    <xf numFmtId="164" fontId="31" fillId="0" borderId="1" xfId="0" applyFont="true" applyBorder="true" applyAlignment="true" applyProtection="false">
      <alignment horizontal="general" vertical="bottom" textRotation="0" wrapText="true" indent="0" shrinkToFit="false"/>
      <protection locked="true" hidden="false"/>
    </xf>
    <xf numFmtId="167" fontId="9" fillId="15" borderId="1" xfId="0" applyFont="true" applyBorder="true" applyAlignment="true" applyProtection="false">
      <alignment horizontal="general" vertical="bottom" textRotation="0" wrapText="true" indent="0" shrinkToFit="false"/>
      <protection locked="true" hidden="false"/>
    </xf>
    <xf numFmtId="167" fontId="39" fillId="15" borderId="1" xfId="0" applyFont="true" applyBorder="true" applyAlignment="true" applyProtection="false">
      <alignment horizontal="general" vertical="bottom" textRotation="0" wrapText="true" indent="0" shrinkToFit="false"/>
      <protection locked="true" hidden="false"/>
    </xf>
    <xf numFmtId="164" fontId="161" fillId="15" borderId="0" xfId="0" applyFont="true" applyBorder="false" applyAlignment="true" applyProtection="false">
      <alignment horizontal="left" vertical="bottom" textRotation="0" wrapText="true" indent="0" shrinkToFit="false"/>
      <protection locked="true" hidden="false"/>
    </xf>
    <xf numFmtId="164" fontId="39" fillId="17" borderId="1" xfId="0" applyFont="true" applyBorder="true" applyAlignment="true" applyProtection="false">
      <alignment horizontal="general" vertical="bottom" textRotation="0" wrapText="false" indent="0" shrinkToFit="false"/>
      <protection locked="true" hidden="false"/>
    </xf>
    <xf numFmtId="167" fontId="9" fillId="17" borderId="1" xfId="0" applyFont="true" applyBorder="true" applyAlignment="true" applyProtection="false">
      <alignment horizontal="general" vertical="bottom" textRotation="0" wrapText="true" indent="0" shrinkToFit="false"/>
      <protection locked="true" hidden="false"/>
    </xf>
    <xf numFmtId="164" fontId="11" fillId="9" borderId="0" xfId="0" applyFont="true" applyBorder="false" applyAlignment="true" applyProtection="false">
      <alignment horizontal="center" vertical="bottom" textRotation="0" wrapText="true" indent="0" shrinkToFit="false"/>
      <protection locked="true" hidden="false"/>
    </xf>
    <xf numFmtId="164" fontId="162" fillId="9" borderId="0" xfId="0" applyFont="true" applyBorder="false" applyAlignment="true" applyProtection="false">
      <alignment horizontal="general" vertical="bottom" textRotation="0" wrapText="false" indent="0" shrinkToFit="false"/>
      <protection locked="true" hidden="false"/>
    </xf>
    <xf numFmtId="167" fontId="9" fillId="15" borderId="1" xfId="0" applyFont="true" applyBorder="true" applyAlignment="true" applyProtection="false">
      <alignment horizontal="general" vertical="bottom" textRotation="0" wrapText="false" indent="0" shrinkToFit="false"/>
      <protection locked="true" hidden="false"/>
    </xf>
    <xf numFmtId="164" fontId="160" fillId="12" borderId="0" xfId="0" applyFont="true" applyBorder="false" applyAlignment="true" applyProtection="false">
      <alignment horizontal="general" vertical="bottom" textRotation="0" wrapText="false" indent="0" shrinkToFit="false"/>
      <protection locked="true" hidden="false"/>
    </xf>
    <xf numFmtId="164" fontId="31" fillId="14" borderId="1" xfId="0" applyFont="true" applyBorder="true" applyAlignment="true" applyProtection="false">
      <alignment horizontal="general" vertical="bottom" textRotation="0" wrapText="false" indent="0" shrinkToFit="false"/>
      <protection locked="true" hidden="false"/>
    </xf>
    <xf numFmtId="164" fontId="163" fillId="0" borderId="1" xfId="0" applyFont="true" applyBorder="true" applyAlignment="true" applyProtection="false">
      <alignment horizontal="center" vertical="center" textRotation="0" wrapText="true" indent="0" shrinkToFit="false"/>
      <protection locked="true" hidden="false"/>
    </xf>
    <xf numFmtId="164" fontId="25" fillId="5" borderId="1" xfId="0" applyFont="true" applyBorder="true" applyAlignment="true" applyProtection="false">
      <alignment horizontal="center" vertical="center" textRotation="0" wrapText="true" indent="0" shrinkToFit="false"/>
      <protection locked="true" hidden="false"/>
    </xf>
    <xf numFmtId="167" fontId="9" fillId="0" borderId="1" xfId="0" applyFont="true" applyBorder="true" applyAlignment="true" applyProtection="false">
      <alignment horizontal="center" vertical="center" textRotation="0" wrapText="false" indent="0" shrinkToFit="false"/>
      <protection locked="true" hidden="false"/>
    </xf>
    <xf numFmtId="164" fontId="9" fillId="11" borderId="1" xfId="0" applyFont="true" applyBorder="true" applyAlignment="true" applyProtection="false">
      <alignment horizontal="center" vertical="center" textRotation="0" wrapText="false" indent="0" shrinkToFit="false"/>
      <protection locked="true" hidden="false"/>
    </xf>
    <xf numFmtId="164" fontId="16" fillId="12" borderId="1" xfId="0" applyFont="true" applyBorder="true" applyAlignment="true" applyProtection="false">
      <alignment horizontal="center" vertical="center" textRotation="0" wrapText="true" indent="0" shrinkToFit="false"/>
      <protection locked="true" hidden="false"/>
    </xf>
    <xf numFmtId="164" fontId="9" fillId="17" borderId="1" xfId="0" applyFont="true" applyBorder="true" applyAlignment="true" applyProtection="false">
      <alignment horizontal="center" vertical="center" textRotation="0" wrapText="false" indent="0" shrinkToFit="false"/>
      <protection locked="true" hidden="false"/>
    </xf>
    <xf numFmtId="164" fontId="9" fillId="5" borderId="1" xfId="0" applyFont="true" applyBorder="true" applyAlignment="true" applyProtection="false">
      <alignment horizontal="center" vertical="center" textRotation="0" wrapText="false" indent="0" shrinkToFit="false"/>
      <protection locked="true" hidden="false"/>
    </xf>
    <xf numFmtId="164" fontId="39" fillId="11" borderId="1" xfId="0" applyFont="true" applyBorder="true" applyAlignment="true" applyProtection="false">
      <alignment horizontal="center" vertical="center" textRotation="0" wrapText="false" indent="0" shrinkToFit="false"/>
      <protection locked="true" hidden="false"/>
    </xf>
    <xf numFmtId="164" fontId="9" fillId="4" borderId="1" xfId="0" applyFont="true" applyBorder="true" applyAlignment="true" applyProtection="false">
      <alignment horizontal="center" vertical="center" textRotation="0" wrapText="false" indent="0" shrinkToFit="false"/>
      <protection locked="true" hidden="false"/>
    </xf>
    <xf numFmtId="167" fontId="7" fillId="0" borderId="1" xfId="0" applyFont="true" applyBorder="true" applyAlignment="true" applyProtection="false">
      <alignment horizontal="center" vertical="bottom" textRotation="0" wrapText="true" indent="0" shrinkToFit="false"/>
      <protection locked="true" hidden="false"/>
    </xf>
    <xf numFmtId="167" fontId="7" fillId="0" borderId="3" xfId="0" applyFont="true" applyBorder="true" applyAlignment="true" applyProtection="false">
      <alignment horizontal="center" vertical="bottom" textRotation="0" wrapText="true" indent="0" shrinkToFit="false"/>
      <protection locked="true" hidden="false"/>
    </xf>
    <xf numFmtId="164" fontId="39" fillId="4" borderId="1" xfId="0" applyFont="true" applyBorder="true" applyAlignment="true" applyProtection="false">
      <alignment horizontal="center" vertical="center" textRotation="0" wrapText="true" indent="0" shrinkToFit="false"/>
      <protection locked="true" hidden="false"/>
    </xf>
    <xf numFmtId="164" fontId="9" fillId="23" borderId="1" xfId="0" applyFont="true" applyBorder="true" applyAlignment="true" applyProtection="false">
      <alignment horizontal="center" vertical="center" textRotation="0" wrapText="true" indent="0" shrinkToFit="false"/>
      <protection locked="true" hidden="false"/>
    </xf>
    <xf numFmtId="164" fontId="11" fillId="9" borderId="0" xfId="0" applyFont="true" applyBorder="false" applyAlignment="true" applyProtection="false">
      <alignment horizontal="center" vertical="bottom" textRotation="0" wrapText="false" indent="0" shrinkToFit="false"/>
      <protection locked="true" hidden="false"/>
    </xf>
    <xf numFmtId="167" fontId="9" fillId="4" borderId="1" xfId="0" applyFont="true" applyBorder="true" applyAlignment="true" applyProtection="false">
      <alignment horizontal="center" vertical="center" textRotation="0" wrapText="false" indent="0" shrinkToFit="false"/>
      <protection locked="true" hidden="false"/>
    </xf>
    <xf numFmtId="164" fontId="10" fillId="4" borderId="0" xfId="0" applyFont="true" applyBorder="false" applyAlignment="true" applyProtection="false">
      <alignment horizontal="center" vertical="bottom" textRotation="0" wrapText="false" indent="0" shrinkToFit="false"/>
      <protection locked="true" hidden="false"/>
    </xf>
    <xf numFmtId="164" fontId="9" fillId="15" borderId="1" xfId="0" applyFont="true" applyBorder="true" applyAlignment="true" applyProtection="false">
      <alignment horizontal="center" vertical="center" textRotation="0" wrapText="false" indent="0" shrinkToFit="false"/>
      <protection locked="true" hidden="false"/>
    </xf>
    <xf numFmtId="165" fontId="9" fillId="18" borderId="1" xfId="0" applyFont="true" applyBorder="true" applyAlignment="true" applyProtection="false">
      <alignment horizontal="general" vertical="bottom" textRotation="0" wrapText="true" indent="0" shrinkToFit="false"/>
      <protection locked="true" hidden="false"/>
    </xf>
    <xf numFmtId="164" fontId="7" fillId="18" borderId="1" xfId="0" applyFont="true" applyBorder="true" applyAlignment="true" applyProtection="false">
      <alignment horizontal="general" vertical="bottom" textRotation="0" wrapText="false" indent="0" shrinkToFit="false"/>
      <protection locked="true" hidden="false"/>
    </xf>
    <xf numFmtId="165" fontId="9" fillId="17" borderId="1" xfId="0" applyFont="true" applyBorder="true" applyAlignment="true" applyProtection="false">
      <alignment horizontal="general" vertical="bottom" textRotation="0" wrapText="true" indent="0" shrinkToFit="false"/>
      <protection locked="true" hidden="false"/>
    </xf>
    <xf numFmtId="164" fontId="79" fillId="9" borderId="0" xfId="0" applyFont="true" applyBorder="false" applyAlignment="true" applyProtection="false">
      <alignment horizontal="general" vertical="bottom" textRotation="0" wrapText="true" indent="0" shrinkToFit="false"/>
      <protection locked="true" hidden="false"/>
    </xf>
    <xf numFmtId="168" fontId="9" fillId="18" borderId="1" xfId="0" applyFont="true" applyBorder="tru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980000"/>
      <rgbColor rgb="FFCCCCCC"/>
      <rgbColor rgb="FFF7F7F7"/>
      <rgbColor rgb="FFE69138"/>
      <rgbColor rgb="FF9900FF"/>
      <rgbColor rgb="FF4A86E8"/>
      <rgbColor rgb="FFB7B7B8"/>
      <rgbColor rgb="FFC27BA0"/>
      <rgbColor rgb="FF6D9EEB"/>
      <rgbColor rgb="FFF6B26B"/>
      <rgbColor rgb="FFFFF2CC"/>
      <rgbColor rgb="FFEFEFEF"/>
      <rgbColor rgb="FFD0E1EE"/>
      <rgbColor rgb="FFDD7E6B"/>
      <rgbColor rgb="FF1155CC"/>
      <rgbColor rgb="FFC9DAF8"/>
      <rgbColor rgb="FFF7F7FA"/>
      <rgbColor rgb="FFF4CCCC"/>
      <rgbColor rgb="FFFFD966"/>
      <rgbColor rgb="FFB6D7A8"/>
      <rgbColor rgb="FFEAD1DC"/>
      <rgbColor rgb="FF7B1605"/>
      <rgbColor rgb="FF93C47D"/>
      <rgbColor rgb="FFF3F3F3"/>
      <rgbColor rgb="FFA2C4C9"/>
      <rgbColor rgb="FFEEEEEE"/>
      <rgbColor rgb="FFD6EAD1"/>
      <rgbColor rgb="FFFFE599"/>
      <rgbColor rgb="FF9FC5E8"/>
      <rgbColor rgb="FFEA9999"/>
      <rgbColor rgb="FFD5A6BD"/>
      <rgbColor rgb="FFF9CB9C"/>
      <rgbColor rgb="FF3A75E8"/>
      <rgbColor rgb="FF6FA8DC"/>
      <rgbColor rgb="FF7AB51D"/>
      <rgbColor rgb="FFF1C232"/>
      <rgbColor rgb="FFFF9900"/>
      <rgbColor rgb="FFE06666"/>
      <rgbColor rgb="FF5B684E"/>
      <rgbColor rgb="FF999999"/>
      <rgbColor rgb="FFD9D9D9"/>
      <rgbColor rgb="FF6AA84F"/>
      <rgbColor rgb="FFFCE5CD"/>
      <rgbColor rgb="FF252527"/>
      <rgbColor rgb="FFCC0000"/>
      <rgbColor rgb="FFE6B8AF"/>
      <rgbColor rgb="FF3C4447"/>
      <rgbColor rgb="FF363535"/>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14</xdr:col>
      <xdr:colOff>1562400</xdr:colOff>
      <xdr:row>1329</xdr:row>
      <xdr:rowOff>28440</xdr:rowOff>
    </xdr:from>
    <xdr:to>
      <xdr:col>15</xdr:col>
      <xdr:colOff>27360</xdr:colOff>
      <xdr:row>1334</xdr:row>
      <xdr:rowOff>132840</xdr:rowOff>
    </xdr:to>
    <xdr:pic>
      <xdr:nvPicPr>
        <xdr:cNvPr id="0" name="image1.jpg" descr=""/>
        <xdr:cNvPicPr/>
      </xdr:nvPicPr>
      <xdr:blipFill>
        <a:blip r:embed="rId1"/>
        <a:stretch/>
      </xdr:blipFill>
      <xdr:spPr>
        <a:xfrm>
          <a:off x="26762760" y="235308600"/>
          <a:ext cx="1257120" cy="9806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genius12348@yandex.ru" TargetMode="External"/><Relationship Id="rId3" Type="http://schemas.openxmlformats.org/officeDocument/2006/relationships/hyperlink" Target="mailto:dolphin_nahabino@mail.ru" TargetMode="External"/><Relationship Id="rId4" Type="http://schemas.openxmlformats.org/officeDocument/2006/relationships/hyperlink" Target="mailto:beloomut-school1@yandex.ru" TargetMode="External"/><Relationship Id="rId5" Type="http://schemas.openxmlformats.org/officeDocument/2006/relationships/drawing" Target="../drawings/drawing1.xml"/><Relationship Id="rId6" Type="http://schemas.openxmlformats.org/officeDocument/2006/relationships/vmlDrawing" Target="../drawings/vmlDrawing1.vml"/>
</Relationships>
</file>

<file path=xl/worksheets/_rels/sheet8.xml.rels><?xml version="1.0" encoding="UTF-8"?>
<Relationships xmlns="http://schemas.openxmlformats.org/package/2006/relationships"><Relationship Id="rId1" Type="http://schemas.openxmlformats.org/officeDocument/2006/relationships/hyperlink" Target="https://yandex.ru/maps/213/moscow/stops/station__9858914/"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yandex.ru/maps/213/moscow/stops/station__9858914/"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O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2" activeCellId="0" sqref="O2"/>
    </sheetView>
  </sheetViews>
  <sheetFormatPr defaultRowHeight="12.8" zeroHeight="false" outlineLevelRow="0" outlineLevelCol="0"/>
  <cols>
    <col collapsed="false" customWidth="false" hidden="false" outlineLevel="0" max="1025" min="1" style="0" width="11.52"/>
  </cols>
  <sheetData>
    <row r="2" customFormat="false" ht="12.8" hidden="false" customHeight="false" outlineLevel="0" collapsed="false">
      <c r="A2" s="0" t="s">
        <v>0</v>
      </c>
      <c r="B2" s="0" t="s">
        <v>1</v>
      </c>
      <c r="C2" s="0" t="s">
        <v>2</v>
      </c>
      <c r="D2" s="0" t="s">
        <v>3</v>
      </c>
      <c r="E2" s="0" t="s">
        <v>4</v>
      </c>
      <c r="F2" s="0" t="s">
        <v>5</v>
      </c>
      <c r="G2" s="0" t="s">
        <v>6</v>
      </c>
      <c r="H2" s="0" t="s">
        <v>7</v>
      </c>
      <c r="I2" s="0" t="s">
        <v>8</v>
      </c>
      <c r="J2" s="0" t="s">
        <v>9</v>
      </c>
      <c r="K2" s="0" t="s">
        <v>10</v>
      </c>
      <c r="L2" s="0" t="s">
        <v>11</v>
      </c>
      <c r="M2" s="0" t="s">
        <v>12</v>
      </c>
      <c r="N2" s="0" t="s">
        <v>13</v>
      </c>
      <c r="O2" s="0" t="s">
        <v>14</v>
      </c>
    </row>
    <row r="4" customFormat="false" ht="12.8" hidden="false" customHeight="false" outlineLevel="0" collapsed="false">
      <c r="E4" s="0" t="s">
        <v>15</v>
      </c>
      <c r="N4" s="0" t="s">
        <v>16</v>
      </c>
    </row>
    <row r="5" customFormat="false" ht="12.8" hidden="false" customHeight="false" outlineLevel="0" collapsed="false">
      <c r="E5" s="0" t="s">
        <v>17</v>
      </c>
      <c r="N5" s="0" t="s">
        <v>18</v>
      </c>
    </row>
    <row r="6" customFormat="false" ht="12.8" hidden="false" customHeight="false" outlineLevel="0" collapsed="false">
      <c r="E6" s="0" t="s">
        <v>19</v>
      </c>
      <c r="N6" s="0" t="s">
        <v>20</v>
      </c>
    </row>
    <row r="7" customFormat="false" ht="12.8" hidden="false" customHeight="false" outlineLevel="0" collapsed="false">
      <c r="E7" s="0" t="s">
        <v>21</v>
      </c>
    </row>
    <row r="18" customFormat="false" ht="12.8" hidden="false" customHeight="false" outlineLevel="0" collapsed="false">
      <c r="A18" s="0" t="s">
        <v>22</v>
      </c>
      <c r="B18" s="0" t="s">
        <v>23</v>
      </c>
      <c r="C18" s="0" t="s">
        <v>18</v>
      </c>
      <c r="D18" s="0" t="s">
        <v>20</v>
      </c>
      <c r="E18" s="0" t="s">
        <v>24</v>
      </c>
    </row>
    <row r="19" customFormat="false" ht="12.8" hidden="false" customHeight="false" outlineLevel="0" collapsed="false">
      <c r="A19" s="0" t="s">
        <v>25</v>
      </c>
    </row>
    <row r="20" customFormat="false" ht="12.8" hidden="false" customHeight="false" outlineLevel="0" collapsed="false">
      <c r="A20" s="0" t="s">
        <v>26</v>
      </c>
    </row>
    <row r="21" customFormat="false" ht="12.8" hidden="false" customHeight="false" outlineLevel="0" collapsed="false">
      <c r="A21" s="0" t="s">
        <v>27</v>
      </c>
    </row>
    <row r="24" customFormat="false" ht="12.8" hidden="false" customHeight="false" outlineLevel="0" collapsed="false">
      <c r="B24" s="1" t="s">
        <v>28</v>
      </c>
      <c r="C24" s="1"/>
      <c r="D24" s="1"/>
      <c r="E24" s="1"/>
      <c r="F24" s="1"/>
    </row>
    <row r="25" customFormat="false" ht="12.8" hidden="false" customHeight="false" outlineLevel="0" collapsed="false">
      <c r="A25" s="0" t="s">
        <v>29</v>
      </c>
      <c r="B25" s="0" t="s">
        <v>30</v>
      </c>
      <c r="C25" s="2" t="s">
        <v>25</v>
      </c>
      <c r="D25" s="2" t="s">
        <v>26</v>
      </c>
      <c r="E25" s="0" t="s">
        <v>31</v>
      </c>
      <c r="F25" s="0" t="s">
        <v>32</v>
      </c>
      <c r="G25" s="0" t="s">
        <v>27</v>
      </c>
    </row>
    <row r="26" customFormat="false" ht="12.8" hidden="false" customHeight="false" outlineLevel="0" collapsed="false">
      <c r="A26" s="2" t="s">
        <v>33</v>
      </c>
    </row>
    <row r="27" customFormat="false" ht="12.8" hidden="false" customHeight="false" outlineLevel="0" collapsed="false">
      <c r="A27" s="2" t="s">
        <v>33</v>
      </c>
    </row>
    <row r="28" customFormat="false" ht="12.8" hidden="false" customHeight="false" outlineLevel="0" collapsed="false">
      <c r="A28" s="2" t="s">
        <v>33</v>
      </c>
    </row>
  </sheetData>
  <mergeCells count="1">
    <mergeCell ref="B24:F24"/>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2.xml><?xml version="1.0" encoding="utf-8"?>
<worksheet xmlns="http://schemas.openxmlformats.org/spreadsheetml/2006/main" xmlns:r="http://schemas.openxmlformats.org/officeDocument/2006/relationships">
  <sheetPr filterMode="false">
    <pageSetUpPr fitToPage="true"/>
  </sheetPr>
  <dimension ref="A1:AK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9" activeCellId="0" sqref="A19"/>
    </sheetView>
  </sheetViews>
  <sheetFormatPr defaultRowHeight="15.75" zeroHeight="false" outlineLevelRow="0" outlineLevelCol="0"/>
  <cols>
    <col collapsed="false" customWidth="true" hidden="false" outlineLevel="0" max="1" min="1" style="0" width="15.14"/>
    <col collapsed="false" customWidth="true" hidden="false" outlineLevel="0" max="2" min="2" style="0" width="17.71"/>
    <col collapsed="false" customWidth="true" hidden="false" outlineLevel="0" max="3" min="3" style="0" width="34.13"/>
    <col collapsed="false" customWidth="true" hidden="false" outlineLevel="0" max="4" min="4" style="0" width="21.29"/>
    <col collapsed="false" customWidth="true" hidden="false" outlineLevel="0" max="5" min="5" style="0" width="79.43"/>
    <col collapsed="false" customWidth="true" hidden="false" outlineLevel="0" max="6" min="6" style="0" width="44.58"/>
    <col collapsed="false" customWidth="true" hidden="false" outlineLevel="0" max="7" min="7" style="0" width="18.43"/>
    <col collapsed="false" customWidth="true" hidden="false" outlineLevel="0" max="8" min="8" style="0" width="16.87"/>
    <col collapsed="false" customWidth="true" hidden="false" outlineLevel="0" max="9" min="9" style="0" width="14.43"/>
    <col collapsed="false" customWidth="true" hidden="false" outlineLevel="0" max="10" min="10" style="0" width="15.87"/>
    <col collapsed="false" customWidth="true" hidden="false" outlineLevel="0" max="11" min="11" style="0" width="18.58"/>
    <col collapsed="false" customWidth="true" hidden="false" outlineLevel="0" max="12" min="12" style="0" width="19.99"/>
    <col collapsed="false" customWidth="true" hidden="false" outlineLevel="0" max="13" min="13" style="0" width="19.57"/>
    <col collapsed="false" customWidth="true" hidden="false" outlineLevel="0" max="14" min="14" style="0" width="21.14"/>
    <col collapsed="false" customWidth="true" hidden="false" outlineLevel="0" max="15" min="15" style="0" width="39.57"/>
    <col collapsed="false" customWidth="true" hidden="false" outlineLevel="0" max="16" min="16" style="0" width="24.42"/>
    <col collapsed="false" customWidth="true" hidden="false" outlineLevel="0" max="17" min="17" style="0" width="46.71"/>
    <col collapsed="false" customWidth="true" hidden="false" outlineLevel="0" max="18" min="18" style="0" width="14.43"/>
    <col collapsed="false" customWidth="true" hidden="false" outlineLevel="0" max="19" min="19" style="0" width="24.29"/>
    <col collapsed="false" customWidth="true" hidden="false" outlineLevel="0" max="32" min="20" style="0" width="14.43"/>
    <col collapsed="false" customWidth="true" hidden="false" outlineLevel="0" max="33" min="33" style="0" width="12.71"/>
    <col collapsed="false" customWidth="true" hidden="false" outlineLevel="0" max="34" min="34" style="0" width="0.43"/>
    <col collapsed="false" customWidth="true" hidden="false" outlineLevel="0" max="37" min="35" style="0" width="29.29"/>
    <col collapsed="false" customWidth="true" hidden="false" outlineLevel="0" max="1025" min="38" style="0" width="14.43"/>
  </cols>
  <sheetData>
    <row r="1" customFormat="false" ht="80.25" hidden="false" customHeight="false" outlineLevel="0" collapsed="false">
      <c r="A1" s="3" t="s">
        <v>34</v>
      </c>
      <c r="B1" s="4" t="s">
        <v>1</v>
      </c>
      <c r="C1" s="4" t="s">
        <v>35</v>
      </c>
      <c r="D1" s="4" t="s">
        <v>3</v>
      </c>
      <c r="E1" s="4" t="s">
        <v>36</v>
      </c>
      <c r="F1" s="5" t="s">
        <v>37</v>
      </c>
      <c r="G1" s="4" t="s">
        <v>38</v>
      </c>
      <c r="H1" s="6" t="s">
        <v>39</v>
      </c>
      <c r="I1" s="6"/>
      <c r="J1" s="6"/>
      <c r="K1" s="6" t="s">
        <v>40</v>
      </c>
      <c r="L1" s="6"/>
      <c r="M1" s="4" t="s">
        <v>41</v>
      </c>
      <c r="N1" s="6" t="s">
        <v>42</v>
      </c>
      <c r="O1" s="7" t="s">
        <v>43</v>
      </c>
      <c r="P1" s="4" t="s">
        <v>44</v>
      </c>
      <c r="Q1" s="0" t="s">
        <v>45</v>
      </c>
    </row>
    <row r="2" customFormat="false" ht="13.8" hidden="false" customHeight="false" outlineLevel="0" collapsed="false">
      <c r="A2" s="8" t="n">
        <v>43173</v>
      </c>
      <c r="B2" s="9"/>
      <c r="C2" s="9"/>
      <c r="D2" s="9"/>
      <c r="E2" s="10"/>
      <c r="F2" s="11" t="n">
        <f aca="false">G2+H2+K2</f>
        <v>8034000</v>
      </c>
      <c r="G2" s="12" t="n">
        <f aca="false">SUM(G3:G62)</f>
        <v>520300</v>
      </c>
      <c r="H2" s="13" t="n">
        <f aca="false">SUM(H3:H62)</f>
        <v>7513700</v>
      </c>
      <c r="I2" s="14"/>
      <c r="J2" s="14"/>
      <c r="K2" s="14" t="n">
        <f aca="false">SUM(K3:K64)</f>
        <v>0</v>
      </c>
      <c r="L2" s="14"/>
      <c r="M2" s="9"/>
      <c r="N2" s="9"/>
      <c r="O2" s="9"/>
      <c r="P2" s="12" t="n">
        <f aca="false">SUM(P3:P64)</f>
        <v>9.70680683241423E+067</v>
      </c>
      <c r="Q2" s="15" t="s">
        <v>45</v>
      </c>
    </row>
    <row r="3" customFormat="false" ht="13.8" hidden="false" customHeight="false" outlineLevel="0" collapsed="false">
      <c r="A3" s="16" t="n">
        <v>1</v>
      </c>
      <c r="B3" s="17" t="n">
        <v>0.405555555555556</v>
      </c>
      <c r="C3" s="16" t="s">
        <v>46</v>
      </c>
      <c r="D3" s="18" t="s">
        <v>47</v>
      </c>
      <c r="E3" s="18" t="s">
        <v>48</v>
      </c>
      <c r="F3" s="18" t="s">
        <v>49</v>
      </c>
      <c r="G3" s="18" t="n">
        <v>2600</v>
      </c>
      <c r="H3" s="18"/>
      <c r="I3" s="18"/>
      <c r="J3" s="18"/>
      <c r="K3" s="18"/>
      <c r="L3" s="18"/>
      <c r="M3" s="19" t="s">
        <v>50</v>
      </c>
      <c r="N3" s="20" t="n">
        <v>43175</v>
      </c>
      <c r="O3" s="18"/>
      <c r="P3" s="18" t="n">
        <v>1</v>
      </c>
      <c r="Q3" s="15" t="s">
        <v>45</v>
      </c>
    </row>
    <row r="4" customFormat="false" ht="13.8" hidden="false" customHeight="false" outlineLevel="0" collapsed="false">
      <c r="A4" s="16" t="n">
        <v>2</v>
      </c>
      <c r="B4" s="16" t="s">
        <v>51</v>
      </c>
      <c r="C4" s="16" t="s">
        <v>52</v>
      </c>
      <c r="D4" s="18" t="s">
        <v>53</v>
      </c>
      <c r="E4" s="18" t="s">
        <v>54</v>
      </c>
      <c r="F4" s="21" t="s">
        <v>55</v>
      </c>
      <c r="G4" s="18" t="n">
        <v>2600</v>
      </c>
      <c r="H4" s="18"/>
      <c r="I4" s="18"/>
      <c r="J4" s="18"/>
      <c r="K4" s="18"/>
      <c r="L4" s="18"/>
      <c r="M4" s="18" t="s">
        <v>56</v>
      </c>
      <c r="N4" s="22" t="n">
        <v>43173</v>
      </c>
      <c r="O4" s="18"/>
      <c r="P4" s="18" t="n">
        <v>1</v>
      </c>
      <c r="Q4" s="15" t="s">
        <v>45</v>
      </c>
    </row>
    <row r="5" customFormat="false" ht="13.8" hidden="false" customHeight="false" outlineLevel="0" collapsed="false">
      <c r="A5" s="23" t="n">
        <v>3</v>
      </c>
      <c r="B5" s="23" t="s">
        <v>57</v>
      </c>
      <c r="C5" s="21" t="s">
        <v>58</v>
      </c>
      <c r="D5" s="24" t="s">
        <v>53</v>
      </c>
      <c r="E5" s="21" t="s">
        <v>59</v>
      </c>
      <c r="F5" s="21" t="s">
        <v>60</v>
      </c>
      <c r="G5" s="18" t="n">
        <v>2600</v>
      </c>
      <c r="H5" s="21"/>
      <c r="I5" s="21"/>
      <c r="J5" s="21"/>
      <c r="K5" s="21"/>
      <c r="L5" s="21"/>
      <c r="M5" s="21" t="s">
        <v>61</v>
      </c>
      <c r="N5" s="25" t="n">
        <v>43178</v>
      </c>
      <c r="O5" s="26"/>
      <c r="P5" s="23" t="n">
        <v>1</v>
      </c>
      <c r="Q5" s="15" t="s">
        <v>45</v>
      </c>
    </row>
    <row r="6" customFormat="false" ht="13.8" hidden="false" customHeight="false" outlineLevel="0" collapsed="false">
      <c r="A6" s="16" t="n">
        <v>4</v>
      </c>
      <c r="B6" s="16" t="s">
        <v>62</v>
      </c>
      <c r="C6" s="18" t="s">
        <v>63</v>
      </c>
      <c r="D6" s="24" t="s">
        <v>53</v>
      </c>
      <c r="E6" s="21" t="s">
        <v>64</v>
      </c>
      <c r="F6" s="18" t="s">
        <v>60</v>
      </c>
      <c r="G6" s="18" t="n">
        <v>2600</v>
      </c>
      <c r="H6" s="18"/>
      <c r="I6" s="18"/>
      <c r="J6" s="18"/>
      <c r="K6" s="18"/>
      <c r="L6" s="18"/>
      <c r="M6" s="18"/>
      <c r="N6" s="18"/>
      <c r="O6" s="27" t="s">
        <v>65</v>
      </c>
      <c r="P6" s="16" t="n">
        <v>1</v>
      </c>
      <c r="Q6" s="15" t="s">
        <v>45</v>
      </c>
    </row>
    <row r="7" customFormat="false" ht="13.8" hidden="false" customHeight="false" outlineLevel="0" collapsed="false">
      <c r="A7" s="3" t="s">
        <v>34</v>
      </c>
      <c r="B7" s="4" t="s">
        <v>1</v>
      </c>
      <c r="C7" s="4" t="s">
        <v>35</v>
      </c>
      <c r="D7" s="4" t="s">
        <v>3</v>
      </c>
      <c r="E7" s="4" t="s">
        <v>36</v>
      </c>
      <c r="F7" s="5" t="s">
        <v>37</v>
      </c>
      <c r="G7" s="4" t="s">
        <v>38</v>
      </c>
      <c r="H7" s="6" t="s">
        <v>39</v>
      </c>
      <c r="I7" s="6"/>
      <c r="J7" s="6"/>
      <c r="K7" s="6" t="s">
        <v>40</v>
      </c>
      <c r="L7" s="6"/>
      <c r="M7" s="4" t="s">
        <v>41</v>
      </c>
      <c r="N7" s="6" t="s">
        <v>42</v>
      </c>
      <c r="O7" s="7" t="s">
        <v>43</v>
      </c>
      <c r="P7" s="4" t="s">
        <v>44</v>
      </c>
      <c r="Q7" s="15" t="s">
        <v>45</v>
      </c>
    </row>
    <row r="8" customFormat="false" ht="13.8" hidden="false" customHeight="false" outlineLevel="0" collapsed="false">
      <c r="A8" s="8" t="n">
        <v>43174</v>
      </c>
      <c r="B8" s="9"/>
      <c r="C8" s="9"/>
      <c r="D8" s="9"/>
      <c r="E8" s="10"/>
      <c r="F8" s="11" t="n">
        <f aca="false">G8+H8+K8</f>
        <v>4039150</v>
      </c>
      <c r="G8" s="12" t="n">
        <f aca="false">SUM(G9:G68)</f>
        <v>257100</v>
      </c>
      <c r="H8" s="13" t="n">
        <f aca="false">SUM(H9:H68)</f>
        <v>3782050</v>
      </c>
      <c r="I8" s="14"/>
      <c r="J8" s="14"/>
      <c r="K8" s="14" t="n">
        <f aca="false">SUM(K9:K70)</f>
        <v>0</v>
      </c>
      <c r="L8" s="14"/>
      <c r="M8" s="9"/>
      <c r="N8" s="9"/>
      <c r="O8" s="9"/>
      <c r="P8" s="12" t="n">
        <f aca="false">SUM(P18:P76)</f>
        <v>3.23560227747141E+067</v>
      </c>
      <c r="Q8" s="15" t="s">
        <v>45</v>
      </c>
    </row>
    <row r="9" customFormat="false" ht="13.8" hidden="false" customHeight="false" outlineLevel="0" collapsed="false">
      <c r="A9" s="16" t="n">
        <v>1</v>
      </c>
      <c r="B9" s="28" t="s">
        <v>66</v>
      </c>
      <c r="C9" s="29" t="s">
        <v>67</v>
      </c>
      <c r="D9" s="30" t="s">
        <v>68</v>
      </c>
      <c r="E9" s="21" t="s">
        <v>69</v>
      </c>
      <c r="F9" s="21" t="s">
        <v>70</v>
      </c>
      <c r="G9" s="23" t="s">
        <v>71</v>
      </c>
      <c r="H9" s="21"/>
      <c r="I9" s="21"/>
      <c r="J9" s="21"/>
      <c r="K9" s="21"/>
      <c r="L9" s="21"/>
      <c r="M9" s="21"/>
      <c r="N9" s="21"/>
      <c r="O9" s="27" t="s">
        <v>72</v>
      </c>
      <c r="P9" s="16" t="n">
        <v>1</v>
      </c>
      <c r="Q9" s="15" t="s">
        <v>45</v>
      </c>
    </row>
    <row r="10" customFormat="false" ht="13.8" hidden="false" customHeight="false" outlineLevel="0" collapsed="false">
      <c r="A10" s="16" t="n">
        <v>2</v>
      </c>
      <c r="B10" s="23" t="s">
        <v>73</v>
      </c>
      <c r="C10" s="21" t="s">
        <v>74</v>
      </c>
      <c r="D10" s="30" t="s">
        <v>53</v>
      </c>
      <c r="E10" s="21" t="s">
        <v>75</v>
      </c>
      <c r="F10" s="21" t="s">
        <v>76</v>
      </c>
      <c r="G10" s="23" t="n">
        <v>3400</v>
      </c>
      <c r="H10" s="21"/>
      <c r="I10" s="21"/>
      <c r="J10" s="21"/>
      <c r="K10" s="21"/>
      <c r="L10" s="21"/>
      <c r="M10" s="21" t="s">
        <v>77</v>
      </c>
      <c r="N10" s="25" t="n">
        <v>43175</v>
      </c>
      <c r="O10" s="21" t="s">
        <v>15</v>
      </c>
      <c r="P10" s="16" t="n">
        <v>1</v>
      </c>
      <c r="Q10" s="15" t="s">
        <v>45</v>
      </c>
    </row>
    <row r="11" customFormat="false" ht="13.8" hidden="false" customHeight="false" outlineLevel="0" collapsed="false">
      <c r="A11" s="23" t="n">
        <v>3</v>
      </c>
      <c r="B11" s="23" t="s">
        <v>78</v>
      </c>
      <c r="C11" s="21" t="s">
        <v>79</v>
      </c>
      <c r="D11" s="29" t="s">
        <v>53</v>
      </c>
      <c r="E11" s="21" t="s">
        <v>80</v>
      </c>
      <c r="F11" s="21" t="s">
        <v>81</v>
      </c>
      <c r="G11" s="23" t="n">
        <v>5300</v>
      </c>
      <c r="H11" s="31"/>
      <c r="I11" s="21"/>
      <c r="J11" s="21"/>
      <c r="K11" s="21"/>
      <c r="L11" s="21"/>
      <c r="M11" s="21" t="s">
        <v>82</v>
      </c>
      <c r="N11" s="25" t="n">
        <v>43184</v>
      </c>
      <c r="O11" s="21" t="s">
        <v>15</v>
      </c>
      <c r="P11" s="16" t="n">
        <v>1</v>
      </c>
      <c r="Q11" s="15" t="s">
        <v>45</v>
      </c>
    </row>
    <row r="12" customFormat="false" ht="13.8" hidden="false" customHeight="false" outlineLevel="0" collapsed="false">
      <c r="A12" s="23" t="n">
        <v>4</v>
      </c>
      <c r="B12" s="23" t="s">
        <v>83</v>
      </c>
      <c r="C12" s="21" t="s">
        <v>84</v>
      </c>
      <c r="D12" s="29" t="s">
        <v>53</v>
      </c>
      <c r="E12" s="21" t="s">
        <v>85</v>
      </c>
      <c r="F12" s="21" t="s">
        <v>86</v>
      </c>
      <c r="G12" s="23"/>
      <c r="H12" s="32" t="n">
        <v>6650</v>
      </c>
      <c r="I12" s="33"/>
      <c r="J12" s="33"/>
      <c r="K12" s="21"/>
      <c r="L12" s="21"/>
      <c r="M12" s="34" t="s">
        <v>87</v>
      </c>
      <c r="N12" s="25" t="n">
        <v>43179</v>
      </c>
      <c r="O12" s="21" t="s">
        <v>15</v>
      </c>
      <c r="P12" s="16" t="n">
        <v>1</v>
      </c>
      <c r="Q12" s="15" t="s">
        <v>45</v>
      </c>
    </row>
    <row r="13" customFormat="false" ht="13.8" hidden="false" customHeight="false" outlineLevel="0" collapsed="false">
      <c r="A13" s="23" t="n">
        <v>5</v>
      </c>
      <c r="B13" s="23" t="s">
        <v>88</v>
      </c>
      <c r="C13" s="35" t="s">
        <v>89</v>
      </c>
      <c r="D13" s="29" t="s">
        <v>53</v>
      </c>
      <c r="E13" s="36" t="s">
        <v>90</v>
      </c>
      <c r="F13" s="37" t="s">
        <v>91</v>
      </c>
      <c r="G13" s="35" t="s">
        <v>92</v>
      </c>
      <c r="H13" s="38"/>
      <c r="I13" s="36"/>
      <c r="J13" s="36"/>
      <c r="K13" s="36"/>
      <c r="L13" s="36"/>
      <c r="M13" s="35"/>
      <c r="N13" s="36"/>
      <c r="O13" s="39" t="s">
        <v>93</v>
      </c>
      <c r="P13" s="35" t="n">
        <v>1</v>
      </c>
      <c r="Q13" s="15" t="s">
        <v>45</v>
      </c>
    </row>
    <row r="14" customFormat="false" ht="13.8" hidden="false" customHeight="false" outlineLevel="0" collapsed="false">
      <c r="A14" s="23" t="n">
        <v>6</v>
      </c>
      <c r="B14" s="23" t="s">
        <v>94</v>
      </c>
      <c r="C14" s="35" t="s">
        <v>95</v>
      </c>
      <c r="D14" s="29" t="s">
        <v>53</v>
      </c>
      <c r="E14" s="35" t="s">
        <v>96</v>
      </c>
      <c r="F14" s="37" t="s">
        <v>97</v>
      </c>
      <c r="G14" s="35" t="s">
        <v>92</v>
      </c>
      <c r="H14" s="38"/>
      <c r="I14" s="36"/>
      <c r="J14" s="36"/>
      <c r="K14" s="36"/>
      <c r="L14" s="36"/>
      <c r="M14" s="35"/>
      <c r="N14" s="36"/>
      <c r="O14" s="40" t="s">
        <v>98</v>
      </c>
      <c r="P14" s="35"/>
      <c r="Q14" s="15" t="s">
        <v>45</v>
      </c>
    </row>
    <row r="15" customFormat="false" ht="13.8" hidden="false" customHeight="false" outlineLevel="0" collapsed="false">
      <c r="A15" s="23" t="n">
        <v>7</v>
      </c>
      <c r="B15" s="23" t="s">
        <v>99</v>
      </c>
      <c r="C15" s="35" t="s">
        <v>100</v>
      </c>
      <c r="D15" s="29" t="s">
        <v>53</v>
      </c>
      <c r="E15" s="35" t="s">
        <v>101</v>
      </c>
      <c r="F15" s="37" t="s">
        <v>102</v>
      </c>
      <c r="G15" s="35" t="s">
        <v>103</v>
      </c>
      <c r="H15" s="38"/>
      <c r="I15" s="36"/>
      <c r="J15" s="36"/>
      <c r="K15" s="36"/>
      <c r="L15" s="36"/>
      <c r="M15" s="35"/>
      <c r="N15" s="36"/>
      <c r="O15" s="27" t="s">
        <v>104</v>
      </c>
      <c r="P15" s="35"/>
      <c r="Q15" s="15" t="s">
        <v>45</v>
      </c>
    </row>
    <row r="16" customFormat="false" ht="13.8" hidden="false" customHeight="false" outlineLevel="0" collapsed="false">
      <c r="A16" s="3" t="s">
        <v>34</v>
      </c>
      <c r="B16" s="4" t="s">
        <v>1</v>
      </c>
      <c r="C16" s="4" t="s">
        <v>35</v>
      </c>
      <c r="D16" s="4" t="s">
        <v>3</v>
      </c>
      <c r="E16" s="4" t="s">
        <v>36</v>
      </c>
      <c r="F16" s="5" t="s">
        <v>37</v>
      </c>
      <c r="G16" s="4" t="s">
        <v>38</v>
      </c>
      <c r="H16" s="6" t="s">
        <v>39</v>
      </c>
      <c r="I16" s="6"/>
      <c r="J16" s="6"/>
      <c r="K16" s="6" t="s">
        <v>40</v>
      </c>
      <c r="L16" s="6"/>
      <c r="M16" s="4" t="s">
        <v>41</v>
      </c>
      <c r="N16" s="6" t="s">
        <v>42</v>
      </c>
      <c r="O16" s="7" t="s">
        <v>43</v>
      </c>
      <c r="P16" s="4" t="s">
        <v>44</v>
      </c>
      <c r="Q16" s="15" t="s">
        <v>45</v>
      </c>
    </row>
    <row r="17" customFormat="false" ht="13.8" hidden="false" customHeight="false" outlineLevel="0" collapsed="false">
      <c r="A17" s="8" t="n">
        <v>43175</v>
      </c>
      <c r="B17" s="9"/>
      <c r="C17" s="9"/>
      <c r="D17" s="9"/>
      <c r="E17" s="10"/>
      <c r="F17" s="11" t="n">
        <f aca="false">G17+H17+K17</f>
        <v>2017400</v>
      </c>
      <c r="G17" s="12" t="n">
        <f aca="false">SUM(G19:G77)</f>
        <v>129700</v>
      </c>
      <c r="H17" s="13" t="n">
        <f aca="false">SUM(H19:H77)</f>
        <v>1887700</v>
      </c>
      <c r="I17" s="14"/>
      <c r="J17" s="14"/>
      <c r="K17" s="14" t="n">
        <f aca="false">SUM(K19:K79)</f>
        <v>0</v>
      </c>
      <c r="L17" s="14"/>
      <c r="M17" s="9"/>
      <c r="N17" s="9"/>
      <c r="O17" s="39"/>
      <c r="P17" s="12" t="n">
        <f aca="false">SUM(P18:P76)</f>
        <v>3.23560227747141E+067</v>
      </c>
      <c r="Q17" s="15" t="s">
        <v>45</v>
      </c>
    </row>
    <row r="18" customFormat="false" ht="13.8" hidden="false" customHeight="false" outlineLevel="0" collapsed="false">
      <c r="A18" s="16" t="n">
        <v>1</v>
      </c>
      <c r="B18" s="41" t="s">
        <v>105</v>
      </c>
      <c r="C18" s="41" t="s">
        <v>106</v>
      </c>
      <c r="D18" s="42" t="s">
        <v>53</v>
      </c>
      <c r="E18" s="42" t="s">
        <v>107</v>
      </c>
      <c r="F18" s="42" t="s">
        <v>108</v>
      </c>
      <c r="G18" s="41" t="s">
        <v>109</v>
      </c>
      <c r="H18" s="42"/>
      <c r="I18" s="42"/>
      <c r="J18" s="42"/>
      <c r="K18" s="42"/>
      <c r="L18" s="42"/>
      <c r="M18" s="42"/>
      <c r="N18" s="42"/>
      <c r="O18" s="39" t="s">
        <v>93</v>
      </c>
      <c r="P18" s="18" t="n">
        <v>1</v>
      </c>
      <c r="Q18" s="15" t="s">
        <v>45</v>
      </c>
    </row>
    <row r="19" customFormat="false" ht="13.8" hidden="false" customHeight="false" outlineLevel="0" collapsed="false">
      <c r="A19" s="16" t="n">
        <v>2</v>
      </c>
      <c r="B19" s="23" t="s">
        <v>51</v>
      </c>
      <c r="C19" s="23" t="n">
        <v>79670908684</v>
      </c>
      <c r="D19" s="21" t="s">
        <v>110</v>
      </c>
      <c r="E19" s="21" t="s">
        <v>111</v>
      </c>
      <c r="F19" s="21" t="s">
        <v>112</v>
      </c>
      <c r="G19" s="23"/>
      <c r="H19" s="21"/>
      <c r="I19" s="21"/>
      <c r="J19" s="21"/>
      <c r="K19" s="21"/>
      <c r="L19" s="21"/>
      <c r="M19" s="21"/>
      <c r="N19" s="21"/>
      <c r="O19" s="26"/>
      <c r="P19" s="18" t="n">
        <v>1</v>
      </c>
      <c r="Q19" s="15" t="s">
        <v>45</v>
      </c>
    </row>
    <row r="20" customFormat="false" ht="13.8" hidden="false" customHeight="false" outlineLevel="0" collapsed="false">
      <c r="A20" s="16" t="n">
        <v>3</v>
      </c>
      <c r="B20" s="23" t="s">
        <v>113</v>
      </c>
      <c r="C20" s="23" t="s">
        <v>114</v>
      </c>
      <c r="D20" s="21" t="s">
        <v>53</v>
      </c>
      <c r="E20" s="21" t="s">
        <v>115</v>
      </c>
      <c r="F20" s="21"/>
      <c r="G20" s="23"/>
      <c r="H20" s="21"/>
      <c r="I20" s="21"/>
      <c r="J20" s="21"/>
      <c r="K20" s="21"/>
      <c r="L20" s="21"/>
      <c r="M20" s="43"/>
      <c r="N20" s="25"/>
      <c r="O20" s="44" t="s">
        <v>116</v>
      </c>
      <c r="P20" s="16"/>
      <c r="Q20" s="15" t="s">
        <v>45</v>
      </c>
    </row>
    <row r="21" customFormat="false" ht="13.8" hidden="false" customHeight="false" outlineLevel="0" collapsed="false">
      <c r="A21" s="16" t="n">
        <v>4</v>
      </c>
      <c r="B21" s="23" t="s">
        <v>117</v>
      </c>
      <c r="C21" s="23" t="s">
        <v>118</v>
      </c>
      <c r="D21" s="21" t="s">
        <v>53</v>
      </c>
      <c r="E21" s="21" t="s">
        <v>119</v>
      </c>
      <c r="F21" s="21" t="s">
        <v>120</v>
      </c>
      <c r="G21" s="23" t="n">
        <v>2200</v>
      </c>
      <c r="H21" s="21"/>
      <c r="I21" s="21"/>
      <c r="J21" s="21"/>
      <c r="K21" s="21"/>
      <c r="L21" s="21"/>
      <c r="M21" s="43" t="s">
        <v>121</v>
      </c>
      <c r="N21" s="25" t="n">
        <v>43176</v>
      </c>
      <c r="O21" s="45" t="s">
        <v>15</v>
      </c>
      <c r="P21" s="16" t="n">
        <v>1</v>
      </c>
      <c r="Q21" s="15" t="s">
        <v>45</v>
      </c>
    </row>
    <row r="22" customFormat="false" ht="13.8" hidden="false" customHeight="false" outlineLevel="0" collapsed="false">
      <c r="A22" s="16" t="n">
        <v>5</v>
      </c>
      <c r="B22" s="23" t="s">
        <v>122</v>
      </c>
      <c r="C22" s="23" t="s">
        <v>123</v>
      </c>
      <c r="D22" s="21" t="s">
        <v>53</v>
      </c>
      <c r="E22" s="21" t="s">
        <v>124</v>
      </c>
      <c r="F22" s="21" t="s">
        <v>125</v>
      </c>
      <c r="G22" s="23" t="n">
        <v>4700</v>
      </c>
      <c r="H22" s="21"/>
      <c r="I22" s="21"/>
      <c r="J22" s="21"/>
      <c r="K22" s="21"/>
      <c r="L22" s="21"/>
      <c r="M22" s="43" t="s">
        <v>126</v>
      </c>
      <c r="N22" s="25" t="n">
        <v>43176</v>
      </c>
      <c r="O22" s="45" t="s">
        <v>15</v>
      </c>
      <c r="P22" s="16" t="n">
        <v>1</v>
      </c>
      <c r="Q22" s="15" t="s">
        <v>45</v>
      </c>
    </row>
    <row r="23" customFormat="false" ht="13.8" hidden="false" customHeight="false" outlineLevel="0" collapsed="false">
      <c r="A23" s="16" t="n">
        <v>6</v>
      </c>
      <c r="B23" s="46" t="n">
        <v>0.5125</v>
      </c>
      <c r="C23" s="23" t="s">
        <v>127</v>
      </c>
      <c r="D23" s="21" t="s">
        <v>110</v>
      </c>
      <c r="E23" s="21" t="s">
        <v>128</v>
      </c>
      <c r="F23" s="21" t="s">
        <v>129</v>
      </c>
      <c r="G23" s="23" t="s">
        <v>130</v>
      </c>
      <c r="H23" s="21"/>
      <c r="I23" s="21"/>
      <c r="J23" s="21"/>
      <c r="K23" s="21"/>
      <c r="L23" s="21"/>
      <c r="M23" s="21"/>
      <c r="N23" s="21"/>
      <c r="O23" s="27" t="s">
        <v>131</v>
      </c>
      <c r="P23" s="16" t="n">
        <v>1</v>
      </c>
      <c r="Q23" s="15" t="s">
        <v>45</v>
      </c>
    </row>
    <row r="24" customFormat="false" ht="13.8" hidden="false" customHeight="false" outlineLevel="0" collapsed="false">
      <c r="A24" s="47" t="n">
        <v>7</v>
      </c>
      <c r="B24" s="48"/>
      <c r="C24" s="42" t="s">
        <v>132</v>
      </c>
      <c r="D24" s="42" t="s">
        <v>110</v>
      </c>
      <c r="E24" s="42" t="s">
        <v>133</v>
      </c>
      <c r="F24" s="42" t="s">
        <v>129</v>
      </c>
      <c r="G24" s="41" t="s">
        <v>134</v>
      </c>
      <c r="H24" s="42"/>
      <c r="I24" s="42"/>
      <c r="J24" s="42"/>
      <c r="K24" s="42"/>
      <c r="L24" s="42"/>
      <c r="M24" s="49" t="s">
        <v>135</v>
      </c>
      <c r="N24" s="50" t="n">
        <v>43177</v>
      </c>
      <c r="O24" s="51" t="s">
        <v>15</v>
      </c>
      <c r="P24" s="47" t="n">
        <v>1</v>
      </c>
      <c r="Q24" s="15" t="s">
        <v>45</v>
      </c>
    </row>
    <row r="25" customFormat="false" ht="13.8" hidden="false" customHeight="false" outlineLevel="0" collapsed="false">
      <c r="A25" s="16" t="n">
        <v>8</v>
      </c>
      <c r="B25" s="23" t="s">
        <v>122</v>
      </c>
      <c r="C25" s="21" t="s">
        <v>136</v>
      </c>
      <c r="D25" s="21" t="s">
        <v>53</v>
      </c>
      <c r="E25" s="21" t="s">
        <v>137</v>
      </c>
      <c r="F25" s="21" t="s">
        <v>138</v>
      </c>
      <c r="G25" s="23" t="s">
        <v>139</v>
      </c>
      <c r="H25" s="21"/>
      <c r="I25" s="21"/>
      <c r="J25" s="21"/>
      <c r="K25" s="21"/>
      <c r="L25" s="21"/>
      <c r="M25" s="21"/>
      <c r="N25" s="21"/>
      <c r="O25" s="40" t="s">
        <v>140</v>
      </c>
      <c r="P25" s="16" t="n">
        <v>1</v>
      </c>
      <c r="Q25" s="15" t="s">
        <v>45</v>
      </c>
    </row>
    <row r="26" customFormat="false" ht="13.8" hidden="false" customHeight="false" outlineLevel="0" collapsed="false">
      <c r="A26" s="16" t="n">
        <v>9</v>
      </c>
      <c r="B26" s="23" t="s">
        <v>141</v>
      </c>
      <c r="C26" s="52" t="s">
        <v>142</v>
      </c>
      <c r="D26" s="21" t="s">
        <v>53</v>
      </c>
      <c r="E26" s="21" t="s">
        <v>143</v>
      </c>
      <c r="F26" s="53" t="s">
        <v>144</v>
      </c>
      <c r="G26" s="21" t="n">
        <v>3200</v>
      </c>
      <c r="H26" s="21"/>
      <c r="I26" s="21"/>
      <c r="J26" s="21"/>
      <c r="K26" s="21"/>
      <c r="L26" s="21"/>
      <c r="M26" s="54" t="s">
        <v>145</v>
      </c>
      <c r="N26" s="25" t="n">
        <v>43175</v>
      </c>
      <c r="O26" s="45" t="s">
        <v>15</v>
      </c>
      <c r="P26" s="18" t="n">
        <v>1</v>
      </c>
      <c r="Q26" s="15" t="s">
        <v>45</v>
      </c>
    </row>
    <row r="27" customFormat="false" ht="13.8" hidden="false" customHeight="false" outlineLevel="0" collapsed="false">
      <c r="A27" s="16" t="n">
        <v>10</v>
      </c>
      <c r="B27" s="23" t="s">
        <v>146</v>
      </c>
      <c r="C27" s="52" t="s">
        <v>147</v>
      </c>
      <c r="D27" s="21" t="s">
        <v>53</v>
      </c>
      <c r="E27" s="21" t="s">
        <v>148</v>
      </c>
      <c r="F27" s="53" t="s">
        <v>129</v>
      </c>
      <c r="G27" s="21"/>
      <c r="H27" s="21" t="n">
        <v>12000</v>
      </c>
      <c r="I27" s="21"/>
      <c r="J27" s="21"/>
      <c r="K27" s="21"/>
      <c r="L27" s="21"/>
      <c r="M27" s="54"/>
      <c r="N27" s="25"/>
      <c r="O27" s="45" t="s">
        <v>15</v>
      </c>
      <c r="P27" s="18"/>
      <c r="Q27" s="15" t="s">
        <v>45</v>
      </c>
    </row>
    <row r="28" customFormat="false" ht="13.8" hidden="false" customHeight="false" outlineLevel="0" collapsed="false">
      <c r="A28" s="16" t="n">
        <v>11</v>
      </c>
      <c r="B28" s="23" t="s">
        <v>149</v>
      </c>
      <c r="C28" s="52" t="s">
        <v>150</v>
      </c>
      <c r="D28" s="21" t="s">
        <v>53</v>
      </c>
      <c r="E28" s="21" t="s">
        <v>151</v>
      </c>
      <c r="F28" s="53" t="s">
        <v>152</v>
      </c>
      <c r="G28" s="21"/>
      <c r="H28" s="21"/>
      <c r="I28" s="21"/>
      <c r="J28" s="21"/>
      <c r="K28" s="21"/>
      <c r="L28" s="21"/>
      <c r="M28" s="54"/>
      <c r="N28" s="25"/>
      <c r="O28" s="40" t="s">
        <v>153</v>
      </c>
      <c r="P28" s="18"/>
      <c r="Q28" s="15" t="s">
        <v>45</v>
      </c>
    </row>
    <row r="29" customFormat="false" ht="10.5" hidden="false" customHeight="true" outlineLevel="0" collapsed="false">
      <c r="A29" s="16" t="n">
        <v>12</v>
      </c>
      <c r="B29" s="23" t="s">
        <v>154</v>
      </c>
      <c r="C29" s="21" t="s">
        <v>155</v>
      </c>
      <c r="D29" s="21" t="s">
        <v>53</v>
      </c>
      <c r="E29" s="55" t="s">
        <v>156</v>
      </c>
      <c r="F29" s="21" t="s">
        <v>157</v>
      </c>
      <c r="G29" s="23" t="n">
        <v>3400</v>
      </c>
      <c r="H29" s="21"/>
      <c r="I29" s="21"/>
      <c r="J29" s="21"/>
      <c r="K29" s="21"/>
      <c r="L29" s="21"/>
      <c r="M29" s="55" t="s">
        <v>158</v>
      </c>
      <c r="N29" s="25" t="n">
        <v>43177</v>
      </c>
      <c r="O29" s="45" t="s">
        <v>15</v>
      </c>
      <c r="P29" s="16" t="n">
        <v>1</v>
      </c>
      <c r="Q29" s="15" t="s">
        <v>45</v>
      </c>
    </row>
    <row r="30" customFormat="false" ht="13.8" hidden="false" customHeight="false" outlineLevel="0" collapsed="false">
      <c r="A30" s="16" t="n">
        <v>13</v>
      </c>
      <c r="B30" s="46" t="n">
        <v>0.615972222222222</v>
      </c>
      <c r="C30" s="56" t="s">
        <v>159</v>
      </c>
      <c r="D30" s="21" t="s">
        <v>110</v>
      </c>
      <c r="E30" s="21" t="s">
        <v>160</v>
      </c>
      <c r="F30" s="21"/>
      <c r="G30" s="23"/>
      <c r="H30" s="21"/>
      <c r="I30" s="21"/>
      <c r="J30" s="21"/>
      <c r="K30" s="21"/>
      <c r="L30" s="21"/>
      <c r="M30" s="21"/>
      <c r="N30" s="21"/>
      <c r="O30" s="40" t="s">
        <v>161</v>
      </c>
      <c r="P30" s="16" t="n">
        <v>1</v>
      </c>
      <c r="Q30" s="15" t="s">
        <v>45</v>
      </c>
    </row>
    <row r="31" customFormat="false" ht="13.8" hidden="false" customHeight="false" outlineLevel="0" collapsed="false">
      <c r="A31" s="16" t="n">
        <v>14</v>
      </c>
      <c r="B31" s="41" t="s">
        <v>162</v>
      </c>
      <c r="C31" s="57" t="s">
        <v>163</v>
      </c>
      <c r="D31" s="42" t="s">
        <v>53</v>
      </c>
      <c r="E31" s="42" t="s">
        <v>164</v>
      </c>
      <c r="F31" s="42" t="s">
        <v>165</v>
      </c>
      <c r="G31" s="41" t="s">
        <v>166</v>
      </c>
      <c r="H31" s="42"/>
      <c r="I31" s="42"/>
      <c r="J31" s="42"/>
      <c r="K31" s="42"/>
      <c r="L31" s="42"/>
      <c r="M31" s="51"/>
      <c r="N31" s="50" t="n">
        <v>43176</v>
      </c>
      <c r="O31" s="39" t="s">
        <v>93</v>
      </c>
      <c r="P31" s="16" t="n">
        <v>1</v>
      </c>
      <c r="Q31" s="15" t="s">
        <v>45</v>
      </c>
    </row>
    <row r="32" customFormat="false" ht="13.8" hidden="false" customHeight="false" outlineLevel="0" collapsed="false">
      <c r="A32" s="16" t="n">
        <v>15</v>
      </c>
      <c r="B32" s="23" t="s">
        <v>78</v>
      </c>
      <c r="C32" s="21" t="s">
        <v>167</v>
      </c>
      <c r="D32" s="21" t="s">
        <v>53</v>
      </c>
      <c r="E32" s="21" t="s">
        <v>168</v>
      </c>
      <c r="F32" s="21" t="s">
        <v>169</v>
      </c>
      <c r="G32" s="23"/>
      <c r="H32" s="21" t="n">
        <v>4700</v>
      </c>
      <c r="I32" s="21"/>
      <c r="J32" s="21"/>
      <c r="K32" s="21"/>
      <c r="L32" s="21"/>
      <c r="M32" s="34" t="s">
        <v>170</v>
      </c>
      <c r="N32" s="25" t="n">
        <v>43177</v>
      </c>
      <c r="O32" s="45" t="s">
        <v>15</v>
      </c>
      <c r="P32" s="16" t="n">
        <v>1</v>
      </c>
      <c r="Q32" s="15" t="s">
        <v>45</v>
      </c>
    </row>
    <row r="33" customFormat="false" ht="13.8" hidden="false" customHeight="false" outlineLevel="0" collapsed="false">
      <c r="A33" s="16" t="n">
        <v>16</v>
      </c>
      <c r="B33" s="58" t="n">
        <v>43237</v>
      </c>
      <c r="C33" s="23" t="s">
        <v>171</v>
      </c>
      <c r="D33" s="21" t="s">
        <v>53</v>
      </c>
      <c r="E33" s="21" t="s">
        <v>172</v>
      </c>
      <c r="F33" s="21" t="s">
        <v>173</v>
      </c>
      <c r="G33" s="23" t="n">
        <v>3100</v>
      </c>
      <c r="H33" s="21"/>
      <c r="I33" s="21"/>
      <c r="J33" s="21"/>
      <c r="K33" s="21"/>
      <c r="L33" s="21"/>
      <c r="M33" s="55" t="s">
        <v>174</v>
      </c>
      <c r="N33" s="25" t="n">
        <v>43176</v>
      </c>
      <c r="O33" s="45" t="s">
        <v>15</v>
      </c>
      <c r="P33" s="16" t="n">
        <v>1</v>
      </c>
      <c r="Q33" s="15" t="s">
        <v>45</v>
      </c>
    </row>
    <row r="34" customFormat="false" ht="13.8" hidden="false" customHeight="false" outlineLevel="0" collapsed="false">
      <c r="A34" s="16" t="n">
        <v>17</v>
      </c>
      <c r="B34" s="23" t="s">
        <v>175</v>
      </c>
      <c r="C34" s="23" t="s">
        <v>176</v>
      </c>
      <c r="D34" s="21" t="s">
        <v>53</v>
      </c>
      <c r="E34" s="21" t="s">
        <v>177</v>
      </c>
      <c r="F34" s="21" t="s">
        <v>178</v>
      </c>
      <c r="G34" s="23" t="n">
        <v>3000</v>
      </c>
      <c r="H34" s="21"/>
      <c r="I34" s="21"/>
      <c r="J34" s="21"/>
      <c r="K34" s="21"/>
      <c r="L34" s="21"/>
      <c r="M34" s="55" t="s">
        <v>179</v>
      </c>
      <c r="N34" s="25" t="n">
        <v>43176</v>
      </c>
      <c r="O34" s="45" t="s">
        <v>15</v>
      </c>
      <c r="P34" s="16" t="n">
        <v>1</v>
      </c>
      <c r="Q34" s="15" t="s">
        <v>45</v>
      </c>
    </row>
    <row r="35" customFormat="false" ht="13.8" hidden="false" customHeight="false" outlineLevel="0" collapsed="false">
      <c r="A35" s="16" t="n">
        <v>18</v>
      </c>
      <c r="B35" s="23" t="s">
        <v>180</v>
      </c>
      <c r="C35" s="21" t="s">
        <v>181</v>
      </c>
      <c r="D35" s="21" t="s">
        <v>53</v>
      </c>
      <c r="E35" s="21" t="s">
        <v>182</v>
      </c>
      <c r="F35" s="21" t="s">
        <v>183</v>
      </c>
      <c r="G35" s="23" t="n">
        <v>4100</v>
      </c>
      <c r="H35" s="21"/>
      <c r="I35" s="21"/>
      <c r="J35" s="21"/>
      <c r="K35" s="21"/>
      <c r="L35" s="21"/>
      <c r="M35" s="21"/>
      <c r="N35" s="21"/>
      <c r="O35" s="45" t="s">
        <v>15</v>
      </c>
      <c r="P35" s="16"/>
      <c r="Q35" s="15" t="s">
        <v>45</v>
      </c>
    </row>
    <row r="36" customFormat="false" ht="13.8" hidden="false" customHeight="false" outlineLevel="0" collapsed="false">
      <c r="A36" s="3" t="s">
        <v>34</v>
      </c>
      <c r="B36" s="59" t="s">
        <v>1</v>
      </c>
      <c r="C36" s="4" t="s">
        <v>35</v>
      </c>
      <c r="D36" s="4" t="s">
        <v>3</v>
      </c>
      <c r="E36" s="4" t="s">
        <v>36</v>
      </c>
      <c r="F36" s="5" t="s">
        <v>37</v>
      </c>
      <c r="G36" s="4" t="s">
        <v>38</v>
      </c>
      <c r="H36" s="6" t="s">
        <v>39</v>
      </c>
      <c r="I36" s="6"/>
      <c r="J36" s="6"/>
      <c r="K36" s="6" t="s">
        <v>40</v>
      </c>
      <c r="L36" s="6"/>
      <c r="M36" s="4" t="s">
        <v>41</v>
      </c>
      <c r="N36" s="6" t="s">
        <v>42</v>
      </c>
      <c r="O36" s="7" t="s">
        <v>43</v>
      </c>
      <c r="P36" s="4" t="s">
        <v>44</v>
      </c>
      <c r="Q36" s="15" t="s">
        <v>45</v>
      </c>
    </row>
    <row r="37" customFormat="false" ht="13.8" hidden="false" customHeight="false" outlineLevel="0" collapsed="false">
      <c r="A37" s="60" t="n">
        <v>43176</v>
      </c>
      <c r="B37" s="61" t="s">
        <v>184</v>
      </c>
      <c r="C37" s="62"/>
      <c r="D37" s="62"/>
      <c r="E37" s="63"/>
      <c r="F37" s="64" t="n">
        <f aca="false">G37+H37+K37</f>
        <v>678900</v>
      </c>
      <c r="G37" s="65" t="n">
        <f aca="false">SUM(G38:G39)</f>
        <v>7700</v>
      </c>
      <c r="H37" s="66" t="n">
        <f aca="false">SUM(H44:H98)</f>
        <v>671200</v>
      </c>
      <c r="I37" s="67"/>
      <c r="J37" s="67"/>
      <c r="K37" s="67" t="n">
        <f aca="false">SUM(K44:K98)</f>
        <v>0</v>
      </c>
      <c r="L37" s="67"/>
      <c r="M37" s="62"/>
      <c r="N37" s="62"/>
      <c r="O37" s="68"/>
      <c r="P37" s="65" t="n">
        <f aca="false">SUM(P38:P40)</f>
        <v>3</v>
      </c>
      <c r="Q37" s="15" t="s">
        <v>45</v>
      </c>
    </row>
    <row r="38" customFormat="false" ht="13.8" hidden="false" customHeight="false" outlineLevel="0" collapsed="false">
      <c r="A38" s="16" t="n">
        <v>1</v>
      </c>
      <c r="B38" s="16" t="s">
        <v>185</v>
      </c>
      <c r="C38" s="23" t="s">
        <v>186</v>
      </c>
      <c r="D38" s="21" t="s">
        <v>53</v>
      </c>
      <c r="E38" s="21" t="s">
        <v>187</v>
      </c>
      <c r="F38" s="21" t="s">
        <v>188</v>
      </c>
      <c r="G38" s="23" t="n">
        <v>4300</v>
      </c>
      <c r="H38" s="21"/>
      <c r="I38" s="21"/>
      <c r="J38" s="21"/>
      <c r="K38" s="21"/>
      <c r="L38" s="21"/>
      <c r="M38" s="21" t="s">
        <v>189</v>
      </c>
      <c r="N38" s="25" t="n">
        <v>43183</v>
      </c>
      <c r="O38" s="45" t="s">
        <v>15</v>
      </c>
      <c r="P38" s="16" t="n">
        <v>1</v>
      </c>
      <c r="Q38" s="15" t="s">
        <v>45</v>
      </c>
    </row>
    <row r="39" customFormat="false" ht="13.8" hidden="false" customHeight="false" outlineLevel="0" collapsed="false">
      <c r="A39" s="16" t="n">
        <v>2</v>
      </c>
      <c r="B39" s="23" t="s">
        <v>190</v>
      </c>
      <c r="C39" s="69" t="s">
        <v>191</v>
      </c>
      <c r="D39" s="21" t="s">
        <v>53</v>
      </c>
      <c r="E39" s="21" t="s">
        <v>192</v>
      </c>
      <c r="F39" s="21" t="s">
        <v>193</v>
      </c>
      <c r="G39" s="23" t="n">
        <v>3400</v>
      </c>
      <c r="H39" s="21"/>
      <c r="I39" s="21"/>
      <c r="J39" s="21"/>
      <c r="K39" s="21"/>
      <c r="L39" s="21"/>
      <c r="M39" s="21" t="s">
        <v>194</v>
      </c>
      <c r="N39" s="25" t="n">
        <v>43177</v>
      </c>
      <c r="O39" s="45" t="s">
        <v>15</v>
      </c>
      <c r="P39" s="16" t="n">
        <v>1</v>
      </c>
      <c r="Q39" s="15" t="s">
        <v>45</v>
      </c>
    </row>
    <row r="40" customFormat="false" ht="13.8" hidden="false" customHeight="false" outlineLevel="0" collapsed="false">
      <c r="A40" s="16" t="n">
        <v>3</v>
      </c>
      <c r="B40" s="23" t="s">
        <v>195</v>
      </c>
      <c r="C40" s="23" t="s">
        <v>196</v>
      </c>
      <c r="D40" s="21" t="s">
        <v>53</v>
      </c>
      <c r="E40" s="21" t="s">
        <v>197</v>
      </c>
      <c r="F40" s="21" t="s">
        <v>198</v>
      </c>
      <c r="G40" s="23"/>
      <c r="H40" s="21"/>
      <c r="I40" s="21"/>
      <c r="J40" s="21"/>
      <c r="K40" s="21"/>
      <c r="L40" s="21"/>
      <c r="M40" s="21"/>
      <c r="N40" s="21"/>
      <c r="O40" s="44" t="s">
        <v>116</v>
      </c>
      <c r="P40" s="16" t="n">
        <v>1</v>
      </c>
      <c r="Q40" s="15" t="s">
        <v>45</v>
      </c>
    </row>
    <row r="41" customFormat="false" ht="13.8" hidden="false" customHeight="false" outlineLevel="0" collapsed="false">
      <c r="A41" s="3" t="s">
        <v>34</v>
      </c>
      <c r="B41" s="59" t="s">
        <v>1</v>
      </c>
      <c r="C41" s="4" t="s">
        <v>35</v>
      </c>
      <c r="D41" s="4" t="s">
        <v>3</v>
      </c>
      <c r="E41" s="4" t="s">
        <v>36</v>
      </c>
      <c r="F41" s="5" t="s">
        <v>37</v>
      </c>
      <c r="G41" s="4" t="s">
        <v>38</v>
      </c>
      <c r="H41" s="6" t="s">
        <v>39</v>
      </c>
      <c r="I41" s="6"/>
      <c r="J41" s="6"/>
      <c r="K41" s="6" t="s">
        <v>40</v>
      </c>
      <c r="L41" s="6"/>
      <c r="M41" s="4" t="s">
        <v>41</v>
      </c>
      <c r="N41" s="6" t="s">
        <v>42</v>
      </c>
      <c r="O41" s="7" t="s">
        <v>43</v>
      </c>
      <c r="P41" s="4" t="s">
        <v>44</v>
      </c>
      <c r="Q41" s="15" t="s">
        <v>45</v>
      </c>
    </row>
    <row r="42" customFormat="false" ht="13.8" hidden="false" customHeight="false" outlineLevel="0" collapsed="false">
      <c r="A42" s="60" t="n">
        <v>43177</v>
      </c>
      <c r="B42" s="61" t="s">
        <v>199</v>
      </c>
      <c r="C42" s="62"/>
      <c r="D42" s="62"/>
      <c r="E42" s="63"/>
      <c r="F42" s="64" t="n">
        <f aca="false">G42+H42+K42</f>
        <v>674700</v>
      </c>
      <c r="G42" s="65" t="n">
        <f aca="false">SUM(G43:G43)</f>
        <v>3500</v>
      </c>
      <c r="H42" s="66" t="n">
        <f aca="false">SUM(H45:H99)</f>
        <v>671200</v>
      </c>
      <c r="I42" s="67"/>
      <c r="J42" s="67"/>
      <c r="K42" s="67" t="n">
        <f aca="false">SUM(K45:K99)</f>
        <v>0</v>
      </c>
      <c r="L42" s="67"/>
      <c r="M42" s="62"/>
      <c r="N42" s="62"/>
      <c r="O42" s="68"/>
      <c r="P42" s="65" t="n">
        <f aca="false">SUM(P43:P43)</f>
        <v>1</v>
      </c>
      <c r="Q42" s="15" t="s">
        <v>45</v>
      </c>
    </row>
    <row r="43" customFormat="false" ht="13.8" hidden="false" customHeight="false" outlineLevel="0" collapsed="false">
      <c r="A43" s="16" t="n">
        <v>1</v>
      </c>
      <c r="B43" s="23" t="s">
        <v>200</v>
      </c>
      <c r="C43" s="43" t="s">
        <v>201</v>
      </c>
      <c r="D43" s="21" t="s">
        <v>53</v>
      </c>
      <c r="E43" s="21" t="s">
        <v>192</v>
      </c>
      <c r="F43" s="21" t="s">
        <v>202</v>
      </c>
      <c r="G43" s="21" t="n">
        <v>3500</v>
      </c>
      <c r="H43" s="21"/>
      <c r="I43" s="21"/>
      <c r="J43" s="21"/>
      <c r="K43" s="21"/>
      <c r="L43" s="21"/>
      <c r="M43" s="43" t="s">
        <v>203</v>
      </c>
      <c r="N43" s="25" t="n">
        <v>43177</v>
      </c>
      <c r="O43" s="45" t="s">
        <v>15</v>
      </c>
      <c r="P43" s="18" t="n">
        <v>1</v>
      </c>
      <c r="Q43" s="15" t="s">
        <v>45</v>
      </c>
    </row>
    <row r="44" customFormat="false" ht="13.8" hidden="false" customHeight="false" outlineLevel="0" collapsed="false">
      <c r="A44" s="3" t="s">
        <v>34</v>
      </c>
      <c r="B44" s="59" t="s">
        <v>1</v>
      </c>
      <c r="C44" s="4" t="s">
        <v>35</v>
      </c>
      <c r="D44" s="4" t="s">
        <v>3</v>
      </c>
      <c r="E44" s="4" t="s">
        <v>36</v>
      </c>
      <c r="F44" s="5" t="s">
        <v>37</v>
      </c>
      <c r="G44" s="4" t="s">
        <v>38</v>
      </c>
      <c r="H44" s="6" t="s">
        <v>39</v>
      </c>
      <c r="I44" s="6"/>
      <c r="J44" s="6"/>
      <c r="K44" s="6" t="s">
        <v>40</v>
      </c>
      <c r="L44" s="6"/>
      <c r="M44" s="4" t="s">
        <v>41</v>
      </c>
      <c r="N44" s="6" t="s">
        <v>42</v>
      </c>
      <c r="O44" s="7" t="s">
        <v>43</v>
      </c>
      <c r="P44" s="4" t="s">
        <v>44</v>
      </c>
      <c r="Q44" s="15" t="s">
        <v>45</v>
      </c>
    </row>
    <row r="45" customFormat="false" ht="13.8" hidden="false" customHeight="false" outlineLevel="0" collapsed="false">
      <c r="A45" s="60" t="n">
        <v>43178</v>
      </c>
      <c r="B45" s="70"/>
      <c r="C45" s="62"/>
      <c r="D45" s="62"/>
      <c r="E45" s="63"/>
      <c r="F45" s="64" t="n">
        <f aca="false">G45+H45+K45</f>
        <v>359700</v>
      </c>
      <c r="G45" s="65" t="n">
        <f aca="false">SUM(G48:G59)</f>
        <v>24100</v>
      </c>
      <c r="H45" s="66" t="n">
        <f aca="false">SUM(H48:H102)</f>
        <v>335600</v>
      </c>
      <c r="I45" s="67"/>
      <c r="J45" s="67"/>
      <c r="K45" s="67" t="n">
        <f aca="false">SUM(K48:K102)</f>
        <v>0</v>
      </c>
      <c r="L45" s="67"/>
      <c r="M45" s="62"/>
      <c r="N45" s="62"/>
      <c r="O45" s="68"/>
      <c r="P45" s="65" t="n">
        <f aca="false">SUM(P46:P104)</f>
        <v>3.23560227747141E+067</v>
      </c>
      <c r="Q45" s="15" t="s">
        <v>45</v>
      </c>
    </row>
    <row r="46" customFormat="false" ht="13.8" hidden="false" customHeight="false" outlineLevel="0" collapsed="false">
      <c r="A46" s="71" t="n">
        <v>1</v>
      </c>
      <c r="B46" s="72" t="s">
        <v>204</v>
      </c>
      <c r="C46" s="73" t="s">
        <v>205</v>
      </c>
      <c r="D46" s="74" t="s">
        <v>53</v>
      </c>
      <c r="E46" s="74" t="s">
        <v>206</v>
      </c>
      <c r="F46" s="74" t="s">
        <v>206</v>
      </c>
      <c r="G46" s="72"/>
      <c r="H46" s="74"/>
      <c r="I46" s="74"/>
      <c r="J46" s="74"/>
      <c r="K46" s="74"/>
      <c r="L46" s="74"/>
      <c r="M46" s="74"/>
      <c r="N46" s="74"/>
      <c r="O46" s="75" t="s">
        <v>207</v>
      </c>
      <c r="P46" s="76" t="n">
        <v>1</v>
      </c>
      <c r="Q46" s="15" t="s">
        <v>45</v>
      </c>
    </row>
    <row r="47" customFormat="false" ht="13.8" hidden="false" customHeight="false" outlineLevel="0" collapsed="false">
      <c r="A47" s="16" t="n">
        <v>2</v>
      </c>
      <c r="B47" s="23" t="s">
        <v>195</v>
      </c>
      <c r="C47" s="23" t="n">
        <v>89153843888</v>
      </c>
      <c r="D47" s="21" t="s">
        <v>110</v>
      </c>
      <c r="E47" s="21" t="s">
        <v>208</v>
      </c>
      <c r="F47" s="21"/>
      <c r="G47" s="23"/>
      <c r="H47" s="21"/>
      <c r="I47" s="21"/>
      <c r="J47" s="21"/>
      <c r="K47" s="21"/>
      <c r="L47" s="21"/>
      <c r="M47" s="21"/>
      <c r="N47" s="21"/>
      <c r="O47" s="40" t="s">
        <v>140</v>
      </c>
      <c r="P47" s="16" t="n">
        <v>1</v>
      </c>
      <c r="Q47" s="15" t="s">
        <v>45</v>
      </c>
    </row>
    <row r="48" customFormat="false" ht="13.8" hidden="false" customHeight="false" outlineLevel="0" collapsed="false">
      <c r="A48" s="77" t="n">
        <v>3</v>
      </c>
      <c r="B48" s="46" t="n">
        <v>0.422916666666667</v>
      </c>
      <c r="C48" s="78" t="n">
        <v>89267801210</v>
      </c>
      <c r="D48" s="21" t="s">
        <v>110</v>
      </c>
      <c r="E48" s="21" t="s">
        <v>209</v>
      </c>
      <c r="F48" s="21"/>
      <c r="G48" s="21"/>
      <c r="H48" s="21"/>
      <c r="I48" s="23"/>
      <c r="J48" s="23"/>
      <c r="K48" s="23"/>
      <c r="L48" s="23"/>
      <c r="M48" s="21"/>
      <c r="N48" s="21"/>
      <c r="O48" s="21" t="s">
        <v>210</v>
      </c>
      <c r="P48" s="16" t="n">
        <v>1</v>
      </c>
      <c r="Q48" s="15" t="s">
        <v>45</v>
      </c>
    </row>
    <row r="49" customFormat="false" ht="13.8" hidden="false" customHeight="false" outlineLevel="0" collapsed="false">
      <c r="A49" s="16" t="n">
        <v>4</v>
      </c>
      <c r="B49" s="23" t="s">
        <v>211</v>
      </c>
      <c r="C49" s="23" t="n">
        <v>74952580974</v>
      </c>
      <c r="D49" s="74" t="s">
        <v>53</v>
      </c>
      <c r="E49" s="21" t="s">
        <v>212</v>
      </c>
      <c r="F49" s="79" t="s">
        <v>213</v>
      </c>
      <c r="G49" s="21"/>
      <c r="H49" s="21"/>
      <c r="I49" s="21"/>
      <c r="J49" s="21"/>
      <c r="K49" s="21"/>
      <c r="L49" s="21"/>
      <c r="M49" s="21"/>
      <c r="N49" s="21"/>
      <c r="O49" s="80" t="s">
        <v>212</v>
      </c>
      <c r="P49" s="18" t="n">
        <v>1</v>
      </c>
      <c r="Q49" s="15" t="s">
        <v>45</v>
      </c>
    </row>
    <row r="50" customFormat="false" ht="13.8" hidden="false" customHeight="false" outlineLevel="0" collapsed="false">
      <c r="A50" s="16" t="n">
        <v>5</v>
      </c>
      <c r="B50" s="23" t="s">
        <v>214</v>
      </c>
      <c r="C50" s="81" t="s">
        <v>215</v>
      </c>
      <c r="D50" s="74" t="s">
        <v>53</v>
      </c>
      <c r="E50" s="21" t="s">
        <v>216</v>
      </c>
      <c r="F50" s="21" t="s">
        <v>217</v>
      </c>
      <c r="G50" s="23" t="n">
        <v>4300</v>
      </c>
      <c r="H50" s="21"/>
      <c r="I50" s="21"/>
      <c r="J50" s="21"/>
      <c r="K50" s="21"/>
      <c r="L50" s="21"/>
      <c r="M50" s="21" t="s">
        <v>218</v>
      </c>
      <c r="N50" s="25" t="n">
        <v>43179</v>
      </c>
      <c r="O50" s="45" t="s">
        <v>15</v>
      </c>
      <c r="P50" s="16" t="n">
        <v>1</v>
      </c>
      <c r="Q50" s="15" t="s">
        <v>45</v>
      </c>
    </row>
    <row r="51" customFormat="false" ht="13.8" hidden="false" customHeight="false" outlineLevel="0" collapsed="false">
      <c r="A51" s="16" t="n">
        <v>6</v>
      </c>
      <c r="B51" s="23" t="s">
        <v>149</v>
      </c>
      <c r="C51" s="21" t="s">
        <v>219</v>
      </c>
      <c r="D51" s="74" t="s">
        <v>53</v>
      </c>
      <c r="E51" s="21" t="s">
        <v>220</v>
      </c>
      <c r="F51" s="21" t="s">
        <v>221</v>
      </c>
      <c r="G51" s="23" t="n">
        <v>3900</v>
      </c>
      <c r="H51" s="21"/>
      <c r="I51" s="21"/>
      <c r="J51" s="21"/>
      <c r="K51" s="21"/>
      <c r="L51" s="21"/>
      <c r="M51" s="21" t="s">
        <v>222</v>
      </c>
      <c r="N51" s="25" t="n">
        <v>43178</v>
      </c>
      <c r="O51" s="45" t="s">
        <v>15</v>
      </c>
      <c r="P51" s="16" t="n">
        <v>1</v>
      </c>
      <c r="Q51" s="15" t="s">
        <v>45</v>
      </c>
    </row>
    <row r="52" customFormat="false" ht="13.8" hidden="false" customHeight="false" outlineLevel="0" collapsed="false">
      <c r="A52" s="18" t="n">
        <v>7</v>
      </c>
      <c r="B52" s="23" t="s">
        <v>154</v>
      </c>
      <c r="C52" s="69" t="s">
        <v>223</v>
      </c>
      <c r="D52" s="74" t="s">
        <v>53</v>
      </c>
      <c r="E52" s="21" t="s">
        <v>224</v>
      </c>
      <c r="F52" s="21" t="s">
        <v>225</v>
      </c>
      <c r="G52" s="23" t="n">
        <v>4300</v>
      </c>
      <c r="H52" s="21"/>
      <c r="I52" s="21"/>
      <c r="J52" s="21"/>
      <c r="K52" s="21"/>
      <c r="L52" s="21"/>
      <c r="M52" s="21" t="s">
        <v>226</v>
      </c>
      <c r="N52" s="25" t="n">
        <v>43179</v>
      </c>
      <c r="O52" s="45" t="s">
        <v>15</v>
      </c>
      <c r="P52" s="18" t="n">
        <v>1</v>
      </c>
      <c r="Q52" s="15" t="s">
        <v>45</v>
      </c>
    </row>
    <row r="53" customFormat="false" ht="13.8" hidden="false" customHeight="false" outlineLevel="0" collapsed="false">
      <c r="A53" s="16" t="n">
        <v>8</v>
      </c>
      <c r="B53" s="23" t="s">
        <v>227</v>
      </c>
      <c r="C53" s="23" t="s">
        <v>228</v>
      </c>
      <c r="D53" s="74" t="s">
        <v>53</v>
      </c>
      <c r="E53" s="21" t="s">
        <v>229</v>
      </c>
      <c r="F53" s="21" t="s">
        <v>230</v>
      </c>
      <c r="G53" s="23" t="n">
        <v>3900</v>
      </c>
      <c r="H53" s="21"/>
      <c r="I53" s="21"/>
      <c r="J53" s="21"/>
      <c r="K53" s="21"/>
      <c r="L53" s="21"/>
      <c r="M53" s="21" t="s">
        <v>231</v>
      </c>
      <c r="N53" s="25" t="n">
        <v>43180</v>
      </c>
      <c r="O53" s="45" t="s">
        <v>15</v>
      </c>
      <c r="P53" s="16" t="n">
        <v>1</v>
      </c>
      <c r="Q53" s="15" t="s">
        <v>45</v>
      </c>
    </row>
    <row r="54" customFormat="false" ht="13.8" hidden="false" customHeight="false" outlineLevel="0" collapsed="false">
      <c r="A54" s="16" t="n">
        <v>9</v>
      </c>
      <c r="B54" s="82" t="n">
        <v>43453</v>
      </c>
      <c r="C54" s="69" t="s">
        <v>232</v>
      </c>
      <c r="D54" s="74" t="s">
        <v>53</v>
      </c>
      <c r="E54" s="21"/>
      <c r="F54" s="21"/>
      <c r="G54" s="23"/>
      <c r="H54" s="21"/>
      <c r="I54" s="21"/>
      <c r="J54" s="21"/>
      <c r="K54" s="21"/>
      <c r="L54" s="21"/>
      <c r="M54" s="30"/>
      <c r="N54" s="25"/>
      <c r="O54" s="75" t="s">
        <v>233</v>
      </c>
      <c r="P54" s="16"/>
      <c r="Q54" s="15" t="s">
        <v>45</v>
      </c>
    </row>
    <row r="55" customFormat="false" ht="13.8" hidden="false" customHeight="false" outlineLevel="0" collapsed="false">
      <c r="A55" s="16" t="n">
        <v>10</v>
      </c>
      <c r="B55" s="23" t="s">
        <v>234</v>
      </c>
      <c r="C55" s="69" t="n">
        <v>89268165488</v>
      </c>
      <c r="D55" s="21" t="s">
        <v>110</v>
      </c>
      <c r="E55" s="21" t="s">
        <v>235</v>
      </c>
      <c r="F55" s="21" t="s">
        <v>236</v>
      </c>
      <c r="G55" s="23" t="n">
        <v>3400</v>
      </c>
      <c r="H55" s="21"/>
      <c r="I55" s="21"/>
      <c r="J55" s="21"/>
      <c r="K55" s="21"/>
      <c r="L55" s="21"/>
      <c r="M55" s="30" t="s">
        <v>237</v>
      </c>
      <c r="N55" s="25" t="n">
        <v>43182</v>
      </c>
      <c r="O55" s="45" t="s">
        <v>15</v>
      </c>
      <c r="P55" s="16" t="n">
        <v>1</v>
      </c>
      <c r="Q55" s="15" t="s">
        <v>45</v>
      </c>
    </row>
    <row r="56" customFormat="false" ht="13.8" hidden="false" customHeight="false" outlineLevel="0" collapsed="false">
      <c r="A56" s="16" t="n">
        <v>11</v>
      </c>
      <c r="B56" s="23" t="s">
        <v>238</v>
      </c>
      <c r="C56" s="21" t="s">
        <v>239</v>
      </c>
      <c r="D56" s="21" t="s">
        <v>240</v>
      </c>
      <c r="E56" s="21" t="s">
        <v>241</v>
      </c>
      <c r="F56" s="21" t="s">
        <v>242</v>
      </c>
      <c r="G56" s="23" t="n">
        <v>4300</v>
      </c>
      <c r="H56" s="21"/>
      <c r="I56" s="21"/>
      <c r="J56" s="21"/>
      <c r="K56" s="21"/>
      <c r="L56" s="21"/>
      <c r="M56" s="21" t="s">
        <v>243</v>
      </c>
      <c r="N56" s="25" t="n">
        <v>43121</v>
      </c>
      <c r="O56" s="45" t="s">
        <v>15</v>
      </c>
      <c r="P56" s="16" t="n">
        <v>1</v>
      </c>
      <c r="Q56" s="15" t="s">
        <v>45</v>
      </c>
    </row>
    <row r="57" customFormat="false" ht="13.8" hidden="false" customHeight="false" outlineLevel="0" collapsed="false">
      <c r="A57" s="16" t="n">
        <v>12</v>
      </c>
      <c r="B57" s="23" t="s">
        <v>244</v>
      </c>
      <c r="C57" s="21" t="s">
        <v>245</v>
      </c>
      <c r="D57" s="74" t="s">
        <v>53</v>
      </c>
      <c r="E57" s="21" t="s">
        <v>246</v>
      </c>
      <c r="F57" s="21" t="s">
        <v>247</v>
      </c>
      <c r="G57" s="23" t="s">
        <v>248</v>
      </c>
      <c r="H57" s="21"/>
      <c r="I57" s="21"/>
      <c r="J57" s="21"/>
      <c r="K57" s="21"/>
      <c r="L57" s="21"/>
      <c r="M57" s="21"/>
      <c r="N57" s="21"/>
      <c r="O57" s="27" t="s">
        <v>249</v>
      </c>
      <c r="P57" s="16"/>
      <c r="Q57" s="15" t="s">
        <v>45</v>
      </c>
    </row>
    <row r="58" customFormat="false" ht="13.8" hidden="false" customHeight="false" outlineLevel="0" collapsed="false">
      <c r="A58" s="16" t="n">
        <v>13</v>
      </c>
      <c r="B58" s="23" t="s">
        <v>250</v>
      </c>
      <c r="C58" s="21" t="s">
        <v>251</v>
      </c>
      <c r="D58" s="74" t="s">
        <v>53</v>
      </c>
      <c r="E58" s="21" t="s">
        <v>252</v>
      </c>
      <c r="F58" s="21" t="s">
        <v>253</v>
      </c>
      <c r="G58" s="23" t="s">
        <v>92</v>
      </c>
      <c r="H58" s="21"/>
      <c r="I58" s="21"/>
      <c r="J58" s="21"/>
      <c r="K58" s="21"/>
      <c r="L58" s="21"/>
      <c r="M58" s="21"/>
      <c r="N58" s="21"/>
      <c r="O58" s="27" t="s">
        <v>254</v>
      </c>
      <c r="P58" s="16"/>
      <c r="Q58" s="15" t="s">
        <v>45</v>
      </c>
    </row>
    <row r="59" customFormat="false" ht="13.8" hidden="false" customHeight="false" outlineLevel="0" collapsed="false">
      <c r="A59" s="28" t="n">
        <v>14</v>
      </c>
      <c r="B59" s="83" t="s">
        <v>255</v>
      </c>
      <c r="C59" s="84" t="s">
        <v>256</v>
      </c>
      <c r="D59" s="74" t="s">
        <v>53</v>
      </c>
      <c r="E59" s="84" t="s">
        <v>257</v>
      </c>
      <c r="F59" s="84" t="s">
        <v>258</v>
      </c>
      <c r="G59" s="83" t="s">
        <v>259</v>
      </c>
      <c r="H59" s="84"/>
      <c r="I59" s="84"/>
      <c r="J59" s="84"/>
      <c r="K59" s="84"/>
      <c r="L59" s="84"/>
      <c r="M59" s="84"/>
      <c r="N59" s="84"/>
      <c r="O59" s="40" t="s">
        <v>140</v>
      </c>
      <c r="P59" s="9"/>
      <c r="Q59" s="15" t="s">
        <v>45</v>
      </c>
    </row>
    <row r="60" customFormat="false" ht="13.8" hidden="false" customHeight="false" outlineLevel="0" collapsed="false">
      <c r="A60" s="3" t="s">
        <v>34</v>
      </c>
      <c r="B60" s="59" t="s">
        <v>1</v>
      </c>
      <c r="C60" s="4" t="s">
        <v>35</v>
      </c>
      <c r="D60" s="4" t="s">
        <v>3</v>
      </c>
      <c r="E60" s="4" t="s">
        <v>36</v>
      </c>
      <c r="F60" s="5" t="s">
        <v>37</v>
      </c>
      <c r="G60" s="4" t="s">
        <v>38</v>
      </c>
      <c r="H60" s="6" t="s">
        <v>39</v>
      </c>
      <c r="I60" s="6"/>
      <c r="J60" s="6"/>
      <c r="K60" s="6" t="s">
        <v>40</v>
      </c>
      <c r="L60" s="6"/>
      <c r="M60" s="4" t="s">
        <v>41</v>
      </c>
      <c r="N60" s="6" t="s">
        <v>42</v>
      </c>
      <c r="O60" s="7" t="s">
        <v>43</v>
      </c>
      <c r="P60" s="4" t="s">
        <v>44</v>
      </c>
      <c r="Q60" s="15" t="s">
        <v>45</v>
      </c>
    </row>
    <row r="61" customFormat="false" ht="13.8" hidden="false" customHeight="false" outlineLevel="0" collapsed="false">
      <c r="A61" s="60" t="n">
        <v>43179</v>
      </c>
      <c r="B61" s="61" t="s">
        <v>260</v>
      </c>
      <c r="C61" s="62"/>
      <c r="D61" s="62"/>
      <c r="E61" s="63"/>
      <c r="F61" s="64" t="n">
        <f aca="false">G61+H61+K61</f>
        <v>160300</v>
      </c>
      <c r="G61" s="65" t="n">
        <f aca="false">SUM(G62:G76)</f>
        <v>17700</v>
      </c>
      <c r="H61" s="66" t="n">
        <f aca="false">SUM(H70:H130)</f>
        <v>142600</v>
      </c>
      <c r="I61" s="67"/>
      <c r="J61" s="67"/>
      <c r="K61" s="67" t="n">
        <f aca="false">SUM(K70:K130)</f>
        <v>0</v>
      </c>
      <c r="L61" s="67"/>
      <c r="M61" s="62"/>
      <c r="N61" s="62"/>
      <c r="O61" s="68"/>
      <c r="P61" s="65" t="n">
        <f aca="false">SUM(P62:P64)</f>
        <v>3</v>
      </c>
      <c r="Q61" s="15" t="s">
        <v>45</v>
      </c>
    </row>
    <row r="62" customFormat="false" ht="13.8" hidden="false" customHeight="false" outlineLevel="0" collapsed="false">
      <c r="A62" s="28" t="n">
        <v>1</v>
      </c>
      <c r="B62" s="83" t="s">
        <v>261</v>
      </c>
      <c r="C62" s="85" t="s">
        <v>262</v>
      </c>
      <c r="D62" s="84" t="s">
        <v>110</v>
      </c>
      <c r="E62" s="84" t="s">
        <v>263</v>
      </c>
      <c r="F62" s="84" t="s">
        <v>264</v>
      </c>
      <c r="G62" s="86" t="n">
        <v>2400</v>
      </c>
      <c r="H62" s="84"/>
      <c r="I62" s="84"/>
      <c r="J62" s="84"/>
      <c r="K62" s="84"/>
      <c r="L62" s="87"/>
      <c r="M62" s="32" t="s">
        <v>265</v>
      </c>
      <c r="N62" s="88" t="n">
        <v>43179</v>
      </c>
      <c r="O62" s="45" t="s">
        <v>15</v>
      </c>
      <c r="P62" s="9" t="n">
        <v>1</v>
      </c>
      <c r="Q62" s="15" t="s">
        <v>45</v>
      </c>
    </row>
    <row r="63" customFormat="false" ht="13.8" hidden="false" customHeight="false" outlineLevel="0" collapsed="false">
      <c r="A63" s="28" t="n">
        <v>2</v>
      </c>
      <c r="B63" s="83" t="s">
        <v>113</v>
      </c>
      <c r="C63" s="85" t="s">
        <v>266</v>
      </c>
      <c r="D63" s="74" t="s">
        <v>53</v>
      </c>
      <c r="E63" s="84" t="s">
        <v>267</v>
      </c>
      <c r="F63" s="84" t="s">
        <v>247</v>
      </c>
      <c r="G63" s="86" t="s">
        <v>268</v>
      </c>
      <c r="H63" s="84"/>
      <c r="I63" s="84"/>
      <c r="J63" s="84"/>
      <c r="K63" s="84"/>
      <c r="L63" s="84"/>
      <c r="M63" s="84"/>
      <c r="N63" s="84"/>
      <c r="O63" s="27" t="s">
        <v>254</v>
      </c>
      <c r="P63" s="9" t="n">
        <v>1</v>
      </c>
      <c r="Q63" s="15" t="s">
        <v>45</v>
      </c>
    </row>
    <row r="64" customFormat="false" ht="13.8" hidden="false" customHeight="false" outlineLevel="0" collapsed="false">
      <c r="A64" s="19" t="n">
        <v>3</v>
      </c>
      <c r="B64" s="89" t="s">
        <v>269</v>
      </c>
      <c r="C64" s="90" t="s">
        <v>270</v>
      </c>
      <c r="D64" s="74" t="s">
        <v>53</v>
      </c>
      <c r="E64" s="91" t="s">
        <v>271</v>
      </c>
      <c r="F64" s="91" t="s">
        <v>272</v>
      </c>
      <c r="G64" s="86" t="s">
        <v>273</v>
      </c>
      <c r="H64" s="91"/>
      <c r="I64" s="91"/>
      <c r="J64" s="91"/>
      <c r="K64" s="91"/>
      <c r="L64" s="91"/>
      <c r="M64" s="91"/>
      <c r="N64" s="91"/>
      <c r="O64" s="92" t="s">
        <v>274</v>
      </c>
      <c r="P64" s="19" t="n">
        <v>1</v>
      </c>
      <c r="Q64" s="15" t="s">
        <v>45</v>
      </c>
    </row>
    <row r="65" customFormat="false" ht="13.8" hidden="false" customHeight="false" outlineLevel="0" collapsed="false">
      <c r="A65" s="19" t="n">
        <v>4</v>
      </c>
      <c r="B65" s="93" t="n">
        <v>0.496527777777778</v>
      </c>
      <c r="C65" s="90" t="s">
        <v>275</v>
      </c>
      <c r="D65" s="91" t="s">
        <v>110</v>
      </c>
      <c r="E65" s="91" t="s">
        <v>276</v>
      </c>
      <c r="F65" s="91" t="s">
        <v>277</v>
      </c>
      <c r="G65" s="86"/>
      <c r="H65" s="91" t="n">
        <v>50400</v>
      </c>
      <c r="I65" s="91"/>
      <c r="J65" s="91"/>
      <c r="K65" s="91"/>
      <c r="L65" s="91"/>
      <c r="M65" s="91"/>
      <c r="N65" s="91"/>
      <c r="O65" s="94" t="s">
        <v>278</v>
      </c>
      <c r="P65" s="19" t="n">
        <v>1</v>
      </c>
      <c r="Q65" s="15" t="s">
        <v>45</v>
      </c>
    </row>
    <row r="66" customFormat="false" ht="13.8" hidden="false" customHeight="false" outlineLevel="0" collapsed="false">
      <c r="A66" s="19" t="n">
        <v>5</v>
      </c>
      <c r="B66" s="93" t="n">
        <v>0.513888888888889</v>
      </c>
      <c r="C66" s="54" t="s">
        <v>279</v>
      </c>
      <c r="D66" s="91" t="s">
        <v>110</v>
      </c>
      <c r="E66" s="91" t="s">
        <v>280</v>
      </c>
      <c r="F66" s="91" t="s">
        <v>281</v>
      </c>
      <c r="G66" s="86" t="s">
        <v>282</v>
      </c>
      <c r="H66" s="91"/>
      <c r="I66" s="91"/>
      <c r="J66" s="91"/>
      <c r="K66" s="91"/>
      <c r="L66" s="91"/>
      <c r="M66" s="91"/>
      <c r="N66" s="91"/>
      <c r="O66" s="95" t="s">
        <v>283</v>
      </c>
      <c r="P66" s="19" t="n">
        <v>1</v>
      </c>
      <c r="Q66" s="15" t="s">
        <v>45</v>
      </c>
    </row>
    <row r="67" customFormat="false" ht="13.8" hidden="false" customHeight="false" outlineLevel="0" collapsed="false">
      <c r="A67" s="19" t="n">
        <v>6</v>
      </c>
      <c r="B67" s="89" t="s">
        <v>284</v>
      </c>
      <c r="C67" s="54" t="s">
        <v>285</v>
      </c>
      <c r="D67" s="74" t="s">
        <v>53</v>
      </c>
      <c r="E67" s="91" t="s">
        <v>286</v>
      </c>
      <c r="F67" s="21" t="s">
        <v>287</v>
      </c>
      <c r="G67" s="86" t="n">
        <v>4300</v>
      </c>
      <c r="H67" s="91"/>
      <c r="I67" s="91"/>
      <c r="J67" s="91"/>
      <c r="K67" s="91"/>
      <c r="L67" s="91"/>
      <c r="M67" s="43" t="s">
        <v>288</v>
      </c>
      <c r="N67" s="88" t="n">
        <v>43179</v>
      </c>
      <c r="O67" s="45" t="s">
        <v>15</v>
      </c>
      <c r="P67" s="19" t="n">
        <v>1</v>
      </c>
      <c r="Q67" s="15" t="s">
        <v>45</v>
      </c>
    </row>
    <row r="68" customFormat="false" ht="13.8" hidden="false" customHeight="false" outlineLevel="0" collapsed="false">
      <c r="A68" s="19" t="n">
        <v>7</v>
      </c>
      <c r="B68" s="89" t="s">
        <v>289</v>
      </c>
      <c r="C68" s="91" t="s">
        <v>290</v>
      </c>
      <c r="D68" s="74" t="s">
        <v>53</v>
      </c>
      <c r="E68" s="91" t="s">
        <v>291</v>
      </c>
      <c r="F68" s="91" t="s">
        <v>292</v>
      </c>
      <c r="G68" s="86"/>
      <c r="H68" s="91"/>
      <c r="I68" s="91"/>
      <c r="J68" s="91"/>
      <c r="K68" s="91"/>
      <c r="L68" s="91"/>
      <c r="M68" s="91"/>
      <c r="N68" s="91"/>
      <c r="O68" s="96" t="s">
        <v>293</v>
      </c>
      <c r="P68" s="97"/>
      <c r="Q68" s="15" t="s">
        <v>45</v>
      </c>
    </row>
    <row r="69" customFormat="false" ht="13.8" hidden="false" customHeight="false" outlineLevel="0" collapsed="false">
      <c r="A69" s="19" t="n">
        <v>8</v>
      </c>
      <c r="B69" s="91" t="s">
        <v>294</v>
      </c>
      <c r="C69" s="98" t="s">
        <v>295</v>
      </c>
      <c r="D69" s="74" t="s">
        <v>53</v>
      </c>
      <c r="E69" s="91" t="s">
        <v>296</v>
      </c>
      <c r="F69" s="91" t="s">
        <v>297</v>
      </c>
      <c r="G69" s="86" t="n">
        <v>2600</v>
      </c>
      <c r="H69" s="91"/>
      <c r="I69" s="91"/>
      <c r="J69" s="91"/>
      <c r="K69" s="91"/>
      <c r="L69" s="91"/>
      <c r="M69" s="54" t="s">
        <v>298</v>
      </c>
      <c r="N69" s="99" t="n">
        <v>43197</v>
      </c>
      <c r="O69" s="45" t="s">
        <v>15</v>
      </c>
      <c r="P69" s="97"/>
      <c r="Q69" s="15" t="s">
        <v>45</v>
      </c>
    </row>
    <row r="70" customFormat="false" ht="13.8" hidden="false" customHeight="false" outlineLevel="0" collapsed="false">
      <c r="A70" s="19" t="n">
        <v>9</v>
      </c>
      <c r="B70" s="91" t="s">
        <v>299</v>
      </c>
      <c r="C70" s="91" t="s">
        <v>300</v>
      </c>
      <c r="D70" s="74" t="s">
        <v>53</v>
      </c>
      <c r="E70" s="91" t="s">
        <v>301</v>
      </c>
      <c r="F70" s="91" t="s">
        <v>302</v>
      </c>
      <c r="G70" s="86" t="n">
        <v>5300</v>
      </c>
      <c r="H70" s="91"/>
      <c r="I70" s="91"/>
      <c r="J70" s="91"/>
      <c r="K70" s="91"/>
      <c r="L70" s="91"/>
      <c r="M70" s="43" t="s">
        <v>303</v>
      </c>
      <c r="N70" s="88" t="n">
        <v>43181</v>
      </c>
      <c r="O70" s="45" t="s">
        <v>15</v>
      </c>
      <c r="P70" s="97"/>
      <c r="Q70" s="15" t="s">
        <v>45</v>
      </c>
    </row>
    <row r="71" customFormat="false" ht="13.8" hidden="false" customHeight="false" outlineLevel="0" collapsed="false">
      <c r="A71" s="19" t="n">
        <v>10</v>
      </c>
      <c r="B71" s="91" t="s">
        <v>304</v>
      </c>
      <c r="C71" s="91" t="s">
        <v>305</v>
      </c>
      <c r="D71" s="74" t="s">
        <v>53</v>
      </c>
      <c r="E71" s="91"/>
      <c r="F71" s="75" t="s">
        <v>306</v>
      </c>
      <c r="G71" s="86"/>
      <c r="H71" s="91"/>
      <c r="I71" s="91"/>
      <c r="J71" s="91"/>
      <c r="K71" s="91"/>
      <c r="L71" s="91"/>
      <c r="M71" s="91"/>
      <c r="N71" s="91"/>
      <c r="O71" s="75" t="s">
        <v>306</v>
      </c>
      <c r="P71" s="97"/>
      <c r="Q71" s="15" t="s">
        <v>45</v>
      </c>
    </row>
    <row r="72" customFormat="false" ht="13.8" hidden="false" customHeight="false" outlineLevel="0" collapsed="false">
      <c r="A72" s="19" t="n">
        <v>11</v>
      </c>
      <c r="B72" s="91" t="s">
        <v>307</v>
      </c>
      <c r="C72" s="91" t="s">
        <v>308</v>
      </c>
      <c r="D72" s="21" t="s">
        <v>53</v>
      </c>
      <c r="E72" s="24" t="s">
        <v>309</v>
      </c>
      <c r="F72" s="91"/>
      <c r="G72" s="86" t="n">
        <v>3100</v>
      </c>
      <c r="H72" s="91"/>
      <c r="I72" s="91"/>
      <c r="J72" s="91"/>
      <c r="K72" s="91"/>
      <c r="L72" s="100"/>
      <c r="M72" s="32" t="s">
        <v>310</v>
      </c>
      <c r="N72" s="91"/>
      <c r="O72" s="91"/>
      <c r="P72" s="97"/>
      <c r="Q72" s="15" t="s">
        <v>45</v>
      </c>
    </row>
    <row r="73" customFormat="false" ht="13.8" hidden="false" customHeight="false" outlineLevel="0" collapsed="false">
      <c r="A73" s="97"/>
      <c r="B73" s="91"/>
      <c r="C73" s="91"/>
      <c r="D73" s="91"/>
      <c r="E73" s="91"/>
      <c r="F73" s="91"/>
      <c r="G73" s="86"/>
      <c r="H73" s="91"/>
      <c r="I73" s="91"/>
      <c r="J73" s="91"/>
      <c r="K73" s="91"/>
      <c r="L73" s="91"/>
      <c r="M73" s="91"/>
      <c r="N73" s="91"/>
      <c r="O73" s="91"/>
      <c r="P73" s="97"/>
      <c r="Q73" s="15" t="s">
        <v>45</v>
      </c>
    </row>
    <row r="74" customFormat="false" ht="15.75" hidden="false" customHeight="true" outlineLevel="0" collapsed="false">
      <c r="Q74" s="15" t="s">
        <v>45</v>
      </c>
    </row>
    <row r="75" customFormat="false" ht="13.8" hidden="false" customHeight="false" outlineLevel="0" collapsed="false">
      <c r="G75" s="15"/>
      <c r="Q75" s="15" t="s">
        <v>45</v>
      </c>
    </row>
    <row r="76" customFormat="false" ht="15.75" hidden="false" customHeight="true" outlineLevel="0" collapsed="false">
      <c r="Q76" s="15" t="s">
        <v>45</v>
      </c>
    </row>
    <row r="77" customFormat="false" ht="13.8" hidden="false" customHeight="false" outlineLevel="0" collapsed="false">
      <c r="A77" s="3" t="s">
        <v>34</v>
      </c>
      <c r="B77" s="101" t="s">
        <v>1</v>
      </c>
      <c r="C77" s="3" t="s">
        <v>35</v>
      </c>
      <c r="D77" s="3" t="s">
        <v>3</v>
      </c>
      <c r="E77" s="3" t="s">
        <v>36</v>
      </c>
      <c r="F77" s="102" t="s">
        <v>37</v>
      </c>
      <c r="G77" s="3" t="s">
        <v>38</v>
      </c>
      <c r="H77" s="103" t="s">
        <v>39</v>
      </c>
      <c r="I77" s="103"/>
      <c r="J77" s="103"/>
      <c r="K77" s="103" t="s">
        <v>40</v>
      </c>
      <c r="L77" s="103"/>
      <c r="M77" s="3" t="s">
        <v>41</v>
      </c>
      <c r="N77" s="103" t="s">
        <v>42</v>
      </c>
      <c r="O77" s="104" t="s">
        <v>43</v>
      </c>
      <c r="P77" s="3" t="s">
        <v>44</v>
      </c>
      <c r="Q77" s="15" t="s">
        <v>45</v>
      </c>
    </row>
    <row r="78" customFormat="false" ht="13.8" hidden="false" customHeight="false" outlineLevel="0" collapsed="false">
      <c r="A78" s="105" t="n">
        <v>43180</v>
      </c>
      <c r="B78" s="106" t="s">
        <v>311</v>
      </c>
      <c r="C78" s="9"/>
      <c r="D78" s="9"/>
      <c r="E78" s="10"/>
      <c r="F78" s="11" t="n">
        <f aca="false">G78+H78+K78</f>
        <v>45900</v>
      </c>
      <c r="G78" s="12" t="n">
        <f aca="false">SUM(G79:G90)</f>
        <v>26200</v>
      </c>
      <c r="H78" s="13" t="n">
        <f aca="false">SUM(H87:H88)</f>
        <v>19700</v>
      </c>
      <c r="I78" s="14"/>
      <c r="J78" s="14"/>
      <c r="K78" s="14" t="n">
        <f aca="false">SUM(K87:K88)</f>
        <v>0</v>
      </c>
      <c r="L78" s="14"/>
      <c r="M78" s="9"/>
      <c r="N78" s="9"/>
      <c r="O78" s="107"/>
      <c r="P78" s="12" t="n">
        <f aca="false">SUM(P79:P22063)</f>
        <v>2.15706818498094E+067</v>
      </c>
      <c r="Q78" s="15" t="s">
        <v>45</v>
      </c>
    </row>
    <row r="79" customFormat="false" ht="13.8" hidden="false" customHeight="false" outlineLevel="0" collapsed="false">
      <c r="A79" s="19" t="n">
        <v>1</v>
      </c>
      <c r="B79" s="108" t="n">
        <v>0.418055555555556</v>
      </c>
      <c r="C79" s="109" t="s">
        <v>312</v>
      </c>
      <c r="D79" s="91" t="s">
        <v>110</v>
      </c>
      <c r="E79" s="91" t="s">
        <v>313</v>
      </c>
      <c r="F79" s="91"/>
      <c r="G79" s="91" t="n">
        <v>4800</v>
      </c>
      <c r="H79" s="91"/>
      <c r="I79" s="91"/>
      <c r="J79" s="91"/>
      <c r="K79" s="91"/>
      <c r="L79" s="91"/>
      <c r="M79" s="91" t="s">
        <v>314</v>
      </c>
      <c r="N79" s="99" t="n">
        <v>43182</v>
      </c>
      <c r="O79" s="45" t="s">
        <v>15</v>
      </c>
      <c r="P79" s="19" t="n">
        <v>1</v>
      </c>
      <c r="Q79" s="15" t="s">
        <v>45</v>
      </c>
    </row>
    <row r="80" customFormat="false" ht="13.8" hidden="false" customHeight="false" outlineLevel="0" collapsed="false">
      <c r="A80" s="19" t="n">
        <v>2</v>
      </c>
      <c r="B80" s="91"/>
      <c r="C80" s="91" t="n">
        <v>84955042999</v>
      </c>
      <c r="D80" s="91" t="s">
        <v>110</v>
      </c>
      <c r="E80" s="91" t="s">
        <v>315</v>
      </c>
      <c r="F80" s="91"/>
      <c r="G80" s="91" t="s">
        <v>316</v>
      </c>
      <c r="H80" s="91"/>
      <c r="I80" s="91"/>
      <c r="J80" s="91"/>
      <c r="K80" s="91"/>
      <c r="L80" s="91"/>
      <c r="M80" s="91"/>
      <c r="N80" s="91"/>
      <c r="O80" s="95" t="s">
        <v>317</v>
      </c>
      <c r="P80" s="19" t="n">
        <v>1</v>
      </c>
      <c r="Q80" s="15" t="s">
        <v>45</v>
      </c>
    </row>
    <row r="81" customFormat="false" ht="13.8" hidden="false" customHeight="false" outlineLevel="0" collapsed="false">
      <c r="A81" s="19" t="n">
        <v>3</v>
      </c>
      <c r="B81" s="97"/>
      <c r="C81" s="19" t="s">
        <v>318</v>
      </c>
      <c r="D81" s="91" t="s">
        <v>110</v>
      </c>
      <c r="E81" s="19" t="s">
        <v>319</v>
      </c>
      <c r="F81" s="97"/>
      <c r="G81" s="19" t="n">
        <v>2500</v>
      </c>
      <c r="H81" s="97"/>
      <c r="I81" s="97"/>
      <c r="J81" s="97"/>
      <c r="K81" s="97"/>
      <c r="L81" s="97"/>
      <c r="M81" s="19" t="s">
        <v>320</v>
      </c>
      <c r="N81" s="20" t="n">
        <v>43180</v>
      </c>
      <c r="O81" s="45" t="s">
        <v>15</v>
      </c>
      <c r="P81" s="19" t="n">
        <v>1</v>
      </c>
      <c r="Q81" s="15" t="s">
        <v>45</v>
      </c>
    </row>
    <row r="82" customFormat="false" ht="13.8" hidden="false" customHeight="false" outlineLevel="0" collapsed="false">
      <c r="A82" s="19" t="n">
        <v>4</v>
      </c>
      <c r="B82" s="110" t="n">
        <v>0.569444444444444</v>
      </c>
      <c r="C82" s="91" t="s">
        <v>321</v>
      </c>
      <c r="D82" s="21" t="s">
        <v>53</v>
      </c>
      <c r="E82" s="19" t="s">
        <v>322</v>
      </c>
      <c r="F82" s="97"/>
      <c r="G82" s="19" t="n">
        <v>4300</v>
      </c>
      <c r="H82" s="97"/>
      <c r="I82" s="97"/>
      <c r="J82" s="97"/>
      <c r="K82" s="97"/>
      <c r="M82" s="32" t="s">
        <v>323</v>
      </c>
      <c r="N82" s="20" t="n">
        <v>43183</v>
      </c>
      <c r="O82" s="45" t="s">
        <v>15</v>
      </c>
      <c r="P82" s="19" t="n">
        <v>1</v>
      </c>
      <c r="Q82" s="15" t="s">
        <v>45</v>
      </c>
    </row>
    <row r="83" customFormat="false" ht="13.8" hidden="false" customHeight="false" outlineLevel="0" collapsed="false">
      <c r="A83" s="19" t="n">
        <v>5</v>
      </c>
      <c r="B83" s="110" t="n">
        <v>0.572916666666667</v>
      </c>
      <c r="C83" s="19" t="s">
        <v>324</v>
      </c>
      <c r="D83" s="91" t="s">
        <v>110</v>
      </c>
      <c r="E83" s="19" t="s">
        <v>325</v>
      </c>
      <c r="F83" s="19" t="s">
        <v>326</v>
      </c>
      <c r="G83" s="97"/>
      <c r="H83" s="97"/>
      <c r="I83" s="97"/>
      <c r="J83" s="97"/>
      <c r="K83" s="97"/>
      <c r="L83" s="97"/>
      <c r="M83" s="97"/>
      <c r="N83" s="97"/>
      <c r="O83" s="111"/>
      <c r="P83" s="19" t="n">
        <v>1</v>
      </c>
      <c r="Q83" s="15" t="s">
        <v>45</v>
      </c>
    </row>
    <row r="84" customFormat="false" ht="13.8" hidden="false" customHeight="false" outlineLevel="0" collapsed="false">
      <c r="A84" s="19" t="n">
        <v>6</v>
      </c>
      <c r="B84" s="110" t="n">
        <v>0.595138888888889</v>
      </c>
      <c r="C84" s="19" t="n">
        <v>89167674285</v>
      </c>
      <c r="D84" s="19" t="s">
        <v>110</v>
      </c>
      <c r="E84" s="19" t="s">
        <v>327</v>
      </c>
      <c r="F84" s="97"/>
      <c r="G84" s="19" t="s">
        <v>328</v>
      </c>
      <c r="H84" s="97"/>
      <c r="I84" s="97"/>
      <c r="J84" s="97"/>
      <c r="K84" s="97"/>
      <c r="L84" s="97"/>
      <c r="M84" s="97"/>
      <c r="N84" s="97"/>
      <c r="O84" s="19" t="s">
        <v>329</v>
      </c>
      <c r="P84" s="19" t="n">
        <v>1</v>
      </c>
      <c r="Q84" s="15" t="s">
        <v>45</v>
      </c>
    </row>
    <row r="85" customFormat="false" ht="13.8" hidden="false" customHeight="false" outlineLevel="0" collapsed="false">
      <c r="A85" s="19" t="n">
        <v>7</v>
      </c>
      <c r="B85" s="110" t="n">
        <v>0.602777777777778</v>
      </c>
      <c r="C85" s="19" t="s">
        <v>330</v>
      </c>
      <c r="D85" s="19" t="s">
        <v>110</v>
      </c>
      <c r="E85" s="19" t="s">
        <v>331</v>
      </c>
      <c r="F85" s="19" t="s">
        <v>332</v>
      </c>
      <c r="G85" s="19" t="n">
        <v>2600</v>
      </c>
      <c r="H85" s="97"/>
      <c r="I85" s="97"/>
      <c r="J85" s="97"/>
      <c r="K85" s="97"/>
      <c r="L85" s="97"/>
      <c r="M85" s="19" t="s">
        <v>333</v>
      </c>
      <c r="N85" s="20" t="n">
        <v>43183</v>
      </c>
      <c r="O85" s="45" t="s">
        <v>15</v>
      </c>
      <c r="P85" s="19" t="n">
        <v>1</v>
      </c>
      <c r="Q85" s="15" t="s">
        <v>45</v>
      </c>
    </row>
    <row r="86" customFormat="false" ht="13.8" hidden="false" customHeight="false" outlineLevel="0" collapsed="false">
      <c r="A86" s="19" t="n">
        <v>8</v>
      </c>
      <c r="B86" s="110" t="n">
        <v>0.663888888888889</v>
      </c>
      <c r="C86" s="19" t="n">
        <v>89255367661</v>
      </c>
      <c r="D86" s="19" t="s">
        <v>110</v>
      </c>
      <c r="E86" s="19" t="s">
        <v>334</v>
      </c>
      <c r="F86" s="97"/>
      <c r="G86" s="97"/>
      <c r="H86" s="97"/>
      <c r="I86" s="97"/>
      <c r="J86" s="97"/>
      <c r="K86" s="97"/>
      <c r="L86" s="97"/>
      <c r="M86" s="97"/>
      <c r="N86" s="97"/>
      <c r="O86" s="112"/>
      <c r="P86" s="19" t="n">
        <v>1</v>
      </c>
      <c r="Q86" s="15" t="s">
        <v>45</v>
      </c>
    </row>
    <row r="87" customFormat="false" ht="13.8" hidden="false" customHeight="false" outlineLevel="0" collapsed="false">
      <c r="A87" s="19" t="n">
        <v>9</v>
      </c>
      <c r="B87" s="110" t="n">
        <v>0.666666666666667</v>
      </c>
      <c r="C87" s="19" t="n">
        <v>84999737575</v>
      </c>
      <c r="D87" s="19" t="s">
        <v>110</v>
      </c>
      <c r="E87" s="19" t="s">
        <v>335</v>
      </c>
      <c r="F87" s="19" t="s">
        <v>336</v>
      </c>
      <c r="G87" s="97"/>
      <c r="H87" s="19" t="n">
        <v>19700</v>
      </c>
      <c r="I87" s="97"/>
      <c r="J87" s="97"/>
      <c r="K87" s="97"/>
      <c r="L87" s="97"/>
      <c r="M87" s="97"/>
      <c r="N87" s="97"/>
      <c r="O87" s="45" t="s">
        <v>15</v>
      </c>
      <c r="P87" s="19" t="n">
        <v>1</v>
      </c>
      <c r="Q87" s="15" t="s">
        <v>45</v>
      </c>
    </row>
    <row r="88" customFormat="false" ht="13.8" hidden="false" customHeight="false" outlineLevel="0" collapsed="false">
      <c r="A88" s="19" t="n">
        <v>10</v>
      </c>
      <c r="B88" s="110" t="n">
        <v>0.729166666666667</v>
      </c>
      <c r="C88" s="113" t="s">
        <v>337</v>
      </c>
      <c r="D88" s="91" t="s">
        <v>338</v>
      </c>
      <c r="E88" s="91" t="s">
        <v>339</v>
      </c>
      <c r="F88" s="91" t="s">
        <v>340</v>
      </c>
      <c r="G88" s="19" t="n">
        <v>6400</v>
      </c>
      <c r="H88" s="97"/>
      <c r="I88" s="97"/>
      <c r="J88" s="97"/>
      <c r="K88" s="97"/>
      <c r="L88" s="97"/>
      <c r="M88" s="97"/>
      <c r="N88" s="97"/>
      <c r="O88" s="45" t="s">
        <v>15</v>
      </c>
      <c r="P88" s="19" t="n">
        <v>1</v>
      </c>
      <c r="Q88" s="15" t="s">
        <v>45</v>
      </c>
    </row>
    <row r="89" customFormat="false" ht="13.8" hidden="false" customHeight="false" outlineLevel="0" collapsed="false">
      <c r="A89" s="19" t="n">
        <v>11</v>
      </c>
      <c r="B89" s="114" t="s">
        <v>341</v>
      </c>
      <c r="C89" s="19" t="s">
        <v>342</v>
      </c>
      <c r="D89" s="21" t="s">
        <v>53</v>
      </c>
      <c r="E89" s="19" t="s">
        <v>343</v>
      </c>
      <c r="F89" s="19" t="s">
        <v>344</v>
      </c>
      <c r="G89" s="19" t="n">
        <v>2700</v>
      </c>
      <c r="H89" s="97"/>
      <c r="I89" s="97"/>
      <c r="J89" s="97"/>
      <c r="K89" s="97"/>
      <c r="L89" s="97"/>
      <c r="M89" s="97"/>
      <c r="N89" s="97"/>
      <c r="O89" s="45" t="s">
        <v>15</v>
      </c>
      <c r="P89" s="19" t="n">
        <v>1</v>
      </c>
      <c r="Q89" s="15" t="s">
        <v>45</v>
      </c>
    </row>
    <row r="90" customFormat="false" ht="13.8" hidden="false" customHeight="false" outlineLevel="0" collapsed="false">
      <c r="A90" s="19" t="n">
        <v>12</v>
      </c>
      <c r="B90" s="114" t="s">
        <v>345</v>
      </c>
      <c r="C90" s="98" t="s">
        <v>346</v>
      </c>
      <c r="D90" s="21" t="s">
        <v>53</v>
      </c>
      <c r="E90" s="91" t="s">
        <v>347</v>
      </c>
      <c r="F90" s="19" t="s">
        <v>348</v>
      </c>
      <c r="G90" s="19" t="n">
        <v>2900</v>
      </c>
      <c r="H90" s="97"/>
      <c r="I90" s="97"/>
      <c r="J90" s="97"/>
      <c r="K90" s="97"/>
      <c r="L90" s="97"/>
      <c r="M90" s="97"/>
      <c r="N90" s="97"/>
      <c r="O90" s="45" t="s">
        <v>15</v>
      </c>
      <c r="P90" s="19" t="n">
        <v>1</v>
      </c>
      <c r="Q90" s="15" t="s">
        <v>45</v>
      </c>
    </row>
    <row r="91" customFormat="false" ht="13.8" hidden="false" customHeight="false" outlineLevel="0" collapsed="false">
      <c r="A91" s="3" t="s">
        <v>34</v>
      </c>
      <c r="B91" s="101" t="s">
        <v>1</v>
      </c>
      <c r="C91" s="3" t="s">
        <v>35</v>
      </c>
      <c r="D91" s="3" t="s">
        <v>3</v>
      </c>
      <c r="E91" s="3" t="s">
        <v>36</v>
      </c>
      <c r="F91" s="102" t="s">
        <v>37</v>
      </c>
      <c r="G91" s="3" t="s">
        <v>38</v>
      </c>
      <c r="H91" s="103" t="s">
        <v>39</v>
      </c>
      <c r="I91" s="103"/>
      <c r="J91" s="103"/>
      <c r="K91" s="103" t="s">
        <v>40</v>
      </c>
      <c r="L91" s="103"/>
      <c r="M91" s="3" t="s">
        <v>41</v>
      </c>
      <c r="N91" s="103" t="s">
        <v>42</v>
      </c>
      <c r="O91" s="104" t="s">
        <v>43</v>
      </c>
      <c r="P91" s="3" t="s">
        <v>44</v>
      </c>
      <c r="Q91" s="15" t="s">
        <v>45</v>
      </c>
    </row>
    <row r="92" customFormat="false" ht="13.8" hidden="false" customHeight="false" outlineLevel="0" collapsed="false">
      <c r="A92" s="105" t="n">
        <v>43181</v>
      </c>
      <c r="B92" s="106" t="s">
        <v>349</v>
      </c>
      <c r="C92" s="9"/>
      <c r="D92" s="9"/>
      <c r="E92" s="10"/>
      <c r="F92" s="11" t="n">
        <f aca="false">G92+H92+K92</f>
        <v>67600</v>
      </c>
      <c r="G92" s="12" t="n">
        <f aca="false">SUM(G93:G104)</f>
        <v>16000</v>
      </c>
      <c r="H92" s="115" t="n">
        <f aca="false">SUM(H93:H104)</f>
        <v>51600</v>
      </c>
      <c r="I92" s="116"/>
      <c r="J92" s="116"/>
      <c r="K92" s="116" t="n">
        <f aca="false">SUM(K93:K104)</f>
        <v>0</v>
      </c>
      <c r="L92" s="116"/>
      <c r="M92" s="9"/>
      <c r="N92" s="9"/>
      <c r="O92" s="107"/>
      <c r="P92" s="12" t="n">
        <f aca="false">SUM(P93:P22075)</f>
        <v>1.07853409249047E+067</v>
      </c>
      <c r="Q92" s="15" t="s">
        <v>45</v>
      </c>
    </row>
    <row r="93" customFormat="false" ht="13.8" hidden="false" customHeight="false" outlineLevel="0" collapsed="false">
      <c r="A93" s="19" t="n">
        <v>1</v>
      </c>
      <c r="B93" s="19" t="s">
        <v>350</v>
      </c>
      <c r="C93" s="98" t="s">
        <v>351</v>
      </c>
      <c r="D93" s="74" t="s">
        <v>53</v>
      </c>
      <c r="E93" s="91" t="s">
        <v>352</v>
      </c>
      <c r="F93" s="97"/>
      <c r="G93" s="19"/>
      <c r="H93" s="19"/>
      <c r="I93" s="19"/>
      <c r="J93" s="19"/>
      <c r="K93" s="19"/>
      <c r="L93" s="19"/>
      <c r="M93" s="97"/>
      <c r="N93" s="97"/>
      <c r="O93" s="117" t="s">
        <v>353</v>
      </c>
      <c r="P93" s="19" t="n">
        <v>1</v>
      </c>
      <c r="Q93" s="15" t="s">
        <v>45</v>
      </c>
    </row>
    <row r="94" customFormat="false" ht="13.8" hidden="false" customHeight="false" outlineLevel="0" collapsed="false">
      <c r="A94" s="19" t="n">
        <v>2</v>
      </c>
      <c r="B94" s="19" t="s">
        <v>354</v>
      </c>
      <c r="C94" s="91" t="s">
        <v>355</v>
      </c>
      <c r="D94" s="74" t="s">
        <v>53</v>
      </c>
      <c r="E94" s="91" t="s">
        <v>356</v>
      </c>
      <c r="F94" s="91" t="s">
        <v>357</v>
      </c>
      <c r="G94" s="19" t="n">
        <v>4300</v>
      </c>
      <c r="H94" s="97"/>
      <c r="I94" s="97"/>
      <c r="J94" s="97"/>
      <c r="K94" s="97"/>
      <c r="L94" s="97"/>
      <c r="M94" s="91" t="s">
        <v>358</v>
      </c>
      <c r="N94" s="97"/>
      <c r="O94" s="45" t="s">
        <v>15</v>
      </c>
      <c r="P94" s="19" t="n">
        <v>1</v>
      </c>
      <c r="Q94" s="15" t="s">
        <v>45</v>
      </c>
    </row>
    <row r="95" customFormat="false" ht="13.8" hidden="false" customHeight="false" outlineLevel="0" collapsed="false">
      <c r="A95" s="19" t="n">
        <v>3</v>
      </c>
      <c r="B95" s="19" t="s">
        <v>359</v>
      </c>
      <c r="C95" s="91" t="s">
        <v>360</v>
      </c>
      <c r="D95" s="74" t="s">
        <v>53</v>
      </c>
      <c r="E95" s="91" t="s">
        <v>361</v>
      </c>
      <c r="F95" s="91" t="s">
        <v>362</v>
      </c>
      <c r="G95" s="19" t="n">
        <v>7800</v>
      </c>
      <c r="H95" s="97"/>
      <c r="I95" s="97"/>
      <c r="J95" s="97"/>
      <c r="K95" s="97"/>
      <c r="L95" s="97"/>
      <c r="M95" s="19" t="s">
        <v>363</v>
      </c>
      <c r="N95" s="97"/>
      <c r="O95" s="45" t="s">
        <v>15</v>
      </c>
      <c r="P95" s="19" t="n">
        <v>1</v>
      </c>
      <c r="Q95" s="15" t="s">
        <v>45</v>
      </c>
    </row>
    <row r="96" customFormat="false" ht="13.8" hidden="false" customHeight="false" outlineLevel="0" collapsed="false">
      <c r="A96" s="19" t="n">
        <v>4</v>
      </c>
      <c r="B96" s="118" t="n">
        <v>0.522222222222222</v>
      </c>
      <c r="C96" s="19" t="n">
        <v>89161355105</v>
      </c>
      <c r="D96" s="19" t="s">
        <v>364</v>
      </c>
      <c r="E96" s="19" t="s">
        <v>364</v>
      </c>
      <c r="F96" s="19" t="s">
        <v>364</v>
      </c>
      <c r="G96" s="19" t="s">
        <v>364</v>
      </c>
      <c r="H96" s="19" t="s">
        <v>364</v>
      </c>
      <c r="I96" s="19"/>
      <c r="J96" s="19"/>
      <c r="K96" s="19" t="s">
        <v>364</v>
      </c>
      <c r="L96" s="19"/>
      <c r="M96" s="19" t="s">
        <v>364</v>
      </c>
      <c r="N96" s="19" t="s">
        <v>364</v>
      </c>
      <c r="O96" s="119" t="s">
        <v>364</v>
      </c>
      <c r="P96" s="19" t="n">
        <v>1</v>
      </c>
      <c r="Q96" s="15" t="s">
        <v>45</v>
      </c>
    </row>
    <row r="97" customFormat="false" ht="13.8" hidden="false" customHeight="false" outlineLevel="0" collapsed="false">
      <c r="A97" s="19" t="n">
        <v>5</v>
      </c>
      <c r="B97" s="19" t="s">
        <v>365</v>
      </c>
      <c r="C97" s="91" t="s">
        <v>366</v>
      </c>
      <c r="D97" s="74" t="s">
        <v>53</v>
      </c>
      <c r="E97" s="91" t="s">
        <v>367</v>
      </c>
      <c r="F97" s="91" t="s">
        <v>368</v>
      </c>
      <c r="G97" s="91"/>
      <c r="H97" s="91" t="n">
        <v>51600</v>
      </c>
      <c r="I97" s="91"/>
      <c r="J97" s="91"/>
      <c r="K97" s="91"/>
      <c r="L97" s="91"/>
      <c r="M97" s="120" t="s">
        <v>369</v>
      </c>
      <c r="N97" s="91"/>
      <c r="O97" s="45" t="s">
        <v>15</v>
      </c>
      <c r="P97" s="19" t="n">
        <v>1</v>
      </c>
      <c r="Q97" s="15" t="s">
        <v>45</v>
      </c>
    </row>
    <row r="98" customFormat="false" ht="13.8" hidden="false" customHeight="false" outlineLevel="0" collapsed="false">
      <c r="A98" s="19" t="n">
        <v>6</v>
      </c>
      <c r="B98" s="110" t="n">
        <v>0.614583333333333</v>
      </c>
      <c r="C98" s="19" t="n">
        <v>89035634476</v>
      </c>
      <c r="D98" s="19" t="s">
        <v>110</v>
      </c>
      <c r="E98" s="19" t="s">
        <v>370</v>
      </c>
      <c r="F98" s="19" t="s">
        <v>370</v>
      </c>
      <c r="G98" s="19" t="s">
        <v>370</v>
      </c>
      <c r="H98" s="19" t="s">
        <v>370</v>
      </c>
      <c r="I98" s="19"/>
      <c r="J98" s="19"/>
      <c r="K98" s="19" t="s">
        <v>370</v>
      </c>
      <c r="L98" s="19"/>
      <c r="M98" s="19" t="s">
        <v>370</v>
      </c>
      <c r="N98" s="19" t="s">
        <v>370</v>
      </c>
      <c r="O98" s="121" t="s">
        <v>370</v>
      </c>
      <c r="P98" s="19" t="n">
        <v>1</v>
      </c>
      <c r="Q98" s="15" t="s">
        <v>45</v>
      </c>
    </row>
    <row r="99" customFormat="false" ht="13.8" hidden="false" customHeight="false" outlineLevel="0" collapsed="false">
      <c r="A99" s="19" t="n">
        <v>7</v>
      </c>
      <c r="B99" s="19" t="s">
        <v>371</v>
      </c>
      <c r="C99" s="122" t="s">
        <v>372</v>
      </c>
      <c r="D99" s="74" t="s">
        <v>53</v>
      </c>
      <c r="E99" s="91" t="s">
        <v>373</v>
      </c>
      <c r="F99" s="97"/>
      <c r="G99" s="19" t="s">
        <v>374</v>
      </c>
      <c r="H99" s="97"/>
      <c r="I99" s="97"/>
      <c r="J99" s="97"/>
      <c r="K99" s="97"/>
      <c r="L99" s="97"/>
      <c r="M99" s="97"/>
      <c r="N99" s="97"/>
      <c r="O99" s="94" t="s">
        <v>375</v>
      </c>
      <c r="P99" s="19" t="n">
        <v>1</v>
      </c>
      <c r="Q99" s="15" t="s">
        <v>45</v>
      </c>
    </row>
    <row r="100" customFormat="false" ht="13.8" hidden="false" customHeight="false" outlineLevel="0" collapsed="false">
      <c r="A100" s="19" t="n">
        <v>8</v>
      </c>
      <c r="B100" s="110" t="n">
        <v>0.632638888888889</v>
      </c>
      <c r="C100" s="19" t="n">
        <v>84956881620</v>
      </c>
      <c r="D100" s="19" t="s">
        <v>110</v>
      </c>
      <c r="E100" s="19" t="s">
        <v>376</v>
      </c>
      <c r="F100" s="19" t="s">
        <v>377</v>
      </c>
      <c r="G100" s="97"/>
      <c r="H100" s="97"/>
      <c r="I100" s="97"/>
      <c r="J100" s="97"/>
      <c r="K100" s="97"/>
      <c r="L100" s="97"/>
      <c r="M100" s="97"/>
      <c r="N100" s="97"/>
      <c r="O100" s="123" t="s">
        <v>377</v>
      </c>
      <c r="P100" s="19" t="n">
        <v>1</v>
      </c>
      <c r="Q100" s="15" t="s">
        <v>45</v>
      </c>
    </row>
    <row r="101" customFormat="false" ht="13.8" hidden="false" customHeight="false" outlineLevel="0" collapsed="false">
      <c r="A101" s="19" t="n">
        <v>9</v>
      </c>
      <c r="B101" s="110" t="n">
        <v>0.711111111111111</v>
      </c>
      <c r="C101" s="19" t="s">
        <v>378</v>
      </c>
      <c r="D101" s="19" t="s">
        <v>110</v>
      </c>
      <c r="E101" s="19" t="s">
        <v>379</v>
      </c>
      <c r="F101" s="19" t="s">
        <v>380</v>
      </c>
      <c r="G101" s="97"/>
      <c r="H101" s="97"/>
      <c r="I101" s="97"/>
      <c r="J101" s="97"/>
      <c r="K101" s="97"/>
      <c r="L101" s="97"/>
      <c r="M101" s="97"/>
      <c r="N101" s="97"/>
      <c r="O101" s="124" t="s">
        <v>381</v>
      </c>
      <c r="P101" s="19" t="n">
        <v>1</v>
      </c>
      <c r="Q101" s="15" t="s">
        <v>45</v>
      </c>
    </row>
    <row r="102" customFormat="false" ht="13.8" hidden="false" customHeight="false" outlineLevel="0" collapsed="false">
      <c r="A102" s="19" t="n">
        <v>10</v>
      </c>
      <c r="B102" s="20" t="n">
        <v>43237</v>
      </c>
      <c r="C102" s="19" t="s">
        <v>382</v>
      </c>
      <c r="D102" s="74" t="s">
        <v>53</v>
      </c>
      <c r="E102" s="19" t="s">
        <v>383</v>
      </c>
      <c r="F102" s="91" t="s">
        <v>384</v>
      </c>
      <c r="G102" s="24" t="n">
        <v>3900</v>
      </c>
      <c r="H102" s="97"/>
      <c r="I102" s="97"/>
      <c r="J102" s="97"/>
      <c r="K102" s="97"/>
      <c r="L102" s="97"/>
      <c r="M102" s="19" t="s">
        <v>385</v>
      </c>
      <c r="N102" s="97"/>
      <c r="O102" s="45" t="s">
        <v>15</v>
      </c>
      <c r="P102" s="19" t="n">
        <v>1</v>
      </c>
      <c r="Q102" s="15" t="s">
        <v>45</v>
      </c>
    </row>
    <row r="103" customFormat="false" ht="13.8" hidden="false" customHeight="false" outlineLevel="0" collapsed="false">
      <c r="A103" s="91" t="n">
        <v>11</v>
      </c>
      <c r="B103" s="91" t="s">
        <v>386</v>
      </c>
      <c r="C103" s="91" t="s">
        <v>387</v>
      </c>
      <c r="D103" s="21" t="s">
        <v>53</v>
      </c>
      <c r="E103" s="91" t="s">
        <v>388</v>
      </c>
      <c r="F103" s="91" t="s">
        <v>389</v>
      </c>
      <c r="G103" s="91"/>
      <c r="H103" s="91"/>
      <c r="I103" s="91"/>
      <c r="J103" s="91"/>
      <c r="K103" s="91"/>
      <c r="L103" s="91"/>
      <c r="M103" s="91"/>
      <c r="N103" s="91"/>
      <c r="O103" s="40" t="s">
        <v>98</v>
      </c>
      <c r="P103" s="19" t="n">
        <v>1</v>
      </c>
      <c r="Q103" s="15" t="s">
        <v>45</v>
      </c>
    </row>
    <row r="104" customFormat="false" ht="13.8" hidden="false" customHeight="false" outlineLevel="0" collapsed="false">
      <c r="A104" s="19" t="n">
        <v>12</v>
      </c>
      <c r="B104" s="19" t="s">
        <v>304</v>
      </c>
      <c r="C104" s="98" t="s">
        <v>390</v>
      </c>
      <c r="D104" s="21" t="s">
        <v>53</v>
      </c>
      <c r="E104" s="91" t="s">
        <v>391</v>
      </c>
      <c r="F104" s="91" t="s">
        <v>392</v>
      </c>
      <c r="G104" s="97"/>
      <c r="H104" s="97"/>
      <c r="I104" s="97"/>
      <c r="J104" s="97"/>
      <c r="K104" s="97"/>
      <c r="L104" s="97"/>
      <c r="M104" s="97"/>
      <c r="N104" s="97"/>
      <c r="O104" s="45" t="s">
        <v>393</v>
      </c>
      <c r="P104" s="19" t="n">
        <v>1</v>
      </c>
      <c r="Q104" s="15" t="s">
        <v>45</v>
      </c>
    </row>
    <row r="105" customFormat="false" ht="13.8" hidden="false" customHeight="false" outlineLevel="0" collapsed="false">
      <c r="A105" s="3" t="s">
        <v>34</v>
      </c>
      <c r="B105" s="101" t="s">
        <v>1</v>
      </c>
      <c r="C105" s="3" t="s">
        <v>35</v>
      </c>
      <c r="D105" s="3" t="s">
        <v>3</v>
      </c>
      <c r="E105" s="3" t="s">
        <v>36</v>
      </c>
      <c r="F105" s="102" t="s">
        <v>37</v>
      </c>
      <c r="G105" s="3" t="s">
        <v>38</v>
      </c>
      <c r="H105" s="103" t="s">
        <v>39</v>
      </c>
      <c r="I105" s="103"/>
      <c r="J105" s="103"/>
      <c r="K105" s="103" t="s">
        <v>40</v>
      </c>
      <c r="L105" s="103"/>
      <c r="M105" s="3" t="s">
        <v>41</v>
      </c>
      <c r="N105" s="103" t="s">
        <v>42</v>
      </c>
      <c r="O105" s="104" t="s">
        <v>43</v>
      </c>
      <c r="P105" s="3" t="s">
        <v>44</v>
      </c>
      <c r="Q105" s="15" t="s">
        <v>45</v>
      </c>
    </row>
    <row r="106" customFormat="false" ht="13.8" hidden="false" customHeight="false" outlineLevel="0" collapsed="false">
      <c r="A106" s="105" t="n">
        <v>43182</v>
      </c>
      <c r="B106" s="106" t="s">
        <v>394</v>
      </c>
      <c r="C106" s="9"/>
      <c r="D106" s="9"/>
      <c r="E106" s="10"/>
      <c r="F106" s="11" t="n">
        <f aca="false">G106+H106+K106</f>
        <v>27700</v>
      </c>
      <c r="G106" s="12" t="n">
        <f aca="false">SUM(G107:G111)</f>
        <v>27700</v>
      </c>
      <c r="H106" s="115" t="n">
        <f aca="false">SUM(H107:H111)</f>
        <v>0</v>
      </c>
      <c r="I106" s="116"/>
      <c r="J106" s="116"/>
      <c r="K106" s="116" t="n">
        <f aca="false">SUM(K107:K111)</f>
        <v>0</v>
      </c>
      <c r="L106" s="116"/>
      <c r="M106" s="9"/>
      <c r="N106" s="9"/>
      <c r="O106" s="107"/>
      <c r="P106" s="12" t="n">
        <f aca="false">SUM(P107:P22090)</f>
        <v>5.39267046245235E+066</v>
      </c>
      <c r="Q106" s="15" t="s">
        <v>45</v>
      </c>
    </row>
    <row r="107" customFormat="false" ht="13.8" hidden="false" customHeight="false" outlineLevel="0" collapsed="false">
      <c r="A107" s="19" t="n">
        <v>1</v>
      </c>
      <c r="B107" s="19" t="s">
        <v>395</v>
      </c>
      <c r="C107" s="98" t="s">
        <v>396</v>
      </c>
      <c r="D107" s="21" t="s">
        <v>53</v>
      </c>
      <c r="E107" s="91" t="s">
        <v>397</v>
      </c>
      <c r="F107" s="97"/>
      <c r="G107" s="19"/>
      <c r="H107" s="97"/>
      <c r="I107" s="97"/>
      <c r="J107" s="97"/>
      <c r="K107" s="97"/>
      <c r="L107" s="97"/>
      <c r="M107" s="97"/>
      <c r="N107" s="97"/>
      <c r="O107" s="45" t="s">
        <v>393</v>
      </c>
      <c r="P107" s="19" t="n">
        <v>1</v>
      </c>
      <c r="Q107" s="15" t="s">
        <v>45</v>
      </c>
    </row>
    <row r="108" customFormat="false" ht="13.8" hidden="false" customHeight="false" outlineLevel="0" collapsed="false">
      <c r="A108" s="19" t="n">
        <v>2</v>
      </c>
      <c r="B108" s="110" t="n">
        <v>0.559722222222222</v>
      </c>
      <c r="C108" s="98" t="s">
        <v>398</v>
      </c>
      <c r="D108" s="19" t="s">
        <v>399</v>
      </c>
      <c r="E108" s="19" t="s">
        <v>400</v>
      </c>
      <c r="F108" s="97"/>
      <c r="G108" s="19" t="n">
        <v>2700</v>
      </c>
      <c r="H108" s="97"/>
      <c r="I108" s="97"/>
      <c r="J108" s="97"/>
      <c r="K108" s="97"/>
      <c r="L108" s="97"/>
      <c r="M108" s="43" t="s">
        <v>401</v>
      </c>
      <c r="N108" s="97"/>
      <c r="O108" s="45" t="s">
        <v>402</v>
      </c>
      <c r="P108" s="19" t="n">
        <v>1</v>
      </c>
      <c r="Q108" s="15" t="s">
        <v>45</v>
      </c>
    </row>
    <row r="109" customFormat="false" ht="13.8" hidden="false" customHeight="false" outlineLevel="0" collapsed="false">
      <c r="A109" s="97"/>
      <c r="B109" s="97"/>
      <c r="C109" s="97"/>
      <c r="D109" s="97"/>
      <c r="E109" s="97"/>
      <c r="F109" s="97"/>
      <c r="G109" s="97"/>
      <c r="H109" s="97"/>
      <c r="I109" s="97"/>
      <c r="J109" s="97"/>
      <c r="K109" s="97"/>
      <c r="L109" s="97"/>
      <c r="M109" s="97"/>
      <c r="N109" s="97"/>
      <c r="O109" s="97"/>
      <c r="P109" s="97"/>
      <c r="Q109" s="15" t="s">
        <v>45</v>
      </c>
    </row>
    <row r="110" customFormat="false" ht="13.8" hidden="false" customHeight="false" outlineLevel="0" collapsed="false">
      <c r="A110" s="3" t="s">
        <v>34</v>
      </c>
      <c r="B110" s="101" t="s">
        <v>1</v>
      </c>
      <c r="C110" s="3" t="s">
        <v>35</v>
      </c>
      <c r="D110" s="3" t="s">
        <v>3</v>
      </c>
      <c r="E110" s="3" t="s">
        <v>36</v>
      </c>
      <c r="F110" s="102" t="s">
        <v>37</v>
      </c>
      <c r="G110" s="3" t="s">
        <v>38</v>
      </c>
      <c r="H110" s="103" t="s">
        <v>39</v>
      </c>
      <c r="I110" s="103"/>
      <c r="J110" s="103"/>
      <c r="K110" s="103" t="s">
        <v>40</v>
      </c>
      <c r="L110" s="103"/>
      <c r="M110" s="3" t="s">
        <v>41</v>
      </c>
      <c r="N110" s="103" t="s">
        <v>42</v>
      </c>
      <c r="O110" s="104" t="s">
        <v>43</v>
      </c>
      <c r="P110" s="3" t="s">
        <v>44</v>
      </c>
      <c r="Q110" s="15" t="s">
        <v>45</v>
      </c>
    </row>
    <row r="111" customFormat="false" ht="13.8" hidden="false" customHeight="false" outlineLevel="0" collapsed="false">
      <c r="A111" s="105" t="n">
        <v>43183</v>
      </c>
      <c r="B111" s="106" t="s">
        <v>403</v>
      </c>
      <c r="C111" s="9"/>
      <c r="D111" s="9"/>
      <c r="E111" s="10"/>
      <c r="F111" s="11" t="n">
        <f aca="false">G111+H111+K111</f>
        <v>25000</v>
      </c>
      <c r="G111" s="12" t="n">
        <f aca="false">SUM(G112:G124)</f>
        <v>25000</v>
      </c>
      <c r="H111" s="115" t="n">
        <f aca="false">SUM(H112:H124)</f>
        <v>0</v>
      </c>
      <c r="I111" s="116"/>
      <c r="J111" s="116"/>
      <c r="K111" s="116" t="n">
        <f aca="false">SUM(K112:K124)</f>
        <v>0</v>
      </c>
      <c r="L111" s="116"/>
      <c r="M111" s="9"/>
      <c r="N111" s="9"/>
      <c r="O111" s="107"/>
      <c r="P111" s="12" t="n">
        <f aca="false">SUM(P112:P22095)</f>
        <v>2.69633523122617E+066</v>
      </c>
      <c r="Q111" s="15" t="s">
        <v>45</v>
      </c>
    </row>
    <row r="112" customFormat="false" ht="13.8" hidden="false" customHeight="false" outlineLevel="0" collapsed="false">
      <c r="A112" s="91" t="n">
        <v>1</v>
      </c>
      <c r="B112" s="91" t="s">
        <v>404</v>
      </c>
      <c r="C112" s="91" t="s">
        <v>405</v>
      </c>
      <c r="D112" s="21" t="s">
        <v>53</v>
      </c>
      <c r="E112" s="91" t="s">
        <v>406</v>
      </c>
      <c r="F112" s="91" t="s">
        <v>407</v>
      </c>
      <c r="G112" s="91" t="n">
        <v>4300</v>
      </c>
      <c r="H112" s="91"/>
      <c r="I112" s="91"/>
      <c r="J112" s="91"/>
      <c r="K112" s="91"/>
      <c r="L112" s="91"/>
      <c r="M112" s="125" t="s">
        <v>408</v>
      </c>
      <c r="N112" s="89" t="s">
        <v>409</v>
      </c>
      <c r="O112" s="45" t="s">
        <v>15</v>
      </c>
      <c r="P112" s="19" t="n">
        <v>1</v>
      </c>
      <c r="Q112" s="15" t="s">
        <v>45</v>
      </c>
    </row>
    <row r="113" customFormat="false" ht="13.8" hidden="false" customHeight="false" outlineLevel="0" collapsed="false">
      <c r="A113" s="19" t="n">
        <v>2</v>
      </c>
      <c r="B113" s="126" t="n">
        <v>43235</v>
      </c>
      <c r="C113" s="127" t="s">
        <v>410</v>
      </c>
      <c r="D113" s="21" t="s">
        <v>53</v>
      </c>
      <c r="E113" s="127" t="s">
        <v>411</v>
      </c>
      <c r="F113" s="127" t="s">
        <v>412</v>
      </c>
      <c r="G113" s="127" t="n">
        <v>3900</v>
      </c>
      <c r="H113" s="128"/>
      <c r="I113" s="128"/>
      <c r="J113" s="128"/>
      <c r="K113" s="128"/>
      <c r="L113" s="128"/>
      <c r="M113" s="129" t="s">
        <v>413</v>
      </c>
      <c r="N113" s="130" t="n">
        <v>43184</v>
      </c>
      <c r="O113" s="45" t="s">
        <v>15</v>
      </c>
      <c r="P113" s="127" t="n">
        <v>1</v>
      </c>
      <c r="Q113" s="15" t="s">
        <v>45</v>
      </c>
    </row>
    <row r="114" customFormat="false" ht="13.8" hidden="false" customHeight="false" outlineLevel="0" collapsed="false">
      <c r="A114" s="97"/>
      <c r="B114" s="128"/>
      <c r="C114" s="128"/>
      <c r="D114" s="128"/>
      <c r="E114" s="128"/>
      <c r="F114" s="128"/>
      <c r="G114" s="128"/>
      <c r="H114" s="128"/>
      <c r="I114" s="128"/>
      <c r="J114" s="128"/>
      <c r="K114" s="128"/>
      <c r="L114" s="128"/>
      <c r="M114" s="128"/>
      <c r="N114" s="128"/>
      <c r="O114" s="128"/>
      <c r="P114" s="128"/>
      <c r="Q114" s="15" t="s">
        <v>45</v>
      </c>
    </row>
    <row r="115" customFormat="false" ht="13.8" hidden="false" customHeight="false" outlineLevel="0" collapsed="false">
      <c r="A115" s="97"/>
      <c r="B115" s="128"/>
      <c r="C115" s="128"/>
      <c r="D115" s="128"/>
      <c r="E115" s="128"/>
      <c r="F115" s="128"/>
      <c r="G115" s="128"/>
      <c r="H115" s="128"/>
      <c r="I115" s="128"/>
      <c r="J115" s="128"/>
      <c r="K115" s="128"/>
      <c r="L115" s="128"/>
      <c r="M115" s="128"/>
      <c r="N115" s="128"/>
      <c r="O115" s="128"/>
      <c r="P115" s="128"/>
      <c r="Q115" s="15" t="s">
        <v>45</v>
      </c>
    </row>
    <row r="116" customFormat="false" ht="13.8" hidden="false" customHeight="false" outlineLevel="0" collapsed="false">
      <c r="A116" s="3" t="s">
        <v>34</v>
      </c>
      <c r="B116" s="59" t="s">
        <v>1</v>
      </c>
      <c r="C116" s="4" t="s">
        <v>35</v>
      </c>
      <c r="D116" s="4" t="s">
        <v>3</v>
      </c>
      <c r="E116" s="4" t="s">
        <v>36</v>
      </c>
      <c r="F116" s="5" t="s">
        <v>37</v>
      </c>
      <c r="G116" s="4" t="s">
        <v>38</v>
      </c>
      <c r="H116" s="6" t="s">
        <v>39</v>
      </c>
      <c r="I116" s="6"/>
      <c r="J116" s="6"/>
      <c r="K116" s="6" t="s">
        <v>40</v>
      </c>
      <c r="L116" s="6"/>
      <c r="M116" s="4" t="s">
        <v>41</v>
      </c>
      <c r="N116" s="6" t="s">
        <v>42</v>
      </c>
      <c r="O116" s="7" t="s">
        <v>43</v>
      </c>
      <c r="P116" s="4" t="s">
        <v>44</v>
      </c>
      <c r="Q116" s="15" t="s">
        <v>45</v>
      </c>
    </row>
    <row r="117" customFormat="false" ht="13.8" hidden="false" customHeight="false" outlineLevel="0" collapsed="false">
      <c r="A117" s="60" t="n">
        <v>43184</v>
      </c>
      <c r="B117" s="61" t="s">
        <v>414</v>
      </c>
      <c r="C117" s="62"/>
      <c r="D117" s="62"/>
      <c r="E117" s="63"/>
      <c r="F117" s="64" t="n">
        <f aca="false">G117+H117+K117</f>
        <v>0</v>
      </c>
      <c r="G117" s="65" t="n">
        <f aca="false">SUM(G118:G119)</f>
        <v>0</v>
      </c>
      <c r="H117" s="131" t="n">
        <f aca="false">SUM(H118:H124)</f>
        <v>0</v>
      </c>
      <c r="I117" s="132"/>
      <c r="J117" s="132"/>
      <c r="K117" s="132" t="n">
        <f aca="false">SUM(K118:K124)</f>
        <v>0</v>
      </c>
      <c r="L117" s="132"/>
      <c r="M117" s="62"/>
      <c r="N117" s="62"/>
      <c r="O117" s="68"/>
      <c r="P117" s="65" t="n">
        <f aca="false">SUM(P118:P22095)</f>
        <v>1.34816761561309E+066</v>
      </c>
      <c r="Q117" s="15" t="s">
        <v>45</v>
      </c>
    </row>
    <row r="118" customFormat="false" ht="13.8" hidden="false" customHeight="false" outlineLevel="0" collapsed="false">
      <c r="A118" s="19" t="n">
        <v>1</v>
      </c>
      <c r="B118" s="110" t="n">
        <v>0.461805555555556</v>
      </c>
      <c r="C118" s="19" t="s">
        <v>415</v>
      </c>
      <c r="D118" s="21" t="s">
        <v>53</v>
      </c>
      <c r="E118" s="19" t="s">
        <v>416</v>
      </c>
      <c r="F118" s="19" t="s">
        <v>416</v>
      </c>
      <c r="G118" s="19"/>
      <c r="H118" s="97"/>
      <c r="I118" s="97"/>
      <c r="J118" s="97"/>
      <c r="K118" s="97"/>
      <c r="L118" s="97"/>
      <c r="M118" s="97"/>
      <c r="N118" s="97"/>
      <c r="O118" s="133" t="s">
        <v>417</v>
      </c>
      <c r="P118" s="97"/>
      <c r="Q118" s="15" t="s">
        <v>45</v>
      </c>
    </row>
    <row r="119" customFormat="false" ht="13.8" hidden="false" customHeight="false" outlineLevel="0" collapsed="false">
      <c r="A119" s="19" t="n">
        <v>2</v>
      </c>
      <c r="B119" s="110" t="n">
        <v>0.567361111111111</v>
      </c>
      <c r="C119" s="19" t="s">
        <v>418</v>
      </c>
      <c r="D119" s="21" t="s">
        <v>53</v>
      </c>
      <c r="E119" s="19" t="s">
        <v>419</v>
      </c>
      <c r="F119" s="19" t="s">
        <v>420</v>
      </c>
      <c r="G119" s="19" t="s">
        <v>92</v>
      </c>
      <c r="H119" s="97"/>
      <c r="I119" s="97"/>
      <c r="J119" s="97"/>
      <c r="K119" s="97"/>
      <c r="L119" s="97"/>
      <c r="M119" s="97"/>
      <c r="N119" s="97"/>
      <c r="O119" s="134" t="s">
        <v>421</v>
      </c>
      <c r="P119" s="97"/>
      <c r="Q119" s="15" t="s">
        <v>45</v>
      </c>
    </row>
    <row r="120" customFormat="false" ht="13.8" hidden="false" customHeight="false" outlineLevel="0" collapsed="false">
      <c r="A120" s="97"/>
      <c r="B120" s="97"/>
      <c r="C120" s="97"/>
      <c r="D120" s="97"/>
      <c r="E120" s="97"/>
      <c r="F120" s="97"/>
      <c r="G120" s="97"/>
      <c r="H120" s="97"/>
      <c r="I120" s="97"/>
      <c r="J120" s="97"/>
      <c r="K120" s="97"/>
      <c r="L120" s="97"/>
      <c r="M120" s="97"/>
      <c r="N120" s="97"/>
      <c r="O120" s="40" t="s">
        <v>98</v>
      </c>
      <c r="P120" s="97"/>
      <c r="Q120" s="15" t="s">
        <v>45</v>
      </c>
    </row>
    <row r="121" customFormat="false" ht="13.8" hidden="false" customHeight="false" outlineLevel="0" collapsed="false">
      <c r="A121" s="3" t="s">
        <v>34</v>
      </c>
      <c r="B121" s="101" t="s">
        <v>1</v>
      </c>
      <c r="C121" s="3" t="s">
        <v>35</v>
      </c>
      <c r="D121" s="3" t="s">
        <v>3</v>
      </c>
      <c r="E121" s="3" t="s">
        <v>36</v>
      </c>
      <c r="F121" s="102" t="s">
        <v>37</v>
      </c>
      <c r="G121" s="3" t="s">
        <v>38</v>
      </c>
      <c r="H121" s="103" t="s">
        <v>39</v>
      </c>
      <c r="I121" s="103"/>
      <c r="J121" s="103"/>
      <c r="K121" s="103" t="s">
        <v>40</v>
      </c>
      <c r="L121" s="103"/>
      <c r="M121" s="3" t="s">
        <v>41</v>
      </c>
      <c r="N121" s="103" t="s">
        <v>42</v>
      </c>
      <c r="O121" s="104" t="s">
        <v>43</v>
      </c>
      <c r="P121" s="3" t="s">
        <v>44</v>
      </c>
      <c r="Q121" s="15" t="s">
        <v>45</v>
      </c>
    </row>
    <row r="122" customFormat="false" ht="13.8" hidden="false" customHeight="false" outlineLevel="0" collapsed="false">
      <c r="A122" s="105" t="n">
        <v>43185</v>
      </c>
      <c r="B122" s="106" t="s">
        <v>422</v>
      </c>
      <c r="C122" s="9"/>
      <c r="D122" s="9"/>
      <c r="E122" s="10"/>
      <c r="F122" s="11" t="n">
        <f aca="false">G122+H122+K122</f>
        <v>13000</v>
      </c>
      <c r="G122" s="12" t="n">
        <f aca="false">SUM(G123:G130)</f>
        <v>13000</v>
      </c>
      <c r="H122" s="115" t="n">
        <f aca="false">SUM(H123:H127)</f>
        <v>0</v>
      </c>
      <c r="I122" s="116"/>
      <c r="J122" s="116"/>
      <c r="K122" s="116" t="n">
        <f aca="false">SUM(K123:K127)</f>
        <v>0</v>
      </c>
      <c r="L122" s="116"/>
      <c r="M122" s="9"/>
      <c r="N122" s="9"/>
      <c r="O122" s="107"/>
      <c r="P122" s="12" t="n">
        <f aca="false">SUM(P123:P22098)</f>
        <v>6.74083807806543E+065</v>
      </c>
      <c r="Q122" s="15" t="s">
        <v>45</v>
      </c>
    </row>
    <row r="123" customFormat="false" ht="13.8" hidden="false" customHeight="false" outlineLevel="0" collapsed="false">
      <c r="A123" s="19" t="n">
        <v>1</v>
      </c>
      <c r="B123" s="110" t="n">
        <v>0.486805555555556</v>
      </c>
      <c r="C123" s="19" t="s">
        <v>423</v>
      </c>
      <c r="D123" s="19" t="s">
        <v>110</v>
      </c>
      <c r="E123" s="19" t="s">
        <v>424</v>
      </c>
      <c r="F123" s="19" t="s">
        <v>425</v>
      </c>
      <c r="G123" s="19" t="n">
        <v>3800</v>
      </c>
      <c r="H123" s="97"/>
      <c r="I123" s="97"/>
      <c r="J123" s="97"/>
      <c r="K123" s="97"/>
      <c r="L123" s="97"/>
      <c r="M123" s="19" t="s">
        <v>426</v>
      </c>
      <c r="N123" s="20" t="n">
        <v>43186</v>
      </c>
      <c r="O123" s="45" t="s">
        <v>15</v>
      </c>
      <c r="P123" s="19" t="n">
        <v>1</v>
      </c>
      <c r="Q123" s="15" t="s">
        <v>45</v>
      </c>
    </row>
    <row r="124" customFormat="false" ht="13.8" hidden="false" customHeight="false" outlineLevel="0" collapsed="false">
      <c r="A124" s="19" t="n">
        <v>2</v>
      </c>
      <c r="B124" s="110" t="n">
        <v>0.520833333333333</v>
      </c>
      <c r="C124" s="19" t="n">
        <v>89262744503</v>
      </c>
      <c r="D124" s="19" t="s">
        <v>110</v>
      </c>
      <c r="E124" s="19" t="s">
        <v>364</v>
      </c>
      <c r="F124" s="97"/>
      <c r="G124" s="97"/>
      <c r="H124" s="97"/>
      <c r="I124" s="97"/>
      <c r="J124" s="97"/>
      <c r="K124" s="97"/>
      <c r="L124" s="97"/>
      <c r="M124" s="97"/>
      <c r="N124" s="97"/>
      <c r="O124" s="119" t="s">
        <v>364</v>
      </c>
      <c r="P124" s="19" t="n">
        <v>1</v>
      </c>
      <c r="Q124" s="15" t="s">
        <v>45</v>
      </c>
    </row>
    <row r="125" customFormat="false" ht="13.8" hidden="false" customHeight="false" outlineLevel="0" collapsed="false">
      <c r="A125" s="19" t="n">
        <v>3</v>
      </c>
      <c r="B125" s="114" t="s">
        <v>149</v>
      </c>
      <c r="C125" s="98" t="s">
        <v>427</v>
      </c>
      <c r="D125" s="21" t="s">
        <v>53</v>
      </c>
      <c r="E125" s="91" t="s">
        <v>428</v>
      </c>
      <c r="F125" s="91" t="s">
        <v>429</v>
      </c>
      <c r="G125" s="19" t="n">
        <v>2800</v>
      </c>
      <c r="H125" s="97"/>
      <c r="I125" s="97"/>
      <c r="J125" s="97"/>
      <c r="K125" s="97"/>
      <c r="L125" s="97"/>
      <c r="M125" s="97"/>
      <c r="N125" s="97"/>
      <c r="O125" s="45" t="s">
        <v>15</v>
      </c>
      <c r="P125" s="19" t="n">
        <v>1</v>
      </c>
      <c r="Q125" s="15" t="s">
        <v>45</v>
      </c>
    </row>
    <row r="126" customFormat="false" ht="13.8" hidden="false" customHeight="false" outlineLevel="0" collapsed="false">
      <c r="A126" s="19" t="n">
        <v>4</v>
      </c>
      <c r="B126" s="114" t="s">
        <v>83</v>
      </c>
      <c r="C126" s="113" t="s">
        <v>430</v>
      </c>
      <c r="D126" s="21" t="s">
        <v>53</v>
      </c>
      <c r="E126" s="91" t="s">
        <v>431</v>
      </c>
      <c r="F126" s="91" t="s">
        <v>432</v>
      </c>
      <c r="G126" s="91" t="n">
        <v>4100</v>
      </c>
      <c r="H126" s="91"/>
      <c r="I126" s="91"/>
      <c r="J126" s="91"/>
      <c r="K126" s="91"/>
      <c r="L126" s="91"/>
      <c r="M126" s="19" t="s">
        <v>433</v>
      </c>
      <c r="N126" s="20" t="n">
        <v>43187</v>
      </c>
      <c r="O126" s="45" t="s">
        <v>15</v>
      </c>
      <c r="P126" s="19" t="n">
        <v>1</v>
      </c>
      <c r="Q126" s="15" t="s">
        <v>45</v>
      </c>
    </row>
    <row r="127" customFormat="false" ht="13.8" hidden="false" customHeight="false" outlineLevel="0" collapsed="false">
      <c r="A127" s="19" t="n">
        <v>5</v>
      </c>
      <c r="B127" s="89" t="s">
        <v>434</v>
      </c>
      <c r="C127" s="91" t="s">
        <v>435</v>
      </c>
      <c r="D127" s="21" t="s">
        <v>53</v>
      </c>
      <c r="E127" s="91" t="s">
        <v>436</v>
      </c>
      <c r="F127" s="91" t="s">
        <v>437</v>
      </c>
      <c r="G127" s="19" t="n">
        <v>2300</v>
      </c>
      <c r="H127" s="97"/>
      <c r="I127" s="97"/>
      <c r="J127" s="97"/>
      <c r="K127" s="97"/>
      <c r="L127" s="97"/>
      <c r="M127" s="19" t="s">
        <v>438</v>
      </c>
      <c r="N127" s="20" t="n">
        <v>43188</v>
      </c>
      <c r="O127" s="45" t="s">
        <v>15</v>
      </c>
      <c r="P127" s="19" t="n">
        <v>1</v>
      </c>
      <c r="Q127" s="15" t="s">
        <v>45</v>
      </c>
    </row>
    <row r="128" customFormat="false" ht="13.8" hidden="false" customHeight="false" outlineLevel="0" collapsed="false">
      <c r="A128" s="19" t="n">
        <v>6</v>
      </c>
      <c r="B128" s="19" t="s">
        <v>439</v>
      </c>
      <c r="C128" s="122" t="s">
        <v>440</v>
      </c>
      <c r="D128" s="21" t="s">
        <v>53</v>
      </c>
      <c r="E128" s="19" t="s">
        <v>441</v>
      </c>
      <c r="F128" s="97"/>
      <c r="G128" s="97"/>
      <c r="H128" s="97"/>
      <c r="I128" s="97"/>
      <c r="J128" s="97"/>
      <c r="K128" s="97"/>
      <c r="L128" s="97"/>
      <c r="M128" s="97"/>
      <c r="N128" s="97"/>
      <c r="O128" s="94" t="s">
        <v>442</v>
      </c>
      <c r="P128" s="97"/>
      <c r="Q128" s="15" t="s">
        <v>45</v>
      </c>
    </row>
    <row r="129" customFormat="false" ht="13.8" hidden="false" customHeight="false" outlineLevel="0" collapsed="false">
      <c r="A129" s="19" t="n">
        <v>7</v>
      </c>
      <c r="B129" s="19" t="s">
        <v>443</v>
      </c>
      <c r="C129" s="122" t="s">
        <v>444</v>
      </c>
      <c r="D129" s="21" t="s">
        <v>53</v>
      </c>
      <c r="E129" s="19" t="s">
        <v>441</v>
      </c>
      <c r="F129" s="97"/>
      <c r="G129" s="97"/>
      <c r="H129" s="97"/>
      <c r="I129" s="97"/>
      <c r="J129" s="97"/>
      <c r="K129" s="97"/>
      <c r="L129" s="97"/>
      <c r="M129" s="97"/>
      <c r="N129" s="97"/>
      <c r="O129" s="94" t="s">
        <v>442</v>
      </c>
      <c r="P129" s="97"/>
      <c r="Q129" s="15" t="s">
        <v>45</v>
      </c>
    </row>
    <row r="130" customFormat="false" ht="13.8" hidden="false" customHeight="false" outlineLevel="0" collapsed="false">
      <c r="A130" s="19" t="n">
        <v>8</v>
      </c>
      <c r="B130" s="20" t="n">
        <v>43239</v>
      </c>
      <c r="C130" s="19" t="s">
        <v>445</v>
      </c>
      <c r="D130" s="21" t="s">
        <v>53</v>
      </c>
      <c r="E130" s="19" t="s">
        <v>446</v>
      </c>
      <c r="F130" s="97"/>
      <c r="G130" s="19" t="s">
        <v>92</v>
      </c>
      <c r="H130" s="97"/>
      <c r="I130" s="97"/>
      <c r="J130" s="97"/>
      <c r="K130" s="97"/>
      <c r="L130" s="97"/>
      <c r="M130" s="97"/>
      <c r="N130" s="97"/>
      <c r="O130" s="40" t="s">
        <v>98</v>
      </c>
      <c r="P130" s="97"/>
      <c r="Q130" s="15" t="s">
        <v>45</v>
      </c>
    </row>
    <row r="131" customFormat="false" ht="13.8" hidden="false" customHeight="false" outlineLevel="0" collapsed="false">
      <c r="A131" s="3" t="s">
        <v>34</v>
      </c>
      <c r="B131" s="101" t="s">
        <v>1</v>
      </c>
      <c r="C131" s="3" t="s">
        <v>35</v>
      </c>
      <c r="D131" s="3" t="s">
        <v>3</v>
      </c>
      <c r="E131" s="3" t="s">
        <v>36</v>
      </c>
      <c r="F131" s="102" t="s">
        <v>37</v>
      </c>
      <c r="G131" s="3" t="s">
        <v>38</v>
      </c>
      <c r="H131" s="103" t="s">
        <v>39</v>
      </c>
      <c r="I131" s="103"/>
      <c r="J131" s="103"/>
      <c r="K131" s="103" t="s">
        <v>40</v>
      </c>
      <c r="L131" s="103"/>
      <c r="M131" s="3" t="s">
        <v>41</v>
      </c>
      <c r="N131" s="103" t="s">
        <v>42</v>
      </c>
      <c r="O131" s="104" t="s">
        <v>43</v>
      </c>
      <c r="P131" s="3" t="s">
        <v>44</v>
      </c>
      <c r="Q131" s="15" t="s">
        <v>45</v>
      </c>
    </row>
    <row r="132" customFormat="false" ht="13.8" hidden="false" customHeight="false" outlineLevel="0" collapsed="false">
      <c r="A132" s="105" t="n">
        <v>43186</v>
      </c>
      <c r="B132" s="106" t="s">
        <v>260</v>
      </c>
      <c r="C132" s="9"/>
      <c r="D132" s="9"/>
      <c r="E132" s="10"/>
      <c r="F132" s="11" t="n">
        <f aca="false">G132+H132+K132</f>
        <v>24300</v>
      </c>
      <c r="G132" s="12" t="n">
        <f aca="false">SUM(G133:G140)</f>
        <v>14300</v>
      </c>
      <c r="H132" s="115" t="n">
        <f aca="false">SUM(H133:H141)</f>
        <v>10000</v>
      </c>
      <c r="I132" s="116"/>
      <c r="J132" s="116"/>
      <c r="K132" s="116" t="n">
        <f aca="false">SUM(K133:K137)</f>
        <v>0</v>
      </c>
      <c r="L132" s="116"/>
      <c r="M132" s="9"/>
      <c r="N132" s="9"/>
      <c r="O132" s="107"/>
      <c r="P132" s="12" t="n">
        <f aca="false">SUM(P133:P22108)</f>
        <v>3.37041903903272E+065</v>
      </c>
      <c r="Q132" s="15" t="s">
        <v>45</v>
      </c>
    </row>
    <row r="133" customFormat="false" ht="13.8" hidden="false" customHeight="false" outlineLevel="0" collapsed="false">
      <c r="A133" s="19" t="n">
        <v>1</v>
      </c>
      <c r="B133" s="118" t="n">
        <v>0.422916666666667</v>
      </c>
      <c r="C133" s="19" t="n">
        <v>89152720848</v>
      </c>
      <c r="D133" s="19" t="s">
        <v>110</v>
      </c>
      <c r="E133" s="91" t="s">
        <v>447</v>
      </c>
      <c r="F133" s="97"/>
      <c r="G133" s="19" t="s">
        <v>448</v>
      </c>
      <c r="H133" s="97"/>
      <c r="I133" s="97"/>
      <c r="J133" s="97"/>
      <c r="K133" s="97"/>
      <c r="L133" s="97"/>
      <c r="M133" s="97"/>
      <c r="N133" s="97"/>
      <c r="O133" s="134" t="s">
        <v>421</v>
      </c>
      <c r="P133" s="19" t="n">
        <v>1</v>
      </c>
      <c r="Q133" s="15" t="s">
        <v>45</v>
      </c>
    </row>
    <row r="134" customFormat="false" ht="13.8" hidden="false" customHeight="false" outlineLevel="0" collapsed="false">
      <c r="A134" s="19" t="n">
        <v>2</v>
      </c>
      <c r="B134" s="19" t="s">
        <v>449</v>
      </c>
      <c r="C134" s="91" t="s">
        <v>450</v>
      </c>
      <c r="D134" s="21" t="s">
        <v>53</v>
      </c>
      <c r="E134" s="91" t="s">
        <v>451</v>
      </c>
      <c r="F134" s="113" t="s">
        <v>452</v>
      </c>
      <c r="G134" s="19" t="n">
        <v>8800</v>
      </c>
      <c r="H134" s="97"/>
      <c r="I134" s="97"/>
      <c r="J134" s="97"/>
      <c r="K134" s="97"/>
      <c r="L134" s="97"/>
      <c r="M134" s="97"/>
      <c r="N134" s="97"/>
      <c r="O134" s="45" t="s">
        <v>15</v>
      </c>
      <c r="P134" s="19" t="n">
        <v>1</v>
      </c>
      <c r="Q134" s="15" t="s">
        <v>45</v>
      </c>
    </row>
    <row r="135" customFormat="false" ht="13.8" hidden="false" customHeight="false" outlineLevel="0" collapsed="false">
      <c r="A135" s="19" t="n">
        <v>3</v>
      </c>
      <c r="B135" s="19" t="s">
        <v>453</v>
      </c>
      <c r="C135" s="98" t="s">
        <v>454</v>
      </c>
      <c r="D135" s="21" t="s">
        <v>53</v>
      </c>
      <c r="E135" s="19" t="s">
        <v>455</v>
      </c>
      <c r="F135" s="97"/>
      <c r="G135" s="97"/>
      <c r="H135" s="97"/>
      <c r="I135" s="97"/>
      <c r="J135" s="97"/>
      <c r="K135" s="97"/>
      <c r="L135" s="97"/>
      <c r="M135" s="97"/>
      <c r="N135" s="97"/>
      <c r="O135" s="135" t="s">
        <v>456</v>
      </c>
      <c r="P135" s="19" t="n">
        <v>1</v>
      </c>
      <c r="Q135" s="15" t="s">
        <v>45</v>
      </c>
    </row>
    <row r="136" customFormat="false" ht="13.8" hidden="false" customHeight="false" outlineLevel="0" collapsed="false">
      <c r="A136" s="19" t="n">
        <v>4</v>
      </c>
      <c r="B136" s="19" t="s">
        <v>457</v>
      </c>
      <c r="C136" s="19" t="n">
        <v>74956862123</v>
      </c>
      <c r="D136" s="21" t="s">
        <v>53</v>
      </c>
      <c r="E136" s="19" t="s">
        <v>458</v>
      </c>
      <c r="F136" s="97"/>
      <c r="G136" s="97"/>
      <c r="H136" s="97"/>
      <c r="I136" s="97"/>
      <c r="J136" s="97"/>
      <c r="K136" s="97"/>
      <c r="L136" s="97"/>
      <c r="M136" s="97"/>
      <c r="N136" s="97"/>
      <c r="O136" s="136" t="s">
        <v>459</v>
      </c>
      <c r="P136" s="19" t="n">
        <v>1</v>
      </c>
      <c r="Q136" s="15" t="s">
        <v>45</v>
      </c>
    </row>
    <row r="137" customFormat="false" ht="13.8" hidden="false" customHeight="false" outlineLevel="0" collapsed="false">
      <c r="A137" s="19" t="n">
        <v>5</v>
      </c>
      <c r="B137" s="19" t="s">
        <v>460</v>
      </c>
      <c r="C137" s="19" t="s">
        <v>461</v>
      </c>
      <c r="D137" s="21" t="s">
        <v>53</v>
      </c>
      <c r="E137" s="113" t="s">
        <v>462</v>
      </c>
      <c r="F137" s="97"/>
      <c r="G137" s="19" t="s">
        <v>463</v>
      </c>
      <c r="H137" s="97"/>
      <c r="I137" s="97"/>
      <c r="J137" s="97"/>
      <c r="K137" s="97"/>
      <c r="L137" s="97"/>
      <c r="M137" s="97"/>
      <c r="N137" s="97"/>
      <c r="O137" s="40" t="s">
        <v>98</v>
      </c>
      <c r="P137" s="19" t="n">
        <v>1</v>
      </c>
      <c r="Q137" s="15" t="s">
        <v>45</v>
      </c>
    </row>
    <row r="138" customFormat="false" ht="13.8" hidden="false" customHeight="false" outlineLevel="0" collapsed="false">
      <c r="A138" s="19" t="n">
        <v>6</v>
      </c>
      <c r="B138" s="19" t="s">
        <v>464</v>
      </c>
      <c r="C138" s="122" t="s">
        <v>465</v>
      </c>
      <c r="D138" s="21" t="s">
        <v>53</v>
      </c>
      <c r="E138" s="91" t="s">
        <v>466</v>
      </c>
      <c r="F138" s="97"/>
      <c r="G138" s="97"/>
      <c r="H138" s="97"/>
      <c r="I138" s="97"/>
      <c r="J138" s="97"/>
      <c r="K138" s="97"/>
      <c r="L138" s="97"/>
      <c r="M138" s="97"/>
      <c r="N138" s="97"/>
      <c r="O138" s="94" t="s">
        <v>467</v>
      </c>
      <c r="P138" s="19" t="n">
        <v>1</v>
      </c>
      <c r="Q138" s="15" t="s">
        <v>45</v>
      </c>
    </row>
    <row r="139" customFormat="false" ht="13.8" hidden="false" customHeight="false" outlineLevel="0" collapsed="false">
      <c r="A139" s="19" t="n">
        <v>7</v>
      </c>
      <c r="B139" s="110" t="n">
        <v>0.572916666666667</v>
      </c>
      <c r="C139" s="19" t="s">
        <v>468</v>
      </c>
      <c r="D139" s="19" t="s">
        <v>399</v>
      </c>
      <c r="E139" s="91" t="s">
        <v>469</v>
      </c>
      <c r="F139" s="91" t="s">
        <v>470</v>
      </c>
      <c r="G139" s="19"/>
      <c r="H139" s="19" t="n">
        <v>10000</v>
      </c>
      <c r="I139" s="97"/>
      <c r="J139" s="97"/>
      <c r="K139" s="97"/>
      <c r="L139" s="97"/>
      <c r="M139" s="97"/>
      <c r="N139" s="97"/>
      <c r="O139" s="45" t="s">
        <v>15</v>
      </c>
      <c r="P139" s="19" t="n">
        <v>1</v>
      </c>
      <c r="Q139" s="15" t="s">
        <v>45</v>
      </c>
    </row>
    <row r="140" customFormat="false" ht="13.8" hidden="false" customHeight="false" outlineLevel="0" collapsed="false">
      <c r="A140" s="19" t="n">
        <v>8</v>
      </c>
      <c r="B140" s="110" t="n">
        <v>0.572916666666667</v>
      </c>
      <c r="C140" s="91" t="s">
        <v>471</v>
      </c>
      <c r="D140" s="19" t="s">
        <v>53</v>
      </c>
      <c r="E140" s="91" t="s">
        <v>472</v>
      </c>
      <c r="F140" s="21" t="s">
        <v>473</v>
      </c>
      <c r="G140" s="19" t="n">
        <v>5500</v>
      </c>
      <c r="H140" s="97"/>
      <c r="I140" s="97"/>
      <c r="J140" s="97"/>
      <c r="K140" s="97"/>
      <c r="L140" s="97"/>
      <c r="M140" s="43" t="s">
        <v>474</v>
      </c>
      <c r="N140" s="97"/>
      <c r="O140" s="45" t="s">
        <v>15</v>
      </c>
      <c r="P140" s="19" t="n">
        <v>1</v>
      </c>
      <c r="Q140" s="15" t="s">
        <v>45</v>
      </c>
    </row>
    <row r="141" customFormat="false" ht="13.8" hidden="false" customHeight="false" outlineLevel="0" collapsed="false">
      <c r="A141" s="97"/>
      <c r="B141" s="97"/>
      <c r="C141" s="97"/>
      <c r="D141" s="97"/>
      <c r="E141" s="97"/>
      <c r="F141" s="97"/>
      <c r="G141" s="97"/>
      <c r="H141" s="97"/>
      <c r="I141" s="97"/>
      <c r="J141" s="97"/>
      <c r="K141" s="97"/>
      <c r="L141" s="97"/>
      <c r="M141" s="97"/>
      <c r="N141" s="97"/>
      <c r="O141" s="97"/>
      <c r="P141" s="97"/>
      <c r="Q141" s="15" t="s">
        <v>45</v>
      </c>
    </row>
    <row r="142" customFormat="false" ht="13.8" hidden="false" customHeight="false" outlineLevel="0" collapsed="false">
      <c r="A142" s="3" t="s">
        <v>34</v>
      </c>
      <c r="B142" s="101" t="s">
        <v>1</v>
      </c>
      <c r="C142" s="3" t="s">
        <v>35</v>
      </c>
      <c r="D142" s="3" t="s">
        <v>3</v>
      </c>
      <c r="E142" s="3" t="s">
        <v>36</v>
      </c>
      <c r="F142" s="102" t="s">
        <v>37</v>
      </c>
      <c r="G142" s="3" t="s">
        <v>38</v>
      </c>
      <c r="H142" s="103" t="s">
        <v>39</v>
      </c>
      <c r="I142" s="103"/>
      <c r="J142" s="103"/>
      <c r="K142" s="103" t="s">
        <v>40</v>
      </c>
      <c r="L142" s="103"/>
      <c r="M142" s="3" t="s">
        <v>41</v>
      </c>
      <c r="N142" s="103" t="s">
        <v>42</v>
      </c>
      <c r="O142" s="104" t="s">
        <v>43</v>
      </c>
      <c r="P142" s="3" t="s">
        <v>44</v>
      </c>
      <c r="Q142" s="15" t="s">
        <v>45</v>
      </c>
    </row>
    <row r="143" customFormat="false" ht="13.8" hidden="false" customHeight="false" outlineLevel="0" collapsed="false">
      <c r="A143" s="105" t="n">
        <v>43187</v>
      </c>
      <c r="B143" s="106" t="s">
        <v>311</v>
      </c>
      <c r="C143" s="9"/>
      <c r="D143" s="9"/>
      <c r="E143" s="10"/>
      <c r="F143" s="11" t="n">
        <f aca="false">G143+H143+K143</f>
        <v>11500</v>
      </c>
      <c r="G143" s="12" t="n">
        <f aca="false">SUM(G144:G150)</f>
        <v>11500</v>
      </c>
      <c r="H143" s="115" t="n">
        <f aca="false">SUM(H144:H152)</f>
        <v>0</v>
      </c>
      <c r="I143" s="116"/>
      <c r="J143" s="116"/>
      <c r="K143" s="116" t="n">
        <f aca="false">SUM(K144:K150)</f>
        <v>0</v>
      </c>
      <c r="L143" s="116"/>
      <c r="M143" s="9"/>
      <c r="N143" s="9"/>
      <c r="O143" s="107"/>
      <c r="P143" s="12" t="n">
        <f aca="false">SUM(P144:P22119)</f>
        <v>1.68520951951636E+065</v>
      </c>
      <c r="Q143" s="15" t="s">
        <v>45</v>
      </c>
    </row>
    <row r="144" customFormat="false" ht="13.8" hidden="false" customHeight="false" outlineLevel="0" collapsed="false">
      <c r="A144" s="19" t="n">
        <v>1</v>
      </c>
      <c r="B144" s="110" t="n">
        <v>0.40625</v>
      </c>
      <c r="C144" s="19" t="s">
        <v>475</v>
      </c>
      <c r="D144" s="19" t="s">
        <v>476</v>
      </c>
      <c r="E144" s="19" t="s">
        <v>477</v>
      </c>
      <c r="F144" s="19" t="s">
        <v>478</v>
      </c>
      <c r="G144" s="19" t="n">
        <v>5600</v>
      </c>
      <c r="H144" s="97"/>
      <c r="I144" s="97"/>
      <c r="J144" s="97"/>
      <c r="K144" s="97"/>
      <c r="L144" s="97"/>
      <c r="M144" s="19" t="s">
        <v>479</v>
      </c>
      <c r="N144" s="20" t="n">
        <v>43188</v>
      </c>
      <c r="O144" s="45" t="s">
        <v>15</v>
      </c>
      <c r="P144" s="19" t="n">
        <v>1</v>
      </c>
      <c r="Q144" s="15" t="s">
        <v>45</v>
      </c>
    </row>
    <row r="145" customFormat="false" ht="13.8" hidden="false" customHeight="false" outlineLevel="0" collapsed="false">
      <c r="A145" s="19" t="n">
        <v>2</v>
      </c>
      <c r="B145" s="110" t="n">
        <v>0.422222222222222</v>
      </c>
      <c r="C145" s="19" t="n">
        <v>89161355105</v>
      </c>
      <c r="D145" s="19" t="s">
        <v>110</v>
      </c>
      <c r="E145" s="19" t="s">
        <v>480</v>
      </c>
      <c r="F145" s="97"/>
      <c r="G145" s="97"/>
      <c r="H145" s="97"/>
      <c r="I145" s="97"/>
      <c r="J145" s="97"/>
      <c r="K145" s="97"/>
      <c r="L145" s="97"/>
      <c r="M145" s="97"/>
      <c r="N145" s="20" t="n">
        <v>43189</v>
      </c>
      <c r="O145" s="135" t="s">
        <v>364</v>
      </c>
      <c r="P145" s="19" t="n">
        <v>1</v>
      </c>
      <c r="Q145" s="15" t="s">
        <v>45</v>
      </c>
    </row>
    <row r="146" customFormat="false" ht="13.8" hidden="false" customHeight="false" outlineLevel="0" collapsed="false">
      <c r="A146" s="19" t="n">
        <v>3</v>
      </c>
      <c r="B146" s="110" t="n">
        <v>0.46875</v>
      </c>
      <c r="C146" s="19" t="s">
        <v>481</v>
      </c>
      <c r="D146" s="19" t="s">
        <v>476</v>
      </c>
      <c r="E146" s="91" t="s">
        <v>482</v>
      </c>
      <c r="F146" s="97"/>
      <c r="G146" s="97"/>
      <c r="H146" s="97"/>
      <c r="I146" s="97"/>
      <c r="J146" s="97"/>
      <c r="K146" s="97"/>
      <c r="L146" s="97"/>
      <c r="M146" s="97"/>
      <c r="N146" s="97"/>
      <c r="O146" s="40" t="s">
        <v>483</v>
      </c>
      <c r="P146" s="19" t="n">
        <v>1</v>
      </c>
      <c r="Q146" s="15" t="s">
        <v>45</v>
      </c>
    </row>
    <row r="147" customFormat="false" ht="13.8" hidden="false" customHeight="false" outlineLevel="0" collapsed="false">
      <c r="A147" s="19" t="n">
        <v>4</v>
      </c>
      <c r="B147" s="110" t="n">
        <v>0.527777777777778</v>
      </c>
      <c r="C147" s="19" t="s">
        <v>484</v>
      </c>
      <c r="D147" s="19" t="s">
        <v>110</v>
      </c>
      <c r="E147" s="19" t="s">
        <v>485</v>
      </c>
      <c r="F147" s="19" t="s">
        <v>129</v>
      </c>
      <c r="G147" s="19" t="n">
        <v>5900</v>
      </c>
      <c r="H147" s="97"/>
      <c r="I147" s="97"/>
      <c r="J147" s="97"/>
      <c r="K147" s="97"/>
      <c r="L147" s="97"/>
      <c r="M147" s="19" t="s">
        <v>486</v>
      </c>
      <c r="N147" s="20" t="n">
        <v>43188</v>
      </c>
      <c r="O147" s="45" t="s">
        <v>15</v>
      </c>
      <c r="P147" s="19" t="n">
        <v>1</v>
      </c>
      <c r="Q147" s="15" t="s">
        <v>45</v>
      </c>
    </row>
    <row r="148" customFormat="false" ht="13.8" hidden="false" customHeight="false" outlineLevel="0" collapsed="false">
      <c r="A148" s="19" t="n">
        <v>5</v>
      </c>
      <c r="B148" s="110" t="n">
        <v>0.642361111111111</v>
      </c>
      <c r="C148" s="19" t="n">
        <v>89684643039</v>
      </c>
      <c r="D148" s="19" t="s">
        <v>110</v>
      </c>
      <c r="E148" s="19" t="s">
        <v>487</v>
      </c>
      <c r="F148" s="97"/>
      <c r="G148" s="97"/>
      <c r="H148" s="97"/>
      <c r="I148" s="97"/>
      <c r="J148" s="97"/>
      <c r="K148" s="97"/>
      <c r="L148" s="97"/>
      <c r="M148" s="97"/>
      <c r="N148" s="97"/>
      <c r="O148" s="19" t="s">
        <v>487</v>
      </c>
      <c r="P148" s="97"/>
      <c r="Q148" s="15" t="s">
        <v>45</v>
      </c>
    </row>
    <row r="149" customFormat="false" ht="13.8" hidden="false" customHeight="false" outlineLevel="0" collapsed="false">
      <c r="A149" s="19" t="n">
        <v>6</v>
      </c>
      <c r="B149" s="110" t="n">
        <v>0.670138888888889</v>
      </c>
      <c r="C149" s="91" t="s">
        <v>488</v>
      </c>
      <c r="D149" s="19" t="s">
        <v>68</v>
      </c>
      <c r="E149" s="91" t="s">
        <v>489</v>
      </c>
      <c r="F149" s="97"/>
      <c r="G149" s="97"/>
      <c r="H149" s="97"/>
      <c r="I149" s="97"/>
      <c r="J149" s="97"/>
      <c r="K149" s="97"/>
      <c r="L149" s="97"/>
      <c r="M149" s="97"/>
      <c r="N149" s="97"/>
      <c r="O149" s="137" t="s">
        <v>490</v>
      </c>
      <c r="P149" s="97"/>
      <c r="Q149" s="15" t="s">
        <v>45</v>
      </c>
    </row>
    <row r="150" customFormat="false" ht="13.8" hidden="false" customHeight="false" outlineLevel="0" collapsed="false">
      <c r="A150" s="19" t="n">
        <v>7</v>
      </c>
      <c r="B150" s="110" t="n">
        <v>0.713888888888889</v>
      </c>
      <c r="C150" s="122" t="s">
        <v>491</v>
      </c>
      <c r="D150" s="19" t="s">
        <v>68</v>
      </c>
      <c r="E150" s="91" t="s">
        <v>492</v>
      </c>
      <c r="F150" s="91" t="s">
        <v>493</v>
      </c>
      <c r="G150" s="97"/>
      <c r="H150" s="97"/>
      <c r="I150" s="97"/>
      <c r="J150" s="97"/>
      <c r="K150" s="97"/>
      <c r="L150" s="97"/>
      <c r="M150" s="97"/>
      <c r="N150" s="97"/>
      <c r="O150" s="94" t="s">
        <v>467</v>
      </c>
      <c r="P150" s="97"/>
      <c r="Q150" s="15" t="s">
        <v>45</v>
      </c>
    </row>
    <row r="151" customFormat="false" ht="13.8" hidden="false" customHeight="false" outlineLevel="0" collapsed="false">
      <c r="A151" s="3" t="s">
        <v>34</v>
      </c>
      <c r="B151" s="101" t="s">
        <v>1</v>
      </c>
      <c r="C151" s="3" t="s">
        <v>35</v>
      </c>
      <c r="D151" s="3" t="s">
        <v>3</v>
      </c>
      <c r="E151" s="3" t="s">
        <v>36</v>
      </c>
      <c r="F151" s="102" t="s">
        <v>37</v>
      </c>
      <c r="G151" s="3" t="s">
        <v>38</v>
      </c>
      <c r="H151" s="103" t="s">
        <v>39</v>
      </c>
      <c r="I151" s="103"/>
      <c r="J151" s="103"/>
      <c r="K151" s="103" t="s">
        <v>40</v>
      </c>
      <c r="L151" s="103"/>
      <c r="M151" s="3" t="s">
        <v>41</v>
      </c>
      <c r="N151" s="103" t="s">
        <v>42</v>
      </c>
      <c r="O151" s="104" t="s">
        <v>43</v>
      </c>
      <c r="P151" s="3" t="s">
        <v>44</v>
      </c>
      <c r="Q151" s="15" t="s">
        <v>45</v>
      </c>
    </row>
    <row r="152" customFormat="false" ht="13.8" hidden="false" customHeight="false" outlineLevel="0" collapsed="false">
      <c r="A152" s="105" t="n">
        <v>43188</v>
      </c>
      <c r="B152" s="106" t="s">
        <v>349</v>
      </c>
      <c r="C152" s="9"/>
      <c r="D152" s="9"/>
      <c r="E152" s="10"/>
      <c r="F152" s="11" t="n">
        <f aca="false">G152+H152+K152</f>
        <v>32000</v>
      </c>
      <c r="G152" s="12" t="n">
        <f aca="false">SUM(G153:G167)</f>
        <v>32000</v>
      </c>
      <c r="H152" s="115" t="n">
        <f aca="false">SUM(H153:H162)</f>
        <v>0</v>
      </c>
      <c r="I152" s="116"/>
      <c r="J152" s="116"/>
      <c r="K152" s="116" t="n">
        <f aca="false">SUM(K153:K167)</f>
        <v>0</v>
      </c>
      <c r="L152" s="116"/>
      <c r="M152" s="9"/>
      <c r="N152" s="9"/>
      <c r="O152" s="107"/>
      <c r="P152" s="12" t="n">
        <f aca="false">SUM(P153:P22128)</f>
        <v>8.42604759758179E+064</v>
      </c>
      <c r="Q152" s="15" t="s">
        <v>45</v>
      </c>
    </row>
    <row r="153" customFormat="false" ht="13.8" hidden="false" customHeight="false" outlineLevel="0" collapsed="false">
      <c r="A153" s="19" t="n">
        <v>1</v>
      </c>
      <c r="B153" s="110" t="n">
        <v>0.379861111111111</v>
      </c>
      <c r="C153" s="30" t="s">
        <v>494</v>
      </c>
      <c r="D153" s="18" t="s">
        <v>476</v>
      </c>
      <c r="E153" s="21" t="s">
        <v>495</v>
      </c>
      <c r="F153" s="21" t="s">
        <v>496</v>
      </c>
      <c r="G153" s="18" t="n">
        <v>2700</v>
      </c>
      <c r="H153" s="97"/>
      <c r="I153" s="97"/>
      <c r="J153" s="97"/>
      <c r="K153" s="97"/>
      <c r="L153" s="97"/>
      <c r="M153" s="53" t="s">
        <v>497</v>
      </c>
      <c r="N153" s="20" t="n">
        <v>43188</v>
      </c>
      <c r="O153" s="97"/>
      <c r="P153" s="19" t="n">
        <v>1</v>
      </c>
      <c r="Q153" s="15" t="s">
        <v>45</v>
      </c>
    </row>
    <row r="154" customFormat="false" ht="13.8" hidden="false" customHeight="false" outlineLevel="0" collapsed="false">
      <c r="A154" s="19" t="n">
        <v>2</v>
      </c>
      <c r="B154" s="110" t="n">
        <v>0.583333333333333</v>
      </c>
      <c r="C154" s="98" t="s">
        <v>498</v>
      </c>
      <c r="D154" s="19" t="s">
        <v>53</v>
      </c>
      <c r="E154" s="91" t="s">
        <v>499</v>
      </c>
      <c r="F154" s="19" t="s">
        <v>500</v>
      </c>
      <c r="G154" s="19" t="s">
        <v>501</v>
      </c>
      <c r="H154" s="97"/>
      <c r="I154" s="97"/>
      <c r="J154" s="97"/>
      <c r="K154" s="97"/>
      <c r="L154" s="97"/>
      <c r="M154" s="97"/>
      <c r="N154" s="97"/>
      <c r="O154" s="134" t="s">
        <v>502</v>
      </c>
      <c r="P154" s="19" t="n">
        <v>1</v>
      </c>
      <c r="Q154" s="15" t="s">
        <v>45</v>
      </c>
    </row>
    <row r="155" customFormat="false" ht="13.8" hidden="false" customHeight="false" outlineLevel="0" collapsed="false">
      <c r="A155" s="19" t="n">
        <v>3</v>
      </c>
      <c r="B155" s="110" t="n">
        <v>0.61875</v>
      </c>
      <c r="C155" s="19" t="s">
        <v>503</v>
      </c>
      <c r="D155" s="19" t="s">
        <v>110</v>
      </c>
      <c r="E155" s="19" t="s">
        <v>504</v>
      </c>
      <c r="F155" s="91" t="s">
        <v>505</v>
      </c>
      <c r="G155" s="19" t="s">
        <v>506</v>
      </c>
      <c r="H155" s="97"/>
      <c r="I155" s="97"/>
      <c r="J155" s="97"/>
      <c r="K155" s="97"/>
      <c r="L155" s="97"/>
      <c r="M155" s="43"/>
      <c r="N155" s="97"/>
      <c r="O155" s="40" t="s">
        <v>507</v>
      </c>
      <c r="P155" s="19" t="n">
        <v>1</v>
      </c>
      <c r="Q155" s="15" t="s">
        <v>45</v>
      </c>
    </row>
    <row r="156" customFormat="false" ht="13.8" hidden="false" customHeight="false" outlineLevel="0" collapsed="false">
      <c r="A156" s="19" t="n">
        <v>4</v>
      </c>
      <c r="B156" s="114" t="s">
        <v>404</v>
      </c>
      <c r="C156" s="91" t="s">
        <v>508</v>
      </c>
      <c r="D156" s="19" t="s">
        <v>53</v>
      </c>
      <c r="E156" s="91" t="s">
        <v>509</v>
      </c>
      <c r="F156" s="91" t="s">
        <v>510</v>
      </c>
      <c r="G156" s="19" t="n">
        <v>4300</v>
      </c>
      <c r="H156" s="97"/>
      <c r="I156" s="97"/>
      <c r="J156" s="97"/>
      <c r="K156" s="97"/>
      <c r="L156" s="97"/>
      <c r="M156" s="43" t="s">
        <v>511</v>
      </c>
      <c r="N156" s="20" t="n">
        <v>43189</v>
      </c>
      <c r="O156" s="97"/>
      <c r="P156" s="19" t="n">
        <v>1</v>
      </c>
      <c r="Q156" s="15" t="s">
        <v>45</v>
      </c>
    </row>
    <row r="157" customFormat="false" ht="13.8" hidden="false" customHeight="false" outlineLevel="0" collapsed="false">
      <c r="A157" s="19" t="n">
        <v>6</v>
      </c>
      <c r="B157" s="114" t="s">
        <v>512</v>
      </c>
      <c r="C157" s="122" t="s">
        <v>513</v>
      </c>
      <c r="D157" s="19" t="s">
        <v>53</v>
      </c>
      <c r="E157" s="19" t="s">
        <v>514</v>
      </c>
      <c r="F157" s="19"/>
      <c r="G157" s="19"/>
      <c r="H157" s="97"/>
      <c r="I157" s="97"/>
      <c r="J157" s="97"/>
      <c r="K157" s="97"/>
      <c r="L157" s="97"/>
      <c r="M157" s="43"/>
      <c r="N157" s="20"/>
      <c r="O157" s="94" t="s">
        <v>515</v>
      </c>
      <c r="P157" s="19" t="n">
        <v>1</v>
      </c>
      <c r="Q157" s="15" t="s">
        <v>45</v>
      </c>
    </row>
    <row r="158" customFormat="false" ht="13.8" hidden="false" customHeight="false" outlineLevel="0" collapsed="false">
      <c r="A158" s="3" t="s">
        <v>34</v>
      </c>
      <c r="B158" s="101" t="s">
        <v>1</v>
      </c>
      <c r="C158" s="3" t="s">
        <v>35</v>
      </c>
      <c r="D158" s="3" t="s">
        <v>3</v>
      </c>
      <c r="E158" s="3" t="s">
        <v>36</v>
      </c>
      <c r="F158" s="102" t="s">
        <v>37</v>
      </c>
      <c r="G158" s="3" t="s">
        <v>38</v>
      </c>
      <c r="H158" s="103" t="s">
        <v>39</v>
      </c>
      <c r="I158" s="103"/>
      <c r="J158" s="103"/>
      <c r="K158" s="103" t="s">
        <v>40</v>
      </c>
      <c r="L158" s="103"/>
      <c r="M158" s="3" t="s">
        <v>41</v>
      </c>
      <c r="N158" s="103" t="s">
        <v>42</v>
      </c>
      <c r="O158" s="104" t="s">
        <v>43</v>
      </c>
      <c r="P158" s="3" t="s">
        <v>44</v>
      </c>
      <c r="Q158" s="15" t="s">
        <v>45</v>
      </c>
    </row>
    <row r="159" customFormat="false" ht="13.8" hidden="false" customHeight="false" outlineLevel="0" collapsed="false">
      <c r="A159" s="105" t="n">
        <v>43189</v>
      </c>
      <c r="B159" s="106" t="s">
        <v>394</v>
      </c>
      <c r="C159" s="9"/>
      <c r="D159" s="9"/>
      <c r="E159" s="10"/>
      <c r="F159" s="11" t="n">
        <f aca="false">G159+H159+K159</f>
        <v>16000</v>
      </c>
      <c r="G159" s="12" t="n">
        <f aca="false">SUM(G160:G173)</f>
        <v>16000</v>
      </c>
      <c r="H159" s="115" t="n">
        <f aca="false">SUM(H160:H168)</f>
        <v>0</v>
      </c>
      <c r="I159" s="116"/>
      <c r="J159" s="116"/>
      <c r="K159" s="116" t="n">
        <f aca="false">SUM(K160)</f>
        <v>0</v>
      </c>
      <c r="L159" s="116"/>
      <c r="M159" s="9"/>
      <c r="N159" s="9"/>
      <c r="O159" s="107"/>
      <c r="P159" s="12" t="n">
        <v>1</v>
      </c>
      <c r="Q159" s="15" t="s">
        <v>45</v>
      </c>
    </row>
    <row r="160" customFormat="false" ht="13.8" hidden="false" customHeight="false" outlineLevel="0" collapsed="false">
      <c r="A160" s="19" t="n">
        <v>1</v>
      </c>
      <c r="B160" s="19" t="s">
        <v>512</v>
      </c>
      <c r="C160" s="98" t="s">
        <v>516</v>
      </c>
      <c r="D160" s="19" t="s">
        <v>53</v>
      </c>
      <c r="E160" s="91" t="s">
        <v>517</v>
      </c>
      <c r="F160" s="97"/>
      <c r="G160" s="19" t="s">
        <v>92</v>
      </c>
      <c r="H160" s="97"/>
      <c r="I160" s="97"/>
      <c r="J160" s="97"/>
      <c r="K160" s="97"/>
      <c r="L160" s="97"/>
      <c r="M160" s="97"/>
      <c r="N160" s="97"/>
      <c r="O160" s="134" t="s">
        <v>518</v>
      </c>
      <c r="P160" s="19"/>
      <c r="Q160" s="15" t="s">
        <v>45</v>
      </c>
    </row>
    <row r="161" customFormat="false" ht="13.8" hidden="false" customHeight="false" outlineLevel="0" collapsed="false">
      <c r="A161" s="3" t="s">
        <v>34</v>
      </c>
      <c r="B161" s="101" t="s">
        <v>1</v>
      </c>
      <c r="C161" s="3" t="s">
        <v>35</v>
      </c>
      <c r="D161" s="3" t="s">
        <v>3</v>
      </c>
      <c r="E161" s="3" t="s">
        <v>36</v>
      </c>
      <c r="F161" s="102" t="s">
        <v>37</v>
      </c>
      <c r="G161" s="3" t="s">
        <v>38</v>
      </c>
      <c r="H161" s="103" t="s">
        <v>39</v>
      </c>
      <c r="I161" s="103"/>
      <c r="J161" s="103"/>
      <c r="K161" s="103" t="s">
        <v>40</v>
      </c>
      <c r="L161" s="103"/>
      <c r="M161" s="3" t="s">
        <v>41</v>
      </c>
      <c r="N161" s="103" t="s">
        <v>42</v>
      </c>
      <c r="O161" s="104" t="s">
        <v>43</v>
      </c>
      <c r="P161" s="3" t="s">
        <v>44</v>
      </c>
      <c r="Q161" s="15" t="s">
        <v>45</v>
      </c>
    </row>
    <row r="162" customFormat="false" ht="13.8" hidden="false" customHeight="false" outlineLevel="0" collapsed="false">
      <c r="A162" s="105" t="n">
        <v>43192</v>
      </c>
      <c r="B162" s="106" t="s">
        <v>519</v>
      </c>
      <c r="C162" s="9"/>
      <c r="D162" s="9"/>
      <c r="E162" s="10"/>
      <c r="F162" s="11" t="n">
        <f aca="false">G162+H162+K162</f>
        <v>9000</v>
      </c>
      <c r="G162" s="12" t="n">
        <f aca="false">SUM(G163:G176)</f>
        <v>9000</v>
      </c>
      <c r="H162" s="115" t="n">
        <f aca="false">SUM(H163:H171)</f>
        <v>0</v>
      </c>
      <c r="I162" s="116"/>
      <c r="J162" s="116"/>
      <c r="K162" s="116" t="n">
        <f aca="false">SUM(K163:K176)</f>
        <v>0</v>
      </c>
      <c r="L162" s="116"/>
      <c r="M162" s="9"/>
      <c r="N162" s="9"/>
      <c r="O162" s="107"/>
      <c r="P162" s="12" t="n">
        <f aca="false">SUM(P163:P22138)</f>
        <v>4.2130237987909E+064</v>
      </c>
      <c r="Q162" s="15" t="s">
        <v>45</v>
      </c>
    </row>
    <row r="163" customFormat="false" ht="13.8" hidden="false" customHeight="false" outlineLevel="0" collapsed="false">
      <c r="A163" s="19" t="n">
        <v>1</v>
      </c>
      <c r="B163" s="20" t="n">
        <v>43201</v>
      </c>
      <c r="C163" s="122" t="s">
        <v>520</v>
      </c>
      <c r="D163" s="19" t="s">
        <v>68</v>
      </c>
      <c r="E163" s="91" t="s">
        <v>521</v>
      </c>
      <c r="F163" s="97"/>
      <c r="G163" s="97"/>
      <c r="H163" s="97"/>
      <c r="I163" s="97"/>
      <c r="J163" s="97"/>
      <c r="K163" s="97"/>
      <c r="L163" s="97"/>
      <c r="M163" s="97"/>
      <c r="N163" s="97"/>
      <c r="O163" s="94" t="s">
        <v>522</v>
      </c>
      <c r="P163" s="19" t="n">
        <v>1</v>
      </c>
      <c r="Q163" s="15" t="s">
        <v>45</v>
      </c>
    </row>
    <row r="164" customFormat="false" ht="13.8" hidden="false" customHeight="false" outlineLevel="0" collapsed="false">
      <c r="A164" s="19" t="n">
        <v>2</v>
      </c>
      <c r="B164" s="114" t="s">
        <v>523</v>
      </c>
      <c r="C164" s="19" t="s">
        <v>524</v>
      </c>
      <c r="D164" s="19" t="s">
        <v>53</v>
      </c>
      <c r="E164" s="91" t="s">
        <v>525</v>
      </c>
      <c r="F164" s="97"/>
      <c r="G164" s="19" t="s">
        <v>526</v>
      </c>
      <c r="H164" s="97"/>
      <c r="I164" s="97"/>
      <c r="J164" s="97"/>
      <c r="K164" s="97"/>
      <c r="L164" s="97"/>
      <c r="M164" s="97"/>
      <c r="N164" s="97"/>
      <c r="O164" s="124" t="s">
        <v>527</v>
      </c>
      <c r="P164" s="19" t="n">
        <v>1</v>
      </c>
      <c r="Q164" s="15" t="s">
        <v>45</v>
      </c>
    </row>
    <row r="165" customFormat="false" ht="13.8" hidden="false" customHeight="false" outlineLevel="0" collapsed="false">
      <c r="A165" s="3" t="s">
        <v>34</v>
      </c>
      <c r="B165" s="101" t="s">
        <v>1</v>
      </c>
      <c r="C165" s="3" t="s">
        <v>35</v>
      </c>
      <c r="D165" s="3" t="s">
        <v>3</v>
      </c>
      <c r="E165" s="3" t="s">
        <v>36</v>
      </c>
      <c r="F165" s="102" t="s">
        <v>37</v>
      </c>
      <c r="G165" s="3" t="s">
        <v>38</v>
      </c>
      <c r="H165" s="103" t="s">
        <v>39</v>
      </c>
      <c r="I165" s="103"/>
      <c r="J165" s="103"/>
      <c r="K165" s="103" t="s">
        <v>40</v>
      </c>
      <c r="L165" s="103"/>
      <c r="M165" s="3" t="s">
        <v>41</v>
      </c>
      <c r="N165" s="103" t="s">
        <v>42</v>
      </c>
      <c r="O165" s="104" t="s">
        <v>43</v>
      </c>
      <c r="P165" s="3" t="s">
        <v>44</v>
      </c>
      <c r="Q165" s="15" t="s">
        <v>45</v>
      </c>
    </row>
    <row r="166" customFormat="false" ht="13.8" hidden="false" customHeight="false" outlineLevel="0" collapsed="false">
      <c r="A166" s="105" t="n">
        <v>43193</v>
      </c>
      <c r="B166" s="106" t="s">
        <v>528</v>
      </c>
      <c r="C166" s="9"/>
      <c r="D166" s="9"/>
      <c r="E166" s="10"/>
      <c r="F166" s="11" t="n">
        <f aca="false">G166+H166+K166</f>
        <v>0</v>
      </c>
      <c r="G166" s="12" t="n">
        <f aca="false">SUM(G167:G168)</f>
        <v>0</v>
      </c>
      <c r="H166" s="115" t="n">
        <f aca="false">SUM(H167:H168)</f>
        <v>0</v>
      </c>
      <c r="I166" s="116"/>
      <c r="J166" s="116"/>
      <c r="K166" s="116" t="n">
        <f aca="false">SUM(K167:K168)</f>
        <v>0</v>
      </c>
      <c r="L166" s="116"/>
      <c r="M166" s="9"/>
      <c r="N166" s="9"/>
      <c r="O166" s="107"/>
      <c r="P166" s="12" t="n">
        <f aca="false">SUM(P167:P22142)</f>
        <v>2.10651189939545E+064</v>
      </c>
      <c r="Q166" s="15" t="s">
        <v>45</v>
      </c>
    </row>
    <row r="167" customFormat="false" ht="13.8" hidden="false" customHeight="false" outlineLevel="0" collapsed="false">
      <c r="A167" s="19" t="n">
        <v>1</v>
      </c>
      <c r="B167" s="19" t="s">
        <v>141</v>
      </c>
      <c r="C167" s="91" t="s">
        <v>529</v>
      </c>
      <c r="D167" s="19" t="s">
        <v>53</v>
      </c>
      <c r="E167" s="91" t="s">
        <v>530</v>
      </c>
      <c r="F167" s="97"/>
      <c r="G167" s="97"/>
      <c r="H167" s="97"/>
      <c r="I167" s="97"/>
      <c r="J167" s="97"/>
      <c r="K167" s="97"/>
      <c r="L167" s="97"/>
      <c r="M167" s="97"/>
      <c r="N167" s="97"/>
      <c r="O167" s="138" t="s">
        <v>531</v>
      </c>
      <c r="P167" s="19" t="n">
        <v>1</v>
      </c>
      <c r="Q167" s="15" t="s">
        <v>45</v>
      </c>
    </row>
    <row r="168" customFormat="false" ht="13.8" hidden="false" customHeight="false" outlineLevel="0" collapsed="false">
      <c r="A168" s="19" t="n">
        <v>2</v>
      </c>
      <c r="B168" s="19" t="s">
        <v>78</v>
      </c>
      <c r="C168" s="122" t="s">
        <v>532</v>
      </c>
      <c r="D168" s="19" t="s">
        <v>68</v>
      </c>
      <c r="E168" s="97"/>
      <c r="F168" s="97"/>
      <c r="G168" s="97"/>
      <c r="H168" s="97"/>
      <c r="I168" s="97"/>
      <c r="J168" s="97"/>
      <c r="K168" s="97"/>
      <c r="L168" s="97"/>
      <c r="M168" s="97"/>
      <c r="N168" s="97"/>
      <c r="O168" s="94" t="s">
        <v>522</v>
      </c>
      <c r="P168" s="19" t="n">
        <v>1</v>
      </c>
      <c r="Q168" s="15" t="s">
        <v>45</v>
      </c>
    </row>
    <row r="169" customFormat="false" ht="13.8" hidden="false" customHeight="false" outlineLevel="0" collapsed="false">
      <c r="A169" s="3" t="s">
        <v>34</v>
      </c>
      <c r="B169" s="101" t="s">
        <v>1</v>
      </c>
      <c r="C169" s="3" t="s">
        <v>35</v>
      </c>
      <c r="D169" s="3" t="s">
        <v>3</v>
      </c>
      <c r="E169" s="3" t="s">
        <v>36</v>
      </c>
      <c r="F169" s="102" t="s">
        <v>37</v>
      </c>
      <c r="G169" s="3" t="s">
        <v>38</v>
      </c>
      <c r="H169" s="103" t="s">
        <v>39</v>
      </c>
      <c r="I169" s="103"/>
      <c r="J169" s="103"/>
      <c r="K169" s="103" t="s">
        <v>40</v>
      </c>
      <c r="L169" s="103"/>
      <c r="M169" s="3" t="s">
        <v>41</v>
      </c>
      <c r="N169" s="103" t="s">
        <v>42</v>
      </c>
      <c r="O169" s="104" t="s">
        <v>43</v>
      </c>
      <c r="P169" s="3" t="s">
        <v>44</v>
      </c>
      <c r="Q169" s="15" t="s">
        <v>45</v>
      </c>
    </row>
    <row r="170" customFormat="false" ht="13.8" hidden="false" customHeight="false" outlineLevel="0" collapsed="false">
      <c r="A170" s="105" t="n">
        <v>43194</v>
      </c>
      <c r="B170" s="106" t="s">
        <v>311</v>
      </c>
      <c r="C170" s="9"/>
      <c r="D170" s="9"/>
      <c r="E170" s="10"/>
      <c r="F170" s="11" t="n">
        <f aca="false">G170+H170+K170</f>
        <v>2500</v>
      </c>
      <c r="G170" s="12" t="n">
        <f aca="false">SUM(G171:G172)</f>
        <v>2500</v>
      </c>
      <c r="H170" s="115" t="n">
        <f aca="false">SUM(H171:H172)</f>
        <v>0</v>
      </c>
      <c r="I170" s="116"/>
      <c r="J170" s="116"/>
      <c r="K170" s="116" t="n">
        <f aca="false">SUM(K171:K172)</f>
        <v>0</v>
      </c>
      <c r="L170" s="116"/>
      <c r="M170" s="9"/>
      <c r="N170" s="9"/>
      <c r="O170" s="107"/>
      <c r="P170" s="12" t="n">
        <f aca="false">SUM(P171:P22146)</f>
        <v>1.05325594969772E+064</v>
      </c>
      <c r="Q170" s="15" t="s">
        <v>45</v>
      </c>
    </row>
    <row r="171" customFormat="false" ht="13.8" hidden="false" customHeight="false" outlineLevel="0" collapsed="false">
      <c r="A171" s="19" t="n">
        <v>1</v>
      </c>
      <c r="B171" s="110" t="n">
        <v>0.423611111111111</v>
      </c>
      <c r="C171" s="19" t="s">
        <v>533</v>
      </c>
      <c r="D171" s="19" t="s">
        <v>110</v>
      </c>
      <c r="E171" s="19" t="s">
        <v>534</v>
      </c>
      <c r="F171" s="19" t="s">
        <v>535</v>
      </c>
      <c r="G171" s="19" t="n">
        <v>2500</v>
      </c>
      <c r="H171" s="97"/>
      <c r="I171" s="97"/>
      <c r="J171" s="97"/>
      <c r="K171" s="97"/>
      <c r="L171" s="97"/>
      <c r="M171" s="97"/>
      <c r="N171" s="97"/>
      <c r="O171" s="139" t="s">
        <v>536</v>
      </c>
      <c r="P171" s="19" t="n">
        <v>1</v>
      </c>
      <c r="Q171" s="15" t="s">
        <v>45</v>
      </c>
    </row>
    <row r="172" customFormat="false" ht="13.8" hidden="false" customHeight="false" outlineLevel="0" collapsed="false">
      <c r="A172" s="3" t="s">
        <v>34</v>
      </c>
      <c r="B172" s="101" t="s">
        <v>1</v>
      </c>
      <c r="C172" s="3" t="s">
        <v>35</v>
      </c>
      <c r="D172" s="3" t="s">
        <v>3</v>
      </c>
      <c r="E172" s="3" t="s">
        <v>36</v>
      </c>
      <c r="F172" s="102" t="s">
        <v>37</v>
      </c>
      <c r="G172" s="3" t="s">
        <v>38</v>
      </c>
      <c r="H172" s="103" t="s">
        <v>39</v>
      </c>
      <c r="I172" s="103"/>
      <c r="J172" s="103"/>
      <c r="K172" s="103" t="s">
        <v>40</v>
      </c>
      <c r="L172" s="103"/>
      <c r="M172" s="3" t="s">
        <v>41</v>
      </c>
      <c r="N172" s="103" t="s">
        <v>42</v>
      </c>
      <c r="O172" s="104" t="s">
        <v>43</v>
      </c>
      <c r="P172" s="3" t="s">
        <v>44</v>
      </c>
      <c r="Q172" s="15" t="s">
        <v>45</v>
      </c>
    </row>
    <row r="173" customFormat="false" ht="13.8" hidden="false" customHeight="false" outlineLevel="0" collapsed="false">
      <c r="A173" s="105" t="n">
        <v>43195</v>
      </c>
      <c r="B173" s="106" t="s">
        <v>349</v>
      </c>
      <c r="C173" s="9"/>
      <c r="D173" s="9"/>
      <c r="E173" s="10"/>
      <c r="F173" s="11" t="n">
        <f aca="false">G173+H173+K173</f>
        <v>2000</v>
      </c>
      <c r="G173" s="12" t="n">
        <f aca="false">SUM(G174:G175)</f>
        <v>2000</v>
      </c>
      <c r="H173" s="115" t="n">
        <f aca="false">SUM(H174:H175)</f>
        <v>0</v>
      </c>
      <c r="I173" s="116"/>
      <c r="J173" s="116"/>
      <c r="K173" s="116" t="n">
        <f aca="false">SUM(K174:K175)</f>
        <v>0</v>
      </c>
      <c r="L173" s="116"/>
      <c r="M173" s="9"/>
      <c r="N173" s="9"/>
      <c r="O173" s="107"/>
      <c r="P173" s="12" t="n">
        <f aca="false">SUM(P174:P22149)</f>
        <v>5.26627974848862E+063</v>
      </c>
      <c r="Q173" s="15" t="s">
        <v>45</v>
      </c>
    </row>
    <row r="174" customFormat="false" ht="13.8" hidden="false" customHeight="false" outlineLevel="0" collapsed="false">
      <c r="A174" s="91" t="n">
        <v>1</v>
      </c>
      <c r="B174" s="91" t="s">
        <v>73</v>
      </c>
      <c r="C174" s="91" t="s">
        <v>537</v>
      </c>
      <c r="D174" s="91" t="s">
        <v>53</v>
      </c>
      <c r="E174" s="91" t="s">
        <v>538</v>
      </c>
      <c r="F174" s="91" t="s">
        <v>539</v>
      </c>
      <c r="G174" s="91" t="n">
        <v>2000</v>
      </c>
      <c r="H174" s="91"/>
      <c r="I174" s="91"/>
      <c r="J174" s="91"/>
      <c r="K174" s="91"/>
      <c r="L174" s="91"/>
      <c r="M174" s="91" t="s">
        <v>540</v>
      </c>
      <c r="N174" s="130" t="n">
        <v>43196</v>
      </c>
      <c r="O174" s="91"/>
      <c r="P174" s="91" t="n">
        <v>1</v>
      </c>
      <c r="Q174" s="15" t="s">
        <v>45</v>
      </c>
    </row>
    <row r="175" customFormat="false" ht="13.8" hidden="false" customHeight="false" outlineLevel="0" collapsed="false">
      <c r="A175" s="97"/>
      <c r="B175" s="97"/>
      <c r="C175" s="97"/>
      <c r="D175" s="97"/>
      <c r="E175" s="97"/>
      <c r="F175" s="97"/>
      <c r="G175" s="97"/>
      <c r="H175" s="97"/>
      <c r="I175" s="97"/>
      <c r="J175" s="97"/>
      <c r="K175" s="97"/>
      <c r="L175" s="97"/>
      <c r="M175" s="97"/>
      <c r="N175" s="97"/>
      <c r="O175" s="97"/>
      <c r="P175" s="97"/>
      <c r="Q175" s="15" t="s">
        <v>45</v>
      </c>
    </row>
    <row r="176" customFormat="false" ht="13.8" hidden="false" customHeight="false" outlineLevel="0" collapsed="false">
      <c r="A176" s="3" t="s">
        <v>34</v>
      </c>
      <c r="B176" s="101" t="s">
        <v>1</v>
      </c>
      <c r="C176" s="3" t="s">
        <v>35</v>
      </c>
      <c r="D176" s="3" t="s">
        <v>3</v>
      </c>
      <c r="E176" s="3" t="s">
        <v>36</v>
      </c>
      <c r="F176" s="102" t="s">
        <v>37</v>
      </c>
      <c r="G176" s="3" t="s">
        <v>38</v>
      </c>
      <c r="H176" s="103" t="s">
        <v>39</v>
      </c>
      <c r="I176" s="103"/>
      <c r="J176" s="103"/>
      <c r="K176" s="103" t="s">
        <v>40</v>
      </c>
      <c r="L176" s="103"/>
      <c r="M176" s="3" t="s">
        <v>41</v>
      </c>
      <c r="N176" s="103" t="s">
        <v>42</v>
      </c>
      <c r="O176" s="104" t="s">
        <v>43</v>
      </c>
      <c r="P176" s="3" t="s">
        <v>44</v>
      </c>
      <c r="Q176" s="15" t="s">
        <v>45</v>
      </c>
    </row>
    <row r="177" customFormat="false" ht="13.8" hidden="false" customHeight="false" outlineLevel="0" collapsed="false">
      <c r="A177" s="105" t="n">
        <v>43199</v>
      </c>
      <c r="B177" s="106" t="s">
        <v>422</v>
      </c>
      <c r="C177" s="9"/>
      <c r="D177" s="9"/>
      <c r="E177" s="10"/>
      <c r="F177" s="11" t="n">
        <f aca="false">G177+H177+K177</f>
        <v>0</v>
      </c>
      <c r="G177" s="12" t="n">
        <f aca="false">SUM(G178:G179)</f>
        <v>0</v>
      </c>
      <c r="H177" s="115" t="n">
        <f aca="false">SUM(H178:H179)</f>
        <v>0</v>
      </c>
      <c r="I177" s="116"/>
      <c r="J177" s="116"/>
      <c r="K177" s="116" t="n">
        <f aca="false">SUM(K178:K179)</f>
        <v>0</v>
      </c>
      <c r="L177" s="116"/>
      <c r="M177" s="9"/>
      <c r="N177" s="9"/>
      <c r="O177" s="107"/>
      <c r="P177" s="12" t="n">
        <f aca="false">SUM(P178:P22153)</f>
        <v>2.63313987424431E+063</v>
      </c>
      <c r="Q177" s="15" t="s">
        <v>45</v>
      </c>
    </row>
    <row r="178" customFormat="false" ht="13.8" hidden="false" customHeight="false" outlineLevel="0" collapsed="false">
      <c r="A178" s="97"/>
      <c r="B178" s="97"/>
      <c r="C178" s="97"/>
      <c r="D178" s="97"/>
      <c r="E178" s="97"/>
      <c r="F178" s="97"/>
      <c r="G178" s="97"/>
      <c r="H178" s="97"/>
      <c r="I178" s="97"/>
      <c r="J178" s="97"/>
      <c r="K178" s="97"/>
      <c r="L178" s="97"/>
      <c r="M178" s="97"/>
      <c r="N178" s="97"/>
      <c r="O178" s="97"/>
      <c r="P178" s="97"/>
      <c r="Q178" s="15" t="s">
        <v>45</v>
      </c>
    </row>
    <row r="179" customFormat="false" ht="13.8" hidden="false" customHeight="false" outlineLevel="0" collapsed="false">
      <c r="A179" s="3" t="s">
        <v>34</v>
      </c>
      <c r="B179" s="101" t="s">
        <v>1</v>
      </c>
      <c r="C179" s="3" t="s">
        <v>35</v>
      </c>
      <c r="D179" s="3" t="s">
        <v>3</v>
      </c>
      <c r="E179" s="3" t="s">
        <v>36</v>
      </c>
      <c r="F179" s="102" t="s">
        <v>37</v>
      </c>
      <c r="G179" s="3" t="s">
        <v>38</v>
      </c>
      <c r="H179" s="103" t="s">
        <v>39</v>
      </c>
      <c r="I179" s="103"/>
      <c r="J179" s="103"/>
      <c r="K179" s="103" t="s">
        <v>40</v>
      </c>
      <c r="L179" s="103"/>
      <c r="M179" s="3" t="s">
        <v>41</v>
      </c>
      <c r="N179" s="103" t="s">
        <v>42</v>
      </c>
      <c r="O179" s="104" t="s">
        <v>43</v>
      </c>
      <c r="P179" s="3" t="s">
        <v>44</v>
      </c>
      <c r="Q179" s="15" t="s">
        <v>45</v>
      </c>
    </row>
    <row r="180" customFormat="false" ht="13.8" hidden="false" customHeight="false" outlineLevel="0" collapsed="false">
      <c r="A180" s="105" t="n">
        <v>43200</v>
      </c>
      <c r="B180" s="106" t="s">
        <v>260</v>
      </c>
      <c r="C180" s="9"/>
      <c r="D180" s="9"/>
      <c r="E180" s="10"/>
      <c r="F180" s="11" t="n">
        <f aca="false">G180+H180+K180</f>
        <v>2100</v>
      </c>
      <c r="G180" s="12" t="n">
        <f aca="false">SUM(G181:G184)</f>
        <v>2100</v>
      </c>
      <c r="H180" s="115" t="n">
        <f aca="false">SUM(H181:H182)</f>
        <v>0</v>
      </c>
      <c r="I180" s="116"/>
      <c r="J180" s="116"/>
      <c r="K180" s="116" t="n">
        <f aca="false">SUM(K181:K182)</f>
        <v>0</v>
      </c>
      <c r="L180" s="116"/>
      <c r="M180" s="9"/>
      <c r="N180" s="9"/>
      <c r="O180" s="107"/>
      <c r="P180" s="12" t="n">
        <f aca="false">SUM(P181:P22156)</f>
        <v>1.31656993712215E+063</v>
      </c>
      <c r="Q180" s="15" t="s">
        <v>45</v>
      </c>
    </row>
    <row r="181" customFormat="false" ht="13.8" hidden="false" customHeight="false" outlineLevel="0" collapsed="false">
      <c r="A181" s="19" t="n">
        <v>1</v>
      </c>
      <c r="B181" s="19" t="s">
        <v>541</v>
      </c>
      <c r="C181" s="91" t="s">
        <v>542</v>
      </c>
      <c r="D181" s="91" t="s">
        <v>53</v>
      </c>
      <c r="E181" s="19" t="s">
        <v>543</v>
      </c>
      <c r="F181" s="97"/>
      <c r="G181" s="97"/>
      <c r="H181" s="97"/>
      <c r="I181" s="97"/>
      <c r="J181" s="97"/>
      <c r="K181" s="97"/>
      <c r="L181" s="97"/>
      <c r="M181" s="97"/>
      <c r="N181" s="97"/>
      <c r="O181" s="140" t="s">
        <v>543</v>
      </c>
      <c r="P181" s="19" t="n">
        <v>1</v>
      </c>
      <c r="Q181" s="15" t="s">
        <v>45</v>
      </c>
    </row>
    <row r="182" customFormat="false" ht="13.8" hidden="false" customHeight="false" outlineLevel="0" collapsed="false">
      <c r="A182" s="19" t="n">
        <v>2</v>
      </c>
      <c r="B182" s="110" t="n">
        <v>0.5625</v>
      </c>
      <c r="C182" s="19" t="s">
        <v>544</v>
      </c>
      <c r="D182" s="19" t="s">
        <v>110</v>
      </c>
      <c r="E182" s="19" t="s">
        <v>129</v>
      </c>
      <c r="F182" s="19" t="s">
        <v>545</v>
      </c>
      <c r="G182" s="19"/>
      <c r="H182" s="97"/>
      <c r="I182" s="97"/>
      <c r="J182" s="97"/>
      <c r="K182" s="97"/>
      <c r="L182" s="97"/>
      <c r="M182" s="19" t="s">
        <v>546</v>
      </c>
      <c r="N182" s="97"/>
      <c r="O182" s="141" t="n">
        <v>1800</v>
      </c>
      <c r="P182" s="19" t="n">
        <v>1</v>
      </c>
      <c r="Q182" s="15" t="s">
        <v>45</v>
      </c>
    </row>
    <row r="183" customFormat="false" ht="13.8" hidden="false" customHeight="false" outlineLevel="0" collapsed="false">
      <c r="A183" s="19" t="n">
        <v>3</v>
      </c>
      <c r="B183" s="110" t="n">
        <v>0.625</v>
      </c>
      <c r="C183" s="19" t="s">
        <v>547</v>
      </c>
      <c r="D183" s="19" t="s">
        <v>110</v>
      </c>
      <c r="E183" s="91" t="s">
        <v>548</v>
      </c>
      <c r="F183" s="19" t="s">
        <v>549</v>
      </c>
      <c r="G183" s="19" t="s">
        <v>550</v>
      </c>
      <c r="H183" s="97"/>
      <c r="I183" s="97"/>
      <c r="J183" s="97"/>
      <c r="K183" s="97"/>
      <c r="L183" s="97"/>
      <c r="M183" s="97"/>
      <c r="N183" s="97"/>
      <c r="O183" s="138" t="s">
        <v>551</v>
      </c>
      <c r="P183" s="19" t="n">
        <v>1</v>
      </c>
      <c r="Q183" s="15" t="s">
        <v>45</v>
      </c>
    </row>
    <row r="184" customFormat="false" ht="13.8" hidden="false" customHeight="false" outlineLevel="0" collapsed="false">
      <c r="A184" s="19" t="n">
        <v>4</v>
      </c>
      <c r="B184" s="114" t="s">
        <v>255</v>
      </c>
      <c r="C184" s="19" t="s">
        <v>552</v>
      </c>
      <c r="D184" s="91" t="s">
        <v>53</v>
      </c>
      <c r="E184" s="19" t="s">
        <v>553</v>
      </c>
      <c r="F184" s="19" t="s">
        <v>554</v>
      </c>
      <c r="G184" s="19" t="n">
        <v>2100</v>
      </c>
      <c r="H184" s="97"/>
      <c r="I184" s="97"/>
      <c r="J184" s="97"/>
      <c r="K184" s="97"/>
      <c r="L184" s="97"/>
      <c r="M184" s="19" t="s">
        <v>555</v>
      </c>
      <c r="N184" s="97"/>
      <c r="O184" s="45" t="s">
        <v>15</v>
      </c>
      <c r="P184" s="19" t="n">
        <v>1</v>
      </c>
      <c r="Q184" s="15" t="s">
        <v>45</v>
      </c>
    </row>
    <row r="185" customFormat="false" ht="13.8" hidden="false" customHeight="false" outlineLevel="0" collapsed="false">
      <c r="A185" s="97"/>
      <c r="B185" s="97"/>
      <c r="C185" s="97"/>
      <c r="D185" s="97"/>
      <c r="E185" s="97"/>
      <c r="F185" s="97"/>
      <c r="G185" s="97"/>
      <c r="H185" s="97"/>
      <c r="I185" s="97"/>
      <c r="J185" s="97"/>
      <c r="K185" s="97"/>
      <c r="L185" s="97"/>
      <c r="M185" s="97"/>
      <c r="N185" s="97"/>
      <c r="O185" s="97"/>
      <c r="P185" s="97"/>
      <c r="Q185" s="15" t="s">
        <v>45</v>
      </c>
    </row>
    <row r="186" customFormat="false" ht="13.8" hidden="false" customHeight="false" outlineLevel="0" collapsed="false">
      <c r="A186" s="3" t="s">
        <v>34</v>
      </c>
      <c r="B186" s="59" t="s">
        <v>1</v>
      </c>
      <c r="C186" s="4" t="s">
        <v>35</v>
      </c>
      <c r="D186" s="4" t="s">
        <v>3</v>
      </c>
      <c r="E186" s="4" t="s">
        <v>36</v>
      </c>
      <c r="F186" s="5" t="s">
        <v>37</v>
      </c>
      <c r="G186" s="4" t="s">
        <v>38</v>
      </c>
      <c r="H186" s="6" t="s">
        <v>39</v>
      </c>
      <c r="I186" s="6"/>
      <c r="J186" s="6"/>
      <c r="K186" s="6" t="s">
        <v>40</v>
      </c>
      <c r="L186" s="6"/>
      <c r="M186" s="4" t="s">
        <v>41</v>
      </c>
      <c r="N186" s="6" t="s">
        <v>42</v>
      </c>
      <c r="O186" s="7" t="s">
        <v>43</v>
      </c>
      <c r="P186" s="4" t="s">
        <v>44</v>
      </c>
      <c r="Q186" s="15" t="s">
        <v>45</v>
      </c>
    </row>
    <row r="187" customFormat="false" ht="13.8" hidden="false" customHeight="false" outlineLevel="0" collapsed="false">
      <c r="A187" s="60" t="n">
        <v>43201</v>
      </c>
      <c r="B187" s="61" t="s">
        <v>311</v>
      </c>
      <c r="C187" s="62"/>
      <c r="D187" s="62"/>
      <c r="E187" s="63"/>
      <c r="F187" s="64" t="n">
        <f aca="false">G187+H187+K187</f>
        <v>0</v>
      </c>
      <c r="G187" s="65" t="n">
        <f aca="false">SUM(G188)</f>
        <v>0</v>
      </c>
      <c r="H187" s="131" t="n">
        <f aca="false">SUM(H188:H190)</f>
        <v>0</v>
      </c>
      <c r="I187" s="132"/>
      <c r="J187" s="132"/>
      <c r="K187" s="132" t="n">
        <f aca="false">SUM(K188)</f>
        <v>0</v>
      </c>
      <c r="L187" s="132"/>
      <c r="M187" s="62"/>
      <c r="N187" s="62"/>
      <c r="O187" s="68"/>
      <c r="P187" s="65" t="n">
        <f aca="false">SUM(P188:P22163)</f>
        <v>6.58284968561078E+062</v>
      </c>
      <c r="Q187" s="15" t="s">
        <v>45</v>
      </c>
    </row>
    <row r="188" customFormat="false" ht="13.8" hidden="false" customHeight="false" outlineLevel="0" collapsed="false">
      <c r="A188" s="19" t="n">
        <v>1</v>
      </c>
      <c r="B188" s="19" t="s">
        <v>556</v>
      </c>
      <c r="C188" s="91" t="s">
        <v>557</v>
      </c>
      <c r="D188" s="19" t="s">
        <v>53</v>
      </c>
      <c r="E188" s="19" t="s">
        <v>558</v>
      </c>
      <c r="F188" s="19" t="s">
        <v>559</v>
      </c>
      <c r="G188" s="19" t="s">
        <v>166</v>
      </c>
      <c r="H188" s="97"/>
      <c r="I188" s="97"/>
      <c r="J188" s="97"/>
      <c r="K188" s="97"/>
      <c r="L188" s="97"/>
      <c r="M188" s="97"/>
      <c r="N188" s="97"/>
      <c r="O188" s="138" t="s">
        <v>560</v>
      </c>
      <c r="P188" s="19" t="n">
        <v>1</v>
      </c>
      <c r="Q188" s="15" t="s">
        <v>45</v>
      </c>
    </row>
    <row r="189" customFormat="false" ht="13.8" hidden="false" customHeight="false" outlineLevel="0" collapsed="false">
      <c r="A189" s="19" t="n">
        <v>2</v>
      </c>
      <c r="B189" s="127" t="s">
        <v>561</v>
      </c>
      <c r="C189" s="142" t="s">
        <v>562</v>
      </c>
      <c r="D189" s="19" t="s">
        <v>53</v>
      </c>
      <c r="E189" s="127" t="s">
        <v>563</v>
      </c>
      <c r="F189" s="127" t="s">
        <v>247</v>
      </c>
      <c r="G189" s="127" t="s">
        <v>564</v>
      </c>
      <c r="H189" s="128"/>
      <c r="I189" s="128"/>
      <c r="J189" s="128"/>
      <c r="K189" s="128"/>
      <c r="L189" s="128"/>
      <c r="M189" s="128"/>
      <c r="N189" s="128"/>
      <c r="O189" s="143" t="s">
        <v>565</v>
      </c>
      <c r="P189" s="127"/>
      <c r="Q189" s="15" t="s">
        <v>45</v>
      </c>
    </row>
    <row r="190" customFormat="false" ht="13.8" hidden="false" customHeight="false" outlineLevel="0" collapsed="false">
      <c r="A190" s="3" t="s">
        <v>34</v>
      </c>
      <c r="B190" s="59" t="s">
        <v>1</v>
      </c>
      <c r="C190" s="4" t="s">
        <v>35</v>
      </c>
      <c r="D190" s="4" t="s">
        <v>3</v>
      </c>
      <c r="E190" s="4" t="s">
        <v>36</v>
      </c>
      <c r="F190" s="5" t="s">
        <v>37</v>
      </c>
      <c r="G190" s="4" t="s">
        <v>38</v>
      </c>
      <c r="H190" s="6" t="s">
        <v>39</v>
      </c>
      <c r="I190" s="6"/>
      <c r="J190" s="6"/>
      <c r="K190" s="6" t="s">
        <v>40</v>
      </c>
      <c r="L190" s="6"/>
      <c r="M190" s="4" t="s">
        <v>41</v>
      </c>
      <c r="N190" s="6" t="s">
        <v>42</v>
      </c>
      <c r="O190" s="7" t="s">
        <v>43</v>
      </c>
      <c r="P190" s="4" t="s">
        <v>44</v>
      </c>
      <c r="Q190" s="15" t="s">
        <v>45</v>
      </c>
    </row>
    <row r="191" customFormat="false" ht="13.8" hidden="false" customHeight="false" outlineLevel="0" collapsed="false">
      <c r="A191" s="60" t="n">
        <v>43202</v>
      </c>
      <c r="B191" s="61" t="s">
        <v>349</v>
      </c>
      <c r="C191" s="62"/>
      <c r="D191" s="62"/>
      <c r="E191" s="63"/>
      <c r="F191" s="64" t="n">
        <f aca="false">G191+H191+K191</f>
        <v>20900</v>
      </c>
      <c r="G191" s="65" t="n">
        <f aca="false">SUM(G192:G206)</f>
        <v>20900</v>
      </c>
      <c r="H191" s="131" t="n">
        <f aca="false">SUM(H192:H193)</f>
        <v>0</v>
      </c>
      <c r="I191" s="132"/>
      <c r="J191" s="132"/>
      <c r="K191" s="132" t="n">
        <f aca="false">SUM(K198)</f>
        <v>0</v>
      </c>
      <c r="L191" s="132"/>
      <c r="M191" s="62"/>
      <c r="N191" s="62"/>
      <c r="O191" s="68"/>
      <c r="P191" s="65" t="n">
        <f aca="false">SUM(P192:P22166)</f>
        <v>3.29142484280539E+062</v>
      </c>
      <c r="Q191" s="15" t="s">
        <v>45</v>
      </c>
    </row>
    <row r="192" customFormat="false" ht="13.8" hidden="false" customHeight="false" outlineLevel="0" collapsed="false">
      <c r="A192" s="19" t="n">
        <v>1</v>
      </c>
      <c r="B192" s="110" t="n">
        <v>0.417361111111111</v>
      </c>
      <c r="C192" s="19" t="s">
        <v>566</v>
      </c>
      <c r="D192" s="43" t="s">
        <v>110</v>
      </c>
      <c r="E192" s="91" t="s">
        <v>567</v>
      </c>
      <c r="F192" s="19" t="s">
        <v>568</v>
      </c>
      <c r="G192" s="19" t="s">
        <v>569</v>
      </c>
      <c r="H192" s="97"/>
      <c r="I192" s="97"/>
      <c r="J192" s="97"/>
      <c r="K192" s="97"/>
      <c r="L192" s="97"/>
      <c r="M192" s="97"/>
      <c r="N192" s="97"/>
      <c r="O192" s="144" t="s">
        <v>570</v>
      </c>
      <c r="P192" s="19" t="n">
        <v>1</v>
      </c>
      <c r="Q192" s="15" t="s">
        <v>45</v>
      </c>
    </row>
    <row r="193" customFormat="false" ht="13.8" hidden="false" customHeight="false" outlineLevel="0" collapsed="false">
      <c r="A193" s="19" t="n">
        <v>2</v>
      </c>
      <c r="B193" s="110" t="n">
        <v>0.431944444444444</v>
      </c>
      <c r="C193" s="91" t="s">
        <v>571</v>
      </c>
      <c r="D193" s="54" t="s">
        <v>399</v>
      </c>
      <c r="E193" s="91" t="s">
        <v>572</v>
      </c>
      <c r="F193" s="19" t="s">
        <v>573</v>
      </c>
      <c r="G193" s="19" t="n">
        <v>2200</v>
      </c>
      <c r="H193" s="97"/>
      <c r="I193" s="97"/>
      <c r="J193" s="97"/>
      <c r="K193" s="97"/>
      <c r="L193" s="97"/>
      <c r="M193" s="55" t="s">
        <v>574</v>
      </c>
      <c r="N193" s="20" t="n">
        <v>43202</v>
      </c>
      <c r="O193" s="45" t="s">
        <v>15</v>
      </c>
      <c r="P193" s="19" t="n">
        <v>1</v>
      </c>
      <c r="Q193" s="15" t="s">
        <v>45</v>
      </c>
    </row>
    <row r="194" customFormat="false" ht="13.8" hidden="false" customHeight="false" outlineLevel="0" collapsed="false">
      <c r="A194" s="19" t="n">
        <v>3</v>
      </c>
      <c r="B194" s="114" t="s">
        <v>575</v>
      </c>
      <c r="C194" s="145" t="n">
        <v>84953429326</v>
      </c>
      <c r="D194" s="43" t="s">
        <v>476</v>
      </c>
      <c r="E194" s="43" t="s">
        <v>576</v>
      </c>
      <c r="F194" s="53" t="s">
        <v>577</v>
      </c>
      <c r="G194" s="15" t="s">
        <v>578</v>
      </c>
      <c r="H194" s="97"/>
      <c r="M194" s="97"/>
      <c r="N194" s="97"/>
      <c r="O194" s="146" t="s">
        <v>579</v>
      </c>
      <c r="P194" s="97"/>
      <c r="Q194" s="15" t="s">
        <v>45</v>
      </c>
    </row>
    <row r="195" customFormat="false" ht="13.8" hidden="false" customHeight="false" outlineLevel="0" collapsed="false">
      <c r="A195" s="135" t="n">
        <v>4</v>
      </c>
      <c r="B195" s="147" t="n">
        <v>43170</v>
      </c>
      <c r="C195" s="135" t="s">
        <v>580</v>
      </c>
      <c r="D195" s="148" t="s">
        <v>476</v>
      </c>
      <c r="E195" s="135" t="s">
        <v>581</v>
      </c>
      <c r="F195" s="149"/>
      <c r="G195" s="149"/>
      <c r="H195" s="149"/>
      <c r="I195" s="149"/>
      <c r="J195" s="149"/>
      <c r="K195" s="149"/>
      <c r="L195" s="149"/>
      <c r="M195" s="149"/>
      <c r="N195" s="149"/>
      <c r="O195" s="149"/>
      <c r="P195" s="19" t="n">
        <v>1</v>
      </c>
      <c r="Q195" s="15" t="s">
        <v>45</v>
      </c>
    </row>
    <row r="196" customFormat="false" ht="13.8" hidden="false" customHeight="false" outlineLevel="0" collapsed="false">
      <c r="A196" s="19" t="n">
        <v>5</v>
      </c>
      <c r="B196" s="150" t="n">
        <v>43445</v>
      </c>
      <c r="C196" s="19" t="s">
        <v>582</v>
      </c>
      <c r="D196" s="43" t="s">
        <v>53</v>
      </c>
      <c r="E196" s="91" t="s">
        <v>583</v>
      </c>
      <c r="F196" s="19" t="s">
        <v>584</v>
      </c>
      <c r="G196" s="19" t="n">
        <v>12000</v>
      </c>
      <c r="H196" s="97"/>
      <c r="I196" s="97"/>
      <c r="J196" s="97"/>
      <c r="K196" s="97"/>
      <c r="L196" s="97"/>
      <c r="M196" s="19" t="s">
        <v>585</v>
      </c>
      <c r="N196" s="20" t="n">
        <v>43203</v>
      </c>
      <c r="O196" s="45" t="s">
        <v>15</v>
      </c>
      <c r="P196" s="19" t="n">
        <v>1</v>
      </c>
      <c r="Q196" s="15" t="s">
        <v>45</v>
      </c>
    </row>
    <row r="197" customFormat="false" ht="13.8" hidden="false" customHeight="false" outlineLevel="0" collapsed="false">
      <c r="A197" s="19" t="n">
        <v>6</v>
      </c>
      <c r="B197" s="19" t="s">
        <v>395</v>
      </c>
      <c r="C197" s="98" t="s">
        <v>586</v>
      </c>
      <c r="D197" s="43" t="s">
        <v>53</v>
      </c>
      <c r="E197" s="19" t="s">
        <v>587</v>
      </c>
      <c r="F197" s="19" t="s">
        <v>587</v>
      </c>
      <c r="G197" s="97"/>
      <c r="H197" s="97"/>
      <c r="I197" s="97"/>
      <c r="J197" s="97"/>
      <c r="K197" s="97"/>
      <c r="L197" s="97"/>
      <c r="M197" s="97"/>
      <c r="N197" s="97"/>
      <c r="O197" s="151" t="s">
        <v>588</v>
      </c>
      <c r="P197" s="19" t="n">
        <v>1</v>
      </c>
      <c r="Q197" s="15" t="s">
        <v>45</v>
      </c>
    </row>
    <row r="198" customFormat="false" ht="13.8" hidden="false" customHeight="false" outlineLevel="0" collapsed="false">
      <c r="A198" s="19" t="n">
        <v>7</v>
      </c>
      <c r="B198" s="19" t="s">
        <v>589</v>
      </c>
      <c r="C198" s="98" t="s">
        <v>590</v>
      </c>
      <c r="D198" s="43" t="s">
        <v>53</v>
      </c>
      <c r="E198" s="19" t="s">
        <v>591</v>
      </c>
      <c r="F198" s="19" t="s">
        <v>591</v>
      </c>
      <c r="G198" s="97"/>
      <c r="H198" s="97"/>
      <c r="I198" s="97"/>
      <c r="J198" s="97"/>
      <c r="K198" s="97"/>
      <c r="L198" s="97"/>
      <c r="M198" s="97"/>
      <c r="N198" s="97"/>
      <c r="O198" s="151" t="s">
        <v>592</v>
      </c>
      <c r="P198" s="19" t="n">
        <v>1</v>
      </c>
      <c r="Q198" s="15" t="s">
        <v>45</v>
      </c>
    </row>
    <row r="199" customFormat="false" ht="13.8" hidden="false" customHeight="false" outlineLevel="0" collapsed="false">
      <c r="A199" s="19" t="n">
        <v>8</v>
      </c>
      <c r="B199" s="19" t="s">
        <v>593</v>
      </c>
      <c r="C199" s="19" t="s">
        <v>594</v>
      </c>
      <c r="D199" s="43" t="s">
        <v>53</v>
      </c>
      <c r="E199" s="91" t="s">
        <v>595</v>
      </c>
      <c r="F199" s="34" t="s">
        <v>596</v>
      </c>
      <c r="G199" s="34" t="s">
        <v>597</v>
      </c>
      <c r="H199" s="97"/>
      <c r="I199" s="97"/>
      <c r="J199" s="97"/>
      <c r="K199" s="97"/>
      <c r="L199" s="97"/>
      <c r="M199" s="97"/>
      <c r="N199" s="97"/>
      <c r="O199" s="152" t="s">
        <v>598</v>
      </c>
      <c r="P199" s="19" t="n">
        <v>1</v>
      </c>
      <c r="Q199" s="15" t="s">
        <v>45</v>
      </c>
    </row>
    <row r="200" customFormat="false" ht="13.8" hidden="false" customHeight="false" outlineLevel="0" collapsed="false">
      <c r="A200" s="19" t="n">
        <v>9</v>
      </c>
      <c r="B200" s="19" t="s">
        <v>371</v>
      </c>
      <c r="C200" s="98" t="s">
        <v>599</v>
      </c>
      <c r="D200" s="43" t="s">
        <v>53</v>
      </c>
      <c r="E200" s="19" t="s">
        <v>600</v>
      </c>
      <c r="F200" s="19" t="s">
        <v>600</v>
      </c>
      <c r="G200" s="19" t="s">
        <v>600</v>
      </c>
      <c r="H200" s="97"/>
      <c r="I200" s="97"/>
      <c r="J200" s="97"/>
      <c r="K200" s="97"/>
      <c r="L200" s="97"/>
      <c r="M200" s="97"/>
      <c r="N200" s="97"/>
      <c r="O200" s="135" t="s">
        <v>600</v>
      </c>
      <c r="P200" s="19" t="n">
        <v>1</v>
      </c>
      <c r="Q200" s="15" t="s">
        <v>45</v>
      </c>
    </row>
    <row r="201" customFormat="false" ht="13.8" hidden="false" customHeight="false" outlineLevel="0" collapsed="false">
      <c r="A201" s="19" t="n">
        <v>10</v>
      </c>
      <c r="B201" s="110" t="n">
        <v>0.684027777777778</v>
      </c>
      <c r="C201" s="153" t="s">
        <v>601</v>
      </c>
      <c r="D201" s="54" t="s">
        <v>110</v>
      </c>
      <c r="E201" s="154" t="s">
        <v>600</v>
      </c>
      <c r="F201" s="154" t="s">
        <v>600</v>
      </c>
      <c r="G201" s="154" t="s">
        <v>600</v>
      </c>
      <c r="H201" s="154" t="s">
        <v>600</v>
      </c>
      <c r="I201" s="154"/>
      <c r="J201" s="154"/>
      <c r="K201" s="154" t="s">
        <v>600</v>
      </c>
      <c r="L201" s="154"/>
      <c r="M201" s="154" t="s">
        <v>600</v>
      </c>
      <c r="N201" s="154" t="s">
        <v>600</v>
      </c>
      <c r="O201" s="154" t="s">
        <v>600</v>
      </c>
      <c r="P201" s="19" t="n">
        <v>1</v>
      </c>
      <c r="Q201" s="15" t="s">
        <v>45</v>
      </c>
    </row>
    <row r="202" customFormat="false" ht="13.8" hidden="false" customHeight="false" outlineLevel="0" collapsed="false">
      <c r="A202" s="19" t="n">
        <v>11</v>
      </c>
      <c r="B202" s="19" t="s">
        <v>602</v>
      </c>
      <c r="C202" s="91" t="s">
        <v>603</v>
      </c>
      <c r="D202" s="43" t="s">
        <v>53</v>
      </c>
      <c r="E202" s="91" t="s">
        <v>604</v>
      </c>
      <c r="F202" s="91" t="s">
        <v>604</v>
      </c>
      <c r="G202" s="97"/>
      <c r="H202" s="19" t="s">
        <v>139</v>
      </c>
      <c r="I202" s="97"/>
      <c r="J202" s="97"/>
      <c r="K202" s="97"/>
      <c r="L202" s="97"/>
      <c r="M202" s="97"/>
      <c r="N202" s="97"/>
      <c r="O202" s="155" t="s">
        <v>605</v>
      </c>
      <c r="P202" s="19" t="n">
        <v>1</v>
      </c>
      <c r="Q202" s="15" t="s">
        <v>45</v>
      </c>
    </row>
    <row r="203" customFormat="false" ht="13.8" hidden="false" customHeight="false" outlineLevel="0" collapsed="false">
      <c r="A203" s="19" t="n">
        <v>12</v>
      </c>
      <c r="B203" s="19" t="s">
        <v>606</v>
      </c>
      <c r="C203" s="19" t="s">
        <v>607</v>
      </c>
      <c r="D203" s="43" t="s">
        <v>53</v>
      </c>
      <c r="E203" s="91" t="s">
        <v>608</v>
      </c>
      <c r="F203" s="19" t="s">
        <v>609</v>
      </c>
      <c r="G203" s="19" t="n">
        <v>2700</v>
      </c>
      <c r="H203" s="19"/>
      <c r="I203" s="97"/>
      <c r="J203" s="97"/>
      <c r="K203" s="97"/>
      <c r="L203" s="97"/>
      <c r="M203" s="43" t="s">
        <v>610</v>
      </c>
      <c r="N203" s="20" t="n">
        <v>43205</v>
      </c>
      <c r="O203" s="45" t="s">
        <v>15</v>
      </c>
      <c r="P203" s="19" t="n">
        <v>1</v>
      </c>
      <c r="Q203" s="15" t="s">
        <v>45</v>
      </c>
    </row>
    <row r="204" customFormat="false" ht="13.8" hidden="false" customHeight="false" outlineLevel="0" collapsed="false">
      <c r="A204" s="19" t="n">
        <v>13</v>
      </c>
      <c r="B204" s="19" t="s">
        <v>434</v>
      </c>
      <c r="C204" s="19" t="s">
        <v>611</v>
      </c>
      <c r="D204" s="43" t="s">
        <v>53</v>
      </c>
      <c r="E204" s="91" t="s">
        <v>612</v>
      </c>
      <c r="F204" s="19" t="s">
        <v>613</v>
      </c>
      <c r="G204" s="19" t="s">
        <v>614</v>
      </c>
      <c r="H204" s="97"/>
      <c r="I204" s="97"/>
      <c r="J204" s="97"/>
      <c r="K204" s="97"/>
      <c r="L204" s="97"/>
      <c r="M204" s="97"/>
      <c r="N204" s="97"/>
      <c r="O204" s="143" t="s">
        <v>615</v>
      </c>
      <c r="P204" s="19" t="n">
        <v>1</v>
      </c>
      <c r="Q204" s="15" t="s">
        <v>45</v>
      </c>
    </row>
    <row r="205" customFormat="false" ht="13.8" hidden="false" customHeight="false" outlineLevel="0" collapsed="false">
      <c r="A205" s="19" t="n">
        <v>14</v>
      </c>
      <c r="B205" s="19" t="s">
        <v>386</v>
      </c>
      <c r="C205" s="98" t="s">
        <v>616</v>
      </c>
      <c r="D205" s="43" t="s">
        <v>53</v>
      </c>
      <c r="E205" s="91" t="s">
        <v>617</v>
      </c>
      <c r="F205" s="19" t="s">
        <v>618</v>
      </c>
      <c r="G205" s="97"/>
      <c r="H205" s="19" t="s">
        <v>619</v>
      </c>
      <c r="I205" s="97"/>
      <c r="J205" s="97"/>
      <c r="K205" s="97"/>
      <c r="L205" s="97"/>
      <c r="M205" s="97"/>
      <c r="N205" s="97"/>
      <c r="O205" s="156" t="s">
        <v>620</v>
      </c>
      <c r="P205" s="122" t="n">
        <v>1</v>
      </c>
      <c r="Q205" s="15" t="s">
        <v>45</v>
      </c>
    </row>
    <row r="206" customFormat="false" ht="13.8" hidden="false" customHeight="false" outlineLevel="0" collapsed="false">
      <c r="A206" s="15" t="n">
        <v>15</v>
      </c>
      <c r="B206" s="15" t="s">
        <v>621</v>
      </c>
      <c r="C206" s="15" t="n">
        <v>89175558015</v>
      </c>
      <c r="D206" s="43" t="s">
        <v>622</v>
      </c>
      <c r="E206" s="15" t="s">
        <v>623</v>
      </c>
      <c r="F206" s="15" t="s">
        <v>624</v>
      </c>
      <c r="G206" s="15" t="n">
        <v>4000</v>
      </c>
      <c r="O206" s="157" t="s">
        <v>15</v>
      </c>
      <c r="P206" s="15" t="n">
        <v>1</v>
      </c>
      <c r="Q206" s="15" t="s">
        <v>45</v>
      </c>
    </row>
    <row r="207" customFormat="false" ht="13.8" hidden="false" customHeight="false" outlineLevel="0" collapsed="false">
      <c r="A207" s="3" t="s">
        <v>34</v>
      </c>
      <c r="B207" s="59" t="s">
        <v>1</v>
      </c>
      <c r="C207" s="4" t="s">
        <v>35</v>
      </c>
      <c r="D207" s="4" t="s">
        <v>3</v>
      </c>
      <c r="E207" s="4" t="s">
        <v>36</v>
      </c>
      <c r="F207" s="5" t="s">
        <v>37</v>
      </c>
      <c r="G207" s="4" t="s">
        <v>38</v>
      </c>
      <c r="H207" s="6" t="s">
        <v>39</v>
      </c>
      <c r="I207" s="6"/>
      <c r="J207" s="6"/>
      <c r="K207" s="6" t="s">
        <v>40</v>
      </c>
      <c r="L207" s="6"/>
      <c r="M207" s="4" t="s">
        <v>41</v>
      </c>
      <c r="N207" s="6" t="s">
        <v>42</v>
      </c>
      <c r="O207" s="7" t="s">
        <v>43</v>
      </c>
      <c r="P207" s="4" t="s">
        <v>44</v>
      </c>
      <c r="Q207" s="15" t="s">
        <v>45</v>
      </c>
    </row>
    <row r="208" customFormat="false" ht="13.8" hidden="false" customHeight="false" outlineLevel="0" collapsed="false">
      <c r="A208" s="60" t="n">
        <v>43203</v>
      </c>
      <c r="B208" s="61" t="s">
        <v>394</v>
      </c>
      <c r="C208" s="62"/>
      <c r="D208" s="62"/>
      <c r="E208" s="63"/>
      <c r="F208" s="64" t="e">
        <f aca="false">G208+H208+K208</f>
        <v>#VALUE!</v>
      </c>
      <c r="G208" s="65" t="e">
        <f aca="false">SUM(G209:G23528)</f>
        <v>#VALUE!</v>
      </c>
      <c r="H208" s="131" t="n">
        <f aca="false">SUM(H209)</f>
        <v>0</v>
      </c>
      <c r="I208" s="132"/>
      <c r="J208" s="132"/>
      <c r="K208" s="132" t="n">
        <f aca="false">SUM(K214)</f>
        <v>0</v>
      </c>
      <c r="L208" s="132"/>
      <c r="M208" s="62"/>
      <c r="N208" s="62"/>
      <c r="O208" s="68"/>
      <c r="P208" s="65" t="n">
        <f aca="false">SUM(P209:P22182)</f>
        <v>1.64571242140269E+062</v>
      </c>
      <c r="Q208" s="15" t="s">
        <v>45</v>
      </c>
    </row>
    <row r="209" customFormat="false" ht="13.8" hidden="false" customHeight="false" outlineLevel="0" collapsed="false">
      <c r="A209" s="19" t="n">
        <v>1</v>
      </c>
      <c r="B209" s="19" t="s">
        <v>625</v>
      </c>
      <c r="C209" s="19" t="s">
        <v>626</v>
      </c>
      <c r="D209" s="43" t="s">
        <v>476</v>
      </c>
      <c r="E209" s="19" t="s">
        <v>627</v>
      </c>
      <c r="F209" s="19" t="s">
        <v>628</v>
      </c>
      <c r="G209" s="19" t="s">
        <v>629</v>
      </c>
      <c r="H209" s="97"/>
      <c r="I209" s="97"/>
      <c r="J209" s="97"/>
      <c r="K209" s="97"/>
      <c r="L209" s="97"/>
      <c r="M209" s="97"/>
      <c r="N209" s="97"/>
      <c r="O209" s="158" t="s">
        <v>15</v>
      </c>
      <c r="P209" s="19" t="n">
        <v>1</v>
      </c>
      <c r="Q209" s="15" t="s">
        <v>45</v>
      </c>
    </row>
    <row r="210" customFormat="false" ht="13.8" hidden="false" customHeight="false" outlineLevel="0" collapsed="false">
      <c r="A210" s="19" t="n">
        <v>2</v>
      </c>
      <c r="B210" s="19" t="s">
        <v>630</v>
      </c>
      <c r="C210" s="91" t="s">
        <v>631</v>
      </c>
      <c r="D210" s="43" t="s">
        <v>53</v>
      </c>
      <c r="E210" s="97"/>
      <c r="F210" s="91" t="s">
        <v>632</v>
      </c>
      <c r="G210" s="97"/>
      <c r="H210" s="97"/>
      <c r="I210" s="97"/>
      <c r="J210" s="97"/>
      <c r="K210" s="97"/>
      <c r="L210" s="97"/>
      <c r="M210" s="97"/>
      <c r="N210" s="97"/>
      <c r="O210" s="143" t="s">
        <v>633</v>
      </c>
      <c r="P210" s="19" t="n">
        <v>1</v>
      </c>
      <c r="Q210" s="15" t="s">
        <v>45</v>
      </c>
    </row>
    <row r="211" customFormat="false" ht="13.8" hidden="false" customHeight="false" outlineLevel="0" collapsed="false">
      <c r="A211" s="19" t="n">
        <v>3</v>
      </c>
      <c r="B211" s="19" t="s">
        <v>453</v>
      </c>
      <c r="C211" s="91" t="s">
        <v>634</v>
      </c>
      <c r="D211" s="43" t="s">
        <v>53</v>
      </c>
      <c r="E211" s="91" t="s">
        <v>635</v>
      </c>
      <c r="F211" s="91" t="s">
        <v>636</v>
      </c>
      <c r="G211" s="19" t="n">
        <v>7300</v>
      </c>
      <c r="H211" s="97"/>
      <c r="I211" s="97"/>
      <c r="J211" s="97"/>
      <c r="K211" s="97"/>
      <c r="L211" s="97"/>
      <c r="M211" s="19" t="s">
        <v>637</v>
      </c>
      <c r="N211" s="20" t="n">
        <v>43205</v>
      </c>
      <c r="O211" s="45" t="s">
        <v>15</v>
      </c>
      <c r="P211" s="19" t="n">
        <v>1</v>
      </c>
      <c r="Q211" s="15" t="s">
        <v>45</v>
      </c>
    </row>
    <row r="212" customFormat="false" ht="13.8" hidden="false" customHeight="false" outlineLevel="0" collapsed="false">
      <c r="A212" s="19" t="n">
        <v>4</v>
      </c>
      <c r="B212" s="19" t="s">
        <v>113</v>
      </c>
      <c r="C212" s="19" t="s">
        <v>638</v>
      </c>
      <c r="D212" s="43" t="s">
        <v>53</v>
      </c>
      <c r="E212" s="97"/>
      <c r="F212" s="91" t="s">
        <v>639</v>
      </c>
      <c r="G212" s="19" t="n">
        <v>2500</v>
      </c>
      <c r="H212" s="97"/>
      <c r="I212" s="97"/>
      <c r="J212" s="97"/>
      <c r="K212" s="97"/>
      <c r="L212" s="97"/>
      <c r="M212" s="19" t="s">
        <v>640</v>
      </c>
      <c r="N212" s="20" t="n">
        <v>43203</v>
      </c>
      <c r="O212" s="45" t="s">
        <v>15</v>
      </c>
      <c r="P212" s="19" t="n">
        <v>1</v>
      </c>
      <c r="Q212" s="15" t="s">
        <v>45</v>
      </c>
    </row>
    <row r="213" customFormat="false" ht="13.8" hidden="false" customHeight="false" outlineLevel="0" collapsed="false">
      <c r="A213" s="19" t="n">
        <v>5</v>
      </c>
      <c r="B213" s="19" t="s">
        <v>641</v>
      </c>
      <c r="C213" s="43" t="s">
        <v>642</v>
      </c>
      <c r="D213" s="43" t="s">
        <v>476</v>
      </c>
      <c r="E213" s="19" t="s">
        <v>643</v>
      </c>
      <c r="F213" s="97"/>
      <c r="G213" s="97"/>
      <c r="H213" s="97"/>
      <c r="I213" s="97"/>
      <c r="J213" s="97"/>
      <c r="K213" s="97"/>
      <c r="L213" s="97"/>
      <c r="M213" s="97"/>
      <c r="N213" s="97"/>
      <c r="O213" s="143" t="s">
        <v>644</v>
      </c>
      <c r="P213" s="19" t="n">
        <v>1</v>
      </c>
      <c r="Q213" s="15" t="s">
        <v>45</v>
      </c>
    </row>
    <row r="214" customFormat="false" ht="13.8" hidden="false" customHeight="false" outlineLevel="0" collapsed="false">
      <c r="A214" s="19" t="n">
        <v>6</v>
      </c>
      <c r="B214" s="97"/>
      <c r="C214" s="19" t="s">
        <v>645</v>
      </c>
      <c r="D214" s="34" t="s">
        <v>476</v>
      </c>
      <c r="E214" s="91" t="s">
        <v>646</v>
      </c>
      <c r="F214" s="97"/>
      <c r="G214" s="19"/>
      <c r="H214" s="97"/>
      <c r="I214" s="97"/>
      <c r="J214" s="97"/>
      <c r="K214" s="97"/>
      <c r="L214" s="97"/>
      <c r="M214" s="19" t="s">
        <v>647</v>
      </c>
      <c r="N214" s="20" t="n">
        <v>43208</v>
      </c>
      <c r="O214" s="45" t="s">
        <v>15</v>
      </c>
      <c r="P214" s="19" t="n">
        <v>1</v>
      </c>
      <c r="Q214" s="15" t="s">
        <v>45</v>
      </c>
    </row>
    <row r="215" customFormat="false" ht="13.8" hidden="false" customHeight="false" outlineLevel="0" collapsed="false">
      <c r="A215" s="19" t="n">
        <v>7</v>
      </c>
      <c r="B215" s="19" t="s">
        <v>541</v>
      </c>
      <c r="C215" s="19" t="s">
        <v>648</v>
      </c>
      <c r="D215" s="43" t="s">
        <v>53</v>
      </c>
      <c r="E215" s="91" t="s">
        <v>649</v>
      </c>
      <c r="F215" s="19" t="s">
        <v>650</v>
      </c>
      <c r="G215" s="19" t="s">
        <v>651</v>
      </c>
      <c r="H215" s="97"/>
      <c r="I215" s="97"/>
      <c r="J215" s="97"/>
      <c r="K215" s="97"/>
      <c r="L215" s="97"/>
      <c r="M215" s="97"/>
      <c r="N215" s="97"/>
      <c r="O215" s="155" t="s">
        <v>652</v>
      </c>
      <c r="P215" s="19" t="n">
        <v>1</v>
      </c>
      <c r="Q215" s="15" t="s">
        <v>45</v>
      </c>
    </row>
    <row r="216" customFormat="false" ht="13.8" hidden="false" customHeight="false" outlineLevel="0" collapsed="false">
      <c r="A216" s="19" t="n">
        <v>8</v>
      </c>
      <c r="B216" s="110" t="n">
        <v>0.468055555555556</v>
      </c>
      <c r="C216" s="19" t="n">
        <v>89264569851</v>
      </c>
      <c r="D216" s="54" t="s">
        <v>110</v>
      </c>
      <c r="E216" s="19" t="s">
        <v>653</v>
      </c>
      <c r="F216" s="19" t="s">
        <v>654</v>
      </c>
      <c r="G216" s="19" t="n">
        <v>2100</v>
      </c>
      <c r="H216" s="97"/>
      <c r="I216" s="97"/>
      <c r="J216" s="97"/>
      <c r="K216" s="97"/>
      <c r="L216" s="97"/>
      <c r="M216" s="19" t="s">
        <v>655</v>
      </c>
      <c r="N216" s="19" t="s">
        <v>656</v>
      </c>
      <c r="O216" s="139" t="s">
        <v>15</v>
      </c>
      <c r="P216" s="19" t="n">
        <v>1</v>
      </c>
      <c r="Q216" s="15" t="s">
        <v>45</v>
      </c>
    </row>
    <row r="217" customFormat="false" ht="13.8" hidden="false" customHeight="false" outlineLevel="0" collapsed="false">
      <c r="A217" s="19" t="n">
        <v>9</v>
      </c>
      <c r="B217" s="19" t="s">
        <v>354</v>
      </c>
      <c r="C217" s="19" t="s">
        <v>657</v>
      </c>
      <c r="D217" s="34" t="s">
        <v>476</v>
      </c>
      <c r="E217" s="19" t="s">
        <v>658</v>
      </c>
      <c r="F217" s="159" t="s">
        <v>659</v>
      </c>
      <c r="G217" s="19" t="s">
        <v>71</v>
      </c>
      <c r="H217" s="97"/>
      <c r="I217" s="97"/>
      <c r="J217" s="97"/>
      <c r="K217" s="97"/>
      <c r="L217" s="97"/>
      <c r="M217" s="97"/>
      <c r="N217" s="97"/>
      <c r="O217" s="143" t="s">
        <v>551</v>
      </c>
      <c r="P217" s="19" t="n">
        <v>1</v>
      </c>
      <c r="Q217" s="15" t="s">
        <v>45</v>
      </c>
    </row>
    <row r="218" customFormat="false" ht="13.8" hidden="false" customHeight="false" outlineLevel="0" collapsed="false">
      <c r="A218" s="19" t="n">
        <v>10</v>
      </c>
      <c r="B218" s="19" t="s">
        <v>141</v>
      </c>
      <c r="C218" s="19" t="s">
        <v>660</v>
      </c>
      <c r="D218" s="34" t="s">
        <v>476</v>
      </c>
      <c r="E218" s="19" t="s">
        <v>661</v>
      </c>
      <c r="F218" s="160" t="s">
        <v>662</v>
      </c>
      <c r="G218" s="19" t="s">
        <v>663</v>
      </c>
      <c r="H218" s="97"/>
      <c r="I218" s="97"/>
      <c r="J218" s="97"/>
      <c r="K218" s="97"/>
      <c r="L218" s="97"/>
      <c r="M218" s="97"/>
      <c r="N218" s="97"/>
      <c r="O218" s="151" t="s">
        <v>664</v>
      </c>
      <c r="P218" s="19" t="n">
        <v>1</v>
      </c>
      <c r="Q218" s="15" t="s">
        <v>45</v>
      </c>
    </row>
    <row r="219" customFormat="false" ht="13.8" hidden="false" customHeight="false" outlineLevel="0" collapsed="false">
      <c r="A219" s="19" t="n">
        <v>11</v>
      </c>
      <c r="B219" s="160" t="s">
        <v>665</v>
      </c>
      <c r="C219" s="19" t="s">
        <v>666</v>
      </c>
      <c r="D219" s="43" t="s">
        <v>476</v>
      </c>
      <c r="E219" s="91" t="s">
        <v>667</v>
      </c>
      <c r="F219" s="160" t="s">
        <v>668</v>
      </c>
      <c r="G219" s="19" t="n">
        <v>2300</v>
      </c>
      <c r="H219" s="97"/>
      <c r="I219" s="97"/>
      <c r="J219" s="97"/>
      <c r="K219" s="97"/>
      <c r="M219" s="32" t="s">
        <v>669</v>
      </c>
      <c r="N219" s="20" t="n">
        <v>43176</v>
      </c>
      <c r="O219" s="45" t="s">
        <v>15</v>
      </c>
      <c r="P219" s="19" t="n">
        <v>1</v>
      </c>
      <c r="Q219" s="15" t="s">
        <v>45</v>
      </c>
    </row>
    <row r="220" customFormat="false" ht="13.8" hidden="false" customHeight="false" outlineLevel="0" collapsed="false">
      <c r="A220" s="19" t="n">
        <v>12</v>
      </c>
      <c r="B220" s="19" t="s">
        <v>141</v>
      </c>
      <c r="C220" s="91" t="s">
        <v>670</v>
      </c>
      <c r="D220" s="43" t="s">
        <v>53</v>
      </c>
      <c r="E220" s="91" t="s">
        <v>671</v>
      </c>
      <c r="F220" s="97"/>
      <c r="G220" s="19" t="n">
        <v>13000</v>
      </c>
      <c r="H220" s="97"/>
      <c r="I220" s="97"/>
      <c r="J220" s="97"/>
      <c r="K220" s="97"/>
      <c r="L220" s="97"/>
      <c r="M220" s="19" t="s">
        <v>672</v>
      </c>
      <c r="N220" s="20" t="n">
        <v>43205</v>
      </c>
      <c r="O220" s="45" t="s">
        <v>15</v>
      </c>
      <c r="P220" s="19" t="n">
        <v>1</v>
      </c>
      <c r="Q220" s="15" t="s">
        <v>45</v>
      </c>
    </row>
    <row r="221" customFormat="false" ht="13.8" hidden="false" customHeight="false" outlineLevel="0" collapsed="false">
      <c r="A221" s="19" t="n">
        <v>13</v>
      </c>
      <c r="B221" s="110" t="n">
        <v>0.570138888888889</v>
      </c>
      <c r="C221" s="43" t="s">
        <v>673</v>
      </c>
      <c r="D221" s="43" t="s">
        <v>110</v>
      </c>
      <c r="E221" s="91" t="s">
        <v>674</v>
      </c>
      <c r="F221" s="15" t="s">
        <v>675</v>
      </c>
      <c r="G221" s="19" t="n">
        <v>15000</v>
      </c>
      <c r="H221" s="97"/>
      <c r="I221" s="97"/>
      <c r="J221" s="97"/>
      <c r="K221" s="97"/>
      <c r="L221" s="97"/>
      <c r="M221" s="19" t="s">
        <v>676</v>
      </c>
      <c r="N221" s="20" t="n">
        <v>43208</v>
      </c>
      <c r="O221" s="45" t="s">
        <v>15</v>
      </c>
      <c r="P221" s="19" t="n">
        <v>1</v>
      </c>
      <c r="Q221" s="15" t="s">
        <v>45</v>
      </c>
    </row>
    <row r="222" customFormat="false" ht="13.8" hidden="false" customHeight="false" outlineLevel="0" collapsed="false">
      <c r="A222" s="19" t="n">
        <v>14</v>
      </c>
      <c r="B222" s="19" t="s">
        <v>227</v>
      </c>
      <c r="C222" s="19" t="s">
        <v>677</v>
      </c>
      <c r="D222" s="43" t="s">
        <v>53</v>
      </c>
      <c r="E222" s="91" t="s">
        <v>678</v>
      </c>
      <c r="F222" s="97"/>
      <c r="G222" s="19" t="s">
        <v>248</v>
      </c>
      <c r="H222" s="97"/>
      <c r="I222" s="97"/>
      <c r="J222" s="97"/>
      <c r="K222" s="97"/>
      <c r="L222" s="97"/>
      <c r="M222" s="97"/>
      <c r="N222" s="97"/>
      <c r="O222" s="143" t="s">
        <v>679</v>
      </c>
      <c r="P222" s="19" t="n">
        <v>1</v>
      </c>
      <c r="Q222" s="15" t="s">
        <v>45</v>
      </c>
    </row>
    <row r="223" customFormat="false" ht="13.8" hidden="false" customHeight="false" outlineLevel="0" collapsed="false">
      <c r="A223" s="19" t="n">
        <v>15</v>
      </c>
      <c r="B223" s="19" t="s">
        <v>371</v>
      </c>
      <c r="C223" s="98" t="s">
        <v>680</v>
      </c>
      <c r="D223" s="43" t="s">
        <v>53</v>
      </c>
      <c r="E223" s="91" t="s">
        <v>681</v>
      </c>
      <c r="F223" s="97"/>
      <c r="G223" s="19" t="n">
        <v>4000</v>
      </c>
      <c r="H223" s="97"/>
      <c r="I223" s="97"/>
      <c r="J223" s="97"/>
      <c r="K223" s="97"/>
      <c r="M223" s="32" t="s">
        <v>682</v>
      </c>
      <c r="N223" s="20" t="n">
        <v>43204</v>
      </c>
      <c r="O223" s="161" t="s">
        <v>15</v>
      </c>
      <c r="P223" s="19" t="n">
        <v>1</v>
      </c>
      <c r="Q223" s="15" t="s">
        <v>45</v>
      </c>
    </row>
    <row r="224" customFormat="false" ht="13.8" hidden="false" customHeight="false" outlineLevel="0" collapsed="false">
      <c r="A224" s="19" t="n">
        <v>16</v>
      </c>
      <c r="B224" s="150" t="n">
        <v>43388</v>
      </c>
      <c r="C224" s="19" t="s">
        <v>683</v>
      </c>
      <c r="D224" s="43" t="s">
        <v>53</v>
      </c>
      <c r="E224" s="91" t="s">
        <v>684</v>
      </c>
      <c r="F224" s="97"/>
      <c r="G224" s="19" t="s">
        <v>564</v>
      </c>
      <c r="H224" s="97"/>
      <c r="I224" s="97"/>
      <c r="J224" s="97"/>
      <c r="K224" s="97"/>
      <c r="L224" s="97"/>
      <c r="M224" s="97"/>
      <c r="N224" s="97"/>
      <c r="O224" s="155" t="s">
        <v>685</v>
      </c>
      <c r="P224" s="19" t="n">
        <v>1</v>
      </c>
      <c r="Q224" s="15" t="s">
        <v>45</v>
      </c>
    </row>
    <row r="225" customFormat="false" ht="13.8" hidden="false" customHeight="false" outlineLevel="0" collapsed="false">
      <c r="A225" s="19" t="n">
        <v>17</v>
      </c>
      <c r="B225" s="110" t="n">
        <v>0.671527777777778</v>
      </c>
      <c r="C225" s="19" t="s">
        <v>686</v>
      </c>
      <c r="D225" s="43" t="s">
        <v>687</v>
      </c>
      <c r="E225" s="91" t="s">
        <v>688</v>
      </c>
      <c r="F225" s="97"/>
      <c r="G225" s="141" t="s">
        <v>71</v>
      </c>
      <c r="H225" s="97"/>
      <c r="I225" s="97"/>
      <c r="J225" s="97"/>
      <c r="K225" s="97"/>
      <c r="L225" s="97"/>
      <c r="M225" s="43" t="s">
        <v>689</v>
      </c>
      <c r="N225" s="20" t="n">
        <v>43211</v>
      </c>
      <c r="O225" s="45" t="s">
        <v>690</v>
      </c>
      <c r="P225" s="19" t="n">
        <v>1</v>
      </c>
      <c r="Q225" s="15" t="s">
        <v>45</v>
      </c>
    </row>
    <row r="226" customFormat="false" ht="13.8" hidden="false" customHeight="false" outlineLevel="0" collapsed="false">
      <c r="A226" s="19" t="n">
        <v>18</v>
      </c>
      <c r="B226" s="19" t="s">
        <v>691</v>
      </c>
      <c r="C226" s="91" t="s">
        <v>692</v>
      </c>
      <c r="D226" s="43" t="s">
        <v>53</v>
      </c>
      <c r="E226" s="91" t="s">
        <v>693</v>
      </c>
      <c r="F226" s="91" t="s">
        <v>694</v>
      </c>
      <c r="G226" s="19" t="n">
        <v>13400</v>
      </c>
      <c r="H226" s="97"/>
      <c r="I226" s="97"/>
      <c r="J226" s="97"/>
      <c r="K226" s="97"/>
      <c r="L226" s="97"/>
      <c r="M226" s="43" t="s">
        <v>695</v>
      </c>
      <c r="N226" s="97"/>
      <c r="O226" s="45" t="s">
        <v>15</v>
      </c>
      <c r="P226" s="19" t="n">
        <v>1</v>
      </c>
      <c r="Q226" s="15" t="s">
        <v>45</v>
      </c>
    </row>
    <row r="227" customFormat="false" ht="13.8" hidden="false" customHeight="false" outlineLevel="0" collapsed="false">
      <c r="A227" s="19" t="n">
        <v>19</v>
      </c>
      <c r="B227" s="162" t="s">
        <v>696</v>
      </c>
      <c r="C227" s="162" t="s">
        <v>696</v>
      </c>
      <c r="D227" s="162" t="s">
        <v>696</v>
      </c>
      <c r="E227" s="162" t="s">
        <v>696</v>
      </c>
      <c r="F227" s="162" t="s">
        <v>696</v>
      </c>
      <c r="G227" s="19" t="n">
        <v>10500</v>
      </c>
      <c r="H227" s="97"/>
      <c r="I227" s="97"/>
      <c r="J227" s="97"/>
      <c r="K227" s="97"/>
      <c r="M227" s="32" t="s">
        <v>697</v>
      </c>
      <c r="N227" s="20" t="n">
        <v>43206</v>
      </c>
      <c r="O227" s="163" t="s">
        <v>15</v>
      </c>
      <c r="P227" s="19" t="n">
        <v>1</v>
      </c>
      <c r="Q227" s="15" t="s">
        <v>45</v>
      </c>
    </row>
    <row r="228" customFormat="false" ht="13.8" hidden="false" customHeight="false" outlineLevel="0" collapsed="false">
      <c r="A228" s="19" t="n">
        <v>20</v>
      </c>
      <c r="B228" s="19" t="s">
        <v>386</v>
      </c>
      <c r="C228" s="19" t="s">
        <v>698</v>
      </c>
      <c r="D228" s="43" t="s">
        <v>53</v>
      </c>
      <c r="E228" s="91" t="s">
        <v>699</v>
      </c>
      <c r="F228" s="19" t="s">
        <v>700</v>
      </c>
      <c r="G228" s="19" t="n">
        <v>17100</v>
      </c>
      <c r="H228" s="97"/>
      <c r="I228" s="97"/>
      <c r="J228" s="97"/>
      <c r="K228" s="97"/>
      <c r="L228" s="97"/>
      <c r="M228" s="19" t="s">
        <v>701</v>
      </c>
      <c r="N228" s="20" t="n">
        <v>43208</v>
      </c>
      <c r="O228" s="45" t="s">
        <v>15</v>
      </c>
      <c r="P228" s="19" t="n">
        <v>1</v>
      </c>
      <c r="Q228" s="15" t="s">
        <v>45</v>
      </c>
    </row>
    <row r="229" customFormat="false" ht="13.8" hidden="false" customHeight="false" outlineLevel="0" collapsed="false">
      <c r="A229" s="19" t="n">
        <v>21</v>
      </c>
      <c r="B229" s="19" t="s">
        <v>702</v>
      </c>
      <c r="C229" s="19" t="s">
        <v>703</v>
      </c>
      <c r="D229" s="97"/>
      <c r="E229" s="97"/>
      <c r="F229" s="97"/>
      <c r="G229" s="97"/>
      <c r="H229" s="97"/>
      <c r="I229" s="97"/>
      <c r="J229" s="97"/>
      <c r="K229" s="97"/>
      <c r="L229" s="97"/>
      <c r="M229" s="97"/>
      <c r="N229" s="97"/>
      <c r="O229" s="97"/>
      <c r="P229" s="97"/>
      <c r="Q229" s="15" t="s">
        <v>45</v>
      </c>
    </row>
    <row r="230" customFormat="false" ht="13.8" hidden="false" customHeight="false" outlineLevel="0" collapsed="false">
      <c r="A230" s="97"/>
      <c r="B230" s="97"/>
      <c r="C230" s="97"/>
      <c r="D230" s="97"/>
      <c r="E230" s="97"/>
      <c r="F230" s="97"/>
      <c r="G230" s="97"/>
      <c r="H230" s="97"/>
      <c r="I230" s="97"/>
      <c r="J230" s="97"/>
      <c r="K230" s="97"/>
      <c r="L230" s="97"/>
      <c r="M230" s="97"/>
      <c r="N230" s="97"/>
      <c r="O230" s="97"/>
      <c r="P230" s="97"/>
      <c r="Q230" s="15" t="s">
        <v>45</v>
      </c>
    </row>
    <row r="231" customFormat="false" ht="13.8" hidden="false" customHeight="false" outlineLevel="0" collapsed="false">
      <c r="A231" s="3" t="s">
        <v>34</v>
      </c>
      <c r="B231" s="59" t="s">
        <v>1</v>
      </c>
      <c r="C231" s="4" t="s">
        <v>35</v>
      </c>
      <c r="D231" s="4" t="s">
        <v>3</v>
      </c>
      <c r="E231" s="4" t="s">
        <v>36</v>
      </c>
      <c r="F231" s="5" t="s">
        <v>37</v>
      </c>
      <c r="G231" s="4" t="s">
        <v>38</v>
      </c>
      <c r="H231" s="6" t="s">
        <v>39</v>
      </c>
      <c r="I231" s="6"/>
      <c r="J231" s="6"/>
      <c r="K231" s="6" t="s">
        <v>40</v>
      </c>
      <c r="L231" s="6"/>
      <c r="M231" s="4" t="s">
        <v>41</v>
      </c>
      <c r="N231" s="6" t="s">
        <v>42</v>
      </c>
      <c r="O231" s="7" t="s">
        <v>43</v>
      </c>
      <c r="P231" s="4" t="s">
        <v>44</v>
      </c>
      <c r="Q231" s="15" t="s">
        <v>45</v>
      </c>
    </row>
    <row r="232" customFormat="false" ht="13.8" hidden="false" customHeight="false" outlineLevel="0" collapsed="false">
      <c r="A232" s="60" t="n">
        <v>43204</v>
      </c>
      <c r="B232" s="61" t="s">
        <v>403</v>
      </c>
      <c r="C232" s="62"/>
      <c r="D232" s="62"/>
      <c r="E232" s="63"/>
      <c r="F232" s="64" t="n">
        <f aca="false">G232+H232+K232</f>
        <v>29100</v>
      </c>
      <c r="G232" s="65" t="n">
        <f aca="false">SUM(G233:G235)</f>
        <v>29100</v>
      </c>
      <c r="H232" s="131" t="n">
        <f aca="false">SUM(H233)</f>
        <v>0</v>
      </c>
      <c r="I232" s="132"/>
      <c r="J232" s="132"/>
      <c r="K232" s="132" t="n">
        <f aca="false">SUM(K243)</f>
        <v>0</v>
      </c>
      <c r="L232" s="132"/>
      <c r="M232" s="62"/>
      <c r="N232" s="62"/>
      <c r="O232" s="68"/>
      <c r="P232" s="65" t="n">
        <f aca="false">SUM(P233:P22206)</f>
        <v>8.22856210701347E+061</v>
      </c>
      <c r="Q232" s="15" t="s">
        <v>45</v>
      </c>
    </row>
    <row r="233" customFormat="false" ht="13.8" hidden="false" customHeight="false" outlineLevel="0" collapsed="false">
      <c r="A233" s="19" t="n">
        <v>1</v>
      </c>
      <c r="B233" s="19" t="s">
        <v>404</v>
      </c>
      <c r="C233" s="91" t="s">
        <v>704</v>
      </c>
      <c r="D233" s="43" t="s">
        <v>53</v>
      </c>
      <c r="E233" s="91" t="s">
        <v>705</v>
      </c>
      <c r="F233" s="91" t="s">
        <v>706</v>
      </c>
      <c r="G233" s="19" t="n">
        <v>14100</v>
      </c>
      <c r="H233" s="97"/>
      <c r="I233" s="97"/>
      <c r="J233" s="97"/>
      <c r="K233" s="97"/>
      <c r="L233" s="97"/>
      <c r="M233" s="19" t="s">
        <v>707</v>
      </c>
      <c r="N233" s="20" t="n">
        <v>43205</v>
      </c>
      <c r="O233" s="45" t="s">
        <v>15</v>
      </c>
      <c r="P233" s="19" t="n">
        <v>1</v>
      </c>
      <c r="Q233" s="15" t="s">
        <v>45</v>
      </c>
    </row>
    <row r="234" customFormat="false" ht="13.8" hidden="false" customHeight="false" outlineLevel="0" collapsed="false">
      <c r="A234" s="19" t="n">
        <v>2</v>
      </c>
      <c r="B234" s="19" t="s">
        <v>708</v>
      </c>
      <c r="C234" s="91" t="s">
        <v>709</v>
      </c>
      <c r="D234" s="43" t="s">
        <v>53</v>
      </c>
      <c r="E234" s="91" t="s">
        <v>710</v>
      </c>
      <c r="F234" s="91" t="s">
        <v>711</v>
      </c>
      <c r="G234" s="19" t="n">
        <v>15000</v>
      </c>
      <c r="H234" s="97"/>
      <c r="I234" s="97"/>
      <c r="J234" s="97"/>
      <c r="K234" s="97"/>
      <c r="L234" s="97"/>
      <c r="M234" s="19" t="s">
        <v>712</v>
      </c>
      <c r="N234" s="20" t="n">
        <v>43206</v>
      </c>
      <c r="O234" s="45" t="s">
        <v>15</v>
      </c>
      <c r="P234" s="19" t="n">
        <v>1</v>
      </c>
      <c r="Q234" s="15" t="s">
        <v>45</v>
      </c>
    </row>
    <row r="235" customFormat="false" ht="13.8" hidden="false" customHeight="false" outlineLevel="0" collapsed="false">
      <c r="A235" s="19" t="n">
        <v>3</v>
      </c>
      <c r="B235" s="127" t="s">
        <v>713</v>
      </c>
      <c r="C235" s="127" t="n">
        <v>74953589152</v>
      </c>
      <c r="D235" s="43" t="s">
        <v>53</v>
      </c>
      <c r="E235" s="127" t="s">
        <v>714</v>
      </c>
      <c r="F235" s="128"/>
      <c r="G235" s="128"/>
      <c r="H235" s="128"/>
      <c r="I235" s="128"/>
      <c r="J235" s="128"/>
      <c r="K235" s="128"/>
      <c r="L235" s="128"/>
      <c r="M235" s="128"/>
      <c r="N235" s="128"/>
      <c r="O235" s="143" t="s">
        <v>715</v>
      </c>
      <c r="P235" s="128"/>
      <c r="Q235" s="15" t="s">
        <v>45</v>
      </c>
    </row>
    <row r="236" customFormat="false" ht="13.8" hidden="false" customHeight="false" outlineLevel="0" collapsed="false">
      <c r="A236" s="3" t="s">
        <v>34</v>
      </c>
      <c r="B236" s="59" t="s">
        <v>1</v>
      </c>
      <c r="C236" s="4" t="s">
        <v>35</v>
      </c>
      <c r="D236" s="4" t="s">
        <v>3</v>
      </c>
      <c r="E236" s="4" t="s">
        <v>36</v>
      </c>
      <c r="F236" s="5" t="s">
        <v>37</v>
      </c>
      <c r="G236" s="4" t="s">
        <v>38</v>
      </c>
      <c r="H236" s="6" t="s">
        <v>39</v>
      </c>
      <c r="I236" s="6"/>
      <c r="J236" s="6"/>
      <c r="K236" s="6" t="s">
        <v>40</v>
      </c>
      <c r="L236" s="6"/>
      <c r="M236" s="4" t="s">
        <v>41</v>
      </c>
      <c r="N236" s="6" t="s">
        <v>42</v>
      </c>
      <c r="O236" s="7" t="s">
        <v>43</v>
      </c>
      <c r="P236" s="4" t="s">
        <v>44</v>
      </c>
      <c r="Q236" s="15" t="s">
        <v>45</v>
      </c>
    </row>
    <row r="237" customFormat="false" ht="13.8" hidden="false" customHeight="false" outlineLevel="0" collapsed="false">
      <c r="A237" s="60" t="n">
        <v>43205</v>
      </c>
      <c r="B237" s="61" t="s">
        <v>414</v>
      </c>
      <c r="C237" s="62"/>
      <c r="D237" s="62"/>
      <c r="E237" s="63"/>
      <c r="F237" s="64" t="n">
        <f aca="false">G237+H237+K237</f>
        <v>162700</v>
      </c>
      <c r="G237" s="65" t="n">
        <f aca="false">SUM(G238:G270)</f>
        <v>162700</v>
      </c>
      <c r="H237" s="131" t="n">
        <f aca="false">SUM(H238)</f>
        <v>0</v>
      </c>
      <c r="I237" s="132"/>
      <c r="J237" s="132"/>
      <c r="K237" s="132" t="n">
        <f aca="false">SUM(K248)</f>
        <v>0</v>
      </c>
      <c r="L237" s="132"/>
      <c r="M237" s="62"/>
      <c r="N237" s="62"/>
      <c r="O237" s="68"/>
      <c r="P237" s="65" t="n">
        <f aca="false">SUM(P238:P22210)</f>
        <v>4.11428105350674E+061</v>
      </c>
      <c r="Q237" s="15" t="s">
        <v>45</v>
      </c>
    </row>
    <row r="238" customFormat="false" ht="13.8" hidden="false" customHeight="false" outlineLevel="0" collapsed="false">
      <c r="A238" s="19" t="n">
        <v>1</v>
      </c>
      <c r="B238" s="19" t="s">
        <v>149</v>
      </c>
      <c r="C238" s="19" t="s">
        <v>716</v>
      </c>
      <c r="D238" s="43" t="s">
        <v>53</v>
      </c>
      <c r="E238" s="91" t="s">
        <v>717</v>
      </c>
      <c r="F238" s="91" t="s">
        <v>718</v>
      </c>
      <c r="G238" s="19" t="n">
        <v>20700</v>
      </c>
      <c r="H238" s="97"/>
      <c r="I238" s="97"/>
      <c r="J238" s="97"/>
      <c r="K238" s="97"/>
      <c r="L238" s="97"/>
      <c r="M238" s="19" t="s">
        <v>719</v>
      </c>
      <c r="N238" s="20" t="n">
        <v>43209</v>
      </c>
      <c r="O238" s="45" t="s">
        <v>15</v>
      </c>
      <c r="P238" s="97"/>
      <c r="Q238" s="15" t="s">
        <v>45</v>
      </c>
    </row>
    <row r="239" customFormat="false" ht="13.8" hidden="false" customHeight="false" outlineLevel="0" collapsed="false">
      <c r="A239" s="19" t="n">
        <v>2</v>
      </c>
      <c r="B239" s="127" t="s">
        <v>404</v>
      </c>
      <c r="C239" s="142" t="s">
        <v>720</v>
      </c>
      <c r="D239" s="43" t="s">
        <v>53</v>
      </c>
      <c r="E239" s="142" t="s">
        <v>721</v>
      </c>
      <c r="F239" s="128"/>
      <c r="G239" s="127" t="n">
        <v>15000</v>
      </c>
      <c r="H239" s="128"/>
      <c r="I239" s="128"/>
      <c r="J239" s="128"/>
      <c r="K239" s="128"/>
      <c r="L239" s="128"/>
      <c r="M239" s="127" t="s">
        <v>722</v>
      </c>
      <c r="N239" s="20" t="n">
        <v>43206</v>
      </c>
      <c r="O239" s="45" t="s">
        <v>15</v>
      </c>
      <c r="P239" s="128"/>
      <c r="Q239" s="15" t="s">
        <v>45</v>
      </c>
    </row>
    <row r="240" customFormat="false" ht="13.8" hidden="false" customHeight="false" outlineLevel="0" collapsed="false">
      <c r="A240" s="19" t="n">
        <v>3</v>
      </c>
      <c r="B240" s="164" t="n">
        <v>43121</v>
      </c>
      <c r="C240" s="127" t="n">
        <v>89851056900</v>
      </c>
      <c r="D240" s="43" t="s">
        <v>53</v>
      </c>
      <c r="E240" s="127" t="s">
        <v>723</v>
      </c>
      <c r="F240" s="128"/>
      <c r="G240" s="128"/>
      <c r="H240" s="128"/>
      <c r="I240" s="128"/>
      <c r="J240" s="128"/>
      <c r="K240" s="128"/>
      <c r="L240" s="128"/>
      <c r="M240" s="128"/>
      <c r="N240" s="128"/>
      <c r="O240" s="165" t="s">
        <v>724</v>
      </c>
      <c r="P240" s="128"/>
      <c r="Q240" s="15" t="s">
        <v>45</v>
      </c>
    </row>
    <row r="241" customFormat="false" ht="13.8" hidden="false" customHeight="false" outlineLevel="0" collapsed="false">
      <c r="A241" s="19" t="n">
        <v>4</v>
      </c>
      <c r="B241" s="127" t="s">
        <v>78</v>
      </c>
      <c r="C241" s="127" t="n">
        <v>79166763515</v>
      </c>
      <c r="D241" s="43" t="s">
        <v>53</v>
      </c>
      <c r="E241" s="127"/>
      <c r="F241" s="142" t="s">
        <v>725</v>
      </c>
      <c r="G241" s="128"/>
      <c r="H241" s="128"/>
      <c r="I241" s="128"/>
      <c r="J241" s="128"/>
      <c r="K241" s="128"/>
      <c r="L241" s="128"/>
      <c r="M241" s="128"/>
      <c r="N241" s="128"/>
      <c r="O241" s="134" t="s">
        <v>723</v>
      </c>
      <c r="P241" s="128"/>
      <c r="Q241" s="15" t="s">
        <v>45</v>
      </c>
    </row>
    <row r="242" customFormat="false" ht="13.8" hidden="false" customHeight="false" outlineLevel="0" collapsed="false">
      <c r="A242" s="19" t="n">
        <v>5</v>
      </c>
      <c r="B242" s="127" t="s">
        <v>708</v>
      </c>
      <c r="C242" s="127" t="s">
        <v>726</v>
      </c>
      <c r="D242" s="43" t="s">
        <v>53</v>
      </c>
      <c r="E242" s="127" t="s">
        <v>727</v>
      </c>
      <c r="F242" s="142" t="s">
        <v>728</v>
      </c>
      <c r="G242" s="128"/>
      <c r="H242" s="128"/>
      <c r="I242" s="128"/>
      <c r="J242" s="128"/>
      <c r="K242" s="128"/>
      <c r="L242" s="128"/>
      <c r="M242" s="128"/>
      <c r="N242" s="128"/>
      <c r="O242" s="143" t="s">
        <v>715</v>
      </c>
      <c r="P242" s="128"/>
      <c r="Q242" s="15" t="s">
        <v>45</v>
      </c>
    </row>
    <row r="243" customFormat="false" ht="13.8" hidden="false" customHeight="false" outlineLevel="0" collapsed="false">
      <c r="A243" s="3" t="s">
        <v>34</v>
      </c>
      <c r="B243" s="59" t="s">
        <v>1</v>
      </c>
      <c r="C243" s="4" t="s">
        <v>35</v>
      </c>
      <c r="D243" s="4" t="s">
        <v>3</v>
      </c>
      <c r="E243" s="4" t="s">
        <v>36</v>
      </c>
      <c r="F243" s="5" t="s">
        <v>37</v>
      </c>
      <c r="G243" s="4" t="s">
        <v>38</v>
      </c>
      <c r="H243" s="6" t="s">
        <v>39</v>
      </c>
      <c r="I243" s="6"/>
      <c r="J243" s="6"/>
      <c r="K243" s="6" t="s">
        <v>40</v>
      </c>
      <c r="L243" s="6"/>
      <c r="M243" s="4" t="s">
        <v>41</v>
      </c>
      <c r="N243" s="6" t="s">
        <v>42</v>
      </c>
      <c r="O243" s="7" t="s">
        <v>43</v>
      </c>
      <c r="P243" s="4" t="s">
        <v>44</v>
      </c>
      <c r="Q243" s="15" t="s">
        <v>45</v>
      </c>
    </row>
    <row r="244" customFormat="false" ht="13.8" hidden="false" customHeight="false" outlineLevel="0" collapsed="false">
      <c r="A244" s="60" t="n">
        <v>43206</v>
      </c>
      <c r="B244" s="61" t="s">
        <v>422</v>
      </c>
      <c r="C244" s="62"/>
      <c r="D244" s="62"/>
      <c r="E244" s="63"/>
      <c r="F244" s="64" t="n">
        <f aca="false">G244+H244+K244</f>
        <v>69000</v>
      </c>
      <c r="G244" s="65" t="n">
        <f aca="false">SUM(G246:G273)</f>
        <v>69000</v>
      </c>
      <c r="H244" s="131" t="n">
        <f aca="false">SUM(H246)</f>
        <v>0</v>
      </c>
      <c r="I244" s="132"/>
      <c r="J244" s="132"/>
      <c r="K244" s="132" t="n">
        <f aca="false">SUM(K251)</f>
        <v>0</v>
      </c>
      <c r="L244" s="132"/>
      <c r="M244" s="62"/>
      <c r="N244" s="62"/>
      <c r="O244" s="68"/>
      <c r="P244" s="65" t="n">
        <f aca="false">SUM(P246:P22213)</f>
        <v>2.05714052675337E+061</v>
      </c>
      <c r="Q244" s="15" t="s">
        <v>45</v>
      </c>
    </row>
    <row r="245" customFormat="false" ht="13.8" hidden="false" customHeight="false" outlineLevel="0" collapsed="false">
      <c r="A245" s="166" t="n">
        <v>1</v>
      </c>
      <c r="B245" s="167" t="s">
        <v>729</v>
      </c>
      <c r="C245" s="167" t="n">
        <v>74996183409</v>
      </c>
      <c r="D245" s="43" t="s">
        <v>53</v>
      </c>
      <c r="E245" s="168" t="s">
        <v>730</v>
      </c>
      <c r="F245" s="167"/>
      <c r="G245" s="167" t="s">
        <v>328</v>
      </c>
      <c r="H245" s="169"/>
      <c r="I245" s="169"/>
      <c r="J245" s="169"/>
      <c r="K245" s="169"/>
      <c r="L245" s="169"/>
      <c r="M245" s="169"/>
      <c r="N245" s="167"/>
      <c r="O245" s="134" t="s">
        <v>731</v>
      </c>
      <c r="P245" s="167"/>
      <c r="Q245" s="15" t="s">
        <v>45</v>
      </c>
    </row>
    <row r="246" customFormat="false" ht="13.8" hidden="false" customHeight="false" outlineLevel="0" collapsed="false">
      <c r="A246" s="19" t="n">
        <v>2</v>
      </c>
      <c r="B246" s="110" t="n">
        <v>0.381944444444444</v>
      </c>
      <c r="C246" s="19" t="n">
        <v>9037242537</v>
      </c>
      <c r="D246" s="43" t="s">
        <v>110</v>
      </c>
      <c r="E246" s="170" t="s">
        <v>732</v>
      </c>
      <c r="F246" s="19" t="s">
        <v>733</v>
      </c>
      <c r="G246" s="19" t="s">
        <v>734</v>
      </c>
      <c r="H246" s="97"/>
      <c r="I246" s="97"/>
      <c r="J246" s="97"/>
      <c r="K246" s="97"/>
      <c r="L246" s="97"/>
      <c r="M246" s="97"/>
      <c r="N246" s="19"/>
      <c r="O246" s="124" t="s">
        <v>605</v>
      </c>
      <c r="P246" s="19" t="n">
        <v>1</v>
      </c>
      <c r="Q246" s="15" t="s">
        <v>45</v>
      </c>
    </row>
    <row r="247" customFormat="false" ht="13.8" hidden="false" customHeight="false" outlineLevel="0" collapsed="false">
      <c r="A247" s="19" t="n">
        <v>3</v>
      </c>
      <c r="B247" s="19" t="s">
        <v>735</v>
      </c>
      <c r="C247" s="98" t="s">
        <v>736</v>
      </c>
      <c r="D247" s="43" t="s">
        <v>476</v>
      </c>
      <c r="E247" s="19" t="s">
        <v>737</v>
      </c>
      <c r="F247" s="19" t="s">
        <v>738</v>
      </c>
      <c r="G247" s="19" t="s">
        <v>629</v>
      </c>
      <c r="H247" s="97"/>
      <c r="I247" s="97"/>
      <c r="J247" s="97"/>
      <c r="K247" s="97"/>
      <c r="L247" s="97"/>
      <c r="M247" s="97"/>
      <c r="N247" s="97"/>
      <c r="O247" s="124" t="s">
        <v>739</v>
      </c>
      <c r="P247" s="19" t="n">
        <v>1</v>
      </c>
      <c r="Q247" s="15" t="s">
        <v>45</v>
      </c>
    </row>
    <row r="248" customFormat="false" ht="13.8" hidden="false" customHeight="false" outlineLevel="0" collapsed="false">
      <c r="A248" s="19" t="n">
        <v>4</v>
      </c>
      <c r="B248" s="19" t="s">
        <v>740</v>
      </c>
      <c r="C248" s="171" t="s">
        <v>741</v>
      </c>
      <c r="D248" s="43" t="s">
        <v>53</v>
      </c>
      <c r="E248" s="91" t="s">
        <v>742</v>
      </c>
      <c r="F248" s="97"/>
      <c r="G248" s="19" t="s">
        <v>268</v>
      </c>
      <c r="H248" s="97"/>
      <c r="I248" s="97"/>
      <c r="J248" s="97"/>
      <c r="K248" s="97"/>
      <c r="L248" s="97"/>
      <c r="M248" s="97"/>
      <c r="N248" s="97"/>
      <c r="O248" s="138" t="s">
        <v>743</v>
      </c>
      <c r="P248" s="97"/>
      <c r="Q248" s="15" t="s">
        <v>45</v>
      </c>
    </row>
    <row r="249" customFormat="false" ht="13.8" hidden="false" customHeight="false" outlineLevel="0" collapsed="false">
      <c r="A249" s="19" t="n">
        <v>5</v>
      </c>
      <c r="B249" s="19" t="s">
        <v>744</v>
      </c>
      <c r="C249" s="54" t="s">
        <v>745</v>
      </c>
      <c r="D249" s="43" t="s">
        <v>476</v>
      </c>
      <c r="E249" s="19" t="s">
        <v>746</v>
      </c>
      <c r="F249" s="19" t="s">
        <v>747</v>
      </c>
      <c r="G249" s="19" t="n">
        <v>22400</v>
      </c>
      <c r="H249" s="97"/>
      <c r="I249" s="97"/>
      <c r="J249" s="97"/>
      <c r="K249" s="97"/>
      <c r="L249" s="97"/>
      <c r="M249" s="97"/>
      <c r="N249" s="97"/>
      <c r="O249" s="134" t="s">
        <v>748</v>
      </c>
      <c r="P249" s="19" t="n">
        <v>1</v>
      </c>
      <c r="Q249" s="15" t="s">
        <v>45</v>
      </c>
    </row>
    <row r="250" customFormat="false" ht="13.8" hidden="false" customHeight="false" outlineLevel="0" collapsed="false">
      <c r="A250" s="19" t="n">
        <v>6</v>
      </c>
      <c r="B250" s="19" t="s">
        <v>214</v>
      </c>
      <c r="C250" s="54" t="s">
        <v>749</v>
      </c>
      <c r="D250" s="43" t="s">
        <v>53</v>
      </c>
      <c r="E250" s="91" t="s">
        <v>750</v>
      </c>
      <c r="F250" s="91" t="s">
        <v>750</v>
      </c>
      <c r="G250" s="97"/>
      <c r="H250" s="19" t="n">
        <v>14200</v>
      </c>
      <c r="I250" s="97"/>
      <c r="J250" s="97"/>
      <c r="K250" s="97"/>
      <c r="L250" s="97"/>
      <c r="M250" s="19" t="s">
        <v>751</v>
      </c>
      <c r="N250" s="97"/>
      <c r="O250" s="45" t="s">
        <v>752</v>
      </c>
      <c r="P250" s="19" t="n">
        <v>1</v>
      </c>
      <c r="Q250" s="15" t="s">
        <v>45</v>
      </c>
    </row>
    <row r="251" customFormat="false" ht="13.8" hidden="false" customHeight="false" outlineLevel="0" collapsed="false">
      <c r="A251" s="19" t="n">
        <v>7</v>
      </c>
      <c r="B251" s="19" t="s">
        <v>753</v>
      </c>
      <c r="C251" s="172" t="s">
        <v>754</v>
      </c>
      <c r="D251" s="43" t="s">
        <v>476</v>
      </c>
      <c r="E251" s="19" t="s">
        <v>755</v>
      </c>
      <c r="F251" s="19" t="s">
        <v>756</v>
      </c>
      <c r="G251" s="19" t="n">
        <v>6900</v>
      </c>
      <c r="H251" s="97"/>
      <c r="I251" s="97"/>
      <c r="J251" s="97"/>
      <c r="K251" s="97"/>
      <c r="L251" s="97"/>
      <c r="M251" s="97"/>
      <c r="N251" s="20" t="n">
        <v>43207</v>
      </c>
      <c r="O251" s="45" t="s">
        <v>15</v>
      </c>
      <c r="P251" s="19" t="n">
        <v>1</v>
      </c>
      <c r="Q251" s="15" t="s">
        <v>45</v>
      </c>
    </row>
    <row r="252" customFormat="false" ht="13.8" hidden="false" customHeight="false" outlineLevel="0" collapsed="false">
      <c r="A252" s="19" t="n">
        <v>8</v>
      </c>
      <c r="B252" s="19" t="s">
        <v>757</v>
      </c>
      <c r="C252" s="54" t="s">
        <v>758</v>
      </c>
      <c r="D252" s="43" t="s">
        <v>53</v>
      </c>
      <c r="E252" s="91" t="s">
        <v>759</v>
      </c>
      <c r="F252" s="97"/>
      <c r="G252" s="19" t="n">
        <v>14200</v>
      </c>
      <c r="H252" s="97"/>
      <c r="I252" s="97"/>
      <c r="J252" s="97"/>
      <c r="K252" s="97"/>
      <c r="L252" s="97"/>
      <c r="M252" s="19" t="s">
        <v>760</v>
      </c>
      <c r="N252" s="20" t="n">
        <v>43207</v>
      </c>
      <c r="O252" s="45" t="s">
        <v>15</v>
      </c>
      <c r="P252" s="19" t="n">
        <v>1</v>
      </c>
      <c r="Q252" s="15" t="s">
        <v>45</v>
      </c>
    </row>
    <row r="253" customFormat="false" ht="13.8" hidden="false" customHeight="false" outlineLevel="0" collapsed="false">
      <c r="A253" s="19" t="n">
        <v>9</v>
      </c>
      <c r="B253" s="19" t="s">
        <v>359</v>
      </c>
      <c r="C253" s="54" t="s">
        <v>761</v>
      </c>
      <c r="D253" s="43" t="s">
        <v>53</v>
      </c>
      <c r="E253" s="91" t="s">
        <v>762</v>
      </c>
      <c r="F253" s="91" t="s">
        <v>763</v>
      </c>
      <c r="G253" s="19" t="n">
        <v>3500</v>
      </c>
      <c r="H253" s="97"/>
      <c r="I253" s="97"/>
      <c r="J253" s="97"/>
      <c r="K253" s="97"/>
      <c r="L253" s="97"/>
      <c r="M253" s="19" t="s">
        <v>764</v>
      </c>
      <c r="N253" s="20" t="n">
        <v>43207</v>
      </c>
      <c r="O253" s="45" t="s">
        <v>15</v>
      </c>
      <c r="P253" s="19" t="n">
        <v>1</v>
      </c>
      <c r="Q253" s="15" t="s">
        <v>45</v>
      </c>
    </row>
    <row r="254" customFormat="false" ht="13.8" hidden="false" customHeight="false" outlineLevel="0" collapsed="false">
      <c r="A254" s="173"/>
      <c r="B254" s="173"/>
      <c r="C254" s="174" t="s">
        <v>765</v>
      </c>
      <c r="D254" s="175" t="s">
        <v>476</v>
      </c>
      <c r="E254" s="176" t="s">
        <v>766</v>
      </c>
      <c r="F254" s="173"/>
      <c r="G254" s="176" t="s">
        <v>501</v>
      </c>
      <c r="H254" s="173"/>
      <c r="I254" s="173"/>
      <c r="J254" s="173"/>
      <c r="K254" s="173"/>
      <c r="L254" s="173"/>
      <c r="M254" s="176" t="s">
        <v>767</v>
      </c>
      <c r="N254" s="177" t="n">
        <v>43207</v>
      </c>
      <c r="O254" s="27" t="s">
        <v>768</v>
      </c>
      <c r="P254" s="97"/>
      <c r="Q254" s="15" t="s">
        <v>45</v>
      </c>
    </row>
    <row r="255" customFormat="false" ht="13.8" hidden="false" customHeight="false" outlineLevel="0" collapsed="false">
      <c r="A255" s="19" t="n">
        <v>10</v>
      </c>
      <c r="B255" s="19" t="s">
        <v>769</v>
      </c>
      <c r="C255" s="54" t="s">
        <v>770</v>
      </c>
      <c r="D255" s="43" t="s">
        <v>53</v>
      </c>
      <c r="E255" s="178" t="s">
        <v>771</v>
      </c>
      <c r="F255" s="97"/>
      <c r="G255" s="97"/>
      <c r="H255" s="97"/>
      <c r="I255" s="97"/>
      <c r="J255" s="97"/>
      <c r="K255" s="97"/>
      <c r="L255" s="97"/>
      <c r="M255" s="97"/>
      <c r="N255" s="97"/>
      <c r="O255" s="135" t="s">
        <v>771</v>
      </c>
      <c r="P255" s="19" t="n">
        <v>1</v>
      </c>
      <c r="Q255" s="15" t="s">
        <v>45</v>
      </c>
    </row>
    <row r="256" customFormat="false" ht="13.8" hidden="false" customHeight="false" outlineLevel="0" collapsed="false">
      <c r="A256" s="19" t="n">
        <v>11</v>
      </c>
      <c r="B256" s="19" t="s">
        <v>772</v>
      </c>
      <c r="C256" s="54" t="n">
        <v>84954902035</v>
      </c>
      <c r="D256" s="43" t="s">
        <v>476</v>
      </c>
      <c r="E256" s="19" t="s">
        <v>773</v>
      </c>
      <c r="F256" s="97"/>
      <c r="G256" s="19" t="s">
        <v>774</v>
      </c>
      <c r="H256" s="97"/>
      <c r="I256" s="97"/>
      <c r="J256" s="97"/>
      <c r="K256" s="97"/>
      <c r="L256" s="97"/>
      <c r="M256" s="97"/>
      <c r="N256" s="19"/>
      <c r="O256" s="134" t="s">
        <v>775</v>
      </c>
      <c r="P256" s="97"/>
      <c r="Q256" s="15" t="s">
        <v>45</v>
      </c>
    </row>
    <row r="257" customFormat="false" ht="13.8" hidden="false" customHeight="false" outlineLevel="0" collapsed="false">
      <c r="A257" s="91" t="n">
        <v>12</v>
      </c>
      <c r="B257" s="91" t="s">
        <v>776</v>
      </c>
      <c r="C257" s="54" t="s">
        <v>777</v>
      </c>
      <c r="D257" s="43" t="s">
        <v>53</v>
      </c>
      <c r="E257" s="91"/>
      <c r="F257" s="91"/>
      <c r="G257" s="91"/>
      <c r="H257" s="91"/>
      <c r="I257" s="91"/>
      <c r="J257" s="91"/>
      <c r="K257" s="91"/>
      <c r="L257" s="91"/>
      <c r="M257" s="91"/>
      <c r="N257" s="19"/>
      <c r="O257" s="134" t="s">
        <v>731</v>
      </c>
      <c r="P257" s="97"/>
      <c r="Q257" s="15" t="s">
        <v>45</v>
      </c>
    </row>
    <row r="258" customFormat="false" ht="13.8" hidden="false" customHeight="false" outlineLevel="0" collapsed="false">
      <c r="A258" s="19" t="n">
        <v>13</v>
      </c>
      <c r="B258" s="19" t="s">
        <v>778</v>
      </c>
      <c r="C258" s="54" t="s">
        <v>779</v>
      </c>
      <c r="D258" s="43" t="s">
        <v>53</v>
      </c>
      <c r="E258" s="97"/>
      <c r="F258" s="97"/>
      <c r="G258" s="97"/>
      <c r="H258" s="97"/>
      <c r="I258" s="97"/>
      <c r="J258" s="97"/>
      <c r="K258" s="97"/>
      <c r="L258" s="97"/>
      <c r="M258" s="97"/>
      <c r="N258" s="97"/>
      <c r="O258" s="135" t="s">
        <v>771</v>
      </c>
      <c r="P258" s="97"/>
      <c r="Q258" s="15" t="s">
        <v>45</v>
      </c>
    </row>
    <row r="259" customFormat="false" ht="13.8" hidden="false" customHeight="false" outlineLevel="0" collapsed="false">
      <c r="A259" s="19" t="n">
        <v>14</v>
      </c>
      <c r="B259" s="19" t="s">
        <v>149</v>
      </c>
      <c r="C259" s="54" t="s">
        <v>780</v>
      </c>
      <c r="D259" s="43" t="s">
        <v>53</v>
      </c>
      <c r="E259" s="91" t="s">
        <v>781</v>
      </c>
      <c r="F259" s="97"/>
      <c r="G259" s="19" t="s">
        <v>782</v>
      </c>
      <c r="H259" s="97"/>
      <c r="I259" s="97"/>
      <c r="J259" s="97"/>
      <c r="K259" s="97"/>
      <c r="L259" s="97"/>
      <c r="M259" s="97"/>
      <c r="N259" s="97"/>
      <c r="O259" s="143" t="s">
        <v>679</v>
      </c>
      <c r="P259" s="97"/>
      <c r="Q259" s="15" t="s">
        <v>45</v>
      </c>
    </row>
    <row r="260" customFormat="false" ht="13.8" hidden="false" customHeight="false" outlineLevel="0" collapsed="false">
      <c r="A260" s="19" t="n">
        <v>15</v>
      </c>
      <c r="B260" s="20" t="n">
        <v>43233</v>
      </c>
      <c r="C260" s="179" t="s">
        <v>783</v>
      </c>
      <c r="D260" s="43" t="s">
        <v>476</v>
      </c>
      <c r="E260" s="180" t="s">
        <v>784</v>
      </c>
      <c r="F260" s="97"/>
      <c r="G260" s="19" t="n">
        <v>5900</v>
      </c>
      <c r="H260" s="97"/>
      <c r="I260" s="97"/>
      <c r="J260" s="97"/>
      <c r="K260" s="97"/>
      <c r="L260" s="97"/>
      <c r="M260" s="19" t="s">
        <v>785</v>
      </c>
      <c r="N260" s="20" t="n">
        <v>43206</v>
      </c>
      <c r="O260" s="139" t="s">
        <v>15</v>
      </c>
      <c r="P260" s="97"/>
      <c r="Q260" s="15" t="s">
        <v>45</v>
      </c>
    </row>
    <row r="261" customFormat="false" ht="13.8" hidden="false" customHeight="false" outlineLevel="0" collapsed="false">
      <c r="A261" s="19" t="n">
        <v>16</v>
      </c>
      <c r="B261" s="19" t="s">
        <v>227</v>
      </c>
      <c r="C261" s="19" t="n">
        <v>79587980912</v>
      </c>
      <c r="D261" s="43" t="s">
        <v>786</v>
      </c>
      <c r="E261" s="19" t="s">
        <v>787</v>
      </c>
      <c r="F261" s="97"/>
      <c r="G261" s="19" t="s">
        <v>788</v>
      </c>
      <c r="H261" s="97"/>
      <c r="I261" s="97"/>
      <c r="J261" s="97"/>
      <c r="K261" s="97"/>
      <c r="L261" s="97"/>
      <c r="M261" s="97"/>
      <c r="N261" s="97"/>
      <c r="O261" s="134" t="s">
        <v>789</v>
      </c>
      <c r="P261" s="97"/>
      <c r="Q261" s="15" t="s">
        <v>45</v>
      </c>
    </row>
    <row r="262" customFormat="false" ht="13.8" hidden="false" customHeight="false" outlineLevel="0" collapsed="false">
      <c r="A262" s="19" t="n">
        <v>17</v>
      </c>
      <c r="B262" s="110" t="n">
        <v>0.598611111111111</v>
      </c>
      <c r="C262" s="43" t="s">
        <v>790</v>
      </c>
      <c r="D262" s="43" t="s">
        <v>476</v>
      </c>
      <c r="E262" s="19" t="s">
        <v>791</v>
      </c>
      <c r="F262" s="97"/>
      <c r="G262" s="19" t="s">
        <v>501</v>
      </c>
      <c r="H262" s="97"/>
      <c r="I262" s="97"/>
      <c r="J262" s="97"/>
      <c r="K262" s="97"/>
      <c r="L262" s="97"/>
      <c r="M262" s="97"/>
      <c r="N262" s="97"/>
      <c r="O262" s="181" t="s">
        <v>792</v>
      </c>
      <c r="P262" s="134"/>
      <c r="Q262" s="15" t="s">
        <v>45</v>
      </c>
    </row>
    <row r="263" customFormat="false" ht="13.8" hidden="false" customHeight="false" outlineLevel="0" collapsed="false">
      <c r="A263" s="19" t="n">
        <v>18</v>
      </c>
      <c r="B263" s="19" t="s">
        <v>404</v>
      </c>
      <c r="C263" s="91" t="s">
        <v>793</v>
      </c>
      <c r="D263" s="43" t="s">
        <v>53</v>
      </c>
      <c r="E263" s="97"/>
      <c r="F263" s="97"/>
      <c r="G263" s="97"/>
      <c r="H263" s="97"/>
      <c r="I263" s="97"/>
      <c r="J263" s="97"/>
      <c r="K263" s="97"/>
      <c r="L263" s="97"/>
      <c r="M263" s="97"/>
      <c r="N263" s="97"/>
      <c r="O263" s="135" t="s">
        <v>771</v>
      </c>
      <c r="P263" s="97"/>
      <c r="Q263" s="15" t="s">
        <v>45</v>
      </c>
    </row>
    <row r="264" customFormat="false" ht="13.8" hidden="false" customHeight="false" outlineLevel="0" collapsed="false">
      <c r="A264" s="19" t="n">
        <v>19</v>
      </c>
      <c r="B264" s="150" t="n">
        <v>43388</v>
      </c>
      <c r="C264" s="19" t="s">
        <v>794</v>
      </c>
      <c r="D264" s="19" t="s">
        <v>476</v>
      </c>
      <c r="E264" s="91" t="s">
        <v>795</v>
      </c>
      <c r="F264" s="19" t="s">
        <v>796</v>
      </c>
      <c r="G264" s="19" t="s">
        <v>797</v>
      </c>
      <c r="H264" s="97"/>
      <c r="I264" s="97"/>
      <c r="J264" s="97"/>
      <c r="K264" s="97"/>
      <c r="L264" s="97"/>
      <c r="M264" s="97"/>
      <c r="N264" s="97"/>
      <c r="O264" s="182" t="s">
        <v>798</v>
      </c>
      <c r="P264" s="97"/>
      <c r="Q264" s="15" t="s">
        <v>45</v>
      </c>
    </row>
    <row r="265" customFormat="false" ht="13.8" hidden="false" customHeight="false" outlineLevel="0" collapsed="false">
      <c r="A265" s="183"/>
      <c r="B265" s="141" t="s">
        <v>799</v>
      </c>
      <c r="C265" s="95" t="s">
        <v>800</v>
      </c>
      <c r="D265" s="141" t="s">
        <v>801</v>
      </c>
      <c r="E265" s="95" t="s">
        <v>802</v>
      </c>
      <c r="F265" s="95" t="s">
        <v>803</v>
      </c>
      <c r="G265" s="141" t="s">
        <v>804</v>
      </c>
      <c r="H265" s="183"/>
      <c r="I265" s="183"/>
      <c r="J265" s="183"/>
      <c r="K265" s="183"/>
      <c r="L265" s="183"/>
      <c r="M265" s="141" t="s">
        <v>805</v>
      </c>
      <c r="N265" s="184" t="n">
        <v>43210</v>
      </c>
      <c r="O265" s="185" t="s">
        <v>15</v>
      </c>
      <c r="P265" s="183"/>
      <c r="Q265" s="15" t="s">
        <v>45</v>
      </c>
    </row>
    <row r="266" customFormat="false" ht="13.8" hidden="false" customHeight="false" outlineLevel="0" collapsed="false">
      <c r="A266" s="97"/>
      <c r="B266" s="97"/>
      <c r="C266" s="19" t="n">
        <v>84953593655</v>
      </c>
      <c r="D266" s="19" t="s">
        <v>476</v>
      </c>
      <c r="E266" s="19" t="s">
        <v>806</v>
      </c>
      <c r="F266" s="19" t="s">
        <v>807</v>
      </c>
      <c r="G266" s="19" t="s">
        <v>808</v>
      </c>
      <c r="H266" s="97"/>
      <c r="I266" s="97"/>
      <c r="J266" s="97"/>
      <c r="K266" s="97"/>
      <c r="L266" s="97"/>
      <c r="M266" s="97"/>
      <c r="N266" s="97"/>
      <c r="O266" s="134" t="s">
        <v>809</v>
      </c>
      <c r="P266" s="97"/>
      <c r="Q266" s="15" t="s">
        <v>45</v>
      </c>
    </row>
    <row r="267" customFormat="false" ht="13.8" hidden="false" customHeight="false" outlineLevel="0" collapsed="false">
      <c r="A267" s="19" t="n">
        <v>20</v>
      </c>
      <c r="B267" s="19" t="s">
        <v>810</v>
      </c>
      <c r="C267" s="19" t="s">
        <v>811</v>
      </c>
      <c r="D267" s="43" t="s">
        <v>53</v>
      </c>
      <c r="E267" s="91" t="s">
        <v>812</v>
      </c>
      <c r="F267" s="91" t="s">
        <v>813</v>
      </c>
      <c r="G267" s="19" t="n">
        <v>5100</v>
      </c>
      <c r="H267" s="97"/>
      <c r="I267" s="97"/>
      <c r="J267" s="97"/>
      <c r="K267" s="97"/>
      <c r="L267" s="97"/>
      <c r="M267" s="19" t="s">
        <v>814</v>
      </c>
      <c r="N267" s="20" t="n">
        <v>43207</v>
      </c>
      <c r="O267" s="45" t="s">
        <v>15</v>
      </c>
      <c r="P267" s="97"/>
      <c r="Q267" s="15" t="s">
        <v>45</v>
      </c>
    </row>
    <row r="268" customFormat="false" ht="13.8" hidden="false" customHeight="false" outlineLevel="0" collapsed="false">
      <c r="A268" s="19" t="n">
        <v>21</v>
      </c>
      <c r="B268" s="19" t="s">
        <v>815</v>
      </c>
      <c r="C268" s="91" t="s">
        <v>816</v>
      </c>
      <c r="D268" s="43" t="s">
        <v>53</v>
      </c>
      <c r="E268" s="19" t="s">
        <v>817</v>
      </c>
      <c r="F268" s="97"/>
      <c r="G268" s="97"/>
      <c r="H268" s="97"/>
      <c r="I268" s="97"/>
      <c r="J268" s="97"/>
      <c r="K268" s="97"/>
      <c r="L268" s="97"/>
      <c r="M268" s="97"/>
      <c r="N268" s="97"/>
      <c r="O268" s="135" t="s">
        <v>818</v>
      </c>
      <c r="P268" s="97"/>
      <c r="Q268" s="15" t="s">
        <v>45</v>
      </c>
    </row>
    <row r="269" customFormat="false" ht="13.8" hidden="false" customHeight="false" outlineLevel="0" collapsed="false">
      <c r="A269" s="19" t="n">
        <v>22</v>
      </c>
      <c r="B269" s="19" t="s">
        <v>78</v>
      </c>
      <c r="C269" s="19" t="s">
        <v>819</v>
      </c>
      <c r="D269" s="43" t="s">
        <v>53</v>
      </c>
      <c r="E269" s="19" t="s">
        <v>820</v>
      </c>
      <c r="F269" s="19" t="s">
        <v>820</v>
      </c>
      <c r="G269" s="19" t="s">
        <v>614</v>
      </c>
      <c r="H269" s="97"/>
      <c r="I269" s="97"/>
      <c r="J269" s="97"/>
      <c r="K269" s="97"/>
      <c r="L269" s="97"/>
      <c r="M269" s="97"/>
      <c r="N269" s="97"/>
      <c r="O269" s="143" t="s">
        <v>821</v>
      </c>
      <c r="P269" s="97"/>
      <c r="Q269" s="15" t="s">
        <v>45</v>
      </c>
    </row>
    <row r="270" customFormat="false" ht="13.8" hidden="false" customHeight="false" outlineLevel="0" collapsed="false">
      <c r="A270" s="19" t="n">
        <v>23</v>
      </c>
      <c r="B270" s="97"/>
      <c r="C270" s="98" t="s">
        <v>822</v>
      </c>
      <c r="D270" s="43" t="s">
        <v>476</v>
      </c>
      <c r="E270" s="19" t="s">
        <v>823</v>
      </c>
      <c r="F270" s="97"/>
      <c r="G270" s="19" t="s">
        <v>824</v>
      </c>
      <c r="H270" s="97"/>
      <c r="I270" s="97"/>
      <c r="J270" s="97"/>
      <c r="K270" s="97"/>
      <c r="L270" s="97"/>
      <c r="M270" s="97"/>
      <c r="N270" s="97"/>
      <c r="O270" s="143" t="s">
        <v>825</v>
      </c>
      <c r="P270" s="97"/>
      <c r="Q270" s="15" t="s">
        <v>45</v>
      </c>
    </row>
    <row r="271" customFormat="false" ht="13.8" hidden="false" customHeight="false" outlineLevel="0" collapsed="false">
      <c r="A271" s="19" t="n">
        <v>24</v>
      </c>
      <c r="B271" s="19" t="s">
        <v>691</v>
      </c>
      <c r="C271" s="19" t="s">
        <v>826</v>
      </c>
      <c r="D271" s="43" t="s">
        <v>53</v>
      </c>
      <c r="E271" s="91" t="s">
        <v>827</v>
      </c>
      <c r="F271" s="91" t="s">
        <v>828</v>
      </c>
      <c r="G271" s="19" t="s">
        <v>829</v>
      </c>
      <c r="H271" s="97"/>
      <c r="I271" s="97"/>
      <c r="J271" s="97"/>
      <c r="K271" s="97"/>
      <c r="L271" s="97"/>
      <c r="M271" s="97"/>
      <c r="N271" s="19"/>
      <c r="O271" s="134" t="s">
        <v>830</v>
      </c>
      <c r="P271" s="97"/>
      <c r="Q271" s="15" t="s">
        <v>45</v>
      </c>
    </row>
    <row r="272" customFormat="false" ht="13.8" hidden="false" customHeight="false" outlineLevel="0" collapsed="false">
      <c r="A272" s="19" t="n">
        <v>25</v>
      </c>
      <c r="B272" s="97"/>
      <c r="C272" s="19" t="n">
        <v>89683883067</v>
      </c>
      <c r="D272" s="19" t="s">
        <v>476</v>
      </c>
      <c r="E272" s="19" t="s">
        <v>831</v>
      </c>
      <c r="F272" s="97"/>
      <c r="G272" s="19" t="s">
        <v>832</v>
      </c>
      <c r="H272" s="97"/>
      <c r="I272" s="97"/>
      <c r="J272" s="97"/>
      <c r="K272" s="97"/>
      <c r="L272" s="97"/>
      <c r="M272" s="97"/>
      <c r="N272" s="97"/>
      <c r="O272" s="134" t="s">
        <v>833</v>
      </c>
      <c r="P272" s="97"/>
      <c r="Q272" s="15" t="s">
        <v>45</v>
      </c>
    </row>
    <row r="273" customFormat="false" ht="13.8" hidden="false" customHeight="false" outlineLevel="0" collapsed="false">
      <c r="A273" s="19" t="n">
        <v>26</v>
      </c>
      <c r="B273" s="97"/>
      <c r="C273" s="91" t="s">
        <v>834</v>
      </c>
      <c r="D273" s="97"/>
      <c r="E273" s="91" t="s">
        <v>835</v>
      </c>
      <c r="F273" s="19" t="s">
        <v>836</v>
      </c>
      <c r="G273" s="19" t="n">
        <v>11000</v>
      </c>
      <c r="H273" s="97"/>
      <c r="I273" s="97"/>
      <c r="J273" s="97"/>
      <c r="K273" s="97"/>
      <c r="L273" s="97"/>
      <c r="M273" s="19" t="s">
        <v>837</v>
      </c>
      <c r="N273" s="20" t="n">
        <v>43208</v>
      </c>
      <c r="O273" s="186" t="s">
        <v>15</v>
      </c>
      <c r="P273" s="97"/>
      <c r="Q273" s="15" t="s">
        <v>45</v>
      </c>
    </row>
    <row r="274" customFormat="false" ht="13.8" hidden="false" customHeight="false" outlineLevel="0" collapsed="false">
      <c r="A274" s="19" t="n">
        <v>27</v>
      </c>
      <c r="B274" s="19" t="s">
        <v>83</v>
      </c>
      <c r="C274" s="187" t="s">
        <v>838</v>
      </c>
      <c r="D274" s="43" t="s">
        <v>53</v>
      </c>
      <c r="E274" s="91" t="s">
        <v>839</v>
      </c>
      <c r="F274" s="91" t="s">
        <v>839</v>
      </c>
      <c r="G274" s="19" t="s">
        <v>840</v>
      </c>
      <c r="H274" s="97"/>
      <c r="I274" s="97"/>
      <c r="J274" s="97"/>
      <c r="K274" s="97"/>
      <c r="L274" s="97"/>
      <c r="M274" s="97"/>
      <c r="N274" s="97"/>
      <c r="O274" s="134" t="s">
        <v>841</v>
      </c>
      <c r="P274" s="97"/>
      <c r="Q274" s="15" t="s">
        <v>45</v>
      </c>
    </row>
    <row r="275" customFormat="false" ht="13.8" hidden="false" customHeight="false" outlineLevel="0" collapsed="false">
      <c r="A275" s="19" t="n">
        <v>28</v>
      </c>
      <c r="B275" s="150" t="n">
        <v>43451</v>
      </c>
      <c r="C275" s="19" t="s">
        <v>842</v>
      </c>
      <c r="D275" s="43" t="s">
        <v>53</v>
      </c>
      <c r="E275" s="91" t="s">
        <v>843</v>
      </c>
      <c r="F275" s="97"/>
      <c r="G275" s="141" t="s">
        <v>71</v>
      </c>
      <c r="H275" s="97"/>
      <c r="I275" s="97"/>
      <c r="J275" s="97"/>
      <c r="K275" s="97"/>
      <c r="L275" s="97"/>
      <c r="M275" s="97"/>
      <c r="N275" s="97"/>
      <c r="O275" s="124" t="s">
        <v>844</v>
      </c>
      <c r="P275" s="97"/>
      <c r="Q275" s="15" t="s">
        <v>45</v>
      </c>
    </row>
    <row r="276" customFormat="false" ht="13.8" hidden="false" customHeight="false" outlineLevel="0" collapsed="false">
      <c r="A276" s="19" t="n">
        <v>29</v>
      </c>
      <c r="B276" s="20" t="n">
        <v>43236</v>
      </c>
      <c r="C276" s="19" t="s">
        <v>845</v>
      </c>
      <c r="D276" s="43" t="s">
        <v>53</v>
      </c>
      <c r="E276" s="91" t="s">
        <v>846</v>
      </c>
      <c r="F276" s="97"/>
      <c r="G276" s="19" t="s">
        <v>71</v>
      </c>
      <c r="H276" s="97"/>
      <c r="I276" s="97"/>
      <c r="J276" s="97"/>
      <c r="K276" s="97"/>
      <c r="L276" s="97"/>
      <c r="M276" s="97"/>
      <c r="N276" s="97"/>
      <c r="O276" s="182" t="s">
        <v>847</v>
      </c>
      <c r="P276" s="97"/>
      <c r="Q276" s="15" t="s">
        <v>45</v>
      </c>
    </row>
    <row r="277" customFormat="false" ht="13.8" hidden="false" customHeight="false" outlineLevel="0" collapsed="false">
      <c r="A277" s="19" t="n">
        <v>30</v>
      </c>
      <c r="B277" s="19" t="s">
        <v>848</v>
      </c>
      <c r="C277" s="19" t="s">
        <v>849</v>
      </c>
      <c r="D277" s="43" t="s">
        <v>53</v>
      </c>
      <c r="E277" s="19" t="s">
        <v>850</v>
      </c>
      <c r="F277" s="97"/>
      <c r="G277" s="97"/>
      <c r="H277" s="97"/>
      <c r="I277" s="97"/>
      <c r="J277" s="97"/>
      <c r="K277" s="97"/>
      <c r="L277" s="97"/>
      <c r="M277" s="97"/>
      <c r="N277" s="97"/>
      <c r="O277" s="134" t="s">
        <v>851</v>
      </c>
      <c r="P277" s="97"/>
      <c r="Q277" s="15" t="s">
        <v>45</v>
      </c>
    </row>
    <row r="278" customFormat="false" ht="13.8" hidden="false" customHeight="false" outlineLevel="0" collapsed="false">
      <c r="A278" s="19" t="n">
        <v>31</v>
      </c>
      <c r="B278" s="19" t="s">
        <v>852</v>
      </c>
      <c r="C278" s="19" t="s">
        <v>853</v>
      </c>
      <c r="D278" s="43" t="s">
        <v>53</v>
      </c>
      <c r="E278" s="91" t="s">
        <v>854</v>
      </c>
      <c r="F278" s="19" t="s">
        <v>855</v>
      </c>
      <c r="G278" s="97"/>
      <c r="H278" s="97"/>
      <c r="I278" s="97"/>
      <c r="J278" s="97"/>
      <c r="K278" s="97"/>
      <c r="L278" s="97"/>
      <c r="M278" s="97"/>
      <c r="N278" s="97"/>
      <c r="O278" s="134" t="s">
        <v>856</v>
      </c>
      <c r="P278" s="97"/>
      <c r="Q278" s="15" t="s">
        <v>45</v>
      </c>
    </row>
    <row r="279" customFormat="false" ht="13.8" hidden="false" customHeight="false" outlineLevel="0" collapsed="false">
      <c r="A279" s="19" t="n">
        <v>32</v>
      </c>
      <c r="B279" s="19" t="s">
        <v>200</v>
      </c>
      <c r="C279" s="19" t="s">
        <v>857</v>
      </c>
      <c r="D279" s="43" t="s">
        <v>53</v>
      </c>
      <c r="E279" s="91" t="s">
        <v>858</v>
      </c>
      <c r="F279" s="97"/>
      <c r="G279" s="19" t="s">
        <v>859</v>
      </c>
      <c r="H279" s="97"/>
      <c r="I279" s="97"/>
      <c r="J279" s="97"/>
      <c r="K279" s="97"/>
      <c r="L279" s="97"/>
      <c r="M279" s="97"/>
      <c r="N279" s="97"/>
      <c r="O279" s="143" t="s">
        <v>679</v>
      </c>
      <c r="P279" s="97"/>
      <c r="Q279" s="15" t="s">
        <v>45</v>
      </c>
    </row>
    <row r="280" customFormat="false" ht="13.8" hidden="false" customHeight="false" outlineLevel="0" collapsed="false">
      <c r="A280" s="19" t="n">
        <v>33</v>
      </c>
      <c r="B280" s="19" t="s">
        <v>175</v>
      </c>
      <c r="C280" s="91" t="s">
        <v>860</v>
      </c>
      <c r="D280" s="43" t="s">
        <v>53</v>
      </c>
      <c r="E280" s="91" t="s">
        <v>861</v>
      </c>
      <c r="F280" s="97"/>
      <c r="G280" s="19" t="s">
        <v>282</v>
      </c>
      <c r="H280" s="97"/>
      <c r="I280" s="97"/>
      <c r="J280" s="97"/>
      <c r="K280" s="97"/>
      <c r="L280" s="97"/>
      <c r="M280" s="97"/>
      <c r="N280" s="97"/>
      <c r="O280" s="124" t="s">
        <v>862</v>
      </c>
      <c r="P280" s="97"/>
      <c r="Q280" s="15" t="s">
        <v>45</v>
      </c>
    </row>
    <row r="281" customFormat="false" ht="13.8" hidden="false" customHeight="false" outlineLevel="0" collapsed="false">
      <c r="A281" s="19" t="n">
        <v>34</v>
      </c>
      <c r="B281" s="20" t="n">
        <v>43238</v>
      </c>
      <c r="C281" s="19" t="s">
        <v>863</v>
      </c>
      <c r="D281" s="43" t="s">
        <v>53</v>
      </c>
      <c r="E281" s="91" t="s">
        <v>864</v>
      </c>
      <c r="F281" s="97"/>
      <c r="G281" s="19" t="s">
        <v>282</v>
      </c>
      <c r="H281" s="97"/>
      <c r="I281" s="97"/>
      <c r="J281" s="97"/>
      <c r="K281" s="97"/>
      <c r="L281" s="97"/>
      <c r="M281" s="97"/>
      <c r="N281" s="97"/>
      <c r="O281" s="134" t="s">
        <v>865</v>
      </c>
      <c r="P281" s="97"/>
      <c r="Q281" s="15" t="s">
        <v>45</v>
      </c>
    </row>
    <row r="282" customFormat="false" ht="13.8" hidden="false" customHeight="false" outlineLevel="0" collapsed="false">
      <c r="A282" s="19" t="n">
        <v>35</v>
      </c>
      <c r="B282" s="19" t="s">
        <v>866</v>
      </c>
      <c r="C282" s="91" t="s">
        <v>867</v>
      </c>
      <c r="D282" s="43" t="s">
        <v>53</v>
      </c>
      <c r="E282" s="19" t="s">
        <v>723</v>
      </c>
      <c r="F282" s="97"/>
      <c r="G282" s="97"/>
      <c r="H282" s="97"/>
      <c r="I282" s="97"/>
      <c r="J282" s="97"/>
      <c r="K282" s="97"/>
      <c r="L282" s="97"/>
      <c r="M282" s="97"/>
      <c r="N282" s="97"/>
      <c r="O282" s="188" t="s">
        <v>868</v>
      </c>
      <c r="P282" s="97"/>
      <c r="Q282" s="15" t="s">
        <v>45</v>
      </c>
    </row>
    <row r="283" customFormat="false" ht="13.8" hidden="false" customHeight="false" outlineLevel="0" collapsed="false">
      <c r="A283" s="97"/>
      <c r="B283" s="97"/>
      <c r="C283" s="97"/>
      <c r="D283" s="97"/>
      <c r="E283" s="97"/>
      <c r="F283" s="97"/>
      <c r="G283" s="97"/>
      <c r="H283" s="97"/>
      <c r="I283" s="97"/>
      <c r="J283" s="97"/>
      <c r="K283" s="97"/>
      <c r="L283" s="97"/>
      <c r="M283" s="97"/>
      <c r="N283" s="97"/>
      <c r="O283" s="97"/>
      <c r="P283" s="97"/>
      <c r="Q283" s="15" t="s">
        <v>45</v>
      </c>
    </row>
    <row r="284" customFormat="false" ht="13.8" hidden="false" customHeight="false" outlineLevel="0" collapsed="false">
      <c r="A284" s="3" t="s">
        <v>34</v>
      </c>
      <c r="B284" s="59" t="s">
        <v>1</v>
      </c>
      <c r="C284" s="4" t="s">
        <v>35</v>
      </c>
      <c r="D284" s="4" t="s">
        <v>3</v>
      </c>
      <c r="E284" s="4" t="s">
        <v>36</v>
      </c>
      <c r="F284" s="5" t="s">
        <v>37</v>
      </c>
      <c r="G284" s="4" t="s">
        <v>38</v>
      </c>
      <c r="H284" s="6" t="s">
        <v>39</v>
      </c>
      <c r="I284" s="6"/>
      <c r="J284" s="6"/>
      <c r="K284" s="6" t="s">
        <v>40</v>
      </c>
      <c r="L284" s="6"/>
      <c r="M284" s="4" t="s">
        <v>41</v>
      </c>
      <c r="N284" s="6" t="s">
        <v>42</v>
      </c>
      <c r="O284" s="7" t="s">
        <v>43</v>
      </c>
      <c r="P284" s="4" t="s">
        <v>44</v>
      </c>
      <c r="Q284" s="15" t="s">
        <v>45</v>
      </c>
    </row>
    <row r="285" customFormat="false" ht="13.8" hidden="false" customHeight="false" outlineLevel="0" collapsed="false">
      <c r="A285" s="60" t="n">
        <v>43207</v>
      </c>
      <c r="B285" s="61" t="s">
        <v>260</v>
      </c>
      <c r="C285" s="62"/>
      <c r="D285" s="62"/>
      <c r="E285" s="63"/>
      <c r="F285" s="64" t="n">
        <f aca="false">G285+H285+K285</f>
        <v>77100</v>
      </c>
      <c r="G285" s="65" t="n">
        <f aca="false">SUM(G287:G313)</f>
        <v>77100</v>
      </c>
      <c r="H285" s="131" t="n">
        <f aca="false">SUM(H287)</f>
        <v>0</v>
      </c>
      <c r="I285" s="132"/>
      <c r="J285" s="132"/>
      <c r="K285" s="132" t="n">
        <f aca="false">SUM(K292)</f>
        <v>0</v>
      </c>
      <c r="L285" s="132"/>
      <c r="M285" s="62"/>
      <c r="N285" s="62"/>
      <c r="O285" s="68"/>
      <c r="P285" s="65" t="n">
        <f aca="false">SUM(P287:P22254)</f>
        <v>1.02857026337668E+061</v>
      </c>
      <c r="Q285" s="15" t="s">
        <v>45</v>
      </c>
    </row>
    <row r="286" customFormat="false" ht="13.8" hidden="false" customHeight="false" outlineLevel="0" collapsed="false">
      <c r="A286" s="189" t="n">
        <v>1</v>
      </c>
      <c r="B286" s="190" t="s">
        <v>869</v>
      </c>
      <c r="C286" s="19" t="s">
        <v>870</v>
      </c>
      <c r="D286" s="19" t="s">
        <v>476</v>
      </c>
      <c r="E286" s="19" t="s">
        <v>871</v>
      </c>
      <c r="F286" s="97"/>
      <c r="G286" s="97"/>
      <c r="H286" s="97"/>
      <c r="I286" s="97"/>
      <c r="J286" s="97"/>
      <c r="K286" s="97"/>
      <c r="L286" s="97"/>
      <c r="M286" s="97"/>
      <c r="N286" s="97"/>
      <c r="O286" s="191" t="s">
        <v>872</v>
      </c>
      <c r="P286" s="19" t="n">
        <v>1</v>
      </c>
      <c r="Q286" s="15" t="s">
        <v>45</v>
      </c>
    </row>
    <row r="287" customFormat="false" ht="13.8" hidden="false" customHeight="false" outlineLevel="0" collapsed="false">
      <c r="A287" s="192" t="n">
        <v>2</v>
      </c>
      <c r="B287" s="193" t="n">
        <v>43230</v>
      </c>
      <c r="C287" s="19" t="s">
        <v>873</v>
      </c>
      <c r="D287" s="19" t="s">
        <v>476</v>
      </c>
      <c r="E287" s="91" t="s">
        <v>874</v>
      </c>
      <c r="F287" s="97"/>
      <c r="G287" s="19" t="n">
        <v>15000</v>
      </c>
      <c r="H287" s="97"/>
      <c r="I287" s="97"/>
      <c r="J287" s="97"/>
      <c r="K287" s="97"/>
      <c r="L287" s="97"/>
      <c r="M287" s="53" t="s">
        <v>875</v>
      </c>
      <c r="N287" s="20" t="n">
        <v>43207</v>
      </c>
      <c r="O287" s="194" t="s">
        <v>15</v>
      </c>
      <c r="P287" s="19" t="n">
        <v>1</v>
      </c>
      <c r="Q287" s="15" t="s">
        <v>45</v>
      </c>
    </row>
    <row r="288" customFormat="false" ht="13.8" hidden="false" customHeight="false" outlineLevel="0" collapsed="false">
      <c r="A288" s="19" t="n">
        <v>3</v>
      </c>
      <c r="B288" s="110" t="n">
        <v>0.501388888888889</v>
      </c>
      <c r="C288" s="91" t="s">
        <v>876</v>
      </c>
      <c r="D288" s="19" t="s">
        <v>476</v>
      </c>
      <c r="E288" s="91" t="s">
        <v>877</v>
      </c>
      <c r="F288" s="19" t="s">
        <v>878</v>
      </c>
      <c r="G288" s="19" t="n">
        <v>14000</v>
      </c>
      <c r="H288" s="97"/>
      <c r="I288" s="97"/>
      <c r="J288" s="97"/>
      <c r="K288" s="97"/>
      <c r="L288" s="97"/>
      <c r="M288" s="53" t="s">
        <v>879</v>
      </c>
      <c r="N288" s="20" t="n">
        <v>43217</v>
      </c>
      <c r="O288" s="194" t="s">
        <v>15</v>
      </c>
      <c r="P288" s="19" t="n">
        <v>1</v>
      </c>
      <c r="Q288" s="15" t="s">
        <v>45</v>
      </c>
    </row>
    <row r="289" customFormat="false" ht="13.8" hidden="false" customHeight="false" outlineLevel="0" collapsed="false">
      <c r="A289" s="19" t="n">
        <v>4</v>
      </c>
      <c r="B289" s="114" t="s">
        <v>141</v>
      </c>
      <c r="C289" s="19" t="s">
        <v>880</v>
      </c>
      <c r="D289" s="24" t="s">
        <v>476</v>
      </c>
      <c r="E289" s="19" t="s">
        <v>881</v>
      </c>
      <c r="F289" s="19" t="s">
        <v>882</v>
      </c>
      <c r="G289" s="97"/>
      <c r="H289" s="97"/>
      <c r="I289" s="97"/>
      <c r="J289" s="97"/>
      <c r="K289" s="97"/>
      <c r="L289" s="97"/>
      <c r="M289" s="97"/>
      <c r="N289" s="97"/>
      <c r="O289" s="195" t="s">
        <v>771</v>
      </c>
      <c r="P289" s="19" t="n">
        <v>1</v>
      </c>
      <c r="Q289" s="15" t="s">
        <v>45</v>
      </c>
    </row>
    <row r="290" customFormat="false" ht="13.8" hidden="false" customHeight="false" outlineLevel="0" collapsed="false">
      <c r="A290" s="19" t="n">
        <v>5</v>
      </c>
      <c r="B290" s="19" t="s">
        <v>149</v>
      </c>
      <c r="C290" s="19" t="s">
        <v>883</v>
      </c>
      <c r="D290" s="43" t="s">
        <v>53</v>
      </c>
      <c r="E290" s="91" t="s">
        <v>884</v>
      </c>
      <c r="F290" s="97"/>
      <c r="G290" s="19" t="s">
        <v>885</v>
      </c>
      <c r="H290" s="97"/>
      <c r="I290" s="97"/>
      <c r="J290" s="97"/>
      <c r="K290" s="97"/>
      <c r="L290" s="97"/>
      <c r="M290" s="97"/>
      <c r="N290" s="97"/>
      <c r="O290" s="143" t="s">
        <v>679</v>
      </c>
      <c r="P290" s="19" t="n">
        <v>1</v>
      </c>
      <c r="Q290" s="15" t="s">
        <v>45</v>
      </c>
    </row>
    <row r="291" customFormat="false" ht="13.8" hidden="false" customHeight="false" outlineLevel="0" collapsed="false">
      <c r="A291" s="28" t="n">
        <v>6</v>
      </c>
      <c r="B291" s="196" t="s">
        <v>776</v>
      </c>
      <c r="C291" s="196" t="s">
        <v>645</v>
      </c>
      <c r="D291" s="197" t="s">
        <v>801</v>
      </c>
      <c r="E291" s="198" t="s">
        <v>646</v>
      </c>
      <c r="F291" s="196"/>
      <c r="G291" s="199" t="n">
        <v>14200</v>
      </c>
      <c r="H291" s="196"/>
      <c r="I291" s="196"/>
      <c r="J291" s="196"/>
      <c r="K291" s="196"/>
      <c r="L291" s="196"/>
      <c r="M291" s="196" t="s">
        <v>886</v>
      </c>
      <c r="N291" s="200" t="n">
        <v>43208</v>
      </c>
      <c r="O291" s="201" t="s">
        <v>15</v>
      </c>
      <c r="P291" s="199" t="n">
        <v>1</v>
      </c>
      <c r="Q291" s="15" t="s">
        <v>45</v>
      </c>
    </row>
    <row r="292" customFormat="false" ht="13.8" hidden="false" customHeight="false" outlineLevel="0" collapsed="false">
      <c r="A292" s="19" t="n">
        <v>7</v>
      </c>
      <c r="B292" s="19" t="s">
        <v>887</v>
      </c>
      <c r="C292" s="19" t="s">
        <v>888</v>
      </c>
      <c r="D292" s="43" t="s">
        <v>53</v>
      </c>
      <c r="E292" s="91" t="s">
        <v>889</v>
      </c>
      <c r="F292" s="91" t="s">
        <v>890</v>
      </c>
      <c r="G292" s="19" t="n">
        <v>5100</v>
      </c>
      <c r="H292" s="97"/>
      <c r="I292" s="97"/>
      <c r="J292" s="97"/>
      <c r="K292" s="97"/>
      <c r="L292" s="97"/>
      <c r="M292" s="19" t="s">
        <v>891</v>
      </c>
      <c r="N292" s="200" t="n">
        <v>43208</v>
      </c>
      <c r="O292" s="201" t="s">
        <v>15</v>
      </c>
      <c r="P292" s="19" t="n">
        <v>1</v>
      </c>
      <c r="Q292" s="15" t="s">
        <v>45</v>
      </c>
    </row>
    <row r="293" customFormat="false" ht="13.8" hidden="false" customHeight="false" outlineLevel="0" collapsed="false">
      <c r="A293" s="19" t="n">
        <v>8</v>
      </c>
      <c r="B293" s="110" t="n">
        <v>0.597222222222222</v>
      </c>
      <c r="C293" s="202" t="s">
        <v>892</v>
      </c>
      <c r="D293" s="43" t="s">
        <v>110</v>
      </c>
      <c r="E293" s="91" t="s">
        <v>893</v>
      </c>
      <c r="F293" s="97"/>
      <c r="G293" s="19"/>
      <c r="H293" s="97"/>
      <c r="I293" s="97"/>
      <c r="J293" s="97"/>
      <c r="K293" s="97"/>
      <c r="L293" s="97"/>
      <c r="M293" s="97"/>
      <c r="N293" s="97"/>
      <c r="O293" s="122" t="s">
        <v>894</v>
      </c>
      <c r="P293" s="19" t="n">
        <v>1</v>
      </c>
      <c r="Q293" s="15" t="s">
        <v>45</v>
      </c>
    </row>
    <row r="294" customFormat="false" ht="13.8" hidden="false" customHeight="false" outlineLevel="0" collapsed="false">
      <c r="A294" s="19" t="n">
        <v>9</v>
      </c>
      <c r="B294" s="19" t="s">
        <v>895</v>
      </c>
      <c r="C294" s="203" t="s">
        <v>896</v>
      </c>
      <c r="D294" s="43" t="s">
        <v>53</v>
      </c>
      <c r="E294" s="91" t="s">
        <v>897</v>
      </c>
      <c r="F294" s="97"/>
      <c r="G294" s="19" t="s">
        <v>898</v>
      </c>
      <c r="H294" s="97"/>
      <c r="I294" s="97"/>
      <c r="J294" s="97"/>
      <c r="K294" s="97"/>
      <c r="L294" s="97"/>
      <c r="M294" s="97"/>
      <c r="N294" s="97"/>
      <c r="O294" s="143" t="s">
        <v>551</v>
      </c>
      <c r="P294" s="19" t="n">
        <v>1</v>
      </c>
      <c r="Q294" s="15" t="s">
        <v>45</v>
      </c>
    </row>
    <row r="295" customFormat="false" ht="13.8" hidden="false" customHeight="false" outlineLevel="0" collapsed="false">
      <c r="A295" s="19" t="n">
        <v>10</v>
      </c>
      <c r="B295" s="19" t="s">
        <v>899</v>
      </c>
      <c r="C295" s="153" t="s">
        <v>900</v>
      </c>
      <c r="D295" s="43" t="s">
        <v>53</v>
      </c>
      <c r="E295" s="91" t="s">
        <v>901</v>
      </c>
      <c r="F295" s="97"/>
      <c r="G295" s="19" t="n">
        <v>8000</v>
      </c>
      <c r="H295" s="97"/>
      <c r="I295" s="97"/>
      <c r="J295" s="97"/>
      <c r="K295" s="97"/>
      <c r="L295" s="97"/>
      <c r="M295" s="97"/>
      <c r="N295" s="97"/>
      <c r="O295" s="201" t="s">
        <v>15</v>
      </c>
      <c r="P295" s="19" t="n">
        <v>1</v>
      </c>
      <c r="Q295" s="15" t="s">
        <v>45</v>
      </c>
    </row>
    <row r="296" customFormat="false" ht="13.8" hidden="false" customHeight="false" outlineLevel="0" collapsed="false">
      <c r="A296" s="19" t="n">
        <v>11</v>
      </c>
      <c r="B296" s="19" t="s">
        <v>902</v>
      </c>
      <c r="C296" s="98" t="s">
        <v>903</v>
      </c>
      <c r="D296" s="43" t="s">
        <v>53</v>
      </c>
      <c r="E296" s="204" t="s">
        <v>904</v>
      </c>
      <c r="F296" s="205"/>
      <c r="G296" s="205"/>
      <c r="H296" s="205"/>
      <c r="I296" s="6"/>
      <c r="J296" s="6"/>
      <c r="K296" s="6" t="s">
        <v>905</v>
      </c>
      <c r="L296" s="6"/>
      <c r="M296" s="97"/>
      <c r="N296" s="97"/>
      <c r="O296" s="182" t="s">
        <v>906</v>
      </c>
      <c r="P296" s="19" t="n">
        <v>1</v>
      </c>
      <c r="Q296" s="15" t="s">
        <v>45</v>
      </c>
    </row>
    <row r="297" customFormat="false" ht="13.8" hidden="false" customHeight="false" outlineLevel="0" collapsed="false">
      <c r="A297" s="19" t="n">
        <v>12</v>
      </c>
      <c r="B297" s="110" t="n">
        <v>0.664583333333333</v>
      </c>
      <c r="C297" s="19" t="n">
        <v>84957102263</v>
      </c>
      <c r="D297" s="19" t="s">
        <v>110</v>
      </c>
      <c r="E297" s="19" t="s">
        <v>907</v>
      </c>
      <c r="F297" s="97"/>
      <c r="G297" s="19" t="s">
        <v>908</v>
      </c>
      <c r="H297" s="97"/>
      <c r="I297" s="97"/>
      <c r="J297" s="97"/>
      <c r="K297" s="97"/>
      <c r="L297" s="97"/>
      <c r="M297" s="97"/>
      <c r="N297" s="97"/>
      <c r="O297" s="206" t="s">
        <v>909</v>
      </c>
      <c r="P297" s="19" t="n">
        <v>1</v>
      </c>
      <c r="Q297" s="15" t="s">
        <v>45</v>
      </c>
    </row>
    <row r="298" customFormat="false" ht="13.8" hidden="false" customHeight="false" outlineLevel="0" collapsed="false">
      <c r="A298" s="19" t="n">
        <v>13</v>
      </c>
      <c r="B298" s="19" t="s">
        <v>78</v>
      </c>
      <c r="C298" s="98" t="s">
        <v>910</v>
      </c>
      <c r="D298" s="43" t="s">
        <v>53</v>
      </c>
      <c r="E298" s="91" t="s">
        <v>911</v>
      </c>
      <c r="F298" s="97"/>
      <c r="G298" s="97"/>
      <c r="H298" s="97"/>
      <c r="I298" s="97"/>
      <c r="J298" s="97"/>
      <c r="K298" s="97"/>
      <c r="L298" s="97"/>
      <c r="M298" s="97"/>
      <c r="N298" s="97"/>
      <c r="O298" s="207" t="s">
        <v>912</v>
      </c>
      <c r="P298" s="19" t="n">
        <v>1</v>
      </c>
      <c r="Q298" s="15" t="s">
        <v>45</v>
      </c>
    </row>
    <row r="299" customFormat="false" ht="13.8" hidden="false" customHeight="false" outlineLevel="0" collapsed="false">
      <c r="A299" s="178" t="n">
        <v>15</v>
      </c>
      <c r="B299" s="141" t="s">
        <v>83</v>
      </c>
      <c r="C299" s="141" t="s">
        <v>913</v>
      </c>
      <c r="D299" s="208" t="s">
        <v>53</v>
      </c>
      <c r="E299" s="95" t="s">
        <v>914</v>
      </c>
      <c r="F299" s="141" t="s">
        <v>915</v>
      </c>
      <c r="G299" s="141" t="n">
        <v>5600</v>
      </c>
      <c r="H299" s="183"/>
      <c r="I299" s="183"/>
      <c r="J299" s="183"/>
      <c r="K299" s="183"/>
      <c r="L299" s="183"/>
      <c r="M299" s="141" t="s">
        <v>916</v>
      </c>
      <c r="N299" s="184" t="n">
        <v>43209</v>
      </c>
      <c r="O299" s="209" t="s">
        <v>917</v>
      </c>
      <c r="P299" s="178" t="n">
        <v>1</v>
      </c>
      <c r="Q299" s="15" t="s">
        <v>45</v>
      </c>
      <c r="R299" s="210"/>
      <c r="S299" s="210"/>
      <c r="T299" s="210"/>
      <c r="U299" s="210"/>
      <c r="V299" s="210"/>
      <c r="W299" s="210"/>
      <c r="X299" s="210"/>
      <c r="Y299" s="210"/>
      <c r="Z299" s="210"/>
      <c r="AA299" s="210"/>
      <c r="AB299" s="210"/>
      <c r="AC299" s="210"/>
      <c r="AD299" s="210"/>
      <c r="AE299" s="210"/>
      <c r="AF299" s="210"/>
      <c r="AG299" s="210"/>
      <c r="AH299" s="210"/>
      <c r="AI299" s="210"/>
      <c r="AJ299" s="210"/>
      <c r="AK299" s="210"/>
    </row>
    <row r="300" customFormat="false" ht="13.8" hidden="false" customHeight="false" outlineLevel="0" collapsed="false">
      <c r="A300" s="19" t="n">
        <v>16</v>
      </c>
      <c r="B300" s="19" t="s">
        <v>918</v>
      </c>
      <c r="C300" s="19" t="s">
        <v>919</v>
      </c>
      <c r="D300" s="43" t="s">
        <v>53</v>
      </c>
      <c r="E300" s="91" t="s">
        <v>920</v>
      </c>
      <c r="F300" s="19" t="s">
        <v>921</v>
      </c>
      <c r="G300" s="19" t="n">
        <v>4400</v>
      </c>
      <c r="H300" s="97"/>
      <c r="I300" s="97"/>
      <c r="J300" s="97"/>
      <c r="K300" s="97"/>
      <c r="L300" s="97"/>
      <c r="M300" s="19" t="s">
        <v>922</v>
      </c>
      <c r="N300" s="20" t="n">
        <v>43208</v>
      </c>
      <c r="O300" s="201" t="s">
        <v>15</v>
      </c>
      <c r="P300" s="19" t="n">
        <v>1</v>
      </c>
      <c r="Q300" s="15" t="s">
        <v>45</v>
      </c>
    </row>
    <row r="301" customFormat="false" ht="13.8" hidden="false" customHeight="false" outlineLevel="0" collapsed="false">
      <c r="A301" s="19" t="n">
        <v>17</v>
      </c>
      <c r="B301" s="19" t="s">
        <v>304</v>
      </c>
      <c r="C301" s="91" t="s">
        <v>923</v>
      </c>
      <c r="D301" s="43" t="s">
        <v>53</v>
      </c>
      <c r="E301" s="91" t="s">
        <v>924</v>
      </c>
      <c r="F301" s="97"/>
      <c r="G301" s="97"/>
      <c r="H301" s="97"/>
      <c r="I301" s="97"/>
      <c r="J301" s="97"/>
      <c r="K301" s="97"/>
      <c r="L301" s="97"/>
      <c r="M301" s="97"/>
      <c r="N301" s="97"/>
      <c r="O301" s="134" t="s">
        <v>925</v>
      </c>
      <c r="P301" s="19" t="n">
        <v>1</v>
      </c>
      <c r="Q301" s="15" t="s">
        <v>45</v>
      </c>
    </row>
    <row r="302" customFormat="false" ht="13.8" hidden="false" customHeight="false" outlineLevel="0" collapsed="false">
      <c r="A302" s="97"/>
      <c r="B302" s="97"/>
      <c r="H302" s="97"/>
      <c r="I302" s="97"/>
      <c r="J302" s="97"/>
      <c r="K302" s="97"/>
      <c r="L302" s="97"/>
      <c r="M302" s="97"/>
      <c r="N302" s="97"/>
      <c r="O302" s="97"/>
      <c r="P302" s="97"/>
      <c r="Q302" s="15" t="s">
        <v>45</v>
      </c>
    </row>
    <row r="303" customFormat="false" ht="13.8" hidden="false" customHeight="false" outlineLevel="0" collapsed="false">
      <c r="A303" s="3" t="s">
        <v>34</v>
      </c>
      <c r="B303" s="59" t="s">
        <v>1</v>
      </c>
      <c r="C303" s="4" t="s">
        <v>35</v>
      </c>
      <c r="D303" s="4" t="s">
        <v>3</v>
      </c>
      <c r="E303" s="4" t="s">
        <v>36</v>
      </c>
      <c r="F303" s="5" t="s">
        <v>37</v>
      </c>
      <c r="G303" s="4" t="s">
        <v>38</v>
      </c>
      <c r="H303" s="6" t="s">
        <v>39</v>
      </c>
      <c r="I303" s="6"/>
      <c r="J303" s="6"/>
      <c r="K303" s="6" t="s">
        <v>40</v>
      </c>
      <c r="L303" s="6"/>
      <c r="M303" s="4" t="s">
        <v>41</v>
      </c>
      <c r="N303" s="6" t="s">
        <v>42</v>
      </c>
      <c r="O303" s="7" t="s">
        <v>43</v>
      </c>
      <c r="P303" s="4" t="s">
        <v>44</v>
      </c>
      <c r="Q303" s="15" t="s">
        <v>45</v>
      </c>
    </row>
    <row r="304" customFormat="false" ht="13.8" hidden="false" customHeight="false" outlineLevel="0" collapsed="false">
      <c r="A304" s="60" t="n">
        <v>43208</v>
      </c>
      <c r="B304" s="61" t="s">
        <v>926</v>
      </c>
      <c r="C304" s="62"/>
      <c r="D304" s="62"/>
      <c r="E304" s="63"/>
      <c r="F304" s="64" t="n">
        <f aca="false">G304+H304+K304</f>
        <v>10800</v>
      </c>
      <c r="G304" s="65" t="n">
        <f aca="false">SUM(G306:G327)</f>
        <v>10800</v>
      </c>
      <c r="H304" s="131" t="n">
        <f aca="false">SUM(H306)</f>
        <v>0</v>
      </c>
      <c r="I304" s="132"/>
      <c r="J304" s="132"/>
      <c r="K304" s="132" t="n">
        <f aca="false">SUM(K310)</f>
        <v>0</v>
      </c>
      <c r="L304" s="132"/>
      <c r="M304" s="62"/>
      <c r="N304" s="62"/>
      <c r="O304" s="68"/>
      <c r="P304" s="65" t="n">
        <f aca="false">SUM(P306:P22273)</f>
        <v>5.14285131688342E+060</v>
      </c>
      <c r="Q304" s="15" t="s">
        <v>45</v>
      </c>
    </row>
    <row r="305" customFormat="false" ht="13.8" hidden="false" customHeight="false" outlineLevel="0" collapsed="false">
      <c r="A305" s="166" t="n">
        <v>1</v>
      </c>
      <c r="B305" s="19" t="s">
        <v>51</v>
      </c>
      <c r="C305" s="91" t="s">
        <v>927</v>
      </c>
      <c r="D305" s="43" t="s">
        <v>476</v>
      </c>
      <c r="E305" s="54" t="s">
        <v>928</v>
      </c>
      <c r="F305" s="91" t="s">
        <v>929</v>
      </c>
      <c r="G305" s="91"/>
      <c r="H305" s="97"/>
      <c r="I305" s="97"/>
      <c r="J305" s="97"/>
      <c r="K305" s="97"/>
      <c r="L305" s="97"/>
      <c r="M305" s="97"/>
      <c r="N305" s="43"/>
      <c r="O305" s="201" t="s">
        <v>15</v>
      </c>
      <c r="P305" s="19" t="n">
        <v>1</v>
      </c>
      <c r="Q305" s="15" t="s">
        <v>45</v>
      </c>
    </row>
    <row r="306" customFormat="false" ht="13.8" hidden="false" customHeight="false" outlineLevel="0" collapsed="false">
      <c r="A306" s="19" t="n">
        <v>2</v>
      </c>
      <c r="B306" s="19" t="s">
        <v>930</v>
      </c>
      <c r="C306" s="19" t="s">
        <v>931</v>
      </c>
      <c r="D306" s="43" t="s">
        <v>53</v>
      </c>
      <c r="E306" s="91" t="s">
        <v>932</v>
      </c>
      <c r="F306" s="97"/>
      <c r="G306" s="19" t="s">
        <v>933</v>
      </c>
      <c r="H306" s="97"/>
      <c r="I306" s="97"/>
      <c r="J306" s="97"/>
      <c r="K306" s="97"/>
      <c r="L306" s="97"/>
      <c r="M306" s="97"/>
      <c r="N306" s="97"/>
      <c r="O306" s="124" t="s">
        <v>934</v>
      </c>
      <c r="P306" s="19" t="n">
        <v>1</v>
      </c>
      <c r="Q306" s="15" t="s">
        <v>45</v>
      </c>
    </row>
    <row r="307" customFormat="false" ht="13.8" hidden="false" customHeight="false" outlineLevel="0" collapsed="false">
      <c r="A307" s="19" t="n">
        <v>3</v>
      </c>
      <c r="B307" s="19" t="s">
        <v>214</v>
      </c>
      <c r="C307" s="211" t="s">
        <v>935</v>
      </c>
      <c r="D307" s="43" t="s">
        <v>53</v>
      </c>
      <c r="E307" s="91" t="s">
        <v>936</v>
      </c>
      <c r="F307" s="19" t="s">
        <v>937</v>
      </c>
      <c r="G307" s="97"/>
      <c r="H307" s="19" t="s">
        <v>938</v>
      </c>
      <c r="I307" s="97"/>
      <c r="J307" s="97"/>
      <c r="K307" s="97"/>
      <c r="L307" s="97"/>
      <c r="M307" s="97"/>
      <c r="N307" s="97"/>
      <c r="O307" s="182" t="s">
        <v>939</v>
      </c>
      <c r="P307" s="19" t="n">
        <v>1</v>
      </c>
      <c r="Q307" s="15" t="s">
        <v>45</v>
      </c>
    </row>
    <row r="308" customFormat="false" ht="13.8" hidden="false" customHeight="false" outlineLevel="0" collapsed="false">
      <c r="A308" s="19" t="n">
        <v>4</v>
      </c>
      <c r="B308" s="19" t="s">
        <v>940</v>
      </c>
      <c r="C308" s="98" t="s">
        <v>941</v>
      </c>
      <c r="D308" s="43" t="s">
        <v>53</v>
      </c>
      <c r="E308" s="91" t="s">
        <v>942</v>
      </c>
      <c r="F308" s="91" t="s">
        <v>943</v>
      </c>
      <c r="G308" s="19" t="s">
        <v>944</v>
      </c>
      <c r="H308" s="97"/>
      <c r="I308" s="97"/>
      <c r="J308" s="97"/>
      <c r="K308" s="97"/>
      <c r="L308" s="97"/>
      <c r="M308" s="97"/>
      <c r="N308" s="97"/>
      <c r="O308" s="212" t="s">
        <v>15</v>
      </c>
      <c r="P308" s="19" t="n">
        <v>1</v>
      </c>
      <c r="Q308" s="15" t="s">
        <v>45</v>
      </c>
    </row>
    <row r="309" customFormat="false" ht="13.8" hidden="false" customHeight="false" outlineLevel="0" collapsed="false">
      <c r="A309" s="19" t="n">
        <v>5</v>
      </c>
      <c r="B309" s="19" t="s">
        <v>945</v>
      </c>
      <c r="C309" s="98" t="s">
        <v>946</v>
      </c>
      <c r="D309" s="43" t="s">
        <v>53</v>
      </c>
      <c r="E309" s="19" t="s">
        <v>947</v>
      </c>
      <c r="F309" s="19" t="s">
        <v>948</v>
      </c>
      <c r="G309" s="19" t="s">
        <v>949</v>
      </c>
      <c r="H309" s="97"/>
      <c r="I309" s="97"/>
      <c r="J309" s="97"/>
      <c r="K309" s="97"/>
      <c r="L309" s="97"/>
      <c r="M309" s="97"/>
      <c r="N309" s="97"/>
      <c r="O309" s="124" t="s">
        <v>950</v>
      </c>
      <c r="P309" s="213"/>
      <c r="Q309" s="15" t="s">
        <v>45</v>
      </c>
    </row>
    <row r="310" customFormat="false" ht="13.8" hidden="false" customHeight="false" outlineLevel="0" collapsed="false">
      <c r="A310" s="19" t="n">
        <v>6</v>
      </c>
      <c r="B310" s="19" t="s">
        <v>951</v>
      </c>
      <c r="C310" s="19" t="s">
        <v>952</v>
      </c>
      <c r="D310" s="43" t="s">
        <v>476</v>
      </c>
      <c r="E310" s="19" t="s">
        <v>953</v>
      </c>
      <c r="F310" s="19" t="s">
        <v>954</v>
      </c>
      <c r="G310" s="19" t="s">
        <v>955</v>
      </c>
      <c r="H310" s="97"/>
      <c r="I310" s="97"/>
      <c r="J310" s="97"/>
      <c r="K310" s="97"/>
      <c r="L310" s="97"/>
      <c r="M310" s="97"/>
      <c r="N310" s="97"/>
      <c r="O310" s="214" t="s">
        <v>956</v>
      </c>
      <c r="P310" s="213"/>
      <c r="Q310" s="15" t="s">
        <v>45</v>
      </c>
    </row>
    <row r="311" customFormat="false" ht="13.8" hidden="false" customHeight="false" outlineLevel="0" collapsed="false">
      <c r="A311" s="19" t="n">
        <v>7</v>
      </c>
      <c r="B311" s="110" t="n">
        <v>0.513888888888889</v>
      </c>
      <c r="C311" s="19" t="n">
        <v>8035582800</v>
      </c>
      <c r="D311" s="19" t="s">
        <v>110</v>
      </c>
      <c r="E311" s="19" t="s">
        <v>957</v>
      </c>
      <c r="F311" s="97"/>
      <c r="G311" s="19" t="s">
        <v>958</v>
      </c>
      <c r="H311" s="97"/>
      <c r="I311" s="97"/>
      <c r="J311" s="97"/>
      <c r="K311" s="97"/>
      <c r="L311" s="97"/>
      <c r="M311" s="97"/>
      <c r="N311" s="97"/>
      <c r="O311" s="215" t="s">
        <v>959</v>
      </c>
      <c r="P311" s="19" t="n">
        <v>1</v>
      </c>
      <c r="Q311" s="15" t="s">
        <v>45</v>
      </c>
    </row>
    <row r="312" customFormat="false" ht="13.8" hidden="false" customHeight="false" outlineLevel="0" collapsed="false">
      <c r="A312" s="19" t="n">
        <v>8</v>
      </c>
      <c r="B312" s="110" t="n">
        <v>0.515277777777778</v>
      </c>
      <c r="C312" s="98" t="s">
        <v>960</v>
      </c>
      <c r="D312" s="34" t="s">
        <v>961</v>
      </c>
      <c r="E312" s="91" t="s">
        <v>962</v>
      </c>
      <c r="F312" s="91" t="s">
        <v>963</v>
      </c>
      <c r="G312" s="97"/>
      <c r="H312" s="97"/>
      <c r="I312" s="97"/>
      <c r="J312" s="97"/>
      <c r="K312" s="97"/>
      <c r="L312" s="97"/>
      <c r="M312" s="97"/>
      <c r="N312" s="97"/>
      <c r="O312" s="216" t="s">
        <v>964</v>
      </c>
      <c r="P312" s="19" t="n">
        <v>1</v>
      </c>
      <c r="Q312" s="15" t="s">
        <v>45</v>
      </c>
    </row>
    <row r="313" customFormat="false" ht="13.8" hidden="false" customHeight="false" outlineLevel="0" collapsed="false">
      <c r="A313" s="19" t="n">
        <v>9</v>
      </c>
      <c r="B313" s="19" t="s">
        <v>359</v>
      </c>
      <c r="C313" s="91" t="s">
        <v>965</v>
      </c>
      <c r="D313" s="43" t="s">
        <v>53</v>
      </c>
      <c r="E313" s="91" t="s">
        <v>966</v>
      </c>
      <c r="F313" s="97"/>
      <c r="G313" s="19" t="s">
        <v>967</v>
      </c>
      <c r="H313" s="97"/>
      <c r="I313" s="97"/>
      <c r="J313" s="97"/>
      <c r="K313" s="97"/>
      <c r="L313" s="97"/>
      <c r="M313" s="97"/>
      <c r="N313" s="97"/>
      <c r="O313" s="124" t="s">
        <v>968</v>
      </c>
      <c r="P313" s="19" t="n">
        <v>1</v>
      </c>
      <c r="Q313" s="15" t="s">
        <v>45</v>
      </c>
    </row>
    <row r="314" customFormat="false" ht="13.8" hidden="false" customHeight="false" outlineLevel="0" collapsed="false">
      <c r="A314" s="19" t="n">
        <v>10</v>
      </c>
      <c r="B314" s="19" t="s">
        <v>778</v>
      </c>
      <c r="C314" s="113" t="s">
        <v>969</v>
      </c>
      <c r="D314" s="43" t="s">
        <v>53</v>
      </c>
      <c r="E314" s="91" t="s">
        <v>970</v>
      </c>
      <c r="F314" s="97"/>
      <c r="G314" s="19" t="s">
        <v>328</v>
      </c>
      <c r="H314" s="97"/>
      <c r="I314" s="97"/>
      <c r="J314" s="97"/>
      <c r="K314" s="97"/>
      <c r="L314" s="97"/>
      <c r="M314" s="97"/>
      <c r="N314" s="97"/>
      <c r="O314" s="143" t="s">
        <v>971</v>
      </c>
      <c r="P314" s="19" t="n">
        <v>1</v>
      </c>
      <c r="Q314" s="15" t="s">
        <v>45</v>
      </c>
    </row>
    <row r="315" customFormat="false" ht="13.8" hidden="false" customHeight="false" outlineLevel="0" collapsed="false">
      <c r="A315" s="19" t="n">
        <v>11</v>
      </c>
      <c r="B315" s="110" t="n">
        <v>0.55</v>
      </c>
      <c r="C315" s="19" t="n">
        <v>89057740531</v>
      </c>
      <c r="D315" s="19" t="s">
        <v>110</v>
      </c>
      <c r="E315" s="19" t="s">
        <v>972</v>
      </c>
      <c r="F315" s="19" t="s">
        <v>973</v>
      </c>
      <c r="G315" s="19" t="s">
        <v>328</v>
      </c>
      <c r="H315" s="97"/>
      <c r="I315" s="97"/>
      <c r="J315" s="97"/>
      <c r="K315" s="97"/>
      <c r="L315" s="97"/>
      <c r="M315" s="97"/>
      <c r="N315" s="97"/>
      <c r="O315" s="124" t="s">
        <v>974</v>
      </c>
      <c r="P315" s="97"/>
      <c r="Q315" s="15" t="s">
        <v>45</v>
      </c>
    </row>
    <row r="316" customFormat="false" ht="13.8" hidden="false" customHeight="false" outlineLevel="0" collapsed="false">
      <c r="A316" s="19" t="n">
        <v>12</v>
      </c>
      <c r="B316" s="19" t="s">
        <v>975</v>
      </c>
      <c r="C316" s="170" t="s">
        <v>976</v>
      </c>
      <c r="D316" s="97"/>
      <c r="E316" s="91" t="s">
        <v>977</v>
      </c>
      <c r="F316" s="19" t="s">
        <v>978</v>
      </c>
      <c r="G316" s="19" t="n">
        <v>7000</v>
      </c>
      <c r="H316" s="97"/>
      <c r="I316" s="97"/>
      <c r="J316" s="97"/>
      <c r="K316" s="97"/>
      <c r="L316" s="97"/>
      <c r="M316" s="43" t="s">
        <v>979</v>
      </c>
      <c r="N316" s="20" t="n">
        <v>43211</v>
      </c>
      <c r="O316" s="156" t="s">
        <v>980</v>
      </c>
      <c r="P316" s="19"/>
      <c r="Q316" s="15" t="s">
        <v>45</v>
      </c>
    </row>
    <row r="317" customFormat="false" ht="13.8" hidden="false" customHeight="false" outlineLevel="0" collapsed="false">
      <c r="A317" s="19" t="n">
        <v>13</v>
      </c>
      <c r="B317" s="19" t="s">
        <v>365</v>
      </c>
      <c r="C317" s="91" t="s">
        <v>981</v>
      </c>
      <c r="D317" s="43" t="s">
        <v>53</v>
      </c>
      <c r="E317" s="91" t="s">
        <v>982</v>
      </c>
      <c r="F317" s="97"/>
      <c r="G317" s="97"/>
      <c r="H317" s="97"/>
      <c r="I317" s="97"/>
      <c r="J317" s="97"/>
      <c r="K317" s="97"/>
      <c r="L317" s="97"/>
      <c r="M317" s="97"/>
      <c r="N317" s="97"/>
      <c r="O317" s="124" t="s">
        <v>974</v>
      </c>
      <c r="P317" s="19" t="n">
        <v>1</v>
      </c>
      <c r="Q317" s="15" t="s">
        <v>45</v>
      </c>
    </row>
    <row r="318" customFormat="false" ht="13.8" hidden="false" customHeight="false" outlineLevel="0" collapsed="false">
      <c r="A318" s="19" t="n">
        <v>14</v>
      </c>
      <c r="B318" s="19" t="s">
        <v>983</v>
      </c>
      <c r="C318" s="19" t="s">
        <v>984</v>
      </c>
      <c r="D318" s="43" t="s">
        <v>985</v>
      </c>
      <c r="E318" s="170" t="s">
        <v>986</v>
      </c>
      <c r="F318" s="91" t="s">
        <v>987</v>
      </c>
      <c r="G318" s="97"/>
      <c r="H318" s="97"/>
      <c r="I318" s="97"/>
      <c r="J318" s="97"/>
      <c r="K318" s="97"/>
      <c r="L318" s="97"/>
      <c r="M318" s="97"/>
      <c r="N318" s="97"/>
      <c r="O318" s="216" t="s">
        <v>988</v>
      </c>
      <c r="P318" s="19" t="n">
        <v>1</v>
      </c>
      <c r="Q318" s="15" t="s">
        <v>45</v>
      </c>
    </row>
    <row r="319" customFormat="false" ht="13.8" hidden="false" customHeight="false" outlineLevel="0" collapsed="false">
      <c r="A319" s="19" t="n">
        <v>15</v>
      </c>
      <c r="B319" s="19" t="s">
        <v>989</v>
      </c>
      <c r="C319" s="98" t="s">
        <v>990</v>
      </c>
      <c r="D319" s="43" t="s">
        <v>53</v>
      </c>
      <c r="E319" s="91" t="s">
        <v>991</v>
      </c>
      <c r="F319" s="97"/>
      <c r="G319" s="97"/>
      <c r="H319" s="97"/>
      <c r="I319" s="97"/>
      <c r="J319" s="97"/>
      <c r="K319" s="97"/>
      <c r="L319" s="97"/>
      <c r="M319" s="97"/>
      <c r="N319" s="97"/>
      <c r="O319" s="138" t="s">
        <v>992</v>
      </c>
      <c r="P319" s="19" t="n">
        <v>1</v>
      </c>
      <c r="Q319" s="15" t="s">
        <v>45</v>
      </c>
    </row>
    <row r="320" customFormat="false" ht="13.8" hidden="false" customHeight="false" outlineLevel="0" collapsed="false">
      <c r="A320" s="19" t="n">
        <v>16</v>
      </c>
      <c r="B320" s="19" t="s">
        <v>993</v>
      </c>
      <c r="C320" s="91" t="s">
        <v>994</v>
      </c>
      <c r="D320" s="43" t="s">
        <v>53</v>
      </c>
      <c r="E320" s="97"/>
      <c r="F320" s="97"/>
      <c r="G320" s="97"/>
      <c r="H320" s="97"/>
      <c r="I320" s="97"/>
      <c r="J320" s="97"/>
      <c r="K320" s="97"/>
      <c r="L320" s="97"/>
      <c r="M320" s="97"/>
      <c r="N320" s="97"/>
      <c r="O320" s="195" t="s">
        <v>771</v>
      </c>
      <c r="P320" s="19" t="n">
        <v>1</v>
      </c>
      <c r="Q320" s="15" t="s">
        <v>45</v>
      </c>
    </row>
    <row r="321" customFormat="false" ht="13.8" hidden="false" customHeight="false" outlineLevel="0" collapsed="false">
      <c r="A321" s="19" t="n">
        <v>17</v>
      </c>
      <c r="B321" s="19" t="s">
        <v>162</v>
      </c>
      <c r="C321" s="19" t="s">
        <v>995</v>
      </c>
      <c r="D321" s="43" t="s">
        <v>53</v>
      </c>
      <c r="E321" s="91" t="s">
        <v>996</v>
      </c>
      <c r="F321" s="97"/>
      <c r="G321" s="19" t="s">
        <v>997</v>
      </c>
      <c r="H321" s="97"/>
      <c r="I321" s="97"/>
      <c r="J321" s="97"/>
      <c r="K321" s="97"/>
      <c r="L321" s="97"/>
      <c r="M321" s="97"/>
      <c r="N321" s="97"/>
      <c r="O321" s="138" t="s">
        <v>998</v>
      </c>
      <c r="P321" s="19" t="n">
        <v>1</v>
      </c>
      <c r="Q321" s="15" t="s">
        <v>45</v>
      </c>
    </row>
    <row r="322" customFormat="false" ht="13.8" hidden="false" customHeight="false" outlineLevel="0" collapsed="false">
      <c r="A322" s="19" t="n">
        <v>18</v>
      </c>
      <c r="B322" s="97"/>
      <c r="C322" s="98" t="s">
        <v>999</v>
      </c>
      <c r="D322" s="43" t="s">
        <v>53</v>
      </c>
      <c r="E322" s="91" t="s">
        <v>1000</v>
      </c>
      <c r="F322" s="97"/>
      <c r="G322" s="19" t="s">
        <v>1001</v>
      </c>
      <c r="H322" s="97"/>
      <c r="I322" s="97"/>
      <c r="J322" s="97"/>
      <c r="K322" s="97"/>
      <c r="L322" s="97"/>
      <c r="M322" s="97"/>
      <c r="N322" s="97"/>
      <c r="O322" s="217" t="s">
        <v>1002</v>
      </c>
      <c r="P322" s="97"/>
      <c r="Q322" s="15" t="s">
        <v>45</v>
      </c>
    </row>
    <row r="323" customFormat="false" ht="13.8" hidden="false" customHeight="false" outlineLevel="0" collapsed="false">
      <c r="A323" s="19" t="n">
        <v>19</v>
      </c>
      <c r="B323" s="110" t="n">
        <v>0.640972222222222</v>
      </c>
      <c r="C323" s="19" t="s">
        <v>1003</v>
      </c>
      <c r="D323" s="43" t="s">
        <v>110</v>
      </c>
      <c r="E323" s="91" t="s">
        <v>1004</v>
      </c>
      <c r="F323" s="97"/>
      <c r="G323" s="19" t="s">
        <v>1005</v>
      </c>
      <c r="H323" s="97"/>
      <c r="I323" s="97"/>
      <c r="J323" s="97"/>
      <c r="K323" s="97"/>
      <c r="L323" s="97"/>
      <c r="M323" s="218" t="s">
        <v>1006</v>
      </c>
      <c r="N323" s="97"/>
      <c r="O323" s="219" t="s">
        <v>1007</v>
      </c>
      <c r="P323" s="219" t="s">
        <v>1008</v>
      </c>
      <c r="Q323" s="15" t="s">
        <v>45</v>
      </c>
    </row>
    <row r="324" customFormat="false" ht="13.8" hidden="false" customHeight="false" outlineLevel="0" collapsed="false">
      <c r="A324" s="19" t="n">
        <v>21</v>
      </c>
      <c r="B324" s="19" t="s">
        <v>523</v>
      </c>
      <c r="C324" s="91" t="s">
        <v>1009</v>
      </c>
      <c r="D324" s="43" t="s">
        <v>53</v>
      </c>
      <c r="E324" s="91" t="s">
        <v>1010</v>
      </c>
      <c r="F324" s="97"/>
      <c r="G324" s="19" t="s">
        <v>1011</v>
      </c>
      <c r="H324" s="97"/>
      <c r="I324" s="97"/>
      <c r="J324" s="97"/>
      <c r="K324" s="97"/>
      <c r="L324" s="97"/>
      <c r="M324" s="97"/>
      <c r="N324" s="97"/>
      <c r="O324" s="138" t="s">
        <v>992</v>
      </c>
      <c r="P324" s="97"/>
      <c r="Q324" s="15" t="s">
        <v>45</v>
      </c>
    </row>
    <row r="325" customFormat="false" ht="13.8" hidden="false" customHeight="false" outlineLevel="0" collapsed="false">
      <c r="A325" s="19" t="n">
        <v>22</v>
      </c>
      <c r="B325" s="19" t="s">
        <v>78</v>
      </c>
      <c r="C325" s="98" t="s">
        <v>1012</v>
      </c>
      <c r="D325" s="43" t="s">
        <v>53</v>
      </c>
      <c r="E325" s="91" t="s">
        <v>1013</v>
      </c>
      <c r="F325" s="97"/>
      <c r="G325" s="19" t="s">
        <v>1014</v>
      </c>
      <c r="H325" s="97"/>
      <c r="I325" s="97"/>
      <c r="J325" s="97"/>
      <c r="K325" s="97"/>
      <c r="L325" s="97"/>
      <c r="M325" s="97"/>
      <c r="N325" s="97"/>
      <c r="O325" s="220" t="s">
        <v>1015</v>
      </c>
      <c r="P325" s="97"/>
      <c r="Q325" s="15" t="s">
        <v>45</v>
      </c>
    </row>
    <row r="326" customFormat="false" ht="13.8" hidden="false" customHeight="false" outlineLevel="0" collapsed="false">
      <c r="A326" s="19" t="n">
        <v>23</v>
      </c>
      <c r="B326" s="19" t="s">
        <v>1016</v>
      </c>
      <c r="C326" s="91" t="s">
        <v>1017</v>
      </c>
      <c r="D326" s="43" t="s">
        <v>53</v>
      </c>
      <c r="E326" s="97"/>
      <c r="F326" s="97"/>
      <c r="G326" s="97"/>
      <c r="H326" s="97"/>
      <c r="I326" s="97"/>
      <c r="J326" s="97"/>
      <c r="K326" s="97"/>
      <c r="L326" s="97"/>
      <c r="M326" s="97"/>
      <c r="N326" s="97"/>
      <c r="O326" s="140" t="s">
        <v>1017</v>
      </c>
      <c r="P326" s="97"/>
      <c r="Q326" s="15" t="s">
        <v>45</v>
      </c>
    </row>
    <row r="327" customFormat="false" ht="13.8" hidden="false" customHeight="false" outlineLevel="0" collapsed="false">
      <c r="A327" s="19" t="n">
        <v>24</v>
      </c>
      <c r="B327" s="19" t="s">
        <v>918</v>
      </c>
      <c r="C327" s="91" t="s">
        <v>1018</v>
      </c>
      <c r="D327" s="43" t="s">
        <v>53</v>
      </c>
      <c r="E327" s="91" t="s">
        <v>1019</v>
      </c>
      <c r="F327" s="97"/>
      <c r="G327" s="19" t="n">
        <v>3800</v>
      </c>
      <c r="H327" s="97"/>
      <c r="I327" s="97"/>
      <c r="J327" s="97"/>
      <c r="K327" s="97"/>
      <c r="L327" s="97"/>
      <c r="M327" s="43" t="s">
        <v>1020</v>
      </c>
      <c r="N327" s="20" t="n">
        <v>43211</v>
      </c>
      <c r="O327" s="201" t="s">
        <v>15</v>
      </c>
      <c r="P327" s="97"/>
      <c r="Q327" s="15" t="s">
        <v>45</v>
      </c>
    </row>
    <row r="328" customFormat="false" ht="13.8" hidden="false" customHeight="false" outlineLevel="0" collapsed="false">
      <c r="A328" s="3" t="s">
        <v>34</v>
      </c>
      <c r="B328" s="59" t="s">
        <v>1</v>
      </c>
      <c r="C328" s="4" t="s">
        <v>35</v>
      </c>
      <c r="D328" s="4" t="s">
        <v>3</v>
      </c>
      <c r="E328" s="4" t="s">
        <v>1021</v>
      </c>
      <c r="F328" s="5" t="s">
        <v>37</v>
      </c>
      <c r="G328" s="4" t="s">
        <v>38</v>
      </c>
      <c r="H328" s="6" t="s">
        <v>39</v>
      </c>
      <c r="I328" s="6"/>
      <c r="J328" s="6"/>
      <c r="K328" s="6" t="s">
        <v>40</v>
      </c>
      <c r="L328" s="6"/>
      <c r="M328" s="4" t="s">
        <v>41</v>
      </c>
      <c r="N328" s="6" t="s">
        <v>42</v>
      </c>
      <c r="O328" s="7" t="s">
        <v>43</v>
      </c>
      <c r="P328" s="4" t="s">
        <v>44</v>
      </c>
      <c r="Q328" s="15" t="s">
        <v>45</v>
      </c>
    </row>
    <row r="329" customFormat="false" ht="13.8" hidden="false" customHeight="false" outlineLevel="0" collapsed="false">
      <c r="A329" s="60" t="n">
        <v>43209</v>
      </c>
      <c r="B329" s="61" t="s">
        <v>349</v>
      </c>
      <c r="C329" s="62"/>
      <c r="D329" s="62"/>
      <c r="E329" s="63"/>
      <c r="F329" s="64" t="n">
        <f aca="false">G329+H329+K329</f>
        <v>35200</v>
      </c>
      <c r="G329" s="65" t="n">
        <f aca="false">SUM(G330:G347)</f>
        <v>35200</v>
      </c>
      <c r="H329" s="131" t="n">
        <f aca="false">SUM(H331)</f>
        <v>0</v>
      </c>
      <c r="I329" s="132"/>
      <c r="J329" s="132"/>
      <c r="K329" s="132" t="n">
        <f aca="false">SUM(K335)</f>
        <v>0</v>
      </c>
      <c r="L329" s="132"/>
      <c r="M329" s="62"/>
      <c r="N329" s="62"/>
      <c r="O329" s="68"/>
      <c r="P329" s="65" t="n">
        <f aca="false">SUM(P331:P22298)</f>
        <v>2.57142565844171E+060</v>
      </c>
      <c r="Q329" s="15" t="s">
        <v>45</v>
      </c>
    </row>
    <row r="330" customFormat="false" ht="13.8" hidden="false" customHeight="false" outlineLevel="0" collapsed="false">
      <c r="A330" s="19" t="n">
        <v>1</v>
      </c>
      <c r="B330" s="110" t="n">
        <v>0.406944444444444</v>
      </c>
      <c r="C330" s="91" t="n">
        <v>89652998410</v>
      </c>
      <c r="D330" s="19" t="s">
        <v>110</v>
      </c>
      <c r="E330" s="91" t="s">
        <v>1022</v>
      </c>
      <c r="F330" s="97"/>
      <c r="G330" s="19" t="n">
        <v>2600</v>
      </c>
      <c r="H330" s="97"/>
      <c r="I330" s="97"/>
      <c r="J330" s="97"/>
      <c r="K330" s="97"/>
      <c r="L330" s="97"/>
      <c r="M330" s="43" t="s">
        <v>1023</v>
      </c>
      <c r="N330" s="20" t="n">
        <v>43210</v>
      </c>
      <c r="O330" s="201" t="s">
        <v>15</v>
      </c>
      <c r="P330" s="19" t="n">
        <v>1</v>
      </c>
      <c r="Q330" s="15" t="s">
        <v>45</v>
      </c>
    </row>
    <row r="331" customFormat="false" ht="13.8" hidden="false" customHeight="false" outlineLevel="0" collapsed="false">
      <c r="A331" s="19" t="n">
        <v>2</v>
      </c>
      <c r="B331" s="110" t="n">
        <v>0.420138888888889</v>
      </c>
      <c r="C331" s="91" t="s">
        <v>1024</v>
      </c>
      <c r="D331" s="19" t="s">
        <v>110</v>
      </c>
      <c r="E331" s="19" t="s">
        <v>1025</v>
      </c>
      <c r="F331" s="19" t="s">
        <v>1025</v>
      </c>
      <c r="G331" s="91" t="s">
        <v>1025</v>
      </c>
      <c r="H331" s="91" t="s">
        <v>1025</v>
      </c>
      <c r="I331" s="91"/>
      <c r="J331" s="91"/>
      <c r="K331" s="91" t="s">
        <v>1025</v>
      </c>
      <c r="L331" s="91"/>
      <c r="M331" s="91" t="s">
        <v>1025</v>
      </c>
      <c r="N331" s="91" t="s">
        <v>1025</v>
      </c>
      <c r="O331" s="91" t="s">
        <v>1025</v>
      </c>
      <c r="P331" s="19" t="n">
        <v>1</v>
      </c>
      <c r="Q331" s="15" t="s">
        <v>45</v>
      </c>
    </row>
    <row r="332" customFormat="false" ht="13.8" hidden="false" customHeight="false" outlineLevel="0" collapsed="false">
      <c r="A332" s="19" t="n">
        <v>3</v>
      </c>
      <c r="B332" s="110" t="n">
        <v>0.427083333333333</v>
      </c>
      <c r="C332" s="19" t="n">
        <v>84991417587</v>
      </c>
      <c r="D332" s="19" t="s">
        <v>110</v>
      </c>
      <c r="E332" s="91" t="s">
        <v>1026</v>
      </c>
      <c r="F332" s="97"/>
      <c r="G332" s="19" t="s">
        <v>1027</v>
      </c>
      <c r="H332" s="97"/>
      <c r="I332" s="97"/>
      <c r="J332" s="97"/>
      <c r="K332" s="97"/>
      <c r="L332" s="97"/>
      <c r="M332" s="97"/>
      <c r="N332" s="97"/>
      <c r="O332" s="144" t="s">
        <v>1028</v>
      </c>
      <c r="P332" s="19" t="n">
        <v>1</v>
      </c>
      <c r="Q332" s="15" t="s">
        <v>45</v>
      </c>
    </row>
    <row r="333" customFormat="false" ht="13.8" hidden="false" customHeight="false" outlineLevel="0" collapsed="false">
      <c r="A333" s="19" t="n">
        <v>4</v>
      </c>
      <c r="B333" s="19" t="s">
        <v>449</v>
      </c>
      <c r="C333" s="98" t="s">
        <v>1029</v>
      </c>
      <c r="D333" s="43" t="s">
        <v>53</v>
      </c>
      <c r="E333" s="91" t="s">
        <v>1030</v>
      </c>
      <c r="F333" s="91" t="s">
        <v>1031</v>
      </c>
      <c r="G333" s="19" t="n">
        <v>4700</v>
      </c>
      <c r="H333" s="97"/>
      <c r="I333" s="97"/>
      <c r="J333" s="97"/>
      <c r="K333" s="97"/>
      <c r="L333" s="97"/>
      <c r="M333" s="19" t="s">
        <v>1032</v>
      </c>
      <c r="N333" s="20" t="n">
        <v>43211</v>
      </c>
      <c r="O333" s="201" t="s">
        <v>15</v>
      </c>
      <c r="P333" s="19" t="n">
        <v>1</v>
      </c>
      <c r="Q333" s="15" t="s">
        <v>45</v>
      </c>
    </row>
    <row r="334" customFormat="false" ht="13.8" hidden="false" customHeight="false" outlineLevel="0" collapsed="false">
      <c r="A334" s="19" t="n">
        <v>5</v>
      </c>
      <c r="B334" s="19" t="s">
        <v>1033</v>
      </c>
      <c r="C334" s="98" t="s">
        <v>1034</v>
      </c>
      <c r="D334" s="43" t="s">
        <v>53</v>
      </c>
      <c r="E334" s="91" t="s">
        <v>1035</v>
      </c>
      <c r="F334" s="97"/>
      <c r="G334" s="97"/>
      <c r="H334" s="19" t="n">
        <v>4100</v>
      </c>
      <c r="I334" s="97"/>
      <c r="J334" s="97"/>
      <c r="K334" s="97"/>
      <c r="L334" s="97"/>
      <c r="M334" s="19" t="s">
        <v>1036</v>
      </c>
      <c r="N334" s="20" t="n">
        <v>43214</v>
      </c>
      <c r="O334" s="201" t="s">
        <v>15</v>
      </c>
      <c r="P334" s="19" t="n">
        <v>1</v>
      </c>
      <c r="Q334" s="15" t="s">
        <v>45</v>
      </c>
    </row>
    <row r="335" customFormat="false" ht="13.8" hidden="false" customHeight="false" outlineLevel="0" collapsed="false">
      <c r="A335" s="19" t="n">
        <v>6</v>
      </c>
      <c r="B335" s="19" t="s">
        <v>359</v>
      </c>
      <c r="C335" s="19" t="s">
        <v>1037</v>
      </c>
      <c r="D335" s="43" t="s">
        <v>53</v>
      </c>
      <c r="E335" s="91" t="s">
        <v>1038</v>
      </c>
      <c r="F335" s="97"/>
      <c r="G335" s="19"/>
      <c r="H335" s="19"/>
      <c r="I335" s="97"/>
      <c r="J335" s="97"/>
      <c r="K335" s="97"/>
      <c r="L335" s="97"/>
      <c r="M335" s="97"/>
      <c r="N335" s="97"/>
      <c r="O335" s="221" t="s">
        <v>1039</v>
      </c>
      <c r="P335" s="19" t="n">
        <v>1</v>
      </c>
      <c r="Q335" s="15" t="s">
        <v>45</v>
      </c>
    </row>
    <row r="336" customFormat="false" ht="13.8" hidden="false" customHeight="false" outlineLevel="0" collapsed="false">
      <c r="A336" s="19" t="n">
        <v>7</v>
      </c>
      <c r="B336" s="19" t="s">
        <v>769</v>
      </c>
      <c r="C336" s="91" t="s">
        <v>1040</v>
      </c>
      <c r="D336" s="43" t="s">
        <v>53</v>
      </c>
      <c r="E336" s="91" t="s">
        <v>1041</v>
      </c>
      <c r="F336" s="97"/>
      <c r="G336" s="97"/>
      <c r="H336" s="19"/>
      <c r="I336" s="19"/>
      <c r="J336" s="19"/>
      <c r="K336" s="19" t="s">
        <v>1042</v>
      </c>
      <c r="L336" s="19"/>
      <c r="M336" s="97"/>
      <c r="N336" s="97"/>
      <c r="O336" s="143" t="s">
        <v>1043</v>
      </c>
      <c r="P336" s="6" t="s">
        <v>905</v>
      </c>
      <c r="Q336" s="15" t="s">
        <v>45</v>
      </c>
    </row>
    <row r="337" customFormat="false" ht="13.8" hidden="false" customHeight="false" outlineLevel="0" collapsed="false">
      <c r="A337" s="19" t="n">
        <v>8</v>
      </c>
      <c r="B337" s="19" t="s">
        <v>1044</v>
      </c>
      <c r="C337" s="19" t="s">
        <v>1045</v>
      </c>
      <c r="D337" s="43" t="s">
        <v>476</v>
      </c>
      <c r="E337" s="19" t="s">
        <v>1046</v>
      </c>
      <c r="F337" s="19" t="s">
        <v>1047</v>
      </c>
      <c r="G337" s="19" t="s">
        <v>1048</v>
      </c>
      <c r="H337" s="97"/>
      <c r="I337" s="19"/>
      <c r="J337" s="19"/>
      <c r="K337" s="19"/>
      <c r="L337" s="19"/>
      <c r="M337" s="19" t="s">
        <v>1049</v>
      </c>
      <c r="N337" s="97"/>
      <c r="O337" s="182" t="s">
        <v>1050</v>
      </c>
      <c r="P337" s="19" t="n">
        <v>1</v>
      </c>
      <c r="Q337" s="15" t="s">
        <v>45</v>
      </c>
    </row>
    <row r="338" customFormat="false" ht="13.8" hidden="false" customHeight="false" outlineLevel="0" collapsed="false">
      <c r="A338" s="19" t="n">
        <v>9</v>
      </c>
      <c r="B338" s="19" t="s">
        <v>149</v>
      </c>
      <c r="C338" s="91" t="s">
        <v>1051</v>
      </c>
      <c r="D338" s="43" t="s">
        <v>53</v>
      </c>
      <c r="E338" s="91" t="s">
        <v>1052</v>
      </c>
      <c r="F338" s="97"/>
      <c r="G338" s="19" t="s">
        <v>1053</v>
      </c>
      <c r="H338" s="97"/>
      <c r="I338" s="97"/>
      <c r="J338" s="97"/>
      <c r="K338" s="97"/>
      <c r="L338" s="97"/>
      <c r="M338" s="97"/>
      <c r="N338" s="97"/>
      <c r="O338" s="143" t="s">
        <v>1054</v>
      </c>
      <c r="P338" s="19" t="n">
        <v>1</v>
      </c>
      <c r="Q338" s="15" t="s">
        <v>45</v>
      </c>
    </row>
    <row r="339" customFormat="false" ht="13.8" hidden="false" customHeight="false" outlineLevel="0" collapsed="false">
      <c r="A339" s="19" t="n">
        <v>10</v>
      </c>
      <c r="B339" s="19" t="s">
        <v>154</v>
      </c>
      <c r="C339" s="91" t="s">
        <v>1055</v>
      </c>
      <c r="D339" s="43" t="s">
        <v>53</v>
      </c>
      <c r="E339" s="91" t="s">
        <v>1056</v>
      </c>
      <c r="F339" s="91" t="s">
        <v>1057</v>
      </c>
      <c r="G339" s="19" t="n">
        <v>4100</v>
      </c>
      <c r="H339" s="97"/>
      <c r="I339" s="97"/>
      <c r="J339" s="97"/>
      <c r="K339" s="97"/>
      <c r="L339" s="97"/>
      <c r="M339" s="19" t="s">
        <v>1058</v>
      </c>
      <c r="N339" s="20" t="n">
        <v>43211</v>
      </c>
      <c r="O339" s="201" t="s">
        <v>15</v>
      </c>
      <c r="P339" s="19" t="n">
        <v>1</v>
      </c>
      <c r="Q339" s="15" t="s">
        <v>45</v>
      </c>
    </row>
    <row r="340" customFormat="false" ht="13.8" hidden="false" customHeight="false" outlineLevel="0" collapsed="false">
      <c r="A340" s="19" t="n">
        <v>11</v>
      </c>
      <c r="B340" s="19" t="s">
        <v>227</v>
      </c>
      <c r="C340" s="91" t="s">
        <v>1059</v>
      </c>
      <c r="D340" s="43" t="s">
        <v>53</v>
      </c>
      <c r="E340" s="91" t="s">
        <v>1060</v>
      </c>
      <c r="F340" s="97"/>
      <c r="G340" s="19" t="s">
        <v>958</v>
      </c>
      <c r="H340" s="97"/>
      <c r="I340" s="97"/>
      <c r="J340" s="97"/>
      <c r="K340" s="97"/>
      <c r="L340" s="97"/>
      <c r="M340" s="97"/>
      <c r="N340" s="97"/>
      <c r="O340" s="143" t="s">
        <v>1061</v>
      </c>
      <c r="P340" s="19" t="n">
        <v>1</v>
      </c>
      <c r="Q340" s="15" t="s">
        <v>45</v>
      </c>
    </row>
    <row r="341" customFormat="false" ht="13.8" hidden="false" customHeight="false" outlineLevel="0" collapsed="false">
      <c r="A341" s="19" t="n">
        <v>12</v>
      </c>
      <c r="B341" s="19" t="s">
        <v>1062</v>
      </c>
      <c r="C341" s="19" t="s">
        <v>1063</v>
      </c>
      <c r="D341" s="43" t="s">
        <v>801</v>
      </c>
      <c r="E341" s="91" t="s">
        <v>1064</v>
      </c>
      <c r="F341" s="19" t="s">
        <v>1065</v>
      </c>
      <c r="G341" s="19" t="n">
        <v>9000</v>
      </c>
      <c r="H341" s="97"/>
      <c r="I341" s="97"/>
      <c r="J341" s="97"/>
      <c r="K341" s="97"/>
      <c r="L341" s="97"/>
      <c r="M341" s="19" t="s">
        <v>1066</v>
      </c>
      <c r="N341" s="20" t="n">
        <v>43211</v>
      </c>
      <c r="O341" s="201" t="s">
        <v>15</v>
      </c>
      <c r="P341" s="19" t="n">
        <v>1</v>
      </c>
      <c r="Q341" s="15" t="s">
        <v>45</v>
      </c>
    </row>
    <row r="342" customFormat="false" ht="13.8" hidden="false" customHeight="false" outlineLevel="0" collapsed="false">
      <c r="A342" s="19" t="n">
        <v>13</v>
      </c>
      <c r="B342" s="122" t="s">
        <v>1067</v>
      </c>
      <c r="C342" s="122" t="s">
        <v>1068</v>
      </c>
      <c r="D342" s="222" t="s">
        <v>53</v>
      </c>
      <c r="E342" s="122" t="s">
        <v>1069</v>
      </c>
      <c r="F342" s="223"/>
      <c r="G342" s="122" t="s">
        <v>1070</v>
      </c>
      <c r="H342" s="223"/>
      <c r="I342" s="223"/>
      <c r="J342" s="223"/>
      <c r="K342" s="223"/>
      <c r="L342" s="223"/>
      <c r="M342" s="223"/>
      <c r="N342" s="223"/>
      <c r="O342" s="207" t="s">
        <v>1071</v>
      </c>
      <c r="P342" s="19" t="n">
        <v>1</v>
      </c>
      <c r="Q342" s="15" t="s">
        <v>45</v>
      </c>
    </row>
    <row r="343" customFormat="false" ht="13.8" hidden="false" customHeight="false" outlineLevel="0" collapsed="false">
      <c r="A343" s="19" t="n">
        <v>14</v>
      </c>
      <c r="B343" s="19" t="s">
        <v>404</v>
      </c>
      <c r="C343" s="211" t="s">
        <v>1072</v>
      </c>
      <c r="D343" s="43" t="s">
        <v>53</v>
      </c>
      <c r="E343" s="91" t="s">
        <v>1073</v>
      </c>
      <c r="F343" s="91" t="s">
        <v>1074</v>
      </c>
      <c r="G343" s="19" t="s">
        <v>1075</v>
      </c>
      <c r="H343" s="97"/>
      <c r="I343" s="97"/>
      <c r="J343" s="97"/>
      <c r="K343" s="97"/>
      <c r="L343" s="97"/>
      <c r="M343" s="97"/>
      <c r="N343" s="97"/>
      <c r="O343" s="195" t="s">
        <v>1076</v>
      </c>
      <c r="P343" s="19" t="n">
        <v>1</v>
      </c>
      <c r="Q343" s="15" t="s">
        <v>45</v>
      </c>
    </row>
    <row r="344" customFormat="false" ht="13.8" hidden="false" customHeight="false" outlineLevel="0" collapsed="false">
      <c r="A344" s="19" t="n">
        <v>15</v>
      </c>
      <c r="B344" s="19" t="s">
        <v>1077</v>
      </c>
      <c r="C344" s="91" t="s">
        <v>1078</v>
      </c>
      <c r="D344" s="43" t="s">
        <v>53</v>
      </c>
      <c r="E344" s="97"/>
      <c r="F344" s="97"/>
      <c r="G344" s="97"/>
      <c r="H344" s="97"/>
      <c r="I344" s="97"/>
      <c r="J344" s="97"/>
      <c r="K344" s="97"/>
      <c r="L344" s="97"/>
      <c r="M344" s="97"/>
      <c r="N344" s="97"/>
      <c r="O344" s="140" t="s">
        <v>1079</v>
      </c>
      <c r="P344" s="19" t="n">
        <v>1</v>
      </c>
      <c r="Q344" s="15" t="s">
        <v>45</v>
      </c>
    </row>
    <row r="345" customFormat="false" ht="13.8" hidden="false" customHeight="false" outlineLevel="0" collapsed="false">
      <c r="A345" s="19" t="n">
        <v>16</v>
      </c>
      <c r="B345" s="19" t="s">
        <v>1080</v>
      </c>
      <c r="C345" s="19" t="n">
        <v>79373835883</v>
      </c>
      <c r="D345" s="43" t="s">
        <v>53</v>
      </c>
      <c r="E345" s="97"/>
      <c r="F345" s="97"/>
      <c r="G345" s="97"/>
      <c r="H345" s="97"/>
      <c r="I345" s="97"/>
      <c r="J345" s="97"/>
      <c r="K345" s="97"/>
      <c r="L345" s="97"/>
      <c r="M345" s="97"/>
      <c r="N345" s="97"/>
      <c r="O345" s="140" t="s">
        <v>1079</v>
      </c>
      <c r="P345" s="19" t="n">
        <v>1</v>
      </c>
      <c r="Q345" s="15" t="s">
        <v>45</v>
      </c>
    </row>
    <row r="346" customFormat="false" ht="13.8" hidden="false" customHeight="false" outlineLevel="0" collapsed="false">
      <c r="A346" s="19" t="n">
        <v>17</v>
      </c>
      <c r="B346" s="19" t="s">
        <v>918</v>
      </c>
      <c r="C346" s="98" t="s">
        <v>1081</v>
      </c>
      <c r="D346" s="43" t="s">
        <v>53</v>
      </c>
      <c r="E346" s="91" t="s">
        <v>1082</v>
      </c>
      <c r="F346" s="97"/>
      <c r="G346" s="19" t="s">
        <v>1083</v>
      </c>
      <c r="H346" s="97"/>
      <c r="I346" s="97"/>
      <c r="J346" s="97"/>
      <c r="K346" s="97"/>
      <c r="L346" s="97"/>
      <c r="M346" s="97"/>
      <c r="N346" s="97"/>
      <c r="O346" s="143" t="s">
        <v>1084</v>
      </c>
      <c r="P346" s="19" t="n">
        <v>1</v>
      </c>
      <c r="Q346" s="15" t="s">
        <v>45</v>
      </c>
    </row>
    <row r="347" customFormat="false" ht="13.8" hidden="false" customHeight="false" outlineLevel="0" collapsed="false">
      <c r="A347" s="191" t="n">
        <v>18</v>
      </c>
      <c r="B347" s="178" t="s">
        <v>1085</v>
      </c>
      <c r="C347" s="204" t="s">
        <v>1086</v>
      </c>
      <c r="D347" s="224" t="s">
        <v>53</v>
      </c>
      <c r="E347" s="204" t="s">
        <v>1087</v>
      </c>
      <c r="F347" s="204" t="s">
        <v>1088</v>
      </c>
      <c r="G347" s="178" t="n">
        <v>14800</v>
      </c>
      <c r="H347" s="205"/>
      <c r="I347" s="205"/>
      <c r="J347" s="205"/>
      <c r="K347" s="205"/>
      <c r="L347" s="205"/>
      <c r="M347" s="178" t="s">
        <v>1089</v>
      </c>
      <c r="N347" s="225" t="n">
        <v>43220</v>
      </c>
      <c r="O347" s="201" t="s">
        <v>15</v>
      </c>
      <c r="P347" s="19" t="n">
        <v>1</v>
      </c>
      <c r="Q347" s="15" t="s">
        <v>45</v>
      </c>
    </row>
    <row r="348" customFormat="false" ht="13.8" hidden="false" customHeight="false" outlineLevel="0" collapsed="false">
      <c r="A348" s="3" t="s">
        <v>34</v>
      </c>
      <c r="B348" s="59" t="s">
        <v>1</v>
      </c>
      <c r="C348" s="4" t="s">
        <v>35</v>
      </c>
      <c r="D348" s="4" t="s">
        <v>3</v>
      </c>
      <c r="E348" s="4" t="s">
        <v>1021</v>
      </c>
      <c r="F348" s="5" t="s">
        <v>37</v>
      </c>
      <c r="G348" s="4" t="s">
        <v>38</v>
      </c>
      <c r="H348" s="6" t="s">
        <v>39</v>
      </c>
      <c r="I348" s="6"/>
      <c r="J348" s="6"/>
      <c r="K348" s="6" t="s">
        <v>40</v>
      </c>
      <c r="L348" s="6"/>
      <c r="M348" s="4" t="s">
        <v>41</v>
      </c>
      <c r="N348" s="6" t="s">
        <v>42</v>
      </c>
      <c r="O348" s="7" t="s">
        <v>43</v>
      </c>
      <c r="P348" s="4" t="s">
        <v>44</v>
      </c>
      <c r="Q348" s="15" t="s">
        <v>45</v>
      </c>
    </row>
    <row r="349" customFormat="false" ht="13.8" hidden="false" customHeight="false" outlineLevel="0" collapsed="false">
      <c r="A349" s="60" t="n">
        <v>43210</v>
      </c>
      <c r="B349" s="61" t="s">
        <v>394</v>
      </c>
      <c r="C349" s="62"/>
      <c r="D349" s="62"/>
      <c r="E349" s="63"/>
      <c r="F349" s="64" t="n">
        <f aca="false">G349+H349+K349</f>
        <v>28100</v>
      </c>
      <c r="G349" s="65" t="n">
        <f aca="false">SUM(G350:G355)</f>
        <v>21000</v>
      </c>
      <c r="H349" s="131" t="n">
        <f aca="false">SUM(H355)</f>
        <v>7100</v>
      </c>
      <c r="I349" s="132"/>
      <c r="J349" s="132"/>
      <c r="K349" s="132" t="n">
        <f aca="false">SUM(K355)</f>
        <v>0</v>
      </c>
      <c r="L349" s="132"/>
      <c r="M349" s="62"/>
      <c r="N349" s="62"/>
      <c r="O349" s="68"/>
      <c r="P349" s="65" t="n">
        <f aca="false">SUM(P351:P22318)</f>
        <v>1.28571282922085E+060</v>
      </c>
      <c r="Q349" s="15" t="s">
        <v>45</v>
      </c>
    </row>
    <row r="350" customFormat="false" ht="13.8" hidden="false" customHeight="false" outlineLevel="0" collapsed="false">
      <c r="A350" s="19" t="n">
        <v>1</v>
      </c>
      <c r="B350" s="19" t="s">
        <v>1090</v>
      </c>
      <c r="C350" s="19" t="s">
        <v>1091</v>
      </c>
      <c r="D350" s="19" t="s">
        <v>476</v>
      </c>
      <c r="E350" s="91" t="s">
        <v>1092</v>
      </c>
      <c r="F350" s="97"/>
      <c r="G350" s="97"/>
      <c r="H350" s="97"/>
      <c r="I350" s="97"/>
      <c r="J350" s="97"/>
      <c r="K350" s="97"/>
      <c r="L350" s="97"/>
      <c r="M350" s="97"/>
      <c r="N350" s="19" t="s">
        <v>1093</v>
      </c>
      <c r="O350" s="226" t="s">
        <v>1094</v>
      </c>
      <c r="P350" s="19" t="n">
        <v>1</v>
      </c>
      <c r="Q350" s="15" t="s">
        <v>45</v>
      </c>
    </row>
    <row r="351" customFormat="false" ht="13.8" hidden="false" customHeight="false" outlineLevel="0" collapsed="false">
      <c r="A351" s="19" t="n">
        <v>2</v>
      </c>
      <c r="B351" s="19" t="s">
        <v>1095</v>
      </c>
      <c r="C351" s="19" t="s">
        <v>1096</v>
      </c>
      <c r="D351" s="19" t="s">
        <v>476</v>
      </c>
      <c r="E351" s="19" t="s">
        <v>1097</v>
      </c>
      <c r="F351" s="91" t="s">
        <v>1098</v>
      </c>
      <c r="G351" s="19" t="n">
        <v>4800</v>
      </c>
      <c r="H351" s="97"/>
      <c r="I351" s="97"/>
      <c r="J351" s="97"/>
      <c r="K351" s="97"/>
      <c r="L351" s="97"/>
      <c r="M351" s="43" t="s">
        <v>1099</v>
      </c>
      <c r="N351" s="20" t="n">
        <v>43211</v>
      </c>
      <c r="O351" s="227" t="s">
        <v>1100</v>
      </c>
      <c r="P351" s="19" t="n">
        <v>1</v>
      </c>
      <c r="Q351" s="15" t="s">
        <v>45</v>
      </c>
    </row>
    <row r="352" customFormat="false" ht="13.8" hidden="false" customHeight="false" outlineLevel="0" collapsed="false">
      <c r="A352" s="19" t="n">
        <v>3</v>
      </c>
      <c r="B352" s="19" t="s">
        <v>284</v>
      </c>
      <c r="C352" s="91" t="s">
        <v>1101</v>
      </c>
      <c r="D352" s="43" t="s">
        <v>53</v>
      </c>
      <c r="E352" s="91" t="s">
        <v>1102</v>
      </c>
      <c r="F352" s="97"/>
      <c r="G352" s="19" t="s">
        <v>1103</v>
      </c>
      <c r="H352" s="97"/>
      <c r="I352" s="97"/>
      <c r="J352" s="97"/>
      <c r="K352" s="97"/>
      <c r="L352" s="97"/>
      <c r="M352" s="97"/>
      <c r="N352" s="97"/>
      <c r="O352" s="138" t="s">
        <v>1104</v>
      </c>
      <c r="P352" s="19" t="n">
        <v>1</v>
      </c>
      <c r="Q352" s="15" t="s">
        <v>45</v>
      </c>
    </row>
    <row r="353" customFormat="false" ht="13.8" hidden="false" customHeight="false" outlineLevel="0" collapsed="false">
      <c r="A353" s="19" t="n">
        <v>4</v>
      </c>
      <c r="B353" s="97"/>
      <c r="C353" s="19" t="s">
        <v>1105</v>
      </c>
      <c r="D353" s="43" t="s">
        <v>476</v>
      </c>
      <c r="E353" s="19" t="s">
        <v>1106</v>
      </c>
      <c r="F353" s="97"/>
      <c r="G353" s="19" t="s">
        <v>1107</v>
      </c>
      <c r="H353" s="97"/>
      <c r="I353" s="97"/>
      <c r="J353" s="97"/>
      <c r="K353" s="97"/>
      <c r="L353" s="97"/>
      <c r="M353" s="97"/>
      <c r="N353" s="97"/>
      <c r="O353" s="226" t="s">
        <v>1108</v>
      </c>
      <c r="P353" s="19" t="n">
        <v>1</v>
      </c>
      <c r="Q353" s="15" t="s">
        <v>45</v>
      </c>
    </row>
    <row r="354" customFormat="false" ht="13.8" hidden="false" customHeight="false" outlineLevel="0" collapsed="false">
      <c r="A354" s="19" t="n">
        <v>5</v>
      </c>
      <c r="B354" s="19" t="s">
        <v>1109</v>
      </c>
      <c r="C354" s="113" t="s">
        <v>1110</v>
      </c>
      <c r="D354" s="43" t="s">
        <v>53</v>
      </c>
      <c r="E354" s="91" t="s">
        <v>1111</v>
      </c>
      <c r="F354" s="19" t="s">
        <v>1112</v>
      </c>
      <c r="G354" s="19" t="n">
        <v>16200</v>
      </c>
      <c r="H354" s="97"/>
      <c r="I354" s="97"/>
      <c r="J354" s="97"/>
      <c r="K354" s="97"/>
      <c r="L354" s="97"/>
      <c r="M354" s="43" t="s">
        <v>1113</v>
      </c>
      <c r="N354" s="20" t="n">
        <v>43214</v>
      </c>
      <c r="O354" s="227" t="s">
        <v>1100</v>
      </c>
      <c r="P354" s="19" t="n">
        <v>1</v>
      </c>
      <c r="Q354" s="15" t="s">
        <v>45</v>
      </c>
    </row>
    <row r="355" customFormat="false" ht="13.8" hidden="false" customHeight="false" outlineLevel="0" collapsed="false">
      <c r="A355" s="178" t="n">
        <v>6</v>
      </c>
      <c r="B355" s="178" t="s">
        <v>1114</v>
      </c>
      <c r="C355" s="178" t="s">
        <v>1115</v>
      </c>
      <c r="D355" s="224" t="s">
        <v>53</v>
      </c>
      <c r="E355" s="204" t="s">
        <v>1116</v>
      </c>
      <c r="F355" s="204" t="s">
        <v>1117</v>
      </c>
      <c r="G355" s="205"/>
      <c r="H355" s="178" t="n">
        <v>7100</v>
      </c>
      <c r="I355" s="205"/>
      <c r="J355" s="205"/>
      <c r="K355" s="205"/>
      <c r="L355" s="205"/>
      <c r="M355" s="224" t="s">
        <v>1118</v>
      </c>
      <c r="N355" s="205"/>
      <c r="O355" s="228" t="s">
        <v>1119</v>
      </c>
      <c r="P355" s="97"/>
      <c r="Q355" s="15" t="s">
        <v>45</v>
      </c>
    </row>
    <row r="356" customFormat="false" ht="13.8" hidden="false" customHeight="false" outlineLevel="0" collapsed="false">
      <c r="A356" s="97"/>
      <c r="B356" s="97"/>
      <c r="C356" s="97"/>
      <c r="D356" s="97"/>
      <c r="E356" s="97"/>
      <c r="F356" s="97"/>
      <c r="G356" s="97"/>
      <c r="H356" s="97"/>
      <c r="I356" s="97"/>
      <c r="J356" s="97"/>
      <c r="K356" s="97"/>
      <c r="L356" s="97"/>
      <c r="M356" s="97"/>
      <c r="N356" s="97"/>
      <c r="O356" s="97"/>
      <c r="P356" s="97"/>
      <c r="Q356" s="15" t="s">
        <v>45</v>
      </c>
    </row>
    <row r="357" customFormat="false" ht="13.8" hidden="false" customHeight="false" outlineLevel="0" collapsed="false">
      <c r="A357" s="97"/>
      <c r="B357" s="97"/>
      <c r="C357" s="97"/>
      <c r="D357" s="97"/>
      <c r="E357" s="97"/>
      <c r="F357" s="97"/>
      <c r="G357" s="97"/>
      <c r="H357" s="97"/>
      <c r="I357" s="97"/>
      <c r="J357" s="97"/>
      <c r="K357" s="97"/>
      <c r="L357" s="97"/>
      <c r="M357" s="97"/>
      <c r="N357" s="97"/>
      <c r="O357" s="97"/>
      <c r="P357" s="97"/>
      <c r="Q357" s="15" t="s">
        <v>45</v>
      </c>
    </row>
    <row r="358" customFormat="false" ht="13.8" hidden="false" customHeight="false" outlineLevel="0" collapsed="false">
      <c r="A358" s="3" t="s">
        <v>34</v>
      </c>
      <c r="B358" s="59" t="s">
        <v>1</v>
      </c>
      <c r="C358" s="4" t="s">
        <v>35</v>
      </c>
      <c r="D358" s="4" t="s">
        <v>3</v>
      </c>
      <c r="E358" s="4" t="s">
        <v>1021</v>
      </c>
      <c r="F358" s="5" t="s">
        <v>37</v>
      </c>
      <c r="G358" s="4" t="s">
        <v>38</v>
      </c>
      <c r="H358" s="6" t="s">
        <v>39</v>
      </c>
      <c r="I358" s="6"/>
      <c r="J358" s="6"/>
      <c r="K358" s="6" t="s">
        <v>40</v>
      </c>
      <c r="L358" s="6"/>
      <c r="M358" s="4" t="s">
        <v>41</v>
      </c>
      <c r="N358" s="6" t="s">
        <v>42</v>
      </c>
      <c r="O358" s="7" t="s">
        <v>43</v>
      </c>
      <c r="P358" s="4" t="s">
        <v>44</v>
      </c>
      <c r="Q358" s="15" t="s">
        <v>45</v>
      </c>
    </row>
    <row r="359" customFormat="false" ht="13.8" hidden="false" customHeight="false" outlineLevel="0" collapsed="false">
      <c r="A359" s="60" t="n">
        <v>43211</v>
      </c>
      <c r="B359" s="61" t="s">
        <v>403</v>
      </c>
      <c r="C359" s="62"/>
      <c r="D359" s="62"/>
      <c r="E359" s="63"/>
      <c r="F359" s="64" t="n">
        <f aca="false">G359+H359+K359</f>
        <v>54200</v>
      </c>
      <c r="G359" s="65" t="n">
        <f aca="false">SUM(G360:G364)</f>
        <v>32200</v>
      </c>
      <c r="H359" s="131" t="n">
        <f aca="false">SUM(H361)</f>
        <v>22000</v>
      </c>
      <c r="I359" s="132"/>
      <c r="J359" s="132"/>
      <c r="K359" s="132" t="n">
        <f aca="false">SUM(K367)</f>
        <v>0</v>
      </c>
      <c r="L359" s="132"/>
      <c r="M359" s="62"/>
      <c r="N359" s="62"/>
      <c r="O359" s="68"/>
      <c r="P359" s="65" t="n">
        <f aca="false">SUM(P361:P22328)</f>
        <v>6.42856414610427E+059</v>
      </c>
      <c r="Q359" s="15" t="s">
        <v>45</v>
      </c>
    </row>
    <row r="360" customFormat="false" ht="13.8" hidden="false" customHeight="false" outlineLevel="0" collapsed="false">
      <c r="A360" s="19" t="n">
        <v>1</v>
      </c>
      <c r="B360" s="229" t="n">
        <v>0.490277777777778</v>
      </c>
      <c r="C360" s="98" t="s">
        <v>1120</v>
      </c>
      <c r="D360" s="43" t="s">
        <v>53</v>
      </c>
      <c r="E360" s="91" t="s">
        <v>1121</v>
      </c>
      <c r="F360" s="19" t="s">
        <v>1122</v>
      </c>
      <c r="G360" s="19" t="s">
        <v>268</v>
      </c>
      <c r="H360" s="97"/>
      <c r="I360" s="97"/>
      <c r="J360" s="97"/>
      <c r="K360" s="97"/>
      <c r="L360" s="97"/>
      <c r="M360" s="97"/>
      <c r="N360" s="97"/>
      <c r="O360" s="182" t="s">
        <v>1050</v>
      </c>
      <c r="P360" s="19" t="n">
        <v>1</v>
      </c>
      <c r="Q360" s="15" t="s">
        <v>45</v>
      </c>
    </row>
    <row r="361" customFormat="false" ht="13.8" hidden="false" customHeight="false" outlineLevel="0" collapsed="false">
      <c r="A361" s="19" t="n">
        <v>2</v>
      </c>
      <c r="B361" s="110" t="n">
        <v>0.534722222222222</v>
      </c>
      <c r="C361" s="19" t="s">
        <v>1123</v>
      </c>
      <c r="D361" s="43" t="s">
        <v>53</v>
      </c>
      <c r="E361" s="91" t="s">
        <v>1124</v>
      </c>
      <c r="F361" s="97"/>
      <c r="G361" s="97"/>
      <c r="H361" s="19" t="n">
        <v>22000</v>
      </c>
      <c r="I361" s="97"/>
      <c r="J361" s="97"/>
      <c r="K361" s="97"/>
      <c r="L361" s="97"/>
      <c r="M361" s="97"/>
      <c r="N361" s="97"/>
      <c r="O361" s="228" t="s">
        <v>1119</v>
      </c>
      <c r="P361" s="19" t="n">
        <v>1</v>
      </c>
      <c r="Q361" s="15" t="s">
        <v>45</v>
      </c>
    </row>
    <row r="362" customFormat="false" ht="13.8" hidden="false" customHeight="false" outlineLevel="0" collapsed="false">
      <c r="A362" s="19" t="n">
        <v>3</v>
      </c>
      <c r="B362" s="19" t="s">
        <v>73</v>
      </c>
      <c r="C362" s="19" t="s">
        <v>1125</v>
      </c>
      <c r="D362" s="43" t="s">
        <v>53</v>
      </c>
      <c r="E362" s="91" t="s">
        <v>1126</v>
      </c>
      <c r="F362" s="97"/>
      <c r="G362" s="19" t="s">
        <v>997</v>
      </c>
      <c r="H362" s="97"/>
      <c r="I362" s="97"/>
      <c r="J362" s="97"/>
      <c r="K362" s="97"/>
      <c r="L362" s="97"/>
      <c r="M362" s="97"/>
      <c r="N362" s="97"/>
      <c r="O362" s="138" t="s">
        <v>1127</v>
      </c>
      <c r="P362" s="19" t="n">
        <v>1</v>
      </c>
      <c r="Q362" s="15" t="s">
        <v>45</v>
      </c>
    </row>
    <row r="363" customFormat="false" ht="13.8" hidden="false" customHeight="false" outlineLevel="0" collapsed="false">
      <c r="A363" s="19" t="n">
        <v>4</v>
      </c>
      <c r="B363" s="19" t="s">
        <v>523</v>
      </c>
      <c r="C363" s="19" t="s">
        <v>1128</v>
      </c>
      <c r="D363" s="43" t="s">
        <v>53</v>
      </c>
      <c r="E363" s="91" t="s">
        <v>1129</v>
      </c>
      <c r="F363" s="91" t="s">
        <v>1129</v>
      </c>
      <c r="G363" s="19" t="n">
        <v>16200</v>
      </c>
      <c r="H363" s="97"/>
      <c r="I363" s="97"/>
      <c r="J363" s="97"/>
      <c r="K363" s="97"/>
      <c r="L363" s="97"/>
      <c r="M363" s="19" t="s">
        <v>1130</v>
      </c>
      <c r="N363" s="20" t="n">
        <v>43212</v>
      </c>
      <c r="O363" s="227" t="s">
        <v>1100</v>
      </c>
      <c r="P363" s="19" t="n">
        <v>1</v>
      </c>
      <c r="Q363" s="15" t="s">
        <v>45</v>
      </c>
    </row>
    <row r="364" customFormat="false" ht="13.8" hidden="false" customHeight="false" outlineLevel="0" collapsed="false">
      <c r="A364" s="19" t="n">
        <v>5</v>
      </c>
      <c r="B364" s="97"/>
      <c r="C364" s="19" t="s">
        <v>1131</v>
      </c>
      <c r="D364" s="43" t="s">
        <v>53</v>
      </c>
      <c r="E364" s="91" t="s">
        <v>1132</v>
      </c>
      <c r="F364" s="91" t="s">
        <v>1133</v>
      </c>
      <c r="G364" s="19" t="n">
        <v>16000</v>
      </c>
      <c r="H364" s="97"/>
      <c r="I364" s="97"/>
      <c r="J364" s="97"/>
      <c r="K364" s="97"/>
      <c r="L364" s="97"/>
      <c r="M364" s="19" t="s">
        <v>1134</v>
      </c>
      <c r="N364" s="20" t="n">
        <v>43214</v>
      </c>
      <c r="O364" s="227" t="s">
        <v>1100</v>
      </c>
      <c r="P364" s="19" t="n">
        <v>1</v>
      </c>
      <c r="Q364" s="15" t="s">
        <v>45</v>
      </c>
    </row>
    <row r="365" customFormat="false" ht="13.8" hidden="false" customHeight="false" outlineLevel="0" collapsed="false">
      <c r="A365" s="3" t="s">
        <v>34</v>
      </c>
      <c r="B365" s="59" t="s">
        <v>1</v>
      </c>
      <c r="C365" s="4" t="s">
        <v>35</v>
      </c>
      <c r="D365" s="4" t="s">
        <v>3</v>
      </c>
      <c r="E365" s="4" t="s">
        <v>1021</v>
      </c>
      <c r="F365" s="5" t="s">
        <v>37</v>
      </c>
      <c r="G365" s="4" t="s">
        <v>38</v>
      </c>
      <c r="H365" s="6" t="s">
        <v>39</v>
      </c>
      <c r="I365" s="6"/>
      <c r="J365" s="6"/>
      <c r="K365" s="6" t="s">
        <v>40</v>
      </c>
      <c r="L365" s="6"/>
      <c r="M365" s="4" t="s">
        <v>41</v>
      </c>
      <c r="N365" s="6" t="s">
        <v>42</v>
      </c>
      <c r="O365" s="7" t="s">
        <v>43</v>
      </c>
      <c r="P365" s="4" t="s">
        <v>44</v>
      </c>
      <c r="Q365" s="15" t="s">
        <v>45</v>
      </c>
    </row>
    <row r="366" customFormat="false" ht="13.8" hidden="false" customHeight="false" outlineLevel="0" collapsed="false">
      <c r="A366" s="60" t="n">
        <v>43212</v>
      </c>
      <c r="B366" s="61" t="s">
        <v>414</v>
      </c>
      <c r="C366" s="62"/>
      <c r="D366" s="62"/>
      <c r="E366" s="63"/>
      <c r="F366" s="64" t="n">
        <f aca="false">G366+H366+K366</f>
        <v>0</v>
      </c>
      <c r="G366" s="65" t="n">
        <f aca="false">SUM(G367:G369)</f>
        <v>0</v>
      </c>
      <c r="H366" s="131" t="n">
        <f aca="false">SUM(H372)</f>
        <v>0</v>
      </c>
      <c r="I366" s="132"/>
      <c r="J366" s="132"/>
      <c r="K366" s="132" t="n">
        <f aca="false">SUM(K372)</f>
        <v>0</v>
      </c>
      <c r="L366" s="132"/>
      <c r="M366" s="62"/>
      <c r="N366" s="62"/>
      <c r="O366" s="68"/>
      <c r="P366" s="65" t="n">
        <f aca="false">SUM(P368:P22333)</f>
        <v>3.21428207305214E+059</v>
      </c>
      <c r="Q366" s="15" t="s">
        <v>45</v>
      </c>
    </row>
    <row r="367" customFormat="false" ht="13.8" hidden="false" customHeight="false" outlineLevel="0" collapsed="false">
      <c r="A367" s="19" t="n">
        <v>1</v>
      </c>
      <c r="B367" s="19" t="s">
        <v>359</v>
      </c>
      <c r="C367" s="19" t="s">
        <v>1135</v>
      </c>
      <c r="D367" s="43" t="s">
        <v>53</v>
      </c>
      <c r="E367" s="91" t="s">
        <v>1136</v>
      </c>
      <c r="F367" s="97"/>
      <c r="G367" s="19" t="s">
        <v>1048</v>
      </c>
      <c r="H367" s="97"/>
      <c r="I367" s="97"/>
      <c r="J367" s="97"/>
      <c r="K367" s="97"/>
      <c r="L367" s="97"/>
      <c r="M367" s="97"/>
      <c r="N367" s="97"/>
      <c r="O367" s="230" t="s">
        <v>1137</v>
      </c>
      <c r="P367" s="19" t="n">
        <v>1</v>
      </c>
      <c r="Q367" s="15" t="s">
        <v>45</v>
      </c>
    </row>
    <row r="368" customFormat="false" ht="13.8" hidden="false" customHeight="false" outlineLevel="0" collapsed="false">
      <c r="A368" s="19" t="n">
        <v>2</v>
      </c>
      <c r="B368" s="19" t="s">
        <v>1138</v>
      </c>
      <c r="C368" s="19" t="s">
        <v>1139</v>
      </c>
      <c r="D368" s="43" t="s">
        <v>53</v>
      </c>
      <c r="E368" s="91" t="s">
        <v>1140</v>
      </c>
      <c r="F368" s="97"/>
      <c r="G368" s="19" t="s">
        <v>1053</v>
      </c>
      <c r="H368" s="97"/>
      <c r="I368" s="97"/>
      <c r="J368" s="97"/>
      <c r="K368" s="97"/>
      <c r="L368" s="97"/>
      <c r="M368" s="97"/>
      <c r="N368" s="97"/>
      <c r="O368" s="138" t="s">
        <v>1141</v>
      </c>
      <c r="P368" s="19" t="n">
        <v>1</v>
      </c>
      <c r="Q368" s="15" t="s">
        <v>45</v>
      </c>
    </row>
    <row r="369" customFormat="false" ht="13.8" hidden="false" customHeight="false" outlineLevel="0" collapsed="false">
      <c r="A369" s="97"/>
      <c r="B369" s="97"/>
      <c r="C369" s="97"/>
      <c r="D369" s="97"/>
      <c r="E369" s="97"/>
      <c r="F369" s="97"/>
      <c r="G369" s="231"/>
      <c r="H369" s="97"/>
      <c r="I369" s="97"/>
      <c r="J369" s="97"/>
      <c r="K369" s="97"/>
      <c r="L369" s="97"/>
      <c r="M369" s="97"/>
      <c r="N369" s="97"/>
      <c r="O369" s="97"/>
      <c r="P369" s="97"/>
      <c r="Q369" s="15" t="s">
        <v>45</v>
      </c>
    </row>
    <row r="370" customFormat="false" ht="13.8" hidden="false" customHeight="false" outlineLevel="0" collapsed="false">
      <c r="A370" s="3" t="s">
        <v>34</v>
      </c>
      <c r="B370" s="59" t="s">
        <v>1</v>
      </c>
      <c r="C370" s="4" t="s">
        <v>35</v>
      </c>
      <c r="D370" s="4" t="s">
        <v>3</v>
      </c>
      <c r="E370" s="4" t="s">
        <v>1021</v>
      </c>
      <c r="F370" s="5" t="s">
        <v>37</v>
      </c>
      <c r="G370" s="4" t="s">
        <v>38</v>
      </c>
      <c r="H370" s="6" t="s">
        <v>39</v>
      </c>
      <c r="I370" s="6"/>
      <c r="J370" s="6"/>
      <c r="K370" s="6" t="s">
        <v>40</v>
      </c>
      <c r="L370" s="6"/>
      <c r="M370" s="4" t="s">
        <v>41</v>
      </c>
      <c r="N370" s="6" t="s">
        <v>42</v>
      </c>
      <c r="O370" s="7" t="s">
        <v>43</v>
      </c>
      <c r="P370" s="4" t="s">
        <v>44</v>
      </c>
      <c r="Q370" s="15" t="s">
        <v>45</v>
      </c>
    </row>
    <row r="371" customFormat="false" ht="13.8" hidden="false" customHeight="false" outlineLevel="0" collapsed="false">
      <c r="A371" s="60" t="n">
        <v>43213</v>
      </c>
      <c r="B371" s="61" t="s">
        <v>422</v>
      </c>
      <c r="C371" s="62"/>
      <c r="D371" s="62"/>
      <c r="E371" s="63"/>
      <c r="F371" s="64" t="n">
        <f aca="false">G371+H371+K371</f>
        <v>81300</v>
      </c>
      <c r="G371" s="65" t="n">
        <f aca="false">SUM(G372:G392)</f>
        <v>81300</v>
      </c>
      <c r="H371" s="131" t="n">
        <f aca="false">SUM(H377)</f>
        <v>0</v>
      </c>
      <c r="I371" s="132"/>
      <c r="J371" s="132"/>
      <c r="K371" s="132" t="n">
        <f aca="false">SUM(K377)</f>
        <v>0</v>
      </c>
      <c r="L371" s="132"/>
      <c r="M371" s="62"/>
      <c r="N371" s="62"/>
      <c r="O371" s="68"/>
      <c r="P371" s="65" t="n">
        <f aca="false">SUM(P373:P22338)</f>
        <v>1.60714103652607E+059</v>
      </c>
      <c r="Q371" s="15" t="s">
        <v>45</v>
      </c>
    </row>
    <row r="372" customFormat="false" ht="13.8" hidden="false" customHeight="false" outlineLevel="0" collapsed="false">
      <c r="A372" s="19" t="n">
        <v>1</v>
      </c>
      <c r="B372" s="19" t="s">
        <v>1142</v>
      </c>
      <c r="C372" s="15" t="s">
        <v>1143</v>
      </c>
      <c r="D372" s="19" t="s">
        <v>476</v>
      </c>
      <c r="E372" s="19" t="s">
        <v>1144</v>
      </c>
      <c r="F372" s="19" t="s">
        <v>1145</v>
      </c>
      <c r="G372" s="19" t="n">
        <v>5400</v>
      </c>
      <c r="H372" s="97"/>
      <c r="I372" s="97"/>
      <c r="J372" s="97"/>
      <c r="K372" s="97"/>
      <c r="L372" s="97"/>
      <c r="M372" s="19" t="s">
        <v>1146</v>
      </c>
      <c r="N372" s="20" t="n">
        <v>43220</v>
      </c>
      <c r="O372" s="227" t="s">
        <v>1100</v>
      </c>
      <c r="P372" s="97"/>
      <c r="Q372" s="15" t="s">
        <v>45</v>
      </c>
    </row>
    <row r="373" customFormat="false" ht="13.8" hidden="false" customHeight="false" outlineLevel="0" collapsed="false">
      <c r="A373" s="19" t="n">
        <v>2</v>
      </c>
      <c r="B373" s="110" t="n">
        <v>0.420833333333333</v>
      </c>
      <c r="C373" s="19" t="s">
        <v>1147</v>
      </c>
      <c r="D373" s="19" t="s">
        <v>110</v>
      </c>
      <c r="E373" s="232" t="s">
        <v>1148</v>
      </c>
      <c r="F373" s="97"/>
      <c r="G373" s="97"/>
      <c r="H373" s="97"/>
      <c r="I373" s="97"/>
      <c r="J373" s="97"/>
      <c r="K373" s="97"/>
      <c r="L373" s="97"/>
      <c r="M373" s="97"/>
      <c r="N373" s="97"/>
      <c r="O373" s="182" t="s">
        <v>1149</v>
      </c>
      <c r="P373" s="19" t="n">
        <v>1</v>
      </c>
      <c r="Q373" s="15" t="s">
        <v>45</v>
      </c>
    </row>
    <row r="374" customFormat="false" ht="13.8" hidden="false" customHeight="false" outlineLevel="0" collapsed="false">
      <c r="A374" s="19" t="n">
        <v>3</v>
      </c>
      <c r="B374" s="110" t="n">
        <v>0.427083333333333</v>
      </c>
      <c r="C374" s="19" t="s">
        <v>1150</v>
      </c>
      <c r="D374" s="19" t="s">
        <v>110</v>
      </c>
      <c r="E374" s="91" t="s">
        <v>1151</v>
      </c>
      <c r="F374" s="113" t="s">
        <v>1152</v>
      </c>
      <c r="G374" s="19" t="n">
        <v>18400</v>
      </c>
      <c r="H374" s="97"/>
      <c r="I374" s="97"/>
      <c r="J374" s="97"/>
      <c r="K374" s="97"/>
      <c r="L374" s="97"/>
      <c r="M374" s="19" t="s">
        <v>1153</v>
      </c>
      <c r="N374" s="20" t="n">
        <v>43218</v>
      </c>
      <c r="O374" s="227" t="s">
        <v>1100</v>
      </c>
      <c r="P374" s="19" t="n">
        <v>1</v>
      </c>
      <c r="Q374" s="15" t="s">
        <v>45</v>
      </c>
    </row>
    <row r="375" customFormat="false" ht="13.8" hidden="false" customHeight="false" outlineLevel="0" collapsed="false">
      <c r="A375" s="19" t="n">
        <v>4</v>
      </c>
      <c r="B375" s="19" t="s">
        <v>457</v>
      </c>
      <c r="C375" s="24" t="s">
        <v>1154</v>
      </c>
      <c r="D375" s="43" t="s">
        <v>53</v>
      </c>
      <c r="E375" s="19" t="s">
        <v>1155</v>
      </c>
      <c r="F375" s="97"/>
      <c r="G375" s="19" t="s">
        <v>949</v>
      </c>
      <c r="H375" s="97"/>
      <c r="I375" s="97"/>
      <c r="J375" s="97"/>
      <c r="K375" s="97"/>
      <c r="L375" s="97"/>
      <c r="M375" s="97"/>
      <c r="N375" s="97"/>
      <c r="O375" s="233" t="s">
        <v>1156</v>
      </c>
      <c r="P375" s="19" t="n">
        <v>1</v>
      </c>
      <c r="Q375" s="15" t="s">
        <v>45</v>
      </c>
    </row>
    <row r="376" customFormat="false" ht="13.8" hidden="false" customHeight="false" outlineLevel="0" collapsed="false">
      <c r="A376" s="19" t="n">
        <v>5</v>
      </c>
      <c r="B376" s="19" t="s">
        <v>200</v>
      </c>
      <c r="C376" s="19" t="s">
        <v>1157</v>
      </c>
      <c r="D376" s="43" t="s">
        <v>53</v>
      </c>
      <c r="E376" s="97"/>
      <c r="F376" s="97"/>
      <c r="G376" s="97"/>
      <c r="H376" s="97"/>
      <c r="I376" s="97"/>
      <c r="J376" s="97"/>
      <c r="K376" s="97"/>
      <c r="L376" s="97"/>
      <c r="M376" s="97"/>
      <c r="N376" s="97"/>
      <c r="O376" s="140" t="s">
        <v>1079</v>
      </c>
      <c r="P376" s="19" t="n">
        <v>1</v>
      </c>
      <c r="Q376" s="15" t="s">
        <v>45</v>
      </c>
    </row>
    <row r="377" customFormat="false" ht="13.8" hidden="false" customHeight="false" outlineLevel="0" collapsed="false">
      <c r="A377" s="19" t="n">
        <v>6</v>
      </c>
      <c r="B377" s="19" t="s">
        <v>556</v>
      </c>
      <c r="C377" s="91" t="s">
        <v>1158</v>
      </c>
      <c r="D377" s="43" t="s">
        <v>53</v>
      </c>
      <c r="E377" s="97"/>
      <c r="F377" s="97"/>
      <c r="G377" s="97"/>
      <c r="H377" s="97"/>
      <c r="I377" s="97"/>
      <c r="J377" s="97"/>
      <c r="K377" s="97"/>
      <c r="L377" s="97"/>
      <c r="M377" s="97"/>
      <c r="N377" s="97"/>
      <c r="O377" s="140" t="s">
        <v>1079</v>
      </c>
      <c r="P377" s="19" t="n">
        <v>1</v>
      </c>
      <c r="Q377" s="15" t="s">
        <v>45</v>
      </c>
    </row>
    <row r="378" customFormat="false" ht="13.8" hidden="false" customHeight="false" outlineLevel="0" collapsed="false">
      <c r="A378" s="19" t="n">
        <v>7</v>
      </c>
      <c r="B378" s="19" t="s">
        <v>214</v>
      </c>
      <c r="C378" s="234" t="s">
        <v>1159</v>
      </c>
      <c r="D378" s="208" t="s">
        <v>53</v>
      </c>
      <c r="E378" s="95" t="s">
        <v>1160</v>
      </c>
      <c r="F378" s="95" t="s">
        <v>1161</v>
      </c>
      <c r="G378" s="141" t="s">
        <v>949</v>
      </c>
      <c r="H378" s="183"/>
      <c r="I378" s="183"/>
      <c r="J378" s="183"/>
      <c r="K378" s="183"/>
      <c r="L378" s="183"/>
      <c r="M378" s="141" t="s">
        <v>1162</v>
      </c>
      <c r="N378" s="184" t="n">
        <v>43215</v>
      </c>
      <c r="O378" s="235" t="s">
        <v>1163</v>
      </c>
      <c r="P378" s="19" t="n">
        <v>1</v>
      </c>
      <c r="Q378" s="15" t="s">
        <v>45</v>
      </c>
    </row>
    <row r="379" customFormat="false" ht="13.8" hidden="false" customHeight="false" outlineLevel="0" collapsed="false">
      <c r="A379" s="19" t="n">
        <v>8</v>
      </c>
      <c r="B379" s="19" t="s">
        <v>556</v>
      </c>
      <c r="C379" s="19" t="s">
        <v>1164</v>
      </c>
      <c r="D379" s="43" t="s">
        <v>476</v>
      </c>
      <c r="E379" s="19" t="s">
        <v>1165</v>
      </c>
      <c r="F379" s="19" t="s">
        <v>1166</v>
      </c>
      <c r="G379" s="19" t="s">
        <v>614</v>
      </c>
      <c r="H379" s="97"/>
      <c r="I379" s="97"/>
      <c r="J379" s="97"/>
      <c r="K379" s="97"/>
      <c r="L379" s="97"/>
      <c r="M379" s="97"/>
      <c r="N379" s="97"/>
      <c r="O379" s="230" t="s">
        <v>1137</v>
      </c>
      <c r="P379" s="19" t="n">
        <v>1</v>
      </c>
      <c r="Q379" s="15" t="s">
        <v>45</v>
      </c>
    </row>
    <row r="380" customFormat="false" ht="13.8" hidden="false" customHeight="false" outlineLevel="0" collapsed="false">
      <c r="A380" s="19" t="n">
        <v>9</v>
      </c>
      <c r="B380" s="19" t="s">
        <v>556</v>
      </c>
      <c r="C380" s="19" t="s">
        <v>1167</v>
      </c>
      <c r="D380" s="43" t="s">
        <v>110</v>
      </c>
      <c r="E380" s="91" t="s">
        <v>1168</v>
      </c>
      <c r="F380" s="19" t="s">
        <v>1169</v>
      </c>
      <c r="G380" s="19" t="n">
        <v>6000</v>
      </c>
      <c r="H380" s="97"/>
      <c r="I380" s="97"/>
      <c r="J380" s="97"/>
      <c r="K380" s="97"/>
      <c r="L380" s="97"/>
      <c r="M380" s="19" t="s">
        <v>1170</v>
      </c>
      <c r="N380" s="20" t="n">
        <v>43214</v>
      </c>
      <c r="O380" s="186" t="s">
        <v>15</v>
      </c>
      <c r="P380" s="19" t="n">
        <v>1</v>
      </c>
      <c r="Q380" s="15" t="s">
        <v>45</v>
      </c>
    </row>
    <row r="381" customFormat="false" ht="13.8" hidden="false" customHeight="false" outlineLevel="0" collapsed="false">
      <c r="A381" s="19" t="n">
        <v>10</v>
      </c>
      <c r="B381" s="118" t="n">
        <v>0.493055555555556</v>
      </c>
      <c r="C381" s="236" t="n">
        <v>89654369836</v>
      </c>
      <c r="D381" s="43" t="s">
        <v>110</v>
      </c>
      <c r="E381" s="91" t="s">
        <v>1171</v>
      </c>
      <c r="F381" s="19" t="s">
        <v>1172</v>
      </c>
      <c r="G381" s="19" t="s">
        <v>1173</v>
      </c>
      <c r="H381" s="19"/>
      <c r="I381" s="19"/>
      <c r="J381" s="19"/>
      <c r="K381" s="19"/>
      <c r="L381" s="19"/>
      <c r="M381" s="19"/>
      <c r="N381" s="19"/>
      <c r="O381" s="237" t="s">
        <v>1174</v>
      </c>
      <c r="P381" s="19" t="n">
        <v>1</v>
      </c>
      <c r="Q381" s="15" t="s">
        <v>45</v>
      </c>
    </row>
    <row r="382" customFormat="false" ht="13.8" hidden="false" customHeight="false" outlineLevel="0" collapsed="false">
      <c r="A382" s="19" t="n">
        <v>11</v>
      </c>
      <c r="B382" s="236" t="s">
        <v>1175</v>
      </c>
      <c r="C382" s="236" t="n">
        <v>74997221021</v>
      </c>
      <c r="D382" s="43" t="s">
        <v>53</v>
      </c>
      <c r="E382" s="91" t="s">
        <v>1176</v>
      </c>
      <c r="F382" s="19" t="s">
        <v>1177</v>
      </c>
      <c r="G382" s="19" t="s">
        <v>597</v>
      </c>
      <c r="H382" s="97"/>
      <c r="I382" s="97"/>
      <c r="J382" s="97"/>
      <c r="K382" s="97"/>
      <c r="L382" s="97"/>
      <c r="M382" s="97"/>
      <c r="N382" s="97"/>
      <c r="O382" s="238" t="s">
        <v>1178</v>
      </c>
      <c r="P382" s="19" t="n">
        <v>1</v>
      </c>
      <c r="Q382" s="15" t="s">
        <v>45</v>
      </c>
    </row>
    <row r="383" customFormat="false" ht="13.8" hidden="false" customHeight="false" outlineLevel="0" collapsed="false">
      <c r="A383" s="19" t="n">
        <v>12</v>
      </c>
      <c r="B383" s="20"/>
      <c r="C383" s="19" t="s">
        <v>1179</v>
      </c>
      <c r="D383" s="54" t="s">
        <v>476</v>
      </c>
      <c r="E383" s="19" t="s">
        <v>1180</v>
      </c>
      <c r="F383" s="97"/>
      <c r="G383" s="19" t="s">
        <v>1042</v>
      </c>
      <c r="H383" s="97"/>
      <c r="I383" s="97"/>
      <c r="J383" s="97"/>
      <c r="K383" s="97"/>
      <c r="L383" s="97"/>
      <c r="M383" s="97"/>
      <c r="N383" s="97"/>
      <c r="O383" s="237" t="s">
        <v>1181</v>
      </c>
      <c r="P383" s="19" t="n">
        <v>1</v>
      </c>
      <c r="Q383" s="15" t="s">
        <v>45</v>
      </c>
    </row>
    <row r="384" customFormat="false" ht="13.8" hidden="false" customHeight="false" outlineLevel="0" collapsed="false">
      <c r="A384" s="19" t="n">
        <v>13</v>
      </c>
      <c r="B384" s="19" t="s">
        <v>1182</v>
      </c>
      <c r="C384" s="19" t="s">
        <v>1183</v>
      </c>
      <c r="D384" s="43" t="s">
        <v>476</v>
      </c>
      <c r="E384" s="19" t="s">
        <v>1184</v>
      </c>
      <c r="F384" s="19" t="s">
        <v>1185</v>
      </c>
      <c r="G384" s="19" t="n">
        <v>14000</v>
      </c>
      <c r="H384" s="97"/>
      <c r="I384" s="19"/>
      <c r="J384" s="19"/>
      <c r="K384" s="19"/>
      <c r="L384" s="19"/>
      <c r="M384" s="19" t="s">
        <v>1186</v>
      </c>
      <c r="N384" s="20" t="n">
        <v>43219</v>
      </c>
      <c r="O384" s="239" t="s">
        <v>1187</v>
      </c>
      <c r="P384" s="19" t="s">
        <v>1188</v>
      </c>
      <c r="Q384" s="15" t="s">
        <v>45</v>
      </c>
    </row>
    <row r="385" customFormat="false" ht="13.8" hidden="false" customHeight="false" outlineLevel="0" collapsed="false">
      <c r="A385" s="19" t="n">
        <v>14</v>
      </c>
      <c r="B385" s="19" t="s">
        <v>154</v>
      </c>
      <c r="C385" s="19" t="s">
        <v>1189</v>
      </c>
      <c r="D385" s="43" t="s">
        <v>476</v>
      </c>
      <c r="E385" s="19" t="s">
        <v>1190</v>
      </c>
      <c r="F385" s="97"/>
      <c r="G385" s="19" t="s">
        <v>1042</v>
      </c>
      <c r="H385" s="97"/>
      <c r="I385" s="97"/>
      <c r="J385" s="97"/>
      <c r="K385" s="97"/>
      <c r="L385" s="97"/>
      <c r="M385" s="97"/>
      <c r="N385" s="97"/>
      <c r="O385" s="240" t="s">
        <v>1191</v>
      </c>
      <c r="P385" s="19" t="n">
        <v>1</v>
      </c>
      <c r="Q385" s="15" t="s">
        <v>45</v>
      </c>
    </row>
    <row r="386" customFormat="false" ht="13.8" hidden="false" customHeight="false" outlineLevel="0" collapsed="false">
      <c r="A386" s="19" t="n">
        <v>15</v>
      </c>
      <c r="B386" s="19" t="s">
        <v>162</v>
      </c>
      <c r="C386" s="19" t="s">
        <v>1192</v>
      </c>
      <c r="D386" s="43" t="s">
        <v>53</v>
      </c>
      <c r="E386" s="91" t="s">
        <v>1193</v>
      </c>
      <c r="F386" s="97"/>
      <c r="G386" s="19" t="s">
        <v>1194</v>
      </c>
      <c r="H386" s="97"/>
      <c r="I386" s="97"/>
      <c r="J386" s="97"/>
      <c r="K386" s="97"/>
      <c r="L386" s="97"/>
      <c r="M386" s="97"/>
      <c r="N386" s="97"/>
      <c r="O386" s="138" t="s">
        <v>1195</v>
      </c>
      <c r="P386" s="19" t="n">
        <v>1</v>
      </c>
      <c r="Q386" s="15" t="s">
        <v>45</v>
      </c>
    </row>
    <row r="387" customFormat="false" ht="13.8" hidden="false" customHeight="false" outlineLevel="0" collapsed="false">
      <c r="A387" s="19" t="n">
        <v>16</v>
      </c>
      <c r="B387" s="110" t="n">
        <v>0.625</v>
      </c>
      <c r="C387" s="91" t="s">
        <v>1196</v>
      </c>
      <c r="D387" s="43" t="s">
        <v>687</v>
      </c>
      <c r="E387" s="91" t="s">
        <v>1197</v>
      </c>
      <c r="F387" s="91" t="s">
        <v>1198</v>
      </c>
      <c r="G387" s="19" t="s">
        <v>1199</v>
      </c>
      <c r="H387" s="97"/>
      <c r="I387" s="97"/>
      <c r="J387" s="97"/>
      <c r="K387" s="97"/>
      <c r="L387" s="97"/>
      <c r="M387" s="97"/>
      <c r="N387" s="97"/>
      <c r="O387" s="138" t="s">
        <v>1200</v>
      </c>
      <c r="P387" s="19" t="n">
        <v>1</v>
      </c>
      <c r="Q387" s="15" t="s">
        <v>45</v>
      </c>
    </row>
    <row r="388" customFormat="false" ht="13.8" hidden="false" customHeight="false" outlineLevel="0" collapsed="false">
      <c r="A388" s="19" t="n">
        <v>17</v>
      </c>
      <c r="B388" s="19" t="s">
        <v>404</v>
      </c>
      <c r="C388" s="91" t="s">
        <v>1201</v>
      </c>
      <c r="D388" s="43" t="s">
        <v>53</v>
      </c>
      <c r="E388" s="91" t="s">
        <v>1202</v>
      </c>
      <c r="F388" s="91" t="s">
        <v>1202</v>
      </c>
      <c r="G388" s="18" t="n">
        <v>19400</v>
      </c>
      <c r="H388" s="97"/>
      <c r="I388" s="97"/>
      <c r="J388" s="97"/>
      <c r="K388" s="97"/>
      <c r="L388" s="97"/>
      <c r="M388" s="19" t="s">
        <v>1203</v>
      </c>
      <c r="N388" s="20" t="n">
        <v>43223</v>
      </c>
      <c r="O388" s="186" t="s">
        <v>1204</v>
      </c>
      <c r="P388" s="19" t="n">
        <v>1</v>
      </c>
      <c r="Q388" s="15" t="s">
        <v>45</v>
      </c>
    </row>
    <row r="389" customFormat="false" ht="13.8" hidden="false" customHeight="false" outlineLevel="0" collapsed="false">
      <c r="A389" s="19" t="n">
        <v>18</v>
      </c>
      <c r="B389" s="19" t="s">
        <v>289</v>
      </c>
      <c r="C389" s="19" t="s">
        <v>1205</v>
      </c>
      <c r="D389" s="43" t="s">
        <v>53</v>
      </c>
      <c r="E389" s="91" t="s">
        <v>1206</v>
      </c>
      <c r="F389" s="91" t="s">
        <v>1207</v>
      </c>
      <c r="G389" s="19" t="s">
        <v>1208</v>
      </c>
      <c r="H389" s="97"/>
      <c r="I389" s="97"/>
      <c r="J389" s="97"/>
      <c r="K389" s="97"/>
      <c r="L389" s="97"/>
      <c r="M389" s="19" t="s">
        <v>1209</v>
      </c>
      <c r="N389" s="97"/>
      <c r="O389" s="207" t="s">
        <v>1210</v>
      </c>
      <c r="P389" s="19" t="n">
        <v>1</v>
      </c>
      <c r="Q389" s="15" t="s">
        <v>45</v>
      </c>
    </row>
    <row r="390" customFormat="false" ht="13.8" hidden="false" customHeight="false" outlineLevel="0" collapsed="false">
      <c r="A390" s="19" t="n">
        <v>19</v>
      </c>
      <c r="B390" s="19" t="s">
        <v>73</v>
      </c>
      <c r="C390" s="19" t="s">
        <v>1211</v>
      </c>
      <c r="D390" s="43" t="s">
        <v>476</v>
      </c>
      <c r="E390" s="19" t="s">
        <v>1212</v>
      </c>
      <c r="F390" s="19" t="s">
        <v>1213</v>
      </c>
      <c r="G390" s="19" t="s">
        <v>71</v>
      </c>
      <c r="H390" s="97"/>
      <c r="I390" s="97"/>
      <c r="J390" s="97"/>
      <c r="K390" s="97"/>
      <c r="L390" s="97"/>
      <c r="M390" s="97"/>
      <c r="N390" s="97"/>
      <c r="O390" s="207" t="s">
        <v>1214</v>
      </c>
      <c r="P390" s="19" t="n">
        <v>1</v>
      </c>
      <c r="Q390" s="15" t="s">
        <v>45</v>
      </c>
    </row>
    <row r="391" customFormat="false" ht="13.8" hidden="false" customHeight="false" outlineLevel="0" collapsed="false">
      <c r="A391" s="19" t="n">
        <v>20</v>
      </c>
      <c r="B391" s="19" t="s">
        <v>78</v>
      </c>
      <c r="C391" s="91" t="s">
        <v>1215</v>
      </c>
      <c r="D391" s="43" t="s">
        <v>53</v>
      </c>
      <c r="E391" s="91" t="s">
        <v>1216</v>
      </c>
      <c r="F391" s="91" t="s">
        <v>1216</v>
      </c>
      <c r="G391" s="19" t="n">
        <v>14200</v>
      </c>
      <c r="H391" s="97"/>
      <c r="I391" s="97"/>
      <c r="J391" s="97"/>
      <c r="K391" s="97"/>
      <c r="L391" s="97"/>
      <c r="M391" s="19" t="s">
        <v>1217</v>
      </c>
      <c r="N391" s="20" t="n">
        <v>43219</v>
      </c>
      <c r="O391" s="186" t="s">
        <v>1218</v>
      </c>
      <c r="P391" s="19" t="n">
        <v>1</v>
      </c>
      <c r="Q391" s="15" t="s">
        <v>45</v>
      </c>
    </row>
    <row r="392" customFormat="false" ht="13.8" hidden="false" customHeight="false" outlineLevel="0" collapsed="false">
      <c r="A392" s="19" t="n">
        <v>21</v>
      </c>
      <c r="B392" s="19" t="s">
        <v>918</v>
      </c>
      <c r="C392" s="91" t="s">
        <v>1219</v>
      </c>
      <c r="D392" s="43" t="s">
        <v>53</v>
      </c>
      <c r="E392" s="91" t="s">
        <v>1220</v>
      </c>
      <c r="F392" s="19" t="s">
        <v>1221</v>
      </c>
      <c r="G392" s="19" t="n">
        <v>3900</v>
      </c>
      <c r="H392" s="97"/>
      <c r="I392" s="97"/>
      <c r="J392" s="97"/>
      <c r="K392" s="97"/>
      <c r="L392" s="97"/>
      <c r="M392" s="19" t="s">
        <v>1217</v>
      </c>
      <c r="N392" s="20" t="n">
        <v>43214</v>
      </c>
      <c r="O392" s="207" t="s">
        <v>1100</v>
      </c>
      <c r="P392" s="19" t="n">
        <v>1</v>
      </c>
      <c r="Q392" s="15" t="s">
        <v>45</v>
      </c>
    </row>
    <row r="393" customFormat="false" ht="13.8" hidden="false" customHeight="false" outlineLevel="0" collapsed="false">
      <c r="A393" s="3" t="s">
        <v>34</v>
      </c>
      <c r="B393" s="59" t="s">
        <v>1</v>
      </c>
      <c r="C393" s="4" t="s">
        <v>35</v>
      </c>
      <c r="D393" s="4" t="s">
        <v>3</v>
      </c>
      <c r="E393" s="4" t="s">
        <v>1021</v>
      </c>
      <c r="F393" s="5" t="s">
        <v>37</v>
      </c>
      <c r="G393" s="4" t="s">
        <v>38</v>
      </c>
      <c r="H393" s="6" t="s">
        <v>39</v>
      </c>
      <c r="I393" s="6"/>
      <c r="J393" s="6"/>
      <c r="K393" s="6" t="s">
        <v>40</v>
      </c>
      <c r="L393" s="6"/>
      <c r="M393" s="4" t="s">
        <v>41</v>
      </c>
      <c r="N393" s="6" t="s">
        <v>42</v>
      </c>
      <c r="O393" s="7" t="s">
        <v>43</v>
      </c>
      <c r="P393" s="4" t="s">
        <v>44</v>
      </c>
      <c r="Q393" s="15" t="s">
        <v>45</v>
      </c>
    </row>
    <row r="394" customFormat="false" ht="13.8" hidden="false" customHeight="false" outlineLevel="0" collapsed="false">
      <c r="A394" s="60" t="n">
        <v>43214</v>
      </c>
      <c r="B394" s="61" t="s">
        <v>260</v>
      </c>
      <c r="C394" s="62"/>
      <c r="D394" s="62"/>
      <c r="E394" s="63"/>
      <c r="F394" s="64" t="n">
        <f aca="false">G394+H394+K394</f>
        <v>6300</v>
      </c>
      <c r="G394" s="65" t="n">
        <f aca="false">SUM(G395:G401)</f>
        <v>6300</v>
      </c>
      <c r="H394" s="131" t="n">
        <f aca="false">SUM(H400)</f>
        <v>0</v>
      </c>
      <c r="I394" s="132"/>
      <c r="J394" s="132"/>
      <c r="K394" s="132" t="n">
        <f aca="false">SUM(K400)</f>
        <v>0</v>
      </c>
      <c r="L394" s="132"/>
      <c r="M394" s="62"/>
      <c r="N394" s="62"/>
      <c r="O394" s="68"/>
      <c r="P394" s="65" t="n">
        <f aca="false">SUM(P396:P22361)</f>
        <v>8.03570518263034E+058</v>
      </c>
      <c r="Q394" s="15" t="s">
        <v>45</v>
      </c>
    </row>
    <row r="395" customFormat="false" ht="13.8" hidden="false" customHeight="false" outlineLevel="0" collapsed="false">
      <c r="A395" s="19" t="n">
        <v>1</v>
      </c>
      <c r="B395" s="110" t="n">
        <v>0.423611111111111</v>
      </c>
      <c r="C395" s="56" t="s">
        <v>1222</v>
      </c>
      <c r="D395" s="19" t="s">
        <v>600</v>
      </c>
      <c r="E395" s="19" t="s">
        <v>600</v>
      </c>
      <c r="F395" s="19" t="s">
        <v>600</v>
      </c>
      <c r="G395" s="19" t="s">
        <v>600</v>
      </c>
      <c r="H395" s="19" t="s">
        <v>600</v>
      </c>
      <c r="I395" s="19"/>
      <c r="J395" s="19"/>
      <c r="K395" s="19" t="s">
        <v>600</v>
      </c>
      <c r="L395" s="19"/>
      <c r="M395" s="19" t="s">
        <v>600</v>
      </c>
      <c r="N395" s="19" t="s">
        <v>600</v>
      </c>
      <c r="O395" s="19" t="s">
        <v>600</v>
      </c>
      <c r="P395" s="19" t="n">
        <v>1</v>
      </c>
      <c r="Q395" s="15" t="s">
        <v>45</v>
      </c>
    </row>
    <row r="396" customFormat="false" ht="13.8" hidden="false" customHeight="false" outlineLevel="0" collapsed="false">
      <c r="A396" s="91" t="n">
        <v>2</v>
      </c>
      <c r="B396" s="91" t="s">
        <v>1223</v>
      </c>
      <c r="C396" s="91" t="s">
        <v>1224</v>
      </c>
      <c r="D396" s="54" t="s">
        <v>53</v>
      </c>
      <c r="E396" s="91" t="s">
        <v>1225</v>
      </c>
      <c r="F396" s="91"/>
      <c r="G396" s="91" t="s">
        <v>139</v>
      </c>
      <c r="H396" s="91"/>
      <c r="I396" s="97"/>
      <c r="J396" s="97"/>
      <c r="K396" s="97"/>
      <c r="L396" s="97"/>
      <c r="M396" s="97"/>
      <c r="N396" s="97"/>
      <c r="O396" s="207" t="s">
        <v>1226</v>
      </c>
      <c r="P396" s="19" t="n">
        <v>1</v>
      </c>
      <c r="Q396" s="15" t="s">
        <v>45</v>
      </c>
    </row>
    <row r="397" customFormat="false" ht="13.8" hidden="false" customHeight="false" outlineLevel="0" collapsed="false">
      <c r="A397" s="91" t="n">
        <v>3</v>
      </c>
      <c r="B397" s="91" t="s">
        <v>200</v>
      </c>
      <c r="C397" s="91" t="s">
        <v>1227</v>
      </c>
      <c r="D397" s="54" t="s">
        <v>53</v>
      </c>
      <c r="E397" s="91" t="s">
        <v>1228</v>
      </c>
      <c r="F397" s="91"/>
      <c r="G397" s="91" t="s">
        <v>139</v>
      </c>
      <c r="H397" s="91"/>
      <c r="I397" s="97"/>
      <c r="J397" s="97"/>
      <c r="K397" s="97"/>
      <c r="L397" s="97"/>
      <c r="M397" s="97"/>
      <c r="N397" s="97"/>
      <c r="O397" s="230" t="s">
        <v>1137</v>
      </c>
      <c r="P397" s="19" t="n">
        <v>1</v>
      </c>
      <c r="Q397" s="15" t="s">
        <v>45</v>
      </c>
    </row>
    <row r="398" customFormat="false" ht="13.8" hidden="false" customHeight="false" outlineLevel="0" collapsed="false">
      <c r="A398" s="91" t="n">
        <v>4</v>
      </c>
      <c r="B398" s="91" t="s">
        <v>460</v>
      </c>
      <c r="C398" s="91" t="s">
        <v>1229</v>
      </c>
      <c r="D398" s="54" t="s">
        <v>53</v>
      </c>
      <c r="E398" s="91" t="s">
        <v>1230</v>
      </c>
      <c r="F398" s="91"/>
      <c r="G398" s="91" t="s">
        <v>282</v>
      </c>
      <c r="H398" s="91"/>
      <c r="I398" s="97"/>
      <c r="J398" s="97"/>
      <c r="K398" s="97"/>
      <c r="L398" s="97"/>
      <c r="M398" s="97"/>
      <c r="N398" s="97"/>
      <c r="O398" s="230" t="s">
        <v>1137</v>
      </c>
      <c r="P398" s="19" t="n">
        <v>1</v>
      </c>
      <c r="Q398" s="15" t="s">
        <v>45</v>
      </c>
    </row>
    <row r="399" customFormat="false" ht="13.8" hidden="false" customHeight="false" outlineLevel="0" collapsed="false">
      <c r="A399" s="91" t="n">
        <v>5</v>
      </c>
      <c r="B399" s="91" t="s">
        <v>1231</v>
      </c>
      <c r="C399" s="91" t="s">
        <v>1232</v>
      </c>
      <c r="D399" s="54" t="s">
        <v>476</v>
      </c>
      <c r="E399" s="91" t="s">
        <v>1233</v>
      </c>
      <c r="F399" s="91"/>
      <c r="G399" s="91"/>
      <c r="H399" s="91"/>
      <c r="I399" s="97"/>
      <c r="J399" s="97"/>
      <c r="K399" s="97"/>
      <c r="L399" s="97"/>
      <c r="M399" s="97"/>
      <c r="N399" s="97"/>
      <c r="O399" s="241" t="s">
        <v>1234</v>
      </c>
      <c r="P399" s="19" t="n">
        <v>1</v>
      </c>
      <c r="Q399" s="15" t="s">
        <v>45</v>
      </c>
    </row>
    <row r="400" customFormat="false" ht="13.8" hidden="false" customHeight="false" outlineLevel="0" collapsed="false">
      <c r="A400" s="91" t="n">
        <v>6</v>
      </c>
      <c r="B400" s="242" t="n">
        <v>43449</v>
      </c>
      <c r="C400" s="98" t="s">
        <v>1235</v>
      </c>
      <c r="D400" s="54" t="s">
        <v>53</v>
      </c>
      <c r="E400" s="91" t="s">
        <v>1236</v>
      </c>
      <c r="F400" s="91"/>
      <c r="G400" s="91" t="s">
        <v>1237</v>
      </c>
      <c r="H400" s="91"/>
      <c r="I400" s="97"/>
      <c r="J400" s="97"/>
      <c r="K400" s="97"/>
      <c r="L400" s="97"/>
      <c r="M400" s="97"/>
      <c r="N400" s="97"/>
      <c r="O400" s="138" t="s">
        <v>1200</v>
      </c>
      <c r="P400" s="19" t="n">
        <v>1</v>
      </c>
      <c r="Q400" s="15" t="s">
        <v>45</v>
      </c>
    </row>
    <row r="401" customFormat="false" ht="13.8" hidden="false" customHeight="false" outlineLevel="0" collapsed="false">
      <c r="A401" s="91" t="n">
        <v>7</v>
      </c>
      <c r="B401" s="108" t="n">
        <v>0.732638888888889</v>
      </c>
      <c r="C401" s="91" t="s">
        <v>1238</v>
      </c>
      <c r="D401" s="54" t="s">
        <v>53</v>
      </c>
      <c r="E401" s="91" t="s">
        <v>1239</v>
      </c>
      <c r="F401" s="91" t="s">
        <v>1239</v>
      </c>
      <c r="G401" s="91" t="n">
        <v>6300</v>
      </c>
      <c r="H401" s="91"/>
      <c r="I401" s="97"/>
      <c r="J401" s="97"/>
      <c r="K401" s="97"/>
      <c r="L401" s="97"/>
      <c r="M401" s="97"/>
      <c r="N401" s="20" t="n">
        <v>43215</v>
      </c>
      <c r="O401" s="207" t="s">
        <v>1100</v>
      </c>
      <c r="P401" s="19" t="n">
        <v>1</v>
      </c>
      <c r="Q401" s="15" t="s">
        <v>45</v>
      </c>
    </row>
    <row r="402" customFormat="false" ht="13.8" hidden="false" customHeight="false" outlineLevel="0" collapsed="false">
      <c r="A402" s="3" t="s">
        <v>34</v>
      </c>
      <c r="B402" s="59" t="s">
        <v>1</v>
      </c>
      <c r="C402" s="4" t="s">
        <v>35</v>
      </c>
      <c r="D402" s="4" t="s">
        <v>3</v>
      </c>
      <c r="E402" s="4" t="s">
        <v>1021</v>
      </c>
      <c r="F402" s="5" t="s">
        <v>37</v>
      </c>
      <c r="G402" s="4" t="s">
        <v>38</v>
      </c>
      <c r="H402" s="6" t="s">
        <v>39</v>
      </c>
      <c r="I402" s="6"/>
      <c r="J402" s="6"/>
      <c r="K402" s="6" t="s">
        <v>40</v>
      </c>
      <c r="L402" s="6"/>
      <c r="M402" s="4" t="s">
        <v>41</v>
      </c>
      <c r="N402" s="6" t="s">
        <v>42</v>
      </c>
      <c r="O402" s="7" t="s">
        <v>43</v>
      </c>
      <c r="P402" s="4" t="s">
        <v>44</v>
      </c>
      <c r="Q402" s="15" t="s">
        <v>45</v>
      </c>
    </row>
    <row r="403" customFormat="false" ht="13.8" hidden="false" customHeight="false" outlineLevel="0" collapsed="false">
      <c r="A403" s="60" t="n">
        <v>43215</v>
      </c>
      <c r="B403" s="61" t="s">
        <v>311</v>
      </c>
      <c r="C403" s="62"/>
      <c r="D403" s="62"/>
      <c r="E403" s="63"/>
      <c r="F403" s="64" t="n">
        <f aca="false">G403+H403+K403</f>
        <v>25300</v>
      </c>
      <c r="G403" s="65" t="n">
        <f aca="false">SUM(G404:G413)</f>
        <v>25300</v>
      </c>
      <c r="H403" s="131" t="n">
        <f aca="false">SUM(H409)</f>
        <v>0</v>
      </c>
      <c r="I403" s="132"/>
      <c r="J403" s="132"/>
      <c r="K403" s="132" t="n">
        <f aca="false">SUM(K409)</f>
        <v>0</v>
      </c>
      <c r="L403" s="132"/>
      <c r="M403" s="62"/>
      <c r="N403" s="62"/>
      <c r="O403" s="68"/>
      <c r="P403" s="65" t="n">
        <f aca="false">SUM(P405:P22370)</f>
        <v>4.01785259131517E+058</v>
      </c>
      <c r="Q403" s="15" t="s">
        <v>45</v>
      </c>
    </row>
    <row r="404" customFormat="false" ht="13.8" hidden="false" customHeight="false" outlineLevel="0" collapsed="false">
      <c r="A404" s="91" t="n">
        <v>1</v>
      </c>
      <c r="B404" s="122" t="s">
        <v>1142</v>
      </c>
      <c r="C404" s="113" t="s">
        <v>1240</v>
      </c>
      <c r="D404" s="91" t="s">
        <v>476</v>
      </c>
      <c r="E404" s="91" t="s">
        <v>1241</v>
      </c>
      <c r="F404" s="91" t="s">
        <v>1242</v>
      </c>
      <c r="G404" s="91" t="n">
        <v>2700</v>
      </c>
      <c r="H404" s="91"/>
      <c r="I404" s="97"/>
      <c r="J404" s="97"/>
      <c r="K404" s="97"/>
      <c r="L404" s="97"/>
      <c r="M404" s="19" t="s">
        <v>1243</v>
      </c>
      <c r="N404" s="20" t="n">
        <v>43225</v>
      </c>
      <c r="O404" s="243" t="s">
        <v>1244</v>
      </c>
      <c r="P404" s="19" t="n">
        <v>1</v>
      </c>
      <c r="Q404" s="15" t="s">
        <v>45</v>
      </c>
    </row>
    <row r="405" customFormat="false" ht="13.8" hidden="false" customHeight="false" outlineLevel="0" collapsed="false">
      <c r="A405" s="19" t="n">
        <v>2</v>
      </c>
      <c r="B405" s="19" t="s">
        <v>1245</v>
      </c>
      <c r="C405" s="19" t="s">
        <v>1205</v>
      </c>
      <c r="D405" s="43" t="s">
        <v>1246</v>
      </c>
      <c r="E405" s="91" t="s">
        <v>1206</v>
      </c>
      <c r="F405" s="91" t="s">
        <v>1207</v>
      </c>
      <c r="G405" s="19" t="n">
        <v>13600</v>
      </c>
      <c r="H405" s="97"/>
      <c r="I405" s="97"/>
      <c r="J405" s="97"/>
      <c r="K405" s="97"/>
      <c r="L405" s="97"/>
      <c r="M405" s="19" t="s">
        <v>1209</v>
      </c>
      <c r="N405" s="20" t="n">
        <v>43277</v>
      </c>
      <c r="O405" s="207" t="s">
        <v>1247</v>
      </c>
      <c r="P405" s="19" t="n">
        <v>1</v>
      </c>
      <c r="Q405" s="15" t="s">
        <v>45</v>
      </c>
    </row>
    <row r="406" customFormat="false" ht="13.8" hidden="false" customHeight="false" outlineLevel="0" collapsed="false">
      <c r="A406" s="19" t="n">
        <v>3</v>
      </c>
      <c r="B406" s="19" t="s">
        <v>735</v>
      </c>
      <c r="C406" s="19" t="s">
        <v>1248</v>
      </c>
      <c r="D406" s="43" t="s">
        <v>476</v>
      </c>
      <c r="E406" s="19" t="s">
        <v>1249</v>
      </c>
      <c r="F406" s="91" t="s">
        <v>1250</v>
      </c>
      <c r="G406" s="97"/>
      <c r="H406" s="97"/>
      <c r="I406" s="97"/>
      <c r="J406" s="97"/>
      <c r="K406" s="97"/>
      <c r="L406" s="97"/>
      <c r="M406" s="97"/>
      <c r="N406" s="97"/>
      <c r="O406" s="230" t="s">
        <v>1137</v>
      </c>
      <c r="P406" s="19" t="n">
        <v>1</v>
      </c>
      <c r="Q406" s="15" t="s">
        <v>45</v>
      </c>
    </row>
    <row r="407" customFormat="false" ht="13.8" hidden="false" customHeight="false" outlineLevel="0" collapsed="false">
      <c r="A407" s="6" t="s">
        <v>1251</v>
      </c>
      <c r="B407" s="176" t="s">
        <v>1252</v>
      </c>
      <c r="C407" s="244" t="s">
        <v>1253</v>
      </c>
      <c r="D407" s="174" t="s">
        <v>53</v>
      </c>
      <c r="E407" s="244" t="s">
        <v>1254</v>
      </c>
      <c r="F407" s="245" t="s">
        <v>1255</v>
      </c>
      <c r="G407" s="176" t="s">
        <v>1048</v>
      </c>
      <c r="H407" s="173"/>
      <c r="I407" s="173"/>
      <c r="J407" s="173"/>
      <c r="K407" s="173"/>
      <c r="L407" s="173"/>
      <c r="M407" s="173"/>
      <c r="N407" s="173"/>
      <c r="O407" s="221" t="s">
        <v>1256</v>
      </c>
      <c r="P407" s="19" t="n">
        <v>1</v>
      </c>
      <c r="Q407" s="15" t="s">
        <v>45</v>
      </c>
    </row>
    <row r="408" customFormat="false" ht="13.8" hidden="false" customHeight="false" outlineLevel="0" collapsed="false">
      <c r="A408" s="6" t="s">
        <v>1257</v>
      </c>
      <c r="B408" s="19" t="s">
        <v>1258</v>
      </c>
      <c r="C408" s="91" t="s">
        <v>1259</v>
      </c>
      <c r="D408" s="54" t="s">
        <v>53</v>
      </c>
      <c r="E408" s="97"/>
      <c r="F408" s="97"/>
      <c r="G408" s="97"/>
      <c r="H408" s="97"/>
      <c r="I408" s="97"/>
      <c r="J408" s="97"/>
      <c r="K408" s="97"/>
      <c r="L408" s="97"/>
      <c r="M408" s="97"/>
      <c r="N408" s="97"/>
      <c r="O408" s="140" t="s">
        <v>771</v>
      </c>
      <c r="P408" s="19" t="n">
        <v>1</v>
      </c>
      <c r="Q408" s="15" t="s">
        <v>45</v>
      </c>
    </row>
    <row r="409" customFormat="false" ht="13.8" hidden="false" customHeight="false" outlineLevel="0" collapsed="false">
      <c r="A409" s="19" t="n">
        <v>6</v>
      </c>
      <c r="B409" s="19" t="s">
        <v>354</v>
      </c>
      <c r="C409" s="98" t="s">
        <v>1260</v>
      </c>
      <c r="D409" s="54" t="s">
        <v>53</v>
      </c>
      <c r="E409" s="97"/>
      <c r="F409" s="97"/>
      <c r="G409" s="97"/>
      <c r="H409" s="97"/>
      <c r="I409" s="97"/>
      <c r="J409" s="97"/>
      <c r="K409" s="97"/>
      <c r="L409" s="97"/>
      <c r="M409" s="97"/>
      <c r="N409" s="97"/>
      <c r="O409" s="140" t="s">
        <v>1261</v>
      </c>
      <c r="P409" s="19" t="n">
        <v>1</v>
      </c>
      <c r="Q409" s="15" t="s">
        <v>45</v>
      </c>
    </row>
    <row r="410" customFormat="false" ht="13.8" hidden="false" customHeight="false" outlineLevel="0" collapsed="false">
      <c r="A410" s="19" t="n">
        <v>7</v>
      </c>
      <c r="B410" s="19" t="s">
        <v>359</v>
      </c>
      <c r="C410" s="98" t="s">
        <v>1262</v>
      </c>
      <c r="D410" s="54" t="s">
        <v>53</v>
      </c>
      <c r="E410" s="91" t="s">
        <v>1263</v>
      </c>
      <c r="F410" s="91" t="s">
        <v>1264</v>
      </c>
      <c r="G410" s="19" t="n">
        <v>6700</v>
      </c>
      <c r="H410" s="97"/>
      <c r="I410" s="97"/>
      <c r="J410" s="97"/>
      <c r="K410" s="97"/>
      <c r="L410" s="97"/>
      <c r="M410" s="19" t="s">
        <v>1265</v>
      </c>
      <c r="N410" s="20" t="n">
        <v>43216</v>
      </c>
      <c r="O410" s="207" t="s">
        <v>1266</v>
      </c>
      <c r="P410" s="19" t="n">
        <v>1</v>
      </c>
      <c r="Q410" s="15" t="s">
        <v>45</v>
      </c>
    </row>
    <row r="411" customFormat="false" ht="13.8" hidden="false" customHeight="false" outlineLevel="0" collapsed="false">
      <c r="A411" s="6" t="s">
        <v>1267</v>
      </c>
      <c r="B411" s="150" t="n">
        <v>43385</v>
      </c>
      <c r="C411" s="91" t="s">
        <v>1268</v>
      </c>
      <c r="D411" s="54" t="s">
        <v>53</v>
      </c>
      <c r="E411" s="91" t="s">
        <v>1269</v>
      </c>
      <c r="F411" s="19" t="s">
        <v>1270</v>
      </c>
      <c r="G411" s="97"/>
      <c r="H411" s="19" t="s">
        <v>1271</v>
      </c>
      <c r="I411" s="97"/>
      <c r="J411" s="97"/>
      <c r="K411" s="97"/>
      <c r="L411" s="97"/>
      <c r="M411" s="97"/>
      <c r="N411" s="97"/>
      <c r="O411" s="207" t="s">
        <v>1272</v>
      </c>
      <c r="P411" s="19" t="n">
        <v>1</v>
      </c>
      <c r="Q411" s="15" t="s">
        <v>45</v>
      </c>
    </row>
    <row r="412" customFormat="false" ht="13.8" hidden="false" customHeight="false" outlineLevel="0" collapsed="false">
      <c r="A412" s="6" t="s">
        <v>1273</v>
      </c>
      <c r="B412" s="19" t="s">
        <v>708</v>
      </c>
      <c r="C412" s="19" t="s">
        <v>1274</v>
      </c>
      <c r="D412" s="43" t="s">
        <v>801</v>
      </c>
      <c r="E412" s="91" t="s">
        <v>1275</v>
      </c>
      <c r="F412" s="97"/>
      <c r="G412" s="97"/>
      <c r="H412" s="97"/>
      <c r="I412" s="97"/>
      <c r="J412" s="97"/>
      <c r="K412" s="97"/>
      <c r="L412" s="97"/>
      <c r="M412" s="97"/>
      <c r="N412" s="97"/>
      <c r="O412" s="207" t="s">
        <v>1276</v>
      </c>
      <c r="P412" s="19" t="n">
        <v>1</v>
      </c>
      <c r="Q412" s="15" t="s">
        <v>45</v>
      </c>
    </row>
    <row r="413" customFormat="false" ht="13.8" hidden="false" customHeight="false" outlineLevel="0" collapsed="false">
      <c r="A413" s="19" t="n">
        <v>10</v>
      </c>
      <c r="B413" s="19" t="s">
        <v>371</v>
      </c>
      <c r="C413" s="19" t="s">
        <v>1277</v>
      </c>
      <c r="D413" s="54" t="s">
        <v>53</v>
      </c>
      <c r="E413" s="91" t="s">
        <v>1278</v>
      </c>
      <c r="F413" s="97"/>
      <c r="G413" s="19" t="n">
        <v>2300</v>
      </c>
      <c r="H413" s="97"/>
      <c r="I413" s="97"/>
      <c r="J413" s="97"/>
      <c r="K413" s="97"/>
      <c r="L413" s="97"/>
      <c r="M413" s="19" t="s">
        <v>1279</v>
      </c>
      <c r="N413" s="20" t="n">
        <v>43221</v>
      </c>
      <c r="O413" s="246" t="s">
        <v>1244</v>
      </c>
      <c r="P413" s="19" t="n">
        <v>1</v>
      </c>
      <c r="Q413" s="15" t="s">
        <v>45</v>
      </c>
    </row>
    <row r="414" customFormat="false" ht="13.8" hidden="false" customHeight="false" outlineLevel="0" collapsed="false">
      <c r="A414" s="3" t="s">
        <v>34</v>
      </c>
      <c r="B414" s="59" t="s">
        <v>1</v>
      </c>
      <c r="C414" s="4" t="s">
        <v>35</v>
      </c>
      <c r="D414" s="4" t="s">
        <v>3</v>
      </c>
      <c r="E414" s="4" t="s">
        <v>1021</v>
      </c>
      <c r="F414" s="5" t="s">
        <v>37</v>
      </c>
      <c r="G414" s="4" t="s">
        <v>38</v>
      </c>
      <c r="H414" s="6" t="s">
        <v>39</v>
      </c>
      <c r="I414" s="6"/>
      <c r="J414" s="6"/>
      <c r="K414" s="6" t="s">
        <v>40</v>
      </c>
      <c r="L414" s="6"/>
      <c r="M414" s="4" t="s">
        <v>41</v>
      </c>
      <c r="N414" s="6" t="s">
        <v>42</v>
      </c>
      <c r="O414" s="7" t="s">
        <v>43</v>
      </c>
      <c r="P414" s="4" t="s">
        <v>44</v>
      </c>
      <c r="Q414" s="15" t="s">
        <v>45</v>
      </c>
    </row>
    <row r="415" customFormat="false" ht="13.8" hidden="false" customHeight="false" outlineLevel="0" collapsed="false">
      <c r="A415" s="60" t="n">
        <v>43216</v>
      </c>
      <c r="B415" s="61" t="s">
        <v>349</v>
      </c>
      <c r="C415" s="62"/>
      <c r="D415" s="62"/>
      <c r="E415" s="63"/>
      <c r="F415" s="64" t="n">
        <f aca="false">G415+H415+K415</f>
        <v>34200</v>
      </c>
      <c r="G415" s="65" t="n">
        <f aca="false">SUM(G416:G428)</f>
        <v>22200</v>
      </c>
      <c r="H415" s="115" t="n">
        <f aca="false">SUM(H416:H425)</f>
        <v>12000</v>
      </c>
      <c r="I415" s="132"/>
      <c r="J415" s="132"/>
      <c r="K415" s="132" t="n">
        <f aca="false">SUM(K421)</f>
        <v>0</v>
      </c>
      <c r="L415" s="132"/>
      <c r="M415" s="62"/>
      <c r="N415" s="62"/>
      <c r="O415" s="68"/>
      <c r="P415" s="65" t="n">
        <f aca="false">SUM(P416:P22382)</f>
        <v>2.00892629565759E+058</v>
      </c>
      <c r="Q415" s="15" t="s">
        <v>45</v>
      </c>
    </row>
    <row r="416" customFormat="false" ht="13.8" hidden="false" customHeight="false" outlineLevel="0" collapsed="false">
      <c r="A416" s="19" t="n">
        <v>1</v>
      </c>
      <c r="B416" s="118" t="n">
        <v>0.403472222222222</v>
      </c>
      <c r="C416" s="91" t="s">
        <v>1280</v>
      </c>
      <c r="D416" s="19" t="s">
        <v>110</v>
      </c>
      <c r="E416" s="91" t="s">
        <v>1281</v>
      </c>
      <c r="F416" s="97"/>
      <c r="G416" s="97"/>
      <c r="H416" s="131"/>
      <c r="I416" s="169"/>
      <c r="J416" s="169"/>
      <c r="K416" s="97"/>
      <c r="L416" s="97"/>
      <c r="M416" s="97"/>
      <c r="N416" s="97"/>
      <c r="O416" s="247" t="s">
        <v>1282</v>
      </c>
      <c r="P416" s="19" t="n">
        <v>1</v>
      </c>
      <c r="Q416" s="15" t="s">
        <v>45</v>
      </c>
    </row>
    <row r="417" customFormat="false" ht="13.8" hidden="false" customHeight="false" outlineLevel="0" collapsed="false">
      <c r="A417" s="19" t="n">
        <v>2</v>
      </c>
      <c r="B417" s="118" t="n">
        <v>0.425694444444444</v>
      </c>
      <c r="C417" s="19" t="s">
        <v>1283</v>
      </c>
      <c r="D417" s="19" t="s">
        <v>110</v>
      </c>
      <c r="E417" s="91" t="s">
        <v>1284</v>
      </c>
      <c r="F417" s="97"/>
      <c r="G417" s="97"/>
      <c r="H417" s="19" t="n">
        <v>12000</v>
      </c>
      <c r="I417" s="19"/>
      <c r="J417" s="19"/>
      <c r="K417" s="19"/>
      <c r="L417" s="19"/>
      <c r="M417" s="97"/>
      <c r="N417" s="97"/>
      <c r="O417" s="207" t="s">
        <v>1285</v>
      </c>
      <c r="P417" s="19" t="n">
        <v>1</v>
      </c>
      <c r="Q417" s="15" t="s">
        <v>45</v>
      </c>
    </row>
    <row r="418" customFormat="false" ht="13.8" hidden="false" customHeight="false" outlineLevel="0" collapsed="false">
      <c r="A418" s="19" t="n">
        <v>3</v>
      </c>
      <c r="B418" s="118" t="n">
        <v>0.430555555555556</v>
      </c>
      <c r="C418" s="98" t="s">
        <v>1286</v>
      </c>
      <c r="D418" s="19" t="s">
        <v>110</v>
      </c>
      <c r="E418" s="19" t="s">
        <v>1287</v>
      </c>
      <c r="F418" s="97"/>
      <c r="G418" s="19" t="n">
        <v>5900</v>
      </c>
      <c r="H418" s="19"/>
      <c r="I418" s="97"/>
      <c r="J418" s="97"/>
      <c r="K418" s="97"/>
      <c r="L418" s="97"/>
      <c r="M418" s="19" t="s">
        <v>1288</v>
      </c>
      <c r="N418" s="19" t="n">
        <v>26.04</v>
      </c>
      <c r="O418" s="186" t="s">
        <v>15</v>
      </c>
      <c r="P418" s="19" t="n">
        <v>1</v>
      </c>
      <c r="Q418" s="15" t="s">
        <v>45</v>
      </c>
    </row>
    <row r="419" customFormat="false" ht="13.8" hidden="false" customHeight="false" outlineLevel="0" collapsed="false">
      <c r="A419" s="19" t="n">
        <v>4</v>
      </c>
      <c r="B419" s="118" t="n">
        <v>0.440972222222222</v>
      </c>
      <c r="C419" s="19" t="n">
        <v>84965412954</v>
      </c>
      <c r="D419" s="19" t="s">
        <v>110</v>
      </c>
      <c r="E419" s="19" t="s">
        <v>1289</v>
      </c>
      <c r="F419" s="91" t="s">
        <v>1290</v>
      </c>
      <c r="G419" s="97"/>
      <c r="H419" s="97"/>
      <c r="I419" s="97"/>
      <c r="J419" s="97"/>
      <c r="K419" s="97"/>
      <c r="L419" s="97"/>
      <c r="M419" s="97"/>
      <c r="N419" s="97"/>
      <c r="O419" s="248" t="s">
        <v>1291</v>
      </c>
      <c r="P419" s="19" t="n">
        <v>1</v>
      </c>
      <c r="Q419" s="15" t="s">
        <v>45</v>
      </c>
    </row>
    <row r="420" customFormat="false" ht="13.8" hidden="false" customHeight="false" outlineLevel="0" collapsed="false">
      <c r="A420" s="19" t="n">
        <v>5</v>
      </c>
      <c r="B420" s="118" t="n">
        <v>0.473611111111111</v>
      </c>
      <c r="C420" s="91" t="s">
        <v>1292</v>
      </c>
      <c r="D420" s="54" t="s">
        <v>53</v>
      </c>
      <c r="E420" s="19" t="s">
        <v>1293</v>
      </c>
      <c r="F420" s="97"/>
      <c r="G420" s="19" t="s">
        <v>933</v>
      </c>
      <c r="H420" s="97"/>
      <c r="I420" s="97"/>
      <c r="J420" s="97"/>
      <c r="K420" s="97"/>
      <c r="L420" s="97"/>
      <c r="M420" s="97"/>
      <c r="N420" s="97"/>
      <c r="O420" s="188" t="s">
        <v>1294</v>
      </c>
      <c r="P420" s="19" t="n">
        <v>1</v>
      </c>
      <c r="Q420" s="15" t="s">
        <v>45</v>
      </c>
    </row>
    <row r="421" customFormat="false" ht="13.8" hidden="false" customHeight="false" outlineLevel="0" collapsed="false">
      <c r="A421" s="19" t="n">
        <v>6</v>
      </c>
      <c r="B421" s="19" t="s">
        <v>122</v>
      </c>
      <c r="C421" s="91" t="s">
        <v>1295</v>
      </c>
      <c r="D421" s="54" t="s">
        <v>53</v>
      </c>
      <c r="E421" s="97"/>
      <c r="F421" s="97"/>
      <c r="G421" s="97"/>
      <c r="H421" s="97"/>
      <c r="I421" s="97"/>
      <c r="J421" s="97"/>
      <c r="K421" s="97"/>
      <c r="L421" s="97"/>
      <c r="M421" s="97"/>
      <c r="N421" s="97"/>
      <c r="O421" s="140" t="s">
        <v>771</v>
      </c>
      <c r="P421" s="19" t="n">
        <v>1</v>
      </c>
      <c r="Q421" s="15" t="s">
        <v>45</v>
      </c>
    </row>
    <row r="422" customFormat="false" ht="13.8" hidden="false" customHeight="false" outlineLevel="0" collapsed="false">
      <c r="A422" s="19" t="n">
        <v>7</v>
      </c>
      <c r="B422" s="110" t="n">
        <v>0.538194444444444</v>
      </c>
      <c r="C422" s="19" t="n">
        <v>89163123429</v>
      </c>
      <c r="D422" s="54" t="s">
        <v>53</v>
      </c>
      <c r="E422" s="91" t="s">
        <v>1296</v>
      </c>
      <c r="F422" s="97"/>
      <c r="G422" s="97"/>
      <c r="H422" s="97"/>
      <c r="I422" s="97"/>
      <c r="J422" s="97"/>
      <c r="K422" s="97"/>
      <c r="L422" s="97"/>
      <c r="M422" s="97"/>
      <c r="N422" s="97"/>
      <c r="O422" s="140" t="s">
        <v>1297</v>
      </c>
      <c r="P422" s="19" t="n">
        <v>1</v>
      </c>
      <c r="Q422" s="15" t="s">
        <v>45</v>
      </c>
    </row>
    <row r="423" customFormat="false" ht="13.8" hidden="false" customHeight="false" outlineLevel="0" collapsed="false">
      <c r="A423" s="19" t="n">
        <v>8</v>
      </c>
      <c r="B423" s="19" t="s">
        <v>149</v>
      </c>
      <c r="C423" s="91" t="s">
        <v>1298</v>
      </c>
      <c r="D423" s="54" t="s">
        <v>53</v>
      </c>
      <c r="E423" s="91" t="s">
        <v>1299</v>
      </c>
      <c r="F423" s="97"/>
      <c r="G423" s="97"/>
      <c r="H423" s="97"/>
      <c r="I423" s="97"/>
      <c r="J423" s="97"/>
      <c r="K423" s="97"/>
      <c r="L423" s="97"/>
      <c r="M423" s="97"/>
      <c r="N423" s="97"/>
      <c r="O423" s="138" t="s">
        <v>1300</v>
      </c>
      <c r="P423" s="19" t="n">
        <v>1</v>
      </c>
      <c r="Q423" s="15" t="s">
        <v>45</v>
      </c>
    </row>
    <row r="424" customFormat="false" ht="13.8" hidden="false" customHeight="false" outlineLevel="0" collapsed="false">
      <c r="A424" s="19" t="n">
        <v>9</v>
      </c>
      <c r="B424" s="19" t="s">
        <v>887</v>
      </c>
      <c r="C424" s="19" t="s">
        <v>1301</v>
      </c>
      <c r="D424" s="54" t="s">
        <v>53</v>
      </c>
      <c r="E424" s="91" t="s">
        <v>1302</v>
      </c>
      <c r="F424" s="97"/>
      <c r="G424" s="97"/>
      <c r="H424" s="97"/>
      <c r="I424" s="97"/>
      <c r="J424" s="97"/>
      <c r="K424" s="97"/>
      <c r="L424" s="97"/>
      <c r="M424" s="97"/>
      <c r="N424" s="97"/>
      <c r="O424" s="230" t="s">
        <v>1303</v>
      </c>
      <c r="P424" s="19" t="n">
        <v>1</v>
      </c>
      <c r="Q424" s="15" t="s">
        <v>45</v>
      </c>
    </row>
    <row r="425" customFormat="false" ht="13.8" hidden="false" customHeight="false" outlineLevel="0" collapsed="false">
      <c r="A425" s="19" t="n">
        <v>10</v>
      </c>
      <c r="B425" s="19" t="s">
        <v>154</v>
      </c>
      <c r="C425" s="19" t="s">
        <v>1304</v>
      </c>
      <c r="D425" s="54" t="s">
        <v>53</v>
      </c>
      <c r="E425" s="91" t="s">
        <v>1305</v>
      </c>
      <c r="F425" s="97"/>
      <c r="G425" s="97"/>
      <c r="H425" s="97"/>
      <c r="I425" s="97"/>
      <c r="J425" s="97"/>
      <c r="K425" s="97"/>
      <c r="L425" s="97"/>
      <c r="M425" s="97"/>
      <c r="N425" s="97"/>
      <c r="O425" s="138" t="s">
        <v>1306</v>
      </c>
      <c r="P425" s="19" t="n">
        <v>1</v>
      </c>
      <c r="Q425" s="15" t="s">
        <v>45</v>
      </c>
    </row>
    <row r="426" customFormat="false" ht="13.8" hidden="false" customHeight="false" outlineLevel="0" collapsed="false">
      <c r="A426" s="19" t="n">
        <v>11</v>
      </c>
      <c r="B426" s="19" t="s">
        <v>162</v>
      </c>
      <c r="C426" s="19" t="s">
        <v>1307</v>
      </c>
      <c r="D426" s="19" t="s">
        <v>1308</v>
      </c>
      <c r="E426" s="19" t="s">
        <v>1309</v>
      </c>
      <c r="F426" s="19" t="s">
        <v>1310</v>
      </c>
      <c r="G426" s="19"/>
      <c r="H426" s="97"/>
      <c r="I426" s="97"/>
      <c r="J426" s="97"/>
      <c r="K426" s="97"/>
      <c r="L426" s="97"/>
      <c r="M426" s="97"/>
      <c r="N426" s="97"/>
      <c r="O426" s="19" t="s">
        <v>1311</v>
      </c>
      <c r="P426" s="97"/>
      <c r="Q426" s="15" t="s">
        <v>45</v>
      </c>
    </row>
    <row r="427" customFormat="false" ht="13.8" hidden="false" customHeight="false" outlineLevel="0" collapsed="false">
      <c r="A427" s="6" t="s">
        <v>1312</v>
      </c>
      <c r="B427" s="19" t="s">
        <v>404</v>
      </c>
      <c r="C427" s="91" t="s">
        <v>1313</v>
      </c>
      <c r="D427" s="54" t="s">
        <v>53</v>
      </c>
      <c r="E427" s="91" t="s">
        <v>1314</v>
      </c>
      <c r="F427" s="24" t="s">
        <v>1315</v>
      </c>
      <c r="G427" s="19" t="n">
        <v>13800</v>
      </c>
      <c r="H427" s="97"/>
      <c r="I427" s="97"/>
      <c r="J427" s="97"/>
      <c r="K427" s="97"/>
      <c r="M427" s="24" t="s">
        <v>1316</v>
      </c>
      <c r="N427" s="20" t="n">
        <v>43232</v>
      </c>
      <c r="O427" s="186" t="s">
        <v>15</v>
      </c>
      <c r="P427" s="19" t="n">
        <v>1</v>
      </c>
      <c r="Q427" s="15" t="s">
        <v>45</v>
      </c>
    </row>
    <row r="428" customFormat="false" ht="13.8" hidden="false" customHeight="false" outlineLevel="0" collapsed="false">
      <c r="A428" s="19" t="n">
        <v>13</v>
      </c>
      <c r="B428" s="19" t="s">
        <v>83</v>
      </c>
      <c r="C428" s="91" t="s">
        <v>1317</v>
      </c>
      <c r="D428" s="19" t="s">
        <v>1308</v>
      </c>
      <c r="E428" s="19" t="s">
        <v>1318</v>
      </c>
      <c r="F428" s="91" t="s">
        <v>1319</v>
      </c>
      <c r="G428" s="19" t="n">
        <v>2500</v>
      </c>
      <c r="H428" s="97"/>
      <c r="I428" s="97"/>
      <c r="J428" s="97"/>
      <c r="K428" s="97"/>
      <c r="L428" s="97"/>
      <c r="M428" s="19" t="s">
        <v>1320</v>
      </c>
      <c r="N428" s="20" t="n">
        <v>43220</v>
      </c>
      <c r="O428" s="186" t="s">
        <v>15</v>
      </c>
      <c r="P428" s="97"/>
      <c r="Q428" s="15" t="s">
        <v>45</v>
      </c>
    </row>
    <row r="429" customFormat="false" ht="13.8" hidden="false" customHeight="false" outlineLevel="0" collapsed="false">
      <c r="A429" s="3" t="s">
        <v>34</v>
      </c>
      <c r="B429" s="59" t="s">
        <v>1</v>
      </c>
      <c r="C429" s="4" t="s">
        <v>35</v>
      </c>
      <c r="D429" s="4" t="s">
        <v>3</v>
      </c>
      <c r="E429" s="4" t="s">
        <v>1021</v>
      </c>
      <c r="F429" s="5" t="s">
        <v>37</v>
      </c>
      <c r="G429" s="4" t="s">
        <v>38</v>
      </c>
      <c r="H429" s="6" t="s">
        <v>39</v>
      </c>
      <c r="I429" s="6"/>
      <c r="J429" s="6"/>
      <c r="K429" s="6" t="s">
        <v>40</v>
      </c>
      <c r="L429" s="6"/>
      <c r="M429" s="4" t="s">
        <v>41</v>
      </c>
      <c r="N429" s="6" t="s">
        <v>42</v>
      </c>
      <c r="O429" s="7" t="s">
        <v>43</v>
      </c>
      <c r="P429" s="4" t="s">
        <v>44</v>
      </c>
      <c r="Q429" s="15" t="s">
        <v>45</v>
      </c>
    </row>
    <row r="430" customFormat="false" ht="13.8" hidden="false" customHeight="false" outlineLevel="0" collapsed="false">
      <c r="A430" s="60" t="n">
        <v>43217</v>
      </c>
      <c r="B430" s="61" t="s">
        <v>394</v>
      </c>
      <c r="C430" s="62"/>
      <c r="D430" s="62"/>
      <c r="E430" s="63"/>
      <c r="F430" s="64" t="n">
        <f aca="false">G430+H430+K430</f>
        <v>13800</v>
      </c>
      <c r="G430" s="65" t="n">
        <f aca="false">SUM(G431:G438)</f>
        <v>13800</v>
      </c>
      <c r="H430" s="115" t="n">
        <f aca="false">SUM(H431:H438)</f>
        <v>0</v>
      </c>
      <c r="I430" s="132"/>
      <c r="J430" s="132"/>
      <c r="K430" s="132" t="n">
        <f aca="false">SUM(K436)</f>
        <v>0</v>
      </c>
      <c r="L430" s="132"/>
      <c r="M430" s="62"/>
      <c r="N430" s="62"/>
      <c r="O430" s="68"/>
      <c r="P430" s="65" t="n">
        <f aca="false">SUM(P431:P22397)</f>
        <v>1.00446314782879E+058</v>
      </c>
      <c r="Q430" s="15" t="s">
        <v>45</v>
      </c>
    </row>
    <row r="431" customFormat="false" ht="13.8" hidden="false" customHeight="false" outlineLevel="0" collapsed="false">
      <c r="A431" s="19" t="n">
        <v>1</v>
      </c>
      <c r="B431" s="236" t="s">
        <v>1321</v>
      </c>
      <c r="C431" s="91" t="s">
        <v>1322</v>
      </c>
      <c r="D431" s="43" t="s">
        <v>53</v>
      </c>
      <c r="E431" s="19" t="s">
        <v>1323</v>
      </c>
      <c r="F431" s="97"/>
      <c r="G431" s="19"/>
      <c r="H431" s="97"/>
      <c r="I431" s="97"/>
      <c r="J431" s="97"/>
      <c r="K431" s="97"/>
      <c r="L431" s="97"/>
      <c r="M431" s="97"/>
      <c r="N431" s="97"/>
      <c r="O431" s="186" t="s">
        <v>1324</v>
      </c>
      <c r="P431" s="97"/>
      <c r="Q431" s="15" t="s">
        <v>45</v>
      </c>
    </row>
    <row r="432" customFormat="false" ht="13.8" hidden="false" customHeight="false" outlineLevel="0" collapsed="false">
      <c r="A432" s="19" t="n">
        <v>2</v>
      </c>
      <c r="B432" s="118" t="n">
        <v>0.400694444444444</v>
      </c>
      <c r="C432" s="19" t="s">
        <v>1325</v>
      </c>
      <c r="D432" s="43" t="s">
        <v>687</v>
      </c>
      <c r="E432" s="24" t="s">
        <v>1326</v>
      </c>
      <c r="F432" s="91" t="s">
        <v>1327</v>
      </c>
      <c r="G432" s="19" t="s">
        <v>1328</v>
      </c>
      <c r="H432" s="97"/>
      <c r="I432" s="97"/>
      <c r="J432" s="97"/>
      <c r="K432" s="97"/>
      <c r="L432" s="97"/>
      <c r="M432" s="97"/>
      <c r="N432" s="97"/>
      <c r="O432" s="230" t="s">
        <v>1329</v>
      </c>
      <c r="P432" s="97"/>
      <c r="Q432" s="15" t="s">
        <v>45</v>
      </c>
    </row>
    <row r="433" customFormat="false" ht="13.8" hidden="false" customHeight="false" outlineLevel="0" collapsed="false">
      <c r="A433" s="19" t="n">
        <v>3</v>
      </c>
      <c r="B433" s="19" t="s">
        <v>359</v>
      </c>
      <c r="C433" s="19" t="s">
        <v>1330</v>
      </c>
      <c r="D433" s="43" t="s">
        <v>53</v>
      </c>
      <c r="E433" s="91" t="s">
        <v>1331</v>
      </c>
      <c r="F433" s="19" t="s">
        <v>1332</v>
      </c>
      <c r="G433" s="19" t="s">
        <v>1333</v>
      </c>
      <c r="H433" s="97"/>
      <c r="I433" s="97"/>
      <c r="J433" s="97"/>
      <c r="K433" s="97"/>
      <c r="L433" s="97"/>
      <c r="M433" s="97"/>
      <c r="N433" s="97"/>
      <c r="O433" s="138" t="s">
        <v>1306</v>
      </c>
      <c r="P433" s="97"/>
      <c r="Q433" s="15" t="s">
        <v>45</v>
      </c>
    </row>
    <row r="434" customFormat="false" ht="13.8" hidden="false" customHeight="false" outlineLevel="0" collapsed="false">
      <c r="A434" s="19" t="n">
        <v>4</v>
      </c>
      <c r="B434" s="19" t="s">
        <v>141</v>
      </c>
      <c r="C434" s="91" t="s">
        <v>1334</v>
      </c>
      <c r="D434" s="43" t="s">
        <v>53</v>
      </c>
      <c r="E434" s="91" t="s">
        <v>1335</v>
      </c>
      <c r="F434" s="19" t="s">
        <v>1336</v>
      </c>
      <c r="G434" s="19" t="s">
        <v>1053</v>
      </c>
      <c r="H434" s="97"/>
      <c r="I434" s="97"/>
      <c r="J434" s="97"/>
      <c r="K434" s="97"/>
      <c r="L434" s="97"/>
      <c r="M434" s="97"/>
      <c r="N434" s="97"/>
      <c r="O434" s="138" t="s">
        <v>1337</v>
      </c>
      <c r="P434" s="97"/>
      <c r="Q434" s="15" t="s">
        <v>45</v>
      </c>
    </row>
    <row r="435" customFormat="false" ht="13.8" hidden="false" customHeight="false" outlineLevel="0" collapsed="false">
      <c r="A435" s="19" t="n">
        <v>5</v>
      </c>
      <c r="B435" s="19" t="s">
        <v>149</v>
      </c>
      <c r="C435" s="91" t="s">
        <v>1338</v>
      </c>
      <c r="D435" s="43" t="s">
        <v>53</v>
      </c>
      <c r="E435" s="91" t="s">
        <v>1339</v>
      </c>
      <c r="F435" s="19" t="s">
        <v>1340</v>
      </c>
      <c r="G435" s="19" t="n">
        <v>13800</v>
      </c>
      <c r="H435" s="97"/>
      <c r="I435" s="97"/>
      <c r="J435" s="97"/>
      <c r="K435" s="97"/>
      <c r="L435" s="97"/>
      <c r="M435" s="19" t="s">
        <v>1341</v>
      </c>
      <c r="N435" s="20" t="n">
        <v>43218</v>
      </c>
      <c r="O435" s="186" t="s">
        <v>15</v>
      </c>
      <c r="P435" s="97"/>
      <c r="Q435" s="15" t="s">
        <v>45</v>
      </c>
    </row>
    <row r="436" customFormat="false" ht="13.8" hidden="false" customHeight="false" outlineLevel="0" collapsed="false">
      <c r="A436" s="19" t="n">
        <v>6</v>
      </c>
      <c r="B436" s="19" t="s">
        <v>154</v>
      </c>
      <c r="C436" s="19" t="n">
        <v>79262746287</v>
      </c>
      <c r="D436" s="43" t="s">
        <v>53</v>
      </c>
      <c r="E436" s="97"/>
      <c r="F436" s="97"/>
      <c r="G436" s="97"/>
      <c r="H436" s="97"/>
      <c r="I436" s="97"/>
      <c r="J436" s="97"/>
      <c r="K436" s="97"/>
      <c r="L436" s="97"/>
      <c r="M436" s="97"/>
      <c r="N436" s="97"/>
      <c r="O436" s="233" t="s">
        <v>1342</v>
      </c>
      <c r="P436" s="97"/>
      <c r="Q436" s="15" t="s">
        <v>45</v>
      </c>
    </row>
    <row r="437" customFormat="false" ht="13.8" hidden="false" customHeight="false" outlineLevel="0" collapsed="false">
      <c r="A437" s="141" t="n">
        <v>7</v>
      </c>
      <c r="B437" s="249" t="n">
        <v>0.567361111111111</v>
      </c>
      <c r="C437" s="141" t="s">
        <v>1343</v>
      </c>
      <c r="D437" s="208" t="s">
        <v>110</v>
      </c>
      <c r="E437" s="95" t="s">
        <v>1344</v>
      </c>
      <c r="F437" s="141" t="s">
        <v>1345</v>
      </c>
      <c r="G437" s="107" t="s">
        <v>1346</v>
      </c>
      <c r="H437" s="183"/>
      <c r="I437" s="183"/>
      <c r="J437" s="183"/>
      <c r="K437" s="183"/>
      <c r="L437" s="183"/>
      <c r="M437" s="141" t="s">
        <v>1347</v>
      </c>
      <c r="N437" s="184" t="n">
        <v>43220</v>
      </c>
      <c r="O437" s="250" t="s">
        <v>1348</v>
      </c>
      <c r="P437" s="97"/>
      <c r="Q437" s="15" t="s">
        <v>45</v>
      </c>
    </row>
    <row r="438" customFormat="false" ht="13.8" hidden="false" customHeight="false" outlineLevel="0" collapsed="false">
      <c r="A438" s="19" t="n">
        <v>8</v>
      </c>
      <c r="B438" s="110" t="n">
        <v>0.791666666666667</v>
      </c>
      <c r="C438" s="19" t="n">
        <v>84954284070</v>
      </c>
      <c r="D438" s="43" t="s">
        <v>110</v>
      </c>
      <c r="E438" s="19" t="s">
        <v>1349</v>
      </c>
      <c r="F438" s="19" t="s">
        <v>1350</v>
      </c>
      <c r="G438" s="19" t="s">
        <v>997</v>
      </c>
      <c r="H438" s="97"/>
      <c r="I438" s="97"/>
      <c r="J438" s="97"/>
      <c r="K438" s="97"/>
      <c r="L438" s="97"/>
      <c r="M438" s="97"/>
      <c r="N438" s="97"/>
      <c r="O438" s="251" t="s">
        <v>1351</v>
      </c>
      <c r="P438" s="97"/>
      <c r="Q438" s="15" t="s">
        <v>45</v>
      </c>
    </row>
    <row r="439" customFormat="false" ht="13.8" hidden="false" customHeight="false" outlineLevel="0" collapsed="false">
      <c r="A439" s="3" t="s">
        <v>34</v>
      </c>
      <c r="B439" s="59" t="s">
        <v>1</v>
      </c>
      <c r="C439" s="4" t="s">
        <v>35</v>
      </c>
      <c r="D439" s="4" t="s">
        <v>3</v>
      </c>
      <c r="E439" s="4" t="s">
        <v>1021</v>
      </c>
      <c r="F439" s="5" t="s">
        <v>37</v>
      </c>
      <c r="G439" s="4" t="s">
        <v>38</v>
      </c>
      <c r="H439" s="6" t="s">
        <v>39</v>
      </c>
      <c r="I439" s="6"/>
      <c r="J439" s="6"/>
      <c r="K439" s="6" t="s">
        <v>40</v>
      </c>
      <c r="L439" s="6"/>
      <c r="M439" s="4" t="s">
        <v>41</v>
      </c>
      <c r="N439" s="6" t="s">
        <v>42</v>
      </c>
      <c r="O439" s="7" t="s">
        <v>43</v>
      </c>
      <c r="P439" s="4" t="s">
        <v>44</v>
      </c>
      <c r="Q439" s="15" t="s">
        <v>45</v>
      </c>
    </row>
    <row r="440" customFormat="false" ht="13.8" hidden="false" customHeight="false" outlineLevel="0" collapsed="false">
      <c r="A440" s="60" t="n">
        <v>43218</v>
      </c>
      <c r="B440" s="61" t="s">
        <v>403</v>
      </c>
      <c r="C440" s="62"/>
      <c r="D440" s="62"/>
      <c r="E440" s="63"/>
      <c r="F440" s="64" t="n">
        <f aca="false">G440+H440+K440</f>
        <v>128900</v>
      </c>
      <c r="G440" s="65" t="n">
        <f aca="false">SUM(G441:G462)</f>
        <v>76600</v>
      </c>
      <c r="H440" s="115" t="n">
        <f aca="false">SUM(H441:H458)</f>
        <v>24900</v>
      </c>
      <c r="I440" s="65"/>
      <c r="J440" s="65"/>
      <c r="K440" s="65" t="n">
        <f aca="false">SUM(K441:K462)</f>
        <v>27400</v>
      </c>
      <c r="L440" s="65"/>
      <c r="M440" s="62"/>
      <c r="N440" s="62"/>
      <c r="O440" s="68"/>
      <c r="P440" s="65" t="n">
        <f aca="false">SUM(P441:P22407)</f>
        <v>5.02231573914396E+057</v>
      </c>
      <c r="Q440" s="15" t="s">
        <v>45</v>
      </c>
    </row>
    <row r="441" customFormat="false" ht="13.8" hidden="false" customHeight="false" outlineLevel="0" collapsed="false">
      <c r="A441" s="19" t="n">
        <v>1</v>
      </c>
      <c r="B441" s="110" t="n">
        <v>0.399305555555556</v>
      </c>
      <c r="C441" s="19" t="s">
        <v>1352</v>
      </c>
      <c r="D441" s="43" t="s">
        <v>476</v>
      </c>
      <c r="E441" s="91" t="s">
        <v>1353</v>
      </c>
      <c r="F441" s="19" t="s">
        <v>1354</v>
      </c>
      <c r="G441" s="19"/>
      <c r="H441" s="19" t="n">
        <v>14400</v>
      </c>
      <c r="I441" s="97"/>
      <c r="J441" s="97"/>
      <c r="K441" s="97"/>
      <c r="L441" s="97"/>
      <c r="M441" s="19" t="s">
        <v>1355</v>
      </c>
      <c r="N441" s="20" t="n">
        <v>43219</v>
      </c>
      <c r="O441" s="227" t="s">
        <v>1187</v>
      </c>
      <c r="P441" s="19" t="n">
        <v>1</v>
      </c>
      <c r="Q441" s="15" t="s">
        <v>45</v>
      </c>
    </row>
    <row r="442" customFormat="false" ht="13.8" hidden="false" customHeight="false" outlineLevel="0" collapsed="false">
      <c r="A442" s="19" t="n">
        <v>2</v>
      </c>
      <c r="B442" s="19" t="n">
        <v>10</v>
      </c>
      <c r="C442" s="19" t="s">
        <v>1356</v>
      </c>
      <c r="D442" s="43" t="s">
        <v>110</v>
      </c>
      <c r="E442" s="113" t="s">
        <v>1357</v>
      </c>
      <c r="F442" s="97"/>
      <c r="G442" s="19" t="n">
        <v>6500</v>
      </c>
      <c r="H442" s="97"/>
      <c r="I442" s="97"/>
      <c r="J442" s="97"/>
      <c r="K442" s="97"/>
      <c r="M442" s="24" t="s">
        <v>1358</v>
      </c>
      <c r="N442" s="20" t="n">
        <v>43218</v>
      </c>
      <c r="O442" s="227" t="s">
        <v>15</v>
      </c>
      <c r="P442" s="19" t="n">
        <v>1</v>
      </c>
      <c r="Q442" s="15" t="s">
        <v>45</v>
      </c>
    </row>
    <row r="443" customFormat="false" ht="13.8" hidden="false" customHeight="false" outlineLevel="0" collapsed="false">
      <c r="A443" s="19" t="n">
        <v>3</v>
      </c>
      <c r="B443" s="110" t="n">
        <v>0.454861111111111</v>
      </c>
      <c r="C443" s="19" t="s">
        <v>1359</v>
      </c>
      <c r="D443" s="43" t="s">
        <v>476</v>
      </c>
      <c r="E443" s="91" t="s">
        <v>1360</v>
      </c>
      <c r="F443" s="19" t="s">
        <v>1361</v>
      </c>
      <c r="G443" s="19" t="n">
        <v>16000</v>
      </c>
      <c r="H443" s="97"/>
      <c r="I443" s="97"/>
      <c r="J443" s="97"/>
      <c r="K443" s="97"/>
      <c r="L443" s="97"/>
      <c r="M443" s="19" t="s">
        <v>1362</v>
      </c>
      <c r="N443" s="20" t="n">
        <v>43220</v>
      </c>
      <c r="O443" s="227" t="s">
        <v>15</v>
      </c>
      <c r="P443" s="19" t="n">
        <v>1</v>
      </c>
      <c r="Q443" s="15" t="s">
        <v>45</v>
      </c>
    </row>
    <row r="444" customFormat="false" ht="13.8" hidden="false" customHeight="false" outlineLevel="0" collapsed="false">
      <c r="A444" s="19" t="n">
        <v>4</v>
      </c>
      <c r="B444" s="110" t="n">
        <v>0.4625</v>
      </c>
      <c r="C444" s="19" t="s">
        <v>1363</v>
      </c>
      <c r="D444" s="43" t="s">
        <v>476</v>
      </c>
      <c r="E444" s="19" t="s">
        <v>1364</v>
      </c>
      <c r="F444" s="19" t="s">
        <v>1365</v>
      </c>
      <c r="G444" s="19" t="n">
        <v>15000</v>
      </c>
      <c r="H444" s="97"/>
      <c r="I444" s="97"/>
      <c r="J444" s="97"/>
      <c r="K444" s="97"/>
      <c r="L444" s="97"/>
      <c r="M444" s="19" t="s">
        <v>1366</v>
      </c>
      <c r="N444" s="20" t="n">
        <v>43219</v>
      </c>
      <c r="O444" s="227" t="s">
        <v>15</v>
      </c>
      <c r="P444" s="19" t="n">
        <v>1</v>
      </c>
      <c r="Q444" s="15" t="s">
        <v>45</v>
      </c>
    </row>
    <row r="445" customFormat="false" ht="13.8" hidden="false" customHeight="false" outlineLevel="0" collapsed="false">
      <c r="A445" s="19" t="n">
        <v>5</v>
      </c>
      <c r="B445" s="114" t="s">
        <v>1367</v>
      </c>
      <c r="C445" s="19" t="s">
        <v>1368</v>
      </c>
      <c r="D445" s="43" t="s">
        <v>476</v>
      </c>
      <c r="E445" s="19" t="s">
        <v>1369</v>
      </c>
      <c r="F445" s="19" t="s">
        <v>1370</v>
      </c>
      <c r="G445" s="252" t="n">
        <v>5100</v>
      </c>
      <c r="H445" s="97"/>
      <c r="I445" s="97"/>
      <c r="J445" s="97"/>
      <c r="K445" s="97"/>
      <c r="L445" s="97"/>
      <c r="M445" s="19" t="s">
        <v>1371</v>
      </c>
      <c r="N445" s="20" t="n">
        <v>43219</v>
      </c>
      <c r="O445" s="227" t="s">
        <v>15</v>
      </c>
      <c r="P445" s="19" t="n">
        <v>1</v>
      </c>
      <c r="Q445" s="15" t="s">
        <v>45</v>
      </c>
    </row>
    <row r="446" customFormat="false" ht="13.8" hidden="false" customHeight="false" outlineLevel="0" collapsed="false">
      <c r="A446" s="6" t="s">
        <v>1372</v>
      </c>
      <c r="B446" s="253" t="s">
        <v>395</v>
      </c>
      <c r="C446" s="254" t="s">
        <v>1373</v>
      </c>
      <c r="D446" s="255" t="s">
        <v>53</v>
      </c>
      <c r="E446" s="256" t="s">
        <v>1374</v>
      </c>
      <c r="F446" s="257"/>
      <c r="G446" s="254" t="s">
        <v>1375</v>
      </c>
      <c r="H446" s="257"/>
      <c r="I446" s="257"/>
      <c r="J446" s="257"/>
      <c r="K446" s="257"/>
      <c r="L446" s="257"/>
      <c r="M446" s="257"/>
      <c r="N446" s="257"/>
      <c r="O446" s="251" t="s">
        <v>1376</v>
      </c>
      <c r="P446" s="19" t="n">
        <v>1</v>
      </c>
      <c r="Q446" s="15" t="s">
        <v>45</v>
      </c>
    </row>
    <row r="447" customFormat="false" ht="13.8" hidden="false" customHeight="false" outlineLevel="0" collapsed="false">
      <c r="A447" s="19" t="n">
        <v>7</v>
      </c>
      <c r="B447" s="19" t="s">
        <v>359</v>
      </c>
      <c r="C447" s="19" t="s">
        <v>1377</v>
      </c>
      <c r="D447" s="43" t="s">
        <v>53</v>
      </c>
      <c r="E447" s="91" t="s">
        <v>1378</v>
      </c>
      <c r="F447" s="97"/>
      <c r="G447" s="19" t="s">
        <v>1379</v>
      </c>
      <c r="H447" s="97"/>
      <c r="I447" s="97"/>
      <c r="J447" s="97"/>
      <c r="K447" s="97"/>
      <c r="L447" s="97"/>
      <c r="M447" s="97"/>
      <c r="N447" s="97"/>
      <c r="O447" s="258" t="s">
        <v>1380</v>
      </c>
      <c r="P447" s="19" t="n">
        <v>1</v>
      </c>
      <c r="Q447" s="15" t="s">
        <v>45</v>
      </c>
    </row>
    <row r="448" customFormat="false" ht="13.8" hidden="false" customHeight="false" outlineLevel="0" collapsed="false">
      <c r="A448" s="19" t="n">
        <v>8</v>
      </c>
      <c r="B448" s="110" t="n">
        <v>0.518055555555556</v>
      </c>
      <c r="C448" s="19" t="n">
        <v>84953032540</v>
      </c>
      <c r="D448" s="19" t="s">
        <v>1381</v>
      </c>
      <c r="E448" s="19" t="s">
        <v>1382</v>
      </c>
      <c r="F448" s="91" t="s">
        <v>1383</v>
      </c>
      <c r="G448" s="19" t="n">
        <v>5900</v>
      </c>
      <c r="H448" s="97"/>
      <c r="I448" s="97"/>
      <c r="J448" s="97"/>
      <c r="K448" s="97"/>
      <c r="L448" s="97"/>
      <c r="M448" s="97"/>
      <c r="N448" s="20" t="n">
        <v>43220</v>
      </c>
      <c r="O448" s="227" t="s">
        <v>1100</v>
      </c>
      <c r="P448" s="19" t="n">
        <v>1</v>
      </c>
      <c r="Q448" s="15" t="s">
        <v>45</v>
      </c>
    </row>
    <row r="449" customFormat="false" ht="13.8" hidden="false" customHeight="false" outlineLevel="0" collapsed="false">
      <c r="A449" s="19" t="n">
        <v>9</v>
      </c>
      <c r="B449" s="110" t="n">
        <v>0.530555555555556</v>
      </c>
      <c r="C449" s="19" t="s">
        <v>1384</v>
      </c>
      <c r="D449" s="19" t="s">
        <v>1385</v>
      </c>
      <c r="E449" s="19" t="s">
        <v>1386</v>
      </c>
      <c r="F449" s="97"/>
      <c r="G449" s="19" t="n">
        <v>9600</v>
      </c>
      <c r="H449" s="97"/>
      <c r="I449" s="97"/>
      <c r="J449" s="97"/>
      <c r="K449" s="97"/>
      <c r="L449" s="97"/>
      <c r="M449" s="19" t="s">
        <v>1387</v>
      </c>
      <c r="O449" s="186" t="s">
        <v>1388</v>
      </c>
      <c r="P449" s="19" t="n">
        <v>1</v>
      </c>
      <c r="Q449" s="15" t="s">
        <v>45</v>
      </c>
    </row>
    <row r="450" customFormat="false" ht="57.75" hidden="false" customHeight="true" outlineLevel="0" collapsed="false">
      <c r="A450" s="19" t="n">
        <v>10</v>
      </c>
      <c r="B450" s="259" t="n">
        <v>0.548611111111111</v>
      </c>
      <c r="C450" s="260" t="s">
        <v>1389</v>
      </c>
      <c r="D450" s="260" t="s">
        <v>1390</v>
      </c>
      <c r="E450" s="260" t="s">
        <v>1391</v>
      </c>
      <c r="F450" s="261"/>
      <c r="G450" s="260" t="s">
        <v>1392</v>
      </c>
      <c r="H450" s="261"/>
      <c r="I450" s="261"/>
      <c r="J450" s="261"/>
      <c r="K450" s="261"/>
      <c r="L450" s="261"/>
      <c r="M450" s="261"/>
      <c r="N450" s="261"/>
      <c r="O450" s="251" t="s">
        <v>1376</v>
      </c>
      <c r="P450" s="19" t="n">
        <v>1</v>
      </c>
      <c r="Q450" s="15" t="s">
        <v>45</v>
      </c>
    </row>
    <row r="451" customFormat="false" ht="13.8" hidden="false" customHeight="false" outlineLevel="0" collapsed="false">
      <c r="A451" s="119" t="n">
        <v>11</v>
      </c>
      <c r="B451" s="119" t="s">
        <v>1393</v>
      </c>
      <c r="C451" s="119" t="s">
        <v>1394</v>
      </c>
      <c r="D451" s="119" t="s">
        <v>476</v>
      </c>
      <c r="E451" s="262" t="s">
        <v>1395</v>
      </c>
      <c r="F451" s="119" t="s">
        <v>1396</v>
      </c>
      <c r="G451" s="263"/>
      <c r="H451" s="119" t="n">
        <v>8000</v>
      </c>
      <c r="I451" s="263"/>
      <c r="J451" s="263"/>
      <c r="K451" s="263"/>
      <c r="L451" s="263"/>
      <c r="M451" s="263"/>
      <c r="N451" s="264" t="n">
        <v>43224</v>
      </c>
      <c r="O451" s="227" t="s">
        <v>1397</v>
      </c>
      <c r="P451" s="119" t="n">
        <v>1</v>
      </c>
      <c r="Q451" s="15" t="s">
        <v>45</v>
      </c>
      <c r="R451" s="265"/>
      <c r="S451" s="265"/>
      <c r="T451" s="265"/>
      <c r="U451" s="265"/>
      <c r="V451" s="265"/>
      <c r="W451" s="265"/>
      <c r="X451" s="265"/>
      <c r="Y451" s="265"/>
      <c r="Z451" s="265"/>
      <c r="AA451" s="265"/>
      <c r="AB451" s="265"/>
      <c r="AC451" s="265"/>
      <c r="AD451" s="265"/>
      <c r="AE451" s="265"/>
      <c r="AF451" s="265"/>
      <c r="AG451" s="265"/>
      <c r="AH451" s="265"/>
      <c r="AI451" s="265"/>
      <c r="AJ451" s="265"/>
      <c r="AK451" s="265"/>
    </row>
    <row r="452" customFormat="false" ht="13.8" hidden="false" customHeight="false" outlineLevel="0" collapsed="false">
      <c r="A452" s="238" t="s">
        <v>1312</v>
      </c>
      <c r="B452" s="19" t="s">
        <v>887</v>
      </c>
      <c r="C452" s="19" t="s">
        <v>1398</v>
      </c>
      <c r="D452" s="19" t="s">
        <v>476</v>
      </c>
      <c r="E452" s="19" t="s">
        <v>1399</v>
      </c>
      <c r="F452" s="97"/>
      <c r="G452" s="97"/>
      <c r="H452" s="19" t="s">
        <v>797</v>
      </c>
      <c r="I452" s="97"/>
      <c r="J452" s="97"/>
      <c r="K452" s="97"/>
      <c r="L452" s="97"/>
      <c r="M452" s="97"/>
      <c r="N452" s="97"/>
      <c r="O452" s="138" t="s">
        <v>1200</v>
      </c>
      <c r="P452" s="19" t="n">
        <v>1</v>
      </c>
      <c r="Q452" s="15" t="s">
        <v>45</v>
      </c>
    </row>
    <row r="453" customFormat="false" ht="13.8" hidden="false" customHeight="false" outlineLevel="0" collapsed="false">
      <c r="A453" s="6" t="s">
        <v>1400</v>
      </c>
      <c r="B453" s="19" t="s">
        <v>154</v>
      </c>
      <c r="C453" s="91" t="s">
        <v>1401</v>
      </c>
      <c r="D453" s="43" t="s">
        <v>53</v>
      </c>
      <c r="E453" s="91" t="s">
        <v>1402</v>
      </c>
      <c r="F453" s="91" t="s">
        <v>1403</v>
      </c>
      <c r="G453" s="19"/>
      <c r="H453" s="97"/>
      <c r="I453" s="19"/>
      <c r="J453" s="19"/>
      <c r="K453" s="19" t="n">
        <v>16400</v>
      </c>
      <c r="L453" s="15"/>
      <c r="M453" s="24" t="s">
        <v>1404</v>
      </c>
      <c r="N453" s="20" t="n">
        <v>43219</v>
      </c>
      <c r="O453" s="227" t="s">
        <v>1100</v>
      </c>
      <c r="P453" s="19" t="n">
        <v>1</v>
      </c>
      <c r="Q453" s="15" t="s">
        <v>45</v>
      </c>
    </row>
    <row r="454" customFormat="false" ht="13.8" hidden="false" customHeight="false" outlineLevel="0" collapsed="false">
      <c r="A454" s="238" t="s">
        <v>1405</v>
      </c>
      <c r="B454" s="110" t="n">
        <v>0.604166666666667</v>
      </c>
      <c r="C454" s="91" t="s">
        <v>1406</v>
      </c>
      <c r="D454" s="43" t="s">
        <v>110</v>
      </c>
      <c r="E454" s="91" t="s">
        <v>1407</v>
      </c>
      <c r="F454" s="19" t="s">
        <v>129</v>
      </c>
      <c r="G454" s="97"/>
      <c r="H454" s="19" t="s">
        <v>1408</v>
      </c>
      <c r="I454" s="97"/>
      <c r="J454" s="97"/>
      <c r="K454" s="97"/>
      <c r="L454" s="97"/>
      <c r="M454" s="97"/>
      <c r="N454" s="97"/>
      <c r="O454" s="266" t="s">
        <v>1409</v>
      </c>
      <c r="P454" s="19" t="n">
        <v>1</v>
      </c>
      <c r="Q454" s="15" t="s">
        <v>45</v>
      </c>
    </row>
    <row r="455" customFormat="false" ht="13.8" hidden="false" customHeight="false" outlineLevel="0" collapsed="false">
      <c r="A455" s="6" t="s">
        <v>1410</v>
      </c>
      <c r="B455" s="19" t="s">
        <v>1411</v>
      </c>
      <c r="C455" s="19" t="s">
        <v>1412</v>
      </c>
      <c r="D455" s="43" t="s">
        <v>53</v>
      </c>
      <c r="E455" s="91" t="s">
        <v>1413</v>
      </c>
      <c r="F455" s="97"/>
      <c r="G455" s="97"/>
      <c r="H455" s="97"/>
      <c r="I455" s="19"/>
      <c r="J455" s="19"/>
      <c r="K455" s="19" t="s">
        <v>1414</v>
      </c>
      <c r="L455" s="19"/>
      <c r="M455" s="97"/>
      <c r="N455" s="97"/>
      <c r="O455" s="138" t="s">
        <v>1200</v>
      </c>
      <c r="P455" s="19" t="n">
        <v>1</v>
      </c>
      <c r="Q455" s="15" t="s">
        <v>45</v>
      </c>
    </row>
    <row r="456" customFormat="false" ht="13.8" hidden="false" customHeight="false" outlineLevel="0" collapsed="false">
      <c r="A456" s="19" t="n">
        <v>17</v>
      </c>
      <c r="B456" s="19" t="s">
        <v>404</v>
      </c>
      <c r="C456" s="24" t="s">
        <v>1415</v>
      </c>
      <c r="D456" s="43" t="s">
        <v>53</v>
      </c>
      <c r="E456" s="91" t="s">
        <v>1416</v>
      </c>
      <c r="F456" s="97"/>
      <c r="G456" s="97"/>
      <c r="H456" s="97"/>
      <c r="I456" s="97"/>
      <c r="J456" s="97"/>
      <c r="K456" s="97"/>
      <c r="L456" s="97"/>
      <c r="M456" s="97"/>
      <c r="N456" s="97"/>
      <c r="O456" s="267" t="s">
        <v>1417</v>
      </c>
      <c r="P456" s="19" t="n">
        <v>1</v>
      </c>
      <c r="Q456" s="15" t="s">
        <v>45</v>
      </c>
    </row>
    <row r="457" customFormat="false" ht="13.8" hidden="false" customHeight="false" outlineLevel="0" collapsed="false">
      <c r="A457" s="6" t="s">
        <v>1418</v>
      </c>
      <c r="B457" s="19" t="s">
        <v>602</v>
      </c>
      <c r="C457" s="98" t="s">
        <v>1419</v>
      </c>
      <c r="D457" s="43" t="s">
        <v>53</v>
      </c>
      <c r="E457" s="91" t="s">
        <v>1420</v>
      </c>
      <c r="F457" s="97"/>
      <c r="G457" s="97"/>
      <c r="I457" s="15"/>
      <c r="J457" s="15"/>
      <c r="K457" s="19" t="s">
        <v>997</v>
      </c>
      <c r="L457" s="19"/>
      <c r="M457" s="97"/>
      <c r="N457" s="97"/>
      <c r="O457" s="182" t="s">
        <v>1421</v>
      </c>
      <c r="P457" s="19" t="n">
        <v>1</v>
      </c>
      <c r="Q457" s="15" t="s">
        <v>45</v>
      </c>
    </row>
    <row r="458" customFormat="false" ht="13.8" hidden="false" customHeight="false" outlineLevel="0" collapsed="false">
      <c r="A458" s="19" t="n">
        <v>19</v>
      </c>
      <c r="B458" s="150" t="n">
        <v>43390</v>
      </c>
      <c r="C458" s="98" t="s">
        <v>1422</v>
      </c>
      <c r="D458" s="43" t="s">
        <v>53</v>
      </c>
      <c r="E458" s="91" t="s">
        <v>1423</v>
      </c>
      <c r="F458" s="91" t="s">
        <v>1424</v>
      </c>
      <c r="G458" s="97"/>
      <c r="H458" s="268" t="n">
        <v>2500</v>
      </c>
      <c r="I458" s="97"/>
      <c r="J458" s="97"/>
      <c r="K458" s="97"/>
      <c r="L458" s="97"/>
      <c r="M458" s="91" t="s">
        <v>1425</v>
      </c>
      <c r="N458" s="20" t="n">
        <v>43219</v>
      </c>
      <c r="O458" s="227" t="s">
        <v>1100</v>
      </c>
      <c r="P458" s="19" t="n">
        <v>1</v>
      </c>
      <c r="Q458" s="15" t="s">
        <v>45</v>
      </c>
    </row>
    <row r="459" customFormat="false" ht="13.8" hidden="false" customHeight="false" outlineLevel="0" collapsed="false">
      <c r="A459" s="6" t="s">
        <v>1426</v>
      </c>
      <c r="B459" s="19" t="s">
        <v>83</v>
      </c>
      <c r="C459" s="98" t="s">
        <v>1427</v>
      </c>
      <c r="D459" s="43" t="s">
        <v>53</v>
      </c>
      <c r="E459" s="91" t="s">
        <v>1428</v>
      </c>
      <c r="F459" s="91" t="s">
        <v>1429</v>
      </c>
      <c r="G459" s="97"/>
      <c r="I459" s="269"/>
      <c r="J459" s="269"/>
      <c r="K459" s="89" t="n">
        <v>11000</v>
      </c>
      <c r="L459" s="89"/>
      <c r="M459" s="91" t="s">
        <v>1430</v>
      </c>
      <c r="N459" s="20" t="n">
        <v>43223</v>
      </c>
      <c r="O459" s="227" t="s">
        <v>1100</v>
      </c>
      <c r="P459" s="19" t="n">
        <v>1</v>
      </c>
      <c r="Q459" s="15" t="s">
        <v>45</v>
      </c>
    </row>
    <row r="460" customFormat="false" ht="13.8" hidden="false" customHeight="false" outlineLevel="0" collapsed="false">
      <c r="A460" s="270" t="s">
        <v>1431</v>
      </c>
      <c r="B460" s="249" t="n">
        <v>0.744444444444444</v>
      </c>
      <c r="C460" s="141" t="s">
        <v>1432</v>
      </c>
      <c r="D460" s="141" t="s">
        <v>110</v>
      </c>
      <c r="E460" s="141" t="s">
        <v>1433</v>
      </c>
      <c r="F460" s="141" t="s">
        <v>1434</v>
      </c>
      <c r="G460" s="183"/>
      <c r="H460" s="183"/>
      <c r="I460" s="141"/>
      <c r="J460" s="141"/>
      <c r="K460" s="141" t="s">
        <v>1435</v>
      </c>
      <c r="L460" s="141"/>
      <c r="M460" s="141" t="s">
        <v>1436</v>
      </c>
      <c r="N460" s="184" t="n">
        <v>43222</v>
      </c>
      <c r="O460" s="271" t="s">
        <v>1437</v>
      </c>
      <c r="P460" s="141" t="n">
        <v>1</v>
      </c>
      <c r="Q460" s="15" t="s">
        <v>45</v>
      </c>
    </row>
    <row r="461" customFormat="false" ht="13.8" hidden="false" customHeight="false" outlineLevel="0" collapsed="false">
      <c r="A461" s="19" t="n">
        <v>22</v>
      </c>
      <c r="B461" s="19" t="s">
        <v>386</v>
      </c>
      <c r="C461" s="19" t="s">
        <v>1438</v>
      </c>
      <c r="D461" s="19" t="s">
        <v>1439</v>
      </c>
      <c r="E461" s="91" t="s">
        <v>1440</v>
      </c>
      <c r="F461" s="19" t="s">
        <v>1441</v>
      </c>
      <c r="G461" s="19" t="n">
        <v>18500</v>
      </c>
      <c r="H461" s="97"/>
      <c r="I461" s="97"/>
      <c r="J461" s="97"/>
      <c r="K461" s="97"/>
      <c r="L461" s="97"/>
      <c r="M461" s="91" t="s">
        <v>1442</v>
      </c>
      <c r="N461" s="20" t="n">
        <v>43219</v>
      </c>
      <c r="O461" s="227" t="s">
        <v>1443</v>
      </c>
      <c r="P461" s="19" t="n">
        <v>1</v>
      </c>
      <c r="Q461" s="15" t="s">
        <v>45</v>
      </c>
    </row>
    <row r="462" customFormat="false" ht="13.8" hidden="false" customHeight="false" outlineLevel="0" collapsed="false">
      <c r="A462" s="6" t="s">
        <v>1444</v>
      </c>
      <c r="B462" s="19" t="s">
        <v>1445</v>
      </c>
      <c r="C462" s="98" t="s">
        <v>1446</v>
      </c>
      <c r="D462" s="19" t="s">
        <v>1447</v>
      </c>
      <c r="E462" s="91" t="s">
        <v>1448</v>
      </c>
      <c r="F462" s="97"/>
      <c r="G462" s="97"/>
      <c r="H462" s="97"/>
      <c r="I462" s="97"/>
      <c r="J462" s="97"/>
      <c r="K462" s="97"/>
      <c r="L462" s="97"/>
      <c r="M462" s="97"/>
      <c r="N462" s="97"/>
      <c r="O462" s="138" t="s">
        <v>1449</v>
      </c>
      <c r="P462" s="97"/>
      <c r="Q462" s="15" t="s">
        <v>45</v>
      </c>
    </row>
    <row r="463" customFormat="false" ht="13.8" hidden="false" customHeight="false" outlineLevel="0" collapsed="false">
      <c r="A463" s="97"/>
      <c r="B463" s="97"/>
      <c r="C463" s="97"/>
      <c r="D463" s="97"/>
      <c r="E463" s="97"/>
      <c r="F463" s="97"/>
      <c r="G463" s="97"/>
      <c r="H463" s="97"/>
      <c r="I463" s="97"/>
      <c r="J463" s="97"/>
      <c r="K463" s="97"/>
      <c r="L463" s="97"/>
      <c r="M463" s="97"/>
      <c r="N463" s="97"/>
      <c r="O463" s="97"/>
      <c r="P463" s="97"/>
      <c r="Q463" s="15" t="s">
        <v>45</v>
      </c>
    </row>
    <row r="464" customFormat="false" ht="13.8" hidden="false" customHeight="false" outlineLevel="0" collapsed="false">
      <c r="A464" s="3" t="s">
        <v>34</v>
      </c>
      <c r="B464" s="59" t="s">
        <v>1</v>
      </c>
      <c r="C464" s="4" t="s">
        <v>35</v>
      </c>
      <c r="D464" s="4" t="s">
        <v>3</v>
      </c>
      <c r="E464" s="4" t="s">
        <v>1021</v>
      </c>
      <c r="F464" s="5" t="s">
        <v>37</v>
      </c>
      <c r="G464" s="4" t="s">
        <v>38</v>
      </c>
      <c r="H464" s="6" t="s">
        <v>39</v>
      </c>
      <c r="I464" s="6"/>
      <c r="J464" s="6"/>
      <c r="K464" s="6" t="s">
        <v>40</v>
      </c>
      <c r="L464" s="6"/>
      <c r="M464" s="4" t="s">
        <v>41</v>
      </c>
      <c r="N464" s="6" t="s">
        <v>42</v>
      </c>
      <c r="O464" s="7" t="s">
        <v>43</v>
      </c>
      <c r="P464" s="4" t="s">
        <v>44</v>
      </c>
      <c r="Q464" s="15" t="s">
        <v>45</v>
      </c>
    </row>
    <row r="465" customFormat="false" ht="13.8" hidden="false" customHeight="false" outlineLevel="0" collapsed="false">
      <c r="A465" s="60" t="n">
        <v>43219</v>
      </c>
      <c r="B465" s="61" t="s">
        <v>414</v>
      </c>
      <c r="C465" s="62"/>
      <c r="D465" s="62"/>
      <c r="E465" s="63"/>
      <c r="F465" s="64" t="n">
        <f aca="false">G465+H465+K465</f>
        <v>5200</v>
      </c>
      <c r="G465" s="65" t="n">
        <f aca="false">SUM(G466)</f>
        <v>5200</v>
      </c>
      <c r="H465" s="115" t="n">
        <f aca="false">SUM(H466)</f>
        <v>0</v>
      </c>
      <c r="I465" s="65"/>
      <c r="J465" s="65"/>
      <c r="K465" s="65" t="n">
        <f aca="false">SUM(K466)</f>
        <v>0</v>
      </c>
      <c r="L465" s="65"/>
      <c r="M465" s="62"/>
      <c r="N465" s="62"/>
      <c r="O465" s="68"/>
      <c r="P465" s="65" t="n">
        <f aca="false">SUM(P466:P22432)</f>
        <v>2.51115786957198E+057</v>
      </c>
      <c r="Q465" s="15" t="s">
        <v>45</v>
      </c>
    </row>
    <row r="466" customFormat="false" ht="13.8" hidden="false" customHeight="false" outlineLevel="0" collapsed="false">
      <c r="A466" s="19" t="n">
        <v>1</v>
      </c>
      <c r="B466" s="19" t="s">
        <v>1450</v>
      </c>
      <c r="C466" s="113" t="s">
        <v>1451</v>
      </c>
      <c r="D466" s="19" t="s">
        <v>110</v>
      </c>
      <c r="E466" s="91" t="s">
        <v>1452</v>
      </c>
      <c r="F466" s="97"/>
      <c r="G466" s="19" t="n">
        <v>5200</v>
      </c>
      <c r="H466" s="97"/>
      <c r="I466" s="97"/>
      <c r="J466" s="97"/>
      <c r="K466" s="97"/>
      <c r="M466" s="24" t="s">
        <v>1453</v>
      </c>
      <c r="N466" s="20" t="n">
        <v>43220</v>
      </c>
      <c r="O466" s="227" t="s">
        <v>1454</v>
      </c>
      <c r="P466" s="19" t="n">
        <v>1</v>
      </c>
      <c r="Q466" s="15" t="s">
        <v>45</v>
      </c>
    </row>
    <row r="467" customFormat="false" ht="13.8" hidden="false" customHeight="false" outlineLevel="0" collapsed="false">
      <c r="A467" s="3" t="s">
        <v>34</v>
      </c>
      <c r="B467" s="59" t="s">
        <v>1</v>
      </c>
      <c r="C467" s="4" t="s">
        <v>35</v>
      </c>
      <c r="D467" s="4" t="s">
        <v>3</v>
      </c>
      <c r="E467" s="4" t="s">
        <v>1021</v>
      </c>
      <c r="F467" s="5" t="s">
        <v>37</v>
      </c>
      <c r="G467" s="4" t="s">
        <v>38</v>
      </c>
      <c r="H467" s="6" t="s">
        <v>39</v>
      </c>
      <c r="I467" s="6"/>
      <c r="J467" s="6"/>
      <c r="K467" s="6" t="s">
        <v>40</v>
      </c>
      <c r="L467" s="6"/>
      <c r="M467" s="4" t="s">
        <v>41</v>
      </c>
      <c r="N467" s="6" t="s">
        <v>42</v>
      </c>
      <c r="O467" s="7" t="s">
        <v>43</v>
      </c>
      <c r="P467" s="4" t="s">
        <v>44</v>
      </c>
      <c r="Q467" s="15" t="s">
        <v>45</v>
      </c>
    </row>
    <row r="468" customFormat="false" ht="13.8" hidden="false" customHeight="false" outlineLevel="0" collapsed="false">
      <c r="A468" s="60" t="n">
        <v>43220</v>
      </c>
      <c r="B468" s="61" t="s">
        <v>422</v>
      </c>
      <c r="C468" s="62"/>
      <c r="D468" s="62"/>
      <c r="E468" s="63"/>
      <c r="F468" s="64" t="n">
        <f aca="false">G468+H468+K468</f>
        <v>71300</v>
      </c>
      <c r="G468" s="65" t="n">
        <f aca="false">SUM(G469:G473)</f>
        <v>71300</v>
      </c>
      <c r="H468" s="115" t="n">
        <f aca="false">SUM(H469:H474)</f>
        <v>0</v>
      </c>
      <c r="I468" s="65"/>
      <c r="J468" s="65"/>
      <c r="K468" s="65" t="n">
        <f aca="false">SUM(K469:K487)</f>
        <v>0</v>
      </c>
      <c r="L468" s="65"/>
      <c r="M468" s="62"/>
      <c r="N468" s="62"/>
      <c r="O468" s="68"/>
      <c r="P468" s="65" t="n">
        <f aca="false">SUM(P469:P22435)</f>
        <v>1.25557893478599E+057</v>
      </c>
      <c r="Q468" s="15" t="s">
        <v>45</v>
      </c>
    </row>
    <row r="469" customFormat="false" ht="13.8" hidden="false" customHeight="false" outlineLevel="0" collapsed="false">
      <c r="A469" s="272" t="n">
        <v>43130</v>
      </c>
      <c r="B469" s="273"/>
      <c r="C469" s="198"/>
      <c r="D469" s="198" t="s">
        <v>110</v>
      </c>
      <c r="E469" s="198" t="s">
        <v>1455</v>
      </c>
      <c r="F469" s="196"/>
      <c r="G469" s="198" t="n">
        <v>14200</v>
      </c>
      <c r="I469" s="274"/>
      <c r="J469" s="274"/>
      <c r="K469" s="196"/>
      <c r="L469" s="196"/>
      <c r="M469" s="198" t="s">
        <v>1456</v>
      </c>
      <c r="N469" s="273" t="n">
        <v>43221</v>
      </c>
      <c r="O469" s="227" t="s">
        <v>1100</v>
      </c>
      <c r="P469" s="19" t="n">
        <v>1</v>
      </c>
      <c r="Q469" s="15" t="s">
        <v>45</v>
      </c>
    </row>
    <row r="470" customFormat="false" ht="13.8" hidden="false" customHeight="false" outlineLevel="0" collapsed="false">
      <c r="A470" s="272" t="n">
        <v>43130</v>
      </c>
      <c r="B470" s="273"/>
      <c r="C470" s="113" t="s">
        <v>1457</v>
      </c>
      <c r="D470" s="198" t="s">
        <v>110</v>
      </c>
      <c r="E470" s="198" t="s">
        <v>1458</v>
      </c>
      <c r="F470" s="198" t="s">
        <v>1459</v>
      </c>
      <c r="G470" s="198" t="n">
        <v>5100</v>
      </c>
      <c r="I470" s="274"/>
      <c r="J470" s="274"/>
      <c r="K470" s="196"/>
      <c r="L470" s="196"/>
      <c r="M470" s="198" t="s">
        <v>1460</v>
      </c>
      <c r="N470" s="273" t="n">
        <v>43102</v>
      </c>
      <c r="O470" s="227" t="s">
        <v>1100</v>
      </c>
      <c r="P470" s="19" t="n">
        <v>1</v>
      </c>
      <c r="Q470" s="15" t="s">
        <v>45</v>
      </c>
    </row>
    <row r="471" customFormat="false" ht="13.8" hidden="false" customHeight="false" outlineLevel="0" collapsed="false">
      <c r="A471" s="41" t="n">
        <v>30.01</v>
      </c>
      <c r="B471" s="275"/>
      <c r="C471" s="276" t="s">
        <v>1461</v>
      </c>
      <c r="D471" s="277" t="s">
        <v>110</v>
      </c>
      <c r="E471" s="277" t="s">
        <v>1462</v>
      </c>
      <c r="F471" s="277" t="s">
        <v>1463</v>
      </c>
      <c r="G471" s="277" t="s">
        <v>1464</v>
      </c>
      <c r="H471" s="278"/>
      <c r="I471" s="279"/>
      <c r="J471" s="279"/>
      <c r="K471" s="280"/>
      <c r="L471" s="280"/>
      <c r="M471" s="277" t="s">
        <v>1465</v>
      </c>
      <c r="N471" s="275" t="n">
        <v>43102</v>
      </c>
      <c r="O471" s="276" t="s">
        <v>1466</v>
      </c>
      <c r="P471" s="19" t="n">
        <v>1</v>
      </c>
      <c r="Q471" s="15" t="s">
        <v>45</v>
      </c>
    </row>
    <row r="472" customFormat="false" ht="13.8" hidden="false" customHeight="false" outlineLevel="0" collapsed="false">
      <c r="A472" s="20" t="n">
        <v>43102</v>
      </c>
      <c r="B472" s="97"/>
      <c r="C472" s="24" t="n">
        <v>89167195945</v>
      </c>
      <c r="D472" s="19" t="s">
        <v>110</v>
      </c>
      <c r="E472" s="91" t="s">
        <v>1467</v>
      </c>
      <c r="F472" s="19" t="s">
        <v>1468</v>
      </c>
      <c r="G472" s="19" t="n">
        <v>12000</v>
      </c>
      <c r="H472" s="97"/>
      <c r="I472" s="97"/>
      <c r="J472" s="97"/>
      <c r="K472" s="97"/>
      <c r="M472" s="24" t="s">
        <v>1469</v>
      </c>
      <c r="N472" s="20" t="n">
        <v>43222</v>
      </c>
      <c r="O472" s="139" t="s">
        <v>15</v>
      </c>
      <c r="P472" s="97"/>
      <c r="Q472" s="15" t="s">
        <v>45</v>
      </c>
    </row>
    <row r="473" customFormat="false" ht="13.8" hidden="false" customHeight="false" outlineLevel="0" collapsed="false">
      <c r="A473" s="20" t="n">
        <v>43102</v>
      </c>
      <c r="B473" s="97"/>
      <c r="C473" s="97"/>
      <c r="D473" s="19" t="s">
        <v>110</v>
      </c>
      <c r="E473" s="19" t="s">
        <v>1470</v>
      </c>
      <c r="F473" s="19" t="s">
        <v>1332</v>
      </c>
      <c r="G473" s="19" t="n">
        <v>40000</v>
      </c>
      <c r="H473" s="97"/>
      <c r="I473" s="97"/>
      <c r="J473" s="97"/>
      <c r="K473" s="97"/>
      <c r="L473" s="97"/>
      <c r="M473" s="19" t="s">
        <v>1471</v>
      </c>
      <c r="N473" s="20" t="n">
        <v>43225</v>
      </c>
      <c r="O473" s="139" t="s">
        <v>15</v>
      </c>
      <c r="P473" s="97"/>
      <c r="Q473" s="15" t="s">
        <v>45</v>
      </c>
    </row>
    <row r="474" customFormat="false" ht="13.8" hidden="false" customHeight="false" outlineLevel="0" collapsed="false">
      <c r="A474" s="97"/>
      <c r="B474" s="97"/>
      <c r="C474" s="97"/>
      <c r="D474" s="97"/>
      <c r="E474" s="97"/>
      <c r="F474" s="97"/>
      <c r="G474" s="97"/>
      <c r="H474" s="97"/>
      <c r="I474" s="97"/>
      <c r="J474" s="97"/>
      <c r="K474" s="97"/>
      <c r="L474" s="97"/>
      <c r="M474" s="97"/>
      <c r="N474" s="97"/>
      <c r="O474" s="97"/>
      <c r="P474" s="97"/>
      <c r="Q474" s="15" t="s">
        <v>45</v>
      </c>
    </row>
    <row r="475" customFormat="false" ht="13.8" hidden="false" customHeight="false" outlineLevel="0" collapsed="false">
      <c r="A475" s="3" t="s">
        <v>34</v>
      </c>
      <c r="B475" s="59" t="s">
        <v>1</v>
      </c>
      <c r="C475" s="4" t="s">
        <v>35</v>
      </c>
      <c r="D475" s="4" t="s">
        <v>3</v>
      </c>
      <c r="E475" s="4" t="s">
        <v>1021</v>
      </c>
      <c r="F475" s="5" t="s">
        <v>37</v>
      </c>
      <c r="G475" s="4" t="s">
        <v>38</v>
      </c>
      <c r="H475" s="6" t="s">
        <v>39</v>
      </c>
      <c r="I475" s="6"/>
      <c r="J475" s="6"/>
      <c r="K475" s="6" t="s">
        <v>40</v>
      </c>
      <c r="L475" s="6"/>
      <c r="M475" s="4" t="s">
        <v>41</v>
      </c>
      <c r="N475" s="6" t="s">
        <v>42</v>
      </c>
      <c r="O475" s="7" t="s">
        <v>43</v>
      </c>
      <c r="P475" s="4" t="s">
        <v>44</v>
      </c>
      <c r="Q475" s="15" t="s">
        <v>45</v>
      </c>
    </row>
    <row r="476" customFormat="false" ht="13.8" hidden="false" customHeight="false" outlineLevel="0" collapsed="false">
      <c r="A476" s="60" t="n">
        <v>43223</v>
      </c>
      <c r="B476" s="61" t="s">
        <v>349</v>
      </c>
      <c r="E476" s="63"/>
      <c r="F476" s="64" t="n">
        <f aca="false">G476+H476+K476</f>
        <v>247800</v>
      </c>
      <c r="G476" s="65" t="n">
        <f aca="false">SUM(G477:G500)</f>
        <v>193800</v>
      </c>
      <c r="H476" s="115" t="n">
        <f aca="false">SUM(H477:H494)</f>
        <v>54000</v>
      </c>
      <c r="I476" s="65"/>
      <c r="J476" s="65"/>
      <c r="K476" s="65" t="n">
        <f aca="false">SUM(K477:K495)</f>
        <v>0</v>
      </c>
      <c r="L476" s="65"/>
      <c r="M476" s="281"/>
      <c r="N476" s="281"/>
      <c r="O476" s="68"/>
      <c r="P476" s="65" t="n">
        <f aca="false">SUM(P477:P22443)</f>
        <v>6.27789467392995E+056</v>
      </c>
      <c r="Q476" s="15" t="s">
        <v>45</v>
      </c>
    </row>
    <row r="477" customFormat="false" ht="13.8" hidden="false" customHeight="false" outlineLevel="0" collapsed="false">
      <c r="A477" s="19" t="n">
        <v>1</v>
      </c>
      <c r="B477" s="110" t="n">
        <v>0.36875</v>
      </c>
      <c r="C477" s="62" t="s">
        <v>1472</v>
      </c>
      <c r="D477" s="62" t="s">
        <v>110</v>
      </c>
      <c r="E477" s="19" t="s">
        <v>1473</v>
      </c>
      <c r="F477" s="19" t="s">
        <v>280</v>
      </c>
      <c r="G477" s="19" t="n">
        <v>2100</v>
      </c>
      <c r="H477" s="97"/>
      <c r="I477" s="97"/>
      <c r="J477" s="97"/>
      <c r="K477" s="97"/>
      <c r="M477" s="24" t="s">
        <v>1474</v>
      </c>
      <c r="N477" s="20" t="n">
        <v>43224</v>
      </c>
      <c r="O477" s="282" t="s">
        <v>15</v>
      </c>
      <c r="P477" s="19" t="n">
        <v>1</v>
      </c>
      <c r="Q477" s="15" t="s">
        <v>45</v>
      </c>
    </row>
    <row r="478" customFormat="false" ht="13.8" hidden="false" customHeight="false" outlineLevel="0" collapsed="false">
      <c r="A478" s="19" t="n">
        <v>2</v>
      </c>
      <c r="B478" s="110" t="n">
        <v>0.421527777777778</v>
      </c>
      <c r="C478" s="122" t="s">
        <v>1475</v>
      </c>
      <c r="D478" s="19" t="s">
        <v>110</v>
      </c>
      <c r="E478" s="19" t="s">
        <v>1476</v>
      </c>
      <c r="F478" s="19" t="s">
        <v>1477</v>
      </c>
      <c r="G478" s="19"/>
      <c r="H478" s="19" t="n">
        <v>54000</v>
      </c>
      <c r="I478" s="97"/>
      <c r="J478" s="97"/>
      <c r="K478" s="97"/>
      <c r="L478" s="97"/>
      <c r="M478" s="97"/>
      <c r="N478" s="19" t="s">
        <v>1478</v>
      </c>
      <c r="O478" s="227" t="s">
        <v>1100</v>
      </c>
      <c r="P478" s="19" t="n">
        <v>1</v>
      </c>
      <c r="Q478" s="15" t="s">
        <v>45</v>
      </c>
    </row>
    <row r="479" customFormat="false" ht="13.8" hidden="false" customHeight="false" outlineLevel="0" collapsed="false">
      <c r="A479" s="139" t="n">
        <v>3</v>
      </c>
      <c r="B479" s="283" t="n">
        <v>0.425694444444444</v>
      </c>
      <c r="C479" s="139" t="s">
        <v>1479</v>
      </c>
      <c r="D479" s="139" t="s">
        <v>110</v>
      </c>
      <c r="E479" s="139" t="s">
        <v>1480</v>
      </c>
      <c r="F479" s="139" t="s">
        <v>1481</v>
      </c>
      <c r="G479" s="139" t="n">
        <v>59000</v>
      </c>
      <c r="H479" s="284"/>
      <c r="I479" s="284"/>
      <c r="J479" s="284"/>
      <c r="K479" s="284"/>
      <c r="L479" s="285"/>
      <c r="M479" s="286" t="s">
        <v>1482</v>
      </c>
      <c r="N479" s="287" t="n">
        <v>43227</v>
      </c>
      <c r="O479" s="139" t="s">
        <v>1100</v>
      </c>
      <c r="P479" s="139" t="n">
        <v>1</v>
      </c>
      <c r="Q479" s="15" t="s">
        <v>45</v>
      </c>
    </row>
    <row r="480" customFormat="false" ht="13.8" hidden="false" customHeight="false" outlineLevel="0" collapsed="false">
      <c r="A480" s="19" t="n">
        <v>4</v>
      </c>
      <c r="B480" s="114" t="s">
        <v>1483</v>
      </c>
      <c r="C480" s="91" t="s">
        <v>1484</v>
      </c>
      <c r="D480" s="19" t="s">
        <v>1447</v>
      </c>
      <c r="E480" s="91" t="s">
        <v>1485</v>
      </c>
      <c r="F480" s="97"/>
      <c r="G480" s="19" t="s">
        <v>1486</v>
      </c>
      <c r="H480" s="97"/>
      <c r="I480" s="97"/>
      <c r="J480" s="97"/>
      <c r="K480" s="97"/>
      <c r="L480" s="97"/>
      <c r="M480" s="97"/>
      <c r="N480" s="97"/>
      <c r="O480" s="138" t="s">
        <v>1487</v>
      </c>
      <c r="P480" s="19" t="n">
        <v>1</v>
      </c>
      <c r="Q480" s="15" t="s">
        <v>45</v>
      </c>
    </row>
    <row r="481" customFormat="false" ht="13.8" hidden="false" customHeight="false" outlineLevel="0" collapsed="false">
      <c r="A481" s="6" t="s">
        <v>1257</v>
      </c>
      <c r="B481" s="114" t="s">
        <v>113</v>
      </c>
      <c r="C481" s="288" t="s">
        <v>1488</v>
      </c>
      <c r="D481" s="19" t="s">
        <v>1447</v>
      </c>
      <c r="E481" s="91" t="s">
        <v>1489</v>
      </c>
      <c r="F481" s="19" t="s">
        <v>1490</v>
      </c>
      <c r="G481" s="19"/>
      <c r="H481" s="97"/>
      <c r="I481" s="97"/>
      <c r="J481" s="97"/>
      <c r="K481" s="97"/>
      <c r="L481" s="97"/>
      <c r="M481" s="97"/>
      <c r="N481" s="97"/>
      <c r="O481" s="220" t="s">
        <v>1491</v>
      </c>
      <c r="P481" s="19" t="n">
        <v>1</v>
      </c>
      <c r="Q481" s="15" t="s">
        <v>45</v>
      </c>
    </row>
    <row r="482" customFormat="false" ht="13.8" hidden="false" customHeight="false" outlineLevel="0" collapsed="false">
      <c r="A482" s="139" t="n">
        <v>6</v>
      </c>
      <c r="B482" s="283" t="n">
        <v>0.443055555555556</v>
      </c>
      <c r="C482" s="139" t="s">
        <v>1492</v>
      </c>
      <c r="D482" s="139" t="s">
        <v>110</v>
      </c>
      <c r="E482" s="163" t="s">
        <v>1493</v>
      </c>
      <c r="F482" s="139" t="s">
        <v>1494</v>
      </c>
      <c r="G482" s="139" t="n">
        <v>59000</v>
      </c>
      <c r="H482" s="284"/>
      <c r="I482" s="284"/>
      <c r="J482" s="284"/>
      <c r="K482" s="284"/>
      <c r="L482" s="284"/>
      <c r="M482" s="139" t="s">
        <v>1482</v>
      </c>
      <c r="N482" s="287" t="n">
        <v>43227</v>
      </c>
      <c r="O482" s="139" t="s">
        <v>15</v>
      </c>
      <c r="P482" s="139" t="n">
        <v>1</v>
      </c>
      <c r="Q482" s="15" t="s">
        <v>45</v>
      </c>
    </row>
    <row r="483" customFormat="false" ht="13.8" hidden="false" customHeight="false" outlineLevel="0" collapsed="false">
      <c r="A483" s="19" t="n">
        <v>7</v>
      </c>
      <c r="B483" s="110" t="n">
        <v>0.472222222222222</v>
      </c>
      <c r="C483" s="19" t="s">
        <v>1495</v>
      </c>
      <c r="D483" s="19" t="s">
        <v>53</v>
      </c>
      <c r="E483" s="289" t="s">
        <v>1496</v>
      </c>
      <c r="F483" s="91" t="s">
        <v>1497</v>
      </c>
      <c r="G483" s="19" t="n">
        <v>15000</v>
      </c>
      <c r="H483" s="97"/>
      <c r="I483" s="97"/>
      <c r="J483" s="97"/>
      <c r="K483" s="97"/>
      <c r="L483" s="97"/>
      <c r="M483" s="19" t="s">
        <v>1498</v>
      </c>
      <c r="N483" s="20" t="n">
        <v>43227</v>
      </c>
      <c r="O483" s="227" t="s">
        <v>1499</v>
      </c>
      <c r="P483" s="19" t="n">
        <v>1</v>
      </c>
      <c r="Q483" s="15" t="s">
        <v>45</v>
      </c>
    </row>
    <row r="484" customFormat="false" ht="13.8" hidden="false" customHeight="false" outlineLevel="0" collapsed="false">
      <c r="A484" s="290" t="s">
        <v>1267</v>
      </c>
      <c r="B484" s="110" t="n">
        <v>0.474305555555556</v>
      </c>
      <c r="C484" s="19" t="s">
        <v>1500</v>
      </c>
      <c r="D484" s="19" t="s">
        <v>110</v>
      </c>
      <c r="E484" s="19" t="s">
        <v>1501</v>
      </c>
      <c r="F484" s="91" t="s">
        <v>1502</v>
      </c>
      <c r="G484" s="19" t="s">
        <v>1503</v>
      </c>
      <c r="H484" s="97"/>
      <c r="I484" s="97"/>
      <c r="J484" s="97"/>
      <c r="K484" s="97"/>
      <c r="L484" s="97"/>
      <c r="M484" s="97"/>
      <c r="N484" s="97"/>
      <c r="O484" s="291" t="s">
        <v>1504</v>
      </c>
      <c r="P484" s="19" t="n">
        <v>1</v>
      </c>
      <c r="Q484" s="15" t="s">
        <v>45</v>
      </c>
    </row>
    <row r="485" customFormat="false" ht="13.8" hidden="false" customHeight="false" outlineLevel="0" collapsed="false">
      <c r="A485" s="6" t="s">
        <v>1273</v>
      </c>
      <c r="B485" s="19" t="s">
        <v>1505</v>
      </c>
      <c r="C485" s="91" t="s">
        <v>1506</v>
      </c>
      <c r="D485" s="19" t="s">
        <v>1447</v>
      </c>
      <c r="E485" s="91" t="s">
        <v>1507</v>
      </c>
      <c r="F485" s="97"/>
      <c r="G485" s="19"/>
      <c r="H485" s="97"/>
      <c r="I485" s="97"/>
      <c r="J485" s="97"/>
      <c r="K485" s="97"/>
      <c r="L485" s="97"/>
      <c r="M485" s="97"/>
      <c r="N485" s="97"/>
      <c r="O485" s="292" t="s">
        <v>1508</v>
      </c>
      <c r="P485" s="97"/>
      <c r="Q485" s="15" t="s">
        <v>45</v>
      </c>
    </row>
    <row r="486" customFormat="false" ht="13.8" hidden="false" customHeight="false" outlineLevel="0" collapsed="false">
      <c r="A486" s="293" t="s">
        <v>1509</v>
      </c>
      <c r="B486" s="19" t="s">
        <v>354</v>
      </c>
      <c r="C486" s="19" t="s">
        <v>1510</v>
      </c>
      <c r="D486" s="19" t="s">
        <v>1447</v>
      </c>
      <c r="E486" s="91" t="s">
        <v>1511</v>
      </c>
      <c r="F486" s="91" t="s">
        <v>1511</v>
      </c>
      <c r="G486" s="19" t="n">
        <v>12400</v>
      </c>
      <c r="H486" s="97"/>
      <c r="I486" s="97"/>
      <c r="J486" s="97"/>
      <c r="K486" s="97"/>
      <c r="L486" s="97"/>
      <c r="M486" s="19" t="s">
        <v>1512</v>
      </c>
      <c r="N486" s="20" t="n">
        <v>43223</v>
      </c>
      <c r="O486" s="227" t="s">
        <v>1100</v>
      </c>
      <c r="P486" s="97"/>
      <c r="Q486" s="15" t="s">
        <v>45</v>
      </c>
    </row>
    <row r="487" customFormat="false" ht="13.8" hidden="false" customHeight="false" outlineLevel="0" collapsed="false">
      <c r="A487" s="290" t="s">
        <v>1513</v>
      </c>
      <c r="B487" s="19" t="s">
        <v>940</v>
      </c>
      <c r="C487" s="91" t="s">
        <v>1514</v>
      </c>
      <c r="D487" s="19" t="s">
        <v>801</v>
      </c>
      <c r="E487" s="91" t="s">
        <v>1515</v>
      </c>
      <c r="F487" s="19" t="s">
        <v>1516</v>
      </c>
      <c r="G487" s="19" t="n">
        <v>14200</v>
      </c>
      <c r="H487" s="97"/>
      <c r="I487" s="97"/>
      <c r="J487" s="97"/>
      <c r="K487" s="97"/>
      <c r="L487" s="97"/>
      <c r="M487" s="19" t="s">
        <v>1517</v>
      </c>
      <c r="N487" s="225" t="n">
        <v>43225</v>
      </c>
      <c r="O487" s="228" t="s">
        <v>15</v>
      </c>
      <c r="P487" s="97"/>
      <c r="Q487" s="15" t="s">
        <v>45</v>
      </c>
    </row>
    <row r="488" customFormat="false" ht="13.8" hidden="false" customHeight="false" outlineLevel="0" collapsed="false">
      <c r="A488" s="293" t="s">
        <v>1518</v>
      </c>
      <c r="B488" s="97"/>
      <c r="C488" s="19" t="s">
        <v>1519</v>
      </c>
      <c r="D488" s="19" t="s">
        <v>110</v>
      </c>
      <c r="E488" s="91" t="s">
        <v>1520</v>
      </c>
      <c r="F488" s="91" t="s">
        <v>1521</v>
      </c>
      <c r="G488" s="19" t="s">
        <v>1522</v>
      </c>
      <c r="H488" s="97"/>
      <c r="I488" s="97"/>
      <c r="J488" s="97"/>
      <c r="K488" s="97"/>
      <c r="L488" s="97"/>
      <c r="M488" s="97"/>
      <c r="N488" s="97"/>
      <c r="O488" s="138" t="s">
        <v>1523</v>
      </c>
      <c r="P488" s="97"/>
      <c r="Q488" s="15" t="s">
        <v>45</v>
      </c>
    </row>
    <row r="489" customFormat="false" ht="13.8" hidden="false" customHeight="false" outlineLevel="0" collapsed="false">
      <c r="A489" s="294" t="s">
        <v>1524</v>
      </c>
      <c r="B489" s="141" t="s">
        <v>359</v>
      </c>
      <c r="C489" s="250" t="s">
        <v>1525</v>
      </c>
      <c r="D489" s="141" t="s">
        <v>1447</v>
      </c>
      <c r="E489" s="95" t="s">
        <v>1526</v>
      </c>
      <c r="F489" s="95" t="s">
        <v>1526</v>
      </c>
      <c r="G489" s="141" t="s">
        <v>1208</v>
      </c>
      <c r="H489" s="183"/>
      <c r="I489" s="183"/>
      <c r="J489" s="183"/>
      <c r="K489" s="183"/>
      <c r="L489" s="183"/>
      <c r="M489" s="141" t="s">
        <v>1527</v>
      </c>
      <c r="N489" s="184" t="n">
        <v>43226</v>
      </c>
      <c r="O489" s="295" t="s">
        <v>1266</v>
      </c>
      <c r="P489" s="183"/>
      <c r="Q489" s="15" t="s">
        <v>45</v>
      </c>
    </row>
    <row r="490" customFormat="false" ht="13.8" hidden="false" customHeight="false" outlineLevel="0" collapsed="false">
      <c r="A490" s="19" t="n">
        <v>14</v>
      </c>
      <c r="B490" s="110" t="n">
        <v>0.5125</v>
      </c>
      <c r="C490" s="19" t="s">
        <v>1528</v>
      </c>
      <c r="D490" s="19" t="s">
        <v>110</v>
      </c>
      <c r="E490" s="91" t="s">
        <v>1529</v>
      </c>
      <c r="F490" s="19" t="s">
        <v>1530</v>
      </c>
      <c r="G490" s="19" t="n">
        <v>14800</v>
      </c>
      <c r="H490" s="97"/>
      <c r="I490" s="97"/>
      <c r="J490" s="97"/>
      <c r="K490" s="97"/>
      <c r="M490" s="24" t="s">
        <v>1531</v>
      </c>
      <c r="N490" s="20" t="n">
        <v>43224</v>
      </c>
      <c r="O490" s="227" t="s">
        <v>1266</v>
      </c>
      <c r="P490" s="91"/>
      <c r="Q490" s="15" t="s">
        <v>45</v>
      </c>
    </row>
    <row r="491" customFormat="false" ht="13.8" hidden="false" customHeight="false" outlineLevel="0" collapsed="false">
      <c r="A491" s="19" t="n">
        <v>15</v>
      </c>
      <c r="B491" s="19" t="s">
        <v>887</v>
      </c>
      <c r="C491" s="19" t="s">
        <v>1532</v>
      </c>
      <c r="D491" s="19" t="s">
        <v>1447</v>
      </c>
      <c r="E491" s="91" t="s">
        <v>1533</v>
      </c>
      <c r="F491" s="91" t="s">
        <v>1533</v>
      </c>
      <c r="G491" s="19" t="n">
        <v>5200</v>
      </c>
      <c r="H491" s="97"/>
      <c r="I491" s="97"/>
      <c r="J491" s="97"/>
      <c r="K491" s="97"/>
      <c r="L491" s="97"/>
      <c r="M491" s="19" t="s">
        <v>1534</v>
      </c>
      <c r="N491" s="20" t="n">
        <v>43224</v>
      </c>
      <c r="O491" s="227" t="s">
        <v>1535</v>
      </c>
      <c r="P491" s="97"/>
      <c r="Q491" s="15" t="s">
        <v>45</v>
      </c>
    </row>
    <row r="492" customFormat="false" ht="13.8" hidden="false" customHeight="false" outlineLevel="0" collapsed="false">
      <c r="A492" s="6" t="s">
        <v>1405</v>
      </c>
      <c r="B492" s="110" t="n">
        <v>0.520833333333333</v>
      </c>
      <c r="C492" s="19" t="s">
        <v>1536</v>
      </c>
      <c r="D492" s="19" t="s">
        <v>110</v>
      </c>
      <c r="E492" s="19" t="s">
        <v>1537</v>
      </c>
      <c r="F492" s="19" t="s">
        <v>1538</v>
      </c>
      <c r="G492" s="19" t="n">
        <v>12100</v>
      </c>
      <c r="H492" s="97"/>
      <c r="I492" s="97"/>
      <c r="J492" s="97"/>
      <c r="K492" s="97"/>
      <c r="M492" s="24" t="s">
        <v>1539</v>
      </c>
      <c r="N492" s="20" t="n">
        <v>43224</v>
      </c>
      <c r="O492" s="296" t="s">
        <v>1100</v>
      </c>
      <c r="P492" s="97"/>
      <c r="Q492" s="15" t="s">
        <v>45</v>
      </c>
    </row>
    <row r="493" customFormat="false" ht="13.8" hidden="false" customHeight="false" outlineLevel="0" collapsed="false">
      <c r="A493" s="19" t="n">
        <v>16</v>
      </c>
      <c r="B493" s="110" t="n">
        <v>0.563194444444444</v>
      </c>
      <c r="C493" s="19" t="s">
        <v>1540</v>
      </c>
      <c r="D493" s="19" t="s">
        <v>110</v>
      </c>
      <c r="E493" s="19" t="s">
        <v>1541</v>
      </c>
      <c r="F493" s="91" t="s">
        <v>1542</v>
      </c>
      <c r="G493" s="19" t="s">
        <v>1414</v>
      </c>
      <c r="H493" s="97"/>
      <c r="I493" s="97"/>
      <c r="J493" s="97"/>
      <c r="K493" s="97"/>
      <c r="L493" s="97"/>
      <c r="M493" s="97"/>
      <c r="N493" s="97"/>
      <c r="O493" s="297" t="s">
        <v>1543</v>
      </c>
      <c r="P493" s="298" t="s">
        <v>1544</v>
      </c>
      <c r="Q493" s="15" t="s">
        <v>45</v>
      </c>
    </row>
    <row r="494" customFormat="false" ht="13.8" hidden="false" customHeight="false" outlineLevel="0" collapsed="false">
      <c r="A494" s="19" t="n">
        <v>17</v>
      </c>
      <c r="B494" s="110" t="n">
        <v>0.574305555555555</v>
      </c>
      <c r="C494" s="19" t="s">
        <v>1545</v>
      </c>
      <c r="D494" s="19" t="s">
        <v>1546</v>
      </c>
      <c r="E494" s="19" t="s">
        <v>1547</v>
      </c>
      <c r="F494" s="19" t="s">
        <v>1548</v>
      </c>
      <c r="G494" s="97"/>
      <c r="H494" s="19" t="s">
        <v>1549</v>
      </c>
      <c r="I494" s="97"/>
      <c r="J494" s="97"/>
      <c r="K494" s="97"/>
      <c r="L494" s="97"/>
      <c r="M494" s="97"/>
      <c r="N494" s="97"/>
      <c r="O494" s="299" t="s">
        <v>1550</v>
      </c>
      <c r="P494" s="97"/>
      <c r="Q494" s="15" t="s">
        <v>45</v>
      </c>
    </row>
    <row r="495" customFormat="false" ht="13.8" hidden="false" customHeight="false" outlineLevel="0" collapsed="false">
      <c r="A495" s="6" t="s">
        <v>1418</v>
      </c>
      <c r="B495" s="19" t="s">
        <v>989</v>
      </c>
      <c r="C495" s="24" t="s">
        <v>1551</v>
      </c>
      <c r="D495" s="19" t="s">
        <v>1447</v>
      </c>
      <c r="E495" s="91" t="s">
        <v>1552</v>
      </c>
      <c r="F495" s="97"/>
      <c r="G495" s="19" t="s">
        <v>1053</v>
      </c>
      <c r="H495" s="97"/>
      <c r="I495" s="97"/>
      <c r="J495" s="97"/>
      <c r="K495" s="97"/>
      <c r="L495" s="97"/>
      <c r="M495" s="97"/>
      <c r="N495" s="97"/>
      <c r="O495" s="300" t="s">
        <v>1553</v>
      </c>
      <c r="P495" s="97"/>
      <c r="Q495" s="15" t="s">
        <v>45</v>
      </c>
    </row>
    <row r="496" customFormat="false" ht="13.8" hidden="false" customHeight="false" outlineLevel="0" collapsed="false">
      <c r="A496" s="19" t="n">
        <v>19</v>
      </c>
      <c r="B496" s="19" t="s">
        <v>593</v>
      </c>
      <c r="C496" s="91" t="s">
        <v>1554</v>
      </c>
      <c r="D496" s="19" t="s">
        <v>338</v>
      </c>
      <c r="E496" s="97"/>
      <c r="F496" s="97"/>
      <c r="G496" s="97"/>
      <c r="H496" s="97"/>
      <c r="I496" s="97"/>
      <c r="J496" s="97"/>
      <c r="K496" s="97"/>
      <c r="L496" s="97"/>
      <c r="M496" s="97"/>
      <c r="N496" s="97"/>
      <c r="O496" s="291" t="s">
        <v>1555</v>
      </c>
      <c r="P496" s="97"/>
      <c r="Q496" s="15" t="s">
        <v>45</v>
      </c>
    </row>
    <row r="497" customFormat="false" ht="13.8" hidden="false" customHeight="false" outlineLevel="0" collapsed="false">
      <c r="A497" s="19" t="n">
        <v>20</v>
      </c>
      <c r="B497" s="19" t="s">
        <v>708</v>
      </c>
      <c r="C497" s="91" t="s">
        <v>1556</v>
      </c>
      <c r="D497" s="19" t="s">
        <v>1447</v>
      </c>
      <c r="E497" s="91" t="s">
        <v>1557</v>
      </c>
      <c r="F497" s="97"/>
      <c r="G497" s="19" t="s">
        <v>1053</v>
      </c>
      <c r="H497" s="97"/>
      <c r="I497" s="97"/>
      <c r="J497" s="97"/>
      <c r="K497" s="97"/>
      <c r="L497" s="97"/>
      <c r="M497" s="97"/>
      <c r="N497" s="97"/>
      <c r="O497" s="291" t="s">
        <v>1558</v>
      </c>
      <c r="P497" s="97"/>
      <c r="Q497" s="15" t="s">
        <v>45</v>
      </c>
    </row>
    <row r="498" customFormat="false" ht="13.8" hidden="false" customHeight="false" outlineLevel="0" collapsed="false">
      <c r="A498" s="6" t="s">
        <v>1431</v>
      </c>
      <c r="B498" s="19" t="s">
        <v>1411</v>
      </c>
      <c r="C498" s="19" t="s">
        <v>1559</v>
      </c>
      <c r="D498" s="19" t="s">
        <v>1447</v>
      </c>
      <c r="E498" s="91" t="s">
        <v>1560</v>
      </c>
      <c r="F498" s="97"/>
      <c r="G498" s="19"/>
      <c r="H498" s="97"/>
      <c r="I498" s="97"/>
      <c r="J498" s="97"/>
      <c r="K498" s="97"/>
      <c r="L498" s="97"/>
      <c r="M498" s="97"/>
      <c r="N498" s="97"/>
      <c r="O498" s="227" t="s">
        <v>1561</v>
      </c>
      <c r="P498" s="97"/>
      <c r="Q498" s="15" t="s">
        <v>45</v>
      </c>
    </row>
    <row r="499" customFormat="false" ht="13.8" hidden="false" customHeight="false" outlineLevel="0" collapsed="false">
      <c r="A499" s="19" t="n">
        <v>22</v>
      </c>
      <c r="B499" s="110" t="n">
        <v>0.604166666666667</v>
      </c>
      <c r="C499" s="98" t="s">
        <v>1562</v>
      </c>
      <c r="D499" s="19" t="s">
        <v>1563</v>
      </c>
      <c r="E499" s="91" t="s">
        <v>1564</v>
      </c>
      <c r="F499" s="19" t="s">
        <v>1565</v>
      </c>
      <c r="G499" s="19"/>
      <c r="H499" s="97"/>
      <c r="I499" s="97"/>
      <c r="J499" s="97"/>
      <c r="K499" s="97"/>
      <c r="L499" s="97"/>
      <c r="M499" s="97"/>
      <c r="N499" s="97"/>
      <c r="O499" s="228" t="s">
        <v>1566</v>
      </c>
      <c r="P499" s="97"/>
      <c r="Q499" s="15" t="s">
        <v>45</v>
      </c>
    </row>
    <row r="500" customFormat="false" ht="13.8" hidden="false" customHeight="false" outlineLevel="0" collapsed="false">
      <c r="A500" s="19" t="n">
        <v>23</v>
      </c>
      <c r="B500" s="110" t="n">
        <v>0.638888888888889</v>
      </c>
      <c r="C500" s="19" t="s">
        <v>1567</v>
      </c>
      <c r="D500" s="19" t="s">
        <v>1563</v>
      </c>
      <c r="E500" s="19" t="s">
        <v>1568</v>
      </c>
      <c r="F500" s="19" t="s">
        <v>1569</v>
      </c>
      <c r="G500" s="19" t="s">
        <v>997</v>
      </c>
      <c r="H500" s="97"/>
      <c r="I500" s="97"/>
      <c r="J500" s="97"/>
      <c r="K500" s="97"/>
      <c r="L500" s="97"/>
      <c r="M500" s="97"/>
      <c r="N500" s="97"/>
      <c r="O500" s="138" t="s">
        <v>1570</v>
      </c>
      <c r="P500" s="97"/>
      <c r="Q500" s="15" t="s">
        <v>45</v>
      </c>
    </row>
    <row r="501" customFormat="false" ht="13.8" hidden="false" customHeight="false" outlineLevel="0" collapsed="false">
      <c r="A501" s="3" t="s">
        <v>34</v>
      </c>
      <c r="B501" s="59" t="s">
        <v>1</v>
      </c>
      <c r="C501" s="4" t="s">
        <v>35</v>
      </c>
      <c r="D501" s="4" t="s">
        <v>3</v>
      </c>
      <c r="E501" s="4" t="s">
        <v>1021</v>
      </c>
      <c r="F501" s="5" t="s">
        <v>37</v>
      </c>
      <c r="G501" s="4" t="s">
        <v>38</v>
      </c>
      <c r="H501" s="6" t="s">
        <v>39</v>
      </c>
      <c r="I501" s="6"/>
      <c r="J501" s="6"/>
      <c r="K501" s="6" t="s">
        <v>40</v>
      </c>
      <c r="L501" s="6"/>
      <c r="M501" s="4" t="s">
        <v>41</v>
      </c>
      <c r="N501" s="6" t="s">
        <v>42</v>
      </c>
      <c r="O501" s="7" t="s">
        <v>43</v>
      </c>
      <c r="P501" s="4" t="s">
        <v>44</v>
      </c>
      <c r="Q501" s="15" t="s">
        <v>45</v>
      </c>
    </row>
    <row r="502" customFormat="false" ht="13.8" hidden="false" customHeight="false" outlineLevel="0" collapsed="false">
      <c r="A502" s="60" t="n">
        <v>43224</v>
      </c>
      <c r="B502" s="61" t="s">
        <v>394</v>
      </c>
      <c r="E502" s="63"/>
      <c r="F502" s="64" t="n">
        <f aca="false">G502+H502+K502</f>
        <v>101500</v>
      </c>
      <c r="G502" s="65" t="n">
        <f aca="false">SUM(G503:G519)</f>
        <v>101500</v>
      </c>
      <c r="H502" s="115" t="n">
        <f aca="false">SUM(H503:H520)</f>
        <v>0</v>
      </c>
      <c r="I502" s="65"/>
      <c r="J502" s="65"/>
      <c r="K502" s="65" t="n">
        <f aca="false">SUM(K503:K521)</f>
        <v>0</v>
      </c>
      <c r="L502" s="65"/>
      <c r="M502" s="281"/>
      <c r="N502" s="281"/>
      <c r="O502" s="68"/>
      <c r="P502" s="65" t="n">
        <f aca="false">SUM(P503:P22469)</f>
        <v>3.13894733696498E+056</v>
      </c>
      <c r="Q502" s="15" t="s">
        <v>45</v>
      </c>
    </row>
    <row r="503" customFormat="false" ht="13.8" hidden="false" customHeight="false" outlineLevel="0" collapsed="false">
      <c r="A503" s="19" t="n">
        <v>1</v>
      </c>
      <c r="B503" s="118" t="n">
        <v>0.434722222222222</v>
      </c>
      <c r="C503" s="19" t="s">
        <v>1571</v>
      </c>
      <c r="D503" s="19" t="s">
        <v>110</v>
      </c>
      <c r="E503" s="19" t="s">
        <v>1572</v>
      </c>
      <c r="F503" s="19" t="s">
        <v>1573</v>
      </c>
      <c r="G503" s="19" t="s">
        <v>1414</v>
      </c>
      <c r="H503" s="97"/>
      <c r="I503" s="97"/>
      <c r="J503" s="97"/>
      <c r="K503" s="97"/>
      <c r="L503" s="97"/>
      <c r="M503" s="97"/>
      <c r="N503" s="97"/>
      <c r="O503" s="138" t="s">
        <v>1574</v>
      </c>
      <c r="P503" s="19" t="n">
        <v>1</v>
      </c>
      <c r="Q503" s="15" t="s">
        <v>45</v>
      </c>
    </row>
    <row r="504" customFormat="false" ht="13.8" hidden="false" customHeight="false" outlineLevel="0" collapsed="false">
      <c r="A504" s="19" t="n">
        <v>2</v>
      </c>
      <c r="B504" s="236" t="s">
        <v>113</v>
      </c>
      <c r="C504" s="19" t="s">
        <v>1575</v>
      </c>
      <c r="D504" s="19" t="s">
        <v>1447</v>
      </c>
      <c r="E504" s="91" t="s">
        <v>1576</v>
      </c>
      <c r="F504" s="19" t="s">
        <v>1577</v>
      </c>
      <c r="G504" s="19" t="s">
        <v>788</v>
      </c>
      <c r="H504" s="97"/>
      <c r="I504" s="97"/>
      <c r="J504" s="97"/>
      <c r="K504" s="97"/>
      <c r="L504" s="97"/>
      <c r="M504" s="97"/>
      <c r="N504" s="97"/>
      <c r="O504" s="228" t="s">
        <v>1578</v>
      </c>
      <c r="P504" s="19" t="n">
        <v>1</v>
      </c>
      <c r="Q504" s="15" t="s">
        <v>45</v>
      </c>
    </row>
    <row r="505" customFormat="false" ht="13.8" hidden="false" customHeight="false" outlineLevel="0" collapsed="false">
      <c r="A505" s="19" t="n">
        <v>3</v>
      </c>
      <c r="B505" s="118" t="n">
        <v>0.454861111111111</v>
      </c>
      <c r="C505" s="19" t="s">
        <v>1579</v>
      </c>
      <c r="D505" s="19" t="s">
        <v>801</v>
      </c>
      <c r="E505" s="19" t="s">
        <v>1580</v>
      </c>
      <c r="F505" s="19" t="s">
        <v>1581</v>
      </c>
      <c r="G505" s="19"/>
      <c r="H505" s="97"/>
      <c r="I505" s="97"/>
      <c r="J505" s="97"/>
      <c r="K505" s="97"/>
      <c r="L505" s="97"/>
      <c r="M505" s="97"/>
      <c r="N505" s="19"/>
      <c r="O505" s="227" t="s">
        <v>1582</v>
      </c>
      <c r="P505" s="19" t="n">
        <v>1</v>
      </c>
      <c r="Q505" s="15" t="s">
        <v>45</v>
      </c>
    </row>
    <row r="506" customFormat="false" ht="13.8" hidden="false" customHeight="false" outlineLevel="0" collapsed="false">
      <c r="A506" s="6" t="s">
        <v>1251</v>
      </c>
      <c r="B506" s="118" t="n">
        <v>0.454861111111111</v>
      </c>
      <c r="C506" s="19" t="n">
        <v>89037729892</v>
      </c>
      <c r="D506" s="19" t="s">
        <v>110</v>
      </c>
      <c r="E506" s="19" t="s">
        <v>1583</v>
      </c>
      <c r="F506" s="19" t="s">
        <v>1577</v>
      </c>
      <c r="G506" s="19" t="s">
        <v>1584</v>
      </c>
      <c r="H506" s="97"/>
      <c r="I506" s="97"/>
      <c r="J506" s="97"/>
      <c r="K506" s="97"/>
      <c r="L506" s="97"/>
      <c r="M506" s="97"/>
      <c r="N506" s="97"/>
      <c r="O506" s="301" t="s">
        <v>1585</v>
      </c>
      <c r="P506" s="19" t="n">
        <v>1</v>
      </c>
      <c r="Q506" s="15" t="s">
        <v>45</v>
      </c>
    </row>
    <row r="507" customFormat="false" ht="13.8" hidden="false" customHeight="false" outlineLevel="0" collapsed="false">
      <c r="A507" s="19" t="n">
        <v>5</v>
      </c>
      <c r="B507" s="236" t="s">
        <v>541</v>
      </c>
      <c r="C507" s="19" t="s">
        <v>1586</v>
      </c>
      <c r="D507" s="19" t="s">
        <v>1447</v>
      </c>
      <c r="E507" s="91" t="s">
        <v>1587</v>
      </c>
      <c r="F507" s="19" t="s">
        <v>1588</v>
      </c>
      <c r="G507" s="19" t="s">
        <v>1589</v>
      </c>
      <c r="H507" s="97"/>
      <c r="I507" s="97"/>
      <c r="J507" s="97"/>
      <c r="K507" s="97"/>
      <c r="L507" s="97"/>
      <c r="M507" s="97"/>
      <c r="N507" s="97"/>
      <c r="O507" s="302" t="s">
        <v>1590</v>
      </c>
      <c r="P507" s="19" t="n">
        <v>1</v>
      </c>
      <c r="Q507" s="15" t="s">
        <v>45</v>
      </c>
    </row>
    <row r="508" customFormat="false" ht="13.8" hidden="false" customHeight="false" outlineLevel="0" collapsed="false">
      <c r="A508" s="19" t="n">
        <v>6</v>
      </c>
      <c r="B508" s="19" t="s">
        <v>354</v>
      </c>
      <c r="C508" s="19" t="s">
        <v>1591</v>
      </c>
      <c r="D508" s="19" t="s">
        <v>1447</v>
      </c>
      <c r="E508" s="91" t="s">
        <v>1592</v>
      </c>
      <c r="F508" s="97"/>
      <c r="G508" s="19" t="s">
        <v>734</v>
      </c>
      <c r="H508" s="97"/>
      <c r="I508" s="97"/>
      <c r="J508" s="97"/>
      <c r="K508" s="97"/>
      <c r="L508" s="97"/>
      <c r="M508" s="97"/>
      <c r="N508" s="97"/>
      <c r="O508" s="228" t="s">
        <v>1593</v>
      </c>
      <c r="P508" s="19" t="n">
        <v>1</v>
      </c>
      <c r="Q508" s="15" t="s">
        <v>45</v>
      </c>
    </row>
    <row r="509" customFormat="false" ht="13.8" hidden="false" customHeight="false" outlineLevel="0" collapsed="false">
      <c r="A509" s="19" t="n">
        <v>7</v>
      </c>
      <c r="B509" s="19" t="s">
        <v>769</v>
      </c>
      <c r="C509" s="98" t="s">
        <v>1562</v>
      </c>
      <c r="D509" s="19" t="s">
        <v>1594</v>
      </c>
      <c r="E509" s="91" t="s">
        <v>1595</v>
      </c>
      <c r="F509" s="19" t="s">
        <v>1565</v>
      </c>
      <c r="G509" s="19" t="n">
        <v>16400</v>
      </c>
      <c r="H509" s="97"/>
      <c r="I509" s="97"/>
      <c r="J509" s="97"/>
      <c r="K509" s="97"/>
      <c r="L509" s="97"/>
      <c r="M509" s="19" t="s">
        <v>1596</v>
      </c>
      <c r="N509" s="20" t="n">
        <v>43233</v>
      </c>
      <c r="O509" s="228" t="s">
        <v>1597</v>
      </c>
      <c r="P509" s="19" t="n">
        <v>1</v>
      </c>
      <c r="Q509" s="15" t="s">
        <v>45</v>
      </c>
    </row>
    <row r="510" customFormat="false" ht="13.8" hidden="false" customHeight="false" outlineLevel="0" collapsed="false">
      <c r="A510" s="6" t="s">
        <v>1267</v>
      </c>
      <c r="B510" s="19" t="s">
        <v>149</v>
      </c>
      <c r="C510" s="91" t="s">
        <v>1598</v>
      </c>
      <c r="D510" s="19" t="s">
        <v>1447</v>
      </c>
      <c r="E510" s="91" t="s">
        <v>1599</v>
      </c>
      <c r="F510" s="97"/>
      <c r="G510" s="19" t="s">
        <v>1435</v>
      </c>
      <c r="H510" s="97"/>
      <c r="I510" s="97"/>
      <c r="J510" s="97"/>
      <c r="K510" s="97"/>
      <c r="L510" s="97"/>
      <c r="M510" s="97"/>
      <c r="N510" s="97"/>
      <c r="O510" s="138" t="s">
        <v>1600</v>
      </c>
      <c r="P510" s="19" t="n">
        <v>1</v>
      </c>
      <c r="Q510" s="15" t="s">
        <v>45</v>
      </c>
    </row>
    <row r="511" customFormat="false" ht="13.8" hidden="false" customHeight="false" outlineLevel="0" collapsed="false">
      <c r="A511" s="6" t="s">
        <v>1273</v>
      </c>
      <c r="B511" s="97"/>
      <c r="C511" s="19" t="n">
        <v>89169704227</v>
      </c>
      <c r="D511" s="19" t="s">
        <v>476</v>
      </c>
      <c r="E511" s="19" t="s">
        <v>1601</v>
      </c>
      <c r="F511" s="97"/>
      <c r="G511" s="19" t="s">
        <v>1042</v>
      </c>
      <c r="H511" s="97"/>
      <c r="I511" s="97"/>
      <c r="J511" s="97"/>
      <c r="K511" s="97"/>
      <c r="L511" s="97"/>
      <c r="M511" s="97"/>
      <c r="N511" s="97"/>
      <c r="O511" s="138" t="s">
        <v>1602</v>
      </c>
      <c r="P511" s="19" t="n">
        <v>1</v>
      </c>
      <c r="Q511" s="15" t="s">
        <v>45</v>
      </c>
    </row>
    <row r="512" customFormat="false" ht="13.8" hidden="false" customHeight="false" outlineLevel="0" collapsed="false">
      <c r="A512" s="6" t="s">
        <v>1603</v>
      </c>
      <c r="B512" s="19" t="s">
        <v>1182</v>
      </c>
      <c r="C512" s="98" t="s">
        <v>1604</v>
      </c>
      <c r="D512" s="19" t="s">
        <v>1447</v>
      </c>
      <c r="E512" s="91" t="s">
        <v>1605</v>
      </c>
      <c r="F512" s="97"/>
      <c r="G512" s="19" t="n">
        <v>18000</v>
      </c>
      <c r="H512" s="97"/>
      <c r="I512" s="97"/>
      <c r="J512" s="97"/>
      <c r="K512" s="97"/>
      <c r="L512" s="97"/>
      <c r="M512" s="19" t="s">
        <v>1606</v>
      </c>
      <c r="N512" s="20" t="n">
        <v>43225</v>
      </c>
      <c r="O512" s="227" t="s">
        <v>1100</v>
      </c>
      <c r="P512" s="19" t="n">
        <v>1</v>
      </c>
      <c r="Q512" s="15" t="s">
        <v>45</v>
      </c>
    </row>
    <row r="513" customFormat="false" ht="13.8" hidden="false" customHeight="false" outlineLevel="0" collapsed="false">
      <c r="A513" s="6" t="s">
        <v>1607</v>
      </c>
      <c r="B513" s="110" t="n">
        <v>0.576388888888889</v>
      </c>
      <c r="C513" s="19" t="s">
        <v>1608</v>
      </c>
      <c r="D513" s="19" t="s">
        <v>110</v>
      </c>
      <c r="E513" s="19" t="s">
        <v>1609</v>
      </c>
      <c r="F513" s="19" t="s">
        <v>1610</v>
      </c>
      <c r="G513" s="19" t="n">
        <v>18800</v>
      </c>
      <c r="H513" s="97"/>
      <c r="I513" s="97"/>
      <c r="J513" s="97"/>
      <c r="K513" s="97"/>
      <c r="M513" s="24" t="s">
        <v>1611</v>
      </c>
      <c r="N513" s="20" t="n">
        <v>43228</v>
      </c>
      <c r="O513" s="227" t="s">
        <v>1100</v>
      </c>
      <c r="P513" s="19" t="n">
        <v>1</v>
      </c>
      <c r="Q513" s="15" t="s">
        <v>45</v>
      </c>
    </row>
    <row r="514" customFormat="false" ht="13.8" hidden="false" customHeight="false" outlineLevel="0" collapsed="false">
      <c r="A514" s="19" t="n">
        <v>12</v>
      </c>
      <c r="B514" s="19" t="s">
        <v>404</v>
      </c>
      <c r="C514" s="24" t="s">
        <v>1612</v>
      </c>
      <c r="D514" s="19" t="s">
        <v>110</v>
      </c>
      <c r="E514" s="19" t="s">
        <v>1613</v>
      </c>
      <c r="F514" s="19" t="s">
        <v>1613</v>
      </c>
      <c r="G514" s="19" t="n">
        <v>18000</v>
      </c>
      <c r="H514" s="97"/>
      <c r="I514" s="97"/>
      <c r="J514" s="97"/>
      <c r="K514" s="97"/>
      <c r="M514" s="24" t="s">
        <v>1614</v>
      </c>
      <c r="N514" s="20" t="n">
        <v>43227</v>
      </c>
      <c r="O514" s="139" t="s">
        <v>15</v>
      </c>
      <c r="P514" s="19" t="n">
        <v>1</v>
      </c>
      <c r="Q514" s="15" t="s">
        <v>45</v>
      </c>
    </row>
    <row r="515" customFormat="false" ht="13.8" hidden="false" customHeight="false" outlineLevel="0" collapsed="false">
      <c r="A515" s="19" t="n">
        <v>13</v>
      </c>
      <c r="B515" s="19" t="s">
        <v>1016</v>
      </c>
      <c r="C515" s="19" t="s">
        <v>1615</v>
      </c>
      <c r="D515" s="19" t="s">
        <v>1447</v>
      </c>
      <c r="E515" s="91" t="s">
        <v>1616</v>
      </c>
      <c r="F515" s="91" t="s">
        <v>1616</v>
      </c>
      <c r="G515" s="19" t="n">
        <v>4700</v>
      </c>
      <c r="H515" s="97"/>
      <c r="I515" s="97"/>
      <c r="J515" s="97"/>
      <c r="K515" s="97"/>
      <c r="L515" s="97"/>
      <c r="M515" s="19" t="s">
        <v>1617</v>
      </c>
      <c r="N515" s="20" t="n">
        <v>43228</v>
      </c>
      <c r="O515" s="227" t="s">
        <v>1100</v>
      </c>
      <c r="P515" s="97"/>
      <c r="Q515" s="15" t="s">
        <v>45</v>
      </c>
    </row>
    <row r="516" customFormat="false" ht="13.8" hidden="false" customHeight="false" outlineLevel="0" collapsed="false">
      <c r="A516" s="6" t="s">
        <v>1405</v>
      </c>
      <c r="B516" s="19" t="s">
        <v>1618</v>
      </c>
      <c r="C516" s="19" t="s">
        <v>1619</v>
      </c>
      <c r="D516" s="19" t="s">
        <v>1447</v>
      </c>
      <c r="E516" s="91" t="s">
        <v>1620</v>
      </c>
      <c r="F516" s="91" t="s">
        <v>1620</v>
      </c>
      <c r="G516" s="19" t="n">
        <v>15000</v>
      </c>
      <c r="H516" s="97"/>
      <c r="I516" s="97"/>
      <c r="J516" s="97"/>
      <c r="K516" s="97"/>
      <c r="M516" s="24" t="s">
        <v>1621</v>
      </c>
      <c r="N516" s="20" t="n">
        <v>43227</v>
      </c>
      <c r="O516" s="227" t="s">
        <v>1100</v>
      </c>
      <c r="P516" s="97"/>
      <c r="Q516" s="15" t="s">
        <v>45</v>
      </c>
    </row>
    <row r="517" customFormat="false" ht="13.8" hidden="false" customHeight="false" outlineLevel="0" collapsed="false">
      <c r="A517" s="6" t="s">
        <v>1410</v>
      </c>
      <c r="B517" s="19" t="s">
        <v>1622</v>
      </c>
      <c r="C517" s="19" t="s">
        <v>1623</v>
      </c>
      <c r="D517" s="19" t="s">
        <v>1447</v>
      </c>
      <c r="E517" s="91" t="s">
        <v>1624</v>
      </c>
      <c r="F517" s="97"/>
      <c r="G517" s="97"/>
      <c r="H517" s="97"/>
      <c r="I517" s="97"/>
      <c r="J517" s="97"/>
      <c r="K517" s="97"/>
      <c r="L517" s="97"/>
      <c r="M517" s="97"/>
      <c r="N517" s="97"/>
      <c r="O517" s="182" t="s">
        <v>1625</v>
      </c>
      <c r="P517" s="97"/>
      <c r="Q517" s="15" t="s">
        <v>45</v>
      </c>
    </row>
    <row r="518" customFormat="false" ht="13.8" hidden="false" customHeight="false" outlineLevel="0" collapsed="false">
      <c r="A518" s="6" t="s">
        <v>1626</v>
      </c>
      <c r="B518" s="19" t="s">
        <v>1627</v>
      </c>
      <c r="C518" s="19" t="s">
        <v>1628</v>
      </c>
      <c r="D518" s="19" t="s">
        <v>1447</v>
      </c>
      <c r="E518" s="91" t="s">
        <v>1629</v>
      </c>
      <c r="F518" s="91" t="s">
        <v>1629</v>
      </c>
      <c r="G518" s="19" t="n">
        <v>10600</v>
      </c>
      <c r="H518" s="97"/>
      <c r="I518" s="97"/>
      <c r="J518" s="97"/>
      <c r="K518" s="97"/>
      <c r="M518" s="24" t="s">
        <v>1630</v>
      </c>
      <c r="N518" s="20" t="n">
        <v>43225</v>
      </c>
      <c r="O518" s="227" t="s">
        <v>1100</v>
      </c>
      <c r="P518" s="97"/>
      <c r="Q518" s="15" t="s">
        <v>45</v>
      </c>
    </row>
    <row r="519" customFormat="false" ht="13.8" hidden="false" customHeight="false" outlineLevel="0" collapsed="false">
      <c r="A519" s="97"/>
      <c r="B519" s="97"/>
      <c r="C519" s="97"/>
      <c r="D519" s="97"/>
      <c r="E519" s="97"/>
      <c r="F519" s="97"/>
      <c r="G519" s="97"/>
      <c r="H519" s="97"/>
      <c r="I519" s="97"/>
      <c r="J519" s="97"/>
      <c r="K519" s="97"/>
      <c r="L519" s="97"/>
      <c r="M519" s="97"/>
      <c r="N519" s="97"/>
      <c r="O519" s="97"/>
      <c r="P519" s="97"/>
      <c r="Q519" s="15" t="s">
        <v>45</v>
      </c>
    </row>
    <row r="520" customFormat="false" ht="13.8" hidden="false" customHeight="false" outlineLevel="0" collapsed="false">
      <c r="A520" s="97"/>
      <c r="B520" s="97"/>
      <c r="C520" s="97"/>
      <c r="D520" s="97"/>
      <c r="E520" s="97"/>
      <c r="F520" s="97"/>
      <c r="G520" s="97"/>
      <c r="H520" s="97"/>
      <c r="I520" s="97"/>
      <c r="J520" s="97"/>
      <c r="K520" s="97"/>
      <c r="L520" s="97"/>
      <c r="M520" s="97"/>
      <c r="N520" s="97"/>
      <c r="O520" s="97"/>
      <c r="P520" s="97"/>
      <c r="Q520" s="15" t="s">
        <v>45</v>
      </c>
    </row>
    <row r="521" customFormat="false" ht="13.8" hidden="false" customHeight="false" outlineLevel="0" collapsed="false">
      <c r="A521" s="3" t="s">
        <v>34</v>
      </c>
      <c r="B521" s="59" t="s">
        <v>1</v>
      </c>
      <c r="C521" s="4" t="s">
        <v>35</v>
      </c>
      <c r="D521" s="4" t="s">
        <v>3</v>
      </c>
      <c r="E521" s="4" t="s">
        <v>1021</v>
      </c>
      <c r="F521" s="5" t="s">
        <v>37</v>
      </c>
      <c r="G521" s="4" t="s">
        <v>38</v>
      </c>
      <c r="H521" s="6" t="s">
        <v>39</v>
      </c>
      <c r="I521" s="6"/>
      <c r="J521" s="6"/>
      <c r="K521" s="6" t="s">
        <v>40</v>
      </c>
      <c r="L521" s="6"/>
      <c r="M521" s="4" t="s">
        <v>41</v>
      </c>
      <c r="N521" s="6" t="s">
        <v>42</v>
      </c>
      <c r="O521" s="7" t="s">
        <v>43</v>
      </c>
      <c r="P521" s="4" t="s">
        <v>44</v>
      </c>
      <c r="Q521" s="15" t="s">
        <v>45</v>
      </c>
    </row>
    <row r="522" customFormat="false" ht="13.8" hidden="false" customHeight="false" outlineLevel="0" collapsed="false">
      <c r="A522" s="60" t="n">
        <v>43225</v>
      </c>
      <c r="B522" s="61" t="s">
        <v>403</v>
      </c>
      <c r="E522" s="63"/>
      <c r="F522" s="64" t="n">
        <f aca="false">G522+H522+K522</f>
        <v>49400</v>
      </c>
      <c r="G522" s="65" t="n">
        <f aca="false">SUM(G523:G528)</f>
        <v>0</v>
      </c>
      <c r="H522" s="115" t="n">
        <f aca="false">SUM(H523:H553)</f>
        <v>7000</v>
      </c>
      <c r="I522" s="65"/>
      <c r="J522" s="65"/>
      <c r="K522" s="65" t="n">
        <f aca="false">SUM(K523:K528)</f>
        <v>42400</v>
      </c>
      <c r="L522" s="65"/>
      <c r="M522" s="281"/>
      <c r="N522" s="281"/>
      <c r="O522" s="68"/>
      <c r="P522" s="65" t="n">
        <f aca="false">SUM(P523:P22489)</f>
        <v>1.56947366848249E+056</v>
      </c>
      <c r="Q522" s="15" t="s">
        <v>45</v>
      </c>
    </row>
    <row r="523" customFormat="false" ht="13.8" hidden="false" customHeight="false" outlineLevel="0" collapsed="false">
      <c r="A523" s="303" t="s">
        <v>1631</v>
      </c>
      <c r="B523" s="19" t="s">
        <v>1632</v>
      </c>
      <c r="C523" s="91" t="s">
        <v>1633</v>
      </c>
      <c r="D523" s="19" t="s">
        <v>1447</v>
      </c>
      <c r="E523" s="91" t="s">
        <v>1634</v>
      </c>
      <c r="F523" s="97"/>
      <c r="G523" s="19"/>
      <c r="H523" s="19" t="s">
        <v>1635</v>
      </c>
      <c r="I523" s="97"/>
      <c r="J523" s="97"/>
      <c r="K523" s="97"/>
      <c r="L523" s="97"/>
      <c r="M523" s="97"/>
      <c r="N523" s="97"/>
      <c r="O523" s="182" t="s">
        <v>1636</v>
      </c>
      <c r="P523" s="97"/>
      <c r="Q523" s="15" t="s">
        <v>45</v>
      </c>
    </row>
    <row r="524" customFormat="false" ht="13.8" hidden="false" customHeight="false" outlineLevel="0" collapsed="false">
      <c r="A524" s="303" t="s">
        <v>1637</v>
      </c>
      <c r="B524" s="19" t="s">
        <v>359</v>
      </c>
      <c r="C524" s="98" t="s">
        <v>1638</v>
      </c>
      <c r="D524" s="19" t="s">
        <v>1447</v>
      </c>
      <c r="E524" s="91" t="s">
        <v>1639</v>
      </c>
      <c r="F524" s="97"/>
      <c r="G524" s="97"/>
      <c r="H524" s="19"/>
      <c r="I524" s="97"/>
      <c r="J524" s="97"/>
      <c r="K524" s="97"/>
      <c r="L524" s="97"/>
      <c r="M524" s="97"/>
      <c r="N524" s="97"/>
      <c r="O524" s="227" t="s">
        <v>1640</v>
      </c>
      <c r="P524" s="97"/>
      <c r="Q524" s="15" t="s">
        <v>45</v>
      </c>
    </row>
    <row r="525" customFormat="false" ht="13.8" hidden="false" customHeight="false" outlineLevel="0" collapsed="false">
      <c r="A525" s="19" t="n">
        <v>3</v>
      </c>
      <c r="B525" s="19" t="s">
        <v>708</v>
      </c>
      <c r="C525" s="97"/>
      <c r="D525" s="19" t="s">
        <v>1447</v>
      </c>
      <c r="E525" s="91" t="s">
        <v>1641</v>
      </c>
      <c r="F525" s="19" t="s">
        <v>1642</v>
      </c>
      <c r="G525" s="97"/>
      <c r="H525" s="19" t="n">
        <v>7000</v>
      </c>
      <c r="I525" s="97"/>
      <c r="J525" s="97"/>
      <c r="K525" s="97"/>
      <c r="L525" s="97"/>
      <c r="M525" s="236" t="s">
        <v>1643</v>
      </c>
      <c r="N525" s="20" t="n">
        <v>43225</v>
      </c>
      <c r="O525" s="227" t="s">
        <v>1644</v>
      </c>
      <c r="P525" s="97"/>
      <c r="Q525" s="15" t="s">
        <v>45</v>
      </c>
    </row>
    <row r="526" customFormat="false" ht="13.8" hidden="false" customHeight="false" outlineLevel="0" collapsed="false">
      <c r="A526" s="303" t="s">
        <v>1251</v>
      </c>
      <c r="B526" s="19" t="s">
        <v>404</v>
      </c>
      <c r="C526" s="98" t="s">
        <v>1645</v>
      </c>
      <c r="D526" s="19" t="s">
        <v>1447</v>
      </c>
      <c r="E526" s="91" t="s">
        <v>1646</v>
      </c>
      <c r="F526" s="91" t="s">
        <v>1646</v>
      </c>
      <c r="G526" s="97"/>
      <c r="H526" s="19"/>
      <c r="I526" s="19"/>
      <c r="J526" s="19"/>
      <c r="K526" s="19" t="n">
        <v>10000</v>
      </c>
      <c r="L526" s="19"/>
      <c r="M526" s="236" t="s">
        <v>1647</v>
      </c>
      <c r="N526" s="20" t="n">
        <v>43230</v>
      </c>
      <c r="O526" s="227" t="s">
        <v>1266</v>
      </c>
      <c r="P526" s="97"/>
      <c r="Q526" s="15" t="s">
        <v>45</v>
      </c>
    </row>
    <row r="527" customFormat="false" ht="13.8" hidden="false" customHeight="false" outlineLevel="0" collapsed="false">
      <c r="A527" s="303" t="s">
        <v>1257</v>
      </c>
      <c r="B527" s="19" t="s">
        <v>78</v>
      </c>
      <c r="C527" s="19" t="s">
        <v>1648</v>
      </c>
      <c r="D527" s="19" t="s">
        <v>1447</v>
      </c>
      <c r="E527" s="91" t="s">
        <v>1649</v>
      </c>
      <c r="F527" s="91"/>
      <c r="G527" s="97"/>
      <c r="H527" s="19"/>
      <c r="I527" s="19"/>
      <c r="J527" s="19"/>
      <c r="K527" s="19" t="n">
        <v>30000</v>
      </c>
      <c r="L527" s="15"/>
      <c r="M527" s="24" t="s">
        <v>1650</v>
      </c>
      <c r="N527" s="20" t="n">
        <v>43228</v>
      </c>
      <c r="O527" s="227" t="s">
        <v>1266</v>
      </c>
      <c r="P527" s="97"/>
      <c r="Q527" s="15" t="s">
        <v>45</v>
      </c>
    </row>
    <row r="528" customFormat="false" ht="13.8" hidden="false" customHeight="false" outlineLevel="0" collapsed="false">
      <c r="A528" s="303" t="s">
        <v>1372</v>
      </c>
      <c r="B528" s="19" t="s">
        <v>848</v>
      </c>
      <c r="C528" s="19" t="s">
        <v>1651</v>
      </c>
      <c r="D528" s="19" t="s">
        <v>1447</v>
      </c>
      <c r="E528" s="91" t="s">
        <v>1652</v>
      </c>
      <c r="F528" s="91"/>
      <c r="G528" s="97"/>
      <c r="H528" s="19"/>
      <c r="I528" s="19"/>
      <c r="J528" s="19"/>
      <c r="K528" s="19" t="n">
        <v>2400</v>
      </c>
      <c r="L528" s="19"/>
      <c r="M528" s="236" t="s">
        <v>1653</v>
      </c>
      <c r="N528" s="20" t="n">
        <v>43225</v>
      </c>
      <c r="O528" s="227" t="s">
        <v>1266</v>
      </c>
      <c r="P528" s="97"/>
      <c r="Q528" s="15" t="s">
        <v>45</v>
      </c>
    </row>
    <row r="529" customFormat="false" ht="13.8" hidden="false" customHeight="false" outlineLevel="0" collapsed="false">
      <c r="A529" s="303" t="s">
        <v>1654</v>
      </c>
      <c r="B529" s="127" t="s">
        <v>1655</v>
      </c>
      <c r="C529" s="127" t="s">
        <v>1656</v>
      </c>
      <c r="D529" s="19" t="s">
        <v>1447</v>
      </c>
      <c r="E529" s="91" t="s">
        <v>1657</v>
      </c>
      <c r="F529" s="97"/>
      <c r="G529" s="128"/>
      <c r="H529" s="127" t="s">
        <v>734</v>
      </c>
      <c r="I529" s="128"/>
      <c r="J529" s="128"/>
      <c r="K529" s="128"/>
      <c r="L529" s="128"/>
      <c r="M529" s="128"/>
      <c r="N529" s="128"/>
      <c r="O529" s="138" t="s">
        <v>1658</v>
      </c>
      <c r="P529" s="128"/>
      <c r="Q529" s="15" t="s">
        <v>45</v>
      </c>
    </row>
    <row r="530" customFormat="false" ht="13.8" hidden="false" customHeight="false" outlineLevel="0" collapsed="false">
      <c r="A530" s="97"/>
      <c r="B530" s="128"/>
      <c r="C530" s="127"/>
      <c r="D530" s="127"/>
      <c r="E530" s="128"/>
      <c r="F530" s="128"/>
      <c r="G530" s="128"/>
      <c r="H530" s="128"/>
      <c r="I530" s="128"/>
      <c r="J530" s="128"/>
      <c r="K530" s="128"/>
      <c r="L530" s="128"/>
      <c r="M530" s="128"/>
      <c r="N530" s="128"/>
      <c r="O530" s="128"/>
      <c r="P530" s="128"/>
      <c r="Q530" s="15" t="s">
        <v>45</v>
      </c>
    </row>
    <row r="531" customFormat="false" ht="13.8" hidden="false" customHeight="false" outlineLevel="0" collapsed="false">
      <c r="A531" s="3" t="s">
        <v>34</v>
      </c>
      <c r="B531" s="59" t="s">
        <v>1</v>
      </c>
      <c r="C531" s="4" t="s">
        <v>35</v>
      </c>
      <c r="D531" s="4" t="s">
        <v>3</v>
      </c>
      <c r="E531" s="4" t="s">
        <v>1021</v>
      </c>
      <c r="F531" s="5" t="s">
        <v>37</v>
      </c>
      <c r="G531" s="4" t="s">
        <v>38</v>
      </c>
      <c r="H531" s="6" t="s">
        <v>39</v>
      </c>
      <c r="I531" s="6"/>
      <c r="J531" s="6"/>
      <c r="K531" s="6" t="s">
        <v>40</v>
      </c>
      <c r="L531" s="6"/>
      <c r="M531" s="4" t="s">
        <v>41</v>
      </c>
      <c r="N531" s="6" t="s">
        <v>42</v>
      </c>
      <c r="O531" s="7" t="s">
        <v>43</v>
      </c>
      <c r="P531" s="4" t="s">
        <v>44</v>
      </c>
      <c r="Q531" s="15" t="s">
        <v>45</v>
      </c>
    </row>
    <row r="532" customFormat="false" ht="13.8" hidden="false" customHeight="false" outlineLevel="0" collapsed="false">
      <c r="A532" s="60" t="n">
        <v>43226</v>
      </c>
      <c r="B532" s="61" t="s">
        <v>414</v>
      </c>
      <c r="E532" s="63"/>
      <c r="F532" s="64" t="n">
        <f aca="false">G532+H532+K532</f>
        <v>25000</v>
      </c>
      <c r="G532" s="65" t="n">
        <f aca="false">SUM(G533:G537)</f>
        <v>25000</v>
      </c>
      <c r="H532" s="115" t="n">
        <f aca="false">SUM(H533:H534)</f>
        <v>0</v>
      </c>
      <c r="I532" s="65"/>
      <c r="J532" s="65"/>
      <c r="K532" s="65" t="n">
        <f aca="false">SUM(K533:K537)</f>
        <v>0</v>
      </c>
      <c r="L532" s="65"/>
      <c r="M532" s="281"/>
      <c r="N532" s="281"/>
      <c r="O532" s="68"/>
      <c r="P532" s="65" t="n">
        <f aca="false">SUM(P533:P22490)</f>
        <v>7.84736834241244E+055</v>
      </c>
      <c r="Q532" s="15" t="s">
        <v>45</v>
      </c>
    </row>
    <row r="533" customFormat="false" ht="13.8" hidden="false" customHeight="false" outlineLevel="0" collapsed="false">
      <c r="A533" s="303" t="s">
        <v>1631</v>
      </c>
      <c r="B533" s="19" t="s">
        <v>1659</v>
      </c>
      <c r="C533" s="98" t="s">
        <v>1660</v>
      </c>
      <c r="D533" s="19" t="s">
        <v>1447</v>
      </c>
      <c r="E533" s="91" t="s">
        <v>1661</v>
      </c>
      <c r="F533" s="97"/>
      <c r="G533" s="19"/>
      <c r="H533" s="97"/>
      <c r="I533" s="97"/>
      <c r="J533" s="97"/>
      <c r="K533" s="97"/>
      <c r="L533" s="97"/>
      <c r="M533" s="97"/>
      <c r="N533" s="97"/>
      <c r="O533" s="227" t="s">
        <v>1662</v>
      </c>
      <c r="P533" s="97"/>
      <c r="Q533" s="15" t="s">
        <v>45</v>
      </c>
    </row>
    <row r="534" customFormat="false" ht="13.8" hidden="false" customHeight="false" outlineLevel="0" collapsed="false">
      <c r="A534" s="19" t="n">
        <v>2</v>
      </c>
      <c r="B534" s="127" t="s">
        <v>713</v>
      </c>
      <c r="C534" s="127" t="s">
        <v>1663</v>
      </c>
      <c r="D534" s="19" t="s">
        <v>1447</v>
      </c>
      <c r="E534" s="142" t="s">
        <v>1664</v>
      </c>
      <c r="F534" s="142" t="s">
        <v>1665</v>
      </c>
      <c r="G534" s="127" t="n">
        <v>25000</v>
      </c>
      <c r="H534" s="128"/>
      <c r="I534" s="128"/>
      <c r="J534" s="128"/>
      <c r="K534" s="128"/>
      <c r="L534" s="128"/>
      <c r="M534" s="127" t="s">
        <v>1666</v>
      </c>
      <c r="N534" s="164" t="n">
        <v>43229</v>
      </c>
      <c r="O534" s="227" t="s">
        <v>1667</v>
      </c>
      <c r="P534" s="128"/>
      <c r="Q534" s="15" t="s">
        <v>45</v>
      </c>
    </row>
    <row r="535" customFormat="false" ht="13.8" hidden="false" customHeight="false" outlineLevel="0" collapsed="false">
      <c r="A535" s="97"/>
      <c r="B535" s="128"/>
      <c r="C535" s="128"/>
      <c r="D535" s="128"/>
      <c r="E535" s="128"/>
      <c r="F535" s="128"/>
      <c r="G535" s="128"/>
      <c r="H535" s="128"/>
      <c r="I535" s="128"/>
      <c r="J535" s="128"/>
      <c r="K535" s="128"/>
      <c r="L535" s="128"/>
      <c r="M535" s="128"/>
      <c r="N535" s="128"/>
      <c r="O535" s="128"/>
      <c r="P535" s="128"/>
      <c r="Q535" s="15" t="s">
        <v>45</v>
      </c>
    </row>
    <row r="536" customFormat="false" ht="13.8" hidden="false" customHeight="false" outlineLevel="0" collapsed="false">
      <c r="A536" s="97"/>
      <c r="B536" s="128"/>
      <c r="C536" s="128"/>
      <c r="D536" s="128"/>
      <c r="E536" s="128"/>
      <c r="F536" s="128"/>
      <c r="G536" s="128"/>
      <c r="H536" s="128"/>
      <c r="I536" s="128"/>
      <c r="J536" s="128"/>
      <c r="K536" s="128"/>
      <c r="L536" s="128"/>
      <c r="M536" s="128"/>
      <c r="N536" s="128"/>
      <c r="O536" s="128"/>
      <c r="P536" s="128"/>
      <c r="Q536" s="15" t="s">
        <v>45</v>
      </c>
    </row>
    <row r="537" customFormat="false" ht="13.8" hidden="false" customHeight="false" outlineLevel="0" collapsed="false">
      <c r="A537" s="97"/>
      <c r="B537" s="128"/>
      <c r="C537" s="128"/>
      <c r="D537" s="128"/>
      <c r="E537" s="128"/>
      <c r="F537" s="128"/>
      <c r="G537" s="128"/>
      <c r="H537" s="128"/>
      <c r="I537" s="128"/>
      <c r="J537" s="128"/>
      <c r="K537" s="128"/>
      <c r="L537" s="128"/>
      <c r="M537" s="128"/>
      <c r="N537" s="128"/>
      <c r="O537" s="128"/>
      <c r="P537" s="128"/>
      <c r="Q537" s="15" t="s">
        <v>45</v>
      </c>
    </row>
    <row r="538" customFormat="false" ht="13.8" hidden="false" customHeight="false" outlineLevel="0" collapsed="false">
      <c r="A538" s="3" t="s">
        <v>34</v>
      </c>
      <c r="B538" s="59" t="s">
        <v>1</v>
      </c>
      <c r="C538" s="4" t="s">
        <v>35</v>
      </c>
      <c r="D538" s="4" t="s">
        <v>3</v>
      </c>
      <c r="E538" s="4" t="s">
        <v>1021</v>
      </c>
      <c r="F538" s="5" t="s">
        <v>37</v>
      </c>
      <c r="G538" s="4" t="s">
        <v>38</v>
      </c>
      <c r="H538" s="6" t="s">
        <v>39</v>
      </c>
      <c r="I538" s="6"/>
      <c r="J538" s="6"/>
      <c r="K538" s="6" t="s">
        <v>40</v>
      </c>
      <c r="L538" s="6"/>
      <c r="M538" s="4" t="s">
        <v>41</v>
      </c>
      <c r="N538" s="6" t="s">
        <v>42</v>
      </c>
      <c r="O538" s="7" t="s">
        <v>43</v>
      </c>
      <c r="P538" s="4" t="s">
        <v>44</v>
      </c>
      <c r="Q538" s="15" t="s">
        <v>45</v>
      </c>
    </row>
    <row r="539" customFormat="false" ht="13.8" hidden="false" customHeight="false" outlineLevel="0" collapsed="false">
      <c r="A539" s="60" t="n">
        <v>43227</v>
      </c>
      <c r="B539" s="61" t="s">
        <v>422</v>
      </c>
      <c r="E539" s="63"/>
      <c r="F539" s="64" t="n">
        <f aca="false">G539+H539+K539</f>
        <v>37300</v>
      </c>
      <c r="G539" s="65" t="n">
        <f aca="false">SUM(G540:G552)</f>
        <v>0</v>
      </c>
      <c r="H539" s="115" t="n">
        <f aca="false">SUM(H540:H552)</f>
        <v>0</v>
      </c>
      <c r="I539" s="65"/>
      <c r="J539" s="65"/>
      <c r="K539" s="65" t="n">
        <f aca="false">SUM(K540:K552)</f>
        <v>37300</v>
      </c>
      <c r="L539" s="65"/>
      <c r="M539" s="281"/>
      <c r="N539" s="281"/>
      <c r="O539" s="68"/>
      <c r="P539" s="65" t="n">
        <f aca="false">SUM(P540:P22493)</f>
        <v>3.92368417120622E+055</v>
      </c>
      <c r="Q539" s="15" t="s">
        <v>45</v>
      </c>
    </row>
    <row r="540" customFormat="false" ht="13.8" hidden="false" customHeight="false" outlineLevel="0" collapsed="false">
      <c r="A540" s="303" t="s">
        <v>1631</v>
      </c>
      <c r="B540" s="110" t="n">
        <v>0.396527777777778</v>
      </c>
      <c r="C540" s="98" t="s">
        <v>1668</v>
      </c>
      <c r="D540" s="19" t="s">
        <v>110</v>
      </c>
      <c r="E540" s="19" t="s">
        <v>1669</v>
      </c>
      <c r="F540" s="97"/>
      <c r="G540" s="19" t="s">
        <v>734</v>
      </c>
      <c r="H540" s="97"/>
      <c r="I540" s="97"/>
      <c r="J540" s="97"/>
      <c r="K540" s="97"/>
      <c r="L540" s="97"/>
      <c r="M540" s="97"/>
      <c r="N540" s="97"/>
      <c r="O540" s="121" t="s">
        <v>1137</v>
      </c>
      <c r="P540" s="19" t="n">
        <v>1</v>
      </c>
      <c r="Q540" s="15" t="s">
        <v>45</v>
      </c>
    </row>
    <row r="541" customFormat="false" ht="13.8" hidden="false" customHeight="false" outlineLevel="0" collapsed="false">
      <c r="A541" s="303" t="s">
        <v>1637</v>
      </c>
      <c r="B541" s="110" t="n">
        <v>0.399305555555556</v>
      </c>
      <c r="C541" s="91" t="s">
        <v>1670</v>
      </c>
      <c r="D541" s="19" t="s">
        <v>110</v>
      </c>
      <c r="E541" s="19" t="s">
        <v>1671</v>
      </c>
      <c r="F541" s="97"/>
      <c r="G541" s="19" t="s">
        <v>1464</v>
      </c>
      <c r="H541" s="97"/>
      <c r="I541" s="97"/>
      <c r="J541" s="97"/>
      <c r="K541" s="97"/>
      <c r="L541" s="97"/>
      <c r="M541" s="97"/>
      <c r="N541" s="97"/>
      <c r="O541" s="138" t="s">
        <v>1672</v>
      </c>
      <c r="P541" s="19" t="n">
        <v>1</v>
      </c>
      <c r="Q541" s="15" t="s">
        <v>45</v>
      </c>
    </row>
    <row r="542" customFormat="false" ht="13.8" hidden="false" customHeight="false" outlineLevel="0" collapsed="false">
      <c r="A542" s="304" t="s">
        <v>1673</v>
      </c>
      <c r="B542" s="110" t="n">
        <v>0.400694444444444</v>
      </c>
      <c r="C542" s="305" t="n">
        <v>89055514646</v>
      </c>
      <c r="D542" s="19" t="s">
        <v>110</v>
      </c>
      <c r="E542" s="19" t="s">
        <v>1674</v>
      </c>
      <c r="F542" s="19" t="s">
        <v>1675</v>
      </c>
      <c r="G542" s="19" t="s">
        <v>1676</v>
      </c>
      <c r="H542" s="97"/>
      <c r="I542" s="97"/>
      <c r="J542" s="97"/>
      <c r="K542" s="97"/>
      <c r="L542" s="97"/>
      <c r="M542" s="97"/>
      <c r="N542" s="97"/>
      <c r="O542" s="182" t="s">
        <v>1677</v>
      </c>
      <c r="P542" s="19" t="n">
        <v>1</v>
      </c>
      <c r="Q542" s="15" t="s">
        <v>45</v>
      </c>
    </row>
    <row r="543" customFormat="false" ht="13.8" hidden="false" customHeight="false" outlineLevel="0" collapsed="false">
      <c r="A543" s="304" t="s">
        <v>1678</v>
      </c>
      <c r="B543" s="110" t="n">
        <v>0.414583333333333</v>
      </c>
      <c r="C543" s="98" t="s">
        <v>1679</v>
      </c>
      <c r="D543" s="19" t="s">
        <v>110</v>
      </c>
      <c r="E543" s="19" t="s">
        <v>1680</v>
      </c>
      <c r="F543" s="97"/>
      <c r="G543" s="19" t="s">
        <v>1681</v>
      </c>
      <c r="H543" s="97"/>
      <c r="I543" s="97"/>
      <c r="J543" s="97"/>
      <c r="K543" s="97"/>
      <c r="L543" s="97"/>
      <c r="M543" s="97"/>
      <c r="N543" s="97"/>
      <c r="O543" s="138" t="s">
        <v>1682</v>
      </c>
      <c r="P543" s="19" t="n">
        <v>1</v>
      </c>
      <c r="Q543" s="15" t="s">
        <v>45</v>
      </c>
    </row>
    <row r="544" customFormat="false" ht="13.8" hidden="false" customHeight="true" outlineLevel="0" collapsed="false">
      <c r="A544" s="306" t="s">
        <v>1257</v>
      </c>
      <c r="B544" s="307" t="n">
        <v>10</v>
      </c>
      <c r="C544" s="307" t="s">
        <v>1683</v>
      </c>
      <c r="D544" s="307" t="s">
        <v>110</v>
      </c>
      <c r="E544" s="307" t="s">
        <v>1684</v>
      </c>
      <c r="F544" s="308"/>
      <c r="G544" s="307" t="s">
        <v>1083</v>
      </c>
      <c r="H544" s="308"/>
      <c r="I544" s="308"/>
      <c r="J544" s="308"/>
      <c r="K544" s="308"/>
      <c r="L544" s="308"/>
      <c r="M544" s="308"/>
      <c r="N544" s="308"/>
      <c r="O544" s="297" t="s">
        <v>1685</v>
      </c>
      <c r="P544" s="19" t="n">
        <v>1</v>
      </c>
      <c r="Q544" s="15" t="s">
        <v>45</v>
      </c>
    </row>
    <row r="545" customFormat="false" ht="13.8" hidden="false" customHeight="false" outlineLevel="0" collapsed="false">
      <c r="A545" s="309" t="n">
        <v>6</v>
      </c>
      <c r="B545" s="307" t="n">
        <v>10</v>
      </c>
      <c r="C545" s="307" t="s">
        <v>1683</v>
      </c>
      <c r="D545" s="307" t="s">
        <v>110</v>
      </c>
      <c r="E545" s="307" t="s">
        <v>1686</v>
      </c>
      <c r="F545" s="308"/>
      <c r="G545" s="307" t="s">
        <v>1687</v>
      </c>
      <c r="H545" s="308"/>
      <c r="I545" s="308"/>
      <c r="J545" s="308"/>
      <c r="K545" s="308"/>
      <c r="L545" s="308"/>
      <c r="M545" s="308"/>
      <c r="N545" s="308"/>
      <c r="O545" s="297"/>
      <c r="P545" s="19" t="n">
        <v>1</v>
      </c>
      <c r="Q545" s="15" t="s">
        <v>45</v>
      </c>
    </row>
    <row r="546" customFormat="false" ht="13.8" hidden="false" customHeight="false" outlineLevel="0" collapsed="false">
      <c r="A546" s="303" t="s">
        <v>1654</v>
      </c>
      <c r="B546" s="110" t="n">
        <v>0.420138888888889</v>
      </c>
      <c r="C546" s="19" t="n">
        <v>84994889393</v>
      </c>
      <c r="D546" s="178" t="s">
        <v>110</v>
      </c>
      <c r="E546" s="91" t="s">
        <v>1688</v>
      </c>
      <c r="F546" s="97"/>
      <c r="G546" s="19"/>
      <c r="H546" s="97"/>
      <c r="I546" s="19"/>
      <c r="J546" s="19"/>
      <c r="K546" s="19" t="n">
        <v>19600</v>
      </c>
      <c r="L546" s="19"/>
      <c r="M546" s="19" t="s">
        <v>1689</v>
      </c>
      <c r="N546" s="20" t="n">
        <v>43234</v>
      </c>
      <c r="O546" s="296" t="s">
        <v>1100</v>
      </c>
      <c r="P546" s="19" t="n">
        <v>1</v>
      </c>
      <c r="Q546" s="15" t="s">
        <v>45</v>
      </c>
    </row>
    <row r="547" customFormat="false" ht="13.8" hidden="false" customHeight="false" outlineLevel="0" collapsed="false">
      <c r="A547" s="303" t="s">
        <v>1267</v>
      </c>
      <c r="B547" s="114" t="s">
        <v>1483</v>
      </c>
      <c r="C547" s="91" t="s">
        <v>1690</v>
      </c>
      <c r="D547" s="19" t="s">
        <v>1447</v>
      </c>
      <c r="E547" s="91" t="s">
        <v>1691</v>
      </c>
      <c r="F547" s="97"/>
      <c r="G547" s="19"/>
      <c r="H547" s="97"/>
      <c r="I547" s="97"/>
      <c r="J547" s="97"/>
      <c r="K547" s="97"/>
      <c r="L547" s="97"/>
      <c r="M547" s="97"/>
      <c r="N547" s="97"/>
      <c r="O547" s="310" t="s">
        <v>1692</v>
      </c>
      <c r="P547" s="19" t="n">
        <v>1</v>
      </c>
      <c r="Q547" s="15" t="s">
        <v>45</v>
      </c>
    </row>
    <row r="548" customFormat="false" ht="13.8" hidden="false" customHeight="false" outlineLevel="0" collapsed="false">
      <c r="A548" s="311" t="s">
        <v>1273</v>
      </c>
      <c r="B548" s="110" t="n">
        <v>0.452083333333333</v>
      </c>
      <c r="C548" s="91" t="s">
        <v>1693</v>
      </c>
      <c r="D548" s="19" t="s">
        <v>110</v>
      </c>
      <c r="E548" s="91" t="s">
        <v>1694</v>
      </c>
      <c r="F548" s="19" t="s">
        <v>1577</v>
      </c>
      <c r="G548" s="19" t="s">
        <v>997</v>
      </c>
      <c r="H548" s="97"/>
      <c r="I548" s="97"/>
      <c r="J548" s="97"/>
      <c r="K548" s="97"/>
      <c r="L548" s="97"/>
      <c r="M548" s="97"/>
      <c r="N548" s="97"/>
      <c r="O548" s="121" t="s">
        <v>1695</v>
      </c>
      <c r="P548" s="19" t="n">
        <v>1</v>
      </c>
      <c r="Q548" s="15" t="s">
        <v>45</v>
      </c>
    </row>
    <row r="549" customFormat="false" ht="13.8" hidden="false" customHeight="false" outlineLevel="0" collapsed="false">
      <c r="A549" s="304" t="s">
        <v>1696</v>
      </c>
      <c r="B549" s="19" t="s">
        <v>1505</v>
      </c>
      <c r="C549" s="91" t="s">
        <v>1697</v>
      </c>
      <c r="D549" s="19" t="s">
        <v>1447</v>
      </c>
      <c r="E549" s="91" t="s">
        <v>1698</v>
      </c>
      <c r="F549" s="97"/>
      <c r="G549" s="19" t="s">
        <v>463</v>
      </c>
      <c r="H549" s="97"/>
      <c r="I549" s="97"/>
      <c r="J549" s="97"/>
      <c r="K549" s="97"/>
      <c r="L549" s="97"/>
      <c r="M549" s="97"/>
      <c r="N549" s="97"/>
      <c r="O549" s="138" t="s">
        <v>1699</v>
      </c>
      <c r="P549" s="19" t="n">
        <v>1</v>
      </c>
      <c r="Q549" s="15" t="s">
        <v>45</v>
      </c>
    </row>
    <row r="550" customFormat="false" ht="13.8" hidden="false" customHeight="false" outlineLevel="0" collapsed="false">
      <c r="A550" s="311" t="s">
        <v>1607</v>
      </c>
      <c r="B550" s="19" t="s">
        <v>556</v>
      </c>
      <c r="C550" s="91" t="s">
        <v>1700</v>
      </c>
      <c r="D550" s="19" t="s">
        <v>1447</v>
      </c>
      <c r="E550" s="91" t="s">
        <v>1701</v>
      </c>
      <c r="F550" s="91" t="s">
        <v>1701</v>
      </c>
      <c r="G550" s="19"/>
      <c r="H550" s="97"/>
      <c r="I550" s="19"/>
      <c r="J550" s="19"/>
      <c r="K550" s="19" t="n">
        <v>10200</v>
      </c>
      <c r="L550" s="19"/>
      <c r="M550" s="19" t="s">
        <v>1702</v>
      </c>
      <c r="N550" s="20" t="n">
        <v>43228</v>
      </c>
      <c r="O550" s="296" t="s">
        <v>1100</v>
      </c>
      <c r="P550" s="19" t="n">
        <v>1</v>
      </c>
      <c r="Q550" s="15" t="s">
        <v>45</v>
      </c>
    </row>
    <row r="551" customFormat="false" ht="13.8" hidden="false" customHeight="false" outlineLevel="0" collapsed="false">
      <c r="A551" s="311" t="s">
        <v>1312</v>
      </c>
      <c r="B551" s="19" t="s">
        <v>778</v>
      </c>
      <c r="C551" s="98" t="s">
        <v>1703</v>
      </c>
      <c r="D551" s="19" t="s">
        <v>1447</v>
      </c>
      <c r="E551" s="91" t="s">
        <v>1704</v>
      </c>
      <c r="F551" s="91" t="s">
        <v>1704</v>
      </c>
      <c r="G551" s="97"/>
      <c r="H551" s="97"/>
      <c r="I551" s="19"/>
      <c r="J551" s="19"/>
      <c r="K551" s="19" t="n">
        <v>7500</v>
      </c>
      <c r="L551" s="19"/>
      <c r="M551" s="19" t="s">
        <v>1705</v>
      </c>
      <c r="N551" s="20" t="n">
        <v>43230</v>
      </c>
      <c r="O551" s="296" t="s">
        <v>1100</v>
      </c>
      <c r="P551" s="19" t="n">
        <v>1</v>
      </c>
      <c r="Q551" s="15" t="s">
        <v>45</v>
      </c>
    </row>
    <row r="552" customFormat="false" ht="13.8" hidden="false" customHeight="false" outlineLevel="0" collapsed="false">
      <c r="A552" s="311" t="s">
        <v>1400</v>
      </c>
      <c r="B552" s="150" t="n">
        <v>43389</v>
      </c>
      <c r="C552" s="98" t="s">
        <v>1706</v>
      </c>
      <c r="D552" s="19" t="s">
        <v>1447</v>
      </c>
      <c r="E552" s="91" t="s">
        <v>1707</v>
      </c>
      <c r="F552" s="97"/>
      <c r="G552" s="19" t="s">
        <v>1708</v>
      </c>
      <c r="H552" s="97"/>
      <c r="I552" s="97"/>
      <c r="J552" s="97"/>
      <c r="K552" s="97"/>
      <c r="L552" s="97"/>
      <c r="M552" s="97"/>
      <c r="N552" s="97"/>
      <c r="O552" s="138" t="s">
        <v>1699</v>
      </c>
      <c r="P552" s="19" t="n">
        <v>1</v>
      </c>
      <c r="Q552" s="15" t="s">
        <v>45</v>
      </c>
    </row>
    <row r="553" customFormat="false" ht="13.8" hidden="false" customHeight="false" outlineLevel="0" collapsed="false">
      <c r="A553" s="3" t="s">
        <v>34</v>
      </c>
      <c r="B553" s="59" t="s">
        <v>1</v>
      </c>
      <c r="C553" s="4" t="s">
        <v>35</v>
      </c>
      <c r="D553" s="4" t="s">
        <v>3</v>
      </c>
      <c r="E553" s="4" t="s">
        <v>1021</v>
      </c>
      <c r="F553" s="5" t="s">
        <v>37</v>
      </c>
      <c r="G553" s="4" t="s">
        <v>38</v>
      </c>
      <c r="H553" s="6" t="s">
        <v>39</v>
      </c>
      <c r="I553" s="6"/>
      <c r="J553" s="6"/>
      <c r="K553" s="6" t="s">
        <v>40</v>
      </c>
      <c r="L553" s="6"/>
      <c r="M553" s="4" t="s">
        <v>41</v>
      </c>
      <c r="N553" s="6" t="s">
        <v>42</v>
      </c>
      <c r="O553" s="7" t="s">
        <v>43</v>
      </c>
      <c r="P553" s="4" t="s">
        <v>44</v>
      </c>
      <c r="Q553" s="15" t="s">
        <v>45</v>
      </c>
    </row>
    <row r="554" customFormat="false" ht="13.8" hidden="false" customHeight="false" outlineLevel="0" collapsed="false">
      <c r="A554" s="60" t="n">
        <v>43228</v>
      </c>
      <c r="B554" s="61" t="s">
        <v>394</v>
      </c>
      <c r="E554" s="63"/>
      <c r="F554" s="64" t="n">
        <f aca="false">G554+H554+K554</f>
        <v>81900</v>
      </c>
      <c r="G554" s="65" t="n">
        <f aca="false">SUM(G555:G578)</f>
        <v>17300</v>
      </c>
      <c r="H554" s="115" t="n">
        <f aca="false">SUM(H555:H576)</f>
        <v>12000</v>
      </c>
      <c r="I554" s="65"/>
      <c r="J554" s="65"/>
      <c r="K554" s="65" t="n">
        <f aca="false">SUM(K555:K578)</f>
        <v>52600</v>
      </c>
      <c r="L554" s="65"/>
      <c r="M554" s="281"/>
      <c r="N554" s="281"/>
      <c r="O554" s="68"/>
      <c r="P554" s="65" t="n">
        <f aca="false">SUM(P555:P22521)</f>
        <v>1.96184208560311E+055</v>
      </c>
      <c r="Q554" s="15" t="s">
        <v>45</v>
      </c>
    </row>
    <row r="555" customFormat="false" ht="13.8" hidden="false" customHeight="false" outlineLevel="0" collapsed="false">
      <c r="A555" s="311" t="s">
        <v>1631</v>
      </c>
      <c r="B555" s="19" t="s">
        <v>1709</v>
      </c>
      <c r="C555" s="312" t="s">
        <v>1710</v>
      </c>
      <c r="D555" s="19" t="s">
        <v>476</v>
      </c>
      <c r="E555" s="91" t="s">
        <v>1711</v>
      </c>
      <c r="F555" s="19" t="s">
        <v>1712</v>
      </c>
      <c r="G555" s="97"/>
      <c r="H555" s="97"/>
      <c r="I555" s="19"/>
      <c r="J555" s="19"/>
      <c r="K555" s="19" t="s">
        <v>1713</v>
      </c>
      <c r="L555" s="19"/>
      <c r="M555" s="97"/>
      <c r="N555" s="97"/>
      <c r="O555" s="151" t="s">
        <v>1714</v>
      </c>
      <c r="P555" s="19" t="n">
        <v>1</v>
      </c>
      <c r="Q555" s="15" t="s">
        <v>45</v>
      </c>
    </row>
    <row r="556" customFormat="false" ht="13.8" hidden="false" customHeight="false" outlineLevel="0" collapsed="false">
      <c r="A556" s="311" t="s">
        <v>1637</v>
      </c>
      <c r="B556" s="19" t="s">
        <v>1715</v>
      </c>
      <c r="C556" s="91" t="s">
        <v>1716</v>
      </c>
      <c r="D556" s="19" t="s">
        <v>476</v>
      </c>
      <c r="E556" s="91" t="s">
        <v>1717</v>
      </c>
      <c r="F556" s="91" t="s">
        <v>1718</v>
      </c>
      <c r="G556" s="97"/>
      <c r="H556" s="97"/>
      <c r="I556" s="19"/>
      <c r="J556" s="19"/>
      <c r="K556" s="19" t="n">
        <v>6400</v>
      </c>
      <c r="L556" s="19"/>
      <c r="M556" s="19" t="s">
        <v>1719</v>
      </c>
      <c r="N556" s="20" t="n">
        <v>43229</v>
      </c>
      <c r="O556" s="239" t="s">
        <v>1187</v>
      </c>
      <c r="P556" s="19" t="n">
        <v>1</v>
      </c>
      <c r="Q556" s="15" t="s">
        <v>45</v>
      </c>
    </row>
    <row r="557" customFormat="false" ht="13.8" hidden="false" customHeight="false" outlineLevel="0" collapsed="false">
      <c r="A557" s="311" t="s">
        <v>1720</v>
      </c>
      <c r="B557" s="110" t="n">
        <v>0.404166666666667</v>
      </c>
      <c r="C557" s="19" t="n">
        <v>79685664665</v>
      </c>
      <c r="D557" s="19" t="s">
        <v>110</v>
      </c>
      <c r="E557" s="19" t="s">
        <v>1721</v>
      </c>
      <c r="F557" s="19" t="s">
        <v>1722</v>
      </c>
      <c r="G557" s="19" t="s">
        <v>1011</v>
      </c>
      <c r="H557" s="97"/>
      <c r="I557" s="97"/>
      <c r="J557" s="97"/>
      <c r="K557" s="97"/>
      <c r="L557" s="97"/>
      <c r="M557" s="97"/>
      <c r="N557" s="97"/>
      <c r="O557" s="121" t="s">
        <v>1695</v>
      </c>
      <c r="P557" s="19" t="n">
        <v>1</v>
      </c>
      <c r="Q557" s="15" t="s">
        <v>45</v>
      </c>
    </row>
    <row r="558" customFormat="false" ht="13.8" hidden="false" customHeight="false" outlineLevel="0" collapsed="false">
      <c r="A558" s="311" t="s">
        <v>1251</v>
      </c>
      <c r="B558" s="97"/>
      <c r="C558" s="91" t="s">
        <v>1723</v>
      </c>
      <c r="D558" s="19" t="s">
        <v>110</v>
      </c>
      <c r="E558" s="24" t="s">
        <v>1724</v>
      </c>
      <c r="F558" s="19" t="s">
        <v>1725</v>
      </c>
      <c r="G558" s="97"/>
      <c r="H558" s="97"/>
      <c r="I558" s="19"/>
      <c r="J558" s="19"/>
      <c r="K558" s="19" t="n">
        <v>24400</v>
      </c>
      <c r="L558" s="19"/>
      <c r="M558" s="19" t="s">
        <v>1726</v>
      </c>
      <c r="N558" s="20" t="n">
        <v>43228</v>
      </c>
      <c r="O558" s="139" t="s">
        <v>1100</v>
      </c>
      <c r="P558" s="19" t="n">
        <v>1</v>
      </c>
      <c r="Q558" s="15" t="s">
        <v>45</v>
      </c>
    </row>
    <row r="559" customFormat="false" ht="13.8" hidden="false" customHeight="false" outlineLevel="0" collapsed="false">
      <c r="A559" s="311" t="s">
        <v>1257</v>
      </c>
      <c r="B559" s="15" t="s">
        <v>1715</v>
      </c>
      <c r="C559" s="19" t="s">
        <v>1727</v>
      </c>
      <c r="D559" s="19" t="s">
        <v>476</v>
      </c>
      <c r="E559" s="19" t="s">
        <v>1728</v>
      </c>
      <c r="F559" s="24" t="s">
        <v>1729</v>
      </c>
      <c r="H559" s="97"/>
      <c r="I559" s="19"/>
      <c r="J559" s="19"/>
      <c r="K559" s="19" t="s">
        <v>1730</v>
      </c>
      <c r="L559" s="19"/>
      <c r="M559" s="97"/>
      <c r="N559" s="97"/>
      <c r="O559" s="313" t="s">
        <v>1731</v>
      </c>
      <c r="P559" s="97"/>
      <c r="Q559" s="15" t="s">
        <v>45</v>
      </c>
    </row>
    <row r="560" customFormat="false" ht="13.8" hidden="false" customHeight="false" outlineLevel="0" collapsed="false">
      <c r="A560" s="314" t="s">
        <v>1732</v>
      </c>
      <c r="B560" s="249" t="n">
        <v>0.420833333333333</v>
      </c>
      <c r="C560" s="315" t="s">
        <v>1733</v>
      </c>
      <c r="D560" s="141" t="s">
        <v>110</v>
      </c>
      <c r="E560" s="276" t="s">
        <v>1711</v>
      </c>
      <c r="F560" s="141" t="s">
        <v>1734</v>
      </c>
      <c r="G560" s="141" t="s">
        <v>908</v>
      </c>
      <c r="H560" s="183"/>
      <c r="I560" s="183"/>
      <c r="J560" s="183"/>
      <c r="K560" s="183"/>
      <c r="L560" s="278"/>
      <c r="M560" s="250" t="s">
        <v>1735</v>
      </c>
      <c r="N560" s="184" t="n">
        <v>43232</v>
      </c>
      <c r="O560" s="276" t="s">
        <v>1736</v>
      </c>
      <c r="P560" s="141" t="n">
        <v>1</v>
      </c>
      <c r="Q560" s="15" t="s">
        <v>45</v>
      </c>
    </row>
    <row r="561" customFormat="false" ht="13.8" hidden="false" customHeight="false" outlineLevel="0" collapsed="false">
      <c r="A561" s="311" t="s">
        <v>1654</v>
      </c>
      <c r="B561" s="110" t="n">
        <v>0.429861111111111</v>
      </c>
      <c r="C561" s="19" t="s">
        <v>1737</v>
      </c>
      <c r="D561" s="19" t="s">
        <v>110</v>
      </c>
      <c r="E561" s="91" t="s">
        <v>1738</v>
      </c>
      <c r="F561" s="91" t="s">
        <v>1739</v>
      </c>
      <c r="G561" s="97"/>
      <c r="H561" s="97"/>
      <c r="I561" s="19"/>
      <c r="J561" s="19"/>
      <c r="K561" s="19" t="n">
        <v>15000</v>
      </c>
      <c r="L561" s="15"/>
      <c r="M561" s="24" t="s">
        <v>1740</v>
      </c>
      <c r="N561" s="20" t="n">
        <v>43230</v>
      </c>
      <c r="O561" s="239" t="s">
        <v>1187</v>
      </c>
      <c r="P561" s="19" t="n">
        <v>1</v>
      </c>
      <c r="Q561" s="15" t="s">
        <v>45</v>
      </c>
    </row>
    <row r="562" customFormat="false" ht="13.8" hidden="false" customHeight="false" outlineLevel="0" collapsed="false">
      <c r="A562" s="316" t="s">
        <v>1267</v>
      </c>
      <c r="B562" s="141" t="s">
        <v>541</v>
      </c>
      <c r="C562" s="250" t="s">
        <v>1741</v>
      </c>
      <c r="D562" s="141" t="s">
        <v>1447</v>
      </c>
      <c r="E562" s="95" t="s">
        <v>1742</v>
      </c>
      <c r="F562" s="95" t="s">
        <v>1743</v>
      </c>
      <c r="G562" s="183"/>
      <c r="H562" s="183"/>
      <c r="I562" s="141"/>
      <c r="J562" s="141"/>
      <c r="K562" s="141" t="s">
        <v>569</v>
      </c>
      <c r="L562" s="141"/>
      <c r="M562" s="141" t="s">
        <v>1744</v>
      </c>
      <c r="N562" s="184" t="n">
        <v>43232</v>
      </c>
      <c r="O562" s="276" t="s">
        <v>1745</v>
      </c>
      <c r="P562" s="141" t="n">
        <v>1</v>
      </c>
      <c r="Q562" s="15" t="s">
        <v>45</v>
      </c>
    </row>
    <row r="563" customFormat="false" ht="13.8" hidden="false" customHeight="false" outlineLevel="0" collapsed="false">
      <c r="A563" s="304" t="s">
        <v>1746</v>
      </c>
      <c r="B563" s="91" t="s">
        <v>1747</v>
      </c>
      <c r="C563" s="19" t="s">
        <v>1748</v>
      </c>
      <c r="D563" s="19" t="s">
        <v>110</v>
      </c>
      <c r="E563" s="19" t="s">
        <v>1749</v>
      </c>
      <c r="F563" s="91" t="s">
        <v>1750</v>
      </c>
      <c r="G563" s="91" t="s">
        <v>1751</v>
      </c>
      <c r="H563" s="97"/>
      <c r="I563" s="97"/>
      <c r="J563" s="97"/>
      <c r="K563" s="97"/>
      <c r="L563" s="97"/>
      <c r="M563" s="97"/>
      <c r="N563" s="97"/>
      <c r="O563" s="239" t="s">
        <v>1752</v>
      </c>
      <c r="P563" s="19" t="n">
        <v>1</v>
      </c>
      <c r="Q563" s="15" t="s">
        <v>45</v>
      </c>
    </row>
    <row r="564" customFormat="false" ht="13.8" hidden="false" customHeight="false" outlineLevel="0" collapsed="false">
      <c r="A564" s="304" t="s">
        <v>1696</v>
      </c>
      <c r="B564" s="19" t="s">
        <v>457</v>
      </c>
      <c r="C564" s="91" t="s">
        <v>1753</v>
      </c>
      <c r="D564" s="19" t="s">
        <v>476</v>
      </c>
      <c r="E564" s="91" t="s">
        <v>1754</v>
      </c>
      <c r="F564" s="19" t="s">
        <v>1755</v>
      </c>
      <c r="G564" s="122" t="n">
        <f aca="false">20000-10000</f>
        <v>10000</v>
      </c>
      <c r="H564" s="97"/>
      <c r="M564" s="19" t="s">
        <v>1756</v>
      </c>
      <c r="N564" s="20" t="n">
        <v>43231</v>
      </c>
      <c r="O564" s="139" t="s">
        <v>1757</v>
      </c>
      <c r="P564" s="19" t="n">
        <v>1</v>
      </c>
      <c r="Q564" s="15" t="s">
        <v>45</v>
      </c>
    </row>
    <row r="565" customFormat="false" ht="13.8" hidden="false" customHeight="false" outlineLevel="0" collapsed="false">
      <c r="A565" s="304" t="s">
        <v>1758</v>
      </c>
      <c r="B565" s="110" t="n">
        <v>0.447916666666667</v>
      </c>
      <c r="C565" s="19" t="n">
        <v>89859672177</v>
      </c>
      <c r="D565" s="91" t="s">
        <v>1759</v>
      </c>
      <c r="E565" s="91" t="s">
        <v>1759</v>
      </c>
      <c r="F565" s="91" t="s">
        <v>1759</v>
      </c>
      <c r="G565" s="91" t="s">
        <v>1759</v>
      </c>
      <c r="H565" s="91" t="s">
        <v>1759</v>
      </c>
      <c r="I565" s="91"/>
      <c r="J565" s="91"/>
      <c r="K565" s="91" t="s">
        <v>1759</v>
      </c>
      <c r="L565" s="91"/>
      <c r="M565" s="91" t="s">
        <v>1759</v>
      </c>
      <c r="N565" s="91" t="s">
        <v>1759</v>
      </c>
      <c r="O565" s="233" t="s">
        <v>1760</v>
      </c>
      <c r="P565" s="19" t="n">
        <v>1</v>
      </c>
      <c r="Q565" s="15" t="s">
        <v>45</v>
      </c>
    </row>
    <row r="566" customFormat="false" ht="13.8" hidden="false" customHeight="false" outlineLevel="0" collapsed="false">
      <c r="A566" s="304" t="s">
        <v>1761</v>
      </c>
      <c r="B566" s="19" t="s">
        <v>930</v>
      </c>
      <c r="C566" s="19" t="s">
        <v>1762</v>
      </c>
      <c r="D566" s="19" t="s">
        <v>1447</v>
      </c>
      <c r="E566" s="91" t="s">
        <v>1763</v>
      </c>
      <c r="F566" s="91" t="s">
        <v>1763</v>
      </c>
      <c r="G566" s="19" t="s">
        <v>1713</v>
      </c>
      <c r="H566" s="97"/>
      <c r="I566" s="19"/>
      <c r="J566" s="19"/>
      <c r="K566" s="19"/>
      <c r="L566" s="19"/>
      <c r="M566" s="97"/>
      <c r="N566" s="97"/>
      <c r="O566" s="182" t="s">
        <v>1764</v>
      </c>
      <c r="P566" s="19" t="n">
        <v>1</v>
      </c>
      <c r="Q566" s="15" t="s">
        <v>45</v>
      </c>
    </row>
    <row r="567" customFormat="false" ht="13.8" hidden="false" customHeight="true" outlineLevel="0" collapsed="false">
      <c r="A567" s="304" t="s">
        <v>1765</v>
      </c>
      <c r="B567" s="110" t="n">
        <v>0.475</v>
      </c>
      <c r="C567" s="317" t="s">
        <v>1766</v>
      </c>
      <c r="D567" s="19" t="s">
        <v>110</v>
      </c>
      <c r="E567" s="19" t="s">
        <v>1767</v>
      </c>
      <c r="F567" s="19" t="s">
        <v>1768</v>
      </c>
      <c r="G567" s="19" t="s">
        <v>1769</v>
      </c>
      <c r="H567" s="97"/>
      <c r="I567" s="97"/>
      <c r="J567" s="97"/>
      <c r="K567" s="97"/>
      <c r="L567" s="97"/>
      <c r="M567" s="97"/>
      <c r="N567" s="97"/>
      <c r="O567" s="138" t="s">
        <v>1770</v>
      </c>
      <c r="P567" s="19" t="n">
        <v>1</v>
      </c>
      <c r="Q567" s="15" t="s">
        <v>45</v>
      </c>
    </row>
    <row r="568" customFormat="false" ht="13.8" hidden="false" customHeight="false" outlineLevel="0" collapsed="false">
      <c r="A568" s="311" t="s">
        <v>1405</v>
      </c>
      <c r="B568" s="110" t="n">
        <v>0.475694444444444</v>
      </c>
      <c r="C568" s="317" t="s">
        <v>1771</v>
      </c>
      <c r="D568" s="97"/>
      <c r="E568" s="91" t="s">
        <v>1772</v>
      </c>
      <c r="F568" s="97"/>
      <c r="G568" s="97"/>
      <c r="H568" s="97"/>
      <c r="I568" s="97"/>
      <c r="J568" s="97"/>
      <c r="K568" s="97"/>
      <c r="L568" s="97"/>
      <c r="M568" s="97"/>
      <c r="N568" s="97"/>
      <c r="O568" s="138"/>
      <c r="P568" s="19" t="n">
        <v>1</v>
      </c>
      <c r="Q568" s="15" t="s">
        <v>45</v>
      </c>
    </row>
    <row r="569" customFormat="false" ht="13.8" hidden="false" customHeight="false" outlineLevel="0" collapsed="false">
      <c r="A569" s="311" t="s">
        <v>1410</v>
      </c>
      <c r="B569" s="110" t="n">
        <v>0.476388888888889</v>
      </c>
      <c r="C569" s="19" t="s">
        <v>1773</v>
      </c>
      <c r="D569" s="19" t="s">
        <v>110</v>
      </c>
      <c r="E569" s="19" t="s">
        <v>1774</v>
      </c>
      <c r="F569" s="91" t="s">
        <v>1775</v>
      </c>
      <c r="G569" s="97"/>
      <c r="H569" s="97"/>
      <c r="I569" s="19"/>
      <c r="J569" s="19"/>
      <c r="K569" s="19" t="s">
        <v>1776</v>
      </c>
      <c r="L569" s="19"/>
      <c r="M569" s="97"/>
      <c r="N569" s="97"/>
      <c r="O569" s="182" t="s">
        <v>1777</v>
      </c>
      <c r="P569" s="19" t="n">
        <v>1</v>
      </c>
      <c r="Q569" s="15" t="s">
        <v>45</v>
      </c>
    </row>
    <row r="570" customFormat="false" ht="13.8" hidden="false" customHeight="false" outlineLevel="0" collapsed="false">
      <c r="A570" s="311" t="s">
        <v>1626</v>
      </c>
      <c r="B570" s="97"/>
      <c r="C570" s="24" t="s">
        <v>1778</v>
      </c>
      <c r="D570" s="19" t="s">
        <v>338</v>
      </c>
      <c r="E570" s="91" t="s">
        <v>1779</v>
      </c>
      <c r="F570" s="97"/>
      <c r="G570" s="97"/>
      <c r="H570" s="97"/>
      <c r="I570" s="19"/>
      <c r="J570" s="19"/>
      <c r="K570" s="19" t="s">
        <v>1042</v>
      </c>
      <c r="L570" s="19"/>
      <c r="M570" s="97"/>
      <c r="N570" s="97"/>
      <c r="O570" s="138" t="s">
        <v>1780</v>
      </c>
      <c r="P570" s="19" t="n">
        <v>1</v>
      </c>
      <c r="Q570" s="15" t="s">
        <v>45</v>
      </c>
    </row>
    <row r="571" customFormat="false" ht="13.8" hidden="false" customHeight="false" outlineLevel="0" collapsed="false">
      <c r="A571" s="304" t="s">
        <v>1781</v>
      </c>
      <c r="B571" s="110" t="n">
        <v>0.489583333333333</v>
      </c>
      <c r="C571" s="19" t="s">
        <v>1782</v>
      </c>
      <c r="D571" s="19" t="s">
        <v>110</v>
      </c>
      <c r="E571" s="19" t="s">
        <v>1783</v>
      </c>
      <c r="F571" s="19" t="s">
        <v>1784</v>
      </c>
      <c r="G571" s="19" t="n">
        <v>3100</v>
      </c>
      <c r="H571" s="97"/>
      <c r="I571" s="97"/>
      <c r="J571" s="97"/>
      <c r="K571" s="97"/>
      <c r="M571" s="24" t="s">
        <v>1785</v>
      </c>
      <c r="N571" s="20" t="n">
        <v>43228</v>
      </c>
      <c r="O571" s="227" t="s">
        <v>15</v>
      </c>
      <c r="P571" s="19" t="n">
        <v>1</v>
      </c>
      <c r="Q571" s="15" t="s">
        <v>45</v>
      </c>
    </row>
    <row r="572" customFormat="false" ht="13.8" hidden="false" customHeight="false" outlineLevel="0" collapsed="false">
      <c r="A572" s="311" t="s">
        <v>1418</v>
      </c>
      <c r="B572" s="19" t="s">
        <v>395</v>
      </c>
      <c r="C572" s="91" t="s">
        <v>1786</v>
      </c>
      <c r="D572" s="19" t="s">
        <v>1447</v>
      </c>
      <c r="E572" s="91" t="s">
        <v>1787</v>
      </c>
      <c r="F572" s="97"/>
      <c r="G572" s="97"/>
      <c r="H572" s="97"/>
      <c r="I572" s="97"/>
      <c r="J572" s="97"/>
      <c r="K572" s="97"/>
      <c r="L572" s="97"/>
      <c r="M572" s="97"/>
      <c r="N572" s="97"/>
      <c r="O572" s="138" t="s">
        <v>1788</v>
      </c>
      <c r="P572" s="19" t="n">
        <v>1</v>
      </c>
      <c r="Q572" s="15" t="s">
        <v>45</v>
      </c>
    </row>
    <row r="573" customFormat="false" ht="13.8" hidden="false" customHeight="false" outlineLevel="0" collapsed="false">
      <c r="A573" s="311" t="s">
        <v>1789</v>
      </c>
      <c r="B573" s="19" t="s">
        <v>122</v>
      </c>
      <c r="C573" s="98" t="s">
        <v>1790</v>
      </c>
      <c r="D573" s="19" t="s">
        <v>1447</v>
      </c>
      <c r="E573" s="91" t="s">
        <v>1791</v>
      </c>
      <c r="F573" s="97"/>
      <c r="G573" s="97"/>
      <c r="H573" s="97"/>
      <c r="I573" s="97"/>
      <c r="J573" s="97"/>
      <c r="K573" s="97"/>
      <c r="L573" s="97"/>
      <c r="M573" s="97"/>
      <c r="N573" s="97"/>
      <c r="O573" s="138" t="s">
        <v>1788</v>
      </c>
      <c r="P573" s="19" t="n">
        <v>1</v>
      </c>
      <c r="Q573" s="15" t="s">
        <v>45</v>
      </c>
    </row>
    <row r="574" customFormat="false" ht="13.8" hidden="false" customHeight="false" outlineLevel="0" collapsed="false">
      <c r="A574" s="311" t="s">
        <v>1426</v>
      </c>
      <c r="B574" s="19" t="s">
        <v>556</v>
      </c>
      <c r="C574" s="19" t="s">
        <v>1792</v>
      </c>
      <c r="D574" s="19" t="s">
        <v>1447</v>
      </c>
      <c r="E574" s="91" t="s">
        <v>1793</v>
      </c>
      <c r="F574" s="91" t="s">
        <v>1793</v>
      </c>
      <c r="G574" s="97"/>
      <c r="H574" s="97"/>
      <c r="I574" s="19"/>
      <c r="J574" s="19"/>
      <c r="K574" s="19" t="n">
        <v>6800</v>
      </c>
      <c r="L574" s="19"/>
      <c r="M574" s="30" t="s">
        <v>1794</v>
      </c>
      <c r="N574" s="318" t="n">
        <v>43229</v>
      </c>
      <c r="O574" s="227" t="s">
        <v>1795</v>
      </c>
      <c r="P574" s="19" t="n">
        <v>1</v>
      </c>
      <c r="Q574" s="15" t="s">
        <v>45</v>
      </c>
    </row>
    <row r="575" customFormat="false" ht="13.8" hidden="false" customHeight="false" outlineLevel="0" collapsed="false">
      <c r="A575" s="24" t="s">
        <v>1796</v>
      </c>
      <c r="B575" s="24" t="s">
        <v>1796</v>
      </c>
      <c r="C575" s="24" t="s">
        <v>1796</v>
      </c>
      <c r="D575" s="24" t="s">
        <v>1796</v>
      </c>
      <c r="E575" s="24" t="s">
        <v>1796</v>
      </c>
      <c r="F575" s="19" t="s">
        <v>1797</v>
      </c>
      <c r="G575" s="19" t="n">
        <v>4200</v>
      </c>
      <c r="H575" s="97"/>
      <c r="I575" s="97"/>
      <c r="J575" s="97"/>
      <c r="K575" s="97"/>
      <c r="M575" s="24" t="s">
        <v>1796</v>
      </c>
      <c r="N575" s="24" t="s">
        <v>1796</v>
      </c>
      <c r="O575" s="227" t="s">
        <v>15</v>
      </c>
      <c r="P575" s="19" t="n">
        <v>1</v>
      </c>
      <c r="Q575" s="15" t="s">
        <v>45</v>
      </c>
    </row>
    <row r="576" customFormat="false" ht="13.8" hidden="false" customHeight="false" outlineLevel="0" collapsed="false">
      <c r="A576" s="304" t="s">
        <v>1798</v>
      </c>
      <c r="B576" s="19" t="s">
        <v>354</v>
      </c>
      <c r="C576" s="19" t="s">
        <v>1591</v>
      </c>
      <c r="D576" s="19" t="s">
        <v>1447</v>
      </c>
      <c r="E576" s="91" t="s">
        <v>1799</v>
      </c>
      <c r="F576" s="97"/>
      <c r="G576" s="19"/>
      <c r="H576" s="24" t="n">
        <v>12000</v>
      </c>
      <c r="K576" s="97"/>
      <c r="L576" s="97"/>
      <c r="M576" s="97"/>
      <c r="N576" s="97"/>
      <c r="O576" s="228" t="s">
        <v>1800</v>
      </c>
      <c r="P576" s="19" t="n">
        <v>1</v>
      </c>
      <c r="Q576" s="15" t="s">
        <v>45</v>
      </c>
    </row>
    <row r="577" customFormat="false" ht="13.8" hidden="false" customHeight="false" outlineLevel="0" collapsed="false">
      <c r="A577" s="304" t="s">
        <v>1801</v>
      </c>
      <c r="B577" s="19" t="s">
        <v>78</v>
      </c>
      <c r="C577" s="19" t="s">
        <v>1802</v>
      </c>
      <c r="D577" s="19" t="s">
        <v>1447</v>
      </c>
      <c r="E577" s="91" t="s">
        <v>1803</v>
      </c>
      <c r="F577" s="97"/>
      <c r="G577" s="19" t="s">
        <v>1804</v>
      </c>
      <c r="H577" s="97"/>
      <c r="I577" s="97"/>
      <c r="J577" s="97"/>
      <c r="K577" s="97"/>
      <c r="L577" s="97"/>
      <c r="M577" s="97"/>
      <c r="N577" s="97"/>
      <c r="O577" s="230" t="s">
        <v>1805</v>
      </c>
      <c r="P577" s="19" t="n">
        <v>1</v>
      </c>
      <c r="Q577" s="15" t="s">
        <v>45</v>
      </c>
    </row>
    <row r="578" customFormat="false" ht="13.8" hidden="false" customHeight="false" outlineLevel="0" collapsed="false">
      <c r="A578" s="311" t="s">
        <v>1806</v>
      </c>
      <c r="B578" s="19" t="s">
        <v>848</v>
      </c>
      <c r="C578" s="91" t="s">
        <v>1807</v>
      </c>
      <c r="D578" s="19" t="s">
        <v>1447</v>
      </c>
      <c r="E578" s="91" t="s">
        <v>1808</v>
      </c>
      <c r="F578" s="97"/>
      <c r="G578" s="19" t="s">
        <v>1042</v>
      </c>
      <c r="H578" s="97"/>
      <c r="I578" s="97"/>
      <c r="J578" s="97"/>
      <c r="K578" s="97"/>
      <c r="L578" s="97"/>
      <c r="M578" s="97"/>
      <c r="N578" s="97"/>
      <c r="O578" s="133" t="s">
        <v>1809</v>
      </c>
      <c r="P578" s="19" t="n">
        <v>1</v>
      </c>
      <c r="Q578" s="15" t="s">
        <v>45</v>
      </c>
    </row>
    <row r="579" customFormat="false" ht="13.8" hidden="false" customHeight="false" outlineLevel="0" collapsed="false">
      <c r="A579" s="3" t="s">
        <v>34</v>
      </c>
      <c r="B579" s="59" t="s">
        <v>1</v>
      </c>
      <c r="C579" s="4" t="s">
        <v>35</v>
      </c>
      <c r="D579" s="4" t="s">
        <v>3</v>
      </c>
      <c r="E579" s="4" t="s">
        <v>1021</v>
      </c>
      <c r="F579" s="5" t="s">
        <v>37</v>
      </c>
      <c r="G579" s="4" t="s">
        <v>38</v>
      </c>
      <c r="H579" s="6" t="s">
        <v>39</v>
      </c>
      <c r="I579" s="6"/>
      <c r="J579" s="6"/>
      <c r="K579" s="6" t="s">
        <v>40</v>
      </c>
      <c r="L579" s="6"/>
      <c r="M579" s="4" t="s">
        <v>41</v>
      </c>
      <c r="N579" s="6" t="s">
        <v>42</v>
      </c>
      <c r="O579" s="7" t="s">
        <v>43</v>
      </c>
      <c r="P579" s="4" t="s">
        <v>44</v>
      </c>
      <c r="Q579" s="15" t="s">
        <v>45</v>
      </c>
    </row>
    <row r="580" customFormat="false" ht="13.8" hidden="false" customHeight="false" outlineLevel="0" collapsed="false">
      <c r="A580" s="60" t="n">
        <v>43230</v>
      </c>
      <c r="B580" s="61" t="s">
        <v>349</v>
      </c>
      <c r="E580" s="63"/>
      <c r="F580" s="64" t="n">
        <f aca="false">G580+H580+K580</f>
        <v>98000</v>
      </c>
      <c r="G580" s="65" t="n">
        <f aca="false">SUM(G581:G593)</f>
        <v>67400</v>
      </c>
      <c r="H580" s="115" t="n">
        <f aca="false">SUM(H581:H592)</f>
        <v>13600</v>
      </c>
      <c r="I580" s="65"/>
      <c r="J580" s="65"/>
      <c r="K580" s="65" t="n">
        <f aca="false">SUM(K581:K592)</f>
        <v>17000</v>
      </c>
      <c r="L580" s="65"/>
      <c r="M580" s="281"/>
      <c r="N580" s="281"/>
      <c r="O580" s="68"/>
      <c r="P580" s="65" t="n">
        <f aca="false">SUM(P581:P22547)</f>
        <v>9.80921042801555E+054</v>
      </c>
      <c r="Q580" s="15" t="s">
        <v>45</v>
      </c>
    </row>
    <row r="581" customFormat="false" ht="13.8" hidden="false" customHeight="false" outlineLevel="0" collapsed="false">
      <c r="A581" s="304" t="s">
        <v>1810</v>
      </c>
      <c r="B581" s="110" t="n">
        <v>0.371527777777778</v>
      </c>
      <c r="C581" s="19" t="s">
        <v>1811</v>
      </c>
      <c r="D581" s="19" t="s">
        <v>110</v>
      </c>
      <c r="E581" s="19" t="s">
        <v>1812</v>
      </c>
      <c r="F581" s="19" t="s">
        <v>1813</v>
      </c>
      <c r="G581" s="19" t="n">
        <v>24000</v>
      </c>
      <c r="H581" s="97"/>
      <c r="I581" s="97"/>
      <c r="J581" s="97"/>
      <c r="K581" s="97"/>
      <c r="L581" s="97"/>
      <c r="M581" s="97"/>
      <c r="N581" s="97"/>
      <c r="O581" s="227" t="s">
        <v>15</v>
      </c>
      <c r="P581" s="19" t="n">
        <v>1</v>
      </c>
      <c r="Q581" s="15" t="s">
        <v>45</v>
      </c>
    </row>
    <row r="582" customFormat="false" ht="13.8" hidden="false" customHeight="false" outlineLevel="0" collapsed="false">
      <c r="A582" s="304" t="s">
        <v>1814</v>
      </c>
      <c r="B582" s="19" t="s">
        <v>1483</v>
      </c>
      <c r="C582" s="19" t="s">
        <v>1815</v>
      </c>
      <c r="D582" s="19" t="s">
        <v>1447</v>
      </c>
      <c r="E582" s="91" t="s">
        <v>1816</v>
      </c>
      <c r="F582" s="19" t="s">
        <v>1817</v>
      </c>
      <c r="G582" s="19"/>
      <c r="H582" s="97"/>
      <c r="I582" s="97"/>
      <c r="J582" s="97"/>
      <c r="K582" s="97"/>
      <c r="L582" s="97"/>
      <c r="M582" s="19" t="s">
        <v>1818</v>
      </c>
      <c r="N582" s="20" t="n">
        <v>43231</v>
      </c>
      <c r="O582" s="227"/>
      <c r="P582" s="19" t="n">
        <v>1</v>
      </c>
      <c r="Q582" s="15" t="s">
        <v>45</v>
      </c>
    </row>
    <row r="583" customFormat="false" ht="13.8" hidden="false" customHeight="false" outlineLevel="0" collapsed="false">
      <c r="A583" s="304" t="s">
        <v>1819</v>
      </c>
      <c r="B583" s="19" t="s">
        <v>1820</v>
      </c>
      <c r="C583" s="19" t="s">
        <v>1821</v>
      </c>
      <c r="D583" s="19" t="s">
        <v>1447</v>
      </c>
      <c r="E583" s="91" t="s">
        <v>1822</v>
      </c>
      <c r="F583" s="91" t="s">
        <v>1823</v>
      </c>
      <c r="G583" s="97"/>
      <c r="H583" s="97"/>
      <c r="I583" s="97"/>
      <c r="J583" s="97"/>
      <c r="K583" s="97"/>
      <c r="L583" s="97"/>
      <c r="M583" s="97"/>
      <c r="N583" s="97"/>
      <c r="O583" s="230" t="s">
        <v>1824</v>
      </c>
      <c r="P583" s="19" t="n">
        <v>1</v>
      </c>
      <c r="Q583" s="15" t="s">
        <v>45</v>
      </c>
    </row>
    <row r="584" customFormat="false" ht="13.8" hidden="false" customHeight="false" outlineLevel="0" collapsed="false">
      <c r="A584" s="304" t="s">
        <v>1673</v>
      </c>
      <c r="B584" s="19" t="s">
        <v>940</v>
      </c>
      <c r="C584" s="91" t="s">
        <v>1825</v>
      </c>
      <c r="D584" s="19" t="s">
        <v>1447</v>
      </c>
      <c r="E584" s="91" t="s">
        <v>1826</v>
      </c>
      <c r="F584" s="97"/>
      <c r="G584" s="19" t="s">
        <v>268</v>
      </c>
      <c r="H584" s="97"/>
      <c r="I584" s="97"/>
      <c r="J584" s="97"/>
      <c r="K584" s="97"/>
      <c r="L584" s="97"/>
      <c r="M584" s="97"/>
      <c r="N584" s="97"/>
      <c r="O584" s="138" t="s">
        <v>1699</v>
      </c>
      <c r="P584" s="19" t="n">
        <v>1</v>
      </c>
      <c r="Q584" s="15" t="s">
        <v>45</v>
      </c>
    </row>
    <row r="585" customFormat="false" ht="13.8" hidden="false" customHeight="false" outlineLevel="0" collapsed="false">
      <c r="A585" s="304" t="s">
        <v>1678</v>
      </c>
      <c r="B585" s="19" t="s">
        <v>589</v>
      </c>
      <c r="C585" s="19" t="s">
        <v>1827</v>
      </c>
      <c r="D585" s="19" t="s">
        <v>1447</v>
      </c>
      <c r="E585" s="91" t="s">
        <v>1828</v>
      </c>
      <c r="F585" s="91" t="s">
        <v>1828</v>
      </c>
      <c r="G585" s="19" t="n">
        <v>25000</v>
      </c>
      <c r="H585" s="97"/>
      <c r="I585" s="97"/>
      <c r="J585" s="97"/>
      <c r="K585" s="97"/>
      <c r="M585" s="24" t="s">
        <v>1829</v>
      </c>
      <c r="N585" s="20" t="n">
        <v>43235</v>
      </c>
      <c r="O585" s="227" t="s">
        <v>15</v>
      </c>
      <c r="P585" s="19" t="n">
        <v>1</v>
      </c>
      <c r="Q585" s="15" t="s">
        <v>45</v>
      </c>
    </row>
    <row r="586" customFormat="false" ht="13.8" hidden="false" customHeight="false" outlineLevel="0" collapsed="false">
      <c r="A586" s="311" t="s">
        <v>1372</v>
      </c>
      <c r="B586" s="19" t="s">
        <v>141</v>
      </c>
      <c r="C586" s="98" t="s">
        <v>1830</v>
      </c>
      <c r="D586" s="19" t="s">
        <v>1447</v>
      </c>
      <c r="E586" s="19" t="s">
        <v>1831</v>
      </c>
      <c r="F586" s="97"/>
      <c r="G586" s="97"/>
      <c r="H586" s="97"/>
      <c r="I586" s="97"/>
      <c r="J586" s="97"/>
      <c r="K586" s="97"/>
      <c r="L586" s="97"/>
      <c r="M586" s="97"/>
      <c r="N586" s="97"/>
      <c r="O586" s="230" t="s">
        <v>1832</v>
      </c>
      <c r="P586" s="19" t="n">
        <v>1</v>
      </c>
      <c r="Q586" s="15" t="s">
        <v>45</v>
      </c>
    </row>
    <row r="587" customFormat="false" ht="13.8" hidden="false" customHeight="false" outlineLevel="0" collapsed="false">
      <c r="A587" s="304" t="s">
        <v>1833</v>
      </c>
      <c r="B587" s="150" t="n">
        <v>43386</v>
      </c>
      <c r="C587" s="19" t="s">
        <v>1834</v>
      </c>
      <c r="D587" s="19" t="s">
        <v>1835</v>
      </c>
      <c r="E587" s="91" t="s">
        <v>1836</v>
      </c>
      <c r="F587" s="91" t="s">
        <v>1836</v>
      </c>
      <c r="G587" s="19" t="n">
        <v>6400</v>
      </c>
      <c r="H587" s="97"/>
      <c r="I587" s="97"/>
      <c r="J587" s="97"/>
      <c r="K587" s="97"/>
      <c r="M587" s="24" t="s">
        <v>1837</v>
      </c>
      <c r="N587" s="20" t="n">
        <v>43231</v>
      </c>
      <c r="O587" s="227" t="s">
        <v>1838</v>
      </c>
      <c r="P587" s="19" t="n">
        <v>1</v>
      </c>
      <c r="Q587" s="15" t="s">
        <v>45</v>
      </c>
    </row>
    <row r="588" customFormat="false" ht="13.8" hidden="false" customHeight="false" outlineLevel="0" collapsed="false">
      <c r="A588" s="304" t="s">
        <v>1839</v>
      </c>
      <c r="B588" s="19" t="s">
        <v>989</v>
      </c>
      <c r="C588" s="19" t="s">
        <v>1840</v>
      </c>
      <c r="D588" s="19" t="s">
        <v>1447</v>
      </c>
      <c r="E588" s="97"/>
      <c r="F588" s="19" t="s">
        <v>1841</v>
      </c>
      <c r="G588" s="97"/>
      <c r="H588" s="19" t="n">
        <v>13600</v>
      </c>
      <c r="I588" s="97"/>
      <c r="J588" s="97"/>
      <c r="K588" s="97"/>
      <c r="L588" s="97"/>
      <c r="M588" s="19" t="s">
        <v>1842</v>
      </c>
      <c r="N588" s="97"/>
      <c r="O588" s="227" t="s">
        <v>1843</v>
      </c>
      <c r="P588" s="19" t="n">
        <v>1</v>
      </c>
      <c r="Q588" s="15" t="s">
        <v>45</v>
      </c>
    </row>
    <row r="589" customFormat="false" ht="13.8" hidden="false" customHeight="false" outlineLevel="0" collapsed="false">
      <c r="A589" s="304" t="s">
        <v>1746</v>
      </c>
      <c r="B589" s="19" t="s">
        <v>1844</v>
      </c>
      <c r="C589" s="19" t="s">
        <v>1845</v>
      </c>
      <c r="D589" s="19" t="s">
        <v>1447</v>
      </c>
      <c r="E589" s="97"/>
      <c r="F589" s="97"/>
      <c r="G589" s="97"/>
      <c r="H589" s="97"/>
      <c r="I589" s="97"/>
      <c r="J589" s="97"/>
      <c r="K589" s="97"/>
      <c r="L589" s="97"/>
      <c r="M589" s="97"/>
      <c r="N589" s="97"/>
      <c r="O589" s="140" t="s">
        <v>1845</v>
      </c>
      <c r="P589" s="19" t="n">
        <v>1</v>
      </c>
      <c r="Q589" s="15" t="s">
        <v>45</v>
      </c>
    </row>
    <row r="590" customFormat="false" ht="13.8" hidden="false" customHeight="false" outlineLevel="0" collapsed="false">
      <c r="A590" s="311" t="s">
        <v>1603</v>
      </c>
      <c r="B590" s="19" t="s">
        <v>899</v>
      </c>
      <c r="C590" s="91" t="s">
        <v>1846</v>
      </c>
      <c r="D590" s="19" t="s">
        <v>1447</v>
      </c>
      <c r="E590" s="91" t="s">
        <v>1847</v>
      </c>
      <c r="F590" s="91" t="s">
        <v>1847</v>
      </c>
      <c r="G590" s="97"/>
      <c r="H590" s="97"/>
      <c r="I590" s="19"/>
      <c r="J590" s="19"/>
      <c r="K590" s="19" t="n">
        <v>17000</v>
      </c>
      <c r="L590" s="19"/>
      <c r="M590" s="97"/>
      <c r="N590" s="20" t="n">
        <v>43232</v>
      </c>
      <c r="O590" s="227" t="s">
        <v>1848</v>
      </c>
      <c r="P590" s="19" t="n">
        <v>1</v>
      </c>
      <c r="Q590" s="15" t="s">
        <v>45</v>
      </c>
    </row>
    <row r="591" customFormat="false" ht="13.8" hidden="false" customHeight="false" outlineLevel="0" collapsed="false">
      <c r="A591" s="304" t="s">
        <v>1758</v>
      </c>
      <c r="B591" s="19" t="s">
        <v>1016</v>
      </c>
      <c r="C591" s="19" t="s">
        <v>1849</v>
      </c>
      <c r="D591" s="19" t="s">
        <v>1447</v>
      </c>
      <c r="E591" s="91" t="s">
        <v>1850</v>
      </c>
      <c r="F591" s="97"/>
      <c r="G591" s="97"/>
      <c r="H591" s="97"/>
      <c r="I591" s="97"/>
      <c r="J591" s="97"/>
      <c r="K591" s="97"/>
      <c r="L591" s="97"/>
      <c r="M591" s="97"/>
      <c r="N591" s="97"/>
      <c r="O591" s="182" t="s">
        <v>1851</v>
      </c>
      <c r="P591" s="19" t="n">
        <v>1</v>
      </c>
      <c r="Q591" s="15" t="s">
        <v>45</v>
      </c>
    </row>
    <row r="592" customFormat="false" ht="13.8" hidden="false" customHeight="false" outlineLevel="0" collapsed="false">
      <c r="A592" s="311" t="s">
        <v>1312</v>
      </c>
      <c r="B592" s="150" t="n">
        <v>43390</v>
      </c>
      <c r="C592" s="211" t="s">
        <v>1852</v>
      </c>
      <c r="D592" s="19" t="s">
        <v>1447</v>
      </c>
      <c r="E592" s="19" t="s">
        <v>1853</v>
      </c>
      <c r="F592" s="97"/>
      <c r="G592" s="97"/>
      <c r="H592" s="97"/>
      <c r="I592" s="19"/>
      <c r="J592" s="19"/>
      <c r="K592" s="19" t="s">
        <v>1854</v>
      </c>
      <c r="L592" s="19"/>
      <c r="M592" s="97"/>
      <c r="N592" s="97"/>
      <c r="O592" s="230" t="s">
        <v>1855</v>
      </c>
      <c r="P592" s="19" t="n">
        <v>1</v>
      </c>
      <c r="Q592" s="15" t="s">
        <v>45</v>
      </c>
    </row>
    <row r="593" customFormat="false" ht="13.8" hidden="false" customHeight="false" outlineLevel="0" collapsed="false">
      <c r="A593" s="304" t="s">
        <v>1765</v>
      </c>
      <c r="B593" s="127" t="s">
        <v>1856</v>
      </c>
      <c r="C593" s="24" t="s">
        <v>1857</v>
      </c>
      <c r="D593" s="19" t="s">
        <v>1447</v>
      </c>
      <c r="E593" s="142" t="s">
        <v>1858</v>
      </c>
      <c r="F593" s="29" t="s">
        <v>1859</v>
      </c>
      <c r="G593" s="127" t="n">
        <v>12000</v>
      </c>
      <c r="H593" s="128"/>
      <c r="I593" s="127"/>
      <c r="J593" s="127"/>
      <c r="K593" s="127"/>
      <c r="L593" s="127"/>
      <c r="M593" s="128"/>
      <c r="N593" s="128"/>
      <c r="O593" s="227" t="s">
        <v>1266</v>
      </c>
      <c r="P593" s="127"/>
      <c r="Q593" s="15" t="s">
        <v>45</v>
      </c>
    </row>
    <row r="594" customFormat="false" ht="13.8" hidden="false" customHeight="false" outlineLevel="0" collapsed="false">
      <c r="A594" s="3" t="s">
        <v>34</v>
      </c>
      <c r="B594" s="59" t="s">
        <v>1</v>
      </c>
      <c r="C594" s="4" t="s">
        <v>35</v>
      </c>
      <c r="D594" s="4" t="s">
        <v>3</v>
      </c>
      <c r="E594" s="4" t="s">
        <v>1021</v>
      </c>
      <c r="F594" s="5" t="s">
        <v>37</v>
      </c>
      <c r="G594" s="4" t="s">
        <v>38</v>
      </c>
      <c r="H594" s="6" t="s">
        <v>39</v>
      </c>
      <c r="I594" s="6"/>
      <c r="J594" s="6"/>
      <c r="K594" s="6" t="s">
        <v>40</v>
      </c>
      <c r="L594" s="6"/>
      <c r="M594" s="4" t="s">
        <v>41</v>
      </c>
      <c r="N594" s="6" t="s">
        <v>42</v>
      </c>
      <c r="O594" s="7" t="s">
        <v>43</v>
      </c>
      <c r="P594" s="4" t="s">
        <v>44</v>
      </c>
      <c r="Q594" s="15" t="s">
        <v>45</v>
      </c>
    </row>
    <row r="595" customFormat="false" ht="13.8" hidden="false" customHeight="false" outlineLevel="0" collapsed="false">
      <c r="A595" s="60" t="n">
        <v>43231</v>
      </c>
      <c r="B595" s="61" t="s">
        <v>1860</v>
      </c>
      <c r="E595" s="63"/>
      <c r="F595" s="64" t="n">
        <f aca="false">G595+H595+K595</f>
        <v>63900</v>
      </c>
      <c r="G595" s="65" t="n">
        <f aca="false">SUM(G596:G611)</f>
        <v>6000</v>
      </c>
      <c r="H595" s="115" t="n">
        <f aca="false">SUM(H596:H615)</f>
        <v>45900</v>
      </c>
      <c r="I595" s="65"/>
      <c r="J595" s="65"/>
      <c r="K595" s="65" t="n">
        <f aca="false">SUM(K596:K614)</f>
        <v>12000</v>
      </c>
      <c r="L595" s="65"/>
      <c r="M595" s="281"/>
      <c r="N595" s="281"/>
      <c r="O595" s="68"/>
      <c r="P595" s="65" t="n">
        <f aca="false">SUM(P596:P22561)</f>
        <v>4.90460521400778E+054</v>
      </c>
      <c r="Q595" s="15" t="s">
        <v>45</v>
      </c>
    </row>
    <row r="596" customFormat="false" ht="13.8" hidden="false" customHeight="false" outlineLevel="0" collapsed="false">
      <c r="A596" s="303" t="s">
        <v>1631</v>
      </c>
      <c r="B596" s="110" t="n">
        <v>0.4125</v>
      </c>
      <c r="C596" s="19" t="s">
        <v>1861</v>
      </c>
      <c r="D596" s="19" t="s">
        <v>110</v>
      </c>
      <c r="E596" s="19" t="s">
        <v>1862</v>
      </c>
      <c r="F596" s="19" t="s">
        <v>1863</v>
      </c>
      <c r="G596" s="97"/>
      <c r="H596" s="97"/>
      <c r="I596" s="97"/>
      <c r="J596" s="97"/>
      <c r="K596" s="97"/>
      <c r="L596" s="97"/>
      <c r="M596" s="97"/>
      <c r="N596" s="97"/>
      <c r="O596" s="182" t="s">
        <v>1864</v>
      </c>
      <c r="P596" s="19" t="n">
        <v>1</v>
      </c>
      <c r="Q596" s="15" t="s">
        <v>45</v>
      </c>
    </row>
    <row r="597" customFormat="false" ht="13.8" hidden="false" customHeight="false" outlineLevel="0" collapsed="false">
      <c r="A597" s="303" t="s">
        <v>1637</v>
      </c>
      <c r="B597" s="114" t="s">
        <v>1865</v>
      </c>
      <c r="C597" s="91" t="s">
        <v>1866</v>
      </c>
      <c r="D597" s="19" t="s">
        <v>1447</v>
      </c>
      <c r="E597" s="91" t="s">
        <v>1867</v>
      </c>
      <c r="F597" s="30" t="s">
        <v>1868</v>
      </c>
      <c r="G597" s="97"/>
      <c r="H597" s="97"/>
      <c r="I597" s="19"/>
      <c r="J597" s="19"/>
      <c r="K597" s="19" t="n">
        <v>12000</v>
      </c>
      <c r="L597" s="19"/>
      <c r="M597" s="30" t="s">
        <v>1869</v>
      </c>
      <c r="N597" s="20" t="n">
        <v>43231</v>
      </c>
      <c r="O597" s="227" t="s">
        <v>1870</v>
      </c>
      <c r="P597" s="19" t="n">
        <v>1</v>
      </c>
      <c r="Q597" s="15" t="s">
        <v>45</v>
      </c>
    </row>
    <row r="598" customFormat="false" ht="13.8" hidden="false" customHeight="false" outlineLevel="0" collapsed="false">
      <c r="A598" s="303" t="s">
        <v>1720</v>
      </c>
      <c r="B598" s="110" t="n">
        <v>0.469444444444444</v>
      </c>
      <c r="C598" s="19" t="s">
        <v>1871</v>
      </c>
      <c r="D598" s="19" t="s">
        <v>110</v>
      </c>
      <c r="E598" s="91" t="s">
        <v>1872</v>
      </c>
      <c r="F598" s="19" t="s">
        <v>1873</v>
      </c>
      <c r="G598" s="97"/>
      <c r="H598" s="97"/>
      <c r="I598" s="19"/>
      <c r="J598" s="19"/>
      <c r="K598" s="19" t="s">
        <v>1464</v>
      </c>
      <c r="L598" s="19"/>
      <c r="M598" s="97"/>
      <c r="N598" s="97"/>
      <c r="O598" s="138" t="s">
        <v>1874</v>
      </c>
      <c r="P598" s="19" t="n">
        <v>1</v>
      </c>
      <c r="Q598" s="15" t="s">
        <v>45</v>
      </c>
    </row>
    <row r="599" customFormat="false" ht="13.8" hidden="false" customHeight="false" outlineLevel="0" collapsed="false">
      <c r="A599" s="303" t="s">
        <v>1251</v>
      </c>
      <c r="B599" s="19" t="s">
        <v>1875</v>
      </c>
      <c r="C599" s="98" t="s">
        <v>1876</v>
      </c>
      <c r="D599" s="19" t="s">
        <v>1447</v>
      </c>
      <c r="E599" s="91" t="s">
        <v>1877</v>
      </c>
      <c r="F599" s="97"/>
      <c r="G599" s="97"/>
      <c r="H599" s="97"/>
      <c r="I599" s="19"/>
      <c r="J599" s="19"/>
      <c r="K599" s="19" t="s">
        <v>166</v>
      </c>
      <c r="L599" s="19"/>
      <c r="M599" s="97"/>
      <c r="N599" s="97"/>
      <c r="O599" s="182" t="s">
        <v>1864</v>
      </c>
      <c r="P599" s="19" t="n">
        <v>1</v>
      </c>
      <c r="Q599" s="15" t="s">
        <v>45</v>
      </c>
    </row>
    <row r="600" customFormat="false" ht="13.8" hidden="false" customHeight="false" outlineLevel="0" collapsed="false">
      <c r="A600" s="304" t="s">
        <v>1678</v>
      </c>
      <c r="B600" s="19" t="s">
        <v>556</v>
      </c>
      <c r="C600" s="24" t="s">
        <v>1438</v>
      </c>
      <c r="D600" s="19" t="s">
        <v>1447</v>
      </c>
      <c r="E600" s="91" t="s">
        <v>1878</v>
      </c>
      <c r="F600" s="91" t="s">
        <v>1879</v>
      </c>
      <c r="G600" s="19" t="n">
        <v>6000</v>
      </c>
      <c r="H600" s="97"/>
      <c r="I600" s="97"/>
      <c r="J600" s="97"/>
      <c r="K600" s="97"/>
      <c r="L600" s="97"/>
      <c r="M600" s="97"/>
      <c r="N600" s="20" t="n">
        <v>43237</v>
      </c>
      <c r="O600" s="227" t="s">
        <v>1880</v>
      </c>
      <c r="P600" s="19" t="n">
        <v>1</v>
      </c>
      <c r="Q600" s="15" t="s">
        <v>45</v>
      </c>
    </row>
    <row r="601" customFormat="false" ht="13.8" hidden="false" customHeight="false" outlineLevel="0" collapsed="false">
      <c r="A601" s="304" t="s">
        <v>1732</v>
      </c>
      <c r="B601" s="110" t="n">
        <v>0.502083333333333</v>
      </c>
      <c r="C601" s="19" t="n">
        <v>79367778070</v>
      </c>
      <c r="D601" s="19" t="s">
        <v>110</v>
      </c>
      <c r="E601" s="19" t="s">
        <v>1881</v>
      </c>
      <c r="F601" s="19" t="s">
        <v>1882</v>
      </c>
      <c r="G601" s="19" t="s">
        <v>944</v>
      </c>
      <c r="H601" s="97"/>
      <c r="I601" s="97"/>
      <c r="J601" s="97"/>
      <c r="K601" s="97"/>
      <c r="L601" s="97"/>
      <c r="M601" s="97"/>
      <c r="N601" s="97"/>
      <c r="O601" s="230" t="s">
        <v>723</v>
      </c>
      <c r="P601" s="19" t="n">
        <v>1</v>
      </c>
      <c r="Q601" s="15" t="s">
        <v>45</v>
      </c>
    </row>
    <row r="602" customFormat="false" ht="13.8" hidden="false" customHeight="false" outlineLevel="0" collapsed="false">
      <c r="A602" s="304" t="s">
        <v>1833</v>
      </c>
      <c r="B602" s="19" t="s">
        <v>1883</v>
      </c>
      <c r="C602" s="113" t="s">
        <v>1884</v>
      </c>
      <c r="D602" s="19" t="s">
        <v>1447</v>
      </c>
      <c r="E602" s="91" t="s">
        <v>1885</v>
      </c>
      <c r="F602" s="91" t="s">
        <v>1886</v>
      </c>
      <c r="G602" s="97"/>
      <c r="H602" s="19" t="n">
        <v>7000</v>
      </c>
      <c r="I602" s="97"/>
      <c r="J602" s="97"/>
      <c r="K602" s="97"/>
      <c r="L602" s="97"/>
      <c r="M602" s="19" t="s">
        <v>1887</v>
      </c>
      <c r="N602" s="97"/>
      <c r="O602" s="227" t="s">
        <v>1266</v>
      </c>
      <c r="P602" s="19" t="n">
        <v>1</v>
      </c>
      <c r="Q602" s="15" t="s">
        <v>45</v>
      </c>
    </row>
    <row r="603" customFormat="false" ht="13.8" hidden="false" customHeight="false" outlineLevel="0" collapsed="false">
      <c r="A603" s="303" t="s">
        <v>1603</v>
      </c>
      <c r="B603" s="19" t="s">
        <v>149</v>
      </c>
      <c r="C603" s="19" t="s">
        <v>1888</v>
      </c>
      <c r="D603" s="19" t="s">
        <v>1447</v>
      </c>
      <c r="E603" s="91" t="s">
        <v>1889</v>
      </c>
      <c r="F603" s="97"/>
      <c r="G603" s="19" t="s">
        <v>1890</v>
      </c>
      <c r="H603" s="97"/>
      <c r="I603" s="97"/>
      <c r="J603" s="97"/>
      <c r="K603" s="97"/>
      <c r="L603" s="97"/>
      <c r="M603" s="97"/>
      <c r="N603" s="97"/>
      <c r="O603" s="230" t="s">
        <v>1891</v>
      </c>
      <c r="P603" s="19" t="n">
        <v>1</v>
      </c>
      <c r="Q603" s="15" t="s">
        <v>45</v>
      </c>
    </row>
    <row r="604" customFormat="false" ht="13.8" hidden="false" customHeight="false" outlineLevel="0" collapsed="false">
      <c r="A604" s="303" t="s">
        <v>1607</v>
      </c>
      <c r="B604" s="110" t="n">
        <v>0.552083333333333</v>
      </c>
      <c r="C604" s="19" t="s">
        <v>1892</v>
      </c>
      <c r="D604" s="19" t="s">
        <v>110</v>
      </c>
      <c r="E604" s="91" t="s">
        <v>1893</v>
      </c>
      <c r="F604" s="97"/>
      <c r="G604" s="19"/>
      <c r="H604" s="97"/>
      <c r="I604" s="19"/>
      <c r="J604" s="19"/>
      <c r="K604" s="19" t="s">
        <v>1894</v>
      </c>
      <c r="L604" s="19"/>
      <c r="M604" s="97"/>
      <c r="N604" s="97"/>
      <c r="O604" s="134" t="s">
        <v>1895</v>
      </c>
      <c r="P604" s="19" t="n">
        <v>1</v>
      </c>
      <c r="Q604" s="15" t="s">
        <v>45</v>
      </c>
    </row>
    <row r="605" customFormat="false" ht="13.8" hidden="false" customHeight="false" outlineLevel="0" collapsed="false">
      <c r="A605" s="303" t="s">
        <v>1312</v>
      </c>
      <c r="B605" s="110" t="n">
        <v>0.5625</v>
      </c>
      <c r="C605" s="19" t="s">
        <v>1896</v>
      </c>
      <c r="D605" s="19" t="s">
        <v>110</v>
      </c>
      <c r="E605" s="19" t="s">
        <v>1897</v>
      </c>
      <c r="F605" s="19" t="s">
        <v>1898</v>
      </c>
      <c r="G605" s="97"/>
      <c r="H605" s="97"/>
      <c r="I605" s="19"/>
      <c r="J605" s="19"/>
      <c r="K605" s="19" t="s">
        <v>797</v>
      </c>
      <c r="L605" s="19"/>
      <c r="M605" s="97"/>
      <c r="N605" s="91"/>
      <c r="O605" s="230" t="s">
        <v>1899</v>
      </c>
      <c r="P605" s="19" t="n">
        <v>1</v>
      </c>
      <c r="Q605" s="15" t="s">
        <v>45</v>
      </c>
    </row>
    <row r="606" customFormat="false" ht="13.8" hidden="false" customHeight="false" outlineLevel="0" collapsed="false">
      <c r="A606" s="303" t="s">
        <v>1400</v>
      </c>
      <c r="B606" s="110" t="n">
        <v>0.583333333333333</v>
      </c>
      <c r="C606" s="19" t="s">
        <v>1900</v>
      </c>
      <c r="D606" s="19" t="s">
        <v>110</v>
      </c>
      <c r="E606" s="19" t="s">
        <v>1901</v>
      </c>
      <c r="F606" s="97"/>
      <c r="G606" s="97"/>
      <c r="H606" s="97"/>
      <c r="I606" s="19"/>
      <c r="J606" s="19"/>
      <c r="K606" s="19" t="s">
        <v>1005</v>
      </c>
      <c r="L606" s="19"/>
      <c r="M606" s="97"/>
      <c r="N606" s="97"/>
      <c r="O606" s="141" t="s">
        <v>1902</v>
      </c>
      <c r="P606" s="19" t="n">
        <v>1</v>
      </c>
      <c r="Q606" s="15" t="s">
        <v>45</v>
      </c>
    </row>
    <row r="607" customFormat="false" ht="13.8" hidden="false" customHeight="false" outlineLevel="0" collapsed="false">
      <c r="A607" s="303" t="s">
        <v>1405</v>
      </c>
      <c r="B607" s="19" t="s">
        <v>708</v>
      </c>
      <c r="C607" s="319" t="s">
        <v>1903</v>
      </c>
      <c r="D607" s="19" t="s">
        <v>1447</v>
      </c>
      <c r="E607" s="91" t="s">
        <v>1904</v>
      </c>
      <c r="F607" s="97"/>
      <c r="G607" s="97"/>
      <c r="H607" s="97"/>
      <c r="I607" s="19"/>
      <c r="J607" s="19"/>
      <c r="K607" s="19" t="s">
        <v>1890</v>
      </c>
      <c r="L607" s="19"/>
      <c r="M607" s="97"/>
      <c r="N607" s="97"/>
      <c r="O607" s="138" t="s">
        <v>1905</v>
      </c>
      <c r="P607" s="19" t="n">
        <v>1</v>
      </c>
      <c r="Q607" s="15" t="s">
        <v>45</v>
      </c>
    </row>
    <row r="608" customFormat="false" ht="13.8" hidden="false" customHeight="false" outlineLevel="0" collapsed="false">
      <c r="A608" s="303" t="s">
        <v>1410</v>
      </c>
      <c r="B608" s="19" t="s">
        <v>404</v>
      </c>
      <c r="C608" s="19" t="s">
        <v>1906</v>
      </c>
      <c r="D608" s="19" t="s">
        <v>1447</v>
      </c>
      <c r="E608" s="91" t="s">
        <v>1907</v>
      </c>
      <c r="F608" s="97"/>
      <c r="G608" s="97"/>
      <c r="H608" s="97"/>
      <c r="I608" s="19"/>
      <c r="J608" s="19"/>
      <c r="K608" s="19" t="s">
        <v>1890</v>
      </c>
      <c r="L608" s="19"/>
      <c r="M608" s="97"/>
      <c r="N608" s="97"/>
      <c r="O608" s="182" t="s">
        <v>1908</v>
      </c>
      <c r="P608" s="19" t="n">
        <v>1</v>
      </c>
      <c r="Q608" s="15" t="s">
        <v>45</v>
      </c>
    </row>
    <row r="609" customFormat="false" ht="13.8" hidden="false" customHeight="false" outlineLevel="0" collapsed="false">
      <c r="A609" s="303" t="s">
        <v>1626</v>
      </c>
      <c r="B609" s="19" t="s">
        <v>810</v>
      </c>
      <c r="C609" s="91" t="s">
        <v>1909</v>
      </c>
      <c r="D609" s="19" t="s">
        <v>1447</v>
      </c>
      <c r="E609" s="91" t="s">
        <v>1910</v>
      </c>
      <c r="F609" s="97"/>
      <c r="G609" s="97"/>
      <c r="H609" s="97"/>
      <c r="I609" s="19"/>
      <c r="J609" s="19"/>
      <c r="K609" s="19" t="s">
        <v>734</v>
      </c>
      <c r="L609" s="19"/>
      <c r="M609" s="97"/>
      <c r="N609" s="97"/>
      <c r="O609" s="182" t="s">
        <v>1908</v>
      </c>
      <c r="P609" s="19" t="n">
        <v>1</v>
      </c>
      <c r="Q609" s="15" t="s">
        <v>45</v>
      </c>
    </row>
    <row r="610" customFormat="false" ht="13.8" hidden="false" customHeight="false" outlineLevel="0" collapsed="false">
      <c r="A610" s="303" t="s">
        <v>1911</v>
      </c>
      <c r="B610" s="19" t="s">
        <v>848</v>
      </c>
      <c r="C610" s="91" t="s">
        <v>1912</v>
      </c>
      <c r="D610" s="19" t="s">
        <v>1447</v>
      </c>
      <c r="E610" s="91" t="s">
        <v>1913</v>
      </c>
      <c r="F610" s="97"/>
      <c r="G610" s="97"/>
      <c r="H610" s="97"/>
      <c r="I610" s="19"/>
      <c r="J610" s="19"/>
      <c r="K610" s="19" t="s">
        <v>569</v>
      </c>
      <c r="L610" s="19"/>
      <c r="M610" s="97"/>
      <c r="N610" s="97"/>
      <c r="O610" s="182" t="s">
        <v>723</v>
      </c>
      <c r="P610" s="19" t="n">
        <v>1</v>
      </c>
      <c r="Q610" s="15" t="s">
        <v>45</v>
      </c>
    </row>
    <row r="611" customFormat="false" ht="13.8" hidden="false" customHeight="false" outlineLevel="0" collapsed="false">
      <c r="A611" s="304" t="s">
        <v>1914</v>
      </c>
      <c r="B611" s="19" t="s">
        <v>1627</v>
      </c>
      <c r="C611" s="19" t="s">
        <v>1915</v>
      </c>
      <c r="D611" s="19" t="s">
        <v>1447</v>
      </c>
      <c r="E611" s="97"/>
      <c r="F611" s="97"/>
      <c r="G611" s="97"/>
      <c r="H611" s="97"/>
      <c r="I611" s="97"/>
      <c r="J611" s="97"/>
      <c r="K611" s="97"/>
      <c r="L611" s="97"/>
      <c r="M611" s="97"/>
      <c r="N611" s="97"/>
      <c r="O611" s="230" t="s">
        <v>1916</v>
      </c>
      <c r="P611" s="19" t="n">
        <v>1</v>
      </c>
      <c r="Q611" s="15" t="s">
        <v>45</v>
      </c>
    </row>
    <row r="612" customFormat="false" ht="13.8" hidden="false" customHeight="false" outlineLevel="0" collapsed="false">
      <c r="A612" s="304" t="s">
        <v>1917</v>
      </c>
      <c r="B612" s="19" t="s">
        <v>1918</v>
      </c>
      <c r="C612" s="98" t="s">
        <v>1919</v>
      </c>
      <c r="D612" s="19" t="s">
        <v>1447</v>
      </c>
      <c r="E612" s="91" t="s">
        <v>1920</v>
      </c>
      <c r="F612" s="97"/>
      <c r="G612" s="19" t="s">
        <v>958</v>
      </c>
      <c r="H612" s="97"/>
      <c r="I612" s="97"/>
      <c r="J612" s="97"/>
      <c r="K612" s="97"/>
      <c r="L612" s="97"/>
      <c r="M612" s="97"/>
      <c r="N612" s="97"/>
      <c r="O612" s="230" t="s">
        <v>1899</v>
      </c>
      <c r="P612" s="19" t="n">
        <v>1</v>
      </c>
      <c r="Q612" s="15" t="s">
        <v>45</v>
      </c>
    </row>
    <row r="613" customFormat="false" ht="15.75" hidden="false" customHeight="true" outlineLevel="0" collapsed="false">
      <c r="Q613" s="15" t="s">
        <v>45</v>
      </c>
    </row>
    <row r="614" customFormat="false" ht="13.8" hidden="false" customHeight="false" outlineLevel="0" collapsed="false">
      <c r="A614" s="3" t="s">
        <v>34</v>
      </c>
      <c r="B614" s="59" t="s">
        <v>1</v>
      </c>
      <c r="C614" s="4" t="s">
        <v>35</v>
      </c>
      <c r="D614" s="4" t="s">
        <v>3</v>
      </c>
      <c r="E614" s="4" t="s">
        <v>1021</v>
      </c>
      <c r="F614" s="5" t="s">
        <v>37</v>
      </c>
      <c r="G614" s="4" t="s">
        <v>38</v>
      </c>
      <c r="H614" s="6" t="s">
        <v>39</v>
      </c>
      <c r="I614" s="6"/>
      <c r="J614" s="6"/>
      <c r="K614" s="6" t="s">
        <v>40</v>
      </c>
      <c r="L614" s="6"/>
      <c r="M614" s="4" t="s">
        <v>41</v>
      </c>
      <c r="N614" s="6" t="s">
        <v>42</v>
      </c>
      <c r="O614" s="7" t="s">
        <v>43</v>
      </c>
      <c r="P614" s="4" t="s">
        <v>44</v>
      </c>
      <c r="Q614" s="15" t="s">
        <v>45</v>
      </c>
    </row>
    <row r="615" customFormat="false" ht="13.8" hidden="false" customHeight="false" outlineLevel="0" collapsed="false">
      <c r="A615" s="60" t="n">
        <v>43234</v>
      </c>
      <c r="B615" s="61" t="s">
        <v>422</v>
      </c>
      <c r="E615" s="63"/>
      <c r="F615" s="64" t="n">
        <f aca="false">G615+H615+K615</f>
        <v>92900</v>
      </c>
      <c r="G615" s="65" t="n">
        <f aca="false">SUM(G616:G623)</f>
        <v>45000</v>
      </c>
      <c r="H615" s="115" t="n">
        <f aca="false">SUM(H616:H635)</f>
        <v>38900</v>
      </c>
      <c r="I615" s="65"/>
      <c r="J615" s="65"/>
      <c r="K615" s="65" t="n">
        <f aca="false">SUM(K616:K623)</f>
        <v>9000</v>
      </c>
      <c r="L615" s="65"/>
      <c r="M615" s="281"/>
      <c r="N615" s="281"/>
      <c r="O615" s="68"/>
      <c r="P615" s="65" t="n">
        <f aca="false">SUM(P616:P22580)</f>
        <v>2.45230260700389E+054</v>
      </c>
      <c r="Q615" s="15" t="s">
        <v>45</v>
      </c>
    </row>
    <row r="616" customFormat="false" ht="13.8" hidden="false" customHeight="false" outlineLevel="0" collapsed="false">
      <c r="A616" s="304" t="s">
        <v>1810</v>
      </c>
      <c r="B616" s="110" t="n">
        <v>0.395833333333333</v>
      </c>
      <c r="C616" s="19" t="s">
        <v>1921</v>
      </c>
      <c r="D616" s="19" t="s">
        <v>110</v>
      </c>
      <c r="E616" s="19" t="s">
        <v>1922</v>
      </c>
      <c r="F616" s="19" t="s">
        <v>1922</v>
      </c>
      <c r="G616" s="19" t="n">
        <v>45000</v>
      </c>
      <c r="H616" s="97"/>
      <c r="I616" s="97"/>
      <c r="J616" s="97"/>
      <c r="K616" s="97"/>
      <c r="M616" s="24" t="s">
        <v>1923</v>
      </c>
      <c r="N616" s="20" t="n">
        <v>43235</v>
      </c>
      <c r="O616" s="282" t="s">
        <v>1924</v>
      </c>
      <c r="P616" s="19" t="n">
        <v>1</v>
      </c>
      <c r="Q616" s="15" t="s">
        <v>45</v>
      </c>
    </row>
    <row r="617" customFormat="false" ht="13.8" hidden="false" customHeight="false" outlineLevel="0" collapsed="false">
      <c r="A617" s="303" t="s">
        <v>1637</v>
      </c>
      <c r="B617" s="20" t="n">
        <v>43230</v>
      </c>
      <c r="C617" s="19" t="s">
        <v>1925</v>
      </c>
      <c r="D617" s="19" t="s">
        <v>476</v>
      </c>
      <c r="E617" s="19" t="s">
        <v>1926</v>
      </c>
      <c r="F617" s="19" t="s">
        <v>1927</v>
      </c>
      <c r="G617" s="19"/>
      <c r="H617" s="97"/>
      <c r="I617" s="19"/>
      <c r="J617" s="19"/>
      <c r="K617" s="19" t="s">
        <v>1333</v>
      </c>
      <c r="L617" s="15"/>
      <c r="N617" s="97"/>
      <c r="O617" s="320" t="s">
        <v>1928</v>
      </c>
      <c r="P617" s="19" t="n">
        <v>1</v>
      </c>
      <c r="Q617" s="15" t="s">
        <v>45</v>
      </c>
    </row>
    <row r="618" customFormat="false" ht="13.8" hidden="false" customHeight="false" outlineLevel="0" collapsed="false">
      <c r="A618" s="303" t="s">
        <v>1720</v>
      </c>
      <c r="B618" s="114" t="s">
        <v>453</v>
      </c>
      <c r="C618" s="19" t="s">
        <v>1929</v>
      </c>
      <c r="D618" s="19" t="s">
        <v>1447</v>
      </c>
      <c r="E618" s="91" t="s">
        <v>1930</v>
      </c>
      <c r="F618" s="24" t="s">
        <v>1931</v>
      </c>
      <c r="G618" s="97"/>
      <c r="H618" s="97"/>
      <c r="I618" s="19"/>
      <c r="J618" s="19"/>
      <c r="K618" s="19" t="n">
        <v>9000</v>
      </c>
      <c r="L618" s="19"/>
      <c r="M618" s="19" t="s">
        <v>1932</v>
      </c>
      <c r="N618" s="20" t="n">
        <v>43234</v>
      </c>
      <c r="O618" s="227" t="s">
        <v>1266</v>
      </c>
      <c r="P618" s="19" t="n">
        <v>1</v>
      </c>
      <c r="Q618" s="15" t="s">
        <v>45</v>
      </c>
    </row>
    <row r="619" customFormat="false" ht="13.8" hidden="false" customHeight="false" outlineLevel="0" collapsed="false">
      <c r="A619" s="321" t="s">
        <v>1673</v>
      </c>
      <c r="B619" s="97"/>
      <c r="C619" s="19" t="s">
        <v>1933</v>
      </c>
      <c r="D619" s="19" t="s">
        <v>476</v>
      </c>
      <c r="E619" s="97"/>
      <c r="F619" s="19" t="s">
        <v>1934</v>
      </c>
      <c r="G619" s="97"/>
      <c r="H619" s="19" t="n">
        <v>6600</v>
      </c>
      <c r="I619" s="97"/>
      <c r="J619" s="97"/>
      <c r="K619" s="97"/>
      <c r="L619" s="97"/>
      <c r="M619" s="19" t="s">
        <v>1935</v>
      </c>
      <c r="N619" s="19" t="s">
        <v>1936</v>
      </c>
      <c r="O619" s="227" t="s">
        <v>1266</v>
      </c>
      <c r="P619" s="19" t="n">
        <v>1</v>
      </c>
      <c r="Q619" s="15" t="s">
        <v>45</v>
      </c>
    </row>
    <row r="620" customFormat="false" ht="13.8" hidden="false" customHeight="false" outlineLevel="0" collapsed="false">
      <c r="A620" s="303" t="s">
        <v>1257</v>
      </c>
      <c r="B620" s="19" t="s">
        <v>1252</v>
      </c>
      <c r="C620" s="187" t="s">
        <v>1937</v>
      </c>
      <c r="D620" s="19" t="s">
        <v>1447</v>
      </c>
      <c r="E620" s="91" t="s">
        <v>1938</v>
      </c>
      <c r="F620" s="97"/>
      <c r="G620" s="97"/>
      <c r="H620" s="97"/>
      <c r="I620" s="19"/>
      <c r="J620" s="19"/>
      <c r="K620" s="19" t="s">
        <v>1939</v>
      </c>
      <c r="L620" s="19"/>
      <c r="M620" s="97"/>
      <c r="N620" s="97"/>
      <c r="O620" s="182" t="s">
        <v>1940</v>
      </c>
      <c r="P620" s="19" t="n">
        <v>1</v>
      </c>
      <c r="Q620" s="15" t="s">
        <v>45</v>
      </c>
    </row>
    <row r="621" customFormat="false" ht="13.8" hidden="false" customHeight="false" outlineLevel="0" collapsed="false">
      <c r="A621" s="303" t="s">
        <v>1372</v>
      </c>
      <c r="B621" s="19" t="s">
        <v>1941</v>
      </c>
      <c r="C621" s="98" t="s">
        <v>1942</v>
      </c>
      <c r="D621" s="19" t="s">
        <v>1447</v>
      </c>
      <c r="E621" s="91" t="s">
        <v>1943</v>
      </c>
      <c r="F621" s="97"/>
      <c r="G621" s="97"/>
      <c r="H621" s="97"/>
      <c r="I621" s="97"/>
      <c r="J621" s="97"/>
      <c r="K621" s="97"/>
      <c r="L621" s="97"/>
      <c r="M621" s="97"/>
      <c r="N621" s="97"/>
      <c r="O621" s="230" t="s">
        <v>1944</v>
      </c>
      <c r="P621" s="19" t="n">
        <v>1</v>
      </c>
      <c r="Q621" s="15" t="s">
        <v>45</v>
      </c>
    </row>
    <row r="622" customFormat="false" ht="13.8" hidden="false" customHeight="false" outlineLevel="0" collapsed="false">
      <c r="A622" s="322" t="s">
        <v>1945</v>
      </c>
      <c r="B622" s="19" t="s">
        <v>602</v>
      </c>
      <c r="C622" s="19" t="n">
        <v>89191001535</v>
      </c>
      <c r="D622" s="19" t="s">
        <v>476</v>
      </c>
      <c r="E622" s="19" t="s">
        <v>1946</v>
      </c>
      <c r="F622" s="97"/>
      <c r="G622" s="19" t="s">
        <v>1947</v>
      </c>
      <c r="H622" s="19"/>
      <c r="I622" s="97"/>
      <c r="J622" s="97"/>
      <c r="K622" s="97"/>
      <c r="L622" s="97"/>
      <c r="M622" s="97"/>
      <c r="N622" s="97"/>
      <c r="O622" s="237" t="s">
        <v>1948</v>
      </c>
      <c r="P622" s="19" t="n">
        <v>1</v>
      </c>
      <c r="Q622" s="15" t="s">
        <v>45</v>
      </c>
    </row>
    <row r="623" customFormat="false" ht="13.8" hidden="false" customHeight="false" outlineLevel="0" collapsed="false">
      <c r="A623" s="304" t="s">
        <v>1839</v>
      </c>
      <c r="B623" s="150" t="n">
        <v>43390</v>
      </c>
      <c r="C623" s="19" t="s">
        <v>1949</v>
      </c>
      <c r="D623" s="19" t="s">
        <v>1447</v>
      </c>
      <c r="E623" s="91" t="s">
        <v>1950</v>
      </c>
      <c r="F623" s="97"/>
      <c r="G623" s="19" t="s">
        <v>774</v>
      </c>
      <c r="H623" s="97"/>
      <c r="I623" s="97"/>
      <c r="J623" s="97"/>
      <c r="K623" s="97"/>
      <c r="L623" s="97"/>
      <c r="M623" s="97"/>
      <c r="N623" s="97"/>
      <c r="O623" s="227" t="s">
        <v>1951</v>
      </c>
      <c r="P623" s="19" t="n">
        <v>1</v>
      </c>
      <c r="Q623" s="15" t="s">
        <v>45</v>
      </c>
    </row>
    <row r="624" customFormat="false" ht="13.8" hidden="false" customHeight="false" outlineLevel="0" collapsed="false">
      <c r="A624" s="3" t="s">
        <v>34</v>
      </c>
      <c r="B624" s="59" t="s">
        <v>1</v>
      </c>
      <c r="C624" s="4" t="s">
        <v>35</v>
      </c>
      <c r="D624" s="4" t="s">
        <v>3</v>
      </c>
      <c r="E624" s="4" t="s">
        <v>1021</v>
      </c>
      <c r="F624" s="5" t="s">
        <v>37</v>
      </c>
      <c r="G624" s="4" t="s">
        <v>38</v>
      </c>
      <c r="H624" s="6" t="s">
        <v>39</v>
      </c>
      <c r="I624" s="6"/>
      <c r="J624" s="6"/>
      <c r="K624" s="6" t="s">
        <v>40</v>
      </c>
      <c r="L624" s="6"/>
      <c r="M624" s="4" t="s">
        <v>41</v>
      </c>
      <c r="N624" s="6" t="s">
        <v>42</v>
      </c>
      <c r="O624" s="7" t="s">
        <v>43</v>
      </c>
      <c r="P624" s="4" t="s">
        <v>44</v>
      </c>
      <c r="Q624" s="15" t="s">
        <v>45</v>
      </c>
    </row>
    <row r="625" customFormat="false" ht="13.8" hidden="false" customHeight="false" outlineLevel="0" collapsed="false">
      <c r="A625" s="60" t="n">
        <v>43235</v>
      </c>
      <c r="B625" s="61" t="s">
        <v>260</v>
      </c>
      <c r="E625" s="63"/>
      <c r="F625" s="64" t="n">
        <f aca="false">G625+H625+K625</f>
        <v>56500</v>
      </c>
      <c r="G625" s="65" t="n">
        <f aca="false">SUM(G626:G639)</f>
        <v>5400</v>
      </c>
      <c r="H625" s="115" t="n">
        <f aca="false">SUM(H626:H645)</f>
        <v>32300</v>
      </c>
      <c r="I625" s="65"/>
      <c r="J625" s="65"/>
      <c r="K625" s="65" t="n">
        <f aca="false">SUM(K626:K639)</f>
        <v>18800</v>
      </c>
      <c r="L625" s="65"/>
      <c r="M625" s="281"/>
      <c r="N625" s="281"/>
      <c r="O625" s="68"/>
      <c r="P625" s="65" t="n">
        <f aca="false">SUM(P626:P22590)</f>
        <v>1.22615130350194E+054</v>
      </c>
      <c r="Q625" s="15" t="s">
        <v>45</v>
      </c>
    </row>
    <row r="626" customFormat="false" ht="13.8" hidden="false" customHeight="false" outlineLevel="0" collapsed="false">
      <c r="A626" s="304" t="s">
        <v>1810</v>
      </c>
      <c r="B626" s="19" t="s">
        <v>1952</v>
      </c>
      <c r="C626" s="19" t="s">
        <v>1953</v>
      </c>
      <c r="D626" s="19" t="s">
        <v>1308</v>
      </c>
      <c r="E626" s="91" t="s">
        <v>1954</v>
      </c>
      <c r="F626" s="97"/>
      <c r="G626" s="24" t="s">
        <v>1379</v>
      </c>
      <c r="H626" s="97"/>
      <c r="I626" s="97"/>
      <c r="J626" s="97"/>
      <c r="K626" s="97"/>
      <c r="L626" s="97"/>
      <c r="M626" s="97"/>
      <c r="N626" s="97"/>
      <c r="O626" s="138" t="s">
        <v>1955</v>
      </c>
      <c r="P626" s="19" t="n">
        <v>1</v>
      </c>
      <c r="Q626" s="15" t="s">
        <v>45</v>
      </c>
    </row>
    <row r="627" customFormat="false" ht="13.8" hidden="false" customHeight="false" outlineLevel="0" collapsed="false">
      <c r="A627" s="303" t="s">
        <v>1637</v>
      </c>
      <c r="B627" s="19" t="s">
        <v>1956</v>
      </c>
      <c r="C627" s="282" t="s">
        <v>1957</v>
      </c>
      <c r="D627" s="19" t="s">
        <v>1308</v>
      </c>
      <c r="E627" s="19" t="s">
        <v>1958</v>
      </c>
      <c r="F627" s="97"/>
      <c r="G627" s="19"/>
      <c r="H627" s="97"/>
      <c r="I627" s="19"/>
      <c r="J627" s="19"/>
      <c r="K627" s="19" t="s">
        <v>734</v>
      </c>
      <c r="L627" s="19"/>
      <c r="M627" s="97"/>
      <c r="N627" s="97"/>
      <c r="O627" s="323" t="s">
        <v>1959</v>
      </c>
      <c r="P627" s="19" t="n">
        <v>1</v>
      </c>
      <c r="Q627" s="15" t="s">
        <v>45</v>
      </c>
    </row>
    <row r="628" customFormat="false" ht="13.8" hidden="false" customHeight="false" outlineLevel="0" collapsed="false">
      <c r="A628" s="19" t="n">
        <v>3</v>
      </c>
      <c r="B628" s="97"/>
      <c r="C628" s="24" t="s">
        <v>1960</v>
      </c>
      <c r="D628" s="24" t="s">
        <v>1960</v>
      </c>
      <c r="E628" s="24" t="s">
        <v>1960</v>
      </c>
      <c r="F628" s="24" t="s">
        <v>1961</v>
      </c>
      <c r="G628" s="19" t="n">
        <v>5400</v>
      </c>
      <c r="H628" s="97"/>
      <c r="I628" s="97"/>
      <c r="J628" s="97"/>
      <c r="K628" s="97"/>
      <c r="L628" s="97"/>
      <c r="M628" s="97"/>
      <c r="N628" s="97"/>
      <c r="O628" s="286" t="s">
        <v>1961</v>
      </c>
      <c r="P628" s="19" t="n">
        <v>1</v>
      </c>
      <c r="Q628" s="15" t="s">
        <v>45</v>
      </c>
    </row>
    <row r="629" customFormat="false" ht="13.8" hidden="false" customHeight="false" outlineLevel="0" collapsed="false">
      <c r="A629" s="304" t="s">
        <v>1673</v>
      </c>
      <c r="B629" s="324" t="n">
        <v>84956861684</v>
      </c>
      <c r="C629" s="139" t="s">
        <v>1962</v>
      </c>
      <c r="D629" s="19" t="s">
        <v>1962</v>
      </c>
      <c r="E629" s="19" t="s">
        <v>1962</v>
      </c>
      <c r="F629" s="19" t="s">
        <v>1962</v>
      </c>
      <c r="G629" s="19" t="s">
        <v>1963</v>
      </c>
      <c r="H629" s="97"/>
      <c r="I629" s="97"/>
      <c r="J629" s="97"/>
      <c r="K629" s="97"/>
      <c r="L629" s="97"/>
      <c r="M629" s="97"/>
      <c r="N629" s="97"/>
      <c r="O629" s="325" t="s">
        <v>1964</v>
      </c>
      <c r="P629" s="19" t="n">
        <v>1</v>
      </c>
      <c r="Q629" s="15" t="s">
        <v>45</v>
      </c>
    </row>
    <row r="630" customFormat="false" ht="13.8" hidden="false" customHeight="false" outlineLevel="0" collapsed="false">
      <c r="A630" s="326" t="s">
        <v>1257</v>
      </c>
      <c r="B630" s="19" t="s">
        <v>1965</v>
      </c>
      <c r="C630" s="91" t="s">
        <v>1966</v>
      </c>
      <c r="D630" s="19" t="s">
        <v>1308</v>
      </c>
      <c r="E630" s="91" t="s">
        <v>1967</v>
      </c>
      <c r="F630" s="97"/>
      <c r="G630" s="97"/>
      <c r="H630" s="97"/>
      <c r="I630" s="19"/>
      <c r="J630" s="19"/>
      <c r="K630" s="19" t="n">
        <v>9000</v>
      </c>
      <c r="L630" s="19"/>
      <c r="M630" s="19" t="s">
        <v>1968</v>
      </c>
      <c r="N630" s="20" t="n">
        <v>43236</v>
      </c>
      <c r="O630" s="296" t="s">
        <v>1100</v>
      </c>
      <c r="P630" s="19" t="n">
        <v>1</v>
      </c>
      <c r="Q630" s="15" t="s">
        <v>45</v>
      </c>
    </row>
    <row r="631" customFormat="false" ht="13.8" hidden="false" customHeight="false" outlineLevel="0" collapsed="false">
      <c r="A631" s="326" t="s">
        <v>1372</v>
      </c>
      <c r="B631" s="327" t="n">
        <v>43230</v>
      </c>
      <c r="C631" s="98" t="s">
        <v>1969</v>
      </c>
      <c r="D631" s="19" t="s">
        <v>1308</v>
      </c>
      <c r="E631" s="91" t="s">
        <v>1970</v>
      </c>
      <c r="F631" s="97"/>
      <c r="G631" s="15"/>
      <c r="H631" s="97"/>
      <c r="I631" s="19"/>
      <c r="J631" s="19"/>
      <c r="K631" s="19" t="s">
        <v>1776</v>
      </c>
      <c r="L631" s="19"/>
      <c r="M631" s="97"/>
      <c r="N631" s="97"/>
      <c r="O631" s="121" t="s">
        <v>605</v>
      </c>
      <c r="P631" s="19" t="n">
        <v>1</v>
      </c>
      <c r="Q631" s="15" t="s">
        <v>45</v>
      </c>
    </row>
    <row r="632" customFormat="false" ht="13.8" hidden="false" customHeight="false" outlineLevel="0" collapsed="false">
      <c r="A632" s="326" t="s">
        <v>1654</v>
      </c>
      <c r="B632" s="328" t="n">
        <v>43383</v>
      </c>
      <c r="C632" s="329" t="s">
        <v>1971</v>
      </c>
      <c r="D632" s="19" t="s">
        <v>1308</v>
      </c>
      <c r="E632" s="19" t="s">
        <v>1972</v>
      </c>
      <c r="F632" s="97"/>
      <c r="G632" s="19"/>
      <c r="H632" s="97"/>
      <c r="I632" s="19"/>
      <c r="J632" s="19"/>
      <c r="K632" s="19" t="s">
        <v>1414</v>
      </c>
      <c r="L632" s="19"/>
      <c r="M632" s="97"/>
      <c r="N632" s="97"/>
      <c r="O632" s="121" t="s">
        <v>1973</v>
      </c>
      <c r="P632" s="19" t="n">
        <v>1</v>
      </c>
      <c r="Q632" s="15" t="s">
        <v>45</v>
      </c>
    </row>
    <row r="633" customFormat="false" ht="13.8" hidden="false" customHeight="false" outlineLevel="0" collapsed="false">
      <c r="A633" s="326" t="s">
        <v>1267</v>
      </c>
      <c r="B633" s="110" t="n">
        <v>0.4375</v>
      </c>
      <c r="C633" s="98" t="s">
        <v>1974</v>
      </c>
      <c r="D633" s="19" t="s">
        <v>110</v>
      </c>
      <c r="E633" s="19" t="s">
        <v>1975</v>
      </c>
      <c r="F633" s="19" t="s">
        <v>1976</v>
      </c>
      <c r="H633" s="97"/>
      <c r="I633" s="19"/>
      <c r="J633" s="19"/>
      <c r="K633" s="19" t="n">
        <v>9800</v>
      </c>
      <c r="L633" s="15"/>
      <c r="M633" s="24" t="s">
        <v>1977</v>
      </c>
      <c r="N633" s="19" t="n">
        <v>18.05</v>
      </c>
      <c r="O633" s="139" t="s">
        <v>1100</v>
      </c>
      <c r="P633" s="19" t="n">
        <v>1</v>
      </c>
      <c r="Q633" s="15" t="s">
        <v>45</v>
      </c>
    </row>
    <row r="634" customFormat="false" ht="54" hidden="false" customHeight="true" outlineLevel="0" collapsed="false">
      <c r="A634" s="326" t="s">
        <v>1273</v>
      </c>
      <c r="B634" s="110" t="n">
        <v>0.444444444444444</v>
      </c>
      <c r="C634" s="19" t="s">
        <v>1978</v>
      </c>
      <c r="D634" s="19" t="s">
        <v>110</v>
      </c>
      <c r="E634" s="19" t="s">
        <v>1979</v>
      </c>
      <c r="F634" s="19" t="s">
        <v>1980</v>
      </c>
      <c r="G634" s="97"/>
      <c r="H634" s="97"/>
      <c r="I634" s="19"/>
      <c r="J634" s="19"/>
      <c r="K634" s="19" t="s">
        <v>908</v>
      </c>
      <c r="L634" s="19"/>
      <c r="M634" s="97"/>
      <c r="N634" s="97"/>
      <c r="O634" s="138" t="s">
        <v>1981</v>
      </c>
      <c r="P634" s="19" t="n">
        <v>1</v>
      </c>
      <c r="Q634" s="15" t="s">
        <v>45</v>
      </c>
    </row>
    <row r="635" customFormat="false" ht="38.25" hidden="false" customHeight="true" outlineLevel="0" collapsed="false">
      <c r="A635" s="326" t="s">
        <v>1273</v>
      </c>
      <c r="B635" s="110" t="n">
        <v>0.625</v>
      </c>
      <c r="C635" s="19" t="n">
        <v>84956474731</v>
      </c>
      <c r="D635" s="19" t="s">
        <v>110</v>
      </c>
      <c r="E635" s="19" t="s">
        <v>1982</v>
      </c>
      <c r="F635" s="91" t="s">
        <v>1983</v>
      </c>
      <c r="G635" s="97"/>
      <c r="H635" s="97"/>
      <c r="I635" s="19"/>
      <c r="J635" s="19"/>
      <c r="K635" s="19" t="s">
        <v>1984</v>
      </c>
      <c r="L635" s="19"/>
      <c r="M635" s="97"/>
      <c r="N635" s="97"/>
      <c r="O635" s="330" t="s">
        <v>1985</v>
      </c>
      <c r="P635" s="19" t="n">
        <v>1</v>
      </c>
      <c r="Q635" s="15" t="s">
        <v>45</v>
      </c>
    </row>
    <row r="636" customFormat="false" ht="13.8" hidden="false" customHeight="false" outlineLevel="0" collapsed="false">
      <c r="A636" s="326" t="s">
        <v>1603</v>
      </c>
      <c r="B636" s="19" t="s">
        <v>1986</v>
      </c>
      <c r="C636" s="19" t="s">
        <v>1987</v>
      </c>
      <c r="D636" s="19" t="s">
        <v>1308</v>
      </c>
      <c r="E636" s="19" t="s">
        <v>1987</v>
      </c>
      <c r="F636" s="19" t="s">
        <v>1987</v>
      </c>
      <c r="G636" s="19" t="s">
        <v>1987</v>
      </c>
      <c r="H636" s="19" t="s">
        <v>1987</v>
      </c>
      <c r="I636" s="19"/>
      <c r="J636" s="19"/>
      <c r="K636" s="19" t="s">
        <v>1070</v>
      </c>
      <c r="L636" s="19"/>
      <c r="M636" s="97"/>
      <c r="N636" s="97"/>
      <c r="O636" s="330"/>
      <c r="P636" s="97"/>
      <c r="Q636" s="15" t="s">
        <v>45</v>
      </c>
    </row>
    <row r="637" customFormat="false" ht="13.8" hidden="false" customHeight="false" outlineLevel="0" collapsed="false">
      <c r="A637" s="326" t="s">
        <v>1607</v>
      </c>
      <c r="B637" s="19" t="s">
        <v>1988</v>
      </c>
      <c r="C637" s="19" t="s">
        <v>1989</v>
      </c>
      <c r="D637" s="19" t="s">
        <v>1447</v>
      </c>
      <c r="E637" s="91" t="s">
        <v>1990</v>
      </c>
      <c r="F637" s="19" t="s">
        <v>1991</v>
      </c>
      <c r="G637" s="97"/>
      <c r="H637" s="97"/>
      <c r="I637" s="19"/>
      <c r="J637" s="19"/>
      <c r="K637" s="19" t="s">
        <v>1708</v>
      </c>
      <c r="L637" s="19"/>
      <c r="M637" s="97"/>
      <c r="N637" s="97"/>
      <c r="O637" s="331" t="s">
        <v>1992</v>
      </c>
      <c r="P637" s="97"/>
      <c r="Q637" s="15" t="s">
        <v>45</v>
      </c>
    </row>
    <row r="638" customFormat="false" ht="13.8" hidden="false" customHeight="false" outlineLevel="0" collapsed="false">
      <c r="A638" s="326" t="s">
        <v>1312</v>
      </c>
      <c r="B638" s="110" t="n">
        <v>0.615972222222222</v>
      </c>
      <c r="C638" s="19" t="s">
        <v>1993</v>
      </c>
      <c r="D638" s="19" t="s">
        <v>110</v>
      </c>
      <c r="E638" s="91" t="s">
        <v>1994</v>
      </c>
      <c r="F638" s="91" t="s">
        <v>1995</v>
      </c>
      <c r="G638" s="97"/>
      <c r="H638" s="97"/>
      <c r="I638" s="19"/>
      <c r="J638" s="19"/>
      <c r="K638" s="19" t="s">
        <v>1996</v>
      </c>
      <c r="L638" s="19"/>
      <c r="M638" s="97"/>
      <c r="N638" s="97"/>
      <c r="O638" s="182" t="s">
        <v>1997</v>
      </c>
      <c r="P638" s="97"/>
      <c r="Q638" s="15" t="s">
        <v>45</v>
      </c>
    </row>
    <row r="639" customFormat="false" ht="13.8" hidden="false" customHeight="false" outlineLevel="0" collapsed="false">
      <c r="A639" s="326" t="s">
        <v>1400</v>
      </c>
      <c r="B639" s="19" t="s">
        <v>815</v>
      </c>
      <c r="C639" s="91" t="s">
        <v>1998</v>
      </c>
      <c r="D639" s="19" t="s">
        <v>1447</v>
      </c>
      <c r="E639" s="91" t="s">
        <v>1999</v>
      </c>
      <c r="F639" s="97"/>
      <c r="G639" s="97"/>
      <c r="H639" s="97"/>
      <c r="I639" s="19"/>
      <c r="J639" s="19"/>
      <c r="K639" s="19" t="s">
        <v>1005</v>
      </c>
      <c r="L639" s="19"/>
      <c r="M639" s="97"/>
      <c r="N639" s="97"/>
      <c r="O639" s="331" t="s">
        <v>1992</v>
      </c>
      <c r="P639" s="97"/>
      <c r="Q639" s="15" t="s">
        <v>45</v>
      </c>
    </row>
    <row r="640" customFormat="false" ht="13.8" hidden="false" customHeight="false" outlineLevel="0" collapsed="false">
      <c r="A640" s="3" t="s">
        <v>34</v>
      </c>
      <c r="B640" s="59" t="s">
        <v>1</v>
      </c>
      <c r="C640" s="4" t="s">
        <v>35</v>
      </c>
      <c r="D640" s="4" t="s">
        <v>3</v>
      </c>
      <c r="E640" s="4" t="s">
        <v>1021</v>
      </c>
      <c r="F640" s="5" t="s">
        <v>37</v>
      </c>
      <c r="G640" s="4" t="s">
        <v>38</v>
      </c>
      <c r="H640" s="6" t="s">
        <v>39</v>
      </c>
      <c r="I640" s="6"/>
      <c r="J640" s="6"/>
      <c r="K640" s="6" t="s">
        <v>40</v>
      </c>
      <c r="L640" s="6"/>
      <c r="M640" s="4" t="s">
        <v>41</v>
      </c>
      <c r="N640" s="6" t="s">
        <v>42</v>
      </c>
      <c r="O640" s="7" t="s">
        <v>43</v>
      </c>
      <c r="P640" s="4" t="s">
        <v>44</v>
      </c>
      <c r="Q640" s="15" t="s">
        <v>45</v>
      </c>
    </row>
    <row r="641" customFormat="false" ht="13.8" hidden="false" customHeight="false" outlineLevel="0" collapsed="false">
      <c r="A641" s="60" t="n">
        <v>43236</v>
      </c>
      <c r="B641" s="61" t="s">
        <v>311</v>
      </c>
      <c r="E641" s="63"/>
      <c r="F641" s="64" t="n">
        <f aca="false">G641+H641+K641</f>
        <v>57200</v>
      </c>
      <c r="G641" s="65" t="n">
        <f aca="false">SUM(G642:G648)</f>
        <v>7500</v>
      </c>
      <c r="H641" s="115" t="n">
        <f aca="false">SUM(H642:H661)</f>
        <v>25700</v>
      </c>
      <c r="I641" s="65"/>
      <c r="J641" s="65"/>
      <c r="K641" s="65" t="n">
        <f aca="false">SUM(K642:K649)</f>
        <v>24000</v>
      </c>
      <c r="L641" s="65"/>
      <c r="M641" s="281"/>
      <c r="N641" s="281"/>
      <c r="O641" s="68"/>
      <c r="P641" s="65" t="n">
        <f aca="false">SUM(P642:P22606)</f>
        <v>6.13075651750972E+053</v>
      </c>
      <c r="Q641" s="15" t="s">
        <v>45</v>
      </c>
    </row>
    <row r="642" customFormat="false" ht="13.8" hidden="false" customHeight="false" outlineLevel="0" collapsed="false">
      <c r="A642" s="304" t="s">
        <v>1810</v>
      </c>
      <c r="B642" s="110" t="n">
        <v>0.402777777777778</v>
      </c>
      <c r="C642" s="19" t="s">
        <v>2000</v>
      </c>
      <c r="D642" s="19" t="s">
        <v>476</v>
      </c>
      <c r="E642" s="19" t="s">
        <v>2001</v>
      </c>
      <c r="F642" s="19" t="s">
        <v>2002</v>
      </c>
      <c r="G642" s="19" t="n">
        <v>5000</v>
      </c>
      <c r="H642" s="97"/>
      <c r="I642" s="97"/>
      <c r="J642" s="97"/>
      <c r="K642" s="97"/>
      <c r="L642" s="97"/>
      <c r="M642" s="19" t="s">
        <v>2003</v>
      </c>
      <c r="N642" s="20" t="n">
        <v>43238</v>
      </c>
      <c r="O642" s="296" t="s">
        <v>2004</v>
      </c>
      <c r="P642" s="19" t="n">
        <v>1</v>
      </c>
      <c r="Q642" s="15" t="s">
        <v>45</v>
      </c>
    </row>
    <row r="643" customFormat="false" ht="13.8" hidden="false" customHeight="false" outlineLevel="0" collapsed="false">
      <c r="A643" s="238" t="s">
        <v>2005</v>
      </c>
      <c r="B643" s="110" t="n">
        <v>0.420138888888889</v>
      </c>
      <c r="C643" s="98" t="s">
        <v>2006</v>
      </c>
      <c r="D643" s="19" t="s">
        <v>476</v>
      </c>
      <c r="E643" s="91" t="s">
        <v>2007</v>
      </c>
      <c r="F643" s="19" t="s">
        <v>2008</v>
      </c>
      <c r="G643" s="19" t="s">
        <v>734</v>
      </c>
      <c r="H643" s="97"/>
      <c r="I643" s="97"/>
      <c r="J643" s="97"/>
      <c r="K643" s="97"/>
      <c r="L643" s="97"/>
      <c r="M643" s="97"/>
      <c r="N643" s="97"/>
      <c r="O643" s="332" t="s">
        <v>2009</v>
      </c>
      <c r="P643" s="19" t="n">
        <v>1</v>
      </c>
      <c r="Q643" s="15" t="s">
        <v>45</v>
      </c>
    </row>
    <row r="644" customFormat="false" ht="13.8" hidden="false" customHeight="false" outlineLevel="0" collapsed="false">
      <c r="A644" s="238" t="s">
        <v>2010</v>
      </c>
      <c r="B644" s="110" t="n">
        <v>0.430555555555556</v>
      </c>
      <c r="C644" s="19" t="s">
        <v>2011</v>
      </c>
      <c r="D644" s="19" t="s">
        <v>110</v>
      </c>
      <c r="E644" s="91" t="s">
        <v>2012</v>
      </c>
      <c r="F644" s="19" t="s">
        <v>2013</v>
      </c>
      <c r="G644" s="97"/>
      <c r="H644" s="97"/>
      <c r="I644" s="19"/>
      <c r="J644" s="19"/>
      <c r="K644" s="19" t="s">
        <v>797</v>
      </c>
      <c r="L644" s="19"/>
      <c r="M644" s="97"/>
      <c r="N644" s="97"/>
      <c r="O644" s="332" t="s">
        <v>2014</v>
      </c>
      <c r="P644" s="19" t="n">
        <v>1</v>
      </c>
      <c r="Q644" s="15" t="s">
        <v>45</v>
      </c>
    </row>
    <row r="645" customFormat="false" ht="13.8" hidden="false" customHeight="false" outlineLevel="0" collapsed="false">
      <c r="A645" s="304" t="s">
        <v>1673</v>
      </c>
      <c r="B645" s="19" t="s">
        <v>1933</v>
      </c>
      <c r="C645" s="139" t="s">
        <v>1933</v>
      </c>
      <c r="D645" s="19" t="s">
        <v>476</v>
      </c>
      <c r="E645" s="19" t="s">
        <v>2015</v>
      </c>
      <c r="F645" s="91" t="s">
        <v>2015</v>
      </c>
      <c r="G645" s="97"/>
      <c r="H645" s="19" t="n">
        <v>6600</v>
      </c>
      <c r="I645" s="97"/>
      <c r="J645" s="97"/>
      <c r="K645" s="97"/>
      <c r="L645" s="97"/>
      <c r="M645" s="97"/>
      <c r="N645" s="97"/>
      <c r="O645" s="296" t="s">
        <v>1100</v>
      </c>
      <c r="P645" s="19" t="n">
        <v>1</v>
      </c>
      <c r="Q645" s="15" t="s">
        <v>45</v>
      </c>
    </row>
    <row r="646" customFormat="false" ht="13.8" hidden="false" customHeight="false" outlineLevel="0" collapsed="false">
      <c r="A646" s="238" t="s">
        <v>2016</v>
      </c>
      <c r="B646" s="19" t="s">
        <v>457</v>
      </c>
      <c r="C646" s="19" t="s">
        <v>2017</v>
      </c>
      <c r="D646" s="19" t="s">
        <v>476</v>
      </c>
      <c r="E646" s="19" t="s">
        <v>2018</v>
      </c>
      <c r="F646" s="19" t="s">
        <v>2019</v>
      </c>
      <c r="G646" s="97"/>
      <c r="H646" s="97"/>
      <c r="I646" s="19"/>
      <c r="J646" s="19"/>
      <c r="K646" s="19" t="s">
        <v>2020</v>
      </c>
      <c r="L646" s="19"/>
      <c r="M646" s="97"/>
      <c r="N646" s="97"/>
      <c r="O646" s="333" t="s">
        <v>2021</v>
      </c>
      <c r="P646" s="19" t="n">
        <v>1</v>
      </c>
      <c r="Q646" s="15" t="s">
        <v>45</v>
      </c>
    </row>
    <row r="647" customFormat="false" ht="13.8" hidden="false" customHeight="false" outlineLevel="0" collapsed="false">
      <c r="A647" s="304" t="s">
        <v>1732</v>
      </c>
      <c r="B647" s="19" t="s">
        <v>753</v>
      </c>
      <c r="C647" s="19" t="s">
        <v>2022</v>
      </c>
      <c r="D647" s="19" t="s">
        <v>1447</v>
      </c>
      <c r="E647" s="91" t="s">
        <v>2023</v>
      </c>
      <c r="F647" s="24" t="s">
        <v>2024</v>
      </c>
      <c r="G647" s="19" t="n">
        <v>2500</v>
      </c>
      <c r="H647" s="97"/>
      <c r="I647" s="97"/>
      <c r="J647" s="97"/>
      <c r="K647" s="97"/>
      <c r="M647" s="24" t="s">
        <v>2025</v>
      </c>
      <c r="N647" s="20" t="n">
        <v>43238</v>
      </c>
      <c r="O647" s="296" t="s">
        <v>2026</v>
      </c>
      <c r="P647" s="19" t="n">
        <v>1</v>
      </c>
      <c r="Q647" s="15" t="s">
        <v>45</v>
      </c>
    </row>
    <row r="648" customFormat="false" ht="13.8" hidden="false" customHeight="false" outlineLevel="0" collapsed="false">
      <c r="A648" s="303" t="s">
        <v>1654</v>
      </c>
      <c r="B648" s="19" t="s">
        <v>1505</v>
      </c>
      <c r="C648" s="98" t="s">
        <v>2027</v>
      </c>
      <c r="D648" s="19" t="s">
        <v>1447</v>
      </c>
      <c r="E648" s="91" t="s">
        <v>2028</v>
      </c>
      <c r="F648" s="97"/>
      <c r="G648" s="97"/>
      <c r="H648" s="97"/>
      <c r="I648" s="19"/>
      <c r="J648" s="19"/>
      <c r="K648" s="19" t="n">
        <v>24000</v>
      </c>
      <c r="L648" s="19"/>
      <c r="M648" s="19" t="s">
        <v>2029</v>
      </c>
      <c r="N648" s="20" t="n">
        <v>43236</v>
      </c>
      <c r="O648" s="296" t="s">
        <v>1100</v>
      </c>
      <c r="P648" s="19" t="n">
        <v>1</v>
      </c>
      <c r="Q648" s="15" t="s">
        <v>45</v>
      </c>
    </row>
    <row r="649" customFormat="false" ht="13.8" hidden="false" customHeight="false" outlineLevel="0" collapsed="false">
      <c r="A649" s="304" t="s">
        <v>1839</v>
      </c>
      <c r="B649" s="19" t="s">
        <v>284</v>
      </c>
      <c r="C649" s="91" t="s">
        <v>2030</v>
      </c>
      <c r="D649" s="19" t="s">
        <v>1447</v>
      </c>
      <c r="E649" s="91" t="s">
        <v>2031</v>
      </c>
      <c r="F649" s="97"/>
      <c r="G649" s="97"/>
      <c r="H649" s="97"/>
      <c r="I649" s="97"/>
      <c r="J649" s="97"/>
      <c r="K649" s="97"/>
      <c r="L649" s="97"/>
      <c r="M649" s="97"/>
      <c r="N649" s="97"/>
      <c r="O649" s="332" t="s">
        <v>2032</v>
      </c>
      <c r="P649" s="19" t="n">
        <v>1</v>
      </c>
      <c r="Q649" s="15" t="s">
        <v>45</v>
      </c>
    </row>
    <row r="650" customFormat="false" ht="13.8" hidden="false" customHeight="false" outlineLevel="0" collapsed="false">
      <c r="A650" s="304" t="s">
        <v>1746</v>
      </c>
      <c r="B650" s="19" t="s">
        <v>776</v>
      </c>
      <c r="C650" s="19" t="s">
        <v>2033</v>
      </c>
      <c r="D650" s="19" t="s">
        <v>1447</v>
      </c>
      <c r="E650" s="19" t="s">
        <v>2034</v>
      </c>
      <c r="F650" s="19" t="s">
        <v>2035</v>
      </c>
      <c r="G650" s="97"/>
      <c r="H650" s="91" t="s">
        <v>2036</v>
      </c>
      <c r="I650" s="97"/>
      <c r="J650" s="97"/>
      <c r="K650" s="97"/>
      <c r="L650" s="97"/>
      <c r="M650" s="97"/>
      <c r="N650" s="97"/>
      <c r="O650" s="332" t="s">
        <v>2037</v>
      </c>
      <c r="P650" s="19" t="n">
        <v>1</v>
      </c>
      <c r="Q650" s="15" t="s">
        <v>45</v>
      </c>
    </row>
    <row r="651" customFormat="false" ht="13.8" hidden="false" customHeight="false" outlineLevel="0" collapsed="false">
      <c r="A651" s="303" t="s">
        <v>1603</v>
      </c>
      <c r="B651" s="19" t="s">
        <v>2038</v>
      </c>
      <c r="C651" s="19" t="s">
        <v>2039</v>
      </c>
      <c r="D651" s="19" t="s">
        <v>476</v>
      </c>
      <c r="E651" s="91" t="s">
        <v>2040</v>
      </c>
      <c r="F651" s="19" t="s">
        <v>2041</v>
      </c>
      <c r="G651" s="19" t="s">
        <v>1776</v>
      </c>
      <c r="H651" s="97"/>
      <c r="I651" s="97"/>
      <c r="J651" s="97"/>
      <c r="K651" s="97"/>
      <c r="L651" s="97"/>
      <c r="M651" s="97"/>
      <c r="N651" s="97"/>
      <c r="O651" s="333" t="s">
        <v>2042</v>
      </c>
      <c r="P651" s="19" t="n">
        <v>1</v>
      </c>
      <c r="Q651" s="15" t="s">
        <v>45</v>
      </c>
    </row>
    <row r="652" customFormat="false" ht="13.8" hidden="false" customHeight="false" outlineLevel="0" collapsed="false">
      <c r="A652" s="304" t="s">
        <v>1758</v>
      </c>
      <c r="B652" s="19" t="s">
        <v>83</v>
      </c>
      <c r="C652" s="19" t="s">
        <v>2043</v>
      </c>
      <c r="D652" s="19" t="s">
        <v>1447</v>
      </c>
      <c r="E652" s="91" t="s">
        <v>2044</v>
      </c>
      <c r="F652" s="19" t="s">
        <v>1768</v>
      </c>
      <c r="G652" s="19" t="s">
        <v>463</v>
      </c>
      <c r="H652" s="97"/>
      <c r="I652" s="97"/>
      <c r="J652" s="97"/>
      <c r="K652" s="97"/>
      <c r="L652" s="97"/>
      <c r="M652" s="97"/>
      <c r="N652" s="97"/>
      <c r="O652" s="333" t="s">
        <v>2045</v>
      </c>
      <c r="P652" s="19" t="n">
        <v>1</v>
      </c>
      <c r="Q652" s="15" t="s">
        <v>45</v>
      </c>
    </row>
    <row r="653" customFormat="false" ht="13.8" hidden="false" customHeight="false" outlineLevel="0" collapsed="false">
      <c r="A653" s="303" t="s">
        <v>1312</v>
      </c>
      <c r="B653" s="334" t="n">
        <v>43390</v>
      </c>
      <c r="C653" s="91" t="s">
        <v>2046</v>
      </c>
      <c r="D653" s="19" t="s">
        <v>1447</v>
      </c>
      <c r="E653" s="19" t="s">
        <v>2047</v>
      </c>
      <c r="F653" s="97"/>
      <c r="G653" s="97"/>
      <c r="H653" s="97"/>
      <c r="I653" s="97"/>
      <c r="J653" s="97"/>
      <c r="K653" s="97"/>
      <c r="L653" s="97"/>
      <c r="M653" s="97"/>
      <c r="N653" s="97"/>
      <c r="O653" s="182" t="s">
        <v>2048</v>
      </c>
      <c r="P653" s="19" t="n">
        <v>1</v>
      </c>
      <c r="Q653" s="15" t="s">
        <v>45</v>
      </c>
    </row>
    <row r="654" customFormat="false" ht="13.8" hidden="false" customHeight="false" outlineLevel="0" collapsed="false">
      <c r="A654" s="304" t="s">
        <v>1765</v>
      </c>
      <c r="B654" s="19" t="s">
        <v>434</v>
      </c>
      <c r="C654" s="113" t="s">
        <v>2049</v>
      </c>
      <c r="D654" s="19" t="s">
        <v>1447</v>
      </c>
      <c r="E654" s="91" t="s">
        <v>2050</v>
      </c>
      <c r="F654" s="19" t="s">
        <v>2051</v>
      </c>
      <c r="G654" s="19" t="n">
        <v>2300</v>
      </c>
      <c r="H654" s="97"/>
      <c r="I654" s="97"/>
      <c r="J654" s="97"/>
      <c r="K654" s="97"/>
      <c r="M654" s="24" t="s">
        <v>2052</v>
      </c>
      <c r="N654" s="20" t="n">
        <v>43237</v>
      </c>
      <c r="O654" s="335" t="s">
        <v>2053</v>
      </c>
      <c r="P654" s="19" t="n">
        <v>1</v>
      </c>
      <c r="Q654" s="15" t="s">
        <v>45</v>
      </c>
    </row>
    <row r="655" customFormat="false" ht="13.8" hidden="false" customHeight="false" outlineLevel="0" collapsed="false">
      <c r="A655" s="19" t="n">
        <v>14</v>
      </c>
      <c r="B655" s="19" t="s">
        <v>1450</v>
      </c>
      <c r="C655" s="19" t="s">
        <v>2054</v>
      </c>
      <c r="D655" s="19" t="s">
        <v>110</v>
      </c>
      <c r="E655" s="19" t="s">
        <v>2054</v>
      </c>
      <c r="F655" s="19" t="s">
        <v>2055</v>
      </c>
      <c r="G655" s="97"/>
      <c r="H655" s="19" t="n">
        <v>19100</v>
      </c>
      <c r="I655" s="97"/>
      <c r="J655" s="97"/>
      <c r="K655" s="97"/>
      <c r="L655" s="97"/>
      <c r="M655" s="97"/>
      <c r="N655" s="97"/>
      <c r="O655" s="336" t="s">
        <v>2056</v>
      </c>
      <c r="P655" s="97"/>
      <c r="Q655" s="15" t="s">
        <v>45</v>
      </c>
    </row>
    <row r="656" customFormat="false" ht="13.8" hidden="false" customHeight="false" outlineLevel="0" collapsed="false">
      <c r="A656" s="19" t="n">
        <v>15</v>
      </c>
      <c r="B656" s="19" t="s">
        <v>1450</v>
      </c>
      <c r="C656" s="19" t="s">
        <v>2057</v>
      </c>
      <c r="D656" s="19" t="s">
        <v>110</v>
      </c>
      <c r="E656" s="97"/>
      <c r="F656" s="19" t="s">
        <v>2058</v>
      </c>
      <c r="G656" s="19" t="n">
        <v>4200</v>
      </c>
      <c r="H656" s="97"/>
      <c r="I656" s="97"/>
      <c r="J656" s="97"/>
      <c r="K656" s="97"/>
      <c r="M656" s="24" t="s">
        <v>2059</v>
      </c>
      <c r="N656" s="20" t="n">
        <v>43237</v>
      </c>
      <c r="O656" s="239" t="s">
        <v>15</v>
      </c>
      <c r="P656" s="97"/>
      <c r="Q656" s="15" t="s">
        <v>45</v>
      </c>
    </row>
    <row r="657" customFormat="false" ht="13.8" hidden="false" customHeight="false" outlineLevel="0" collapsed="false">
      <c r="A657" s="3" t="s">
        <v>34</v>
      </c>
      <c r="B657" s="59" t="s">
        <v>1</v>
      </c>
      <c r="C657" s="4" t="s">
        <v>35</v>
      </c>
      <c r="D657" s="4" t="s">
        <v>3</v>
      </c>
      <c r="E657" s="4" t="s">
        <v>1021</v>
      </c>
      <c r="F657" s="5" t="s">
        <v>37</v>
      </c>
      <c r="G657" s="4" t="s">
        <v>38</v>
      </c>
      <c r="H657" s="6" t="s">
        <v>39</v>
      </c>
      <c r="I657" s="6"/>
      <c r="J657" s="6"/>
      <c r="K657" s="6" t="s">
        <v>40</v>
      </c>
      <c r="L657" s="6"/>
      <c r="M657" s="4" t="s">
        <v>41</v>
      </c>
      <c r="N657" s="6" t="s">
        <v>42</v>
      </c>
      <c r="O657" s="7" t="s">
        <v>43</v>
      </c>
      <c r="P657" s="4" t="s">
        <v>44</v>
      </c>
      <c r="Q657" s="15" t="s">
        <v>45</v>
      </c>
    </row>
    <row r="658" customFormat="false" ht="13.8" hidden="false" customHeight="false" outlineLevel="0" collapsed="false">
      <c r="A658" s="60" t="n">
        <v>43237</v>
      </c>
      <c r="B658" s="61" t="s">
        <v>349</v>
      </c>
      <c r="E658" s="63"/>
      <c r="F658" s="64" t="n">
        <f aca="false">G658+H658+K658</f>
        <v>75500</v>
      </c>
      <c r="G658" s="65" t="n">
        <f aca="false">SUM(G659:G672)</f>
        <v>20000</v>
      </c>
      <c r="H658" s="115" t="n">
        <f aca="false">SUM(H659:H678)</f>
        <v>0</v>
      </c>
      <c r="I658" s="65"/>
      <c r="J658" s="65"/>
      <c r="K658" s="65" t="n">
        <f aca="false">SUM(K659:K672)</f>
        <v>55500</v>
      </c>
      <c r="L658" s="65"/>
      <c r="M658" s="281"/>
      <c r="N658" s="281"/>
      <c r="O658" s="68"/>
      <c r="P658" s="65" t="n">
        <f aca="false">SUM(P659:P22623)</f>
        <v>3.06537825875486E+053</v>
      </c>
      <c r="Q658" s="15" t="s">
        <v>45</v>
      </c>
    </row>
    <row r="659" customFormat="false" ht="13.8" hidden="false" customHeight="false" outlineLevel="0" collapsed="false">
      <c r="A659" s="238" t="s">
        <v>2060</v>
      </c>
      <c r="B659" s="19" t="s">
        <v>2061</v>
      </c>
      <c r="C659" s="98" t="s">
        <v>2062</v>
      </c>
      <c r="D659" s="43" t="s">
        <v>476</v>
      </c>
      <c r="E659" s="91" t="s">
        <v>2063</v>
      </c>
      <c r="F659" s="19" t="s">
        <v>1687</v>
      </c>
      <c r="G659" s="97"/>
      <c r="H659" s="97"/>
      <c r="I659" s="19"/>
      <c r="J659" s="19"/>
      <c r="K659" s="19"/>
      <c r="L659" s="19"/>
      <c r="M659" s="97"/>
      <c r="N659" s="97"/>
      <c r="O659" s="296" t="s">
        <v>2064</v>
      </c>
      <c r="P659" s="19" t="n">
        <v>1</v>
      </c>
      <c r="Q659" s="15" t="s">
        <v>45</v>
      </c>
    </row>
    <row r="660" customFormat="false" ht="13.8" hidden="false" customHeight="false" outlineLevel="0" collapsed="false">
      <c r="A660" s="238" t="s">
        <v>2065</v>
      </c>
      <c r="B660" s="19" t="s">
        <v>2066</v>
      </c>
      <c r="C660" s="91" t="s">
        <v>2067</v>
      </c>
      <c r="D660" s="19" t="s">
        <v>476</v>
      </c>
      <c r="E660" s="91" t="s">
        <v>2068</v>
      </c>
      <c r="F660" s="19" t="s">
        <v>2069</v>
      </c>
      <c r="G660" s="97"/>
      <c r="H660" s="97"/>
      <c r="I660" s="19"/>
      <c r="J660" s="19"/>
      <c r="K660" s="19" t="n">
        <v>14000</v>
      </c>
      <c r="L660" s="15"/>
      <c r="M660" s="24" t="s">
        <v>2070</v>
      </c>
      <c r="N660" s="20" t="n">
        <v>43239</v>
      </c>
      <c r="O660" s="335" t="s">
        <v>1266</v>
      </c>
      <c r="P660" s="19" t="n">
        <v>1</v>
      </c>
      <c r="Q660" s="15" t="s">
        <v>45</v>
      </c>
    </row>
    <row r="661" customFormat="false" ht="13.8" hidden="false" customHeight="false" outlineLevel="0" collapsed="false">
      <c r="A661" s="238" t="s">
        <v>2071</v>
      </c>
      <c r="B661" s="110" t="n">
        <v>0.420138888888889</v>
      </c>
      <c r="C661" s="91" t="s">
        <v>2072</v>
      </c>
      <c r="D661" s="19" t="s">
        <v>110</v>
      </c>
      <c r="E661" s="91" t="s">
        <v>2073</v>
      </c>
      <c r="F661" s="19" t="s">
        <v>2074</v>
      </c>
      <c r="G661" s="97"/>
      <c r="H661" s="97"/>
      <c r="I661" s="19"/>
      <c r="J661" s="19"/>
      <c r="K661" s="19" t="s">
        <v>734</v>
      </c>
      <c r="L661" s="19"/>
      <c r="M661" s="97"/>
      <c r="N661" s="97"/>
      <c r="O661" s="337" t="s">
        <v>2075</v>
      </c>
      <c r="P661" s="19" t="n">
        <v>1</v>
      </c>
      <c r="Q661" s="15" t="s">
        <v>45</v>
      </c>
    </row>
    <row r="662" customFormat="false" ht="13.8" hidden="false" customHeight="false" outlineLevel="0" collapsed="false">
      <c r="A662" s="238" t="s">
        <v>2076</v>
      </c>
      <c r="B662" s="19" t="s">
        <v>200</v>
      </c>
      <c r="C662" s="19" t="s">
        <v>2077</v>
      </c>
      <c r="D662" s="19" t="s">
        <v>1447</v>
      </c>
      <c r="E662" s="91" t="s">
        <v>2078</v>
      </c>
      <c r="F662" s="19" t="s">
        <v>2079</v>
      </c>
      <c r="G662" s="97"/>
      <c r="H662" s="97"/>
      <c r="I662" s="19"/>
      <c r="J662" s="19"/>
      <c r="K662" s="19" t="s">
        <v>997</v>
      </c>
      <c r="L662" s="19"/>
      <c r="M662" s="97"/>
      <c r="N662" s="97"/>
      <c r="O662" s="333" t="s">
        <v>2080</v>
      </c>
      <c r="P662" s="19" t="n">
        <v>1</v>
      </c>
      <c r="Q662" s="15" t="s">
        <v>45</v>
      </c>
    </row>
    <row r="663" customFormat="false" ht="13.8" hidden="false" customHeight="false" outlineLevel="0" collapsed="false">
      <c r="A663" s="238" t="s">
        <v>2081</v>
      </c>
      <c r="B663" s="110" t="n">
        <v>0.454861111111111</v>
      </c>
      <c r="C663" s="98" t="s">
        <v>2082</v>
      </c>
      <c r="D663" s="19" t="s">
        <v>110</v>
      </c>
      <c r="E663" s="19" t="s">
        <v>2083</v>
      </c>
      <c r="F663" s="19" t="s">
        <v>2084</v>
      </c>
      <c r="G663" s="97"/>
      <c r="H663" s="97"/>
      <c r="I663" s="19"/>
      <c r="J663" s="19"/>
      <c r="K663" s="19" t="s">
        <v>2085</v>
      </c>
      <c r="L663" s="19"/>
      <c r="M663" s="97"/>
      <c r="N663" s="97"/>
      <c r="O663" s="141" t="s">
        <v>2086</v>
      </c>
      <c r="P663" s="19" t="n">
        <v>1</v>
      </c>
      <c r="Q663" s="15" t="s">
        <v>45</v>
      </c>
    </row>
    <row r="664" customFormat="false" ht="13.8" hidden="false" customHeight="false" outlineLevel="0" collapsed="false">
      <c r="A664" s="238" t="s">
        <v>2087</v>
      </c>
      <c r="B664" s="110" t="n">
        <v>0.46875</v>
      </c>
      <c r="C664" s="19" t="s">
        <v>2088</v>
      </c>
      <c r="D664" s="19" t="s">
        <v>110</v>
      </c>
      <c r="E664" s="19" t="s">
        <v>2089</v>
      </c>
      <c r="F664" s="19" t="s">
        <v>2090</v>
      </c>
      <c r="G664" s="97"/>
      <c r="H664" s="97"/>
      <c r="I664" s="19"/>
      <c r="J664" s="19"/>
      <c r="K664" s="19" t="s">
        <v>651</v>
      </c>
      <c r="L664" s="19"/>
      <c r="M664" s="97"/>
      <c r="N664" s="97"/>
      <c r="O664" s="338" t="s">
        <v>2091</v>
      </c>
      <c r="P664" s="19" t="n">
        <v>1</v>
      </c>
      <c r="Q664" s="15" t="s">
        <v>45</v>
      </c>
    </row>
    <row r="665" customFormat="false" ht="13.8" hidden="false" customHeight="false" outlineLevel="0" collapsed="false">
      <c r="A665" s="304" t="s">
        <v>1833</v>
      </c>
      <c r="B665" s="110" t="n">
        <v>0.51875</v>
      </c>
      <c r="C665" s="24" t="s">
        <v>2092</v>
      </c>
      <c r="D665" s="19" t="s">
        <v>110</v>
      </c>
      <c r="E665" s="19" t="s">
        <v>2093</v>
      </c>
      <c r="F665" s="97"/>
      <c r="G665" s="19" t="n">
        <v>20000</v>
      </c>
      <c r="H665" s="97"/>
      <c r="I665" s="97"/>
      <c r="J665" s="97"/>
      <c r="K665" s="97"/>
      <c r="L665" s="97"/>
      <c r="M665" s="19" t="s">
        <v>2094</v>
      </c>
      <c r="N665" s="20" t="n">
        <v>43243</v>
      </c>
      <c r="O665" s="335" t="s">
        <v>2095</v>
      </c>
      <c r="P665" s="19" t="n">
        <v>1</v>
      </c>
      <c r="Q665" s="15" t="s">
        <v>45</v>
      </c>
    </row>
    <row r="666" customFormat="false" ht="13.8" hidden="false" customHeight="false" outlineLevel="0" collapsed="false">
      <c r="A666" s="238" t="s">
        <v>2096</v>
      </c>
      <c r="B666" s="19" t="s">
        <v>284</v>
      </c>
      <c r="C666" s="98" t="s">
        <v>2097</v>
      </c>
      <c r="D666" s="19" t="s">
        <v>1447</v>
      </c>
      <c r="E666" s="91" t="s">
        <v>2098</v>
      </c>
      <c r="F666" s="91" t="s">
        <v>2099</v>
      </c>
      <c r="G666" s="97"/>
      <c r="H666" s="97"/>
      <c r="I666" s="19"/>
      <c r="J666" s="19"/>
      <c r="K666" s="19" t="s">
        <v>1713</v>
      </c>
      <c r="L666" s="19"/>
      <c r="M666" s="97"/>
      <c r="N666" s="97"/>
      <c r="O666" s="332" t="s">
        <v>2100</v>
      </c>
      <c r="P666" s="19" t="n">
        <v>1</v>
      </c>
      <c r="Q666" s="15" t="s">
        <v>45</v>
      </c>
    </row>
    <row r="667" customFormat="false" ht="13.8" hidden="false" customHeight="false" outlineLevel="0" collapsed="false">
      <c r="A667" s="238" t="s">
        <v>2101</v>
      </c>
      <c r="B667" s="19" t="s">
        <v>149</v>
      </c>
      <c r="C667" s="211" t="s">
        <v>2102</v>
      </c>
      <c r="D667" s="19" t="s">
        <v>1447</v>
      </c>
      <c r="E667" s="91" t="s">
        <v>2103</v>
      </c>
      <c r="F667" s="19" t="s">
        <v>2104</v>
      </c>
      <c r="G667" s="97"/>
      <c r="H667" s="97"/>
      <c r="I667" s="19"/>
      <c r="J667" s="19"/>
      <c r="K667" s="19" t="s">
        <v>2020</v>
      </c>
      <c r="L667" s="19"/>
      <c r="M667" s="97"/>
      <c r="N667" s="97"/>
      <c r="O667" s="339" t="s">
        <v>2105</v>
      </c>
      <c r="P667" s="19" t="n">
        <v>1</v>
      </c>
      <c r="Q667" s="15" t="s">
        <v>45</v>
      </c>
    </row>
    <row r="668" customFormat="false" ht="13.8" hidden="false" customHeight="false" outlineLevel="0" collapsed="false">
      <c r="A668" s="238" t="s">
        <v>2106</v>
      </c>
      <c r="B668" s="19" t="s">
        <v>162</v>
      </c>
      <c r="C668" s="19" t="s">
        <v>2107</v>
      </c>
      <c r="D668" s="19" t="s">
        <v>1447</v>
      </c>
      <c r="E668" s="91" t="s">
        <v>2108</v>
      </c>
      <c r="F668" s="97"/>
      <c r="G668" s="97"/>
      <c r="H668" s="97"/>
      <c r="I668" s="19"/>
      <c r="J668" s="19"/>
      <c r="K668" s="19" t="s">
        <v>614</v>
      </c>
      <c r="L668" s="19"/>
      <c r="M668" s="97"/>
      <c r="N668" s="97"/>
      <c r="O668" s="335" t="s">
        <v>1266</v>
      </c>
      <c r="P668" s="19" t="n">
        <v>1</v>
      </c>
      <c r="Q668" s="15" t="s">
        <v>45</v>
      </c>
    </row>
    <row r="669" customFormat="false" ht="13.8" hidden="false" customHeight="false" outlineLevel="0" collapsed="false">
      <c r="A669" s="238" t="s">
        <v>2109</v>
      </c>
      <c r="B669" s="110" t="n">
        <v>0.618055555555556</v>
      </c>
      <c r="C669" s="19" t="n">
        <v>89857699099</v>
      </c>
      <c r="D669" s="19" t="s">
        <v>2110</v>
      </c>
      <c r="E669" s="19" t="s">
        <v>2111</v>
      </c>
      <c r="F669" s="19" t="s">
        <v>2112</v>
      </c>
      <c r="G669" s="97"/>
      <c r="H669" s="97"/>
      <c r="I669" s="19"/>
      <c r="J669" s="19"/>
      <c r="K669" s="19" t="s">
        <v>2113</v>
      </c>
      <c r="L669" s="19"/>
      <c r="M669" s="97"/>
      <c r="N669" s="97"/>
      <c r="O669" s="332" t="s">
        <v>2114</v>
      </c>
      <c r="P669" s="19" t="n">
        <v>1</v>
      </c>
      <c r="Q669" s="15" t="s">
        <v>45</v>
      </c>
    </row>
    <row r="670" customFormat="false" ht="13.8" hidden="false" customHeight="false" outlineLevel="0" collapsed="false">
      <c r="A670" s="238" t="s">
        <v>2115</v>
      </c>
      <c r="B670" s="110" t="n">
        <v>0.631944444444444</v>
      </c>
      <c r="C670" s="19" t="n">
        <v>89104741235</v>
      </c>
      <c r="D670" s="19" t="s">
        <v>110</v>
      </c>
      <c r="E670" s="19" t="s">
        <v>2116</v>
      </c>
      <c r="F670" s="19" t="s">
        <v>2117</v>
      </c>
      <c r="G670" s="97"/>
      <c r="H670" s="97"/>
      <c r="I670" s="19"/>
      <c r="J670" s="19"/>
      <c r="K670" s="19" t="n">
        <v>22000</v>
      </c>
      <c r="L670" s="15"/>
      <c r="M670" s="24" t="s">
        <v>2118</v>
      </c>
      <c r="N670" s="340" t="n">
        <v>43244</v>
      </c>
      <c r="O670" s="335" t="s">
        <v>1266</v>
      </c>
      <c r="P670" s="19" t="n">
        <v>1</v>
      </c>
      <c r="Q670" s="15" t="s">
        <v>45</v>
      </c>
    </row>
    <row r="671" customFormat="false" ht="13.8" hidden="false" customHeight="false" outlineLevel="0" collapsed="false">
      <c r="A671" s="238" t="s">
        <v>2119</v>
      </c>
      <c r="B671" s="19" t="s">
        <v>73</v>
      </c>
      <c r="C671" s="91" t="s">
        <v>2120</v>
      </c>
      <c r="D671" s="19" t="s">
        <v>1447</v>
      </c>
      <c r="E671" s="91" t="s">
        <v>2121</v>
      </c>
      <c r="F671" s="91" t="s">
        <v>2122</v>
      </c>
      <c r="G671" s="97"/>
      <c r="H671" s="97"/>
      <c r="I671" s="19"/>
      <c r="J671" s="19"/>
      <c r="K671" s="19" t="n">
        <v>13000</v>
      </c>
      <c r="L671" s="19"/>
      <c r="M671" s="30" t="s">
        <v>2123</v>
      </c>
      <c r="N671" s="20" t="n">
        <v>43241</v>
      </c>
      <c r="O671" s="335" t="s">
        <v>1266</v>
      </c>
      <c r="P671" s="19" t="n">
        <v>1</v>
      </c>
      <c r="Q671" s="15" t="s">
        <v>45</v>
      </c>
    </row>
    <row r="672" customFormat="false" ht="13.8" hidden="false" customHeight="false" outlineLevel="0" collapsed="false">
      <c r="A672" s="238" t="s">
        <v>2124</v>
      </c>
      <c r="B672" s="19" t="s">
        <v>83</v>
      </c>
      <c r="C672" s="211" t="s">
        <v>2125</v>
      </c>
      <c r="D672" s="19" t="s">
        <v>1447</v>
      </c>
      <c r="E672" s="91" t="s">
        <v>2126</v>
      </c>
      <c r="F672" s="113" t="s">
        <v>2127</v>
      </c>
      <c r="G672" s="97"/>
      <c r="H672" s="97"/>
      <c r="I672" s="19"/>
      <c r="J672" s="19"/>
      <c r="K672" s="19" t="n">
        <v>6500</v>
      </c>
      <c r="L672" s="19"/>
      <c r="M672" s="30" t="s">
        <v>2128</v>
      </c>
      <c r="N672" s="20" t="n">
        <v>43239</v>
      </c>
      <c r="O672" s="335" t="s">
        <v>1266</v>
      </c>
      <c r="P672" s="19" t="n">
        <v>1</v>
      </c>
      <c r="Q672" s="15" t="s">
        <v>45</v>
      </c>
    </row>
    <row r="673" customFormat="false" ht="13.8" hidden="false" customHeight="false" outlineLevel="0" collapsed="false">
      <c r="A673" s="3" t="s">
        <v>34</v>
      </c>
      <c r="B673" s="59" t="s">
        <v>1</v>
      </c>
      <c r="C673" s="4" t="s">
        <v>35</v>
      </c>
      <c r="D673" s="4" t="s">
        <v>3</v>
      </c>
      <c r="E673" s="4" t="s">
        <v>1021</v>
      </c>
      <c r="F673" s="5" t="s">
        <v>37</v>
      </c>
      <c r="G673" s="4" t="s">
        <v>38</v>
      </c>
      <c r="H673" s="6" t="s">
        <v>39</v>
      </c>
      <c r="I673" s="6"/>
      <c r="J673" s="6"/>
      <c r="K673" s="6" t="s">
        <v>40</v>
      </c>
      <c r="L673" s="6"/>
      <c r="M673" s="4" t="s">
        <v>41</v>
      </c>
      <c r="N673" s="6" t="s">
        <v>42</v>
      </c>
      <c r="O673" s="7" t="s">
        <v>43</v>
      </c>
      <c r="P673" s="4" t="s">
        <v>44</v>
      </c>
      <c r="Q673" s="15" t="s">
        <v>45</v>
      </c>
    </row>
    <row r="674" customFormat="false" ht="13.8" hidden="false" customHeight="false" outlineLevel="0" collapsed="false">
      <c r="A674" s="60" t="n">
        <v>43238</v>
      </c>
      <c r="B674" s="61" t="s">
        <v>394</v>
      </c>
      <c r="E674" s="63"/>
      <c r="F674" s="64" t="n">
        <f aca="false">G674+H674+K674</f>
        <v>80550</v>
      </c>
      <c r="G674" s="65" t="n">
        <f aca="false">SUM(G675:G698)</f>
        <v>49800</v>
      </c>
      <c r="H674" s="115" t="n">
        <f aca="false">SUM(H675:H694)</f>
        <v>0</v>
      </c>
      <c r="I674" s="65"/>
      <c r="J674" s="65"/>
      <c r="K674" s="65" t="n">
        <f aca="false">SUM(K675:K698)</f>
        <v>30750</v>
      </c>
      <c r="L674" s="65"/>
      <c r="M674" s="281"/>
      <c r="N674" s="281"/>
      <c r="O674" s="68"/>
      <c r="P674" s="65" t="n">
        <f aca="false">SUM(P675:P22639)</f>
        <v>1.53268912937743E+053</v>
      </c>
      <c r="Q674" s="15" t="s">
        <v>45</v>
      </c>
    </row>
    <row r="675" customFormat="false" ht="13.8" hidden="false" customHeight="false" outlineLevel="0" collapsed="false">
      <c r="A675" s="19" t="n">
        <v>1</v>
      </c>
      <c r="B675" s="19" t="s">
        <v>869</v>
      </c>
      <c r="C675" s="19" t="n">
        <v>89037283886</v>
      </c>
      <c r="D675" s="19" t="s">
        <v>476</v>
      </c>
      <c r="E675" s="91" t="s">
        <v>2129</v>
      </c>
      <c r="F675" s="19" t="s">
        <v>2130</v>
      </c>
      <c r="G675" s="19" t="s">
        <v>651</v>
      </c>
      <c r="H675" s="97"/>
      <c r="I675" s="97"/>
      <c r="J675" s="97"/>
      <c r="K675" s="97"/>
      <c r="L675" s="97"/>
      <c r="M675" s="97"/>
      <c r="N675" s="97"/>
      <c r="O675" s="95" t="s">
        <v>2131</v>
      </c>
      <c r="P675" s="19" t="n">
        <v>1</v>
      </c>
      <c r="Q675" s="15" t="s">
        <v>45</v>
      </c>
    </row>
    <row r="676" customFormat="false" ht="13.8" hidden="false" customHeight="false" outlineLevel="0" collapsed="false">
      <c r="A676" s="238" t="s">
        <v>2065</v>
      </c>
      <c r="B676" s="110" t="n">
        <v>0.422222222222222</v>
      </c>
      <c r="C676" s="341" t="s">
        <v>2132</v>
      </c>
      <c r="D676" s="19" t="s">
        <v>110</v>
      </c>
      <c r="E676" s="19" t="s">
        <v>2133</v>
      </c>
      <c r="F676" s="97"/>
      <c r="G676" s="97"/>
      <c r="H676" s="97"/>
      <c r="I676" s="97"/>
      <c r="J676" s="97"/>
      <c r="K676" s="97"/>
      <c r="L676" s="97"/>
      <c r="M676" s="97"/>
      <c r="N676" s="97"/>
      <c r="O676" s="342" t="s">
        <v>2134</v>
      </c>
      <c r="P676" s="19" t="n">
        <v>1</v>
      </c>
      <c r="Q676" s="15" t="s">
        <v>45</v>
      </c>
    </row>
    <row r="677" customFormat="false" ht="13.8" hidden="false" customHeight="false" outlineLevel="0" collapsed="false">
      <c r="A677" s="19" t="n">
        <v>3</v>
      </c>
      <c r="B677" s="19" t="s">
        <v>2135</v>
      </c>
      <c r="C677" s="91" t="s">
        <v>2136</v>
      </c>
      <c r="D677" s="19" t="s">
        <v>476</v>
      </c>
      <c r="E677" s="91" t="s">
        <v>2137</v>
      </c>
      <c r="F677" s="91" t="s">
        <v>2138</v>
      </c>
      <c r="G677" s="97"/>
      <c r="H677" s="97"/>
      <c r="I677" s="97"/>
      <c r="J677" s="97"/>
      <c r="K677" s="97"/>
      <c r="L677" s="97"/>
      <c r="M677" s="97"/>
      <c r="N677" s="97"/>
      <c r="O677" s="191" t="s">
        <v>2139</v>
      </c>
      <c r="P677" s="19" t="n">
        <v>1</v>
      </c>
      <c r="Q677" s="15" t="s">
        <v>45</v>
      </c>
    </row>
    <row r="678" customFormat="false" ht="13.8" hidden="false" customHeight="false" outlineLevel="0" collapsed="false">
      <c r="A678" s="19" t="n">
        <v>4</v>
      </c>
      <c r="B678" s="19" t="s">
        <v>113</v>
      </c>
      <c r="C678" s="343" t="s">
        <v>2140</v>
      </c>
      <c r="D678" s="19" t="s">
        <v>476</v>
      </c>
      <c r="E678" s="91" t="s">
        <v>2141</v>
      </c>
      <c r="F678" s="91" t="s">
        <v>2142</v>
      </c>
      <c r="G678" s="19" t="n">
        <v>25000</v>
      </c>
      <c r="H678" s="97"/>
      <c r="I678" s="97"/>
      <c r="J678" s="97"/>
      <c r="K678" s="97"/>
      <c r="L678" s="97"/>
      <c r="M678" s="19" t="s">
        <v>2143</v>
      </c>
      <c r="N678" s="97"/>
      <c r="O678" s="296" t="s">
        <v>2144</v>
      </c>
      <c r="P678" s="19" t="n">
        <v>1</v>
      </c>
      <c r="Q678" s="15" t="s">
        <v>45</v>
      </c>
    </row>
    <row r="679" customFormat="false" ht="13.8" hidden="false" customHeight="false" outlineLevel="0" collapsed="false">
      <c r="A679" s="238" t="s">
        <v>2081</v>
      </c>
      <c r="B679" s="110" t="n">
        <v>0.430555555555556</v>
      </c>
      <c r="C679" s="203" t="s">
        <v>2145</v>
      </c>
      <c r="D679" s="19" t="s">
        <v>2146</v>
      </c>
      <c r="E679" s="19" t="s">
        <v>2147</v>
      </c>
      <c r="F679" s="91" t="s">
        <v>2148</v>
      </c>
      <c r="G679" s="97"/>
      <c r="H679" s="97"/>
      <c r="I679" s="19"/>
      <c r="J679" s="19"/>
      <c r="K679" s="19" t="s">
        <v>2149</v>
      </c>
      <c r="L679" s="19"/>
      <c r="M679" s="97"/>
      <c r="N679" s="97"/>
      <c r="O679" s="344" t="s">
        <v>2150</v>
      </c>
      <c r="P679" s="19" t="n">
        <v>1</v>
      </c>
      <c r="Q679" s="15" t="s">
        <v>45</v>
      </c>
    </row>
    <row r="680" customFormat="false" ht="13.8" hidden="false" customHeight="false" outlineLevel="0" collapsed="false">
      <c r="A680" s="19" t="n">
        <v>5</v>
      </c>
      <c r="B680" s="19" t="s">
        <v>449</v>
      </c>
      <c r="C680" s="19" t="s">
        <v>2151</v>
      </c>
      <c r="D680" s="19" t="s">
        <v>476</v>
      </c>
      <c r="E680" s="19" t="s">
        <v>2152</v>
      </c>
      <c r="F680" s="91" t="s">
        <v>2153</v>
      </c>
      <c r="G680" s="24" t="s">
        <v>2154</v>
      </c>
      <c r="H680" s="97"/>
      <c r="I680" s="97"/>
      <c r="J680" s="97"/>
      <c r="K680" s="97"/>
      <c r="L680" s="97"/>
      <c r="M680" s="97"/>
      <c r="N680" s="97"/>
      <c r="O680" s="302" t="s">
        <v>2155</v>
      </c>
      <c r="P680" s="19" t="n">
        <v>1</v>
      </c>
      <c r="Q680" s="15" t="s">
        <v>45</v>
      </c>
    </row>
    <row r="681" customFormat="false" ht="13.8" hidden="false" customHeight="false" outlineLevel="0" collapsed="false">
      <c r="A681" s="238" t="s">
        <v>2087</v>
      </c>
      <c r="B681" s="110" t="n">
        <v>0.440972222222222</v>
      </c>
      <c r="C681" s="345" t="s">
        <v>2156</v>
      </c>
      <c r="D681" s="19" t="s">
        <v>110</v>
      </c>
      <c r="E681" s="19" t="s">
        <v>2157</v>
      </c>
      <c r="F681" s="91" t="s">
        <v>2158</v>
      </c>
      <c r="G681" s="97"/>
      <c r="H681" s="97"/>
      <c r="I681" s="19"/>
      <c r="J681" s="19"/>
      <c r="K681" s="19" t="s">
        <v>2159</v>
      </c>
      <c r="L681" s="19"/>
      <c r="M681" s="97"/>
      <c r="N681" s="97"/>
      <c r="O681" s="342" t="s">
        <v>2160</v>
      </c>
      <c r="P681" s="19" t="n">
        <v>1</v>
      </c>
      <c r="Q681" s="15" t="s">
        <v>45</v>
      </c>
    </row>
    <row r="682" customFormat="false" ht="13.8" hidden="false" customHeight="false" outlineLevel="0" collapsed="false">
      <c r="A682" s="304" t="s">
        <v>1833</v>
      </c>
      <c r="B682" s="19" t="s">
        <v>200</v>
      </c>
      <c r="C682" s="19" t="s">
        <v>2161</v>
      </c>
      <c r="D682" s="19" t="s">
        <v>1447</v>
      </c>
      <c r="E682" s="91" t="s">
        <v>2162</v>
      </c>
      <c r="F682" s="24" t="s">
        <v>2163</v>
      </c>
      <c r="G682" s="19" t="n">
        <v>5000</v>
      </c>
      <c r="H682" s="97"/>
      <c r="I682" s="97"/>
      <c r="J682" s="97"/>
      <c r="K682" s="97"/>
      <c r="M682" s="24" t="s">
        <v>2164</v>
      </c>
      <c r="N682" s="20" t="n">
        <v>43241</v>
      </c>
      <c r="O682" s="139" t="s">
        <v>15</v>
      </c>
      <c r="P682" s="19" t="n">
        <v>1</v>
      </c>
      <c r="Q682" s="15" t="s">
        <v>45</v>
      </c>
    </row>
    <row r="683" customFormat="false" ht="13.8" hidden="false" customHeight="false" outlineLevel="0" collapsed="false">
      <c r="A683" s="304" t="s">
        <v>1839</v>
      </c>
      <c r="B683" s="19" t="s">
        <v>930</v>
      </c>
      <c r="C683" s="19" t="s">
        <v>2165</v>
      </c>
      <c r="D683" s="19" t="s">
        <v>2166</v>
      </c>
      <c r="E683" s="91" t="s">
        <v>2167</v>
      </c>
      <c r="F683" s="91" t="s">
        <v>2168</v>
      </c>
      <c r="G683" s="19" t="s">
        <v>2169</v>
      </c>
      <c r="H683" s="97"/>
      <c r="I683" s="97"/>
      <c r="J683" s="97"/>
      <c r="K683" s="97"/>
      <c r="L683" s="97"/>
      <c r="M683" s="97"/>
      <c r="N683" s="97"/>
      <c r="O683" s="333" t="s">
        <v>2170</v>
      </c>
      <c r="P683" s="19" t="n">
        <v>1</v>
      </c>
      <c r="Q683" s="15" t="s">
        <v>45</v>
      </c>
    </row>
    <row r="684" customFormat="false" ht="13.8" hidden="false" customHeight="false" outlineLevel="0" collapsed="false">
      <c r="A684" s="290" t="s">
        <v>2171</v>
      </c>
      <c r="B684" s="110" t="n">
        <v>0.479166666666667</v>
      </c>
      <c r="C684" s="98" t="s">
        <v>2172</v>
      </c>
      <c r="D684" s="19" t="s">
        <v>1308</v>
      </c>
      <c r="E684" s="91" t="s">
        <v>2173</v>
      </c>
      <c r="F684" s="97"/>
      <c r="H684" s="97"/>
      <c r="I684" s="19"/>
      <c r="J684" s="19"/>
      <c r="K684" s="19" t="n">
        <v>4550</v>
      </c>
      <c r="L684" s="19"/>
      <c r="M684" s="97"/>
      <c r="N684" s="20" t="n">
        <v>43243</v>
      </c>
      <c r="O684" s="227" t="s">
        <v>15</v>
      </c>
      <c r="P684" s="19" t="n">
        <v>1</v>
      </c>
      <c r="Q684" s="15" t="s">
        <v>45</v>
      </c>
    </row>
    <row r="685" customFormat="false" ht="13.8" hidden="false" customHeight="false" outlineLevel="0" collapsed="false">
      <c r="A685" s="238" t="s">
        <v>2106</v>
      </c>
      <c r="B685" s="19" t="s">
        <v>1252</v>
      </c>
      <c r="C685" s="19" t="s">
        <v>2174</v>
      </c>
      <c r="D685" s="19" t="s">
        <v>1447</v>
      </c>
      <c r="E685" s="91" t="s">
        <v>2175</v>
      </c>
      <c r="F685" s="19" t="s">
        <v>2176</v>
      </c>
      <c r="G685" s="19" t="s">
        <v>1890</v>
      </c>
      <c r="H685" s="97"/>
      <c r="I685" s="97"/>
      <c r="J685" s="97"/>
      <c r="K685" s="97"/>
      <c r="L685" s="97"/>
      <c r="M685" s="97"/>
      <c r="N685" s="97"/>
      <c r="O685" s="333" t="s">
        <v>2177</v>
      </c>
      <c r="P685" s="19" t="n">
        <v>1</v>
      </c>
      <c r="Q685" s="15" t="s">
        <v>45</v>
      </c>
    </row>
    <row r="686" customFormat="false" ht="13.8" hidden="false" customHeight="false" outlineLevel="0" collapsed="false">
      <c r="A686" s="238" t="s">
        <v>2109</v>
      </c>
      <c r="B686" s="19" t="s">
        <v>940</v>
      </c>
      <c r="C686" s="211" t="s">
        <v>2178</v>
      </c>
      <c r="D686" s="19" t="s">
        <v>1447</v>
      </c>
      <c r="E686" s="100" t="s">
        <v>2179</v>
      </c>
      <c r="F686" s="19" t="s">
        <v>2180</v>
      </c>
      <c r="G686" s="97"/>
      <c r="H686" s="97"/>
      <c r="I686" s="97"/>
      <c r="J686" s="97"/>
      <c r="K686" s="97"/>
      <c r="L686" s="97"/>
      <c r="M686" s="97"/>
      <c r="N686" s="97"/>
      <c r="O686" s="339" t="s">
        <v>2181</v>
      </c>
      <c r="P686" s="19" t="n">
        <v>1</v>
      </c>
      <c r="Q686" s="15" t="s">
        <v>45</v>
      </c>
    </row>
    <row r="687" customFormat="false" ht="13.8" hidden="false" customHeight="false" outlineLevel="0" collapsed="false">
      <c r="A687" s="238" t="s">
        <v>2115</v>
      </c>
      <c r="B687" s="110" t="n">
        <v>0.493055555555556</v>
      </c>
      <c r="C687" s="19" t="s">
        <v>2182</v>
      </c>
      <c r="D687" s="19" t="s">
        <v>110</v>
      </c>
      <c r="E687" s="91" t="s">
        <v>2183</v>
      </c>
      <c r="F687" s="91" t="s">
        <v>2184</v>
      </c>
      <c r="G687" s="97"/>
      <c r="H687" s="97"/>
      <c r="I687" s="19"/>
      <c r="J687" s="19"/>
      <c r="K687" s="19" t="s">
        <v>2185</v>
      </c>
      <c r="L687" s="19"/>
      <c r="M687" s="97"/>
      <c r="N687" s="97"/>
      <c r="O687" s="251" t="s">
        <v>2186</v>
      </c>
      <c r="P687" s="19" t="n">
        <v>1</v>
      </c>
      <c r="Q687" s="15" t="s">
        <v>45</v>
      </c>
    </row>
    <row r="688" customFormat="false" ht="13.8" hidden="false" customHeight="false" outlineLevel="0" collapsed="false">
      <c r="A688" s="304" t="s">
        <v>1761</v>
      </c>
      <c r="B688" s="19" t="s">
        <v>141</v>
      </c>
      <c r="C688" s="91" t="s">
        <v>2187</v>
      </c>
      <c r="D688" s="19" t="s">
        <v>1447</v>
      </c>
      <c r="E688" s="91" t="s">
        <v>2188</v>
      </c>
      <c r="F688" s="97"/>
      <c r="G688" s="19" t="s">
        <v>651</v>
      </c>
      <c r="H688" s="97"/>
      <c r="I688" s="97"/>
      <c r="J688" s="97"/>
      <c r="K688" s="97"/>
      <c r="L688" s="97"/>
      <c r="M688" s="97"/>
      <c r="N688" s="97"/>
      <c r="O688" s="346" t="s">
        <v>2189</v>
      </c>
      <c r="P688" s="19" t="n">
        <v>1</v>
      </c>
      <c r="Q688" s="15" t="s">
        <v>45</v>
      </c>
    </row>
    <row r="689" customFormat="false" ht="13.8" hidden="false" customHeight="false" outlineLevel="0" collapsed="false">
      <c r="A689" s="238" t="s">
        <v>2119</v>
      </c>
      <c r="B689" s="150" t="n">
        <v>43387</v>
      </c>
      <c r="C689" s="24" t="s">
        <v>2190</v>
      </c>
      <c r="D689" s="19" t="s">
        <v>1447</v>
      </c>
      <c r="E689" s="91" t="s">
        <v>2191</v>
      </c>
      <c r="F689" s="19" t="s">
        <v>2192</v>
      </c>
      <c r="G689" s="97"/>
      <c r="H689" s="97"/>
      <c r="I689" s="19"/>
      <c r="J689" s="19"/>
      <c r="K689" s="19" t="n">
        <v>19200</v>
      </c>
      <c r="L689" s="19"/>
      <c r="M689" s="19" t="s">
        <v>2193</v>
      </c>
      <c r="N689" s="20" t="n">
        <v>43241</v>
      </c>
      <c r="O689" s="296" t="s">
        <v>2194</v>
      </c>
      <c r="P689" s="19" t="n">
        <v>1</v>
      </c>
      <c r="Q689" s="15" t="s">
        <v>45</v>
      </c>
    </row>
    <row r="690" customFormat="false" ht="13.8" hidden="false" customHeight="false" outlineLevel="0" collapsed="false">
      <c r="A690" s="238" t="s">
        <v>2124</v>
      </c>
      <c r="B690" s="110" t="n">
        <v>0.605555555555555</v>
      </c>
      <c r="C690" s="19" t="s">
        <v>2195</v>
      </c>
      <c r="D690" s="19" t="s">
        <v>110</v>
      </c>
      <c r="E690" s="19" t="s">
        <v>2196</v>
      </c>
      <c r="F690" s="19" t="s">
        <v>2197</v>
      </c>
      <c r="G690" s="97"/>
      <c r="H690" s="97"/>
      <c r="I690" s="19"/>
      <c r="J690" s="19"/>
      <c r="K690" s="19" t="s">
        <v>1414</v>
      </c>
      <c r="L690" s="19"/>
      <c r="M690" s="97"/>
      <c r="N690" s="97"/>
      <c r="O690" s="333" t="s">
        <v>2198</v>
      </c>
      <c r="P690" s="19" t="n">
        <v>1</v>
      </c>
      <c r="Q690" s="15" t="s">
        <v>45</v>
      </c>
    </row>
    <row r="691" customFormat="false" ht="13.8" hidden="false" customHeight="false" outlineLevel="0" collapsed="false">
      <c r="A691" s="238" t="s">
        <v>2199</v>
      </c>
      <c r="B691" s="19" t="s">
        <v>895</v>
      </c>
      <c r="C691" s="91" t="s">
        <v>2200</v>
      </c>
      <c r="D691" s="19" t="s">
        <v>1447</v>
      </c>
      <c r="E691" s="91" t="s">
        <v>2201</v>
      </c>
      <c r="F691" s="91" t="s">
        <v>2202</v>
      </c>
      <c r="G691" s="97"/>
      <c r="H691" s="97"/>
      <c r="I691" s="97"/>
      <c r="J691" s="97"/>
      <c r="K691" s="97"/>
      <c r="L691" s="97"/>
      <c r="M691" s="97"/>
      <c r="N691" s="97"/>
      <c r="O691" s="346" t="s">
        <v>2203</v>
      </c>
      <c r="P691" s="19" t="n">
        <v>1</v>
      </c>
      <c r="Q691" s="15" t="s">
        <v>45</v>
      </c>
    </row>
    <row r="692" customFormat="false" ht="13.8" hidden="false" customHeight="false" outlineLevel="0" collapsed="false">
      <c r="A692" s="238" t="s">
        <v>2199</v>
      </c>
      <c r="B692" s="110" t="n">
        <v>0.660416666666667</v>
      </c>
      <c r="C692" s="98" t="s">
        <v>2204</v>
      </c>
      <c r="D692" s="19" t="s">
        <v>110</v>
      </c>
      <c r="E692" s="97"/>
      <c r="F692" s="97"/>
      <c r="G692" s="97"/>
      <c r="H692" s="97"/>
      <c r="I692" s="97"/>
      <c r="J692" s="97"/>
      <c r="K692" s="97"/>
      <c r="L692" s="97"/>
      <c r="M692" s="97"/>
      <c r="N692" s="97"/>
      <c r="O692" s="347" t="s">
        <v>771</v>
      </c>
      <c r="P692" s="19" t="n">
        <v>1</v>
      </c>
      <c r="Q692" s="15" t="s">
        <v>45</v>
      </c>
    </row>
    <row r="693" customFormat="false" ht="13.8" hidden="false" customHeight="false" outlineLevel="0" collapsed="false">
      <c r="A693" s="238" t="s">
        <v>2205</v>
      </c>
      <c r="B693" s="19" t="s">
        <v>2206</v>
      </c>
      <c r="C693" s="24" t="s">
        <v>2207</v>
      </c>
      <c r="D693" s="19" t="s">
        <v>1447</v>
      </c>
      <c r="E693" s="91" t="s">
        <v>2208</v>
      </c>
      <c r="F693" s="113" t="s">
        <v>2209</v>
      </c>
      <c r="G693" s="97"/>
      <c r="H693" s="97"/>
      <c r="I693" s="19"/>
      <c r="J693" s="19"/>
      <c r="K693" s="19" t="n">
        <v>7000</v>
      </c>
      <c r="L693" s="15"/>
      <c r="M693" s="24" t="s">
        <v>2210</v>
      </c>
      <c r="N693" s="20" t="n">
        <v>43241</v>
      </c>
      <c r="O693" s="296" t="s">
        <v>1266</v>
      </c>
      <c r="P693" s="19" t="n">
        <v>1</v>
      </c>
      <c r="Q693" s="15" t="s">
        <v>45</v>
      </c>
    </row>
    <row r="694" customFormat="false" ht="13.8" hidden="false" customHeight="false" outlineLevel="0" collapsed="false">
      <c r="A694" s="304" t="s">
        <v>1781</v>
      </c>
      <c r="B694" s="19" t="s">
        <v>2211</v>
      </c>
      <c r="C694" s="19" t="n">
        <v>79154205416</v>
      </c>
      <c r="D694" s="19" t="s">
        <v>1447</v>
      </c>
      <c r="E694" s="19" t="s">
        <v>2211</v>
      </c>
      <c r="F694" s="19" t="s">
        <v>2212</v>
      </c>
      <c r="G694" s="19" t="n">
        <v>10000</v>
      </c>
      <c r="H694" s="97"/>
      <c r="I694" s="97"/>
      <c r="J694" s="97"/>
      <c r="K694" s="97"/>
      <c r="L694" s="97"/>
      <c r="M694" s="19" t="s">
        <v>2213</v>
      </c>
      <c r="N694" s="20" t="n">
        <v>43241</v>
      </c>
      <c r="O694" s="282" t="s">
        <v>2212</v>
      </c>
      <c r="P694" s="97"/>
      <c r="Q694" s="15" t="s">
        <v>45</v>
      </c>
    </row>
    <row r="695" customFormat="false" ht="13.8" hidden="false" customHeight="false" outlineLevel="0" collapsed="false">
      <c r="A695" s="19" t="s">
        <v>1914</v>
      </c>
      <c r="B695" s="19" t="s">
        <v>2214</v>
      </c>
      <c r="C695" s="98" t="s">
        <v>2215</v>
      </c>
      <c r="D695" s="19" t="s">
        <v>476</v>
      </c>
      <c r="E695" s="91" t="s">
        <v>2216</v>
      </c>
      <c r="F695" s="97"/>
      <c r="G695" s="97"/>
      <c r="H695" s="97"/>
      <c r="I695" s="97"/>
      <c r="J695" s="97"/>
      <c r="K695" s="97"/>
      <c r="L695" s="97"/>
      <c r="M695" s="97"/>
      <c r="N695" s="20" t="n">
        <v>43243</v>
      </c>
      <c r="O695" s="19" t="s">
        <v>2217</v>
      </c>
      <c r="P695" s="97"/>
      <c r="Q695" s="15" t="s">
        <v>45</v>
      </c>
    </row>
    <row r="696" customFormat="false" ht="13.8" hidden="false" customHeight="false" outlineLevel="0" collapsed="false">
      <c r="A696" s="19" t="s">
        <v>1917</v>
      </c>
      <c r="B696" s="19" t="s">
        <v>512</v>
      </c>
      <c r="C696" s="91" t="s">
        <v>2218</v>
      </c>
      <c r="D696" s="19" t="s">
        <v>476</v>
      </c>
      <c r="E696" s="91" t="s">
        <v>2219</v>
      </c>
      <c r="F696" s="97"/>
      <c r="G696" s="19" t="s">
        <v>2220</v>
      </c>
      <c r="H696" s="97"/>
      <c r="I696" s="97"/>
      <c r="J696" s="97"/>
      <c r="K696" s="97"/>
      <c r="L696" s="97"/>
      <c r="M696" s="97"/>
      <c r="N696" s="97"/>
      <c r="O696" s="325" t="s">
        <v>2221</v>
      </c>
      <c r="P696" s="97"/>
      <c r="Q696" s="15" t="s">
        <v>45</v>
      </c>
    </row>
    <row r="697" customFormat="false" ht="13.8" hidden="false" customHeight="false" outlineLevel="0" collapsed="false">
      <c r="A697" s="97"/>
      <c r="B697" s="97"/>
      <c r="C697" s="97"/>
      <c r="D697" s="19" t="s">
        <v>476</v>
      </c>
      <c r="E697" s="19" t="s">
        <v>2222</v>
      </c>
      <c r="F697" s="97"/>
      <c r="G697" s="97"/>
      <c r="H697" s="97"/>
      <c r="I697" s="97"/>
      <c r="J697" s="97"/>
      <c r="K697" s="97"/>
      <c r="L697" s="97"/>
      <c r="M697" s="97"/>
      <c r="N697" s="97"/>
      <c r="O697" s="97"/>
      <c r="P697" s="97"/>
      <c r="Q697" s="15" t="s">
        <v>45</v>
      </c>
    </row>
    <row r="698" customFormat="false" ht="13.8" hidden="false" customHeight="false" outlineLevel="0" collapsed="false">
      <c r="A698" s="19" t="s">
        <v>403</v>
      </c>
      <c r="B698" s="19" t="s">
        <v>403</v>
      </c>
      <c r="C698" s="97"/>
      <c r="D698" s="19" t="s">
        <v>2223</v>
      </c>
      <c r="E698" s="91" t="s">
        <v>2224</v>
      </c>
      <c r="F698" s="97"/>
      <c r="G698" s="19" t="n">
        <v>9800</v>
      </c>
      <c r="H698" s="97"/>
      <c r="I698" s="97"/>
      <c r="J698" s="97"/>
      <c r="K698" s="97"/>
      <c r="L698" s="97"/>
      <c r="M698" s="97"/>
      <c r="N698" s="97"/>
      <c r="O698" s="139" t="s">
        <v>2225</v>
      </c>
      <c r="P698" s="97"/>
      <c r="Q698" s="15" t="s">
        <v>45</v>
      </c>
    </row>
    <row r="699" customFormat="false" ht="13.8" hidden="false" customHeight="false" outlineLevel="0" collapsed="false">
      <c r="A699" s="3" t="s">
        <v>34</v>
      </c>
      <c r="B699" s="59" t="s">
        <v>1</v>
      </c>
      <c r="C699" s="4" t="s">
        <v>35</v>
      </c>
      <c r="D699" s="4" t="s">
        <v>3</v>
      </c>
      <c r="E699" s="4" t="s">
        <v>1021</v>
      </c>
      <c r="F699" s="5" t="s">
        <v>37</v>
      </c>
      <c r="G699" s="4" t="s">
        <v>38</v>
      </c>
      <c r="H699" s="6" t="s">
        <v>39</v>
      </c>
      <c r="I699" s="6"/>
      <c r="J699" s="6"/>
      <c r="K699" s="6" t="s">
        <v>40</v>
      </c>
      <c r="L699" s="6"/>
      <c r="M699" s="4" t="s">
        <v>41</v>
      </c>
      <c r="N699" s="6" t="s">
        <v>42</v>
      </c>
      <c r="O699" s="7" t="s">
        <v>43</v>
      </c>
      <c r="P699" s="4" t="s">
        <v>44</v>
      </c>
      <c r="Q699" s="15" t="s">
        <v>45</v>
      </c>
    </row>
    <row r="700" customFormat="false" ht="13.8" hidden="false" customHeight="false" outlineLevel="0" collapsed="false">
      <c r="A700" s="60" t="n">
        <v>43241</v>
      </c>
      <c r="B700" s="61" t="s">
        <v>422</v>
      </c>
      <c r="E700" s="63"/>
      <c r="F700" s="64" t="n">
        <f aca="false">G700+H700+K700</f>
        <v>22000</v>
      </c>
      <c r="G700" s="65" t="n">
        <f aca="false">SUM(G701:G719)</f>
        <v>13500</v>
      </c>
      <c r="H700" s="115" t="n">
        <f aca="false">SUM(H701:H720)</f>
        <v>3500</v>
      </c>
      <c r="I700" s="65"/>
      <c r="J700" s="65"/>
      <c r="K700" s="65" t="n">
        <f aca="false">SUM(K701:K719)</f>
        <v>5000</v>
      </c>
      <c r="L700" s="65"/>
      <c r="M700" s="281"/>
      <c r="N700" s="281"/>
      <c r="O700" s="68"/>
      <c r="P700" s="65" t="n">
        <f aca="false">SUM(P701:P22665)</f>
        <v>7.66344564688715E+052</v>
      </c>
      <c r="Q700" s="15" t="s">
        <v>45</v>
      </c>
    </row>
    <row r="701" customFormat="false" ht="13.8" hidden="false" customHeight="false" outlineLevel="0" collapsed="false">
      <c r="A701" s="304" t="s">
        <v>1810</v>
      </c>
      <c r="B701" s="110" t="n">
        <v>0.347222222222222</v>
      </c>
      <c r="C701" s="56" t="s">
        <v>2226</v>
      </c>
      <c r="D701" s="19" t="s">
        <v>110</v>
      </c>
      <c r="E701" s="347" t="s">
        <v>600</v>
      </c>
      <c r="F701" s="347" t="s">
        <v>600</v>
      </c>
      <c r="G701" s="347" t="s">
        <v>600</v>
      </c>
      <c r="H701" s="347" t="s">
        <v>600</v>
      </c>
      <c r="I701" s="347"/>
      <c r="J701" s="347"/>
      <c r="K701" s="347" t="s">
        <v>600</v>
      </c>
      <c r="L701" s="347"/>
      <c r="M701" s="347" t="s">
        <v>600</v>
      </c>
      <c r="N701" s="347" t="s">
        <v>600</v>
      </c>
      <c r="O701" s="347" t="s">
        <v>600</v>
      </c>
      <c r="P701" s="19" t="n">
        <v>1</v>
      </c>
      <c r="Q701" s="15" t="s">
        <v>45</v>
      </c>
    </row>
    <row r="702" customFormat="false" ht="13.8" hidden="false" customHeight="false" outlineLevel="0" collapsed="false">
      <c r="A702" s="348" t="s">
        <v>1814</v>
      </c>
      <c r="B702" s="19" t="s">
        <v>51</v>
      </c>
      <c r="C702" s="349" t="s">
        <v>2227</v>
      </c>
      <c r="D702" s="19" t="s">
        <v>476</v>
      </c>
      <c r="E702" s="19" t="s">
        <v>2228</v>
      </c>
      <c r="F702" s="30" t="s">
        <v>2229</v>
      </c>
      <c r="G702" s="19" t="s">
        <v>614</v>
      </c>
      <c r="H702" s="97"/>
      <c r="I702" s="97"/>
      <c r="J702" s="97"/>
      <c r="K702" s="97"/>
      <c r="L702" s="97"/>
      <c r="M702" s="97"/>
      <c r="N702" s="97"/>
      <c r="O702" s="137" t="s">
        <v>2230</v>
      </c>
      <c r="P702" s="19" t="n">
        <v>1</v>
      </c>
      <c r="Q702" s="15" t="s">
        <v>45</v>
      </c>
    </row>
    <row r="703" customFormat="false" ht="13.8" hidden="false" customHeight="false" outlineLevel="0" collapsed="false">
      <c r="A703" s="238" t="s">
        <v>2071</v>
      </c>
      <c r="B703" s="19" t="s">
        <v>457</v>
      </c>
      <c r="C703" s="91" t="s">
        <v>2231</v>
      </c>
      <c r="D703" s="19" t="s">
        <v>1447</v>
      </c>
      <c r="E703" s="91" t="s">
        <v>2232</v>
      </c>
      <c r="F703" s="29" t="s">
        <v>2233</v>
      </c>
      <c r="G703" s="97"/>
      <c r="H703" s="97"/>
      <c r="I703" s="19"/>
      <c r="J703" s="19"/>
      <c r="K703" s="19" t="n">
        <v>5000</v>
      </c>
      <c r="L703" s="19"/>
      <c r="M703" s="97"/>
      <c r="N703" s="97"/>
      <c r="O703" s="296" t="s">
        <v>2234</v>
      </c>
      <c r="P703" s="19" t="n">
        <v>1</v>
      </c>
      <c r="Q703" s="15" t="s">
        <v>45</v>
      </c>
    </row>
    <row r="704" customFormat="false" ht="13.8" hidden="false" customHeight="false" outlineLevel="0" collapsed="false">
      <c r="A704" s="238" t="s">
        <v>2235</v>
      </c>
      <c r="B704" s="19" t="s">
        <v>200</v>
      </c>
      <c r="C704" s="19" t="s">
        <v>2236</v>
      </c>
      <c r="D704" s="19" t="s">
        <v>476</v>
      </c>
      <c r="E704" s="19" t="s">
        <v>2237</v>
      </c>
      <c r="F704" s="19" t="s">
        <v>2238</v>
      </c>
      <c r="G704" s="19" t="s">
        <v>1776</v>
      </c>
      <c r="H704" s="97"/>
      <c r="I704" s="97"/>
      <c r="J704" s="97"/>
      <c r="K704" s="97"/>
      <c r="L704" s="97"/>
      <c r="M704" s="97"/>
      <c r="N704" s="97"/>
      <c r="O704" s="237" t="s">
        <v>2239</v>
      </c>
      <c r="P704" s="19" t="n">
        <v>1</v>
      </c>
      <c r="Q704" s="15" t="s">
        <v>45</v>
      </c>
    </row>
    <row r="705" customFormat="false" ht="13.8" hidden="false" customHeight="false" outlineLevel="0" collapsed="false">
      <c r="A705" s="348" t="s">
        <v>1678</v>
      </c>
      <c r="B705" s="19" t="s">
        <v>556</v>
      </c>
      <c r="C705" s="19" t="s">
        <v>2240</v>
      </c>
      <c r="D705" s="19" t="s">
        <v>1447</v>
      </c>
      <c r="E705" s="91" t="s">
        <v>2241</v>
      </c>
      <c r="F705" s="97"/>
      <c r="G705" s="19" t="s">
        <v>734</v>
      </c>
      <c r="H705" s="97"/>
      <c r="I705" s="97"/>
      <c r="J705" s="97"/>
      <c r="K705" s="97"/>
      <c r="L705" s="97"/>
      <c r="M705" s="97"/>
      <c r="N705" s="97"/>
      <c r="O705" s="333" t="s">
        <v>2242</v>
      </c>
      <c r="P705" s="19" t="n">
        <v>1</v>
      </c>
      <c r="Q705" s="15" t="s">
        <v>45</v>
      </c>
    </row>
    <row r="706" customFormat="false" ht="13.8" hidden="false" customHeight="false" outlineLevel="0" collapsed="false">
      <c r="A706" s="238" t="s">
        <v>2243</v>
      </c>
      <c r="B706" s="20" t="n">
        <v>43292</v>
      </c>
      <c r="C706" s="19" t="s">
        <v>2244</v>
      </c>
      <c r="D706" s="24" t="s">
        <v>2245</v>
      </c>
      <c r="E706" s="19"/>
      <c r="F706" s="19" t="s">
        <v>2246</v>
      </c>
      <c r="G706" s="24" t="s">
        <v>2245</v>
      </c>
      <c r="H706" s="24" t="s">
        <v>2245</v>
      </c>
      <c r="I706" s="24"/>
      <c r="J706" s="24"/>
      <c r="K706" s="24" t="s">
        <v>2245</v>
      </c>
      <c r="L706" s="24"/>
      <c r="M706" s="24" t="s">
        <v>2245</v>
      </c>
      <c r="N706" s="24" t="s">
        <v>2245</v>
      </c>
      <c r="O706" s="24" t="s">
        <v>2245</v>
      </c>
      <c r="P706" s="19" t="n">
        <v>1</v>
      </c>
      <c r="Q706" s="15" t="s">
        <v>45</v>
      </c>
    </row>
    <row r="707" customFormat="false" ht="13.8" hidden="false" customHeight="false" outlineLevel="0" collapsed="false">
      <c r="A707" s="348" t="s">
        <v>1732</v>
      </c>
      <c r="B707" s="242" t="n">
        <v>43384</v>
      </c>
      <c r="C707" s="91" t="s">
        <v>2247</v>
      </c>
      <c r="D707" s="19" t="s">
        <v>1447</v>
      </c>
      <c r="E707" s="91" t="s">
        <v>2248</v>
      </c>
      <c r="F707" s="91" t="s">
        <v>2249</v>
      </c>
      <c r="G707" s="19" t="s">
        <v>1776</v>
      </c>
      <c r="H707" s="97"/>
      <c r="I707" s="97"/>
      <c r="J707" s="97"/>
      <c r="K707" s="97"/>
      <c r="L707" s="97"/>
      <c r="M707" s="97"/>
      <c r="N707" s="97"/>
      <c r="O707" s="296" t="s">
        <v>2250</v>
      </c>
      <c r="P707" s="19" t="n">
        <v>1</v>
      </c>
      <c r="Q707" s="15" t="s">
        <v>45</v>
      </c>
    </row>
    <row r="708" customFormat="false" ht="13.8" hidden="false" customHeight="false" outlineLevel="0" collapsed="false">
      <c r="A708" s="348" t="s">
        <v>1833</v>
      </c>
      <c r="B708" s="19" t="s">
        <v>2251</v>
      </c>
      <c r="C708" s="24" t="s">
        <v>2252</v>
      </c>
      <c r="D708" s="19" t="s">
        <v>1447</v>
      </c>
      <c r="E708" s="91" t="s">
        <v>2253</v>
      </c>
      <c r="F708" s="97"/>
      <c r="G708" s="19" t="s">
        <v>569</v>
      </c>
      <c r="H708" s="97"/>
      <c r="I708" s="97"/>
      <c r="J708" s="97"/>
      <c r="K708" s="97"/>
      <c r="L708" s="97"/>
      <c r="M708" s="97"/>
      <c r="N708" s="97"/>
      <c r="O708" s="237" t="s">
        <v>2254</v>
      </c>
      <c r="P708" s="19" t="n">
        <v>1</v>
      </c>
      <c r="Q708" s="15" t="s">
        <v>45</v>
      </c>
    </row>
    <row r="709" customFormat="false" ht="13.8" hidden="false" customHeight="false" outlineLevel="0" collapsed="false">
      <c r="A709" s="238" t="s">
        <v>2255</v>
      </c>
      <c r="B709" s="19" t="s">
        <v>1988</v>
      </c>
      <c r="C709" s="98" t="s">
        <v>2256</v>
      </c>
      <c r="D709" s="19" t="s">
        <v>1447</v>
      </c>
      <c r="E709" s="91" t="s">
        <v>2257</v>
      </c>
      <c r="F709" s="97"/>
      <c r="G709" s="19" t="s">
        <v>2258</v>
      </c>
      <c r="H709" s="97"/>
      <c r="I709" s="97"/>
      <c r="J709" s="97"/>
      <c r="K709" s="97"/>
      <c r="L709" s="97"/>
      <c r="M709" s="97"/>
      <c r="N709" s="97"/>
      <c r="O709" s="346" t="s">
        <v>2203</v>
      </c>
      <c r="P709" s="19" t="n">
        <v>1</v>
      </c>
      <c r="Q709" s="15" t="s">
        <v>45</v>
      </c>
    </row>
    <row r="710" customFormat="false" ht="13.8" hidden="false" customHeight="false" outlineLevel="0" collapsed="false">
      <c r="A710" s="238" t="s">
        <v>2259</v>
      </c>
      <c r="B710" s="97"/>
      <c r="C710" s="19" t="s">
        <v>2260</v>
      </c>
      <c r="D710" s="19" t="s">
        <v>476</v>
      </c>
      <c r="E710" s="91" t="s">
        <v>2261</v>
      </c>
      <c r="F710" s="24" t="s">
        <v>2262</v>
      </c>
      <c r="G710" s="19" t="n">
        <v>11000</v>
      </c>
      <c r="H710" s="97"/>
      <c r="I710" s="97"/>
      <c r="J710" s="97"/>
      <c r="K710" s="97"/>
      <c r="L710" s="97"/>
      <c r="M710" s="19" t="s">
        <v>2263</v>
      </c>
      <c r="N710" s="20" t="n">
        <v>43242</v>
      </c>
      <c r="O710" s="296" t="s">
        <v>1187</v>
      </c>
      <c r="P710" s="19" t="n">
        <v>1</v>
      </c>
      <c r="Q710" s="15" t="s">
        <v>45</v>
      </c>
    </row>
    <row r="711" customFormat="false" ht="13.8" hidden="false" customHeight="false" outlineLevel="0" collapsed="false">
      <c r="A711" s="348" t="s">
        <v>1696</v>
      </c>
      <c r="B711" s="19" t="n">
        <v>1240</v>
      </c>
      <c r="C711" s="19" t="s">
        <v>2264</v>
      </c>
      <c r="D711" s="19" t="s">
        <v>1447</v>
      </c>
      <c r="E711" s="91" t="s">
        <v>2265</v>
      </c>
      <c r="F711" s="91" t="s">
        <v>2266</v>
      </c>
      <c r="G711" s="19" t="n">
        <v>2500</v>
      </c>
      <c r="H711" s="97"/>
      <c r="I711" s="97"/>
      <c r="J711" s="97"/>
      <c r="K711" s="97"/>
      <c r="M711" s="24" t="s">
        <v>2267</v>
      </c>
      <c r="N711" s="20" t="n">
        <v>43242</v>
      </c>
      <c r="O711" s="296" t="s">
        <v>2268</v>
      </c>
      <c r="P711" s="19" t="n">
        <v>1</v>
      </c>
      <c r="Q711" s="15" t="s">
        <v>45</v>
      </c>
    </row>
    <row r="712" customFormat="false" ht="13.8" hidden="false" customHeight="false" outlineLevel="0" collapsed="false">
      <c r="A712" s="238" t="s">
        <v>2269</v>
      </c>
      <c r="B712" s="19" t="s">
        <v>2270</v>
      </c>
      <c r="C712" s="98" t="s">
        <v>2271</v>
      </c>
      <c r="D712" s="19" t="s">
        <v>476</v>
      </c>
      <c r="E712" s="19" t="s">
        <v>2272</v>
      </c>
      <c r="F712" s="97"/>
      <c r="G712" s="19" t="s">
        <v>2273</v>
      </c>
      <c r="H712" s="97"/>
      <c r="I712" s="97"/>
      <c r="J712" s="97"/>
      <c r="K712" s="97"/>
      <c r="L712" s="97"/>
      <c r="M712" s="97"/>
      <c r="N712" s="97"/>
      <c r="O712" s="237" t="s">
        <v>2274</v>
      </c>
      <c r="P712" s="19" t="n">
        <v>1</v>
      </c>
      <c r="Q712" s="15" t="s">
        <v>45</v>
      </c>
    </row>
    <row r="713" customFormat="false" ht="13.8" hidden="false" customHeight="false" outlineLevel="0" collapsed="false">
      <c r="A713" s="348" t="s">
        <v>2275</v>
      </c>
      <c r="B713" s="19" t="s">
        <v>284</v>
      </c>
      <c r="C713" s="19" t="s">
        <v>2276</v>
      </c>
      <c r="D713" s="19" t="s">
        <v>476</v>
      </c>
      <c r="E713" s="19" t="s">
        <v>2277</v>
      </c>
      <c r="F713" s="97"/>
      <c r="G713" s="97"/>
      <c r="H713" s="19" t="n">
        <v>3500</v>
      </c>
      <c r="I713" s="97"/>
      <c r="J713" s="97"/>
      <c r="K713" s="97"/>
      <c r="L713" s="97"/>
      <c r="M713" s="19"/>
      <c r="N713" s="97"/>
      <c r="O713" s="296" t="s">
        <v>1187</v>
      </c>
      <c r="P713" s="19" t="n">
        <v>1</v>
      </c>
      <c r="Q713" s="15" t="s">
        <v>45</v>
      </c>
    </row>
    <row r="714" customFormat="false" ht="13.8" hidden="false" customHeight="false" outlineLevel="0" collapsed="false">
      <c r="A714" s="238" t="s">
        <v>2278</v>
      </c>
      <c r="B714" s="150" t="n">
        <v>43388</v>
      </c>
      <c r="C714" s="211" t="s">
        <v>2279</v>
      </c>
      <c r="D714" s="19" t="s">
        <v>1447</v>
      </c>
      <c r="E714" s="91" t="s">
        <v>2280</v>
      </c>
      <c r="F714" s="97"/>
      <c r="G714" s="97"/>
      <c r="H714" s="97"/>
      <c r="I714" s="19"/>
      <c r="J714" s="19"/>
      <c r="K714" s="19" t="s">
        <v>774</v>
      </c>
      <c r="L714" s="19"/>
      <c r="M714" s="97"/>
      <c r="N714" s="97"/>
      <c r="O714" s="346" t="s">
        <v>2281</v>
      </c>
      <c r="P714" s="19" t="n">
        <v>1</v>
      </c>
      <c r="Q714" s="15" t="s">
        <v>45</v>
      </c>
    </row>
    <row r="715" customFormat="false" ht="13.8" hidden="false" customHeight="false" outlineLevel="0" collapsed="false">
      <c r="A715" s="238" t="s">
        <v>2282</v>
      </c>
      <c r="B715" s="19" t="s">
        <v>73</v>
      </c>
      <c r="C715" s="153" t="s">
        <v>2283</v>
      </c>
      <c r="D715" s="19" t="s">
        <v>1447</v>
      </c>
      <c r="E715" s="91" t="s">
        <v>2284</v>
      </c>
      <c r="F715" s="19" t="s">
        <v>2055</v>
      </c>
      <c r="G715" s="97"/>
      <c r="H715" s="97"/>
      <c r="I715" s="19"/>
      <c r="J715" s="19"/>
      <c r="K715" s="19" t="s">
        <v>1042</v>
      </c>
      <c r="L715" s="19"/>
      <c r="M715" s="97"/>
      <c r="N715" s="97"/>
      <c r="O715" s="346" t="s">
        <v>2203</v>
      </c>
      <c r="P715" s="19" t="n">
        <v>1</v>
      </c>
      <c r="Q715" s="15" t="s">
        <v>45</v>
      </c>
    </row>
    <row r="716" customFormat="false" ht="13.8" hidden="false" customHeight="false" outlineLevel="0" collapsed="false">
      <c r="A716" s="238" t="s">
        <v>2285</v>
      </c>
      <c r="B716" s="19" t="s">
        <v>523</v>
      </c>
      <c r="C716" s="56" t="s">
        <v>2286</v>
      </c>
      <c r="D716" s="19" t="s">
        <v>476</v>
      </c>
      <c r="E716" s="91" t="s">
        <v>2287</v>
      </c>
      <c r="F716" s="19" t="s">
        <v>2288</v>
      </c>
      <c r="G716" s="97"/>
      <c r="H716" s="97"/>
      <c r="I716" s="97"/>
      <c r="J716" s="97"/>
      <c r="K716" s="97"/>
      <c r="L716" s="97"/>
      <c r="M716" s="97"/>
      <c r="N716" s="97"/>
      <c r="O716" s="237" t="s">
        <v>2289</v>
      </c>
      <c r="P716" s="19" t="n">
        <v>1</v>
      </c>
      <c r="Q716" s="15" t="s">
        <v>45</v>
      </c>
    </row>
    <row r="717" customFormat="false" ht="13.8" hidden="false" customHeight="false" outlineLevel="0" collapsed="false">
      <c r="A717" s="238" t="s">
        <v>2290</v>
      </c>
      <c r="B717" s="19" t="s">
        <v>2291</v>
      </c>
      <c r="C717" s="91" t="s">
        <v>2292</v>
      </c>
      <c r="D717" s="19" t="s">
        <v>2293</v>
      </c>
      <c r="E717" s="91" t="s">
        <v>2294</v>
      </c>
      <c r="F717" s="19" t="s">
        <v>2295</v>
      </c>
      <c r="G717" s="19" t="s">
        <v>1011</v>
      </c>
      <c r="H717" s="97"/>
      <c r="I717" s="97"/>
      <c r="J717" s="97"/>
      <c r="K717" s="97"/>
      <c r="L717" s="97"/>
      <c r="M717" s="97"/>
      <c r="N717" s="97"/>
      <c r="O717" s="339" t="s">
        <v>2296</v>
      </c>
      <c r="P717" s="19" t="n">
        <v>1</v>
      </c>
      <c r="Q717" s="15" t="s">
        <v>45</v>
      </c>
    </row>
    <row r="718" customFormat="false" ht="13.8" hidden="false" customHeight="false" outlineLevel="0" collapsed="false">
      <c r="A718" s="238" t="s">
        <v>2297</v>
      </c>
      <c r="B718" s="19" t="s">
        <v>2298</v>
      </c>
      <c r="C718" s="24" t="s">
        <v>2299</v>
      </c>
      <c r="D718" s="19" t="s">
        <v>1447</v>
      </c>
      <c r="E718" s="91" t="s">
        <v>2300</v>
      </c>
      <c r="F718" s="19" t="s">
        <v>2301</v>
      </c>
      <c r="G718" s="97"/>
      <c r="H718" s="97"/>
      <c r="I718" s="19"/>
      <c r="J718" s="19"/>
      <c r="K718" s="19" t="s">
        <v>2302</v>
      </c>
      <c r="L718" s="19"/>
      <c r="M718" s="97"/>
      <c r="N718" s="97"/>
      <c r="O718" s="332" t="s">
        <v>2303</v>
      </c>
      <c r="P718" s="19" t="n">
        <v>1</v>
      </c>
      <c r="Q718" s="15" t="s">
        <v>45</v>
      </c>
    </row>
    <row r="719" customFormat="false" ht="13.8" hidden="false" customHeight="false" outlineLevel="0" collapsed="false">
      <c r="A719" s="238" t="s">
        <v>2304</v>
      </c>
      <c r="B719" s="350" t="n">
        <v>43237</v>
      </c>
      <c r="C719" s="137" t="s">
        <v>2305</v>
      </c>
      <c r="D719" s="191" t="s">
        <v>1447</v>
      </c>
      <c r="E719" s="137" t="s">
        <v>2306</v>
      </c>
      <c r="F719" s="137" t="s">
        <v>2307</v>
      </c>
      <c r="G719" s="351"/>
      <c r="H719" s="351"/>
      <c r="I719" s="191"/>
      <c r="J719" s="191"/>
      <c r="K719" s="191"/>
      <c r="L719" s="352"/>
      <c r="M719" s="353" t="s">
        <v>2308</v>
      </c>
      <c r="N719" s="350" t="n">
        <v>43243</v>
      </c>
      <c r="O719" s="226" t="s">
        <v>2309</v>
      </c>
      <c r="P719" s="19" t="n">
        <v>1</v>
      </c>
      <c r="Q719" s="15" t="s">
        <v>45</v>
      </c>
    </row>
    <row r="720" customFormat="false" ht="13.8" hidden="false" customHeight="false" outlineLevel="0" collapsed="false">
      <c r="A720" s="3" t="s">
        <v>34</v>
      </c>
      <c r="B720" s="59" t="s">
        <v>1</v>
      </c>
      <c r="C720" s="4" t="s">
        <v>35</v>
      </c>
      <c r="D720" s="4" t="s">
        <v>3</v>
      </c>
      <c r="E720" s="4" t="s">
        <v>1021</v>
      </c>
      <c r="F720" s="5" t="s">
        <v>37</v>
      </c>
      <c r="G720" s="4" t="s">
        <v>38</v>
      </c>
      <c r="H720" s="6" t="s">
        <v>39</v>
      </c>
      <c r="I720" s="6"/>
      <c r="J720" s="6"/>
      <c r="K720" s="6" t="s">
        <v>40</v>
      </c>
      <c r="L720" s="6"/>
      <c r="M720" s="4" t="s">
        <v>41</v>
      </c>
      <c r="N720" s="6" t="s">
        <v>42</v>
      </c>
      <c r="O720" s="7" t="s">
        <v>43</v>
      </c>
      <c r="P720" s="4" t="s">
        <v>44</v>
      </c>
      <c r="Q720" s="15" t="s">
        <v>45</v>
      </c>
    </row>
    <row r="721" customFormat="false" ht="13.8" hidden="false" customHeight="false" outlineLevel="0" collapsed="false">
      <c r="A721" s="60" t="n">
        <v>43242</v>
      </c>
      <c r="B721" s="61" t="s">
        <v>260</v>
      </c>
      <c r="E721" s="63"/>
      <c r="F721" s="64" t="n">
        <f aca="false">G721+H721+K721</f>
        <v>35700</v>
      </c>
      <c r="G721" s="65" t="n">
        <f aca="false">SUM(G722:G730)</f>
        <v>10000</v>
      </c>
      <c r="H721" s="115" t="n">
        <f aca="false">SUM(H722:H741)</f>
        <v>10000</v>
      </c>
      <c r="I721" s="65"/>
      <c r="J721" s="65"/>
      <c r="K721" s="65" t="n">
        <f aca="false">SUM(K722:K730)</f>
        <v>15700</v>
      </c>
      <c r="L721" s="65"/>
      <c r="M721" s="281"/>
      <c r="N721" s="281"/>
      <c r="O721" s="68"/>
      <c r="P721" s="65" t="n">
        <f aca="false">SUM(P722:P22686)</f>
        <v>3.83172282344358E+052</v>
      </c>
      <c r="Q721" s="15" t="s">
        <v>45</v>
      </c>
    </row>
    <row r="722" customFormat="false" ht="13.8" hidden="false" customHeight="false" outlineLevel="0" collapsed="false">
      <c r="A722" s="238" t="s">
        <v>2060</v>
      </c>
      <c r="B722" s="110" t="n">
        <v>0.392361111111111</v>
      </c>
      <c r="C722" s="19" t="s">
        <v>2310</v>
      </c>
      <c r="D722" s="19" t="s">
        <v>476</v>
      </c>
      <c r="E722" s="91" t="s">
        <v>2311</v>
      </c>
      <c r="F722" s="97"/>
      <c r="G722" s="97"/>
      <c r="H722" s="97"/>
      <c r="I722" s="97"/>
      <c r="J722" s="97"/>
      <c r="K722" s="97"/>
      <c r="L722" s="97"/>
      <c r="M722" s="97"/>
      <c r="N722" s="97"/>
      <c r="O722" s="137" t="s">
        <v>2312</v>
      </c>
      <c r="P722" s="19" t="n">
        <v>1</v>
      </c>
      <c r="Q722" s="15" t="s">
        <v>45</v>
      </c>
    </row>
    <row r="723" customFormat="false" ht="13.8" hidden="false" customHeight="false" outlineLevel="0" collapsed="false">
      <c r="A723" s="354" t="s">
        <v>1814</v>
      </c>
      <c r="B723" s="191" t="s">
        <v>113</v>
      </c>
      <c r="C723" s="191" t="s">
        <v>2313</v>
      </c>
      <c r="D723" s="191" t="s">
        <v>476</v>
      </c>
      <c r="E723" s="137" t="s">
        <v>2314</v>
      </c>
      <c r="F723" s="355" t="s">
        <v>2315</v>
      </c>
      <c r="G723" s="191"/>
      <c r="H723" s="351"/>
      <c r="I723" s="351"/>
      <c r="J723" s="351"/>
      <c r="K723" s="351"/>
      <c r="L723" s="351"/>
      <c r="M723" s="191" t="s">
        <v>2316</v>
      </c>
      <c r="N723" s="350" t="n">
        <v>43246</v>
      </c>
      <c r="O723" s="226" t="s">
        <v>1187</v>
      </c>
      <c r="P723" s="19" t="n">
        <v>1</v>
      </c>
      <c r="Q723" s="15" t="s">
        <v>45</v>
      </c>
    </row>
    <row r="724" customFormat="false" ht="13.8" hidden="false" customHeight="false" outlineLevel="0" collapsed="false">
      <c r="A724" s="348" t="s">
        <v>1819</v>
      </c>
      <c r="B724" s="19" t="s">
        <v>117</v>
      </c>
      <c r="C724" s="91" t="s">
        <v>2317</v>
      </c>
      <c r="D724" s="19" t="s">
        <v>2318</v>
      </c>
      <c r="E724" s="91" t="s">
        <v>2319</v>
      </c>
      <c r="F724" s="91" t="s">
        <v>2320</v>
      </c>
      <c r="G724" s="19" t="s">
        <v>614</v>
      </c>
      <c r="H724" s="97"/>
      <c r="I724" s="97"/>
      <c r="J724" s="97"/>
      <c r="K724" s="97"/>
      <c r="L724" s="97"/>
      <c r="M724" s="97"/>
      <c r="N724" s="97"/>
      <c r="O724" s="296" t="s">
        <v>1187</v>
      </c>
      <c r="P724" s="19" t="n">
        <v>1</v>
      </c>
      <c r="Q724" s="15" t="s">
        <v>45</v>
      </c>
    </row>
    <row r="725" customFormat="false" ht="13.8" hidden="false" customHeight="false" outlineLevel="0" collapsed="false">
      <c r="A725" s="348" t="s">
        <v>1678</v>
      </c>
      <c r="B725" s="19" t="s">
        <v>2321</v>
      </c>
      <c r="C725" s="19" t="s">
        <v>2322</v>
      </c>
      <c r="D725" s="19" t="s">
        <v>1447</v>
      </c>
      <c r="E725" s="19" t="s">
        <v>2323</v>
      </c>
      <c r="F725" s="97"/>
      <c r="G725" s="97"/>
      <c r="H725" s="97"/>
      <c r="I725" s="97"/>
      <c r="J725" s="97"/>
      <c r="K725" s="97"/>
      <c r="L725" s="97"/>
      <c r="M725" s="97"/>
      <c r="N725" s="97"/>
      <c r="O725" s="140" t="s">
        <v>2323</v>
      </c>
      <c r="P725" s="19" t="n">
        <v>1</v>
      </c>
      <c r="Q725" s="15" t="s">
        <v>45</v>
      </c>
    </row>
    <row r="726" customFormat="false" ht="13.8" hidden="false" customHeight="false" outlineLevel="0" collapsed="false">
      <c r="A726" s="348" t="s">
        <v>1732</v>
      </c>
      <c r="B726" s="110" t="n">
        <v>0.475694444444444</v>
      </c>
      <c r="C726" s="19" t="s">
        <v>2324</v>
      </c>
      <c r="D726" s="19" t="s">
        <v>110</v>
      </c>
      <c r="E726" s="19" t="s">
        <v>2325</v>
      </c>
      <c r="F726" s="19" t="s">
        <v>2326</v>
      </c>
      <c r="G726" s="97"/>
      <c r="H726" s="97"/>
      <c r="I726" s="19"/>
      <c r="J726" s="19"/>
      <c r="K726" s="19" t="s">
        <v>651</v>
      </c>
      <c r="L726" s="19"/>
      <c r="M726" s="97"/>
      <c r="N726" s="97"/>
      <c r="O726" s="356" t="s">
        <v>2327</v>
      </c>
      <c r="P726" s="19" t="n">
        <v>1</v>
      </c>
      <c r="Q726" s="15" t="s">
        <v>45</v>
      </c>
    </row>
    <row r="727" customFormat="false" ht="13.8" hidden="false" customHeight="false" outlineLevel="0" collapsed="false">
      <c r="A727" s="19" t="s">
        <v>2328</v>
      </c>
      <c r="B727" s="19" t="s">
        <v>2328</v>
      </c>
      <c r="C727" s="19" t="s">
        <v>2328</v>
      </c>
      <c r="D727" s="19" t="s">
        <v>2329</v>
      </c>
      <c r="E727" s="19" t="s">
        <v>2330</v>
      </c>
      <c r="F727" s="24" t="s">
        <v>2263</v>
      </c>
      <c r="G727" s="97"/>
      <c r="H727" s="97"/>
      <c r="I727" s="19"/>
      <c r="J727" s="19"/>
      <c r="K727" s="19" t="n">
        <v>6300</v>
      </c>
      <c r="L727" s="19"/>
      <c r="M727" s="97"/>
      <c r="N727" s="97"/>
      <c r="O727" s="163" t="s">
        <v>2331</v>
      </c>
      <c r="P727" s="19" t="n">
        <v>1</v>
      </c>
      <c r="Q727" s="15" t="s">
        <v>45</v>
      </c>
    </row>
    <row r="728" customFormat="false" ht="13.8" hidden="false" customHeight="false" outlineLevel="0" collapsed="false">
      <c r="A728" s="238" t="s">
        <v>2332</v>
      </c>
      <c r="B728" s="19" t="s">
        <v>73</v>
      </c>
      <c r="C728" s="211" t="s">
        <v>2333</v>
      </c>
      <c r="D728" s="19" t="s">
        <v>1447</v>
      </c>
      <c r="E728" s="91" t="s">
        <v>2334</v>
      </c>
      <c r="F728" s="21" t="s">
        <v>2335</v>
      </c>
      <c r="G728" s="97"/>
      <c r="H728" s="97"/>
      <c r="I728" s="122"/>
      <c r="J728" s="122"/>
      <c r="K728" s="122" t="n">
        <f aca="false">16000-6600</f>
        <v>9400</v>
      </c>
      <c r="L728" s="122"/>
      <c r="M728" s="19" t="s">
        <v>2336</v>
      </c>
      <c r="N728" s="20" t="n">
        <v>43248</v>
      </c>
      <c r="O728" s="296" t="s">
        <v>2337</v>
      </c>
      <c r="P728" s="19" t="n">
        <v>1</v>
      </c>
      <c r="Q728" s="15" t="s">
        <v>45</v>
      </c>
    </row>
    <row r="729" customFormat="false" ht="13.8" hidden="false" customHeight="false" outlineLevel="0" collapsed="false">
      <c r="A729" s="141" t="s">
        <v>2255</v>
      </c>
      <c r="B729" s="249" t="n">
        <v>0.708333333333333</v>
      </c>
      <c r="C729" s="141" t="s">
        <v>2338</v>
      </c>
      <c r="D729" s="141" t="s">
        <v>110</v>
      </c>
      <c r="E729" s="141" t="s">
        <v>2339</v>
      </c>
      <c r="F729" s="141" t="s">
        <v>2340</v>
      </c>
      <c r="G729" s="183"/>
      <c r="H729" s="183"/>
      <c r="I729" s="141"/>
      <c r="J729" s="141"/>
      <c r="K729" s="141" t="s">
        <v>1103</v>
      </c>
      <c r="L729" s="141"/>
      <c r="M729" s="183"/>
      <c r="N729" s="184" t="n">
        <v>43248</v>
      </c>
      <c r="O729" s="357" t="s">
        <v>2341</v>
      </c>
      <c r="P729" s="358" t="s">
        <v>2342</v>
      </c>
      <c r="Q729" s="15" t="s">
        <v>45</v>
      </c>
    </row>
    <row r="730" customFormat="false" ht="13.8" hidden="false" customHeight="false" outlineLevel="0" collapsed="false">
      <c r="A730" s="348" t="s">
        <v>1746</v>
      </c>
      <c r="B730" s="19" t="s">
        <v>2343</v>
      </c>
      <c r="C730" s="113" t="s">
        <v>2344</v>
      </c>
      <c r="D730" s="19" t="s">
        <v>1447</v>
      </c>
      <c r="E730" s="91" t="s">
        <v>2345</v>
      </c>
      <c r="F730" s="19" t="s">
        <v>2346</v>
      </c>
      <c r="G730" s="19" t="n">
        <v>10000</v>
      </c>
      <c r="H730" s="97"/>
      <c r="I730" s="97"/>
      <c r="J730" s="97"/>
      <c r="K730" s="97"/>
      <c r="L730" s="97"/>
      <c r="M730" s="21" t="s">
        <v>2347</v>
      </c>
      <c r="N730" s="20" t="n">
        <v>43244</v>
      </c>
      <c r="O730" s="296" t="s">
        <v>2348</v>
      </c>
      <c r="P730" s="19" t="n">
        <v>1</v>
      </c>
      <c r="Q730" s="15" t="s">
        <v>45</v>
      </c>
    </row>
    <row r="731" customFormat="false" ht="13.8" hidden="false" customHeight="false" outlineLevel="0" collapsed="false">
      <c r="A731" s="3" t="s">
        <v>34</v>
      </c>
      <c r="B731" s="59" t="s">
        <v>1</v>
      </c>
      <c r="C731" s="4" t="s">
        <v>35</v>
      </c>
      <c r="D731" s="4" t="s">
        <v>3</v>
      </c>
      <c r="E731" s="4" t="s">
        <v>1021</v>
      </c>
      <c r="F731" s="5" t="s">
        <v>37</v>
      </c>
      <c r="G731" s="4" t="s">
        <v>38</v>
      </c>
      <c r="H731" s="6" t="s">
        <v>39</v>
      </c>
      <c r="I731" s="6"/>
      <c r="J731" s="6"/>
      <c r="K731" s="6" t="s">
        <v>40</v>
      </c>
      <c r="L731" s="6"/>
      <c r="M731" s="4" t="s">
        <v>41</v>
      </c>
      <c r="N731" s="6" t="s">
        <v>42</v>
      </c>
      <c r="O731" s="7" t="s">
        <v>43</v>
      </c>
      <c r="P731" s="4" t="s">
        <v>44</v>
      </c>
      <c r="Q731" s="15" t="s">
        <v>45</v>
      </c>
    </row>
    <row r="732" customFormat="false" ht="13.8" hidden="false" customHeight="false" outlineLevel="0" collapsed="false">
      <c r="A732" s="60" t="n">
        <v>43243</v>
      </c>
      <c r="B732" s="61" t="s">
        <v>311</v>
      </c>
      <c r="E732" s="63"/>
      <c r="F732" s="64" t="n">
        <f aca="false">G732+H732+K732</f>
        <v>167100</v>
      </c>
      <c r="G732" s="65" t="n">
        <f aca="false">SUM(G733:G746)</f>
        <v>0</v>
      </c>
      <c r="H732" s="115" t="n">
        <f aca="false">SUM(H733:H752)</f>
        <v>5000</v>
      </c>
      <c r="I732" s="65"/>
      <c r="J732" s="65"/>
      <c r="K732" s="65" t="n">
        <f aca="false">SUM(K733:K748)</f>
        <v>162100</v>
      </c>
      <c r="L732" s="65"/>
      <c r="M732" s="281"/>
      <c r="N732" s="281"/>
      <c r="O732" s="68"/>
      <c r="P732" s="65" t="n">
        <f aca="false">SUM(P733:P22697)</f>
        <v>1.91586141172179E+052</v>
      </c>
      <c r="Q732" s="15" t="s">
        <v>45</v>
      </c>
    </row>
    <row r="733" customFormat="false" ht="13.8" hidden="false" customHeight="false" outlineLevel="0" collapsed="false">
      <c r="A733" s="348" t="s">
        <v>1810</v>
      </c>
      <c r="B733" s="110" t="n">
        <v>0.104166666666667</v>
      </c>
      <c r="C733" s="98" t="s">
        <v>2349</v>
      </c>
      <c r="D733" s="19" t="s">
        <v>110</v>
      </c>
      <c r="E733" s="97"/>
      <c r="F733" s="97"/>
      <c r="G733" s="97"/>
      <c r="H733" s="97"/>
      <c r="I733" s="97"/>
      <c r="J733" s="97"/>
      <c r="K733" s="97"/>
      <c r="L733" s="97"/>
      <c r="M733" s="97"/>
      <c r="N733" s="97"/>
      <c r="O733" s="359" t="s">
        <v>2350</v>
      </c>
      <c r="P733" s="19" t="n">
        <v>1</v>
      </c>
      <c r="Q733" s="15" t="s">
        <v>45</v>
      </c>
    </row>
    <row r="734" customFormat="false" ht="13.8" hidden="false" customHeight="false" outlineLevel="0" collapsed="false">
      <c r="A734" s="238" t="s">
        <v>2351</v>
      </c>
      <c r="B734" s="19" t="s">
        <v>869</v>
      </c>
      <c r="C734" s="98" t="s">
        <v>2352</v>
      </c>
      <c r="D734" s="19" t="s">
        <v>476</v>
      </c>
      <c r="E734" s="91" t="s">
        <v>2353</v>
      </c>
      <c r="F734" s="19" t="s">
        <v>2354</v>
      </c>
      <c r="H734" s="97"/>
      <c r="I734" s="19"/>
      <c r="J734" s="19"/>
      <c r="K734" s="19" t="n">
        <v>13000</v>
      </c>
      <c r="L734" s="19"/>
      <c r="M734" s="19" t="s">
        <v>2355</v>
      </c>
      <c r="N734" s="20" t="n">
        <v>43243</v>
      </c>
      <c r="O734" s="296" t="s">
        <v>2337</v>
      </c>
      <c r="P734" s="19" t="n">
        <v>1</v>
      </c>
      <c r="Q734" s="15" t="s">
        <v>45</v>
      </c>
    </row>
    <row r="735" customFormat="false" ht="13.8" hidden="false" customHeight="false" outlineLevel="0" collapsed="false">
      <c r="A735" s="238" t="s">
        <v>2356</v>
      </c>
      <c r="B735" s="19" t="s">
        <v>2357</v>
      </c>
      <c r="C735" s="19" t="s">
        <v>2358</v>
      </c>
      <c r="D735" s="19" t="s">
        <v>476</v>
      </c>
      <c r="E735" s="91" t="s">
        <v>2359</v>
      </c>
      <c r="F735" s="19" t="s">
        <v>2360</v>
      </c>
      <c r="G735" s="97"/>
      <c r="H735" s="97"/>
      <c r="I735" s="19"/>
      <c r="J735" s="19"/>
      <c r="K735" s="19" t="n">
        <v>15700</v>
      </c>
      <c r="L735" s="19"/>
      <c r="M735" s="19" t="s">
        <v>2361</v>
      </c>
      <c r="N735" s="360" t="n">
        <v>43244</v>
      </c>
      <c r="O735" s="296" t="s">
        <v>2337</v>
      </c>
      <c r="P735" s="19" t="n">
        <v>1</v>
      </c>
      <c r="Q735" s="15" t="s">
        <v>45</v>
      </c>
    </row>
    <row r="736" customFormat="false" ht="13.8" hidden="false" customHeight="false" outlineLevel="0" collapsed="false">
      <c r="A736" s="238" t="s">
        <v>2362</v>
      </c>
      <c r="B736" s="19" t="s">
        <v>457</v>
      </c>
      <c r="C736" s="211" t="s">
        <v>2363</v>
      </c>
      <c r="D736" s="19" t="s">
        <v>1447</v>
      </c>
      <c r="E736" s="91" t="s">
        <v>2364</v>
      </c>
      <c r="F736" s="97"/>
      <c r="G736" s="97"/>
      <c r="H736" s="97"/>
      <c r="I736" s="19"/>
      <c r="J736" s="19"/>
      <c r="K736" s="19"/>
      <c r="L736" s="19"/>
      <c r="M736" s="97"/>
      <c r="N736" s="97"/>
      <c r="O736" s="296" t="s">
        <v>1266</v>
      </c>
      <c r="P736" s="19" t="n">
        <v>1</v>
      </c>
      <c r="Q736" s="15" t="s">
        <v>45</v>
      </c>
    </row>
    <row r="737" customFormat="false" ht="13.8" hidden="false" customHeight="false" outlineLevel="0" collapsed="false">
      <c r="A737" s="238" t="s">
        <v>2365</v>
      </c>
      <c r="B737" s="19" t="s">
        <v>930</v>
      </c>
      <c r="C737" s="19" t="s">
        <v>2366</v>
      </c>
      <c r="D737" s="19" t="s">
        <v>1447</v>
      </c>
      <c r="E737" s="91" t="s">
        <v>2367</v>
      </c>
      <c r="F737" s="91" t="s">
        <v>2368</v>
      </c>
      <c r="G737" s="97"/>
      <c r="H737" s="97"/>
      <c r="I737" s="19"/>
      <c r="J737" s="19"/>
      <c r="K737" s="19" t="n">
        <v>2700</v>
      </c>
      <c r="L737" s="19"/>
      <c r="M737" s="19" t="s">
        <v>2369</v>
      </c>
      <c r="N737" s="20" t="n">
        <v>43244</v>
      </c>
      <c r="O737" s="296" t="s">
        <v>1266</v>
      </c>
      <c r="P737" s="19" t="n">
        <v>1</v>
      </c>
      <c r="Q737" s="15" t="s">
        <v>45</v>
      </c>
    </row>
    <row r="738" customFormat="false" ht="13.8" hidden="false" customHeight="false" outlineLevel="0" collapsed="false">
      <c r="A738" s="238" t="s">
        <v>2370</v>
      </c>
      <c r="B738" s="19" t="s">
        <v>2371</v>
      </c>
      <c r="C738" s="211" t="s">
        <v>2372</v>
      </c>
      <c r="D738" s="19" t="s">
        <v>1447</v>
      </c>
      <c r="E738" s="91" t="s">
        <v>2373</v>
      </c>
      <c r="F738" s="91" t="s">
        <v>2374</v>
      </c>
      <c r="G738" s="97"/>
      <c r="H738" s="97"/>
      <c r="I738" s="19"/>
      <c r="J738" s="19"/>
      <c r="K738" s="19" t="n">
        <v>6500</v>
      </c>
      <c r="L738" s="19"/>
      <c r="M738" s="30" t="s">
        <v>2375</v>
      </c>
      <c r="N738" s="20" t="n">
        <v>43247</v>
      </c>
      <c r="O738" s="296" t="s">
        <v>1266</v>
      </c>
      <c r="P738" s="19" t="n">
        <v>1</v>
      </c>
      <c r="Q738" s="15" t="s">
        <v>45</v>
      </c>
    </row>
    <row r="739" customFormat="false" ht="13.8" hidden="false" customHeight="false" outlineLevel="0" collapsed="false">
      <c r="A739" s="238" t="s">
        <v>2376</v>
      </c>
      <c r="B739" s="110" t="n">
        <v>0.552083333333333</v>
      </c>
      <c r="C739" s="211" t="s">
        <v>2377</v>
      </c>
      <c r="D739" s="19" t="s">
        <v>110</v>
      </c>
      <c r="E739" s="19" t="s">
        <v>2378</v>
      </c>
      <c r="F739" s="19" t="s">
        <v>2379</v>
      </c>
      <c r="G739" s="97"/>
      <c r="H739" s="97"/>
      <c r="I739" s="19"/>
      <c r="J739" s="19"/>
      <c r="K739" s="19" t="n">
        <v>14500</v>
      </c>
      <c r="L739" s="19"/>
      <c r="M739" s="30" t="s">
        <v>2380</v>
      </c>
      <c r="N739" s="20" t="n">
        <v>43247</v>
      </c>
      <c r="O739" s="296" t="s">
        <v>1266</v>
      </c>
      <c r="P739" s="19" t="n">
        <v>1</v>
      </c>
      <c r="Q739" s="15" t="s">
        <v>45</v>
      </c>
    </row>
    <row r="740" customFormat="false" ht="13.8" hidden="false" customHeight="false" outlineLevel="0" collapsed="false">
      <c r="A740" s="348" t="s">
        <v>1819</v>
      </c>
      <c r="B740" s="19" t="s">
        <v>2381</v>
      </c>
      <c r="C740" s="91" t="s">
        <v>2317</v>
      </c>
      <c r="D740" s="19" t="s">
        <v>801</v>
      </c>
      <c r="E740" s="91" t="s">
        <v>2382</v>
      </c>
      <c r="F740" s="91" t="s">
        <v>2320</v>
      </c>
      <c r="G740" s="19" t="s">
        <v>614</v>
      </c>
      <c r="H740" s="97"/>
      <c r="I740" s="97"/>
      <c r="J740" s="97"/>
      <c r="K740" s="97"/>
      <c r="L740" s="97"/>
      <c r="M740" s="19" t="s">
        <v>2383</v>
      </c>
      <c r="N740" s="20" t="n">
        <v>43245</v>
      </c>
      <c r="O740" s="226" t="s">
        <v>2384</v>
      </c>
      <c r="P740" s="19" t="n">
        <v>1</v>
      </c>
      <c r="Q740" s="15" t="s">
        <v>45</v>
      </c>
    </row>
    <row r="741" customFormat="false" ht="13.8" hidden="false" customHeight="false" outlineLevel="0" collapsed="false">
      <c r="A741" s="238" t="s">
        <v>2385</v>
      </c>
      <c r="B741" s="19" t="s">
        <v>404</v>
      </c>
      <c r="C741" s="24" t="s">
        <v>2386</v>
      </c>
      <c r="D741" s="19" t="s">
        <v>1447</v>
      </c>
      <c r="E741" s="91" t="s">
        <v>2387</v>
      </c>
      <c r="F741" s="91" t="s">
        <v>2388</v>
      </c>
      <c r="G741" s="97"/>
      <c r="H741" s="19" t="n">
        <v>5000</v>
      </c>
      <c r="I741" s="97"/>
      <c r="J741" s="97"/>
      <c r="K741" s="97"/>
      <c r="L741" s="97"/>
      <c r="M741" s="19" t="s">
        <v>2389</v>
      </c>
      <c r="N741" s="20" t="n">
        <v>43245</v>
      </c>
      <c r="O741" s="296" t="s">
        <v>2390</v>
      </c>
      <c r="P741" s="19" t="n">
        <v>1</v>
      </c>
      <c r="Q741" s="15" t="s">
        <v>45</v>
      </c>
    </row>
    <row r="742" customFormat="false" ht="13.8" hidden="false" customHeight="false" outlineLevel="0" collapsed="false">
      <c r="A742" s="141" t="s">
        <v>2391</v>
      </c>
      <c r="B742" s="141" t="s">
        <v>73</v>
      </c>
      <c r="C742" s="95" t="s">
        <v>2392</v>
      </c>
      <c r="D742" s="141" t="s">
        <v>1447</v>
      </c>
      <c r="E742" s="95" t="s">
        <v>2393</v>
      </c>
      <c r="F742" s="141" t="s">
        <v>2394</v>
      </c>
      <c r="G742" s="183"/>
      <c r="H742" s="141" t="s">
        <v>2395</v>
      </c>
      <c r="I742" s="183"/>
      <c r="J742" s="183"/>
      <c r="K742" s="183"/>
      <c r="L742" s="183"/>
      <c r="M742" s="141" t="s">
        <v>2396</v>
      </c>
      <c r="N742" s="184" t="n">
        <v>43246</v>
      </c>
      <c r="O742" s="121" t="s">
        <v>2397</v>
      </c>
      <c r="P742" s="19" t="n">
        <v>1</v>
      </c>
      <c r="Q742" s="15" t="s">
        <v>45</v>
      </c>
    </row>
    <row r="743" customFormat="false" ht="13.8" hidden="false" customHeight="false" outlineLevel="0" collapsed="false">
      <c r="A743" s="238" t="s">
        <v>2398</v>
      </c>
      <c r="B743" s="19" t="s">
        <v>2399</v>
      </c>
      <c r="C743" s="98" t="s">
        <v>2400</v>
      </c>
      <c r="D743" s="19" t="s">
        <v>1447</v>
      </c>
      <c r="E743" s="91" t="s">
        <v>2401</v>
      </c>
      <c r="F743" s="19" t="s">
        <v>2402</v>
      </c>
      <c r="G743" s="97"/>
      <c r="H743" s="97"/>
      <c r="I743" s="19"/>
      <c r="J743" s="19"/>
      <c r="K743" s="19" t="s">
        <v>501</v>
      </c>
      <c r="L743" s="19"/>
      <c r="M743" s="97"/>
      <c r="N743" s="97"/>
      <c r="O743" s="332" t="s">
        <v>2403</v>
      </c>
      <c r="P743" s="19" t="n">
        <v>1</v>
      </c>
      <c r="Q743" s="15" t="s">
        <v>45</v>
      </c>
    </row>
    <row r="744" customFormat="false" ht="13.8" hidden="false" customHeight="false" outlineLevel="0" collapsed="false">
      <c r="A744" s="238" t="s">
        <v>2404</v>
      </c>
      <c r="B744" s="19" t="s">
        <v>2405</v>
      </c>
      <c r="C744" s="19" t="s">
        <v>2406</v>
      </c>
      <c r="D744" s="19" t="s">
        <v>1447</v>
      </c>
      <c r="E744" s="91" t="s">
        <v>2407</v>
      </c>
      <c r="F744" s="91" t="s">
        <v>2408</v>
      </c>
      <c r="G744" s="19"/>
      <c r="H744" s="97"/>
      <c r="I744" s="19"/>
      <c r="J744" s="19"/>
      <c r="K744" s="19" t="n">
        <v>28000</v>
      </c>
      <c r="L744" s="19"/>
      <c r="M744" s="19" t="s">
        <v>2409</v>
      </c>
      <c r="N744" s="20" t="n">
        <v>43245</v>
      </c>
      <c r="O744" s="296" t="s">
        <v>1266</v>
      </c>
      <c r="P744" s="19" t="n">
        <v>1</v>
      </c>
      <c r="Q744" s="15" t="s">
        <v>45</v>
      </c>
    </row>
    <row r="745" customFormat="false" ht="13.8" hidden="false" customHeight="false" outlineLevel="0" collapsed="false">
      <c r="A745" s="238" t="s">
        <v>2410</v>
      </c>
      <c r="B745" s="19" t="s">
        <v>83</v>
      </c>
      <c r="C745" s="19" t="s">
        <v>2411</v>
      </c>
      <c r="D745" s="19" t="s">
        <v>1447</v>
      </c>
      <c r="E745" s="248" t="s">
        <v>2412</v>
      </c>
      <c r="F745" s="361" t="s">
        <v>2413</v>
      </c>
      <c r="G745" s="97"/>
      <c r="H745" s="97"/>
      <c r="I745" s="19"/>
      <c r="J745" s="19"/>
      <c r="K745" s="19" t="n">
        <v>14000</v>
      </c>
      <c r="L745" s="19"/>
      <c r="M745" s="19" t="s">
        <v>2414</v>
      </c>
      <c r="N745" s="20" t="n">
        <v>43249</v>
      </c>
      <c r="O745" s="330" t="s">
        <v>2415</v>
      </c>
      <c r="P745" s="19" t="n">
        <v>1</v>
      </c>
      <c r="Q745" s="15" t="s">
        <v>45</v>
      </c>
    </row>
    <row r="746" customFormat="false" ht="13.8" hidden="false" customHeight="false" outlineLevel="0" collapsed="false">
      <c r="A746" s="238" t="s">
        <v>2416</v>
      </c>
      <c r="B746" s="19" t="s">
        <v>918</v>
      </c>
      <c r="C746" s="91" t="s">
        <v>2417</v>
      </c>
      <c r="D746" s="19" t="s">
        <v>1447</v>
      </c>
      <c r="E746" s="91" t="s">
        <v>2418</v>
      </c>
      <c r="F746" s="29" t="s">
        <v>2419</v>
      </c>
      <c r="G746" s="97"/>
      <c r="H746" s="97"/>
      <c r="I746" s="19"/>
      <c r="J746" s="19"/>
      <c r="K746" s="19" t="n">
        <v>48000</v>
      </c>
      <c r="L746" s="19"/>
      <c r="M746" s="19" t="s">
        <v>2420</v>
      </c>
      <c r="N746" s="20" t="n">
        <v>43247</v>
      </c>
      <c r="O746" s="296" t="s">
        <v>1266</v>
      </c>
      <c r="P746" s="19" t="n">
        <v>1</v>
      </c>
      <c r="Q746" s="15" t="s">
        <v>45</v>
      </c>
    </row>
    <row r="747" customFormat="false" ht="13.8" hidden="false" customHeight="false" outlineLevel="0" collapsed="false">
      <c r="A747" s="238" t="s">
        <v>2421</v>
      </c>
      <c r="B747" s="150" t="n">
        <v>43422</v>
      </c>
      <c r="C747" s="91" t="s">
        <v>2422</v>
      </c>
      <c r="D747" s="19" t="s">
        <v>476</v>
      </c>
      <c r="E747" s="91" t="s">
        <v>2423</v>
      </c>
      <c r="F747" s="19" t="s">
        <v>2424</v>
      </c>
      <c r="G747" s="97"/>
      <c r="H747" s="97"/>
      <c r="I747" s="19"/>
      <c r="J747" s="19"/>
      <c r="K747" s="19" t="n">
        <v>2500</v>
      </c>
      <c r="L747" s="19"/>
      <c r="M747" s="19" t="s">
        <v>2425</v>
      </c>
      <c r="N747" s="20" t="n">
        <v>43244</v>
      </c>
      <c r="O747" s="296" t="s">
        <v>1266</v>
      </c>
      <c r="P747" s="97"/>
      <c r="Q747" s="15" t="s">
        <v>45</v>
      </c>
    </row>
    <row r="748" customFormat="false" ht="13.8" hidden="false" customHeight="false" outlineLevel="0" collapsed="false">
      <c r="A748" s="238" t="s">
        <v>2426</v>
      </c>
      <c r="B748" s="19" t="s">
        <v>1450</v>
      </c>
      <c r="C748" s="97"/>
      <c r="D748" s="19" t="s">
        <v>110</v>
      </c>
      <c r="E748" s="19" t="s">
        <v>2427</v>
      </c>
      <c r="F748" s="91" t="s">
        <v>2428</v>
      </c>
      <c r="G748" s="97"/>
      <c r="H748" s="97"/>
      <c r="I748" s="19"/>
      <c r="J748" s="19"/>
      <c r="K748" s="19" t="n">
        <v>17200</v>
      </c>
      <c r="L748" s="15"/>
      <c r="M748" s="24" t="s">
        <v>2429</v>
      </c>
      <c r="N748" s="362" t="n">
        <v>43244</v>
      </c>
      <c r="O748" s="296" t="s">
        <v>1266</v>
      </c>
      <c r="P748" s="97"/>
      <c r="Q748" s="15" t="s">
        <v>45</v>
      </c>
    </row>
    <row r="749" customFormat="false" ht="13.8" hidden="false" customHeight="false" outlineLevel="0" collapsed="false">
      <c r="A749" s="3" t="s">
        <v>34</v>
      </c>
      <c r="B749" s="59" t="s">
        <v>1</v>
      </c>
      <c r="C749" s="4" t="s">
        <v>35</v>
      </c>
      <c r="D749" s="4" t="s">
        <v>3</v>
      </c>
      <c r="E749" s="4" t="s">
        <v>1021</v>
      </c>
      <c r="F749" s="5" t="s">
        <v>37</v>
      </c>
      <c r="G749" s="4" t="s">
        <v>38</v>
      </c>
      <c r="H749" s="6" t="s">
        <v>39</v>
      </c>
      <c r="I749" s="6"/>
      <c r="J749" s="6"/>
      <c r="K749" s="6" t="s">
        <v>40</v>
      </c>
      <c r="L749" s="6"/>
      <c r="M749" s="4" t="s">
        <v>41</v>
      </c>
      <c r="N749" s="6" t="s">
        <v>42</v>
      </c>
      <c r="O749" s="7" t="s">
        <v>43</v>
      </c>
      <c r="P749" s="4" t="s">
        <v>44</v>
      </c>
      <c r="Q749" s="15" t="s">
        <v>45</v>
      </c>
    </row>
    <row r="750" customFormat="false" ht="13.8" hidden="false" customHeight="false" outlineLevel="0" collapsed="false">
      <c r="A750" s="60" t="n">
        <v>43244</v>
      </c>
      <c r="B750" s="61" t="s">
        <v>349</v>
      </c>
      <c r="E750" s="63"/>
      <c r="F750" s="64" t="n">
        <f aca="false">G750+H750+K750</f>
        <v>31000</v>
      </c>
      <c r="G750" s="65" t="n">
        <f aca="false">SUM(G751:G768)</f>
        <v>4100</v>
      </c>
      <c r="H750" s="115" t="n">
        <f aca="false">SUM(H751:H770)</f>
        <v>0</v>
      </c>
      <c r="I750" s="65"/>
      <c r="J750" s="65"/>
      <c r="K750" s="65" t="n">
        <f aca="false">SUM(K751:K766)</f>
        <v>26900</v>
      </c>
      <c r="L750" s="65"/>
      <c r="M750" s="281"/>
      <c r="N750" s="281"/>
      <c r="O750" s="68"/>
      <c r="P750" s="65" t="n">
        <f aca="false">SUM(P751:P768)</f>
        <v>16</v>
      </c>
      <c r="Q750" s="15" t="s">
        <v>45</v>
      </c>
    </row>
    <row r="751" customFormat="false" ht="13.8" hidden="false" customHeight="false" outlineLevel="0" collapsed="false">
      <c r="A751" s="238" t="s">
        <v>2430</v>
      </c>
      <c r="B751" s="19" t="s">
        <v>2431</v>
      </c>
      <c r="C751" s="363" t="s">
        <v>2432</v>
      </c>
      <c r="D751" s="19" t="s">
        <v>476</v>
      </c>
      <c r="E751" s="19" t="s">
        <v>2433</v>
      </c>
      <c r="F751" s="97"/>
      <c r="G751" s="97"/>
      <c r="H751" s="97"/>
      <c r="I751" s="97"/>
      <c r="J751" s="97"/>
      <c r="K751" s="97"/>
      <c r="L751" s="97"/>
      <c r="M751" s="97"/>
      <c r="N751" s="97"/>
      <c r="O751" s="121" t="s">
        <v>2434</v>
      </c>
      <c r="P751" s="19" t="n">
        <v>1</v>
      </c>
      <c r="Q751" s="15" t="s">
        <v>45</v>
      </c>
    </row>
    <row r="752" customFormat="false" ht="13.8" hidden="false" customHeight="false" outlineLevel="0" collapsed="false">
      <c r="A752" s="238" t="s">
        <v>2435</v>
      </c>
      <c r="B752" s="110" t="n">
        <v>0.422222222222222</v>
      </c>
      <c r="C752" s="19" t="s">
        <v>2436</v>
      </c>
      <c r="D752" s="19" t="s">
        <v>110</v>
      </c>
      <c r="E752" s="91" t="s">
        <v>2437</v>
      </c>
      <c r="F752" s="19" t="s">
        <v>2438</v>
      </c>
      <c r="G752" s="97"/>
      <c r="H752" s="97"/>
      <c r="I752" s="19"/>
      <c r="J752" s="19"/>
      <c r="K752" s="19" t="s">
        <v>2439</v>
      </c>
      <c r="L752" s="19"/>
      <c r="M752" s="97"/>
      <c r="N752" s="97"/>
      <c r="O752" s="337" t="s">
        <v>2440</v>
      </c>
      <c r="P752" s="19" t="n">
        <v>1</v>
      </c>
      <c r="Q752" s="15" t="s">
        <v>45</v>
      </c>
    </row>
    <row r="753" customFormat="false" ht="13.8" hidden="false" customHeight="false" outlineLevel="0" collapsed="false">
      <c r="A753" s="238" t="s">
        <v>2441</v>
      </c>
      <c r="B753" s="150" t="n">
        <v>43383</v>
      </c>
      <c r="C753" s="91" t="s">
        <v>2442</v>
      </c>
      <c r="D753" s="19" t="s">
        <v>476</v>
      </c>
      <c r="E753" s="91" t="s">
        <v>2443</v>
      </c>
      <c r="F753" s="19" t="s">
        <v>2444</v>
      </c>
      <c r="G753" s="97"/>
      <c r="H753" s="97"/>
      <c r="I753" s="97"/>
      <c r="J753" s="97"/>
      <c r="K753" s="97"/>
      <c r="L753" s="97"/>
      <c r="M753" s="97"/>
      <c r="N753" s="97"/>
      <c r="O753" s="332" t="s">
        <v>2403</v>
      </c>
      <c r="P753" s="19" t="n">
        <v>1</v>
      </c>
      <c r="Q753" s="15" t="s">
        <v>45</v>
      </c>
    </row>
    <row r="754" customFormat="false" ht="13.8" hidden="false" customHeight="false" outlineLevel="0" collapsed="false">
      <c r="A754" s="348" t="s">
        <v>2445</v>
      </c>
      <c r="B754" s="19" t="s">
        <v>449</v>
      </c>
      <c r="C754" s="19" t="s">
        <v>2446</v>
      </c>
      <c r="D754" s="19" t="s">
        <v>476</v>
      </c>
      <c r="E754" s="19" t="s">
        <v>2447</v>
      </c>
      <c r="F754" s="19" t="s">
        <v>2448</v>
      </c>
      <c r="G754" s="97"/>
      <c r="H754" s="97"/>
      <c r="I754" s="97"/>
      <c r="J754" s="97"/>
      <c r="K754" s="97"/>
      <c r="L754" s="97"/>
      <c r="M754" s="97"/>
      <c r="N754" s="97"/>
      <c r="O754" s="133" t="s">
        <v>2449</v>
      </c>
      <c r="P754" s="19" t="n">
        <v>1</v>
      </c>
      <c r="Q754" s="15" t="s">
        <v>45</v>
      </c>
    </row>
    <row r="755" customFormat="false" ht="13.8" hidden="false" customHeight="false" outlineLevel="0" collapsed="false">
      <c r="A755" s="348" t="s">
        <v>2450</v>
      </c>
      <c r="B755" s="19" t="s">
        <v>2451</v>
      </c>
      <c r="C755" s="19" t="s">
        <v>2452</v>
      </c>
      <c r="D755" s="19" t="s">
        <v>110</v>
      </c>
      <c r="E755" s="19" t="s">
        <v>2453</v>
      </c>
      <c r="F755" s="91" t="s">
        <v>2454</v>
      </c>
      <c r="G755" s="97"/>
      <c r="H755" s="97"/>
      <c r="I755" s="97"/>
      <c r="J755" s="97"/>
      <c r="K755" s="97"/>
      <c r="L755" s="97"/>
      <c r="M755" s="97"/>
      <c r="N755" s="97"/>
      <c r="O755" s="332" t="s">
        <v>2455</v>
      </c>
      <c r="P755" s="19" t="n">
        <v>1</v>
      </c>
      <c r="Q755" s="15" t="s">
        <v>45</v>
      </c>
    </row>
    <row r="756" customFormat="false" ht="13.8" hidden="false" customHeight="false" outlineLevel="0" collapsed="false">
      <c r="A756" s="141" t="s">
        <v>2456</v>
      </c>
      <c r="B756" s="141" t="s">
        <v>457</v>
      </c>
      <c r="C756" s="276" t="s">
        <v>2457</v>
      </c>
      <c r="D756" s="141" t="s">
        <v>1447</v>
      </c>
      <c r="E756" s="95" t="s">
        <v>2458</v>
      </c>
      <c r="F756" s="297" t="s">
        <v>2459</v>
      </c>
      <c r="G756" s="183"/>
      <c r="H756" s="183"/>
      <c r="I756" s="141"/>
      <c r="J756" s="141"/>
      <c r="K756" s="141"/>
      <c r="L756" s="364"/>
      <c r="M756" s="250" t="s">
        <v>2460</v>
      </c>
      <c r="N756" s="184" t="n">
        <v>43248</v>
      </c>
      <c r="O756" s="121" t="s">
        <v>2461</v>
      </c>
      <c r="P756" s="19" t="n">
        <v>1</v>
      </c>
      <c r="Q756" s="15" t="s">
        <v>45</v>
      </c>
    </row>
    <row r="757" customFormat="false" ht="13.8" hidden="false" customHeight="false" outlineLevel="0" collapsed="false">
      <c r="A757" s="238" t="s">
        <v>2462</v>
      </c>
      <c r="B757" s="110" t="n">
        <v>0.484027777777778</v>
      </c>
      <c r="C757" s="19" t="s">
        <v>2463</v>
      </c>
      <c r="D757" s="19" t="s">
        <v>110</v>
      </c>
      <c r="E757" s="91" t="s">
        <v>2464</v>
      </c>
      <c r="F757" s="91" t="s">
        <v>2465</v>
      </c>
      <c r="G757" s="97"/>
      <c r="H757" s="97"/>
      <c r="I757" s="19"/>
      <c r="J757" s="19"/>
      <c r="K757" s="19" t="n">
        <v>12900</v>
      </c>
      <c r="L757" s="19"/>
      <c r="M757" s="19" t="s">
        <v>2466</v>
      </c>
      <c r="N757" s="20" t="n">
        <v>43246</v>
      </c>
      <c r="O757" s="296" t="s">
        <v>1266</v>
      </c>
      <c r="P757" s="19" t="n">
        <v>1</v>
      </c>
      <c r="Q757" s="15" t="s">
        <v>45</v>
      </c>
    </row>
    <row r="758" customFormat="false" ht="13.8" hidden="false" customHeight="false" outlineLevel="0" collapsed="false">
      <c r="A758" s="238" t="s">
        <v>2467</v>
      </c>
      <c r="B758" s="110" t="n">
        <v>0.497222222222222</v>
      </c>
      <c r="C758" s="19" t="s">
        <v>2468</v>
      </c>
      <c r="D758" s="19" t="s">
        <v>2110</v>
      </c>
      <c r="E758" s="19" t="s">
        <v>2469</v>
      </c>
      <c r="F758" s="19" t="s">
        <v>2470</v>
      </c>
      <c r="G758" s="97"/>
      <c r="H758" s="97"/>
      <c r="I758" s="19"/>
      <c r="J758" s="19"/>
      <c r="K758" s="19" t="s">
        <v>829</v>
      </c>
      <c r="L758" s="19"/>
      <c r="M758" s="97"/>
      <c r="N758" s="97"/>
      <c r="O758" s="358" t="s">
        <v>2471</v>
      </c>
      <c r="P758" s="19" t="n">
        <v>1</v>
      </c>
      <c r="Q758" s="15" t="s">
        <v>45</v>
      </c>
    </row>
    <row r="759" customFormat="false" ht="13.8" hidden="false" customHeight="false" outlineLevel="0" collapsed="false">
      <c r="A759" s="238" t="s">
        <v>2385</v>
      </c>
      <c r="B759" s="19" t="s">
        <v>1988</v>
      </c>
      <c r="C759" s="19" t="s">
        <v>2472</v>
      </c>
      <c r="D759" s="19" t="s">
        <v>1447</v>
      </c>
      <c r="E759" s="91" t="s">
        <v>2473</v>
      </c>
      <c r="F759" s="97"/>
      <c r="G759" s="97"/>
      <c r="H759" s="97"/>
      <c r="I759" s="97"/>
      <c r="J759" s="97"/>
      <c r="K759" s="97"/>
      <c r="L759" s="97"/>
      <c r="M759" s="97"/>
      <c r="N759" s="97"/>
      <c r="O759" s="337" t="s">
        <v>2474</v>
      </c>
      <c r="P759" s="19" t="n">
        <v>1</v>
      </c>
      <c r="Q759" s="15" t="s">
        <v>45</v>
      </c>
    </row>
    <row r="760" customFormat="false" ht="13.8" hidden="false" customHeight="false" outlineLevel="0" collapsed="false">
      <c r="A760" s="238" t="s">
        <v>2391</v>
      </c>
      <c r="B760" s="19" t="s">
        <v>895</v>
      </c>
      <c r="C760" s="211" t="s">
        <v>2475</v>
      </c>
      <c r="D760" s="19" t="s">
        <v>1308</v>
      </c>
      <c r="E760" s="19" t="s">
        <v>2476</v>
      </c>
      <c r="F760" s="19" t="s">
        <v>2477</v>
      </c>
      <c r="G760" s="97"/>
      <c r="H760" s="97"/>
      <c r="I760" s="97"/>
      <c r="J760" s="97"/>
      <c r="K760" s="97"/>
      <c r="L760" s="97"/>
      <c r="M760" s="97"/>
      <c r="N760" s="97"/>
      <c r="O760" s="296" t="s">
        <v>2478</v>
      </c>
      <c r="P760" s="19" t="n">
        <v>1</v>
      </c>
      <c r="Q760" s="15" t="s">
        <v>45</v>
      </c>
    </row>
    <row r="761" customFormat="false" ht="13.8" hidden="false" customHeight="false" outlineLevel="0" collapsed="false">
      <c r="A761" s="238" t="s">
        <v>2398</v>
      </c>
      <c r="B761" s="110" t="n">
        <v>0.639583333333333</v>
      </c>
      <c r="C761" s="98" t="s">
        <v>2479</v>
      </c>
      <c r="D761" s="19" t="s">
        <v>110</v>
      </c>
      <c r="E761" s="19" t="s">
        <v>2480</v>
      </c>
      <c r="F761" s="19" t="s">
        <v>2481</v>
      </c>
      <c r="G761" s="19" t="s">
        <v>2481</v>
      </c>
      <c r="H761" s="19" t="s">
        <v>2481</v>
      </c>
      <c r="I761" s="19"/>
      <c r="J761" s="19"/>
      <c r="K761" s="19" t="s">
        <v>2481</v>
      </c>
      <c r="L761" s="19"/>
      <c r="M761" s="19" t="s">
        <v>2481</v>
      </c>
      <c r="N761" s="19" t="s">
        <v>2481</v>
      </c>
      <c r="O761" s="19" t="s">
        <v>2481</v>
      </c>
      <c r="P761" s="19" t="n">
        <v>1</v>
      </c>
      <c r="Q761" s="15" t="s">
        <v>45</v>
      </c>
    </row>
    <row r="762" customFormat="false" ht="13.8" hidden="false" customHeight="false" outlineLevel="0" collapsed="false">
      <c r="A762" s="238" t="s">
        <v>2404</v>
      </c>
      <c r="B762" s="110" t="n">
        <v>0.640277777777778</v>
      </c>
      <c r="C762" s="98" t="s">
        <v>2482</v>
      </c>
      <c r="D762" s="19" t="s">
        <v>1308</v>
      </c>
      <c r="E762" s="19" t="s">
        <v>2483</v>
      </c>
      <c r="F762" s="19" t="s">
        <v>2484</v>
      </c>
      <c r="G762" s="97"/>
      <c r="H762" s="97"/>
      <c r="I762" s="97"/>
      <c r="J762" s="97"/>
      <c r="K762" s="97"/>
      <c r="L762" s="97"/>
      <c r="M762" s="97"/>
      <c r="N762" s="97"/>
      <c r="O762" s="365" t="s">
        <v>2485</v>
      </c>
      <c r="P762" s="19" t="n">
        <v>1</v>
      </c>
      <c r="Q762" s="15" t="s">
        <v>45</v>
      </c>
    </row>
    <row r="763" customFormat="false" ht="13.8" hidden="false" customHeight="false" outlineLevel="0" collapsed="false">
      <c r="A763" s="238" t="s">
        <v>2410</v>
      </c>
      <c r="B763" s="110" t="n">
        <v>0.653472222222222</v>
      </c>
      <c r="C763" s="56" t="s">
        <v>2486</v>
      </c>
      <c r="D763" s="19" t="s">
        <v>110</v>
      </c>
      <c r="E763" s="91" t="s">
        <v>2487</v>
      </c>
      <c r="F763" s="19" t="s">
        <v>2488</v>
      </c>
      <c r="G763" s="97"/>
      <c r="H763" s="97"/>
      <c r="I763" s="19"/>
      <c r="J763" s="19"/>
      <c r="K763" s="19" t="s">
        <v>2489</v>
      </c>
      <c r="L763" s="19"/>
      <c r="M763" s="97"/>
      <c r="N763" s="97"/>
      <c r="O763" s="366" t="s">
        <v>2490</v>
      </c>
      <c r="P763" s="19" t="n">
        <v>1</v>
      </c>
      <c r="Q763" s="15" t="s">
        <v>45</v>
      </c>
    </row>
    <row r="764" customFormat="false" ht="13.8" hidden="false" customHeight="false" outlineLevel="0" collapsed="false">
      <c r="A764" s="191" t="s">
        <v>2416</v>
      </c>
      <c r="B764" s="367" t="n">
        <v>43389</v>
      </c>
      <c r="C764" s="368" t="s">
        <v>2491</v>
      </c>
      <c r="D764" s="191" t="s">
        <v>1447</v>
      </c>
      <c r="E764" s="137" t="s">
        <v>2492</v>
      </c>
      <c r="F764" s="191" t="s">
        <v>2493</v>
      </c>
      <c r="G764" s="351"/>
      <c r="H764" s="351"/>
      <c r="I764" s="191"/>
      <c r="J764" s="191"/>
      <c r="K764" s="191" t="n">
        <v>14000</v>
      </c>
      <c r="L764" s="352"/>
      <c r="M764" s="353" t="s">
        <v>2494</v>
      </c>
      <c r="N764" s="350" t="n">
        <v>43246</v>
      </c>
      <c r="O764" s="226" t="s">
        <v>2495</v>
      </c>
      <c r="P764" s="191" t="n">
        <v>1</v>
      </c>
      <c r="Q764" s="15" t="s">
        <v>45</v>
      </c>
    </row>
    <row r="765" customFormat="false" ht="13.8" hidden="false" customHeight="false" outlineLevel="0" collapsed="false">
      <c r="A765" s="238" t="s">
        <v>2421</v>
      </c>
      <c r="B765" s="19" t="s">
        <v>83</v>
      </c>
      <c r="C765" s="202" t="s">
        <v>2496</v>
      </c>
      <c r="D765" s="19" t="s">
        <v>1447</v>
      </c>
      <c r="E765" s="91" t="s">
        <v>2497</v>
      </c>
      <c r="F765" s="97"/>
      <c r="G765" s="97"/>
      <c r="H765" s="97"/>
      <c r="I765" s="19"/>
      <c r="J765" s="19"/>
      <c r="K765" s="19" t="s">
        <v>569</v>
      </c>
      <c r="L765" s="19"/>
      <c r="M765" s="97"/>
      <c r="N765" s="97"/>
      <c r="O765" s="337" t="s">
        <v>2498</v>
      </c>
      <c r="P765" s="19" t="n">
        <v>1</v>
      </c>
      <c r="Q765" s="15" t="s">
        <v>45</v>
      </c>
    </row>
    <row r="766" customFormat="false" ht="13.8" hidden="false" customHeight="false" outlineLevel="0" collapsed="false">
      <c r="A766" s="238" t="s">
        <v>2426</v>
      </c>
      <c r="B766" s="110" t="n">
        <v>0.75</v>
      </c>
      <c r="C766" s="202" t="s">
        <v>2499</v>
      </c>
      <c r="D766" s="19" t="s">
        <v>110</v>
      </c>
      <c r="E766" s="19" t="s">
        <v>2500</v>
      </c>
      <c r="F766" s="91" t="s">
        <v>2501</v>
      </c>
      <c r="G766" s="97"/>
      <c r="H766" s="97"/>
      <c r="I766" s="19"/>
      <c r="J766" s="19"/>
      <c r="K766" s="19" t="s">
        <v>734</v>
      </c>
      <c r="L766" s="19"/>
      <c r="M766" s="369" t="s">
        <v>2502</v>
      </c>
      <c r="N766" s="369" t="s">
        <v>2502</v>
      </c>
      <c r="O766" s="369" t="s">
        <v>2502</v>
      </c>
      <c r="P766" s="121" t="s">
        <v>2397</v>
      </c>
      <c r="Q766" s="15" t="s">
        <v>45</v>
      </c>
    </row>
    <row r="767" customFormat="false" ht="13.8" hidden="false" customHeight="false" outlineLevel="0" collapsed="false">
      <c r="A767" s="238" t="s">
        <v>2426</v>
      </c>
      <c r="B767" s="19" t="s">
        <v>2503</v>
      </c>
      <c r="C767" s="19" t="s">
        <v>2504</v>
      </c>
      <c r="D767" s="19" t="s">
        <v>1447</v>
      </c>
      <c r="E767" s="91" t="s">
        <v>2505</v>
      </c>
      <c r="F767" s="24" t="s">
        <v>2506</v>
      </c>
      <c r="G767" s="97"/>
      <c r="H767" s="97"/>
      <c r="I767" s="19"/>
      <c r="J767" s="19"/>
      <c r="K767" s="19" t="n">
        <v>15000</v>
      </c>
      <c r="L767" s="19"/>
      <c r="M767" s="30" t="s">
        <v>2507</v>
      </c>
      <c r="N767" s="20" t="n">
        <v>43246</v>
      </c>
      <c r="O767" s="296" t="s">
        <v>2495</v>
      </c>
      <c r="P767" s="97"/>
      <c r="Q767" s="15" t="s">
        <v>45</v>
      </c>
    </row>
    <row r="768" customFormat="false" ht="13.8" hidden="false" customHeight="false" outlineLevel="0" collapsed="false">
      <c r="A768" s="348" t="s">
        <v>2508</v>
      </c>
      <c r="B768" s="19" t="s">
        <v>512</v>
      </c>
      <c r="C768" s="19" t="s">
        <v>2509</v>
      </c>
      <c r="D768" s="19" t="s">
        <v>1447</v>
      </c>
      <c r="E768" s="91" t="s">
        <v>2510</v>
      </c>
      <c r="F768" s="24" t="s">
        <v>2511</v>
      </c>
      <c r="G768" s="19" t="n">
        <v>4100</v>
      </c>
      <c r="H768" s="97"/>
      <c r="I768" s="97"/>
      <c r="J768" s="97"/>
      <c r="K768" s="97"/>
      <c r="L768" s="97"/>
      <c r="M768" s="30" t="s">
        <v>2512</v>
      </c>
      <c r="N768" s="20" t="n">
        <v>43252</v>
      </c>
      <c r="O768" s="282" t="s">
        <v>2513</v>
      </c>
      <c r="P768" s="19" t="n">
        <v>1</v>
      </c>
      <c r="Q768" s="15" t="s">
        <v>45</v>
      </c>
    </row>
    <row r="769" customFormat="false" ht="13.8" hidden="false" customHeight="false" outlineLevel="0" collapsed="false">
      <c r="A769" s="3" t="s">
        <v>34</v>
      </c>
      <c r="B769" s="59" t="s">
        <v>1</v>
      </c>
      <c r="C769" s="4" t="s">
        <v>35</v>
      </c>
      <c r="D769" s="4" t="s">
        <v>3</v>
      </c>
      <c r="E769" s="4" t="s">
        <v>1021</v>
      </c>
      <c r="F769" s="5" t="s">
        <v>37</v>
      </c>
      <c r="G769" s="4" t="s">
        <v>38</v>
      </c>
      <c r="H769" s="6" t="s">
        <v>39</v>
      </c>
      <c r="I769" s="6"/>
      <c r="J769" s="6"/>
      <c r="K769" s="6" t="s">
        <v>40</v>
      </c>
      <c r="L769" s="6"/>
      <c r="M769" s="4" t="s">
        <v>41</v>
      </c>
      <c r="N769" s="6" t="s">
        <v>42</v>
      </c>
      <c r="O769" s="370" t="s">
        <v>43</v>
      </c>
      <c r="P769" s="4" t="s">
        <v>44</v>
      </c>
      <c r="Q769" s="15" t="s">
        <v>45</v>
      </c>
    </row>
    <row r="770" customFormat="false" ht="13.8" hidden="false" customHeight="false" outlineLevel="0" collapsed="false">
      <c r="A770" s="60" t="n">
        <v>43245</v>
      </c>
      <c r="B770" s="61" t="s">
        <v>394</v>
      </c>
      <c r="E770" s="63"/>
      <c r="F770" s="64" t="n">
        <f aca="false">G770+H770+K770</f>
        <v>64990</v>
      </c>
      <c r="G770" s="65" t="n">
        <f aca="false">SUM(G771:G788)</f>
        <v>0</v>
      </c>
      <c r="H770" s="115" t="n">
        <f aca="false">SUM(H771:H783)</f>
        <v>0</v>
      </c>
      <c r="I770" s="65"/>
      <c r="J770" s="65"/>
      <c r="K770" s="65" t="n">
        <f aca="false">SUM(K771:K786)</f>
        <v>64990</v>
      </c>
      <c r="L770" s="65"/>
      <c r="M770" s="281"/>
      <c r="N770" s="281"/>
      <c r="O770" s="97"/>
      <c r="P770" s="65" t="n">
        <f aca="false">SUM(P771:P22735)</f>
        <v>9.57930705860894E+051</v>
      </c>
      <c r="Q770" s="15" t="s">
        <v>45</v>
      </c>
    </row>
    <row r="771" customFormat="false" ht="13.8" hidden="false" customHeight="false" outlineLevel="0" collapsed="false">
      <c r="A771" s="238" t="s">
        <v>2430</v>
      </c>
      <c r="B771" s="19" t="s">
        <v>2514</v>
      </c>
      <c r="C771" s="19" t="s">
        <v>2515</v>
      </c>
      <c r="D771" s="19" t="s">
        <v>476</v>
      </c>
      <c r="E771" s="91" t="s">
        <v>2516</v>
      </c>
      <c r="F771" s="19" t="s">
        <v>2517</v>
      </c>
      <c r="G771" s="19"/>
      <c r="H771" s="97"/>
      <c r="I771" s="19"/>
      <c r="J771" s="19"/>
      <c r="K771" s="19" t="s">
        <v>2517</v>
      </c>
      <c r="L771" s="19"/>
      <c r="M771" s="97"/>
      <c r="N771" s="97"/>
      <c r="O771" s="337" t="s">
        <v>2518</v>
      </c>
      <c r="P771" s="19" t="n">
        <v>1</v>
      </c>
      <c r="Q771" s="15" t="s">
        <v>45</v>
      </c>
    </row>
    <row r="772" customFormat="false" ht="13.8" hidden="false" customHeight="false" outlineLevel="0" collapsed="false">
      <c r="A772" s="238" t="s">
        <v>2435</v>
      </c>
      <c r="B772" s="19" t="s">
        <v>1483</v>
      </c>
      <c r="C772" s="211" t="s">
        <v>2519</v>
      </c>
      <c r="D772" s="19" t="s">
        <v>1447</v>
      </c>
      <c r="E772" s="91" t="s">
        <v>2520</v>
      </c>
      <c r="F772" s="91" t="s">
        <v>2521</v>
      </c>
      <c r="G772" s="97"/>
      <c r="H772" s="97"/>
      <c r="I772" s="19"/>
      <c r="J772" s="19"/>
      <c r="K772" s="19" t="s">
        <v>651</v>
      </c>
      <c r="L772" s="19"/>
      <c r="M772" s="97"/>
      <c r="N772" s="97"/>
      <c r="O772" s="337" t="s">
        <v>2522</v>
      </c>
      <c r="P772" s="19" t="n">
        <v>1</v>
      </c>
      <c r="Q772" s="15" t="s">
        <v>45</v>
      </c>
    </row>
    <row r="773" customFormat="false" ht="13.8" hidden="false" customHeight="false" outlineLevel="0" collapsed="false">
      <c r="A773" s="238" t="s">
        <v>2441</v>
      </c>
      <c r="B773" s="19" t="s">
        <v>1483</v>
      </c>
      <c r="C773" s="91" t="s">
        <v>2523</v>
      </c>
      <c r="D773" s="19" t="s">
        <v>476</v>
      </c>
      <c r="E773" s="91" t="s">
        <v>2524</v>
      </c>
      <c r="F773" s="91" t="s">
        <v>2525</v>
      </c>
      <c r="G773" s="97"/>
      <c r="H773" s="97"/>
      <c r="I773" s="19"/>
      <c r="J773" s="19"/>
      <c r="K773" s="19" t="n">
        <v>15000</v>
      </c>
      <c r="L773" s="19"/>
      <c r="M773" s="21" t="s">
        <v>2507</v>
      </c>
      <c r="N773" s="20" t="n">
        <v>43246</v>
      </c>
      <c r="O773" s="296" t="s">
        <v>2495</v>
      </c>
      <c r="P773" s="19" t="n">
        <v>1</v>
      </c>
      <c r="Q773" s="15" t="s">
        <v>45</v>
      </c>
    </row>
    <row r="774" customFormat="false" ht="13.8" hidden="false" customHeight="false" outlineLevel="0" collapsed="false">
      <c r="A774" s="238" t="s">
        <v>2526</v>
      </c>
      <c r="B774" s="19" t="s">
        <v>354</v>
      </c>
      <c r="C774" s="236" t="s">
        <v>2527</v>
      </c>
      <c r="D774" s="19" t="s">
        <v>1447</v>
      </c>
      <c r="E774" s="91" t="s">
        <v>2528</v>
      </c>
      <c r="F774" s="19" t="s">
        <v>2529</v>
      </c>
      <c r="G774" s="97"/>
      <c r="H774" s="97"/>
      <c r="I774" s="19"/>
      <c r="J774" s="19"/>
      <c r="K774" s="19" t="n">
        <v>13000</v>
      </c>
      <c r="L774" s="19"/>
      <c r="M774" s="97"/>
      <c r="N774" s="20" t="n">
        <v>43246</v>
      </c>
      <c r="O774" s="296" t="s">
        <v>2495</v>
      </c>
      <c r="P774" s="19" t="n">
        <v>1</v>
      </c>
      <c r="Q774" s="15" t="s">
        <v>45</v>
      </c>
    </row>
    <row r="775" customFormat="false" ht="13.8" hidden="false" customHeight="false" outlineLevel="0" collapsed="false">
      <c r="A775" s="238" t="s">
        <v>2530</v>
      </c>
      <c r="B775" s="19" t="s">
        <v>284</v>
      </c>
      <c r="C775" s="24" t="s">
        <v>2531</v>
      </c>
      <c r="D775" s="19" t="s">
        <v>1447</v>
      </c>
      <c r="E775" s="91" t="s">
        <v>2532</v>
      </c>
      <c r="F775" s="24" t="s">
        <v>2533</v>
      </c>
      <c r="G775" s="97"/>
      <c r="H775" s="97"/>
      <c r="I775" s="19"/>
      <c r="J775" s="19"/>
      <c r="K775" s="19" t="n">
        <v>2700</v>
      </c>
      <c r="L775" s="19"/>
      <c r="M775" s="97"/>
      <c r="N775" s="20" t="n">
        <v>43246</v>
      </c>
      <c r="O775" s="296" t="s">
        <v>2495</v>
      </c>
      <c r="P775" s="19" t="n">
        <v>1</v>
      </c>
      <c r="Q775" s="15" t="s">
        <v>45</v>
      </c>
    </row>
    <row r="776" customFormat="false" ht="13.8" hidden="false" customHeight="false" outlineLevel="0" collapsed="false">
      <c r="A776" s="238" t="s">
        <v>2456</v>
      </c>
      <c r="B776" s="19" t="s">
        <v>149</v>
      </c>
      <c r="C776" s="211" t="s">
        <v>2534</v>
      </c>
      <c r="D776" s="19" t="s">
        <v>1447</v>
      </c>
      <c r="E776" s="91" t="s">
        <v>2535</v>
      </c>
      <c r="F776" s="19"/>
      <c r="G776" s="19"/>
      <c r="H776" s="97"/>
      <c r="I776" s="19"/>
      <c r="J776" s="19"/>
      <c r="K776" s="19" t="s">
        <v>1042</v>
      </c>
      <c r="L776" s="19"/>
      <c r="M776" s="97"/>
      <c r="N776" s="97"/>
      <c r="O776" s="241" t="s">
        <v>2536</v>
      </c>
      <c r="P776" s="19" t="n">
        <v>1</v>
      </c>
      <c r="Q776" s="15" t="s">
        <v>45</v>
      </c>
    </row>
    <row r="777" customFormat="false" ht="13.8" hidden="false" customHeight="false" outlineLevel="0" collapsed="false">
      <c r="A777" s="238" t="s">
        <v>2462</v>
      </c>
      <c r="B777" s="19" t="s">
        <v>1109</v>
      </c>
      <c r="C777" s="19" t="s">
        <v>2537</v>
      </c>
      <c r="D777" s="19" t="s">
        <v>1447</v>
      </c>
      <c r="E777" s="91" t="s">
        <v>2538</v>
      </c>
      <c r="G777" s="97"/>
      <c r="H777" s="97"/>
      <c r="I777" s="19"/>
      <c r="J777" s="19"/>
      <c r="K777" s="19" t="s">
        <v>1208</v>
      </c>
      <c r="L777" s="19"/>
      <c r="M777" s="97"/>
      <c r="N777" s="97"/>
      <c r="O777" s="241" t="s">
        <v>2536</v>
      </c>
      <c r="P777" s="19" t="n">
        <v>1</v>
      </c>
      <c r="Q777" s="15" t="s">
        <v>45</v>
      </c>
    </row>
    <row r="778" customFormat="false" ht="13.8" hidden="false" customHeight="false" outlineLevel="0" collapsed="false">
      <c r="A778" s="141" t="s">
        <v>2467</v>
      </c>
      <c r="B778" s="141" t="s">
        <v>593</v>
      </c>
      <c r="C778" s="133" t="s">
        <v>2539</v>
      </c>
      <c r="D778" s="141" t="s">
        <v>1447</v>
      </c>
      <c r="E778" s="95" t="s">
        <v>2540</v>
      </c>
      <c r="F778" s="95" t="s">
        <v>2541</v>
      </c>
      <c r="G778" s="183"/>
      <c r="H778" s="183"/>
      <c r="I778" s="141"/>
      <c r="J778" s="141"/>
      <c r="K778" s="141"/>
      <c r="L778" s="141"/>
      <c r="M778" s="141" t="s">
        <v>2542</v>
      </c>
      <c r="N778" s="184" t="n">
        <v>43246</v>
      </c>
      <c r="O778" s="371" t="s">
        <v>2495</v>
      </c>
      <c r="P778" s="141" t="n">
        <v>1</v>
      </c>
      <c r="Q778" s="15" t="s">
        <v>45</v>
      </c>
    </row>
    <row r="779" customFormat="false" ht="13.8" hidden="false" customHeight="false" outlineLevel="0" collapsed="false">
      <c r="A779" s="238" t="s">
        <v>2385</v>
      </c>
      <c r="B779" s="19" t="s">
        <v>2543</v>
      </c>
      <c r="C779" s="211" t="s">
        <v>2544</v>
      </c>
      <c r="D779" s="19" t="s">
        <v>53</v>
      </c>
      <c r="E779" s="91" t="s">
        <v>2545</v>
      </c>
      <c r="F779" s="91"/>
      <c r="G779" s="97"/>
      <c r="H779" s="97"/>
      <c r="I779" s="97"/>
      <c r="J779" s="97"/>
      <c r="K779" s="97"/>
      <c r="L779" s="97"/>
      <c r="M779" s="97"/>
      <c r="N779" s="97"/>
      <c r="O779" s="337" t="s">
        <v>2546</v>
      </c>
      <c r="P779" s="19" t="n">
        <v>1</v>
      </c>
      <c r="Q779" s="15" t="s">
        <v>45</v>
      </c>
    </row>
    <row r="780" customFormat="false" ht="13.8" hidden="false" customHeight="false" outlineLevel="0" collapsed="false">
      <c r="A780" s="238" t="s">
        <v>2391</v>
      </c>
      <c r="B780" s="372" t="n">
        <v>43234</v>
      </c>
      <c r="C780" s="91" t="s">
        <v>2547</v>
      </c>
      <c r="D780" s="19" t="s">
        <v>53</v>
      </c>
      <c r="E780" s="91" t="s">
        <v>2548</v>
      </c>
      <c r="F780" s="91" t="s">
        <v>2548</v>
      </c>
      <c r="G780" s="97"/>
      <c r="H780" s="97"/>
      <c r="I780" s="97"/>
      <c r="J780" s="97"/>
      <c r="K780" s="97"/>
      <c r="L780" s="97"/>
      <c r="M780" s="97"/>
      <c r="N780" s="97"/>
      <c r="O780" s="369" t="s">
        <v>2549</v>
      </c>
      <c r="P780" s="19" t="n">
        <v>1</v>
      </c>
      <c r="Q780" s="15" t="s">
        <v>45</v>
      </c>
    </row>
    <row r="781" customFormat="false" ht="13.8" hidden="false" customHeight="false" outlineLevel="0" collapsed="false">
      <c r="A781" s="238" t="s">
        <v>2398</v>
      </c>
      <c r="B781" s="19" t="s">
        <v>708</v>
      </c>
      <c r="C781" s="91" t="s">
        <v>2550</v>
      </c>
      <c r="D781" s="19" t="s">
        <v>53</v>
      </c>
      <c r="E781" s="91" t="s">
        <v>2551</v>
      </c>
      <c r="F781" s="91" t="s">
        <v>2552</v>
      </c>
      <c r="G781" s="97"/>
      <c r="H781" s="97"/>
      <c r="I781" s="19"/>
      <c r="J781" s="19"/>
      <c r="K781" s="19" t="n">
        <v>7700</v>
      </c>
      <c r="L781" s="19"/>
      <c r="M781" s="19" t="s">
        <v>2553</v>
      </c>
      <c r="N781" s="20" t="n">
        <v>43246</v>
      </c>
      <c r="O781" s="296" t="s">
        <v>2495</v>
      </c>
      <c r="P781" s="19" t="n">
        <v>1</v>
      </c>
      <c r="Q781" s="15" t="s">
        <v>45</v>
      </c>
    </row>
    <row r="782" customFormat="false" ht="13.8" hidden="false" customHeight="false" outlineLevel="0" collapsed="false">
      <c r="A782" s="141" t="s">
        <v>2404</v>
      </c>
      <c r="B782" s="141" t="s">
        <v>848</v>
      </c>
      <c r="C782" s="95" t="s">
        <v>2554</v>
      </c>
      <c r="D782" s="141" t="s">
        <v>2555</v>
      </c>
      <c r="E782" s="95" t="s">
        <v>2556</v>
      </c>
      <c r="F782" s="373" t="s">
        <v>2557</v>
      </c>
      <c r="G782" s="183"/>
      <c r="H782" s="183"/>
      <c r="I782" s="141"/>
      <c r="J782" s="141"/>
      <c r="K782" s="141"/>
      <c r="L782" s="141"/>
      <c r="M782" s="141" t="s">
        <v>2558</v>
      </c>
      <c r="N782" s="184" t="n">
        <v>43250</v>
      </c>
      <c r="O782" s="133" t="s">
        <v>2559</v>
      </c>
      <c r="P782" s="19" t="n">
        <v>1</v>
      </c>
      <c r="Q782" s="15" t="s">
        <v>45</v>
      </c>
    </row>
    <row r="783" customFormat="false" ht="13.8" hidden="false" customHeight="false" outlineLevel="0" collapsed="false">
      <c r="A783" s="238" t="s">
        <v>2410</v>
      </c>
      <c r="B783" s="19" t="s">
        <v>2560</v>
      </c>
      <c r="C783" s="91" t="s">
        <v>2561</v>
      </c>
      <c r="D783" s="19" t="s">
        <v>53</v>
      </c>
      <c r="E783" s="91" t="s">
        <v>2562</v>
      </c>
      <c r="F783" s="29" t="s">
        <v>2563</v>
      </c>
      <c r="G783" s="97"/>
      <c r="H783" s="97"/>
      <c r="I783" s="19"/>
      <c r="J783" s="19"/>
      <c r="K783" s="19" t="n">
        <v>4590</v>
      </c>
      <c r="L783" s="15"/>
      <c r="M783" s="24" t="s">
        <v>2564</v>
      </c>
      <c r="N783" s="20" t="n">
        <v>43248</v>
      </c>
      <c r="O783" s="296" t="s">
        <v>2495</v>
      </c>
      <c r="P783" s="19" t="n">
        <v>1</v>
      </c>
      <c r="Q783" s="15" t="s">
        <v>45</v>
      </c>
    </row>
    <row r="784" customFormat="false" ht="13.8" hidden="false" customHeight="false" outlineLevel="0" collapsed="false">
      <c r="A784" s="3" t="s">
        <v>34</v>
      </c>
      <c r="B784" s="59" t="s">
        <v>1</v>
      </c>
      <c r="C784" s="4" t="s">
        <v>35</v>
      </c>
      <c r="D784" s="4" t="s">
        <v>3</v>
      </c>
      <c r="E784" s="4" t="s">
        <v>1021</v>
      </c>
      <c r="F784" s="5" t="s">
        <v>37</v>
      </c>
      <c r="G784" s="4" t="s">
        <v>38</v>
      </c>
      <c r="H784" s="6" t="s">
        <v>39</v>
      </c>
      <c r="I784" s="6"/>
      <c r="J784" s="6"/>
      <c r="K784" s="6" t="s">
        <v>40</v>
      </c>
      <c r="L784" s="6"/>
      <c r="M784" s="4" t="s">
        <v>41</v>
      </c>
      <c r="N784" s="6" t="s">
        <v>42</v>
      </c>
      <c r="O784" s="370" t="s">
        <v>43</v>
      </c>
      <c r="P784" s="4" t="s">
        <v>44</v>
      </c>
      <c r="Q784" s="15" t="s">
        <v>45</v>
      </c>
    </row>
    <row r="785" customFormat="false" ht="13.8" hidden="false" customHeight="false" outlineLevel="0" collapsed="false">
      <c r="A785" s="60" t="n">
        <v>43246</v>
      </c>
      <c r="B785" s="374" t="s">
        <v>2565</v>
      </c>
      <c r="E785" s="63"/>
      <c r="F785" s="64" t="n">
        <f aca="false">G785+H785+K785</f>
        <v>14000</v>
      </c>
      <c r="G785" s="65" t="n">
        <f aca="false">SUM(G786:G790)</f>
        <v>0</v>
      </c>
      <c r="H785" s="115" t="n">
        <f aca="false">SUM(H786:H790)</f>
        <v>0</v>
      </c>
      <c r="I785" s="65"/>
      <c r="J785" s="65"/>
      <c r="K785" s="65" t="n">
        <f aca="false">SUM(K786:K790)</f>
        <v>14000</v>
      </c>
      <c r="L785" s="65"/>
      <c r="M785" s="281"/>
      <c r="N785" s="281"/>
      <c r="O785" s="97"/>
      <c r="P785" s="65" t="n">
        <f aca="false">SUM(P786:P22750)</f>
        <v>4.78965352930447E+051</v>
      </c>
      <c r="Q785" s="15" t="s">
        <v>45</v>
      </c>
    </row>
    <row r="786" customFormat="false" ht="13.8" hidden="false" customHeight="false" outlineLevel="0" collapsed="false">
      <c r="A786" s="238" t="s">
        <v>2430</v>
      </c>
      <c r="B786" s="19" t="s">
        <v>403</v>
      </c>
      <c r="C786" s="19" t="n">
        <v>89853478924</v>
      </c>
      <c r="D786" s="19" t="s">
        <v>110</v>
      </c>
      <c r="E786" s="19" t="s">
        <v>2566</v>
      </c>
      <c r="F786" s="19" t="s">
        <v>2567</v>
      </c>
      <c r="G786" s="97"/>
      <c r="H786" s="97"/>
      <c r="I786" s="19"/>
      <c r="J786" s="19"/>
      <c r="K786" s="19" t="n">
        <v>8000</v>
      </c>
      <c r="L786" s="15"/>
      <c r="M786" s="24" t="s">
        <v>2568</v>
      </c>
      <c r="N786" s="20" t="n">
        <v>43248</v>
      </c>
      <c r="O786" s="139" t="s">
        <v>15</v>
      </c>
      <c r="P786" s="19" t="n">
        <v>1</v>
      </c>
      <c r="Q786" s="15" t="s">
        <v>45</v>
      </c>
    </row>
    <row r="787" customFormat="false" ht="13.8" hidden="false" customHeight="false" outlineLevel="0" collapsed="false">
      <c r="A787" s="97"/>
      <c r="B787" s="19" t="s">
        <v>2569</v>
      </c>
      <c r="C787" s="97"/>
      <c r="D787" s="19" t="s">
        <v>110</v>
      </c>
      <c r="E787" s="19" t="s">
        <v>2570</v>
      </c>
      <c r="F787" s="97"/>
      <c r="G787" s="97"/>
      <c r="H787" s="97"/>
      <c r="I787" s="19"/>
      <c r="J787" s="19"/>
      <c r="K787" s="19" t="s">
        <v>2571</v>
      </c>
      <c r="L787" s="19"/>
      <c r="M787" s="97"/>
      <c r="N787" s="97"/>
      <c r="O787" s="97"/>
      <c r="P787" s="19" t="n">
        <v>1</v>
      </c>
      <c r="Q787" s="15" t="s">
        <v>45</v>
      </c>
    </row>
    <row r="788" customFormat="false" ht="13.8" hidden="false" customHeight="false" outlineLevel="0" collapsed="false">
      <c r="A788" s="97"/>
      <c r="B788" s="19" t="s">
        <v>2572</v>
      </c>
      <c r="C788" s="97"/>
      <c r="D788" s="19" t="s">
        <v>110</v>
      </c>
      <c r="E788" s="19" t="s">
        <v>2573</v>
      </c>
      <c r="F788" s="91" t="s">
        <v>2574</v>
      </c>
      <c r="G788" s="97"/>
      <c r="H788" s="97"/>
      <c r="I788" s="19"/>
      <c r="J788" s="19"/>
      <c r="K788" s="19" t="s">
        <v>1075</v>
      </c>
      <c r="L788" s="19"/>
      <c r="M788" s="97"/>
      <c r="N788" s="97"/>
      <c r="O788" s="97"/>
      <c r="P788" s="19" t="n">
        <v>1</v>
      </c>
      <c r="Q788" s="15" t="s">
        <v>45</v>
      </c>
    </row>
    <row r="789" customFormat="false" ht="13.8" hidden="false" customHeight="false" outlineLevel="0" collapsed="false">
      <c r="A789" s="97"/>
      <c r="B789" s="97"/>
      <c r="C789" s="19" t="s">
        <v>2575</v>
      </c>
      <c r="D789" s="19" t="s">
        <v>2575</v>
      </c>
      <c r="E789" s="19" t="s">
        <v>2575</v>
      </c>
      <c r="F789" s="19" t="s">
        <v>2575</v>
      </c>
      <c r="G789" s="97"/>
      <c r="H789" s="97"/>
      <c r="I789" s="19"/>
      <c r="J789" s="19"/>
      <c r="K789" s="19" t="n">
        <v>6000</v>
      </c>
      <c r="L789" s="19"/>
      <c r="M789" s="19" t="s">
        <v>2576</v>
      </c>
      <c r="N789" s="97"/>
      <c r="O789" s="97"/>
      <c r="P789" s="97"/>
      <c r="Q789" s="15" t="s">
        <v>45</v>
      </c>
    </row>
    <row r="790" customFormat="false" ht="13.8" hidden="false" customHeight="false" outlineLevel="0" collapsed="false">
      <c r="A790" s="97"/>
      <c r="B790" s="97"/>
      <c r="C790" s="97"/>
      <c r="D790" s="97"/>
      <c r="E790" s="97"/>
      <c r="F790" s="97"/>
      <c r="G790" s="97"/>
      <c r="H790" s="97"/>
      <c r="I790" s="97"/>
      <c r="J790" s="97"/>
      <c r="K790" s="97"/>
      <c r="L790" s="97"/>
      <c r="M790" s="97"/>
      <c r="N790" s="97"/>
      <c r="O790" s="97"/>
      <c r="P790" s="97"/>
      <c r="Q790" s="15" t="s">
        <v>45</v>
      </c>
    </row>
    <row r="791" customFormat="false" ht="13.8" hidden="false" customHeight="false" outlineLevel="0" collapsed="false">
      <c r="A791" s="3" t="s">
        <v>34</v>
      </c>
      <c r="B791" s="59" t="s">
        <v>1</v>
      </c>
      <c r="C791" s="4" t="s">
        <v>35</v>
      </c>
      <c r="D791" s="4" t="s">
        <v>3</v>
      </c>
      <c r="E791" s="4" t="s">
        <v>1021</v>
      </c>
      <c r="F791" s="5" t="s">
        <v>37</v>
      </c>
      <c r="G791" s="4" t="s">
        <v>38</v>
      </c>
      <c r="H791" s="6" t="s">
        <v>39</v>
      </c>
      <c r="I791" s="6"/>
      <c r="J791" s="6"/>
      <c r="K791" s="6" t="s">
        <v>40</v>
      </c>
      <c r="L791" s="6"/>
      <c r="M791" s="4" t="s">
        <v>41</v>
      </c>
      <c r="N791" s="6" t="s">
        <v>42</v>
      </c>
      <c r="O791" s="370" t="s">
        <v>43</v>
      </c>
      <c r="P791" s="4" t="s">
        <v>44</v>
      </c>
      <c r="Q791" s="15" t="s">
        <v>45</v>
      </c>
    </row>
    <row r="792" customFormat="false" ht="13.8" hidden="false" customHeight="false" outlineLevel="0" collapsed="false">
      <c r="A792" s="60" t="n">
        <v>43248</v>
      </c>
      <c r="B792" s="374" t="s">
        <v>422</v>
      </c>
      <c r="E792" s="63"/>
      <c r="F792" s="64" t="n">
        <f aca="false">G792+H792+K792</f>
        <v>40700</v>
      </c>
      <c r="G792" s="65" t="n">
        <f aca="false">SUM(G793:G803)</f>
        <v>4100</v>
      </c>
      <c r="H792" s="115" t="n">
        <f aca="false">SUM(H793:H802)</f>
        <v>0</v>
      </c>
      <c r="I792" s="65"/>
      <c r="J792" s="65"/>
      <c r="K792" s="65" t="n">
        <f aca="false">SUM(K793:K803)</f>
        <v>36600</v>
      </c>
      <c r="L792" s="65"/>
      <c r="M792" s="281"/>
      <c r="N792" s="281"/>
      <c r="O792" s="97"/>
      <c r="P792" s="65" t="n">
        <f aca="false">SUM(P793:P22757)</f>
        <v>2.39482676465223E+051</v>
      </c>
      <c r="Q792" s="15" t="s">
        <v>45</v>
      </c>
    </row>
    <row r="793" customFormat="false" ht="13.8" hidden="false" customHeight="false" outlineLevel="0" collapsed="false">
      <c r="A793" s="238" t="s">
        <v>2430</v>
      </c>
      <c r="B793" s="110" t="n">
        <v>0.440972222222222</v>
      </c>
      <c r="C793" s="98" t="s">
        <v>2577</v>
      </c>
      <c r="D793" s="19" t="s">
        <v>110</v>
      </c>
      <c r="E793" s="91" t="s">
        <v>2578</v>
      </c>
      <c r="F793" s="91" t="s">
        <v>2579</v>
      </c>
      <c r="G793" s="97"/>
      <c r="H793" s="97"/>
      <c r="I793" s="97"/>
      <c r="J793" s="97"/>
      <c r="K793" s="97"/>
      <c r="L793" s="97"/>
      <c r="M793" s="97"/>
      <c r="N793" s="97"/>
      <c r="O793" s="365" t="s">
        <v>2580</v>
      </c>
      <c r="P793" s="19" t="n">
        <v>1</v>
      </c>
      <c r="Q793" s="15" t="s">
        <v>45</v>
      </c>
    </row>
    <row r="794" customFormat="false" ht="13.8" hidden="false" customHeight="false" outlineLevel="0" collapsed="false">
      <c r="A794" s="238" t="s">
        <v>2435</v>
      </c>
      <c r="B794" s="110" t="n">
        <v>0.458333333333333</v>
      </c>
      <c r="C794" s="19" t="s">
        <v>2581</v>
      </c>
      <c r="D794" s="19" t="s">
        <v>110</v>
      </c>
      <c r="E794" s="19" t="s">
        <v>2582</v>
      </c>
      <c r="F794" s="91" t="s">
        <v>2583</v>
      </c>
      <c r="G794" s="97"/>
      <c r="H794" s="97"/>
      <c r="I794" s="19"/>
      <c r="J794" s="19"/>
      <c r="K794" s="19" t="n">
        <v>12600</v>
      </c>
      <c r="L794" s="15"/>
      <c r="M794" s="24" t="s">
        <v>2584</v>
      </c>
      <c r="N794" s="20" t="n">
        <v>43253</v>
      </c>
      <c r="O794" s="227" t="s">
        <v>1100</v>
      </c>
      <c r="P794" s="19" t="n">
        <v>1</v>
      </c>
      <c r="Q794" s="15" t="s">
        <v>45</v>
      </c>
    </row>
    <row r="795" customFormat="false" ht="13.8" hidden="false" customHeight="false" outlineLevel="0" collapsed="false">
      <c r="A795" s="238" t="s">
        <v>2441</v>
      </c>
      <c r="B795" s="20" t="n">
        <v>43354</v>
      </c>
      <c r="C795" s="19" t="s">
        <v>2585</v>
      </c>
      <c r="D795" s="19" t="s">
        <v>801</v>
      </c>
      <c r="E795" s="91" t="s">
        <v>2586</v>
      </c>
      <c r="F795" s="91" t="s">
        <v>2587</v>
      </c>
      <c r="G795" s="19"/>
      <c r="H795" s="97"/>
      <c r="I795" s="19"/>
      <c r="J795" s="19"/>
      <c r="K795" s="19" t="n">
        <v>8000</v>
      </c>
      <c r="L795" s="19"/>
      <c r="M795" s="21" t="s">
        <v>2588</v>
      </c>
      <c r="N795" s="20" t="n">
        <v>43250</v>
      </c>
      <c r="O795" s="228" t="s">
        <v>2589</v>
      </c>
      <c r="P795" s="19" t="n">
        <v>1</v>
      </c>
      <c r="Q795" s="15" t="s">
        <v>45</v>
      </c>
    </row>
    <row r="796" customFormat="false" ht="13.8" hidden="false" customHeight="false" outlineLevel="0" collapsed="false">
      <c r="A796" s="238" t="s">
        <v>2526</v>
      </c>
      <c r="B796" s="19" t="s">
        <v>2590</v>
      </c>
      <c r="C796" s="211" t="s">
        <v>2591</v>
      </c>
      <c r="D796" s="19" t="s">
        <v>53</v>
      </c>
      <c r="E796" s="91" t="s">
        <v>2592</v>
      </c>
      <c r="F796" s="19" t="s">
        <v>2593</v>
      </c>
      <c r="G796" s="19" t="s">
        <v>2594</v>
      </c>
      <c r="H796" s="97"/>
      <c r="I796" s="97"/>
      <c r="J796" s="97"/>
      <c r="K796" s="97"/>
      <c r="L796" s="97"/>
      <c r="M796" s="97"/>
      <c r="N796" s="97"/>
      <c r="O796" s="366" t="s">
        <v>2595</v>
      </c>
      <c r="P796" s="19" t="n">
        <v>1</v>
      </c>
      <c r="Q796" s="15" t="s">
        <v>45</v>
      </c>
    </row>
    <row r="797" customFormat="false" ht="13.8" hidden="false" customHeight="false" outlineLevel="0" collapsed="false">
      <c r="A797" s="24" t="s">
        <v>2596</v>
      </c>
      <c r="B797" s="24" t="s">
        <v>2596</v>
      </c>
      <c r="C797" s="24" t="s">
        <v>2596</v>
      </c>
      <c r="D797" s="24" t="s">
        <v>2597</v>
      </c>
      <c r="E797" s="97"/>
      <c r="F797" s="19" t="s">
        <v>2596</v>
      </c>
      <c r="G797" s="97"/>
      <c r="H797" s="97"/>
      <c r="I797" s="19"/>
      <c r="J797" s="19"/>
      <c r="K797" s="19" t="n">
        <v>2000</v>
      </c>
      <c r="L797" s="19"/>
      <c r="M797" s="30" t="s">
        <v>2568</v>
      </c>
      <c r="N797" s="97"/>
      <c r="O797" s="296" t="s">
        <v>2596</v>
      </c>
      <c r="P797" s="19" t="n">
        <v>1</v>
      </c>
      <c r="Q797" s="15" t="s">
        <v>45</v>
      </c>
    </row>
    <row r="798" customFormat="false" ht="13.8" hidden="false" customHeight="false" outlineLevel="0" collapsed="false">
      <c r="A798" s="348" t="s">
        <v>2450</v>
      </c>
      <c r="B798" s="19" t="s">
        <v>2598</v>
      </c>
      <c r="C798" s="19" t="s">
        <v>2599</v>
      </c>
      <c r="D798" s="19" t="s">
        <v>53</v>
      </c>
      <c r="E798" s="91" t="s">
        <v>2600</v>
      </c>
      <c r="F798" s="113" t="s">
        <v>2601</v>
      </c>
      <c r="G798" s="19" t="n">
        <v>4100</v>
      </c>
      <c r="H798" s="97"/>
      <c r="I798" s="97"/>
      <c r="J798" s="97"/>
      <c r="K798" s="97"/>
      <c r="L798" s="97"/>
      <c r="M798" s="30" t="s">
        <v>2602</v>
      </c>
      <c r="N798" s="20" t="n">
        <v>43248</v>
      </c>
      <c r="O798" s="227" t="s">
        <v>1100</v>
      </c>
      <c r="P798" s="19" t="n">
        <v>1</v>
      </c>
      <c r="Q798" s="15" t="s">
        <v>45</v>
      </c>
    </row>
    <row r="799" customFormat="false" ht="13.8" hidden="false" customHeight="false" outlineLevel="0" collapsed="false">
      <c r="A799" s="238" t="s">
        <v>2456</v>
      </c>
      <c r="B799" s="19" t="s">
        <v>1622</v>
      </c>
      <c r="C799" s="19" t="s">
        <v>2603</v>
      </c>
      <c r="D799" s="19" t="s">
        <v>53</v>
      </c>
      <c r="E799" s="91" t="s">
        <v>2604</v>
      </c>
      <c r="F799" s="97"/>
      <c r="G799" s="97"/>
      <c r="H799" s="97"/>
      <c r="I799" s="19"/>
      <c r="J799" s="19"/>
      <c r="K799" s="19" t="s">
        <v>71</v>
      </c>
      <c r="L799" s="19"/>
      <c r="M799" s="97"/>
      <c r="N799" s="97"/>
      <c r="O799" s="337" t="s">
        <v>2605</v>
      </c>
      <c r="P799" s="19" t="n">
        <v>1</v>
      </c>
      <c r="Q799" s="15" t="s">
        <v>45</v>
      </c>
    </row>
    <row r="800" customFormat="false" ht="13.8" hidden="false" customHeight="false" outlineLevel="0" collapsed="false">
      <c r="A800" s="238" t="s">
        <v>2462</v>
      </c>
      <c r="B800" s="19" t="s">
        <v>1622</v>
      </c>
      <c r="C800" s="211" t="s">
        <v>2606</v>
      </c>
      <c r="D800" s="19" t="s">
        <v>53</v>
      </c>
      <c r="E800" s="91" t="s">
        <v>2607</v>
      </c>
      <c r="F800" s="97"/>
      <c r="G800" s="97"/>
      <c r="H800" s="97"/>
      <c r="I800" s="97"/>
      <c r="J800" s="97"/>
      <c r="K800" s="97"/>
      <c r="L800" s="97"/>
      <c r="M800" s="97"/>
      <c r="N800" s="97"/>
      <c r="O800" s="339" t="s">
        <v>2608</v>
      </c>
      <c r="P800" s="19" t="n">
        <v>1</v>
      </c>
      <c r="Q800" s="15" t="s">
        <v>45</v>
      </c>
    </row>
    <row r="801" customFormat="false" ht="13.8" hidden="false" customHeight="false" outlineLevel="0" collapsed="false">
      <c r="A801" s="348" t="s">
        <v>2609</v>
      </c>
      <c r="B801" s="19" t="s">
        <v>556</v>
      </c>
      <c r="C801" s="211" t="s">
        <v>2610</v>
      </c>
      <c r="D801" s="19" t="s">
        <v>53</v>
      </c>
      <c r="E801" s="91" t="s">
        <v>2611</v>
      </c>
      <c r="F801" s="97"/>
      <c r="G801" s="97"/>
      <c r="H801" s="97"/>
      <c r="I801" s="97"/>
      <c r="J801" s="97"/>
      <c r="K801" s="97"/>
      <c r="L801" s="97"/>
      <c r="M801" s="97"/>
      <c r="N801" s="97"/>
      <c r="O801" s="339" t="s">
        <v>2612</v>
      </c>
      <c r="P801" s="19" t="n">
        <v>1</v>
      </c>
      <c r="Q801" s="15" t="s">
        <v>45</v>
      </c>
    </row>
    <row r="802" customFormat="false" ht="13.8" hidden="false" customHeight="false" outlineLevel="0" collapsed="false">
      <c r="A802" s="238" t="s">
        <v>2385</v>
      </c>
      <c r="B802" s="127" t="s">
        <v>512</v>
      </c>
      <c r="C802" s="375" t="s">
        <v>2613</v>
      </c>
      <c r="D802" s="19" t="s">
        <v>53</v>
      </c>
      <c r="E802" s="142" t="s">
        <v>2614</v>
      </c>
      <c r="F802" s="142" t="s">
        <v>2614</v>
      </c>
      <c r="G802" s="128"/>
      <c r="H802" s="128"/>
      <c r="I802" s="127"/>
      <c r="J802" s="127"/>
      <c r="K802" s="127" t="n">
        <v>14000</v>
      </c>
      <c r="L802" s="127"/>
      <c r="M802" s="127" t="s">
        <v>2615</v>
      </c>
      <c r="N802" s="164" t="n">
        <v>43251</v>
      </c>
      <c r="O802" s="227" t="s">
        <v>1100</v>
      </c>
      <c r="P802" s="127" t="n">
        <v>1</v>
      </c>
      <c r="Q802" s="15" t="s">
        <v>45</v>
      </c>
    </row>
    <row r="803" customFormat="false" ht="13.8" hidden="false" customHeight="false" outlineLevel="0" collapsed="false">
      <c r="A803" s="3" t="s">
        <v>34</v>
      </c>
      <c r="B803" s="59" t="s">
        <v>1</v>
      </c>
      <c r="C803" s="4" t="s">
        <v>35</v>
      </c>
      <c r="D803" s="4" t="s">
        <v>3</v>
      </c>
      <c r="E803" s="4" t="s">
        <v>1021</v>
      </c>
      <c r="F803" s="5" t="s">
        <v>37</v>
      </c>
      <c r="G803" s="4"/>
      <c r="H803" s="6" t="s">
        <v>39</v>
      </c>
      <c r="I803" s="6"/>
      <c r="J803" s="6"/>
      <c r="K803" s="6" t="s">
        <v>40</v>
      </c>
      <c r="L803" s="6"/>
      <c r="M803" s="4" t="s">
        <v>41</v>
      </c>
      <c r="N803" s="6" t="s">
        <v>42</v>
      </c>
      <c r="O803" s="370" t="s">
        <v>43</v>
      </c>
      <c r="P803" s="4" t="s">
        <v>44</v>
      </c>
      <c r="Q803" s="15" t="s">
        <v>45</v>
      </c>
    </row>
    <row r="804" customFormat="false" ht="13.8" hidden="false" customHeight="false" outlineLevel="0" collapsed="false">
      <c r="A804" s="60" t="n">
        <v>43248</v>
      </c>
      <c r="B804" s="374" t="s">
        <v>260</v>
      </c>
      <c r="E804" s="63"/>
      <c r="F804" s="64" t="n">
        <f aca="false">G804+H804+K804</f>
        <v>7100</v>
      </c>
      <c r="G804" s="65" t="n">
        <f aca="false">SUM(G805:G816)</f>
        <v>0</v>
      </c>
      <c r="H804" s="115" t="n">
        <f aca="false">SUM(H805:H816)</f>
        <v>7100</v>
      </c>
      <c r="I804" s="65"/>
      <c r="J804" s="65"/>
      <c r="K804" s="65" t="n">
        <f aca="false">SUM(K805:K816)</f>
        <v>0</v>
      </c>
      <c r="L804" s="65"/>
      <c r="M804" s="281"/>
      <c r="N804" s="281"/>
      <c r="O804" s="97"/>
      <c r="P804" s="65" t="n">
        <f aca="false">SUM(P805:P22768)</f>
        <v>1.19741338232612E+051</v>
      </c>
      <c r="Q804" s="15" t="s">
        <v>45</v>
      </c>
    </row>
    <row r="805" customFormat="false" ht="13.8" hidden="false" customHeight="false" outlineLevel="0" collapsed="false">
      <c r="A805" s="238" t="s">
        <v>2616</v>
      </c>
      <c r="B805" s="19" t="s">
        <v>2617</v>
      </c>
      <c r="C805" s="98" t="s">
        <v>2618</v>
      </c>
      <c r="D805" s="19" t="s">
        <v>476</v>
      </c>
      <c r="E805" s="91" t="s">
        <v>2619</v>
      </c>
      <c r="F805" s="91" t="s">
        <v>2620</v>
      </c>
      <c r="G805" s="19"/>
      <c r="H805" s="376" t="n">
        <f aca="false">8100-1000</f>
        <v>7100</v>
      </c>
      <c r="K805" s="97"/>
      <c r="L805" s="97"/>
      <c r="M805" s="19" t="s">
        <v>2621</v>
      </c>
      <c r="N805" s="20" t="n">
        <v>43251</v>
      </c>
      <c r="O805" s="227" t="s">
        <v>1100</v>
      </c>
      <c r="P805" s="19" t="n">
        <v>1</v>
      </c>
      <c r="Q805" s="15" t="s">
        <v>45</v>
      </c>
    </row>
    <row r="806" customFormat="false" ht="13.8" hidden="false" customHeight="false" outlineLevel="0" collapsed="false">
      <c r="A806" s="238" t="s">
        <v>2622</v>
      </c>
      <c r="B806" s="19" t="s">
        <v>2623</v>
      </c>
      <c r="C806" s="98" t="s">
        <v>2624</v>
      </c>
      <c r="D806" s="19" t="s">
        <v>2625</v>
      </c>
      <c r="E806" s="19" t="s">
        <v>2626</v>
      </c>
      <c r="F806" s="91" t="s">
        <v>2627</v>
      </c>
      <c r="G806" s="97"/>
      <c r="H806" s="97"/>
      <c r="I806" s="97"/>
      <c r="J806" s="97"/>
      <c r="K806" s="97"/>
      <c r="L806" s="97"/>
      <c r="M806" s="97"/>
      <c r="N806" s="97"/>
      <c r="O806" s="365" t="s">
        <v>2628</v>
      </c>
      <c r="P806" s="19" t="n">
        <v>1</v>
      </c>
      <c r="Q806" s="15" t="s">
        <v>45</v>
      </c>
    </row>
    <row r="807" customFormat="false" ht="13.8" hidden="false" customHeight="false" outlineLevel="0" collapsed="false">
      <c r="A807" s="238" t="s">
        <v>2629</v>
      </c>
      <c r="B807" s="19" t="s">
        <v>2630</v>
      </c>
      <c r="C807" s="91" t="s">
        <v>2631</v>
      </c>
      <c r="D807" s="19" t="s">
        <v>53</v>
      </c>
      <c r="E807" s="91" t="s">
        <v>2632</v>
      </c>
      <c r="F807" s="19" t="s">
        <v>2633</v>
      </c>
      <c r="G807" s="97"/>
      <c r="H807" s="97"/>
      <c r="I807" s="19"/>
      <c r="J807" s="19"/>
      <c r="K807" s="19" t="s">
        <v>1042</v>
      </c>
      <c r="L807" s="19"/>
      <c r="M807" s="97"/>
      <c r="N807" s="97"/>
      <c r="O807" s="337" t="s">
        <v>2634</v>
      </c>
      <c r="P807" s="19" t="n">
        <v>1</v>
      </c>
      <c r="Q807" s="15" t="s">
        <v>45</v>
      </c>
    </row>
    <row r="808" customFormat="false" ht="13.8" hidden="false" customHeight="false" outlineLevel="0" collapsed="false">
      <c r="A808" s="238" t="s">
        <v>2235</v>
      </c>
      <c r="B808" s="150" t="n">
        <v>43384</v>
      </c>
      <c r="C808" s="211" t="s">
        <v>2635</v>
      </c>
      <c r="D808" s="19" t="s">
        <v>53</v>
      </c>
      <c r="E808" s="91" t="s">
        <v>2636</v>
      </c>
      <c r="F808" s="19" t="s">
        <v>2637</v>
      </c>
      <c r="G808" s="97"/>
      <c r="H808" s="97"/>
      <c r="I808" s="19"/>
      <c r="J808" s="19"/>
      <c r="K808" s="19" t="s">
        <v>2638</v>
      </c>
      <c r="L808" s="19"/>
      <c r="M808" s="97"/>
      <c r="N808" s="97"/>
      <c r="O808" s="365" t="s">
        <v>2639</v>
      </c>
      <c r="P808" s="19" t="n">
        <v>1</v>
      </c>
      <c r="Q808" s="15" t="s">
        <v>45</v>
      </c>
    </row>
    <row r="809" customFormat="false" ht="13.8" hidden="false" customHeight="false" outlineLevel="0" collapsed="false">
      <c r="A809" s="238" t="s">
        <v>2640</v>
      </c>
      <c r="B809" s="19" t="s">
        <v>753</v>
      </c>
      <c r="C809" s="211" t="s">
        <v>2641</v>
      </c>
      <c r="D809" s="19" t="s">
        <v>53</v>
      </c>
      <c r="E809" s="91" t="s">
        <v>2642</v>
      </c>
      <c r="F809" s="19" t="s">
        <v>2643</v>
      </c>
      <c r="G809" s="97"/>
      <c r="H809" s="97"/>
      <c r="I809" s="19"/>
      <c r="J809" s="19"/>
      <c r="K809" s="19" t="s">
        <v>569</v>
      </c>
      <c r="L809" s="19"/>
      <c r="M809" s="97"/>
      <c r="N809" s="97"/>
      <c r="O809" s="337" t="s">
        <v>2644</v>
      </c>
      <c r="P809" s="19" t="n">
        <v>1</v>
      </c>
      <c r="Q809" s="15" t="s">
        <v>45</v>
      </c>
    </row>
    <row r="810" customFormat="false" ht="13.8" hidden="false" customHeight="false" outlineLevel="0" collapsed="false">
      <c r="A810" s="238" t="s">
        <v>2645</v>
      </c>
      <c r="B810" s="19" t="s">
        <v>1988</v>
      </c>
      <c r="C810" s="91" t="s">
        <v>2646</v>
      </c>
      <c r="D810" s="19" t="s">
        <v>53</v>
      </c>
      <c r="E810" s="91" t="s">
        <v>2647</v>
      </c>
      <c r="F810" s="19" t="s">
        <v>2648</v>
      </c>
      <c r="G810" s="97"/>
      <c r="H810" s="97"/>
      <c r="I810" s="19"/>
      <c r="J810" s="19"/>
      <c r="K810" s="19" t="s">
        <v>949</v>
      </c>
      <c r="L810" s="19"/>
      <c r="M810" s="97"/>
      <c r="N810" s="97"/>
      <c r="O810" s="366" t="s">
        <v>2649</v>
      </c>
      <c r="P810" s="19" t="n">
        <v>1</v>
      </c>
      <c r="Q810" s="15" t="s">
        <v>45</v>
      </c>
    </row>
    <row r="811" customFormat="false" ht="13.8" hidden="false" customHeight="false" outlineLevel="0" collapsed="false">
      <c r="A811" s="238" t="s">
        <v>2332</v>
      </c>
      <c r="B811" s="20" t="n">
        <v>43264</v>
      </c>
      <c r="C811" s="19" t="s">
        <v>2650</v>
      </c>
      <c r="D811" s="97"/>
      <c r="E811" s="97"/>
      <c r="F811" s="97"/>
      <c r="G811" s="97"/>
      <c r="H811" s="97"/>
      <c r="I811" s="97"/>
      <c r="J811" s="97"/>
      <c r="K811" s="97"/>
      <c r="L811" s="97"/>
      <c r="M811" s="97"/>
      <c r="N811" s="97"/>
      <c r="O811" s="195" t="s">
        <v>771</v>
      </c>
      <c r="P811" s="19" t="n">
        <v>1</v>
      </c>
      <c r="Q811" s="15" t="s">
        <v>45</v>
      </c>
    </row>
    <row r="812" customFormat="false" ht="13.8" hidden="false" customHeight="false" outlineLevel="0" collapsed="false">
      <c r="A812" s="238" t="s">
        <v>2255</v>
      </c>
      <c r="B812" s="19" t="s">
        <v>887</v>
      </c>
      <c r="C812" s="19" t="s">
        <v>2651</v>
      </c>
      <c r="D812" s="19" t="s">
        <v>53</v>
      </c>
      <c r="E812" s="91" t="s">
        <v>2652</v>
      </c>
      <c r="F812" s="97"/>
      <c r="G812" s="97"/>
      <c r="H812" s="97"/>
      <c r="I812" s="19"/>
      <c r="J812" s="19"/>
      <c r="K812" s="19"/>
      <c r="L812" s="19"/>
      <c r="M812" s="97"/>
      <c r="N812" s="97"/>
      <c r="O812" s="377" t="s">
        <v>2653</v>
      </c>
      <c r="P812" s="19" t="n">
        <v>1</v>
      </c>
      <c r="Q812" s="15" t="s">
        <v>45</v>
      </c>
    </row>
    <row r="813" customFormat="false" ht="13.8" hidden="false" customHeight="false" outlineLevel="0" collapsed="false">
      <c r="A813" s="19" t="s">
        <v>2654</v>
      </c>
      <c r="B813" s="110" t="n">
        <v>0.623611111111111</v>
      </c>
      <c r="C813" s="91" t="s">
        <v>2655</v>
      </c>
      <c r="D813" s="19" t="s">
        <v>2656</v>
      </c>
      <c r="E813" s="91" t="s">
        <v>2657</v>
      </c>
      <c r="F813" s="19" t="s">
        <v>2658</v>
      </c>
      <c r="G813" s="97"/>
      <c r="H813" s="97"/>
      <c r="I813" s="19"/>
      <c r="J813" s="19"/>
      <c r="K813" s="19"/>
      <c r="L813" s="19"/>
      <c r="M813" s="97"/>
      <c r="N813" s="97"/>
      <c r="O813" s="377" t="s">
        <v>2659</v>
      </c>
      <c r="P813" s="19" t="n">
        <v>1</v>
      </c>
      <c r="Q813" s="15" t="s">
        <v>45</v>
      </c>
    </row>
    <row r="814" customFormat="false" ht="13.8" hidden="false" customHeight="false" outlineLevel="0" collapsed="false">
      <c r="A814" s="238" t="s">
        <v>2660</v>
      </c>
      <c r="B814" s="150" t="n">
        <v>43388</v>
      </c>
      <c r="C814" s="91" t="s">
        <v>2661</v>
      </c>
      <c r="D814" s="19" t="s">
        <v>53</v>
      </c>
      <c r="E814" s="91" t="s">
        <v>2662</v>
      </c>
      <c r="F814" s="97"/>
      <c r="G814" s="97"/>
      <c r="H814" s="97"/>
      <c r="I814" s="19"/>
      <c r="J814" s="19"/>
      <c r="K814" s="19" t="s">
        <v>797</v>
      </c>
      <c r="L814" s="19"/>
      <c r="M814" s="97"/>
      <c r="N814" s="97"/>
      <c r="O814" s="151" t="s">
        <v>2663</v>
      </c>
      <c r="P814" s="19" t="n">
        <v>1</v>
      </c>
      <c r="Q814" s="15" t="s">
        <v>45</v>
      </c>
    </row>
    <row r="815" customFormat="false" ht="13.8" hidden="false" customHeight="false" outlineLevel="0" collapsed="false">
      <c r="A815" s="238" t="s">
        <v>2269</v>
      </c>
      <c r="B815" s="19" t="s">
        <v>2206</v>
      </c>
      <c r="C815" s="91" t="s">
        <v>2664</v>
      </c>
      <c r="D815" s="19" t="s">
        <v>53</v>
      </c>
      <c r="E815" s="91" t="s">
        <v>2665</v>
      </c>
      <c r="F815" s="19" t="s">
        <v>2666</v>
      </c>
      <c r="G815" s="97"/>
      <c r="H815" s="97"/>
      <c r="I815" s="97"/>
      <c r="J815" s="97"/>
      <c r="K815" s="97"/>
      <c r="L815" s="97"/>
      <c r="M815" s="97"/>
      <c r="N815" s="97"/>
      <c r="O815" s="332" t="s">
        <v>2667</v>
      </c>
      <c r="P815" s="97"/>
      <c r="Q815" s="15" t="s">
        <v>45</v>
      </c>
    </row>
    <row r="816" customFormat="false" ht="13.8" hidden="false" customHeight="false" outlineLevel="0" collapsed="false">
      <c r="A816" s="238" t="s">
        <v>2668</v>
      </c>
      <c r="B816" s="19" t="s">
        <v>2669</v>
      </c>
      <c r="C816" s="211" t="s">
        <v>2670</v>
      </c>
      <c r="D816" s="19" t="s">
        <v>53</v>
      </c>
      <c r="E816" s="91" t="s">
        <v>2671</v>
      </c>
      <c r="F816" s="19" t="s">
        <v>2672</v>
      </c>
      <c r="G816" s="97"/>
      <c r="H816" s="97"/>
      <c r="I816" s="97"/>
      <c r="J816" s="97"/>
      <c r="K816" s="97"/>
      <c r="L816" s="97"/>
      <c r="M816" s="97"/>
      <c r="N816" s="97"/>
      <c r="O816" s="227" t="s">
        <v>2673</v>
      </c>
      <c r="P816" s="19" t="n">
        <v>1</v>
      </c>
      <c r="Q816" s="15" t="s">
        <v>45</v>
      </c>
    </row>
    <row r="817" customFormat="false" ht="13.8" hidden="false" customHeight="false" outlineLevel="0" collapsed="false">
      <c r="A817" s="3" t="s">
        <v>34</v>
      </c>
      <c r="B817" s="59" t="s">
        <v>1</v>
      </c>
      <c r="C817" s="4" t="s">
        <v>35</v>
      </c>
      <c r="D817" s="4" t="s">
        <v>3</v>
      </c>
      <c r="E817" s="4" t="s">
        <v>1021</v>
      </c>
      <c r="F817" s="5" t="s">
        <v>37</v>
      </c>
      <c r="G817" s="4"/>
      <c r="H817" s="6" t="s">
        <v>39</v>
      </c>
      <c r="I817" s="6"/>
      <c r="J817" s="6"/>
      <c r="K817" s="6" t="s">
        <v>40</v>
      </c>
      <c r="L817" s="6"/>
      <c r="M817" s="4" t="s">
        <v>41</v>
      </c>
      <c r="N817" s="6" t="s">
        <v>42</v>
      </c>
      <c r="O817" s="370" t="s">
        <v>43</v>
      </c>
      <c r="P817" s="4" t="s">
        <v>44</v>
      </c>
      <c r="Q817" s="15" t="s">
        <v>45</v>
      </c>
    </row>
    <row r="818" customFormat="false" ht="13.8" hidden="false" customHeight="false" outlineLevel="0" collapsed="false">
      <c r="A818" s="60" t="n">
        <v>43249</v>
      </c>
      <c r="B818" s="374" t="s">
        <v>311</v>
      </c>
      <c r="E818" s="63"/>
      <c r="F818" s="64" t="n">
        <f aca="false">G818+H818+K818</f>
        <v>44400</v>
      </c>
      <c r="G818" s="65" t="n">
        <f aca="false">SUM(G819:G829)</f>
        <v>8000</v>
      </c>
      <c r="H818" s="115" t="n">
        <f aca="false">SUM(H819:H838)</f>
        <v>0</v>
      </c>
      <c r="I818" s="65"/>
      <c r="J818" s="65"/>
      <c r="K818" s="65" t="n">
        <f aca="false">SUM(K819:K829)</f>
        <v>36400</v>
      </c>
      <c r="L818" s="65"/>
      <c r="M818" s="281"/>
      <c r="N818" s="281"/>
      <c r="O818" s="97"/>
      <c r="P818" s="65" t="n">
        <f aca="false">SUM(P819:P22782)</f>
        <v>5.98706691163059E+050</v>
      </c>
      <c r="Q818" s="15" t="s">
        <v>45</v>
      </c>
    </row>
    <row r="819" customFormat="false" ht="13.8" hidden="false" customHeight="false" outlineLevel="0" collapsed="false">
      <c r="A819" s="238" t="s">
        <v>2616</v>
      </c>
      <c r="B819" s="110" t="n">
        <v>0.399305555555556</v>
      </c>
      <c r="C819" s="19" t="s">
        <v>2674</v>
      </c>
      <c r="D819" s="19" t="s">
        <v>687</v>
      </c>
      <c r="E819" s="91" t="s">
        <v>2675</v>
      </c>
      <c r="F819" s="91" t="s">
        <v>2676</v>
      </c>
      <c r="G819" s="97"/>
      <c r="H819" s="97"/>
      <c r="I819" s="19"/>
      <c r="J819" s="19"/>
      <c r="K819" s="19" t="s">
        <v>2677</v>
      </c>
      <c r="L819" s="19"/>
      <c r="M819" s="97"/>
      <c r="N819" s="97"/>
      <c r="O819" s="237" t="s">
        <v>2678</v>
      </c>
      <c r="P819" s="19" t="n">
        <v>1</v>
      </c>
      <c r="Q819" s="15" t="s">
        <v>45</v>
      </c>
    </row>
    <row r="820" customFormat="false" ht="13.8" hidden="false" customHeight="false" outlineLevel="0" collapsed="false">
      <c r="A820" s="238" t="s">
        <v>2622</v>
      </c>
      <c r="B820" s="110" t="n">
        <v>0.4375</v>
      </c>
      <c r="C820" s="98" t="s">
        <v>2679</v>
      </c>
      <c r="D820" s="19" t="s">
        <v>687</v>
      </c>
      <c r="E820" s="19" t="s">
        <v>2680</v>
      </c>
      <c r="F820" s="91" t="s">
        <v>2681</v>
      </c>
      <c r="G820" s="97"/>
      <c r="H820" s="97"/>
      <c r="I820" s="97"/>
      <c r="J820" s="97"/>
      <c r="K820" s="97"/>
      <c r="L820" s="97"/>
      <c r="M820" s="97"/>
      <c r="N820" s="97"/>
      <c r="O820" s="356" t="s">
        <v>2682</v>
      </c>
      <c r="P820" s="19" t="n">
        <v>1</v>
      </c>
      <c r="Q820" s="15" t="s">
        <v>45</v>
      </c>
    </row>
    <row r="821" customFormat="false" ht="13.8" hidden="false" customHeight="false" outlineLevel="0" collapsed="false">
      <c r="A821" s="348" t="s">
        <v>2683</v>
      </c>
      <c r="B821" s="19" t="s">
        <v>453</v>
      </c>
      <c r="C821" s="91" t="s">
        <v>2684</v>
      </c>
      <c r="D821" s="19" t="s">
        <v>53</v>
      </c>
      <c r="E821" s="91" t="s">
        <v>2685</v>
      </c>
      <c r="F821" s="113" t="s">
        <v>2686</v>
      </c>
      <c r="G821" s="19" t="n">
        <v>2500</v>
      </c>
      <c r="H821" s="97"/>
      <c r="I821" s="97"/>
      <c r="J821" s="97"/>
      <c r="K821" s="97"/>
      <c r="L821" s="97"/>
      <c r="M821" s="19" t="s">
        <v>2687</v>
      </c>
      <c r="N821" s="20" t="n">
        <v>43252</v>
      </c>
      <c r="O821" s="227" t="s">
        <v>1100</v>
      </c>
      <c r="P821" s="19" t="n">
        <v>1</v>
      </c>
      <c r="Q821" s="15" t="s">
        <v>45</v>
      </c>
    </row>
    <row r="822" customFormat="false" ht="13.8" hidden="false" customHeight="false" outlineLevel="0" collapsed="false">
      <c r="A822" s="238" t="s">
        <v>2235</v>
      </c>
      <c r="B822" s="19" t="s">
        <v>1252</v>
      </c>
      <c r="C822" s="378" t="s">
        <v>2688</v>
      </c>
      <c r="D822" s="19" t="s">
        <v>53</v>
      </c>
      <c r="E822" s="91" t="s">
        <v>2689</v>
      </c>
      <c r="F822" s="24" t="s">
        <v>2690</v>
      </c>
      <c r="G822" s="97"/>
      <c r="H822" s="97"/>
      <c r="I822" s="19"/>
      <c r="J822" s="19"/>
      <c r="K822" s="19" t="n">
        <v>10000</v>
      </c>
      <c r="L822" s="19"/>
      <c r="M822" s="19" t="s">
        <v>2691</v>
      </c>
      <c r="N822" s="20" t="n">
        <v>43252</v>
      </c>
      <c r="O822" s="227" t="s">
        <v>2692</v>
      </c>
      <c r="P822" s="19" t="n">
        <v>1</v>
      </c>
      <c r="Q822" s="15" t="s">
        <v>45</v>
      </c>
    </row>
    <row r="823" customFormat="false" ht="13.8" hidden="false" customHeight="false" outlineLevel="0" collapsed="false">
      <c r="A823" s="238" t="s">
        <v>2640</v>
      </c>
      <c r="B823" s="19" t="s">
        <v>940</v>
      </c>
      <c r="C823" s="19" t="s">
        <v>2693</v>
      </c>
      <c r="D823" s="19" t="s">
        <v>53</v>
      </c>
      <c r="E823" s="91" t="s">
        <v>2694</v>
      </c>
      <c r="F823" s="91" t="s">
        <v>2695</v>
      </c>
      <c r="G823" s="97"/>
      <c r="H823" s="97"/>
      <c r="I823" s="19"/>
      <c r="J823" s="19"/>
      <c r="K823" s="19" t="n">
        <v>14400</v>
      </c>
      <c r="L823" s="19"/>
      <c r="M823" s="379" t="s">
        <v>2308</v>
      </c>
      <c r="N823" s="20" t="n">
        <v>43253</v>
      </c>
      <c r="O823" s="228" t="s">
        <v>2696</v>
      </c>
      <c r="P823" s="19" t="n">
        <v>1</v>
      </c>
      <c r="Q823" s="15" t="s">
        <v>45</v>
      </c>
    </row>
    <row r="824" customFormat="false" ht="13.8" hidden="false" customHeight="false" outlineLevel="0" collapsed="false">
      <c r="A824" s="238" t="s">
        <v>2645</v>
      </c>
      <c r="B824" s="19" t="s">
        <v>887</v>
      </c>
      <c r="C824" s="211" t="s">
        <v>2697</v>
      </c>
      <c r="D824" s="19" t="s">
        <v>53</v>
      </c>
      <c r="E824" s="91" t="s">
        <v>2698</v>
      </c>
      <c r="F824" s="97"/>
      <c r="G824" s="97"/>
      <c r="H824" s="97"/>
      <c r="I824" s="97"/>
      <c r="J824" s="97"/>
      <c r="K824" s="97"/>
      <c r="L824" s="97"/>
      <c r="M824" s="97"/>
      <c r="N824" s="97"/>
      <c r="O824" s="380" t="s">
        <v>2699</v>
      </c>
      <c r="P824" s="19" t="n">
        <v>1</v>
      </c>
      <c r="Q824" s="15" t="s">
        <v>45</v>
      </c>
    </row>
    <row r="825" customFormat="false" ht="13.8" hidden="false" customHeight="false" outlineLevel="0" collapsed="false">
      <c r="A825" s="348" t="s">
        <v>2700</v>
      </c>
      <c r="B825" s="19" t="s">
        <v>2598</v>
      </c>
      <c r="C825" s="19" t="s">
        <v>1438</v>
      </c>
      <c r="D825" s="19" t="s">
        <v>53</v>
      </c>
      <c r="E825" s="91" t="s">
        <v>2701</v>
      </c>
      <c r="F825" s="91" t="s">
        <v>2702</v>
      </c>
      <c r="G825" s="97"/>
      <c r="H825" s="97"/>
      <c r="I825" s="97"/>
      <c r="J825" s="97"/>
      <c r="K825" s="97"/>
      <c r="L825" s="97"/>
      <c r="M825" s="97"/>
      <c r="N825" s="97"/>
      <c r="O825" s="227" t="s">
        <v>1100</v>
      </c>
      <c r="P825" s="19" t="n">
        <v>1</v>
      </c>
      <c r="Q825" s="15" t="s">
        <v>45</v>
      </c>
    </row>
    <row r="826" customFormat="false" ht="13.8" hidden="false" customHeight="false" outlineLevel="0" collapsed="false">
      <c r="A826" s="238" t="s">
        <v>2255</v>
      </c>
      <c r="B826" s="19" t="s">
        <v>2703</v>
      </c>
      <c r="C826" s="91" t="s">
        <v>2704</v>
      </c>
      <c r="D826" s="19" t="s">
        <v>476</v>
      </c>
      <c r="E826" s="91" t="s">
        <v>2705</v>
      </c>
      <c r="F826" s="24" t="s">
        <v>2706</v>
      </c>
      <c r="G826" s="97"/>
      <c r="H826" s="97"/>
      <c r="I826" s="19"/>
      <c r="J826" s="19"/>
      <c r="K826" s="19" t="n">
        <v>12000</v>
      </c>
      <c r="L826" s="19"/>
      <c r="M826" s="97"/>
      <c r="N826" s="20" t="n">
        <v>43254</v>
      </c>
      <c r="O826" s="227" t="s">
        <v>1100</v>
      </c>
      <c r="P826" s="19" t="n">
        <v>1</v>
      </c>
      <c r="Q826" s="15" t="s">
        <v>45</v>
      </c>
    </row>
    <row r="827" customFormat="false" ht="13.8" hidden="false" customHeight="false" outlineLevel="0" collapsed="false">
      <c r="A827" s="348" t="s">
        <v>2707</v>
      </c>
      <c r="B827" s="19" t="s">
        <v>1016</v>
      </c>
      <c r="C827" s="30" t="s">
        <v>2708</v>
      </c>
      <c r="D827" s="19" t="s">
        <v>53</v>
      </c>
      <c r="E827" s="91" t="s">
        <v>2709</v>
      </c>
      <c r="F827" s="19" t="s">
        <v>2710</v>
      </c>
      <c r="G827" s="19" t="n">
        <v>3000</v>
      </c>
      <c r="H827" s="91" t="s">
        <v>2710</v>
      </c>
      <c r="I827" s="91"/>
      <c r="J827" s="91"/>
      <c r="K827" s="91" t="s">
        <v>2710</v>
      </c>
      <c r="L827" s="91"/>
      <c r="M827" s="19" t="s">
        <v>2711</v>
      </c>
      <c r="N827" s="20" t="n">
        <v>43252</v>
      </c>
      <c r="O827" s="139" t="s">
        <v>2710</v>
      </c>
      <c r="P827" s="19" t="n">
        <v>1</v>
      </c>
      <c r="Q827" s="15" t="s">
        <v>45</v>
      </c>
    </row>
    <row r="828" customFormat="false" ht="13.8" hidden="false" customHeight="false" outlineLevel="0" collapsed="false">
      <c r="A828" s="348" t="s">
        <v>2712</v>
      </c>
      <c r="B828" s="19" t="s">
        <v>304</v>
      </c>
      <c r="C828" s="19" t="s">
        <v>2713</v>
      </c>
      <c r="D828" s="19" t="s">
        <v>53</v>
      </c>
      <c r="E828" s="91" t="s">
        <v>2714</v>
      </c>
      <c r="F828" s="91" t="s">
        <v>2715</v>
      </c>
      <c r="G828" s="19" t="n">
        <v>2500</v>
      </c>
      <c r="H828" s="97"/>
      <c r="I828" s="97"/>
      <c r="J828" s="97"/>
      <c r="K828" s="97"/>
      <c r="L828" s="97"/>
      <c r="M828" s="19" t="s">
        <v>2716</v>
      </c>
      <c r="N828" s="20" t="n">
        <v>43252</v>
      </c>
      <c r="O828" s="227" t="s">
        <v>2717</v>
      </c>
      <c r="P828" s="19" t="n">
        <v>1</v>
      </c>
      <c r="Q828" s="15" t="s">
        <v>45</v>
      </c>
    </row>
    <row r="829" customFormat="false" ht="13.8" hidden="false" customHeight="false" outlineLevel="0" collapsed="false">
      <c r="A829" s="3" t="s">
        <v>34</v>
      </c>
      <c r="B829" s="59" t="s">
        <v>1</v>
      </c>
      <c r="C829" s="4" t="s">
        <v>35</v>
      </c>
      <c r="D829" s="4" t="s">
        <v>3</v>
      </c>
      <c r="E829" s="4" t="s">
        <v>1021</v>
      </c>
      <c r="F829" s="5" t="s">
        <v>37</v>
      </c>
      <c r="G829" s="4"/>
      <c r="H829" s="6" t="s">
        <v>39</v>
      </c>
      <c r="I829" s="6"/>
      <c r="J829" s="6"/>
      <c r="K829" s="6" t="s">
        <v>40</v>
      </c>
      <c r="L829" s="6"/>
      <c r="M829" s="4" t="s">
        <v>41</v>
      </c>
      <c r="N829" s="6" t="s">
        <v>42</v>
      </c>
      <c r="O829" s="370" t="s">
        <v>43</v>
      </c>
      <c r="P829" s="4" t="s">
        <v>44</v>
      </c>
      <c r="Q829" s="15" t="s">
        <v>45</v>
      </c>
    </row>
    <row r="830" customFormat="false" ht="13.8" hidden="false" customHeight="false" outlineLevel="0" collapsed="false">
      <c r="A830" s="60" t="n">
        <v>43249</v>
      </c>
      <c r="B830" s="374" t="s">
        <v>349</v>
      </c>
      <c r="E830" s="63"/>
      <c r="F830" s="64" t="n">
        <f aca="false">G830+H830+K830</f>
        <v>50300</v>
      </c>
      <c r="G830" s="65" t="n">
        <f aca="false">SUM(G831:G843)</f>
        <v>20000</v>
      </c>
      <c r="H830" s="115" t="n">
        <f aca="false">SUM(H831:H842)</f>
        <v>0</v>
      </c>
      <c r="I830" s="65"/>
      <c r="J830" s="65"/>
      <c r="K830" s="65" t="n">
        <f aca="false">SUM(K831:K843)</f>
        <v>30300</v>
      </c>
      <c r="L830" s="65"/>
      <c r="M830" s="281"/>
      <c r="N830" s="281"/>
      <c r="O830" s="97"/>
      <c r="P830" s="65" t="n">
        <f aca="false">SUM(P831:P22794)</f>
        <v>2.99353345581529E+050</v>
      </c>
      <c r="Q830" s="15" t="s">
        <v>45</v>
      </c>
    </row>
    <row r="831" customFormat="false" ht="13.8" hidden="false" customHeight="false" outlineLevel="0" collapsed="false">
      <c r="A831" s="238" t="s">
        <v>2060</v>
      </c>
      <c r="B831" s="110" t="n">
        <v>0.369444444444444</v>
      </c>
      <c r="C831" s="19" t="s">
        <v>2718</v>
      </c>
      <c r="D831" s="19" t="s">
        <v>110</v>
      </c>
      <c r="E831" s="91" t="s">
        <v>2719</v>
      </c>
      <c r="F831" s="19" t="s">
        <v>2720</v>
      </c>
      <c r="G831" s="97"/>
      <c r="H831" s="97"/>
      <c r="I831" s="19"/>
      <c r="J831" s="19"/>
      <c r="K831" s="19" t="n">
        <v>15400</v>
      </c>
      <c r="L831" s="15"/>
      <c r="M831" s="24" t="s">
        <v>2721</v>
      </c>
      <c r="N831" s="20" t="n">
        <v>43254</v>
      </c>
      <c r="O831" s="296" t="s">
        <v>15</v>
      </c>
      <c r="P831" s="19" t="n">
        <v>1</v>
      </c>
      <c r="Q831" s="15" t="s">
        <v>45</v>
      </c>
    </row>
    <row r="832" customFormat="false" ht="13.8" hidden="false" customHeight="false" outlineLevel="0" collapsed="false">
      <c r="A832" s="238" t="s">
        <v>2722</v>
      </c>
      <c r="B832" s="19" t="s">
        <v>2723</v>
      </c>
      <c r="C832" s="19" t="s">
        <v>2724</v>
      </c>
      <c r="D832" s="19" t="s">
        <v>53</v>
      </c>
      <c r="E832" s="91" t="s">
        <v>2725</v>
      </c>
      <c r="F832" s="19" t="s">
        <v>2726</v>
      </c>
      <c r="G832" s="97"/>
      <c r="H832" s="97"/>
      <c r="I832" s="19"/>
      <c r="J832" s="19"/>
      <c r="K832" s="19" t="s">
        <v>2727</v>
      </c>
      <c r="L832" s="19"/>
      <c r="M832" s="97"/>
      <c r="N832" s="97"/>
      <c r="O832" s="291" t="s">
        <v>2728</v>
      </c>
      <c r="P832" s="19" t="n">
        <v>1</v>
      </c>
      <c r="Q832" s="15" t="s">
        <v>45</v>
      </c>
    </row>
    <row r="833" customFormat="false" ht="13.8" hidden="false" customHeight="false" outlineLevel="0" collapsed="false">
      <c r="A833" s="238" t="s">
        <v>2629</v>
      </c>
      <c r="B833" s="110" t="n">
        <v>0.445833333333333</v>
      </c>
      <c r="C833" s="19" t="s">
        <v>2729</v>
      </c>
      <c r="D833" s="19" t="s">
        <v>110</v>
      </c>
      <c r="E833" s="19" t="s">
        <v>2730</v>
      </c>
      <c r="F833" s="91" t="s">
        <v>2731</v>
      </c>
      <c r="G833" s="97"/>
      <c r="H833" s="97"/>
      <c r="I833" s="19"/>
      <c r="J833" s="19"/>
      <c r="K833" s="19" t="s">
        <v>1011</v>
      </c>
      <c r="L833" s="19"/>
      <c r="M833" s="97"/>
      <c r="N833" s="97"/>
      <c r="O833" s="381" t="s">
        <v>2732</v>
      </c>
      <c r="P833" s="19" t="n">
        <v>1</v>
      </c>
      <c r="Q833" s="15" t="s">
        <v>45</v>
      </c>
    </row>
    <row r="834" customFormat="false" ht="13.8" hidden="false" customHeight="false" outlineLevel="0" collapsed="false">
      <c r="A834" s="238" t="s">
        <v>2235</v>
      </c>
      <c r="B834" s="110" t="n">
        <v>0.490972222222222</v>
      </c>
      <c r="C834" s="382" t="s">
        <v>2733</v>
      </c>
      <c r="D834" s="19" t="s">
        <v>110</v>
      </c>
      <c r="F834" s="91" t="s">
        <v>2734</v>
      </c>
      <c r="G834" s="97"/>
      <c r="H834" s="97"/>
      <c r="I834" s="19"/>
      <c r="J834" s="19"/>
      <c r="K834" s="19" t="s">
        <v>2735</v>
      </c>
      <c r="L834" s="19"/>
      <c r="M834" s="97"/>
      <c r="N834" s="97"/>
      <c r="O834" s="380" t="s">
        <v>2736</v>
      </c>
      <c r="P834" s="19" t="n">
        <v>1</v>
      </c>
      <c r="Q834" s="15" t="s">
        <v>45</v>
      </c>
    </row>
    <row r="835" customFormat="false" ht="13.8" hidden="false" customHeight="false" outlineLevel="0" collapsed="false">
      <c r="A835" s="238" t="s">
        <v>2640</v>
      </c>
      <c r="B835" s="19" t="s">
        <v>940</v>
      </c>
      <c r="C835" s="91" t="s">
        <v>2737</v>
      </c>
      <c r="D835" s="19" t="s">
        <v>53</v>
      </c>
      <c r="E835" s="91" t="s">
        <v>2738</v>
      </c>
      <c r="F835" s="97"/>
      <c r="G835" s="97"/>
      <c r="H835" s="97"/>
      <c r="I835" s="19"/>
      <c r="J835" s="19"/>
      <c r="K835" s="19" t="s">
        <v>1890</v>
      </c>
      <c r="L835" s="19"/>
      <c r="M835" s="97"/>
      <c r="N835" s="97"/>
      <c r="O835" s="380" t="s">
        <v>2739</v>
      </c>
      <c r="P835" s="19" t="n">
        <v>1</v>
      </c>
      <c r="Q835" s="15" t="s">
        <v>45</v>
      </c>
    </row>
    <row r="836" customFormat="false" ht="13.8" hidden="false" customHeight="false" outlineLevel="0" collapsed="false">
      <c r="A836" s="141" t="s">
        <v>2645</v>
      </c>
      <c r="B836" s="141" t="s">
        <v>2740</v>
      </c>
      <c r="C836" s="383" t="s">
        <v>2741</v>
      </c>
      <c r="D836" s="141" t="s">
        <v>2742</v>
      </c>
      <c r="E836" s="95" t="s">
        <v>2743</v>
      </c>
      <c r="F836" s="141" t="s">
        <v>2744</v>
      </c>
      <c r="G836" s="183"/>
      <c r="H836" s="183"/>
      <c r="I836" s="141"/>
      <c r="J836" s="141"/>
      <c r="K836" s="141" t="s">
        <v>2745</v>
      </c>
      <c r="L836" s="141"/>
      <c r="M836" s="183"/>
      <c r="N836" s="183"/>
      <c r="O836" s="384" t="s">
        <v>2746</v>
      </c>
      <c r="P836" s="19" t="n">
        <v>1</v>
      </c>
      <c r="Q836" s="15" t="s">
        <v>45</v>
      </c>
    </row>
    <row r="837" customFormat="false" ht="13.8" hidden="false" customHeight="false" outlineLevel="0" collapsed="false">
      <c r="A837" s="238" t="s">
        <v>2332</v>
      </c>
      <c r="B837" s="385" t="n">
        <v>0.542361111111111</v>
      </c>
      <c r="C837" s="382" t="s">
        <v>2747</v>
      </c>
      <c r="D837" s="19" t="s">
        <v>476</v>
      </c>
      <c r="E837" s="91" t="s">
        <v>2748</v>
      </c>
      <c r="F837" s="91" t="s">
        <v>2749</v>
      </c>
      <c r="G837" s="97"/>
      <c r="I837" s="15"/>
      <c r="J837" s="15"/>
      <c r="K837" s="19" t="s">
        <v>2750</v>
      </c>
      <c r="L837" s="19"/>
      <c r="M837" s="97"/>
      <c r="N837" s="97"/>
      <c r="O837" s="137" t="s">
        <v>2751</v>
      </c>
      <c r="P837" s="19" t="n">
        <v>1</v>
      </c>
      <c r="Q837" s="15" t="s">
        <v>45</v>
      </c>
    </row>
    <row r="838" customFormat="false" ht="13.8" hidden="false" customHeight="false" outlineLevel="0" collapsed="false">
      <c r="A838" s="238" t="s">
        <v>2255</v>
      </c>
      <c r="B838" s="19" t="s">
        <v>2598</v>
      </c>
      <c r="C838" s="386" t="s">
        <v>2752</v>
      </c>
      <c r="D838" s="19" t="s">
        <v>53</v>
      </c>
      <c r="E838" s="91" t="s">
        <v>2753</v>
      </c>
      <c r="F838" s="97"/>
      <c r="G838" s="97"/>
      <c r="H838" s="97"/>
      <c r="I838" s="19"/>
      <c r="J838" s="19"/>
      <c r="K838" s="19" t="s">
        <v>614</v>
      </c>
      <c r="L838" s="19"/>
      <c r="M838" s="97"/>
      <c r="N838" s="97"/>
      <c r="O838" s="292" t="s">
        <v>2754</v>
      </c>
      <c r="P838" s="19" t="n">
        <v>1</v>
      </c>
      <c r="Q838" s="15" t="s">
        <v>45</v>
      </c>
    </row>
    <row r="839" customFormat="false" ht="13.8" hidden="false" customHeight="false" outlineLevel="0" collapsed="false">
      <c r="A839" s="238" t="s">
        <v>2259</v>
      </c>
      <c r="B839" s="19" t="s">
        <v>162</v>
      </c>
      <c r="C839" s="211" t="s">
        <v>2755</v>
      </c>
      <c r="D839" s="19" t="s">
        <v>53</v>
      </c>
      <c r="E839" s="97"/>
      <c r="F839" s="97"/>
      <c r="G839" s="97"/>
      <c r="H839" s="97"/>
      <c r="I839" s="97"/>
      <c r="J839" s="97"/>
      <c r="K839" s="97"/>
      <c r="L839" s="97"/>
      <c r="M839" s="97"/>
      <c r="N839" s="97"/>
      <c r="O839" s="140" t="s">
        <v>771</v>
      </c>
      <c r="P839" s="19" t="n">
        <v>1</v>
      </c>
      <c r="Q839" s="15" t="s">
        <v>45</v>
      </c>
    </row>
    <row r="840" customFormat="false" ht="13.8" hidden="false" customHeight="false" outlineLevel="0" collapsed="false">
      <c r="A840" s="238" t="s">
        <v>2660</v>
      </c>
      <c r="B840" s="19" t="s">
        <v>810</v>
      </c>
      <c r="C840" s="113" t="s">
        <v>2756</v>
      </c>
      <c r="D840" s="19" t="s">
        <v>53</v>
      </c>
      <c r="E840" s="91" t="s">
        <v>2757</v>
      </c>
      <c r="F840" s="24" t="s">
        <v>2758</v>
      </c>
      <c r="G840" s="97"/>
      <c r="H840" s="97"/>
      <c r="I840" s="19"/>
      <c r="J840" s="19"/>
      <c r="K840" s="19" t="n">
        <v>8700</v>
      </c>
      <c r="L840" s="19"/>
      <c r="M840" s="19" t="s">
        <v>2759</v>
      </c>
      <c r="N840" s="20" t="n">
        <v>43253</v>
      </c>
      <c r="O840" s="296" t="s">
        <v>15</v>
      </c>
      <c r="P840" s="19" t="n">
        <v>1</v>
      </c>
      <c r="Q840" s="15" t="s">
        <v>45</v>
      </c>
    </row>
    <row r="841" customFormat="false" ht="13.8" hidden="false" customHeight="false" outlineLevel="0" collapsed="false">
      <c r="A841" s="238" t="s">
        <v>2269</v>
      </c>
      <c r="B841" s="150" t="n">
        <v>43450</v>
      </c>
      <c r="C841" s="98" t="s">
        <v>2760</v>
      </c>
      <c r="D841" s="19" t="s">
        <v>53</v>
      </c>
      <c r="E841" s="91" t="s">
        <v>2761</v>
      </c>
      <c r="F841" s="91" t="s">
        <v>2762</v>
      </c>
      <c r="G841" s="97"/>
      <c r="H841" s="97"/>
      <c r="I841" s="19"/>
      <c r="J841" s="19"/>
      <c r="K841" s="19" t="n">
        <v>6200</v>
      </c>
      <c r="L841" s="19"/>
      <c r="M841" s="19" t="s">
        <v>2763</v>
      </c>
      <c r="N841" s="20" t="n">
        <v>43254</v>
      </c>
      <c r="O841" s="296" t="s">
        <v>15</v>
      </c>
      <c r="P841" s="97"/>
      <c r="Q841" s="15" t="s">
        <v>45</v>
      </c>
    </row>
    <row r="842" customFormat="false" ht="13.8" hidden="false" customHeight="false" outlineLevel="0" collapsed="false">
      <c r="A842" s="238" t="s">
        <v>2668</v>
      </c>
      <c r="B842" s="19" t="s">
        <v>2764</v>
      </c>
      <c r="C842" s="91" t="s">
        <v>2765</v>
      </c>
      <c r="D842" s="19" t="s">
        <v>53</v>
      </c>
      <c r="E842" s="91" t="s">
        <v>2766</v>
      </c>
      <c r="F842" s="97"/>
      <c r="G842" s="97"/>
      <c r="H842" s="97"/>
      <c r="I842" s="97"/>
      <c r="J842" s="97"/>
      <c r="K842" s="97"/>
      <c r="L842" s="97"/>
      <c r="M842" s="97"/>
      <c r="N842" s="97"/>
      <c r="O842" s="387" t="s">
        <v>2767</v>
      </c>
      <c r="P842" s="97"/>
      <c r="Q842" s="15" t="s">
        <v>45</v>
      </c>
    </row>
    <row r="843" customFormat="false" ht="13.8" hidden="false" customHeight="false" outlineLevel="0" collapsed="false">
      <c r="A843" s="348" t="s">
        <v>2768</v>
      </c>
      <c r="B843" s="127" t="s">
        <v>713</v>
      </c>
      <c r="C843" s="142" t="s">
        <v>2769</v>
      </c>
      <c r="D843" s="19" t="s">
        <v>53</v>
      </c>
      <c r="E843" s="142" t="s">
        <v>2770</v>
      </c>
      <c r="F843" s="128"/>
      <c r="G843" s="127" t="n">
        <v>20000</v>
      </c>
      <c r="H843" s="128"/>
      <c r="I843" s="127"/>
      <c r="J843" s="127"/>
      <c r="K843" s="127"/>
      <c r="L843" s="127"/>
      <c r="M843" s="19" t="s">
        <v>2771</v>
      </c>
      <c r="N843" s="20" t="n">
        <v>43253</v>
      </c>
      <c r="O843" s="296" t="s">
        <v>15</v>
      </c>
      <c r="P843" s="128"/>
      <c r="Q843" s="15" t="s">
        <v>45</v>
      </c>
    </row>
    <row r="844" customFormat="false" ht="13.8" hidden="false" customHeight="false" outlineLevel="0" collapsed="false">
      <c r="A844" s="3" t="s">
        <v>34</v>
      </c>
      <c r="B844" s="59" t="s">
        <v>1</v>
      </c>
      <c r="C844" s="4" t="s">
        <v>35</v>
      </c>
      <c r="D844" s="4" t="s">
        <v>3</v>
      </c>
      <c r="E844" s="4" t="s">
        <v>1021</v>
      </c>
      <c r="F844" s="5" t="s">
        <v>37</v>
      </c>
      <c r="G844" s="4"/>
      <c r="H844" s="6" t="s">
        <v>39</v>
      </c>
      <c r="I844" s="6"/>
      <c r="J844" s="6"/>
      <c r="K844" s="6" t="s">
        <v>40</v>
      </c>
      <c r="L844" s="6"/>
      <c r="M844" s="4" t="s">
        <v>41</v>
      </c>
      <c r="N844" s="6" t="s">
        <v>42</v>
      </c>
      <c r="O844" s="370" t="s">
        <v>43</v>
      </c>
      <c r="P844" s="4" t="s">
        <v>44</v>
      </c>
      <c r="Q844" s="15" t="s">
        <v>45</v>
      </c>
    </row>
    <row r="845" customFormat="false" ht="13.8" hidden="false" customHeight="false" outlineLevel="0" collapsed="false">
      <c r="A845" s="60" t="n">
        <v>43249</v>
      </c>
      <c r="B845" s="374" t="s">
        <v>394</v>
      </c>
      <c r="E845" s="63"/>
      <c r="F845" s="64" t="n">
        <f aca="false">G845+H845+K845</f>
        <v>11600</v>
      </c>
      <c r="G845" s="65" t="n">
        <f aca="false">SUM(G846:G850)</f>
        <v>0</v>
      </c>
      <c r="H845" s="115" t="n">
        <f aca="false">SUM(H846:H865)</f>
        <v>0</v>
      </c>
      <c r="I845" s="65"/>
      <c r="J845" s="65"/>
      <c r="K845" s="65" t="n">
        <f aca="false">SUM(K846:K850)</f>
        <v>11600</v>
      </c>
      <c r="L845" s="65"/>
      <c r="M845" s="281"/>
      <c r="N845" s="281"/>
      <c r="O845" s="97"/>
      <c r="P845" s="65" t="n">
        <f aca="false">SUM(P846:P22808)</f>
        <v>1.49676672790765E+050</v>
      </c>
      <c r="Q845" s="15" t="s">
        <v>45</v>
      </c>
    </row>
    <row r="846" customFormat="false" ht="13.8" hidden="false" customHeight="false" outlineLevel="0" collapsed="false">
      <c r="A846" s="238" t="s">
        <v>2060</v>
      </c>
      <c r="B846" s="19" t="s">
        <v>51</v>
      </c>
      <c r="C846" s="19" t="s">
        <v>2772</v>
      </c>
      <c r="D846" s="19" t="s">
        <v>53</v>
      </c>
      <c r="E846" s="19" t="s">
        <v>2773</v>
      </c>
      <c r="F846" s="91" t="s">
        <v>2774</v>
      </c>
      <c r="G846" s="97"/>
      <c r="H846" s="97"/>
      <c r="I846" s="19"/>
      <c r="J846" s="19"/>
      <c r="K846" s="19" t="s">
        <v>1001</v>
      </c>
      <c r="L846" s="19"/>
      <c r="M846" s="97"/>
      <c r="N846" s="97"/>
      <c r="O846" s="302" t="s">
        <v>2775</v>
      </c>
      <c r="P846" s="19" t="n">
        <v>1</v>
      </c>
      <c r="Q846" s="15" t="s">
        <v>45</v>
      </c>
    </row>
    <row r="847" customFormat="false" ht="13.8" hidden="false" customHeight="false" outlineLevel="0" collapsed="false">
      <c r="A847" s="238" t="s">
        <v>2722</v>
      </c>
      <c r="B847" s="19" t="s">
        <v>2776</v>
      </c>
      <c r="C847" s="24" t="s">
        <v>2777</v>
      </c>
      <c r="D847" s="19" t="s">
        <v>53</v>
      </c>
      <c r="E847" s="91" t="s">
        <v>2778</v>
      </c>
      <c r="F847" s="91" t="s">
        <v>2778</v>
      </c>
      <c r="G847" s="97"/>
      <c r="H847" s="97"/>
      <c r="I847" s="19"/>
      <c r="J847" s="19"/>
      <c r="K847" s="19" t="n">
        <v>7500</v>
      </c>
      <c r="L847" s="19"/>
      <c r="M847" s="19" t="s">
        <v>2779</v>
      </c>
      <c r="N847" s="20" t="n">
        <v>43254</v>
      </c>
      <c r="O847" s="296" t="s">
        <v>15</v>
      </c>
      <c r="P847" s="19" t="n">
        <v>1</v>
      </c>
      <c r="Q847" s="15" t="s">
        <v>45</v>
      </c>
    </row>
    <row r="848" customFormat="false" ht="13.8" hidden="false" customHeight="false" outlineLevel="0" collapsed="false">
      <c r="A848" s="238" t="s">
        <v>2629</v>
      </c>
      <c r="B848" s="19" t="s">
        <v>395</v>
      </c>
      <c r="C848" s="19" t="s">
        <v>2780</v>
      </c>
      <c r="D848" s="19" t="s">
        <v>53</v>
      </c>
      <c r="E848" s="91" t="s">
        <v>2781</v>
      </c>
      <c r="F848" s="91" t="s">
        <v>2782</v>
      </c>
      <c r="G848" s="97"/>
      <c r="H848" s="97"/>
      <c r="I848" s="19"/>
      <c r="J848" s="19"/>
      <c r="K848" s="19" t="n">
        <v>4100</v>
      </c>
      <c r="L848" s="19"/>
      <c r="M848" s="19" t="s">
        <v>2783</v>
      </c>
      <c r="N848" s="20" t="n">
        <v>43253</v>
      </c>
      <c r="O848" s="296" t="s">
        <v>15</v>
      </c>
      <c r="P848" s="19" t="n">
        <v>1</v>
      </c>
      <c r="Q848" s="15" t="s">
        <v>45</v>
      </c>
    </row>
    <row r="849" customFormat="false" ht="13.8" hidden="false" customHeight="false" outlineLevel="0" collapsed="false">
      <c r="A849" s="238" t="s">
        <v>2235</v>
      </c>
      <c r="B849" s="20" t="n">
        <v>43171</v>
      </c>
      <c r="C849" s="19" t="s">
        <v>2784</v>
      </c>
      <c r="D849" s="19" t="s">
        <v>53</v>
      </c>
      <c r="E849" s="91" t="s">
        <v>2785</v>
      </c>
      <c r="F849" s="19" t="s">
        <v>2786</v>
      </c>
      <c r="G849" s="97"/>
      <c r="H849" s="97"/>
      <c r="I849" s="19"/>
      <c r="J849" s="19"/>
      <c r="K849" s="19" t="s">
        <v>248</v>
      </c>
      <c r="L849" s="19"/>
      <c r="M849" s="97"/>
      <c r="N849" s="97"/>
      <c r="O849" s="302" t="s">
        <v>2787</v>
      </c>
      <c r="P849" s="19" t="n">
        <v>1</v>
      </c>
      <c r="Q849" s="15" t="s">
        <v>45</v>
      </c>
    </row>
    <row r="850" customFormat="false" ht="13.8" hidden="false" customHeight="false" outlineLevel="0" collapsed="false">
      <c r="A850" s="238" t="s">
        <v>2640</v>
      </c>
      <c r="B850" s="19" t="s">
        <v>1114</v>
      </c>
      <c r="C850" s="91" t="s">
        <v>2788</v>
      </c>
      <c r="D850" s="19" t="s">
        <v>53</v>
      </c>
      <c r="E850" s="91" t="s">
        <v>2789</v>
      </c>
      <c r="F850" s="97"/>
      <c r="G850" s="97"/>
      <c r="H850" s="97"/>
      <c r="I850" s="19"/>
      <c r="J850" s="19"/>
      <c r="K850" s="19" t="s">
        <v>2790</v>
      </c>
      <c r="L850" s="19"/>
      <c r="M850" s="97"/>
      <c r="N850" s="97"/>
      <c r="O850" s="291" t="s">
        <v>2791</v>
      </c>
      <c r="P850" s="19" t="n">
        <v>1</v>
      </c>
      <c r="Q850" s="15" t="s">
        <v>45</v>
      </c>
    </row>
    <row r="851" customFormat="false" ht="13.8" hidden="false" customHeight="false" outlineLevel="0" collapsed="false">
      <c r="A851" s="3" t="s">
        <v>34</v>
      </c>
      <c r="B851" s="59" t="s">
        <v>1</v>
      </c>
      <c r="C851" s="4" t="s">
        <v>35</v>
      </c>
      <c r="D851" s="4" t="s">
        <v>3</v>
      </c>
      <c r="E851" s="4" t="s">
        <v>1021</v>
      </c>
      <c r="F851" s="5" t="s">
        <v>37</v>
      </c>
      <c r="G851" s="4" t="s">
        <v>38</v>
      </c>
      <c r="H851" s="6" t="s">
        <v>39</v>
      </c>
      <c r="I851" s="6"/>
      <c r="J851" s="6"/>
      <c r="K851" s="6" t="s">
        <v>40</v>
      </c>
      <c r="L851" s="6"/>
      <c r="M851" s="4" t="s">
        <v>41</v>
      </c>
      <c r="N851" s="6" t="s">
        <v>42</v>
      </c>
      <c r="O851" s="370" t="s">
        <v>43</v>
      </c>
      <c r="P851" s="4" t="s">
        <v>44</v>
      </c>
      <c r="Q851" s="15" t="s">
        <v>45</v>
      </c>
    </row>
    <row r="852" customFormat="false" ht="13.8" hidden="false" customHeight="false" outlineLevel="0" collapsed="false">
      <c r="A852" s="60" t="n">
        <v>43253</v>
      </c>
      <c r="B852" s="374" t="s">
        <v>403</v>
      </c>
      <c r="E852" s="63"/>
      <c r="F852" s="64" t="n">
        <f aca="false">G852+H852+K852</f>
        <v>18200</v>
      </c>
      <c r="G852" s="65" t="n">
        <f aca="false">SUM(G853:G855)</f>
        <v>14000</v>
      </c>
      <c r="H852" s="115" t="n">
        <f aca="false">SUM(H853:H855)</f>
        <v>0</v>
      </c>
      <c r="I852" s="65"/>
      <c r="J852" s="65"/>
      <c r="K852" s="65" t="n">
        <f aca="false">SUM(K853:K855)</f>
        <v>4200</v>
      </c>
      <c r="L852" s="65"/>
      <c r="M852" s="281"/>
      <c r="N852" s="281"/>
      <c r="O852" s="97"/>
      <c r="P852" s="65" t="n">
        <f aca="false">SUM(P853:P22815)</f>
        <v>7.48383363953823E+049</v>
      </c>
      <c r="Q852" s="15" t="s">
        <v>45</v>
      </c>
      <c r="R852" s="100"/>
      <c r="S852" s="100"/>
      <c r="T852" s="100"/>
      <c r="U852" s="100"/>
      <c r="V852" s="100"/>
      <c r="W852" s="100"/>
      <c r="X852" s="100"/>
      <c r="Y852" s="100"/>
      <c r="Z852" s="100"/>
      <c r="AA852" s="100"/>
      <c r="AB852" s="100"/>
      <c r="AC852" s="100"/>
      <c r="AD852" s="100"/>
      <c r="AE852" s="100"/>
      <c r="AF852" s="100"/>
      <c r="AG852" s="100"/>
      <c r="AH852" s="100"/>
      <c r="AI852" s="100"/>
      <c r="AJ852" s="100"/>
      <c r="AK852" s="100"/>
    </row>
    <row r="853" customFormat="false" ht="13.8" hidden="false" customHeight="false" outlineLevel="0" collapsed="false">
      <c r="A853" s="97"/>
      <c r="B853" s="97"/>
      <c r="C853" s="97"/>
      <c r="D853" s="97"/>
      <c r="E853" s="97"/>
      <c r="F853" s="97"/>
      <c r="G853" s="97"/>
      <c r="H853" s="97"/>
      <c r="I853" s="97"/>
      <c r="J853" s="97"/>
      <c r="K853" s="97"/>
      <c r="L853" s="97"/>
      <c r="M853" s="97"/>
      <c r="N853" s="97"/>
      <c r="O853" s="97"/>
      <c r="P853" s="97"/>
      <c r="Q853" s="15" t="s">
        <v>45</v>
      </c>
    </row>
    <row r="854" customFormat="false" ht="13.8" hidden="false" customHeight="false" outlineLevel="0" collapsed="false">
      <c r="A854" s="238" t="s">
        <v>2645</v>
      </c>
      <c r="B854" s="19" t="s">
        <v>2792</v>
      </c>
      <c r="C854" s="19" t="s">
        <v>2793</v>
      </c>
      <c r="D854" s="19" t="s">
        <v>476</v>
      </c>
      <c r="E854" s="91" t="s">
        <v>2794</v>
      </c>
      <c r="F854" s="19" t="s">
        <v>2795</v>
      </c>
      <c r="G854" s="97"/>
      <c r="H854" s="97"/>
      <c r="I854" s="19"/>
      <c r="J854" s="19"/>
      <c r="K854" s="19" t="n">
        <v>4200</v>
      </c>
      <c r="L854" s="19"/>
      <c r="M854" s="19" t="s">
        <v>2796</v>
      </c>
      <c r="N854" s="20" t="n">
        <v>43254</v>
      </c>
      <c r="O854" s="296" t="s">
        <v>15</v>
      </c>
      <c r="P854" s="19" t="n">
        <v>1</v>
      </c>
      <c r="Q854" s="15" t="s">
        <v>45</v>
      </c>
    </row>
    <row r="855" customFormat="false" ht="13.8" hidden="false" customHeight="false" outlineLevel="0" collapsed="false">
      <c r="A855" s="348" t="s">
        <v>2797</v>
      </c>
      <c r="B855" s="140"/>
      <c r="C855" s="140"/>
      <c r="D855" s="248" t="s">
        <v>2798</v>
      </c>
      <c r="E855" s="113" t="s">
        <v>2799</v>
      </c>
      <c r="F855" s="113" t="s">
        <v>2800</v>
      </c>
      <c r="G855" s="113" t="n">
        <v>14000</v>
      </c>
      <c r="H855" s="388" t="s">
        <v>2800</v>
      </c>
      <c r="I855" s="113"/>
      <c r="J855" s="113"/>
      <c r="K855" s="113"/>
      <c r="L855" s="113"/>
      <c r="M855" s="113" t="s">
        <v>2800</v>
      </c>
      <c r="N855" s="113" t="s">
        <v>2800</v>
      </c>
      <c r="O855" s="389" t="s">
        <v>2800</v>
      </c>
      <c r="P855" s="91" t="n">
        <v>1</v>
      </c>
      <c r="Q855" s="15" t="s">
        <v>45</v>
      </c>
    </row>
    <row r="856" customFormat="false" ht="13.8" hidden="false" customHeight="false" outlineLevel="0" collapsed="false">
      <c r="A856" s="3" t="s">
        <v>34</v>
      </c>
      <c r="B856" s="59" t="s">
        <v>1</v>
      </c>
      <c r="C856" s="4" t="s">
        <v>35</v>
      </c>
      <c r="D856" s="4" t="s">
        <v>3</v>
      </c>
      <c r="E856" s="4" t="s">
        <v>1021</v>
      </c>
      <c r="F856" s="5" t="s">
        <v>37</v>
      </c>
      <c r="G856" s="4" t="s">
        <v>38</v>
      </c>
      <c r="H856" s="6" t="s">
        <v>39</v>
      </c>
      <c r="I856" s="6"/>
      <c r="J856" s="6"/>
      <c r="K856" s="6" t="s">
        <v>40</v>
      </c>
      <c r="L856" s="6"/>
      <c r="M856" s="4" t="s">
        <v>41</v>
      </c>
      <c r="N856" s="6" t="s">
        <v>42</v>
      </c>
      <c r="O856" s="370" t="s">
        <v>43</v>
      </c>
      <c r="P856" s="4" t="s">
        <v>44</v>
      </c>
      <c r="Q856" s="15" t="s">
        <v>45</v>
      </c>
    </row>
    <row r="857" customFormat="false" ht="13.8" hidden="false" customHeight="false" outlineLevel="0" collapsed="false">
      <c r="A857" s="60" t="n">
        <v>43255</v>
      </c>
      <c r="B857" s="374" t="s">
        <v>2801</v>
      </c>
      <c r="E857" s="63"/>
      <c r="F857" s="64" t="n">
        <f aca="false">G857+H857+K857</f>
        <v>116100</v>
      </c>
      <c r="G857" s="65" t="n">
        <f aca="false">SUM(G858:G869)</f>
        <v>46000</v>
      </c>
      <c r="H857" s="115" t="n">
        <f aca="false">SUM(H858:H867)</f>
        <v>0</v>
      </c>
      <c r="I857" s="65"/>
      <c r="J857" s="65"/>
      <c r="K857" s="65" t="n">
        <f aca="false">SUM(K858:K869)</f>
        <v>70100</v>
      </c>
      <c r="L857" s="65"/>
      <c r="M857" s="281"/>
      <c r="N857" s="281"/>
      <c r="O857" s="97"/>
      <c r="P857" s="65" t="n">
        <f aca="false">SUM(P858:P22820)</f>
        <v>3.74191681976912E+049</v>
      </c>
      <c r="Q857" s="15" t="s">
        <v>45</v>
      </c>
    </row>
    <row r="858" customFormat="false" ht="13.8" hidden="false" customHeight="false" outlineLevel="0" collapsed="false">
      <c r="A858" s="348" t="s">
        <v>1810</v>
      </c>
      <c r="B858" s="19" t="s">
        <v>457</v>
      </c>
      <c r="C858" s="19" t="s">
        <v>2708</v>
      </c>
      <c r="D858" s="19" t="s">
        <v>53</v>
      </c>
      <c r="E858" s="91" t="s">
        <v>2802</v>
      </c>
      <c r="F858" s="113" t="s">
        <v>2803</v>
      </c>
      <c r="G858" s="19" t="n">
        <v>14000</v>
      </c>
      <c r="H858" s="97"/>
      <c r="I858" s="97"/>
      <c r="J858" s="97"/>
      <c r="K858" s="97"/>
      <c r="M858" s="24" t="s">
        <v>1113</v>
      </c>
      <c r="N858" s="20" t="n">
        <v>43256</v>
      </c>
      <c r="O858" s="296" t="s">
        <v>2804</v>
      </c>
      <c r="P858" s="19" t="n">
        <v>1</v>
      </c>
      <c r="Q858" s="15" t="s">
        <v>45</v>
      </c>
    </row>
    <row r="859" customFormat="false" ht="13.8" hidden="false" customHeight="false" outlineLevel="0" collapsed="false">
      <c r="A859" s="348" t="s">
        <v>1814</v>
      </c>
      <c r="B859" s="150" t="n">
        <v>43445</v>
      </c>
      <c r="C859" s="91" t="s">
        <v>2805</v>
      </c>
      <c r="D859" s="19" t="s">
        <v>476</v>
      </c>
      <c r="E859" s="19" t="s">
        <v>2806</v>
      </c>
      <c r="F859" s="19" t="s">
        <v>2807</v>
      </c>
      <c r="G859" s="32" t="s">
        <v>2808</v>
      </c>
      <c r="H859" s="97"/>
      <c r="I859" s="97"/>
      <c r="J859" s="97"/>
      <c r="K859" s="97"/>
      <c r="L859" s="97"/>
      <c r="M859" s="97"/>
      <c r="N859" s="97"/>
      <c r="O859" s="390" t="s">
        <v>2809</v>
      </c>
      <c r="P859" s="19" t="n">
        <v>1</v>
      </c>
      <c r="Q859" s="15" t="s">
        <v>45</v>
      </c>
    </row>
    <row r="860" customFormat="false" ht="13.8" hidden="false" customHeight="false" outlineLevel="0" collapsed="false">
      <c r="A860" s="238" t="s">
        <v>2629</v>
      </c>
      <c r="B860" s="118" t="n">
        <v>0.623611111111111</v>
      </c>
      <c r="C860" s="91" t="s">
        <v>2655</v>
      </c>
      <c r="D860" s="19" t="s">
        <v>2656</v>
      </c>
      <c r="E860" s="91" t="s">
        <v>2810</v>
      </c>
      <c r="F860" s="91" t="s">
        <v>2811</v>
      </c>
      <c r="G860" s="97"/>
      <c r="H860" s="97"/>
      <c r="I860" s="19"/>
      <c r="J860" s="19"/>
      <c r="K860" s="19" t="n">
        <v>40000</v>
      </c>
      <c r="L860" s="19"/>
      <c r="M860" s="19" t="s">
        <v>2812</v>
      </c>
      <c r="N860" s="20" t="n">
        <v>43257</v>
      </c>
      <c r="O860" s="377" t="s">
        <v>2813</v>
      </c>
      <c r="P860" s="19" t="n">
        <v>1</v>
      </c>
      <c r="Q860" s="15" t="s">
        <v>45</v>
      </c>
    </row>
    <row r="861" customFormat="false" ht="13.8" hidden="false" customHeight="false" outlineLevel="0" collapsed="false">
      <c r="A861" s="238" t="s">
        <v>2235</v>
      </c>
      <c r="B861" s="236" t="s">
        <v>1988</v>
      </c>
      <c r="C861" s="19" t="s">
        <v>2651</v>
      </c>
      <c r="D861" s="19" t="s">
        <v>53</v>
      </c>
      <c r="E861" s="91" t="s">
        <v>2814</v>
      </c>
      <c r="F861" s="29" t="s">
        <v>2815</v>
      </c>
      <c r="G861" s="97"/>
      <c r="H861" s="97"/>
      <c r="I861" s="19"/>
      <c r="J861" s="19"/>
      <c r="K861" s="19" t="n">
        <v>5100</v>
      </c>
      <c r="L861" s="19"/>
      <c r="M861" s="19" t="s">
        <v>2816</v>
      </c>
      <c r="N861" s="20" t="n">
        <v>43256</v>
      </c>
      <c r="O861" s="377" t="s">
        <v>2813</v>
      </c>
      <c r="P861" s="19" t="n">
        <v>1</v>
      </c>
      <c r="Q861" s="15" t="s">
        <v>45</v>
      </c>
    </row>
    <row r="862" customFormat="false" ht="13.8" hidden="false" customHeight="false" outlineLevel="0" collapsed="false">
      <c r="A862" s="348" t="s">
        <v>1678</v>
      </c>
      <c r="B862" s="178" t="s">
        <v>113</v>
      </c>
      <c r="C862" s="178" t="s">
        <v>2313</v>
      </c>
      <c r="D862" s="178" t="s">
        <v>801</v>
      </c>
      <c r="E862" s="204" t="s">
        <v>2314</v>
      </c>
      <c r="F862" s="204" t="s">
        <v>2315</v>
      </c>
      <c r="G862" s="178"/>
      <c r="H862" s="205"/>
      <c r="I862" s="178"/>
      <c r="J862" s="178"/>
      <c r="K862" s="178" t="n">
        <v>13000</v>
      </c>
      <c r="L862" s="178"/>
      <c r="M862" s="178" t="s">
        <v>2316</v>
      </c>
      <c r="N862" s="20" t="n">
        <v>43257</v>
      </c>
      <c r="O862" s="296" t="s">
        <v>2817</v>
      </c>
      <c r="P862" s="19" t="n">
        <v>1</v>
      </c>
      <c r="Q862" s="15" t="s">
        <v>45</v>
      </c>
    </row>
    <row r="863" customFormat="false" ht="13.8" hidden="false" customHeight="false" outlineLevel="0" collapsed="false">
      <c r="A863" s="238" t="s">
        <v>2645</v>
      </c>
      <c r="B863" s="19" t="s">
        <v>371</v>
      </c>
      <c r="C863" s="98" t="s">
        <v>2818</v>
      </c>
      <c r="D863" s="19" t="s">
        <v>53</v>
      </c>
      <c r="E863" s="19" t="s">
        <v>2819</v>
      </c>
      <c r="F863" s="97"/>
      <c r="G863" s="97"/>
      <c r="H863" s="97"/>
      <c r="I863" s="97"/>
      <c r="J863" s="97"/>
      <c r="K863" s="97"/>
      <c r="L863" s="97"/>
      <c r="M863" s="97"/>
      <c r="N863" s="97"/>
      <c r="O863" s="233" t="s">
        <v>2820</v>
      </c>
      <c r="P863" s="19" t="n">
        <v>1</v>
      </c>
      <c r="Q863" s="15" t="s">
        <v>45</v>
      </c>
    </row>
    <row r="864" customFormat="false" ht="13.8" hidden="false" customHeight="false" outlineLevel="0" collapsed="false">
      <c r="A864" s="238" t="s">
        <v>2332</v>
      </c>
      <c r="B864" s="20" t="n">
        <v>43236</v>
      </c>
      <c r="C864" s="98" t="s">
        <v>2821</v>
      </c>
      <c r="D864" s="19" t="s">
        <v>53</v>
      </c>
      <c r="E864" s="91" t="s">
        <v>2822</v>
      </c>
      <c r="F864" s="21" t="s">
        <v>2823</v>
      </c>
      <c r="G864" s="97"/>
      <c r="H864" s="97"/>
      <c r="I864" s="19"/>
      <c r="J864" s="19"/>
      <c r="K864" s="19" t="n">
        <v>12000</v>
      </c>
      <c r="L864" s="19"/>
      <c r="M864" s="19" t="s">
        <v>2824</v>
      </c>
      <c r="N864" s="20" t="n">
        <v>43259</v>
      </c>
      <c r="O864" s="227" t="s">
        <v>15</v>
      </c>
      <c r="P864" s="19" t="n">
        <v>1</v>
      </c>
      <c r="Q864" s="15" t="s">
        <v>45</v>
      </c>
    </row>
    <row r="865" customFormat="false" ht="13.8" hidden="false" customHeight="false" outlineLevel="0" collapsed="false">
      <c r="A865" s="348" t="s">
        <v>2825</v>
      </c>
      <c r="B865" s="19" t="s">
        <v>83</v>
      </c>
      <c r="C865" s="19" t="s">
        <v>1438</v>
      </c>
      <c r="D865" s="19" t="s">
        <v>53</v>
      </c>
      <c r="E865" s="91" t="s">
        <v>2826</v>
      </c>
      <c r="F865" s="91" t="s">
        <v>2702</v>
      </c>
      <c r="G865" s="19" t="n">
        <v>32000</v>
      </c>
      <c r="H865" s="97"/>
      <c r="I865" s="97"/>
      <c r="J865" s="97"/>
      <c r="K865" s="97"/>
      <c r="L865" s="97"/>
      <c r="M865" s="19" t="s">
        <v>1442</v>
      </c>
      <c r="N865" s="20" t="n">
        <v>43257</v>
      </c>
      <c r="O865" s="227" t="s">
        <v>2827</v>
      </c>
      <c r="P865" s="19" t="n">
        <v>1</v>
      </c>
      <c r="Q865" s="15" t="s">
        <v>45</v>
      </c>
    </row>
    <row r="866" customFormat="false" ht="13.8" hidden="false" customHeight="false" outlineLevel="0" collapsed="false">
      <c r="A866" s="238" t="s">
        <v>2259</v>
      </c>
      <c r="B866" s="141" t="s">
        <v>2828</v>
      </c>
      <c r="C866" s="141" t="s">
        <v>2829</v>
      </c>
      <c r="D866" s="141" t="s">
        <v>801</v>
      </c>
      <c r="E866" s="95" t="s">
        <v>2830</v>
      </c>
      <c r="F866" s="95" t="s">
        <v>2831</v>
      </c>
      <c r="G866" s="183"/>
      <c r="H866" s="141" t="s">
        <v>651</v>
      </c>
      <c r="I866" s="183"/>
      <c r="J866" s="183"/>
      <c r="K866" s="183"/>
      <c r="L866" s="183"/>
      <c r="M866" s="141" t="s">
        <v>2832</v>
      </c>
      <c r="N866" s="184" t="n">
        <v>43260</v>
      </c>
      <c r="O866" s="391" t="s">
        <v>2746</v>
      </c>
      <c r="P866" s="19" t="n">
        <v>1</v>
      </c>
      <c r="Q866" s="15" t="s">
        <v>45</v>
      </c>
    </row>
    <row r="867" customFormat="false" ht="13.8" hidden="false" customHeight="false" outlineLevel="0" collapsed="false">
      <c r="A867" s="238" t="s">
        <v>2660</v>
      </c>
      <c r="B867" s="20" t="n">
        <v>43119</v>
      </c>
      <c r="C867" s="19" t="s">
        <v>2833</v>
      </c>
      <c r="D867" s="19" t="s">
        <v>476</v>
      </c>
      <c r="E867" s="91" t="s">
        <v>2834</v>
      </c>
      <c r="F867" s="97"/>
      <c r="G867" s="97"/>
      <c r="H867" s="97"/>
      <c r="I867" s="97"/>
      <c r="J867" s="97"/>
      <c r="K867" s="97"/>
      <c r="L867" s="97"/>
      <c r="M867" s="97"/>
      <c r="N867" s="97"/>
      <c r="O867" s="97"/>
      <c r="P867" s="97"/>
      <c r="Q867" s="15" t="s">
        <v>45</v>
      </c>
    </row>
    <row r="868" customFormat="false" ht="13.8" hidden="false" customHeight="false" outlineLevel="0" collapsed="false">
      <c r="A868" s="238" t="s">
        <v>2269</v>
      </c>
      <c r="B868" s="19" t="s">
        <v>2835</v>
      </c>
      <c r="C868" s="19" t="s">
        <v>2836</v>
      </c>
      <c r="D868" s="19" t="s">
        <v>476</v>
      </c>
      <c r="E868" s="91" t="s">
        <v>2837</v>
      </c>
      <c r="F868" s="91" t="s">
        <v>2838</v>
      </c>
      <c r="G868" s="97"/>
      <c r="H868" s="97"/>
      <c r="I868" s="19"/>
      <c r="J868" s="19"/>
      <c r="K868" s="19" t="s">
        <v>2839</v>
      </c>
      <c r="L868" s="19"/>
      <c r="M868" s="97"/>
      <c r="N868" s="97"/>
      <c r="O868" s="251" t="s">
        <v>2840</v>
      </c>
      <c r="P868" s="97"/>
      <c r="Q868" s="15" t="s">
        <v>45</v>
      </c>
    </row>
    <row r="869" customFormat="false" ht="13.8" hidden="false" customHeight="false" outlineLevel="0" collapsed="false">
      <c r="A869" s="238" t="s">
        <v>2668</v>
      </c>
      <c r="B869" s="150" t="n">
        <v>43393</v>
      </c>
      <c r="C869" s="91" t="s">
        <v>2841</v>
      </c>
      <c r="D869" s="19" t="s">
        <v>476</v>
      </c>
      <c r="E869" s="19" t="s">
        <v>2842</v>
      </c>
      <c r="F869" s="97"/>
      <c r="G869" s="97"/>
      <c r="H869" s="97"/>
      <c r="I869" s="19"/>
      <c r="J869" s="19"/>
      <c r="K869" s="19" t="s">
        <v>859</v>
      </c>
      <c r="L869" s="19"/>
      <c r="M869" s="97"/>
      <c r="N869" s="97"/>
      <c r="O869" s="356" t="s">
        <v>2843</v>
      </c>
      <c r="P869" s="97"/>
      <c r="Q869" s="15" t="s">
        <v>45</v>
      </c>
    </row>
    <row r="870" customFormat="false" ht="13.8" hidden="false" customHeight="false" outlineLevel="0" collapsed="false">
      <c r="A870" s="3" t="s">
        <v>34</v>
      </c>
      <c r="B870" s="59" t="s">
        <v>1</v>
      </c>
      <c r="C870" s="4" t="s">
        <v>35</v>
      </c>
      <c r="D870" s="4" t="s">
        <v>3</v>
      </c>
      <c r="E870" s="4" t="s">
        <v>1021</v>
      </c>
      <c r="F870" s="5" t="s">
        <v>37</v>
      </c>
      <c r="G870" s="4" t="s">
        <v>38</v>
      </c>
      <c r="H870" s="6" t="s">
        <v>39</v>
      </c>
      <c r="I870" s="6"/>
      <c r="J870" s="6"/>
      <c r="K870" s="6" t="s">
        <v>40</v>
      </c>
      <c r="L870" s="6"/>
      <c r="M870" s="4" t="s">
        <v>41</v>
      </c>
      <c r="N870" s="6" t="s">
        <v>42</v>
      </c>
      <c r="O870" s="370" t="s">
        <v>43</v>
      </c>
      <c r="P870" s="4" t="s">
        <v>44</v>
      </c>
      <c r="Q870" s="15" t="s">
        <v>45</v>
      </c>
    </row>
    <row r="871" customFormat="false" ht="13.8" hidden="false" customHeight="false" outlineLevel="0" collapsed="false">
      <c r="A871" s="60" t="n">
        <v>43256</v>
      </c>
      <c r="B871" s="374" t="s">
        <v>260</v>
      </c>
      <c r="E871" s="63"/>
      <c r="F871" s="64" t="n">
        <f aca="false">G871+H871+K871</f>
        <v>5100</v>
      </c>
      <c r="G871" s="65" t="n">
        <f aca="false">SUM(G872:G874)</f>
        <v>0</v>
      </c>
      <c r="H871" s="115" t="n">
        <f aca="false">SUM(H872:H881)</f>
        <v>0</v>
      </c>
      <c r="I871" s="65"/>
      <c r="J871" s="65"/>
      <c r="K871" s="65" t="n">
        <f aca="false">SUM(K872:K874)</f>
        <v>5100</v>
      </c>
      <c r="L871" s="65"/>
      <c r="M871" s="281"/>
      <c r="N871" s="281"/>
      <c r="O871" s="97"/>
      <c r="P871" s="65" t="n">
        <f aca="false">SUM(P872:P22834)</f>
        <v>1.87095840988456E+049</v>
      </c>
      <c r="Q871" s="15" t="s">
        <v>45</v>
      </c>
    </row>
    <row r="872" customFormat="false" ht="13.8" hidden="false" customHeight="false" outlineLevel="0" collapsed="false">
      <c r="A872" s="238" t="s">
        <v>2060</v>
      </c>
      <c r="B872" s="19" t="s">
        <v>1505</v>
      </c>
      <c r="C872" s="19" t="s">
        <v>2844</v>
      </c>
      <c r="D872" s="19" t="s">
        <v>53</v>
      </c>
      <c r="E872" s="91" t="s">
        <v>2845</v>
      </c>
      <c r="F872" s="91" t="s">
        <v>2846</v>
      </c>
      <c r="G872" s="97"/>
      <c r="H872" s="97"/>
      <c r="I872" s="19"/>
      <c r="J872" s="19"/>
      <c r="K872" s="19" t="n">
        <v>5100</v>
      </c>
      <c r="L872" s="19"/>
      <c r="M872" s="19" t="s">
        <v>2847</v>
      </c>
      <c r="N872" s="20" t="n">
        <v>43256</v>
      </c>
      <c r="O872" s="227" t="s">
        <v>15</v>
      </c>
      <c r="P872" s="19" t="n">
        <v>1</v>
      </c>
      <c r="Q872" s="15" t="s">
        <v>45</v>
      </c>
    </row>
    <row r="873" customFormat="false" ht="13.8" hidden="false" customHeight="false" outlineLevel="0" collapsed="false">
      <c r="A873" s="238" t="s">
        <v>2722</v>
      </c>
      <c r="B873" s="19" t="s">
        <v>1114</v>
      </c>
      <c r="C873" s="98" t="s">
        <v>2848</v>
      </c>
      <c r="D873" s="19" t="s">
        <v>53</v>
      </c>
      <c r="E873" s="91" t="s">
        <v>2849</v>
      </c>
      <c r="F873" s="19" t="s">
        <v>2850</v>
      </c>
      <c r="G873" s="97"/>
      <c r="H873" s="97"/>
      <c r="I873" s="97"/>
      <c r="J873" s="97"/>
      <c r="K873" s="97"/>
      <c r="L873" s="97"/>
      <c r="M873" s="97"/>
      <c r="N873" s="97"/>
      <c r="O873" s="251" t="s">
        <v>2851</v>
      </c>
      <c r="P873" s="19" t="n">
        <v>1</v>
      </c>
      <c r="Q873" s="15" t="s">
        <v>45</v>
      </c>
    </row>
    <row r="874" customFormat="false" ht="13.8" hidden="false" customHeight="false" outlineLevel="0" collapsed="false">
      <c r="A874" s="97"/>
      <c r="B874" s="97"/>
      <c r="C874" s="19" t="s">
        <v>2852</v>
      </c>
      <c r="D874" s="19" t="s">
        <v>476</v>
      </c>
      <c r="E874" s="91" t="s">
        <v>2853</v>
      </c>
      <c r="F874" s="19" t="s">
        <v>2854</v>
      </c>
      <c r="G874" s="97"/>
      <c r="H874" s="97"/>
      <c r="I874" s="97"/>
      <c r="J874" s="97"/>
      <c r="K874" s="97"/>
      <c r="L874" s="97"/>
      <c r="M874" s="97"/>
      <c r="N874" s="97"/>
      <c r="O874" s="392" t="s">
        <v>2855</v>
      </c>
      <c r="P874" s="97"/>
      <c r="Q874" s="15" t="s">
        <v>45</v>
      </c>
    </row>
    <row r="875" customFormat="false" ht="13.8" hidden="false" customHeight="false" outlineLevel="0" collapsed="false">
      <c r="A875" s="3" t="s">
        <v>34</v>
      </c>
      <c r="B875" s="59" t="s">
        <v>1</v>
      </c>
      <c r="C875" s="4" t="s">
        <v>35</v>
      </c>
      <c r="D875" s="4" t="s">
        <v>3</v>
      </c>
      <c r="E875" s="4" t="s">
        <v>1021</v>
      </c>
      <c r="F875" s="5" t="s">
        <v>37</v>
      </c>
      <c r="G875" s="4" t="s">
        <v>38</v>
      </c>
      <c r="H875" s="6" t="s">
        <v>39</v>
      </c>
      <c r="I875" s="6"/>
      <c r="J875" s="6"/>
      <c r="K875" s="6" t="s">
        <v>40</v>
      </c>
      <c r="L875" s="6"/>
      <c r="M875" s="4" t="s">
        <v>41</v>
      </c>
      <c r="N875" s="6" t="s">
        <v>42</v>
      </c>
      <c r="O875" s="370" t="s">
        <v>43</v>
      </c>
      <c r="P875" s="4" t="s">
        <v>44</v>
      </c>
      <c r="Q875" s="15" t="s">
        <v>45</v>
      </c>
    </row>
    <row r="876" customFormat="false" ht="13.8" hidden="false" customHeight="false" outlineLevel="0" collapsed="false">
      <c r="A876" s="60" t="n">
        <v>43257</v>
      </c>
      <c r="B876" s="374" t="s">
        <v>311</v>
      </c>
      <c r="E876" s="63"/>
      <c r="F876" s="64" t="n">
        <f aca="false">G876+H876+K876</f>
        <v>44000</v>
      </c>
      <c r="G876" s="65" t="n">
        <f aca="false">SUM(G877:G892)</f>
        <v>33000</v>
      </c>
      <c r="H876" s="115" t="n">
        <f aca="false">SUM(H877:H886)</f>
        <v>0</v>
      </c>
      <c r="I876" s="65"/>
      <c r="J876" s="65"/>
      <c r="K876" s="65" t="n">
        <f aca="false">SUM(K877:K892)</f>
        <v>11000</v>
      </c>
      <c r="L876" s="65"/>
      <c r="M876" s="281"/>
      <c r="N876" s="281"/>
      <c r="O876" s="97"/>
      <c r="P876" s="65" t="n">
        <f aca="false">SUM(P877:P22839)</f>
        <v>9.35479204942279E+048</v>
      </c>
      <c r="Q876" s="15" t="s">
        <v>45</v>
      </c>
    </row>
    <row r="877" customFormat="false" ht="13.8" hidden="false" customHeight="false" outlineLevel="0" collapsed="false">
      <c r="A877" s="238" t="s">
        <v>2060</v>
      </c>
      <c r="B877" s="110" t="n">
        <v>0.40625</v>
      </c>
      <c r="C877" s="19" t="s">
        <v>2856</v>
      </c>
      <c r="D877" s="19" t="s">
        <v>110</v>
      </c>
      <c r="E877" s="19" t="s">
        <v>2857</v>
      </c>
      <c r="F877" s="19" t="s">
        <v>2858</v>
      </c>
      <c r="G877" s="97"/>
      <c r="H877" s="97"/>
      <c r="I877" s="19"/>
      <c r="J877" s="19"/>
      <c r="K877" s="19" t="s">
        <v>2859</v>
      </c>
      <c r="L877" s="19"/>
      <c r="M877" s="97"/>
      <c r="N877" s="97"/>
      <c r="O877" s="226" t="s">
        <v>2860</v>
      </c>
      <c r="P877" s="19" t="n">
        <v>1</v>
      </c>
      <c r="Q877" s="15" t="s">
        <v>45</v>
      </c>
    </row>
    <row r="878" customFormat="false" ht="13.8" hidden="false" customHeight="false" outlineLevel="0" collapsed="false">
      <c r="A878" s="348" t="s">
        <v>2861</v>
      </c>
      <c r="B878" s="19" t="s">
        <v>51</v>
      </c>
      <c r="C878" s="98" t="s">
        <v>2862</v>
      </c>
      <c r="D878" s="19" t="s">
        <v>110</v>
      </c>
      <c r="E878" s="19" t="s">
        <v>2863</v>
      </c>
      <c r="F878" s="19" t="s">
        <v>2864</v>
      </c>
      <c r="G878" s="19" t="n">
        <v>4200</v>
      </c>
      <c r="H878" s="97"/>
      <c r="I878" s="19"/>
      <c r="J878" s="19"/>
      <c r="K878" s="19"/>
      <c r="L878" s="15"/>
      <c r="M878" s="24" t="s">
        <v>2865</v>
      </c>
      <c r="N878" s="20" t="n">
        <v>43258</v>
      </c>
      <c r="O878" s="296" t="s">
        <v>1100</v>
      </c>
      <c r="P878" s="19" t="n">
        <v>1</v>
      </c>
      <c r="Q878" s="15" t="s">
        <v>45</v>
      </c>
    </row>
    <row r="879" customFormat="false" ht="13.8" hidden="false" customHeight="false" outlineLevel="0" collapsed="false">
      <c r="A879" s="348" t="s">
        <v>2683</v>
      </c>
      <c r="B879" s="19" t="s">
        <v>575</v>
      </c>
      <c r="C879" s="91" t="s">
        <v>2866</v>
      </c>
      <c r="D879" s="19" t="s">
        <v>476</v>
      </c>
      <c r="E879" s="91" t="s">
        <v>2867</v>
      </c>
      <c r="F879" s="91" t="s">
        <v>2868</v>
      </c>
      <c r="G879" s="97"/>
      <c r="H879" s="97"/>
      <c r="I879" s="19"/>
      <c r="J879" s="19"/>
      <c r="K879" s="19" t="s">
        <v>1464</v>
      </c>
      <c r="L879" s="19"/>
      <c r="M879" s="97"/>
      <c r="N879" s="97"/>
      <c r="O879" s="191" t="s">
        <v>2869</v>
      </c>
      <c r="P879" s="19" t="n">
        <v>1</v>
      </c>
      <c r="Q879" s="15" t="s">
        <v>45</v>
      </c>
    </row>
    <row r="880" customFormat="false" ht="13.8" hidden="false" customHeight="false" outlineLevel="0" collapsed="false">
      <c r="A880" s="121" t="s">
        <v>2870</v>
      </c>
      <c r="B880" s="141" t="s">
        <v>117</v>
      </c>
      <c r="C880" s="141" t="s">
        <v>2871</v>
      </c>
      <c r="D880" s="141" t="s">
        <v>476</v>
      </c>
      <c r="E880" s="95" t="s">
        <v>2872</v>
      </c>
      <c r="F880" s="141" t="s">
        <v>2873</v>
      </c>
      <c r="G880" s="141" t="s">
        <v>2874</v>
      </c>
      <c r="H880" s="183"/>
      <c r="I880" s="278"/>
      <c r="J880" s="278"/>
      <c r="K880" s="278"/>
      <c r="L880" s="278"/>
      <c r="M880" s="141" t="s">
        <v>2875</v>
      </c>
      <c r="N880" s="184" t="n">
        <v>43267</v>
      </c>
      <c r="O880" s="276" t="s">
        <v>2876</v>
      </c>
      <c r="P880" s="141" t="n">
        <v>1</v>
      </c>
      <c r="Q880" s="15" t="s">
        <v>45</v>
      </c>
    </row>
    <row r="881" customFormat="false" ht="13.8" hidden="false" customHeight="false" outlineLevel="0" collapsed="false">
      <c r="A881" s="348" t="s">
        <v>2877</v>
      </c>
      <c r="B881" s="19" t="s">
        <v>930</v>
      </c>
      <c r="C881" s="19" t="s">
        <v>2878</v>
      </c>
      <c r="D881" s="19" t="s">
        <v>53</v>
      </c>
      <c r="E881" s="91" t="s">
        <v>2879</v>
      </c>
      <c r="F881" s="91" t="s">
        <v>2880</v>
      </c>
      <c r="G881" s="19" t="n">
        <v>6000</v>
      </c>
      <c r="H881" s="97"/>
      <c r="I881" s="97"/>
      <c r="J881" s="97"/>
      <c r="K881" s="97"/>
      <c r="L881" s="97"/>
      <c r="M881" s="19" t="s">
        <v>2881</v>
      </c>
      <c r="N881" s="20" t="n">
        <v>43261</v>
      </c>
      <c r="O881" s="296" t="s">
        <v>1100</v>
      </c>
      <c r="P881" s="19" t="n">
        <v>1</v>
      </c>
      <c r="Q881" s="15" t="s">
        <v>45</v>
      </c>
    </row>
    <row r="882" customFormat="false" ht="13.8" hidden="false" customHeight="false" outlineLevel="0" collapsed="false">
      <c r="A882" s="238" t="s">
        <v>2332</v>
      </c>
      <c r="B882" s="191" t="s">
        <v>2882</v>
      </c>
      <c r="C882" s="393" t="s">
        <v>2883</v>
      </c>
      <c r="D882" s="191" t="s">
        <v>801</v>
      </c>
      <c r="E882" s="19" t="s">
        <v>2884</v>
      </c>
      <c r="F882" s="191" t="s">
        <v>2885</v>
      </c>
      <c r="G882" s="191"/>
      <c r="H882" s="351"/>
      <c r="I882" s="191"/>
      <c r="J882" s="191"/>
      <c r="K882" s="191" t="s">
        <v>2886</v>
      </c>
      <c r="L882" s="191"/>
      <c r="M882" s="191" t="s">
        <v>2887</v>
      </c>
      <c r="N882" s="350" t="n">
        <v>43258</v>
      </c>
      <c r="O882" s="369" t="s">
        <v>2888</v>
      </c>
      <c r="P882" s="19" t="n">
        <v>1</v>
      </c>
      <c r="Q882" s="15" t="s">
        <v>45</v>
      </c>
    </row>
    <row r="883" customFormat="false" ht="13.8" hidden="false" customHeight="false" outlineLevel="0" collapsed="false">
      <c r="A883" s="238" t="s">
        <v>2255</v>
      </c>
      <c r="B883" s="19" t="s">
        <v>589</v>
      </c>
      <c r="C883" s="19" t="s">
        <v>2889</v>
      </c>
      <c r="D883" s="19" t="s">
        <v>53</v>
      </c>
      <c r="F883" s="97"/>
      <c r="G883" s="97"/>
      <c r="H883" s="97"/>
      <c r="I883" s="19"/>
      <c r="J883" s="19"/>
      <c r="K883" s="19" t="s">
        <v>2790</v>
      </c>
      <c r="L883" s="19"/>
      <c r="M883" s="97"/>
      <c r="N883" s="97"/>
      <c r="O883" s="291" t="s">
        <v>2791</v>
      </c>
      <c r="P883" s="19" t="n">
        <v>1</v>
      </c>
      <c r="Q883" s="15" t="s">
        <v>45</v>
      </c>
    </row>
    <row r="884" customFormat="false" ht="13.8" hidden="false" customHeight="false" outlineLevel="0" collapsed="false">
      <c r="A884" s="348" t="s">
        <v>2707</v>
      </c>
      <c r="B884" s="19" t="s">
        <v>395</v>
      </c>
      <c r="C884" s="19" t="s">
        <v>2890</v>
      </c>
      <c r="D884" s="19" t="s">
        <v>53</v>
      </c>
      <c r="E884" s="91" t="s">
        <v>2891</v>
      </c>
      <c r="F884" s="91" t="s">
        <v>2892</v>
      </c>
      <c r="G884" s="19" t="n">
        <v>5500</v>
      </c>
      <c r="H884" s="97"/>
      <c r="I884" s="19"/>
      <c r="J884" s="19"/>
      <c r="K884" s="19"/>
      <c r="L884" s="19"/>
      <c r="M884" s="19" t="s">
        <v>2893</v>
      </c>
      <c r="N884" s="20" t="n">
        <v>43260</v>
      </c>
      <c r="O884" s="207" t="s">
        <v>1266</v>
      </c>
      <c r="P884" s="19" t="n">
        <v>1</v>
      </c>
      <c r="Q884" s="15" t="s">
        <v>45</v>
      </c>
    </row>
    <row r="885" customFormat="false" ht="13.8" hidden="false" customHeight="false" outlineLevel="0" collapsed="false">
      <c r="A885" s="238" t="s">
        <v>2660</v>
      </c>
      <c r="B885" s="19" t="s">
        <v>359</v>
      </c>
      <c r="C885" s="91" t="s">
        <v>2894</v>
      </c>
      <c r="D885" s="19" t="s">
        <v>53</v>
      </c>
      <c r="E885" s="91" t="s">
        <v>2895</v>
      </c>
      <c r="F885" s="113" t="s">
        <v>2896</v>
      </c>
      <c r="G885" s="19"/>
      <c r="H885" s="97"/>
      <c r="I885" s="19"/>
      <c r="J885" s="19"/>
      <c r="K885" s="19" t="n">
        <v>11000</v>
      </c>
      <c r="L885" s="19"/>
      <c r="M885" s="19" t="s">
        <v>2897</v>
      </c>
      <c r="N885" s="20" t="n">
        <v>43259</v>
      </c>
      <c r="O885" s="394" t="s">
        <v>1100</v>
      </c>
      <c r="P885" s="19" t="n">
        <v>1</v>
      </c>
      <c r="Q885" s="15" t="s">
        <v>45</v>
      </c>
    </row>
    <row r="886" customFormat="false" ht="13.8" hidden="false" customHeight="false" outlineLevel="0" collapsed="false">
      <c r="A886" s="348" t="s">
        <v>2898</v>
      </c>
      <c r="B886" s="19" t="s">
        <v>122</v>
      </c>
      <c r="C886" s="91" t="s">
        <v>2899</v>
      </c>
      <c r="D886" s="19" t="s">
        <v>53</v>
      </c>
      <c r="E886" s="91" t="s">
        <v>2900</v>
      </c>
      <c r="F886" s="19" t="s">
        <v>2901</v>
      </c>
      <c r="G886" s="19" t="n">
        <v>4100</v>
      </c>
      <c r="H886" s="97"/>
      <c r="I886" s="19"/>
      <c r="J886" s="19"/>
      <c r="K886" s="19"/>
      <c r="L886" s="19"/>
      <c r="M886" s="19" t="s">
        <v>2902</v>
      </c>
      <c r="N886" s="20" t="n">
        <v>43259</v>
      </c>
      <c r="O886" s="394" t="s">
        <v>1100</v>
      </c>
      <c r="P886" s="19" t="n">
        <v>1</v>
      </c>
      <c r="Q886" s="15" t="s">
        <v>45</v>
      </c>
    </row>
    <row r="887" customFormat="false" ht="13.8" hidden="false" customHeight="false" outlineLevel="0" collapsed="false">
      <c r="A887" s="348" t="s">
        <v>2903</v>
      </c>
      <c r="B887" s="19" t="s">
        <v>284</v>
      </c>
      <c r="C887" s="98" t="s">
        <v>2904</v>
      </c>
      <c r="D887" s="19" t="s">
        <v>53</v>
      </c>
      <c r="E887" s="91" t="s">
        <v>2905</v>
      </c>
      <c r="F887" s="19" t="s">
        <v>2906</v>
      </c>
      <c r="G887" s="19" t="n">
        <v>2500</v>
      </c>
      <c r="H887" s="97"/>
      <c r="I887" s="19"/>
      <c r="J887" s="19"/>
      <c r="K887" s="19"/>
      <c r="L887" s="19"/>
      <c r="M887" s="19" t="s">
        <v>2907</v>
      </c>
      <c r="N887" s="20" t="n">
        <v>43259</v>
      </c>
      <c r="O887" s="394" t="s">
        <v>1100</v>
      </c>
      <c r="P887" s="19" t="n">
        <v>1</v>
      </c>
      <c r="Q887" s="15" t="s">
        <v>45</v>
      </c>
    </row>
    <row r="888" customFormat="false" ht="13.8" hidden="false" customHeight="false" outlineLevel="0" collapsed="false">
      <c r="A888" s="348" t="s">
        <v>2768</v>
      </c>
      <c r="B888" s="110" t="n">
        <v>0.552083333333333</v>
      </c>
      <c r="C888" s="19" t="s">
        <v>2908</v>
      </c>
      <c r="D888" s="19" t="s">
        <v>110</v>
      </c>
      <c r="E888" s="19" t="s">
        <v>2909</v>
      </c>
      <c r="F888" s="19" t="s">
        <v>2910</v>
      </c>
      <c r="G888" s="252" t="n">
        <v>5400</v>
      </c>
      <c r="H888" s="97"/>
      <c r="I888" s="97"/>
      <c r="J888" s="97"/>
      <c r="K888" s="97"/>
      <c r="L888" s="97"/>
      <c r="M888" s="19" t="s">
        <v>2911</v>
      </c>
      <c r="N888" s="20" t="n">
        <v>43258</v>
      </c>
      <c r="O888" s="394" t="s">
        <v>1100</v>
      </c>
      <c r="P888" s="19" t="n">
        <v>1</v>
      </c>
      <c r="Q888" s="15" t="s">
        <v>45</v>
      </c>
    </row>
    <row r="889" customFormat="false" ht="13.8" hidden="false" customHeight="false" outlineLevel="0" collapsed="false">
      <c r="A889" s="348" t="s">
        <v>2912</v>
      </c>
      <c r="B889" s="19" t="s">
        <v>2913</v>
      </c>
      <c r="C889" s="19" t="s">
        <v>2914</v>
      </c>
      <c r="D889" s="19" t="s">
        <v>53</v>
      </c>
      <c r="E889" s="91" t="s">
        <v>2915</v>
      </c>
      <c r="F889" s="91" t="s">
        <v>2916</v>
      </c>
      <c r="G889" s="19" t="n">
        <v>5300</v>
      </c>
      <c r="H889" s="97"/>
      <c r="I889" s="97"/>
      <c r="J889" s="97"/>
      <c r="K889" s="97"/>
      <c r="L889" s="97"/>
      <c r="M889" s="19" t="s">
        <v>2917</v>
      </c>
      <c r="N889" s="20" t="n">
        <v>43257</v>
      </c>
      <c r="O889" s="394" t="s">
        <v>1100</v>
      </c>
      <c r="P889" s="19" t="n">
        <v>1</v>
      </c>
      <c r="Q889" s="15" t="s">
        <v>45</v>
      </c>
    </row>
    <row r="890" customFormat="false" ht="13.8" hidden="false" customHeight="false" outlineLevel="0" collapsed="false">
      <c r="A890" s="348" t="s">
        <v>2918</v>
      </c>
      <c r="B890" s="19" t="s">
        <v>404</v>
      </c>
      <c r="C890" s="98" t="s">
        <v>2919</v>
      </c>
      <c r="D890" s="19" t="s">
        <v>53</v>
      </c>
      <c r="E890" s="91" t="s">
        <v>2920</v>
      </c>
      <c r="F890" s="19" t="s">
        <v>2921</v>
      </c>
      <c r="G890" s="97"/>
      <c r="H890" s="97"/>
      <c r="I890" s="97"/>
      <c r="J890" s="97"/>
      <c r="K890" s="97"/>
      <c r="L890" s="97"/>
      <c r="M890" s="97"/>
      <c r="N890" s="97"/>
      <c r="O890" s="394" t="s">
        <v>1100</v>
      </c>
      <c r="P890" s="19" t="n">
        <v>1</v>
      </c>
      <c r="Q890" s="15" t="s">
        <v>45</v>
      </c>
    </row>
    <row r="891" customFormat="false" ht="13.8" hidden="false" customHeight="false" outlineLevel="0" collapsed="false">
      <c r="A891" s="348" t="s">
        <v>2922</v>
      </c>
      <c r="B891" s="110" t="n">
        <v>0.65625</v>
      </c>
      <c r="C891" s="19" t="s">
        <v>2923</v>
      </c>
      <c r="D891" s="19" t="s">
        <v>110</v>
      </c>
      <c r="E891" s="19" t="s">
        <v>2924</v>
      </c>
      <c r="F891" s="19" t="s">
        <v>2925</v>
      </c>
      <c r="G891" s="19" t="s">
        <v>2808</v>
      </c>
      <c r="H891" s="97"/>
      <c r="I891" s="97"/>
      <c r="J891" s="97"/>
      <c r="K891" s="97"/>
      <c r="L891" s="97"/>
      <c r="M891" s="97"/>
      <c r="N891" s="97"/>
      <c r="O891" s="138" t="s">
        <v>2926</v>
      </c>
      <c r="P891" s="97"/>
      <c r="Q891" s="15" t="s">
        <v>45</v>
      </c>
    </row>
    <row r="892" customFormat="false" ht="13.8" hidden="false" customHeight="false" outlineLevel="0" collapsed="false">
      <c r="A892" s="348" t="s">
        <v>2927</v>
      </c>
      <c r="B892" s="19" t="s">
        <v>62</v>
      </c>
      <c r="C892" s="98" t="s">
        <v>2928</v>
      </c>
      <c r="D892" s="19" t="s">
        <v>53</v>
      </c>
      <c r="E892" s="91" t="s">
        <v>2929</v>
      </c>
      <c r="F892" s="97"/>
      <c r="G892" s="97"/>
      <c r="H892" s="97"/>
      <c r="I892" s="97"/>
      <c r="J892" s="97"/>
      <c r="K892" s="97"/>
      <c r="L892" s="97"/>
      <c r="M892" s="97"/>
      <c r="N892" s="97"/>
      <c r="O892" s="395" t="s">
        <v>2930</v>
      </c>
      <c r="P892" s="97"/>
      <c r="Q892" s="15" t="s">
        <v>45</v>
      </c>
    </row>
    <row r="893" customFormat="false" ht="13.8" hidden="false" customHeight="false" outlineLevel="0" collapsed="false">
      <c r="A893" s="3" t="s">
        <v>34</v>
      </c>
      <c r="B893" s="59" t="s">
        <v>1</v>
      </c>
      <c r="C893" s="4" t="s">
        <v>35</v>
      </c>
      <c r="D893" s="4" t="s">
        <v>3</v>
      </c>
      <c r="E893" s="4" t="s">
        <v>1021</v>
      </c>
      <c r="F893" s="5" t="s">
        <v>37</v>
      </c>
      <c r="G893" s="4" t="s">
        <v>38</v>
      </c>
      <c r="H893" s="6" t="s">
        <v>39</v>
      </c>
      <c r="I893" s="6"/>
      <c r="J893" s="6"/>
      <c r="K893" s="6" t="s">
        <v>40</v>
      </c>
      <c r="L893" s="6"/>
      <c r="M893" s="4" t="s">
        <v>41</v>
      </c>
      <c r="N893" s="6" t="s">
        <v>42</v>
      </c>
      <c r="O893" s="370" t="s">
        <v>43</v>
      </c>
      <c r="P893" s="4" t="s">
        <v>44</v>
      </c>
      <c r="Q893" s="15" t="s">
        <v>45</v>
      </c>
    </row>
    <row r="894" customFormat="false" ht="13.8" hidden="false" customHeight="false" outlineLevel="0" collapsed="false">
      <c r="A894" s="60" t="n">
        <v>43258</v>
      </c>
      <c r="B894" s="374" t="s">
        <v>349</v>
      </c>
      <c r="E894" s="63"/>
      <c r="F894" s="64" t="n">
        <f aca="false">G894+H894+K894</f>
        <v>122700</v>
      </c>
      <c r="G894" s="65" t="n">
        <f aca="false">SUM(G895:G931)</f>
        <v>92500</v>
      </c>
      <c r="H894" s="115" t="n">
        <f aca="false">SUM(H895:H931)</f>
        <v>30200</v>
      </c>
      <c r="I894" s="65"/>
      <c r="J894" s="65"/>
      <c r="K894" s="65" t="n">
        <f aca="false">SUM(K895:K929)</f>
        <v>0</v>
      </c>
      <c r="L894" s="65"/>
      <c r="M894" s="281"/>
      <c r="N894" s="281"/>
      <c r="O894" s="97"/>
      <c r="P894" s="65" t="n">
        <f aca="false">SUM(P895:P22857)</f>
        <v>4.6773960247114E+048</v>
      </c>
      <c r="Q894" s="15" t="s">
        <v>45</v>
      </c>
    </row>
    <row r="895" customFormat="false" ht="13.8" hidden="false" customHeight="false" outlineLevel="0" collapsed="false">
      <c r="A895" s="348" t="s">
        <v>2931</v>
      </c>
      <c r="B895" s="110" t="n">
        <v>0.421527777777778</v>
      </c>
      <c r="C895" s="19" t="s">
        <v>2932</v>
      </c>
      <c r="D895" s="19"/>
      <c r="E895" s="19" t="s">
        <v>2933</v>
      </c>
      <c r="F895" s="19"/>
      <c r="G895" s="19" t="s">
        <v>944</v>
      </c>
      <c r="H895" s="97"/>
      <c r="I895" s="97"/>
      <c r="J895" s="97"/>
      <c r="K895" s="97"/>
      <c r="L895" s="97"/>
      <c r="M895" s="97"/>
      <c r="N895" s="97"/>
      <c r="O895" s="291" t="s">
        <v>570</v>
      </c>
      <c r="P895" s="19" t="n">
        <v>1</v>
      </c>
      <c r="Q895" s="15" t="s">
        <v>45</v>
      </c>
    </row>
    <row r="896" customFormat="false" ht="13.8" hidden="false" customHeight="false" outlineLevel="0" collapsed="false">
      <c r="A896" s="348" t="s">
        <v>2861</v>
      </c>
      <c r="B896" s="19" t="s">
        <v>1483</v>
      </c>
      <c r="C896" s="91" t="s">
        <v>2934</v>
      </c>
      <c r="D896" s="19" t="s">
        <v>53</v>
      </c>
      <c r="E896" s="91" t="s">
        <v>2935</v>
      </c>
      <c r="F896" s="91" t="s">
        <v>2936</v>
      </c>
      <c r="G896" s="19" t="n">
        <v>8700</v>
      </c>
      <c r="H896" s="97"/>
      <c r="I896" s="97"/>
      <c r="J896" s="97"/>
      <c r="K896" s="97"/>
      <c r="M896" s="24" t="s">
        <v>2937</v>
      </c>
      <c r="N896" s="20" t="n">
        <v>43259</v>
      </c>
      <c r="O896" s="394" t="s">
        <v>1100</v>
      </c>
      <c r="P896" s="19" t="n">
        <v>1</v>
      </c>
      <c r="Q896" s="15" t="s">
        <v>45</v>
      </c>
    </row>
    <row r="897" customFormat="false" ht="13.8" hidden="false" customHeight="false" outlineLevel="0" collapsed="false">
      <c r="A897" s="348" t="s">
        <v>1819</v>
      </c>
      <c r="B897" s="20" t="n">
        <v>43111</v>
      </c>
      <c r="C897" s="19" t="s">
        <v>2938</v>
      </c>
      <c r="D897" s="43" t="s">
        <v>476</v>
      </c>
      <c r="E897" s="91" t="s">
        <v>2939</v>
      </c>
      <c r="F897" s="19" t="s">
        <v>2940</v>
      </c>
      <c r="G897" s="19" t="n">
        <v>5200</v>
      </c>
      <c r="H897" s="97"/>
      <c r="I897" s="97"/>
      <c r="J897" s="97"/>
      <c r="K897" s="97"/>
      <c r="L897" s="97"/>
      <c r="M897" s="19" t="s">
        <v>2941</v>
      </c>
      <c r="N897" s="20" t="n">
        <v>43262</v>
      </c>
      <c r="O897" s="394" t="s">
        <v>1100</v>
      </c>
      <c r="P897" s="19" t="n">
        <v>1</v>
      </c>
      <c r="Q897" s="15" t="s">
        <v>45</v>
      </c>
    </row>
    <row r="898" customFormat="false" ht="13.8" hidden="false" customHeight="false" outlineLevel="0" collapsed="false">
      <c r="A898" s="348" t="s">
        <v>2870</v>
      </c>
      <c r="B898" s="110" t="n">
        <v>0.458333333333333</v>
      </c>
      <c r="C898" s="98" t="s">
        <v>2942</v>
      </c>
      <c r="D898" s="19" t="s">
        <v>2943</v>
      </c>
      <c r="E898" s="91" t="s">
        <v>2944</v>
      </c>
      <c r="F898" s="91" t="s">
        <v>2945</v>
      </c>
      <c r="G898" s="19" t="n">
        <v>6100</v>
      </c>
      <c r="H898" s="97"/>
      <c r="I898" s="97"/>
      <c r="J898" s="97"/>
      <c r="K898" s="97"/>
      <c r="L898" s="97"/>
      <c r="M898" s="19" t="s">
        <v>2946</v>
      </c>
      <c r="N898" s="20" t="n">
        <v>43258</v>
      </c>
      <c r="O898" s="394" t="s">
        <v>1100</v>
      </c>
      <c r="P898" s="19" t="n">
        <v>1</v>
      </c>
      <c r="Q898" s="15" t="s">
        <v>45</v>
      </c>
    </row>
    <row r="899" customFormat="false" ht="13.8" hidden="false" customHeight="false" outlineLevel="0" collapsed="false">
      <c r="A899" s="348" t="s">
        <v>2877</v>
      </c>
      <c r="B899" s="396" t="n">
        <v>0.46875</v>
      </c>
      <c r="C899" s="191" t="s">
        <v>2947</v>
      </c>
      <c r="D899" s="191" t="s">
        <v>110</v>
      </c>
      <c r="E899" s="191" t="s">
        <v>2948</v>
      </c>
      <c r="F899" s="191" t="s">
        <v>2949</v>
      </c>
      <c r="G899" s="191" t="s">
        <v>2950</v>
      </c>
      <c r="H899" s="351"/>
      <c r="I899" s="351"/>
      <c r="J899" s="351"/>
      <c r="K899" s="351"/>
      <c r="L899" s="397"/>
      <c r="M899" s="353" t="s">
        <v>2951</v>
      </c>
      <c r="N899" s="350" t="n">
        <v>43258</v>
      </c>
      <c r="O899" s="369" t="s">
        <v>2952</v>
      </c>
      <c r="P899" s="19" t="n">
        <v>1</v>
      </c>
      <c r="Q899" s="15" t="s">
        <v>45</v>
      </c>
    </row>
    <row r="900" customFormat="false" ht="13.8" hidden="false" customHeight="false" outlineLevel="0" collapsed="false">
      <c r="A900" s="348" t="s">
        <v>2953</v>
      </c>
      <c r="B900" s="20" t="n">
        <v>43292</v>
      </c>
      <c r="C900" s="19" t="s">
        <v>2954</v>
      </c>
      <c r="D900" s="19" t="s">
        <v>53</v>
      </c>
      <c r="E900" s="91" t="s">
        <v>2955</v>
      </c>
      <c r="F900" s="97"/>
      <c r="G900" s="97"/>
      <c r="H900" s="97"/>
      <c r="I900" s="97"/>
      <c r="J900" s="97"/>
      <c r="K900" s="97"/>
      <c r="L900" s="97"/>
      <c r="M900" s="97"/>
      <c r="N900" s="97"/>
      <c r="O900" s="380" t="s">
        <v>2956</v>
      </c>
      <c r="P900" s="19" t="n">
        <v>1</v>
      </c>
      <c r="Q900" s="15" t="s">
        <v>45</v>
      </c>
    </row>
    <row r="901" customFormat="false" ht="13.8" hidden="false" customHeight="false" outlineLevel="0" collapsed="false">
      <c r="A901" s="348" t="s">
        <v>2700</v>
      </c>
      <c r="B901" s="19" t="s">
        <v>589</v>
      </c>
      <c r="C901" s="98" t="s">
        <v>2957</v>
      </c>
      <c r="D901" s="19" t="s">
        <v>801</v>
      </c>
      <c r="E901" s="91" t="s">
        <v>2958</v>
      </c>
      <c r="F901" s="91" t="s">
        <v>2959</v>
      </c>
      <c r="G901" s="19" t="n">
        <v>3000</v>
      </c>
      <c r="H901" s="97"/>
      <c r="I901" s="97"/>
      <c r="J901" s="97"/>
      <c r="K901" s="97"/>
      <c r="L901" s="97"/>
      <c r="M901" s="19" t="s">
        <v>2960</v>
      </c>
      <c r="N901" s="20" t="n">
        <v>43259</v>
      </c>
      <c r="O901" s="394" t="s">
        <v>1100</v>
      </c>
      <c r="P901" s="19" t="n">
        <v>1</v>
      </c>
      <c r="Q901" s="15" t="s">
        <v>45</v>
      </c>
    </row>
    <row r="902" customFormat="false" ht="13.8" hidden="false" customHeight="false" outlineLevel="0" collapsed="false">
      <c r="A902" s="238" t="s">
        <v>2961</v>
      </c>
      <c r="B902" s="19" t="s">
        <v>940</v>
      </c>
      <c r="C902" s="19" t="s">
        <v>2962</v>
      </c>
      <c r="D902" s="19" t="s">
        <v>476</v>
      </c>
      <c r="E902" s="91" t="s">
        <v>2963</v>
      </c>
      <c r="F902" s="19" t="s">
        <v>2964</v>
      </c>
      <c r="G902" s="97"/>
      <c r="H902" s="97"/>
      <c r="I902" s="97"/>
      <c r="J902" s="97"/>
      <c r="K902" s="97"/>
      <c r="L902" s="97"/>
      <c r="M902" s="97"/>
      <c r="N902" s="97"/>
      <c r="O902" s="333" t="s">
        <v>2965</v>
      </c>
      <c r="P902" s="19" t="n">
        <v>1</v>
      </c>
      <c r="Q902" s="15" t="s">
        <v>45</v>
      </c>
    </row>
    <row r="903" customFormat="false" ht="13.8" hidden="false" customHeight="false" outlineLevel="0" collapsed="false">
      <c r="A903" s="348" t="s">
        <v>2707</v>
      </c>
      <c r="B903" s="19" t="s">
        <v>395</v>
      </c>
      <c r="C903" s="19" t="s">
        <v>2966</v>
      </c>
      <c r="D903" s="43" t="s">
        <v>476</v>
      </c>
      <c r="E903" s="398" t="s">
        <v>2967</v>
      </c>
      <c r="F903" s="19" t="s">
        <v>2968</v>
      </c>
      <c r="G903" s="19" t="n">
        <v>4000</v>
      </c>
      <c r="H903" s="97"/>
      <c r="I903" s="97"/>
      <c r="J903" s="97"/>
      <c r="K903" s="97"/>
      <c r="L903" s="97"/>
      <c r="M903" s="399" t="s">
        <v>2969</v>
      </c>
      <c r="N903" s="20" t="n">
        <v>43260</v>
      </c>
      <c r="O903" s="394" t="s">
        <v>1100</v>
      </c>
      <c r="P903" s="19" t="n">
        <v>1</v>
      </c>
      <c r="Q903" s="15" t="s">
        <v>45</v>
      </c>
    </row>
    <row r="904" customFormat="false" ht="13.8" hidden="false" customHeight="false" outlineLevel="0" collapsed="false">
      <c r="A904" s="348" t="s">
        <v>2712</v>
      </c>
      <c r="B904" s="19" t="s">
        <v>359</v>
      </c>
      <c r="C904" s="91" t="s">
        <v>2970</v>
      </c>
      <c r="D904" s="43" t="s">
        <v>476</v>
      </c>
      <c r="E904" s="91" t="s">
        <v>2971</v>
      </c>
      <c r="F904" s="97"/>
      <c r="G904" s="97"/>
      <c r="H904" s="97"/>
      <c r="I904" s="97"/>
      <c r="J904" s="97"/>
      <c r="K904" s="97"/>
      <c r="L904" s="97"/>
      <c r="M904" s="97"/>
      <c r="N904" s="97"/>
      <c r="O904" s="337" t="s">
        <v>2972</v>
      </c>
      <c r="P904" s="19" t="n">
        <v>1</v>
      </c>
      <c r="Q904" s="15" t="s">
        <v>45</v>
      </c>
    </row>
    <row r="905" customFormat="false" ht="13.8" hidden="false" customHeight="false" outlineLevel="0" collapsed="false">
      <c r="A905" s="348" t="s">
        <v>2898</v>
      </c>
      <c r="B905" s="110" t="n">
        <v>0.504861111111111</v>
      </c>
      <c r="C905" s="19" t="s">
        <v>2973</v>
      </c>
      <c r="D905" s="19" t="s">
        <v>110</v>
      </c>
      <c r="E905" s="19" t="s">
        <v>2974</v>
      </c>
      <c r="F905" s="19" t="s">
        <v>2975</v>
      </c>
      <c r="G905" s="19" t="s">
        <v>248</v>
      </c>
      <c r="H905" s="97"/>
      <c r="I905" s="97"/>
      <c r="J905" s="97"/>
      <c r="K905" s="97"/>
      <c r="L905" s="97"/>
      <c r="M905" s="97"/>
      <c r="N905" s="97"/>
      <c r="O905" s="365" t="s">
        <v>2976</v>
      </c>
      <c r="P905" s="19" t="n">
        <v>1</v>
      </c>
      <c r="Q905" s="15" t="s">
        <v>45</v>
      </c>
    </row>
    <row r="906" customFormat="false" ht="13.8" hidden="false" customHeight="false" outlineLevel="0" collapsed="false">
      <c r="A906" s="348" t="s">
        <v>2903</v>
      </c>
      <c r="B906" s="110" t="n">
        <v>0.510416666666667</v>
      </c>
      <c r="C906" s="19" t="s">
        <v>2977</v>
      </c>
      <c r="D906" s="19" t="s">
        <v>110</v>
      </c>
      <c r="E906" s="19" t="s">
        <v>2978</v>
      </c>
      <c r="F906" s="97"/>
      <c r="G906" s="19" t="s">
        <v>328</v>
      </c>
      <c r="H906" s="97"/>
      <c r="I906" s="97"/>
      <c r="J906" s="97"/>
      <c r="K906" s="97"/>
      <c r="L906" s="97"/>
      <c r="M906" s="97"/>
      <c r="N906" s="97"/>
      <c r="O906" s="400" t="s">
        <v>2979</v>
      </c>
      <c r="P906" s="19" t="n">
        <v>1</v>
      </c>
      <c r="Q906" s="15" t="s">
        <v>45</v>
      </c>
    </row>
    <row r="907" customFormat="false" ht="13.8" hidden="false" customHeight="false" outlineLevel="0" collapsed="false">
      <c r="A907" s="348" t="s">
        <v>2768</v>
      </c>
      <c r="B907" s="19" t="s">
        <v>1988</v>
      </c>
      <c r="C907" s="19" t="s">
        <v>2980</v>
      </c>
      <c r="D907" s="19" t="s">
        <v>53</v>
      </c>
      <c r="E907" s="91" t="s">
        <v>2981</v>
      </c>
      <c r="F907" s="19" t="s">
        <v>2982</v>
      </c>
      <c r="G907" s="19" t="n">
        <v>4700</v>
      </c>
      <c r="H907" s="97"/>
      <c r="I907" s="97"/>
      <c r="J907" s="97"/>
      <c r="K907" s="97"/>
      <c r="L907" s="97"/>
      <c r="M907" s="19" t="s">
        <v>2983</v>
      </c>
      <c r="N907" s="20" t="n">
        <v>43259</v>
      </c>
      <c r="O907" s="394" t="s">
        <v>1100</v>
      </c>
      <c r="P907" s="19" t="n">
        <v>1</v>
      </c>
      <c r="Q907" s="15" t="s">
        <v>45</v>
      </c>
    </row>
    <row r="908" customFormat="false" ht="13.8" hidden="false" customHeight="false" outlineLevel="0" collapsed="false">
      <c r="A908" s="348" t="s">
        <v>2912</v>
      </c>
      <c r="B908" s="150" t="n">
        <v>43385</v>
      </c>
      <c r="C908" s="91" t="s">
        <v>2984</v>
      </c>
      <c r="D908" s="19" t="s">
        <v>476</v>
      </c>
      <c r="E908" s="91" t="s">
        <v>2985</v>
      </c>
      <c r="F908" s="97"/>
      <c r="G908" s="19" t="n">
        <v>4000</v>
      </c>
      <c r="H908" s="97"/>
      <c r="I908" s="97"/>
      <c r="J908" s="97"/>
      <c r="K908" s="97"/>
      <c r="L908" s="97"/>
      <c r="M908" s="401" t="s">
        <v>2986</v>
      </c>
      <c r="N908" s="20" t="n">
        <v>43259</v>
      </c>
      <c r="O908" s="394" t="s">
        <v>1100</v>
      </c>
      <c r="P908" s="19" t="n">
        <v>1</v>
      </c>
      <c r="Q908" s="15" t="s">
        <v>45</v>
      </c>
    </row>
    <row r="909" customFormat="false" ht="13.8" hidden="false" customHeight="false" outlineLevel="0" collapsed="false">
      <c r="A909" s="348" t="s">
        <v>2918</v>
      </c>
      <c r="B909" s="150" t="n">
        <v>43383</v>
      </c>
      <c r="C909" s="91" t="s">
        <v>2987</v>
      </c>
      <c r="D909" s="43" t="s">
        <v>476</v>
      </c>
      <c r="E909" s="19" t="s">
        <v>2988</v>
      </c>
      <c r="F909" s="97"/>
      <c r="G909" s="97"/>
      <c r="H909" s="97"/>
      <c r="I909" s="97"/>
      <c r="J909" s="97"/>
      <c r="K909" s="97"/>
      <c r="L909" s="97"/>
      <c r="M909" s="97"/>
      <c r="N909" s="97"/>
      <c r="O909" s="220" t="s">
        <v>2989</v>
      </c>
      <c r="P909" s="19" t="n">
        <v>1</v>
      </c>
      <c r="Q909" s="15" t="s">
        <v>45</v>
      </c>
    </row>
    <row r="910" customFormat="false" ht="13.8" hidden="false" customHeight="false" outlineLevel="0" collapsed="false">
      <c r="A910" s="348" t="s">
        <v>2922</v>
      </c>
      <c r="B910" s="20" t="n">
        <v>43113</v>
      </c>
      <c r="C910" s="91" t="s">
        <v>2990</v>
      </c>
      <c r="D910" s="19" t="s">
        <v>476</v>
      </c>
      <c r="E910" s="91" t="s">
        <v>2991</v>
      </c>
      <c r="F910" s="19" t="s">
        <v>2992</v>
      </c>
      <c r="G910" s="19"/>
      <c r="H910" s="97"/>
      <c r="I910" s="97"/>
      <c r="J910" s="97"/>
      <c r="K910" s="97"/>
      <c r="L910" s="97"/>
      <c r="M910" s="97"/>
      <c r="N910" s="97"/>
      <c r="O910" s="220" t="s">
        <v>2989</v>
      </c>
      <c r="P910" s="19" t="n">
        <v>1</v>
      </c>
      <c r="Q910" s="15" t="s">
        <v>45</v>
      </c>
    </row>
    <row r="911" customFormat="false" ht="13.8" hidden="false" customHeight="false" outlineLevel="0" collapsed="false">
      <c r="A911" s="348" t="s">
        <v>2927</v>
      </c>
      <c r="B911" s="20" t="n">
        <v>43233</v>
      </c>
      <c r="C911" s="91" t="s">
        <v>2993</v>
      </c>
      <c r="D911" s="19" t="s">
        <v>53</v>
      </c>
      <c r="E911" s="91" t="s">
        <v>2994</v>
      </c>
      <c r="F911" s="19" t="s">
        <v>2995</v>
      </c>
      <c r="G911" s="19" t="n">
        <v>4700</v>
      </c>
      <c r="H911" s="97"/>
      <c r="I911" s="97"/>
      <c r="J911" s="97"/>
      <c r="K911" s="97"/>
      <c r="L911" s="97"/>
      <c r="M911" s="19" t="s">
        <v>2996</v>
      </c>
      <c r="N911" s="20" t="n">
        <v>43259</v>
      </c>
      <c r="O911" s="394" t="s">
        <v>1100</v>
      </c>
      <c r="P911" s="19" t="n">
        <v>1</v>
      </c>
      <c r="Q911" s="15" t="s">
        <v>45</v>
      </c>
    </row>
    <row r="912" customFormat="false" ht="13.8" hidden="false" customHeight="false" outlineLevel="0" collapsed="false">
      <c r="A912" s="348" t="s">
        <v>2997</v>
      </c>
      <c r="B912" s="110" t="n">
        <v>0.547222222222222</v>
      </c>
      <c r="C912" s="91" t="s">
        <v>2998</v>
      </c>
      <c r="D912" s="19" t="s">
        <v>110</v>
      </c>
      <c r="E912" s="91" t="s">
        <v>2999</v>
      </c>
      <c r="F912" s="19" t="s">
        <v>3000</v>
      </c>
      <c r="G912" s="19" t="s">
        <v>3001</v>
      </c>
      <c r="H912" s="97"/>
      <c r="I912" s="97"/>
      <c r="J912" s="97"/>
      <c r="K912" s="97"/>
      <c r="L912" s="97"/>
      <c r="M912" s="97"/>
      <c r="N912" s="97"/>
      <c r="O912" s="369" t="s">
        <v>3002</v>
      </c>
      <c r="P912" s="19" t="n">
        <v>1</v>
      </c>
      <c r="Q912" s="15" t="s">
        <v>45</v>
      </c>
    </row>
    <row r="913" customFormat="false" ht="13.8" hidden="false" customHeight="false" outlineLevel="0" collapsed="false">
      <c r="A913" s="348" t="s">
        <v>3003</v>
      </c>
      <c r="B913" s="110" t="n">
        <v>0.552083333333333</v>
      </c>
      <c r="C913" s="56" t="s">
        <v>3004</v>
      </c>
      <c r="D913" s="347" t="s">
        <v>110</v>
      </c>
      <c r="E913" s="347" t="s">
        <v>3005</v>
      </c>
      <c r="F913" s="402" t="s">
        <v>3006</v>
      </c>
      <c r="G913" s="97"/>
      <c r="H913" s="97"/>
      <c r="I913" s="97"/>
      <c r="J913" s="97"/>
      <c r="K913" s="97"/>
      <c r="L913" s="97"/>
      <c r="M913" s="97"/>
      <c r="N913" s="97"/>
      <c r="O913" s="403" t="s">
        <v>3007</v>
      </c>
      <c r="P913" s="19" t="n">
        <v>1</v>
      </c>
      <c r="Q913" s="15" t="s">
        <v>45</v>
      </c>
    </row>
    <row r="914" customFormat="false" ht="13.8" hidden="false" customHeight="false" outlineLevel="0" collapsed="false">
      <c r="A914" s="348" t="s">
        <v>3008</v>
      </c>
      <c r="B914" s="19" t="s">
        <v>887</v>
      </c>
      <c r="C914" s="19" t="s">
        <v>3009</v>
      </c>
      <c r="D914" s="43" t="s">
        <v>476</v>
      </c>
      <c r="E914" s="91" t="s">
        <v>3010</v>
      </c>
      <c r="F914" s="91" t="s">
        <v>3010</v>
      </c>
      <c r="G914" s="19" t="n">
        <v>14000</v>
      </c>
      <c r="H914" s="97"/>
      <c r="I914" s="97"/>
      <c r="J914" s="97"/>
      <c r="K914" s="97"/>
      <c r="L914" s="97"/>
      <c r="M914" s="399" t="s">
        <v>3011</v>
      </c>
      <c r="N914" s="20" t="n">
        <v>43260</v>
      </c>
      <c r="O914" s="394" t="s">
        <v>1100</v>
      </c>
      <c r="P914" s="19" t="n">
        <v>1</v>
      </c>
      <c r="Q914" s="15" t="s">
        <v>45</v>
      </c>
    </row>
    <row r="915" customFormat="false" ht="13.8" hidden="false" customHeight="false" outlineLevel="0" collapsed="false">
      <c r="A915" s="348" t="s">
        <v>3012</v>
      </c>
      <c r="B915" s="19" t="s">
        <v>365</v>
      </c>
      <c r="C915" s="187" t="s">
        <v>3013</v>
      </c>
      <c r="D915" s="19" t="s">
        <v>53</v>
      </c>
      <c r="E915" s="91" t="s">
        <v>3014</v>
      </c>
      <c r="F915" s="97"/>
      <c r="G915" s="97"/>
      <c r="H915" s="97"/>
      <c r="I915" s="97"/>
      <c r="J915" s="97"/>
      <c r="K915" s="97"/>
      <c r="L915" s="97"/>
      <c r="M915" s="97"/>
      <c r="N915" s="97"/>
      <c r="O915" s="230" t="s">
        <v>3015</v>
      </c>
      <c r="P915" s="19" t="n">
        <v>1</v>
      </c>
      <c r="Q915" s="15" t="s">
        <v>45</v>
      </c>
    </row>
    <row r="916" customFormat="false" ht="13.8" hidden="false" customHeight="false" outlineLevel="0" collapsed="false">
      <c r="A916" s="348" t="s">
        <v>1798</v>
      </c>
      <c r="B916" s="19" t="s">
        <v>778</v>
      </c>
      <c r="C916" s="19" t="s">
        <v>3016</v>
      </c>
      <c r="D916" s="19" t="s">
        <v>53</v>
      </c>
      <c r="E916" s="91" t="s">
        <v>3017</v>
      </c>
      <c r="F916" s="97"/>
      <c r="G916" s="19" t="n">
        <v>5700</v>
      </c>
      <c r="H916" s="97"/>
      <c r="I916" s="97"/>
      <c r="J916" s="97"/>
      <c r="K916" s="97"/>
      <c r="L916" s="97"/>
      <c r="M916" s="19" t="s">
        <v>3018</v>
      </c>
      <c r="N916" s="20" t="n">
        <v>43259</v>
      </c>
      <c r="O916" s="394" t="s">
        <v>1100</v>
      </c>
      <c r="P916" s="19" t="n">
        <v>1</v>
      </c>
      <c r="Q916" s="15" t="s">
        <v>45</v>
      </c>
    </row>
    <row r="917" customFormat="false" ht="13.8" hidden="false" customHeight="false" outlineLevel="0" collapsed="false">
      <c r="A917" s="348" t="s">
        <v>1801</v>
      </c>
      <c r="B917" s="19" t="s">
        <v>149</v>
      </c>
      <c r="C917" s="211" t="s">
        <v>3019</v>
      </c>
      <c r="D917" s="19" t="s">
        <v>53</v>
      </c>
      <c r="E917" s="97"/>
      <c r="F917" s="97"/>
      <c r="G917" s="97"/>
      <c r="H917" s="97"/>
      <c r="I917" s="97"/>
      <c r="J917" s="97"/>
      <c r="K917" s="97"/>
      <c r="L917" s="97"/>
      <c r="M917" s="97"/>
      <c r="N917" s="97"/>
      <c r="O917" s="380" t="s">
        <v>3020</v>
      </c>
      <c r="P917" s="19" t="n">
        <v>1</v>
      </c>
      <c r="Q917" s="15" t="s">
        <v>45</v>
      </c>
    </row>
    <row r="918" customFormat="false" ht="13.8" hidden="false" customHeight="false" outlineLevel="0" collapsed="false">
      <c r="A918" s="238" t="s">
        <v>3021</v>
      </c>
      <c r="B918" s="19" t="s">
        <v>149</v>
      </c>
      <c r="C918" s="347" t="n">
        <v>74956621300</v>
      </c>
      <c r="D918" s="347" t="s">
        <v>53</v>
      </c>
      <c r="E918" s="347" t="s">
        <v>3022</v>
      </c>
      <c r="F918" s="111"/>
      <c r="G918" s="97"/>
      <c r="H918" s="97"/>
      <c r="I918" s="97"/>
      <c r="J918" s="97"/>
      <c r="K918" s="97"/>
      <c r="L918" s="97"/>
      <c r="M918" s="97"/>
      <c r="N918" s="97"/>
      <c r="O918" s="251" t="s">
        <v>3023</v>
      </c>
      <c r="P918" s="19" t="n">
        <v>1</v>
      </c>
      <c r="Q918" s="15" t="s">
        <v>45</v>
      </c>
    </row>
    <row r="919" customFormat="false" ht="13.8" hidden="false" customHeight="false" outlineLevel="0" collapsed="false">
      <c r="A919" s="348" t="s">
        <v>3024</v>
      </c>
      <c r="B919" s="19" t="s">
        <v>895</v>
      </c>
      <c r="C919" s="141" t="s">
        <v>3025</v>
      </c>
      <c r="D919" s="141" t="s">
        <v>476</v>
      </c>
      <c r="E919" s="95" t="s">
        <v>3026</v>
      </c>
      <c r="F919" s="97"/>
      <c r="G919" s="97"/>
      <c r="H919" s="97"/>
      <c r="I919" s="97"/>
      <c r="J919" s="97"/>
      <c r="K919" s="97"/>
      <c r="L919" s="97"/>
      <c r="M919" s="97"/>
      <c r="N919" s="97"/>
      <c r="O919" s="95" t="s">
        <v>3027</v>
      </c>
      <c r="P919" s="19" t="n">
        <v>1</v>
      </c>
      <c r="Q919" s="15" t="s">
        <v>45</v>
      </c>
    </row>
    <row r="920" customFormat="false" ht="13.8" hidden="false" customHeight="false" outlineLevel="0" collapsed="false">
      <c r="A920" s="348" t="s">
        <v>3028</v>
      </c>
      <c r="B920" s="20" t="n">
        <v>43233</v>
      </c>
      <c r="C920" s="98" t="s">
        <v>3029</v>
      </c>
      <c r="D920" s="19" t="s">
        <v>53</v>
      </c>
      <c r="E920" s="91" t="s">
        <v>3030</v>
      </c>
      <c r="F920" s="97"/>
      <c r="G920" s="97"/>
      <c r="H920" s="97"/>
      <c r="I920" s="97"/>
      <c r="J920" s="97"/>
      <c r="K920" s="97"/>
      <c r="L920" s="97"/>
      <c r="M920" s="97"/>
      <c r="N920" s="97"/>
      <c r="O920" s="220" t="s">
        <v>2989</v>
      </c>
      <c r="P920" s="19" t="n">
        <v>1</v>
      </c>
      <c r="Q920" s="15" t="s">
        <v>45</v>
      </c>
    </row>
    <row r="921" customFormat="false" ht="13.8" hidden="false" customHeight="false" outlineLevel="0" collapsed="false">
      <c r="A921" s="348" t="s">
        <v>3031</v>
      </c>
      <c r="B921" s="19" t="s">
        <v>2206</v>
      </c>
      <c r="C921" s="19" t="s">
        <v>3032</v>
      </c>
      <c r="D921" s="19" t="s">
        <v>53</v>
      </c>
      <c r="E921" s="91" t="s">
        <v>3033</v>
      </c>
      <c r="F921" s="97"/>
      <c r="G921" s="97"/>
      <c r="H921" s="19" t="n">
        <v>5200</v>
      </c>
      <c r="I921" s="97"/>
      <c r="J921" s="97"/>
      <c r="K921" s="97"/>
      <c r="L921" s="97"/>
      <c r="M921" s="19" t="s">
        <v>3034</v>
      </c>
      <c r="N921" s="19" t="s">
        <v>3035</v>
      </c>
      <c r="O921" s="404" t="s">
        <v>3036</v>
      </c>
      <c r="P921" s="19" t="n">
        <v>1</v>
      </c>
      <c r="Q921" s="15" t="s">
        <v>45</v>
      </c>
    </row>
    <row r="922" customFormat="false" ht="13.8" hidden="false" customHeight="false" outlineLevel="0" collapsed="false">
      <c r="A922" s="348" t="s">
        <v>3037</v>
      </c>
      <c r="B922" s="19" t="s">
        <v>2343</v>
      </c>
      <c r="C922" s="19" t="s">
        <v>3038</v>
      </c>
      <c r="D922" s="19" t="s">
        <v>53</v>
      </c>
      <c r="E922" s="91" t="s">
        <v>3039</v>
      </c>
      <c r="F922" s="24" t="s">
        <v>3040</v>
      </c>
      <c r="G922" s="19" t="n">
        <v>4400</v>
      </c>
      <c r="H922" s="97"/>
      <c r="I922" s="97"/>
      <c r="J922" s="97"/>
      <c r="K922" s="97"/>
      <c r="L922" s="97"/>
      <c r="M922" s="19" t="s">
        <v>3041</v>
      </c>
      <c r="N922" s="20" t="n">
        <v>43259</v>
      </c>
      <c r="O922" s="405" t="s">
        <v>3042</v>
      </c>
      <c r="P922" s="19" t="n">
        <v>1</v>
      </c>
      <c r="Q922" s="15" t="s">
        <v>45</v>
      </c>
    </row>
    <row r="923" customFormat="false" ht="13.8" hidden="false" customHeight="false" outlineLevel="0" collapsed="false">
      <c r="A923" s="348" t="s">
        <v>3043</v>
      </c>
      <c r="B923" s="97"/>
      <c r="C923" s="19" t="s">
        <v>3044</v>
      </c>
      <c r="D923" s="19" t="s">
        <v>476</v>
      </c>
      <c r="E923" s="19" t="s">
        <v>3045</v>
      </c>
      <c r="F923" s="97"/>
      <c r="G923" s="19" t="s">
        <v>614</v>
      </c>
      <c r="H923" s="97"/>
      <c r="I923" s="97"/>
      <c r="J923" s="97"/>
      <c r="K923" s="97"/>
      <c r="L923" s="97"/>
      <c r="M923" s="97"/>
      <c r="N923" s="97"/>
      <c r="O923" s="251" t="s">
        <v>3046</v>
      </c>
      <c r="P923" s="19" t="n">
        <v>1</v>
      </c>
      <c r="Q923" s="15" t="s">
        <v>45</v>
      </c>
    </row>
    <row r="924" customFormat="false" ht="13.8" hidden="false" customHeight="false" outlineLevel="0" collapsed="false">
      <c r="A924" s="348" t="s">
        <v>3047</v>
      </c>
      <c r="B924" s="150" t="n">
        <v>43390</v>
      </c>
      <c r="C924" s="98" t="s">
        <v>3048</v>
      </c>
      <c r="D924" s="19" t="s">
        <v>53</v>
      </c>
      <c r="E924" s="91" t="s">
        <v>3049</v>
      </c>
      <c r="F924" s="91" t="s">
        <v>3050</v>
      </c>
      <c r="G924" s="19" t="n">
        <v>7700</v>
      </c>
      <c r="H924" s="97"/>
      <c r="I924" s="97"/>
      <c r="J924" s="97"/>
      <c r="K924" s="97"/>
      <c r="L924" s="97"/>
      <c r="M924" s="19" t="s">
        <v>3051</v>
      </c>
      <c r="N924" s="20" t="n">
        <v>43259</v>
      </c>
      <c r="O924" s="405" t="s">
        <v>3052</v>
      </c>
      <c r="P924" s="19" t="n">
        <v>1</v>
      </c>
      <c r="Q924" s="15" t="s">
        <v>45</v>
      </c>
    </row>
    <row r="925" customFormat="false" ht="13.8" hidden="false" customHeight="false" outlineLevel="0" collapsed="false">
      <c r="A925" s="348" t="s">
        <v>3053</v>
      </c>
      <c r="B925" s="19" t="s">
        <v>1618</v>
      </c>
      <c r="C925" s="19" t="s">
        <v>3054</v>
      </c>
      <c r="D925" s="19" t="s">
        <v>53</v>
      </c>
      <c r="E925" s="91" t="s">
        <v>3055</v>
      </c>
      <c r="F925" s="91" t="s">
        <v>3056</v>
      </c>
      <c r="G925" s="19" t="n">
        <v>4700</v>
      </c>
      <c r="H925" s="97"/>
      <c r="I925" s="97"/>
      <c r="J925" s="97"/>
      <c r="K925" s="97"/>
      <c r="L925" s="97"/>
      <c r="M925" s="19" t="s">
        <v>3057</v>
      </c>
      <c r="N925" s="20" t="n">
        <v>43259</v>
      </c>
      <c r="O925" s="405" t="s">
        <v>3052</v>
      </c>
      <c r="P925" s="19" t="n">
        <v>1</v>
      </c>
      <c r="Q925" s="15" t="s">
        <v>45</v>
      </c>
    </row>
    <row r="926" customFormat="false" ht="13.8" hidden="false" customHeight="false" outlineLevel="0" collapsed="false">
      <c r="A926" s="348" t="s">
        <v>3058</v>
      </c>
      <c r="B926" s="19" t="s">
        <v>404</v>
      </c>
      <c r="C926" s="98" t="s">
        <v>3059</v>
      </c>
      <c r="D926" s="19" t="s">
        <v>53</v>
      </c>
      <c r="E926" s="91" t="s">
        <v>3060</v>
      </c>
      <c r="F926" s="97"/>
      <c r="G926" s="97"/>
      <c r="H926" s="97"/>
      <c r="I926" s="97"/>
      <c r="J926" s="97"/>
      <c r="K926" s="97"/>
      <c r="L926" s="97"/>
      <c r="M926" s="97"/>
      <c r="N926" s="97"/>
      <c r="O926" s="220" t="s">
        <v>3061</v>
      </c>
      <c r="P926" s="19" t="n">
        <v>1</v>
      </c>
      <c r="Q926" s="15" t="s">
        <v>45</v>
      </c>
    </row>
    <row r="927" customFormat="false" ht="13.8" hidden="false" customHeight="false" outlineLevel="0" collapsed="false">
      <c r="A927" s="348" t="s">
        <v>3062</v>
      </c>
      <c r="B927" s="19" t="s">
        <v>1622</v>
      </c>
      <c r="C927" s="91" t="s">
        <v>3063</v>
      </c>
      <c r="D927" s="19" t="s">
        <v>53</v>
      </c>
      <c r="E927" s="91" t="s">
        <v>3064</v>
      </c>
      <c r="F927" s="91" t="s">
        <v>3065</v>
      </c>
      <c r="G927" s="19" t="n">
        <v>3600</v>
      </c>
      <c r="H927" s="97"/>
      <c r="I927" s="97"/>
      <c r="J927" s="97"/>
      <c r="K927" s="97"/>
      <c r="L927" s="97"/>
      <c r="M927" s="19" t="s">
        <v>3066</v>
      </c>
      <c r="N927" s="20" t="n">
        <v>43259</v>
      </c>
      <c r="O927" s="405" t="s">
        <v>3052</v>
      </c>
      <c r="P927" s="19" t="n">
        <v>1</v>
      </c>
      <c r="Q927" s="15" t="s">
        <v>45</v>
      </c>
    </row>
    <row r="928" customFormat="false" ht="13.8" hidden="false" customHeight="false" outlineLevel="0" collapsed="false">
      <c r="A928" s="348" t="s">
        <v>3067</v>
      </c>
      <c r="B928" s="19" t="s">
        <v>708</v>
      </c>
      <c r="C928" s="91" t="s">
        <v>3068</v>
      </c>
      <c r="D928" s="19" t="s">
        <v>53</v>
      </c>
      <c r="E928" s="91" t="s">
        <v>3069</v>
      </c>
      <c r="F928" s="97"/>
      <c r="G928" s="97"/>
      <c r="H928" s="97"/>
      <c r="I928" s="97"/>
      <c r="J928" s="97"/>
      <c r="K928" s="97"/>
      <c r="L928" s="97"/>
      <c r="M928" s="97"/>
      <c r="N928" s="97"/>
      <c r="O928" s="220" t="s">
        <v>3070</v>
      </c>
      <c r="P928" s="19" t="n">
        <v>1</v>
      </c>
      <c r="Q928" s="15" t="s">
        <v>45</v>
      </c>
    </row>
    <row r="929" customFormat="false" ht="13.8" hidden="false" customHeight="false" outlineLevel="0" collapsed="false">
      <c r="A929" s="348" t="s">
        <v>3067</v>
      </c>
      <c r="B929" s="19" t="s">
        <v>1627</v>
      </c>
      <c r="C929" s="19" t="s">
        <v>3071</v>
      </c>
      <c r="D929" s="19" t="s">
        <v>53</v>
      </c>
      <c r="E929" s="91" t="s">
        <v>3072</v>
      </c>
      <c r="F929" s="91" t="s">
        <v>3073</v>
      </c>
      <c r="G929" s="97"/>
      <c r="H929" s="97"/>
      <c r="I929" s="97"/>
      <c r="J929" s="97"/>
      <c r="K929" s="97"/>
      <c r="L929" s="97"/>
      <c r="M929" s="97"/>
      <c r="N929" s="97"/>
      <c r="O929" s="405" t="s">
        <v>3074</v>
      </c>
      <c r="P929" s="19" t="n">
        <v>1</v>
      </c>
      <c r="Q929" s="15" t="s">
        <v>45</v>
      </c>
    </row>
    <row r="930" customFormat="false" ht="13.8" hidden="false" customHeight="false" outlineLevel="0" collapsed="false">
      <c r="A930" s="348" t="s">
        <v>3075</v>
      </c>
      <c r="C930" s="363" t="s">
        <v>3076</v>
      </c>
      <c r="D930" s="19" t="s">
        <v>476</v>
      </c>
      <c r="E930" s="91" t="s">
        <v>3077</v>
      </c>
      <c r="F930" s="19" t="s">
        <v>3078</v>
      </c>
      <c r="G930" s="19" t="n">
        <v>12000</v>
      </c>
      <c r="H930" s="97"/>
      <c r="I930" s="97"/>
      <c r="J930" s="97"/>
      <c r="K930" s="97"/>
      <c r="L930" s="97"/>
      <c r="M930" s="19" t="s">
        <v>3079</v>
      </c>
      <c r="N930" s="20" t="n">
        <v>43260</v>
      </c>
      <c r="O930" s="405" t="s">
        <v>3052</v>
      </c>
      <c r="P930" s="19" t="n">
        <v>1</v>
      </c>
      <c r="Q930" s="15" t="s">
        <v>45</v>
      </c>
    </row>
    <row r="931" customFormat="false" ht="13.8" hidden="false" customHeight="false" outlineLevel="0" collapsed="false">
      <c r="A931" s="348" t="s">
        <v>3080</v>
      </c>
      <c r="B931" s="97"/>
      <c r="C931" s="19" t="s">
        <v>3081</v>
      </c>
      <c r="D931" s="19" t="s">
        <v>476</v>
      </c>
      <c r="E931" s="19" t="s">
        <v>3082</v>
      </c>
      <c r="F931" s="97"/>
      <c r="G931" s="19"/>
      <c r="H931" s="19" t="n">
        <v>25000</v>
      </c>
      <c r="I931" s="97"/>
      <c r="J931" s="97"/>
      <c r="K931" s="97"/>
      <c r="L931" s="97"/>
      <c r="M931" s="97"/>
      <c r="N931" s="97"/>
      <c r="O931" s="406" t="s">
        <v>3083</v>
      </c>
      <c r="P931" s="19" t="n">
        <v>1</v>
      </c>
      <c r="Q931" s="15" t="s">
        <v>45</v>
      </c>
    </row>
    <row r="932" customFormat="false" ht="13.8" hidden="false" customHeight="false" outlineLevel="0" collapsed="false">
      <c r="A932" s="3" t="s">
        <v>34</v>
      </c>
      <c r="B932" s="59" t="s">
        <v>1</v>
      </c>
      <c r="C932" s="4" t="s">
        <v>35</v>
      </c>
      <c r="D932" s="4" t="s">
        <v>3</v>
      </c>
      <c r="E932" s="4" t="s">
        <v>1021</v>
      </c>
      <c r="F932" s="5" t="s">
        <v>37</v>
      </c>
      <c r="G932" s="4" t="s">
        <v>38</v>
      </c>
      <c r="H932" s="6" t="s">
        <v>39</v>
      </c>
      <c r="I932" s="6"/>
      <c r="J932" s="6"/>
      <c r="K932" s="6" t="s">
        <v>40</v>
      </c>
      <c r="L932" s="6"/>
      <c r="M932" s="4" t="s">
        <v>41</v>
      </c>
      <c r="N932" s="6" t="s">
        <v>42</v>
      </c>
      <c r="O932" s="370" t="s">
        <v>43</v>
      </c>
      <c r="P932" s="4" t="s">
        <v>44</v>
      </c>
      <c r="Q932" s="15" t="s">
        <v>45</v>
      </c>
    </row>
    <row r="933" customFormat="false" ht="13.8" hidden="false" customHeight="false" outlineLevel="0" collapsed="false">
      <c r="A933" s="60" t="n">
        <v>43259</v>
      </c>
      <c r="B933" s="374" t="s">
        <v>394</v>
      </c>
      <c r="E933" s="63"/>
      <c r="F933" s="64" t="n">
        <f aca="false">G933+H933+K933</f>
        <v>52800</v>
      </c>
      <c r="G933" s="65" t="n">
        <f aca="false">SUM(G934:G957)</f>
        <v>33700</v>
      </c>
      <c r="H933" s="115" t="n">
        <f aca="false">SUM(H934:H957)</f>
        <v>9100</v>
      </c>
      <c r="I933" s="65"/>
      <c r="J933" s="65"/>
      <c r="K933" s="65" t="n">
        <f aca="false">SUM(K934:K957)</f>
        <v>10000</v>
      </c>
      <c r="L933" s="65"/>
      <c r="M933" s="281"/>
      <c r="N933" s="281"/>
      <c r="O933" s="97"/>
      <c r="P933" s="65" t="n">
        <f aca="false">SUM(P934:P22896)</f>
        <v>2.3386980123557E+048</v>
      </c>
      <c r="Q933" s="15" t="s">
        <v>45</v>
      </c>
    </row>
    <row r="934" customFormat="false" ht="13.8" hidden="false" customHeight="false" outlineLevel="0" collapsed="false">
      <c r="A934" s="348" t="s">
        <v>1810</v>
      </c>
      <c r="B934" s="110" t="n">
        <v>0.399305555555556</v>
      </c>
      <c r="C934" s="98" t="s">
        <v>3084</v>
      </c>
      <c r="D934" s="19" t="s">
        <v>110</v>
      </c>
      <c r="E934" s="19" t="s">
        <v>3085</v>
      </c>
      <c r="F934" s="19" t="s">
        <v>3086</v>
      </c>
      <c r="G934" s="19" t="n">
        <v>2800</v>
      </c>
      <c r="H934" s="97"/>
      <c r="I934" s="97"/>
      <c r="J934" s="97"/>
      <c r="K934" s="97"/>
      <c r="M934" s="24" t="s">
        <v>3087</v>
      </c>
      <c r="N934" s="20" t="n">
        <v>43265</v>
      </c>
      <c r="O934" s="405" t="s">
        <v>3052</v>
      </c>
      <c r="P934" s="19" t="n">
        <v>1</v>
      </c>
      <c r="Q934" s="15" t="s">
        <v>45</v>
      </c>
    </row>
    <row r="935" customFormat="false" ht="13.8" hidden="false" customHeight="false" outlineLevel="0" collapsed="false">
      <c r="A935" s="348" t="s">
        <v>1814</v>
      </c>
      <c r="B935" s="110" t="n">
        <v>0.423611111111111</v>
      </c>
      <c r="C935" s="19" t="s">
        <v>3088</v>
      </c>
      <c r="D935" s="19" t="s">
        <v>476</v>
      </c>
      <c r="E935" s="91" t="s">
        <v>3089</v>
      </c>
      <c r="F935" s="19" t="s">
        <v>3090</v>
      </c>
      <c r="G935" s="19" t="n">
        <v>8500</v>
      </c>
      <c r="H935" s="97"/>
      <c r="I935" s="97"/>
      <c r="J935" s="97"/>
      <c r="K935" s="97"/>
      <c r="L935" s="97"/>
      <c r="M935" s="19" t="s">
        <v>3091</v>
      </c>
      <c r="N935" s="20" t="n">
        <v>43259</v>
      </c>
      <c r="O935" s="405" t="s">
        <v>3052</v>
      </c>
      <c r="P935" s="19" t="n">
        <v>1</v>
      </c>
      <c r="Q935" s="15" t="s">
        <v>45</v>
      </c>
    </row>
    <row r="936" customFormat="false" ht="13.8" hidden="false" customHeight="false" outlineLevel="0" collapsed="false">
      <c r="A936" s="348" t="s">
        <v>1819</v>
      </c>
      <c r="B936" s="110" t="n">
        <v>0.430555555555556</v>
      </c>
      <c r="C936" s="91" t="s">
        <v>3092</v>
      </c>
      <c r="D936" s="19" t="s">
        <v>110</v>
      </c>
      <c r="E936" s="19" t="s">
        <v>3093</v>
      </c>
      <c r="F936" s="19" t="s">
        <v>3094</v>
      </c>
      <c r="G936" s="19" t="n">
        <v>2100</v>
      </c>
      <c r="H936" s="97"/>
      <c r="I936" s="97"/>
      <c r="J936" s="97"/>
      <c r="K936" s="97"/>
      <c r="M936" s="24" t="s">
        <v>3095</v>
      </c>
      <c r="N936" s="20" t="n">
        <v>43261</v>
      </c>
      <c r="O936" s="405" t="s">
        <v>3052</v>
      </c>
      <c r="P936" s="19" t="n">
        <v>1</v>
      </c>
      <c r="Q936" s="15" t="s">
        <v>45</v>
      </c>
    </row>
    <row r="937" customFormat="false" ht="13.8" hidden="false" customHeight="false" outlineLevel="0" collapsed="false">
      <c r="A937" s="348" t="s">
        <v>1673</v>
      </c>
      <c r="B937" s="110" t="n">
        <v>0.473611111111111</v>
      </c>
      <c r="C937" s="98" t="s">
        <v>3096</v>
      </c>
      <c r="D937" s="19" t="s">
        <v>110</v>
      </c>
      <c r="E937" s="19" t="s">
        <v>3097</v>
      </c>
      <c r="F937" s="19" t="s">
        <v>3098</v>
      </c>
      <c r="G937" s="19" t="s">
        <v>134</v>
      </c>
      <c r="H937" s="97"/>
      <c r="I937" s="97"/>
      <c r="J937" s="97"/>
      <c r="K937" s="97"/>
      <c r="L937" s="97"/>
      <c r="M937" s="97"/>
      <c r="N937" s="97"/>
      <c r="O937" s="380" t="s">
        <v>3099</v>
      </c>
      <c r="P937" s="19" t="n">
        <v>1</v>
      </c>
      <c r="Q937" s="15" t="s">
        <v>45</v>
      </c>
    </row>
    <row r="938" customFormat="false" ht="13.8" hidden="false" customHeight="false" outlineLevel="0" collapsed="false">
      <c r="A938" s="348" t="s">
        <v>1678</v>
      </c>
      <c r="B938" s="114" t="s">
        <v>1505</v>
      </c>
      <c r="C938" s="19" t="s">
        <v>3071</v>
      </c>
      <c r="D938" s="19" t="s">
        <v>53</v>
      </c>
      <c r="E938" s="91" t="s">
        <v>3100</v>
      </c>
      <c r="F938" s="91" t="s">
        <v>3101</v>
      </c>
      <c r="G938" s="19" t="n">
        <v>4500</v>
      </c>
      <c r="H938" s="97"/>
      <c r="I938" s="97"/>
      <c r="J938" s="97"/>
      <c r="K938" s="97"/>
      <c r="L938" s="97"/>
      <c r="M938" s="91" t="s">
        <v>3102</v>
      </c>
      <c r="N938" s="20" t="n">
        <v>43266</v>
      </c>
      <c r="O938" s="405" t="s">
        <v>3103</v>
      </c>
      <c r="P938" s="19" t="n">
        <v>1</v>
      </c>
      <c r="Q938" s="15" t="s">
        <v>45</v>
      </c>
    </row>
    <row r="939" customFormat="false" ht="13.8" hidden="false" customHeight="false" outlineLevel="0" collapsed="false">
      <c r="A939" s="238" t="s">
        <v>2645</v>
      </c>
      <c r="B939" s="19" t="s">
        <v>1941</v>
      </c>
      <c r="C939" s="211" t="s">
        <v>3104</v>
      </c>
      <c r="D939" s="19" t="s">
        <v>53</v>
      </c>
      <c r="E939" s="91" t="s">
        <v>3105</v>
      </c>
      <c r="F939" s="97"/>
      <c r="G939" s="97"/>
      <c r="H939" s="97"/>
      <c r="I939" s="97"/>
      <c r="J939" s="97"/>
      <c r="K939" s="97"/>
      <c r="L939" s="97"/>
      <c r="M939" s="97"/>
      <c r="N939" s="97"/>
      <c r="O939" s="380" t="s">
        <v>3106</v>
      </c>
      <c r="P939" s="19" t="n">
        <v>1</v>
      </c>
      <c r="Q939" s="15" t="s">
        <v>45</v>
      </c>
    </row>
    <row r="940" customFormat="false" ht="13.8" hidden="false" customHeight="false" outlineLevel="0" collapsed="false">
      <c r="A940" s="238" t="s">
        <v>2332</v>
      </c>
      <c r="B940" s="150" t="n">
        <v>43385</v>
      </c>
      <c r="C940" s="91" t="s">
        <v>3107</v>
      </c>
      <c r="D940" s="19" t="s">
        <v>53</v>
      </c>
      <c r="E940" s="91" t="s">
        <v>3108</v>
      </c>
      <c r="F940" s="113" t="s">
        <v>3109</v>
      </c>
      <c r="G940" s="19"/>
      <c r="H940" s="97"/>
      <c r="I940" s="19"/>
      <c r="J940" s="19"/>
      <c r="K940" s="19" t="n">
        <v>10000</v>
      </c>
      <c r="L940" s="19"/>
      <c r="M940" s="19" t="s">
        <v>3110</v>
      </c>
      <c r="N940" s="20" t="n">
        <v>43260</v>
      </c>
      <c r="O940" s="405" t="s">
        <v>3052</v>
      </c>
      <c r="P940" s="19" t="n">
        <v>1</v>
      </c>
      <c r="Q940" s="15" t="s">
        <v>45</v>
      </c>
    </row>
    <row r="941" customFormat="false" ht="13.8" hidden="false" customHeight="false" outlineLevel="0" collapsed="false">
      <c r="A941" s="348" t="s">
        <v>2825</v>
      </c>
      <c r="B941" s="19" t="s">
        <v>3111</v>
      </c>
      <c r="C941" s="91" t="s">
        <v>2987</v>
      </c>
      <c r="D941" s="43" t="s">
        <v>476</v>
      </c>
      <c r="E941" s="19" t="s">
        <v>2988</v>
      </c>
      <c r="F941" s="19" t="s">
        <v>3112</v>
      </c>
      <c r="G941" s="97"/>
      <c r="H941" s="139" t="n">
        <v>9100</v>
      </c>
      <c r="I941" s="97"/>
      <c r="J941" s="97"/>
      <c r="K941" s="97"/>
      <c r="L941" s="97"/>
      <c r="M941" s="19" t="s">
        <v>3113</v>
      </c>
      <c r="N941" s="97"/>
      <c r="O941" s="405" t="s">
        <v>3114</v>
      </c>
      <c r="P941" s="97"/>
      <c r="Q941" s="15" t="s">
        <v>45</v>
      </c>
    </row>
    <row r="942" customFormat="false" ht="13.8" hidden="false" customHeight="false" outlineLevel="0" collapsed="false">
      <c r="A942" s="348" t="s">
        <v>2707</v>
      </c>
      <c r="B942" s="110" t="n">
        <v>0.552083333333333</v>
      </c>
      <c r="C942" s="19" t="s">
        <v>3115</v>
      </c>
      <c r="D942" s="19" t="s">
        <v>110</v>
      </c>
      <c r="E942" s="19" t="s">
        <v>3116</v>
      </c>
      <c r="F942" s="97"/>
      <c r="G942" s="19" t="s">
        <v>3117</v>
      </c>
      <c r="H942" s="97"/>
      <c r="I942" s="97"/>
      <c r="J942" s="97"/>
      <c r="K942" s="97"/>
      <c r="L942" s="97"/>
      <c r="M942" s="97"/>
      <c r="N942" s="97"/>
      <c r="O942" s="251" t="s">
        <v>3118</v>
      </c>
      <c r="P942" s="19" t="n">
        <v>1</v>
      </c>
      <c r="Q942" s="15" t="s">
        <v>45</v>
      </c>
    </row>
    <row r="943" customFormat="false" ht="13.8" hidden="false" customHeight="false" outlineLevel="0" collapsed="false">
      <c r="A943" s="348" t="s">
        <v>2712</v>
      </c>
      <c r="B943" s="150" t="n">
        <v>43386</v>
      </c>
      <c r="C943" s="91" t="s">
        <v>3119</v>
      </c>
      <c r="D943" s="19" t="s">
        <v>53</v>
      </c>
      <c r="E943" s="91" t="s">
        <v>3120</v>
      </c>
      <c r="F943" s="91" t="s">
        <v>3121</v>
      </c>
      <c r="G943" s="19" t="n">
        <v>4100</v>
      </c>
      <c r="H943" s="97"/>
      <c r="I943" s="97"/>
      <c r="J943" s="97"/>
      <c r="K943" s="97"/>
      <c r="L943" s="97"/>
      <c r="M943" s="19" t="s">
        <v>3122</v>
      </c>
      <c r="N943" s="20" t="n">
        <v>43261</v>
      </c>
      <c r="O943" s="405" t="s">
        <v>3052</v>
      </c>
      <c r="P943" s="19" t="n">
        <v>1</v>
      </c>
      <c r="Q943" s="15" t="s">
        <v>45</v>
      </c>
    </row>
    <row r="944" customFormat="false" ht="13.8" hidden="false" customHeight="false" outlineLevel="0" collapsed="false">
      <c r="A944" s="348" t="s">
        <v>2898</v>
      </c>
      <c r="B944" s="110" t="n">
        <v>0.570138888888889</v>
      </c>
      <c r="C944" s="19" t="s">
        <v>3123</v>
      </c>
      <c r="D944" s="19" t="s">
        <v>110</v>
      </c>
      <c r="E944" s="91" t="s">
        <v>3124</v>
      </c>
      <c r="F944" s="91" t="s">
        <v>3125</v>
      </c>
      <c r="G944" s="97"/>
      <c r="H944" s="97"/>
      <c r="I944" s="97"/>
      <c r="J944" s="97"/>
      <c r="K944" s="97"/>
      <c r="L944" s="97"/>
      <c r="M944" s="97"/>
      <c r="N944" s="97"/>
      <c r="O944" s="338" t="s">
        <v>3126</v>
      </c>
      <c r="P944" s="19" t="n">
        <v>1</v>
      </c>
      <c r="Q944" s="15" t="s">
        <v>45</v>
      </c>
    </row>
    <row r="945" customFormat="false" ht="13.8" hidden="false" customHeight="false" outlineLevel="0" collapsed="false">
      <c r="A945" s="348" t="s">
        <v>2903</v>
      </c>
      <c r="B945" s="110" t="n">
        <v>0.572916666666667</v>
      </c>
      <c r="C945" s="19" t="s">
        <v>3127</v>
      </c>
      <c r="D945" s="19" t="s">
        <v>110</v>
      </c>
      <c r="E945" s="19" t="s">
        <v>3128</v>
      </c>
      <c r="F945" s="97"/>
      <c r="G945" s="97"/>
      <c r="H945" s="97"/>
      <c r="I945" s="97"/>
      <c r="J945" s="97"/>
      <c r="K945" s="97"/>
      <c r="L945" s="97"/>
      <c r="M945" s="97"/>
      <c r="N945" s="97"/>
      <c r="O945" s="407" t="s">
        <v>3129</v>
      </c>
      <c r="P945" s="19" t="n">
        <v>1</v>
      </c>
      <c r="Q945" s="15" t="s">
        <v>45</v>
      </c>
    </row>
    <row r="946" customFormat="false" ht="13.8" hidden="false" customHeight="false" outlineLevel="0" collapsed="false">
      <c r="A946" s="238" t="s">
        <v>2278</v>
      </c>
      <c r="B946" s="110" t="n">
        <v>0.577083333333333</v>
      </c>
      <c r="C946" s="19" t="n">
        <v>89261621902</v>
      </c>
      <c r="D946" s="19" t="s">
        <v>1563</v>
      </c>
      <c r="E946" s="19" t="s">
        <v>3130</v>
      </c>
      <c r="F946" s="149"/>
      <c r="G946" s="149"/>
      <c r="H946" s="149"/>
      <c r="I946" s="149"/>
      <c r="J946" s="149"/>
      <c r="K946" s="149"/>
      <c r="L946" s="149"/>
      <c r="M946" s="149"/>
      <c r="N946" s="149"/>
      <c r="O946" s="149"/>
      <c r="P946" s="19" t="n">
        <v>1</v>
      </c>
      <c r="Q946" s="15" t="s">
        <v>45</v>
      </c>
    </row>
    <row r="947" customFormat="false" ht="13.8" hidden="false" customHeight="false" outlineLevel="0" collapsed="false">
      <c r="A947" s="348" t="s">
        <v>2912</v>
      </c>
      <c r="B947" s="19" t="s">
        <v>895</v>
      </c>
      <c r="C947" s="91" t="s">
        <v>3131</v>
      </c>
      <c r="D947" s="19" t="s">
        <v>53</v>
      </c>
      <c r="E947" s="91" t="s">
        <v>3132</v>
      </c>
      <c r="F947" s="91" t="s">
        <v>3133</v>
      </c>
      <c r="G947" s="19" t="n">
        <v>2800</v>
      </c>
      <c r="H947" s="97"/>
      <c r="I947" s="97"/>
      <c r="J947" s="97"/>
      <c r="K947" s="97"/>
      <c r="L947" s="97"/>
      <c r="M947" s="19" t="s">
        <v>3134</v>
      </c>
      <c r="N947" s="20" t="n">
        <v>43260</v>
      </c>
      <c r="O947" s="405" t="s">
        <v>3052</v>
      </c>
      <c r="P947" s="19" t="n">
        <v>1</v>
      </c>
      <c r="Q947" s="15" t="s">
        <v>45</v>
      </c>
    </row>
    <row r="948" customFormat="false" ht="13.8" hidden="false" customHeight="false" outlineLevel="0" collapsed="false">
      <c r="A948" s="348" t="s">
        <v>2918</v>
      </c>
      <c r="B948" s="19" t="s">
        <v>3135</v>
      </c>
      <c r="C948" s="211" t="s">
        <v>3136</v>
      </c>
      <c r="D948" s="19" t="s">
        <v>53</v>
      </c>
      <c r="E948" s="91" t="s">
        <v>3137</v>
      </c>
      <c r="F948" s="91" t="s">
        <v>3138</v>
      </c>
      <c r="G948" s="19" t="n">
        <v>5000</v>
      </c>
      <c r="H948" s="97"/>
      <c r="I948" s="97"/>
      <c r="J948" s="97"/>
      <c r="K948" s="97"/>
      <c r="L948" s="97"/>
      <c r="M948" s="19" t="s">
        <v>3139</v>
      </c>
      <c r="N948" s="20" t="n">
        <v>43274</v>
      </c>
      <c r="O948" s="405" t="s">
        <v>3052</v>
      </c>
      <c r="P948" s="19" t="n">
        <v>1</v>
      </c>
      <c r="Q948" s="15" t="s">
        <v>45</v>
      </c>
    </row>
    <row r="949" customFormat="false" ht="13.8" hidden="false" customHeight="false" outlineLevel="0" collapsed="false">
      <c r="A949" s="348" t="s">
        <v>2922</v>
      </c>
      <c r="B949" s="110" t="n">
        <v>0.708333333333333</v>
      </c>
      <c r="C949" s="19" t="s">
        <v>3140</v>
      </c>
      <c r="D949" s="19" t="s">
        <v>110</v>
      </c>
      <c r="E949" s="19" t="s">
        <v>3141</v>
      </c>
      <c r="F949" s="19" t="s">
        <v>102</v>
      </c>
      <c r="G949" s="97"/>
      <c r="H949" s="97"/>
      <c r="I949" s="97"/>
      <c r="J949" s="97"/>
      <c r="K949" s="97"/>
      <c r="L949" s="97"/>
      <c r="M949" s="97"/>
      <c r="N949" s="97"/>
      <c r="O949" s="408" t="s">
        <v>3142</v>
      </c>
      <c r="P949" s="19" t="n">
        <v>1</v>
      </c>
      <c r="Q949" s="15" t="s">
        <v>45</v>
      </c>
    </row>
    <row r="950" customFormat="false" ht="13.8" hidden="false" customHeight="false" outlineLevel="0" collapsed="false">
      <c r="A950" s="348" t="s">
        <v>2927</v>
      </c>
      <c r="B950" s="19" t="s">
        <v>434</v>
      </c>
      <c r="C950" s="19" t="s">
        <v>3143</v>
      </c>
      <c r="D950" s="19" t="s">
        <v>53</v>
      </c>
      <c r="E950" s="91" t="s">
        <v>3144</v>
      </c>
      <c r="F950" s="97"/>
      <c r="G950" s="19" t="s">
        <v>3145</v>
      </c>
      <c r="H950" s="97"/>
      <c r="I950" s="97"/>
      <c r="J950" s="97"/>
      <c r="K950" s="97"/>
      <c r="L950" s="97"/>
      <c r="M950" s="97"/>
      <c r="N950" s="97"/>
      <c r="O950" s="405" t="s">
        <v>3052</v>
      </c>
      <c r="P950" s="19" t="n">
        <v>1</v>
      </c>
      <c r="Q950" s="15" t="s">
        <v>45</v>
      </c>
    </row>
    <row r="951" customFormat="false" ht="13.8" hidden="false" customHeight="false" outlineLevel="0" collapsed="false">
      <c r="A951" s="348" t="s">
        <v>2997</v>
      </c>
      <c r="B951" s="19" t="s">
        <v>386</v>
      </c>
      <c r="C951" s="19" t="s">
        <v>3146</v>
      </c>
      <c r="D951" s="19" t="s">
        <v>476</v>
      </c>
      <c r="E951" s="91" t="s">
        <v>3147</v>
      </c>
      <c r="F951" s="97"/>
      <c r="G951" s="19" t="s">
        <v>3148</v>
      </c>
      <c r="H951" s="97"/>
      <c r="I951" s="97"/>
      <c r="J951" s="97"/>
      <c r="K951" s="97"/>
      <c r="L951" s="97"/>
      <c r="M951" s="97"/>
      <c r="N951" s="97"/>
      <c r="O951" s="237" t="s">
        <v>3149</v>
      </c>
      <c r="P951" s="19" t="n">
        <v>1</v>
      </c>
      <c r="Q951" s="15" t="s">
        <v>45</v>
      </c>
    </row>
    <row r="952" customFormat="false" ht="13.8" hidden="false" customHeight="false" outlineLevel="0" collapsed="false">
      <c r="A952" s="348" t="s">
        <v>3003</v>
      </c>
      <c r="B952" s="20" t="n">
        <v>43238</v>
      </c>
      <c r="C952" s="91" t="s">
        <v>3150</v>
      </c>
      <c r="D952" s="19" t="s">
        <v>53</v>
      </c>
      <c r="E952" s="91" t="s">
        <v>3151</v>
      </c>
      <c r="F952" s="91" t="s">
        <v>3152</v>
      </c>
      <c r="G952" s="19" t="n">
        <v>3900</v>
      </c>
      <c r="H952" s="97"/>
      <c r="I952" s="97"/>
      <c r="J952" s="97"/>
      <c r="K952" s="97"/>
      <c r="L952" s="97"/>
      <c r="M952" s="19" t="s">
        <v>3153</v>
      </c>
      <c r="N952" s="20" t="n">
        <v>43263</v>
      </c>
      <c r="O952" s="405" t="s">
        <v>3052</v>
      </c>
      <c r="P952" s="19" t="n">
        <v>1</v>
      </c>
      <c r="Q952" s="15" t="s">
        <v>45</v>
      </c>
    </row>
    <row r="953" customFormat="false" ht="13.8" hidden="false" customHeight="false" outlineLevel="0" collapsed="false">
      <c r="A953" s="348" t="s">
        <v>3154</v>
      </c>
      <c r="B953" s="150" t="n">
        <v>43452</v>
      </c>
      <c r="C953" s="378" t="s">
        <v>3155</v>
      </c>
      <c r="D953" s="19" t="s">
        <v>53</v>
      </c>
      <c r="E953" s="91" t="s">
        <v>3156</v>
      </c>
      <c r="F953" s="97"/>
      <c r="G953" s="19" t="s">
        <v>282</v>
      </c>
      <c r="H953" s="97"/>
      <c r="I953" s="97"/>
      <c r="J953" s="97"/>
      <c r="K953" s="97"/>
      <c r="L953" s="97"/>
      <c r="M953" s="97"/>
      <c r="N953" s="97"/>
      <c r="O953" s="291" t="s">
        <v>3157</v>
      </c>
      <c r="P953" s="19" t="n">
        <v>1</v>
      </c>
      <c r="Q953" s="15" t="s">
        <v>45</v>
      </c>
    </row>
    <row r="954" customFormat="false" ht="13.8" hidden="false" customHeight="false" outlineLevel="0" collapsed="false">
      <c r="A954" s="348" t="s">
        <v>3158</v>
      </c>
      <c r="B954" s="19" t="s">
        <v>2503</v>
      </c>
      <c r="C954" s="98" t="s">
        <v>3159</v>
      </c>
      <c r="D954" s="19" t="s">
        <v>53</v>
      </c>
      <c r="E954" s="97"/>
      <c r="F954" s="97"/>
      <c r="G954" s="97"/>
      <c r="H954" s="97"/>
      <c r="I954" s="97"/>
      <c r="J954" s="97"/>
      <c r="K954" s="97"/>
      <c r="L954" s="97"/>
      <c r="M954" s="97"/>
      <c r="N954" s="97"/>
      <c r="O954" s="135" t="s">
        <v>3160</v>
      </c>
      <c r="P954" s="19" t="n">
        <v>1</v>
      </c>
      <c r="Q954" s="15" t="s">
        <v>45</v>
      </c>
    </row>
    <row r="955" customFormat="false" ht="13.8" hidden="false" customHeight="false" outlineLevel="0" collapsed="false">
      <c r="A955" s="348" t="s">
        <v>3161</v>
      </c>
      <c r="B955" s="19" t="s">
        <v>1627</v>
      </c>
      <c r="C955" s="98" t="s">
        <v>3162</v>
      </c>
      <c r="D955" s="19" t="s">
        <v>53</v>
      </c>
      <c r="E955" s="91" t="s">
        <v>3163</v>
      </c>
      <c r="F955" s="97"/>
      <c r="G955" s="97"/>
      <c r="H955" s="97"/>
      <c r="I955" s="97"/>
      <c r="J955" s="97"/>
      <c r="K955" s="97"/>
      <c r="L955" s="97"/>
      <c r="M955" s="97"/>
      <c r="N955" s="97"/>
      <c r="O955" s="135" t="s">
        <v>3164</v>
      </c>
      <c r="P955" s="19" t="n">
        <v>1</v>
      </c>
      <c r="Q955" s="15" t="s">
        <v>45</v>
      </c>
    </row>
    <row r="956" customFormat="false" ht="13.8" hidden="false" customHeight="false" outlineLevel="0" collapsed="false">
      <c r="A956" s="348" t="s">
        <v>3165</v>
      </c>
      <c r="B956" s="19" t="s">
        <v>1918</v>
      </c>
      <c r="C956" s="98" t="s">
        <v>3166</v>
      </c>
      <c r="D956" s="19" t="s">
        <v>53</v>
      </c>
      <c r="E956" s="91" t="s">
        <v>3167</v>
      </c>
      <c r="F956" s="97"/>
      <c r="G956" s="97"/>
      <c r="H956" s="97"/>
      <c r="I956" s="97"/>
      <c r="J956" s="97"/>
      <c r="K956" s="97"/>
      <c r="L956" s="97"/>
      <c r="M956" s="97"/>
      <c r="N956" s="97"/>
      <c r="O956" s="135" t="s">
        <v>600</v>
      </c>
      <c r="P956" s="19" t="n">
        <v>1</v>
      </c>
      <c r="Q956" s="15" t="s">
        <v>45</v>
      </c>
    </row>
    <row r="957" customFormat="false" ht="13.8" hidden="false" customHeight="false" outlineLevel="0" collapsed="false">
      <c r="A957" s="97"/>
      <c r="B957" s="97"/>
      <c r="C957" s="97"/>
      <c r="D957" s="97"/>
      <c r="E957" s="97"/>
      <c r="F957" s="97"/>
      <c r="G957" s="97"/>
      <c r="H957" s="97"/>
      <c r="I957" s="97"/>
      <c r="J957" s="97"/>
      <c r="K957" s="97"/>
      <c r="L957" s="97"/>
      <c r="M957" s="97"/>
      <c r="N957" s="97"/>
      <c r="O957" s="97"/>
      <c r="P957" s="97"/>
      <c r="Q957" s="15" t="s">
        <v>45</v>
      </c>
    </row>
    <row r="958" customFormat="false" ht="13.8" hidden="false" customHeight="false" outlineLevel="0" collapsed="false">
      <c r="A958" s="3" t="s">
        <v>34</v>
      </c>
      <c r="B958" s="59" t="s">
        <v>1</v>
      </c>
      <c r="C958" s="4" t="s">
        <v>35</v>
      </c>
      <c r="D958" s="4" t="s">
        <v>3</v>
      </c>
      <c r="E958" s="4" t="s">
        <v>1021</v>
      </c>
      <c r="F958" s="5" t="s">
        <v>37</v>
      </c>
      <c r="G958" s="4" t="s">
        <v>38</v>
      </c>
      <c r="H958" s="6" t="s">
        <v>39</v>
      </c>
      <c r="I958" s="6"/>
      <c r="J958" s="6"/>
      <c r="K958" s="6" t="s">
        <v>40</v>
      </c>
      <c r="L958" s="6"/>
      <c r="M958" s="4" t="s">
        <v>41</v>
      </c>
      <c r="N958" s="6" t="s">
        <v>42</v>
      </c>
      <c r="O958" s="370" t="s">
        <v>43</v>
      </c>
      <c r="P958" s="4" t="s">
        <v>44</v>
      </c>
      <c r="Q958" s="15" t="s">
        <v>45</v>
      </c>
    </row>
    <row r="959" customFormat="false" ht="13.8" hidden="false" customHeight="false" outlineLevel="0" collapsed="false">
      <c r="A959" s="60" t="n">
        <v>43260</v>
      </c>
      <c r="B959" s="374" t="s">
        <v>403</v>
      </c>
      <c r="E959" s="63"/>
      <c r="F959" s="64" t="n">
        <f aca="false">G959+H959+K959</f>
        <v>110200</v>
      </c>
      <c r="G959" s="65" t="n">
        <f aca="false">SUM(G960:G997)</f>
        <v>100400</v>
      </c>
      <c r="H959" s="115" t="n">
        <f aca="false">SUM(H960:H984)</f>
        <v>9800</v>
      </c>
      <c r="I959" s="65"/>
      <c r="J959" s="65"/>
      <c r="K959" s="65" t="n">
        <f aca="false">SUM(K960:K984)</f>
        <v>0</v>
      </c>
      <c r="L959" s="65"/>
      <c r="M959" s="281"/>
      <c r="N959" s="281"/>
      <c r="O959" s="97"/>
      <c r="P959" s="65" t="n">
        <f aca="false">SUM(P960:P22923)</f>
        <v>1.16934900617785E+048</v>
      </c>
      <c r="Q959" s="15" t="s">
        <v>45</v>
      </c>
    </row>
    <row r="960" customFormat="false" ht="13.8" hidden="false" customHeight="false" outlineLevel="0" collapsed="false">
      <c r="A960" s="121" t="s">
        <v>2931</v>
      </c>
      <c r="B960" s="249" t="n">
        <v>0.390277777777778</v>
      </c>
      <c r="C960" s="141" t="s">
        <v>3168</v>
      </c>
      <c r="D960" s="141" t="s">
        <v>110</v>
      </c>
      <c r="E960" s="141" t="s">
        <v>3169</v>
      </c>
      <c r="F960" s="141" t="s">
        <v>3170</v>
      </c>
      <c r="G960" s="141" t="s">
        <v>1005</v>
      </c>
      <c r="H960" s="183"/>
      <c r="I960" s="183"/>
      <c r="J960" s="183"/>
      <c r="K960" s="183"/>
      <c r="L960" s="278"/>
      <c r="M960" s="250" t="s">
        <v>3171</v>
      </c>
      <c r="N960" s="184" t="n">
        <v>43263</v>
      </c>
      <c r="O960" s="409" t="s">
        <v>15</v>
      </c>
      <c r="P960" s="19" t="n">
        <v>1</v>
      </c>
      <c r="Q960" s="15" t="s">
        <v>45</v>
      </c>
    </row>
    <row r="961" customFormat="false" ht="13.8" hidden="false" customHeight="false" outlineLevel="0" collapsed="false">
      <c r="A961" s="348" t="s">
        <v>2861</v>
      </c>
      <c r="B961" s="249" t="n">
        <v>0.404166666666667</v>
      </c>
      <c r="C961" s="141" t="s">
        <v>3172</v>
      </c>
      <c r="D961" s="141" t="s">
        <v>110</v>
      </c>
      <c r="E961" s="141" t="s">
        <v>3173</v>
      </c>
      <c r="F961" s="141" t="s">
        <v>3174</v>
      </c>
      <c r="G961" s="141" t="s">
        <v>3175</v>
      </c>
      <c r="H961" s="183"/>
      <c r="I961" s="183"/>
      <c r="J961" s="183"/>
      <c r="K961" s="183"/>
      <c r="L961" s="183"/>
      <c r="M961" s="141" t="s">
        <v>3176</v>
      </c>
      <c r="N961" s="184" t="n">
        <v>43262</v>
      </c>
      <c r="O961" s="409" t="s">
        <v>3177</v>
      </c>
      <c r="P961" s="19" t="n">
        <v>1</v>
      </c>
      <c r="Q961" s="15" t="s">
        <v>45</v>
      </c>
    </row>
    <row r="962" customFormat="false" ht="13.8" hidden="false" customHeight="false" outlineLevel="0" collapsed="false">
      <c r="A962" s="238" t="s">
        <v>2629</v>
      </c>
      <c r="B962" s="19" t="s">
        <v>51</v>
      </c>
      <c r="C962" s="19" t="n">
        <v>84955416634</v>
      </c>
      <c r="D962" s="19" t="s">
        <v>110</v>
      </c>
      <c r="E962" s="19" t="s">
        <v>3178</v>
      </c>
      <c r="F962" s="97"/>
      <c r="G962" s="19"/>
      <c r="H962" s="97"/>
      <c r="I962" s="19"/>
      <c r="J962" s="19"/>
      <c r="K962" s="19" t="s">
        <v>3179</v>
      </c>
      <c r="L962" s="19"/>
      <c r="M962" s="97"/>
      <c r="N962" s="97"/>
      <c r="O962" s="137" t="s">
        <v>3180</v>
      </c>
      <c r="P962" s="19" t="n">
        <v>1</v>
      </c>
      <c r="Q962" s="15" t="s">
        <v>45</v>
      </c>
    </row>
    <row r="963" customFormat="false" ht="13.8" hidden="false" customHeight="false" outlineLevel="0" collapsed="false">
      <c r="A963" s="348" t="s">
        <v>2870</v>
      </c>
      <c r="B963" s="110" t="n">
        <v>0.420138888888889</v>
      </c>
      <c r="C963" s="91" t="s">
        <v>3181</v>
      </c>
      <c r="D963" s="19" t="s">
        <v>110</v>
      </c>
      <c r="E963" s="19" t="s">
        <v>3182</v>
      </c>
      <c r="F963" s="97"/>
      <c r="G963" s="19" t="n">
        <v>1600</v>
      </c>
      <c r="H963" s="97"/>
      <c r="I963" s="97"/>
      <c r="J963" s="97"/>
      <c r="K963" s="97"/>
      <c r="M963" s="24" t="s">
        <v>3183</v>
      </c>
      <c r="N963" s="20" t="n">
        <v>43260</v>
      </c>
      <c r="O963" s="410" t="s">
        <v>15</v>
      </c>
      <c r="P963" s="19" t="n">
        <v>1</v>
      </c>
      <c r="Q963" s="15" t="s">
        <v>45</v>
      </c>
    </row>
    <row r="964" customFormat="false" ht="13.8" hidden="false" customHeight="false" outlineLevel="0" collapsed="false">
      <c r="A964" s="348" t="s">
        <v>2877</v>
      </c>
      <c r="B964" s="19" t="s">
        <v>51</v>
      </c>
      <c r="C964" s="19" t="s">
        <v>3184</v>
      </c>
      <c r="D964" s="19" t="s">
        <v>110</v>
      </c>
      <c r="E964" s="19" t="s">
        <v>3185</v>
      </c>
      <c r="F964" s="19" t="s">
        <v>3186</v>
      </c>
      <c r="G964" s="19" t="s">
        <v>1414</v>
      </c>
      <c r="H964" s="97"/>
      <c r="I964" s="97"/>
      <c r="J964" s="97"/>
      <c r="K964" s="97"/>
      <c r="L964" s="97"/>
      <c r="M964" s="97"/>
      <c r="N964" s="97"/>
      <c r="O964" s="411" t="s">
        <v>3187</v>
      </c>
      <c r="P964" s="19" t="n">
        <v>1</v>
      </c>
      <c r="Q964" s="15" t="s">
        <v>45</v>
      </c>
    </row>
    <row r="965" customFormat="false" ht="13.8" hidden="false" customHeight="false" outlineLevel="0" collapsed="false">
      <c r="A965" s="348" t="s">
        <v>2953</v>
      </c>
      <c r="B965" s="19" t="s">
        <v>113</v>
      </c>
      <c r="C965" s="91" t="s">
        <v>3188</v>
      </c>
      <c r="D965" s="19" t="s">
        <v>53</v>
      </c>
      <c r="E965" s="91" t="s">
        <v>3189</v>
      </c>
      <c r="F965" s="91" t="s">
        <v>3190</v>
      </c>
      <c r="G965" s="19" t="n">
        <v>5300</v>
      </c>
      <c r="H965" s="97"/>
      <c r="I965" s="97"/>
      <c r="J965" s="97"/>
      <c r="K965" s="97"/>
      <c r="L965" s="97"/>
      <c r="M965" s="19" t="s">
        <v>3191</v>
      </c>
      <c r="N965" s="20" t="n">
        <v>43261</v>
      </c>
      <c r="O965" s="410" t="s">
        <v>15</v>
      </c>
      <c r="P965" s="19" t="n">
        <v>1</v>
      </c>
      <c r="Q965" s="15" t="s">
        <v>45</v>
      </c>
    </row>
    <row r="966" customFormat="false" ht="13.8" hidden="false" customHeight="false" outlineLevel="0" collapsed="false">
      <c r="A966" s="348" t="s">
        <v>2700</v>
      </c>
      <c r="B966" s="19" t="s">
        <v>457</v>
      </c>
      <c r="C966" s="98" t="s">
        <v>3192</v>
      </c>
      <c r="D966" s="91" t="s">
        <v>3193</v>
      </c>
      <c r="E966" s="97"/>
      <c r="F966" s="97"/>
      <c r="G966" s="97"/>
      <c r="H966" s="97"/>
      <c r="I966" s="97"/>
      <c r="J966" s="97"/>
      <c r="K966" s="97"/>
      <c r="L966" s="97"/>
      <c r="M966" s="97"/>
      <c r="N966" s="97"/>
      <c r="O966" s="267" t="s">
        <v>3194</v>
      </c>
      <c r="P966" s="19" t="n">
        <v>1</v>
      </c>
      <c r="Q966" s="15" t="s">
        <v>45</v>
      </c>
    </row>
    <row r="967" customFormat="false" ht="13.8" hidden="false" customHeight="false" outlineLevel="0" collapsed="false">
      <c r="A967" s="348" t="s">
        <v>2825</v>
      </c>
      <c r="B967" s="110" t="n">
        <v>0.451388888888889</v>
      </c>
      <c r="C967" s="19" t="n">
        <v>89265791055</v>
      </c>
      <c r="D967" s="19" t="s">
        <v>110</v>
      </c>
      <c r="E967" s="19" t="s">
        <v>3195</v>
      </c>
      <c r="F967" s="97"/>
      <c r="G967" s="97"/>
      <c r="H967" s="97"/>
      <c r="I967" s="97"/>
      <c r="J967" s="97"/>
      <c r="K967" s="97"/>
      <c r="L967" s="97"/>
      <c r="M967" s="97"/>
      <c r="N967" s="97"/>
      <c r="O967" s="412" t="s">
        <v>3196</v>
      </c>
      <c r="P967" s="19" t="n">
        <v>1</v>
      </c>
      <c r="Q967" s="15" t="s">
        <v>45</v>
      </c>
    </row>
    <row r="968" customFormat="false" ht="13.8" hidden="false" customHeight="false" outlineLevel="0" collapsed="false">
      <c r="A968" s="348" t="s">
        <v>2707</v>
      </c>
      <c r="B968" s="19" t="s">
        <v>729</v>
      </c>
      <c r="C968" s="91" t="s">
        <v>3197</v>
      </c>
      <c r="D968" s="19" t="s">
        <v>53</v>
      </c>
      <c r="E968" s="91" t="s">
        <v>3198</v>
      </c>
      <c r="F968" s="91" t="s">
        <v>3199</v>
      </c>
      <c r="G968" s="97"/>
      <c r="H968" s="19" t="n">
        <v>5300</v>
      </c>
      <c r="I968" s="97"/>
      <c r="J968" s="97"/>
      <c r="K968" s="97"/>
      <c r="L968" s="97"/>
      <c r="M968" s="19" t="s">
        <v>3200</v>
      </c>
      <c r="N968" s="20" t="n">
        <v>43262</v>
      </c>
      <c r="O968" s="410" t="s">
        <v>15</v>
      </c>
      <c r="P968" s="19" t="n">
        <v>1</v>
      </c>
      <c r="Q968" s="15" t="s">
        <v>45</v>
      </c>
    </row>
    <row r="969" customFormat="false" ht="13.8" hidden="false" customHeight="false" outlineLevel="0" collapsed="false">
      <c r="A969" s="348" t="s">
        <v>2712</v>
      </c>
      <c r="B969" s="19" t="s">
        <v>589</v>
      </c>
      <c r="C969" s="19" t="s">
        <v>3201</v>
      </c>
      <c r="D969" s="19" t="s">
        <v>53</v>
      </c>
      <c r="E969" s="91" t="s">
        <v>3202</v>
      </c>
      <c r="F969" s="19" t="s">
        <v>102</v>
      </c>
      <c r="G969" s="19"/>
      <c r="H969" s="19" t="n">
        <v>4500</v>
      </c>
      <c r="I969" s="97"/>
      <c r="J969" s="97"/>
      <c r="K969" s="97"/>
      <c r="L969" s="97"/>
      <c r="M969" s="19" t="s">
        <v>3203</v>
      </c>
      <c r="N969" s="20" t="n">
        <v>43262</v>
      </c>
      <c r="O969" s="410" t="s">
        <v>15</v>
      </c>
      <c r="P969" s="19" t="n">
        <v>1</v>
      </c>
      <c r="Q969" s="15" t="s">
        <v>45</v>
      </c>
    </row>
    <row r="970" customFormat="false" ht="13.8" hidden="false" customHeight="false" outlineLevel="0" collapsed="false">
      <c r="A970" s="348" t="s">
        <v>2898</v>
      </c>
      <c r="B970" s="110" t="n">
        <v>0.496527777777778</v>
      </c>
      <c r="C970" s="91" t="s">
        <v>3204</v>
      </c>
      <c r="D970" s="19" t="s">
        <v>110</v>
      </c>
      <c r="E970" s="19" t="s">
        <v>3205</v>
      </c>
      <c r="F970" s="91" t="s">
        <v>3206</v>
      </c>
      <c r="G970" s="97"/>
      <c r="H970" s="97"/>
      <c r="I970" s="97"/>
      <c r="J970" s="97"/>
      <c r="K970" s="97"/>
      <c r="L970" s="97"/>
      <c r="M970" s="97"/>
      <c r="N970" s="97"/>
      <c r="O970" s="291" t="s">
        <v>3207</v>
      </c>
      <c r="P970" s="19" t="n">
        <v>1</v>
      </c>
      <c r="Q970" s="15" t="s">
        <v>45</v>
      </c>
    </row>
    <row r="971" customFormat="false" ht="13.8" hidden="false" customHeight="false" outlineLevel="0" collapsed="false">
      <c r="A971" s="348" t="s">
        <v>2903</v>
      </c>
      <c r="B971" s="19" t="s">
        <v>940</v>
      </c>
      <c r="C971" s="19" t="s">
        <v>3208</v>
      </c>
      <c r="D971" s="19" t="s">
        <v>53</v>
      </c>
      <c r="E971" s="91" t="s">
        <v>3209</v>
      </c>
      <c r="F971" s="91" t="s">
        <v>3210</v>
      </c>
      <c r="G971" s="19" t="n">
        <v>10000</v>
      </c>
      <c r="H971" s="97"/>
      <c r="I971" s="97"/>
      <c r="J971" s="97"/>
      <c r="K971" s="97"/>
      <c r="L971" s="97"/>
      <c r="M971" s="19" t="s">
        <v>3211</v>
      </c>
      <c r="N971" s="20" t="n">
        <v>43268</v>
      </c>
      <c r="O971" s="410" t="s">
        <v>15</v>
      </c>
      <c r="P971" s="19" t="n">
        <v>1</v>
      </c>
      <c r="Q971" s="15" t="s">
        <v>45</v>
      </c>
    </row>
    <row r="972" customFormat="false" ht="13.8" hidden="false" customHeight="false" outlineLevel="0" collapsed="false">
      <c r="A972" s="348" t="s">
        <v>2768</v>
      </c>
      <c r="B972" s="19" t="s">
        <v>769</v>
      </c>
      <c r="C972" s="98" t="s">
        <v>3212</v>
      </c>
      <c r="D972" s="19" t="s">
        <v>53</v>
      </c>
      <c r="E972" s="91" t="s">
        <v>3213</v>
      </c>
      <c r="F972" s="97"/>
      <c r="G972" s="97"/>
      <c r="H972" s="97"/>
      <c r="I972" s="97"/>
      <c r="J972" s="97"/>
      <c r="K972" s="97"/>
      <c r="L972" s="97"/>
      <c r="M972" s="97"/>
      <c r="N972" s="205"/>
      <c r="O972" s="317" t="s">
        <v>3214</v>
      </c>
      <c r="P972" s="19" t="n">
        <v>1</v>
      </c>
      <c r="Q972" s="15" t="s">
        <v>45</v>
      </c>
    </row>
    <row r="973" customFormat="false" ht="13.8" hidden="false" customHeight="false" outlineLevel="0" collapsed="false">
      <c r="A973" s="348" t="s">
        <v>2912</v>
      </c>
      <c r="B973" s="19" t="s">
        <v>284</v>
      </c>
      <c r="C973" s="19" t="s">
        <v>3215</v>
      </c>
      <c r="D973" s="19" t="s">
        <v>53</v>
      </c>
      <c r="E973" s="91" t="s">
        <v>3216</v>
      </c>
      <c r="F973" s="97"/>
      <c r="G973" s="97"/>
      <c r="H973" s="97"/>
      <c r="I973" s="97"/>
      <c r="J973" s="97"/>
      <c r="K973" s="97"/>
      <c r="L973" s="97"/>
      <c r="M973" s="97"/>
      <c r="N973" s="97"/>
      <c r="O973" s="413" t="s">
        <v>3217</v>
      </c>
      <c r="P973" s="19" t="n">
        <v>1</v>
      </c>
      <c r="Q973" s="15" t="s">
        <v>45</v>
      </c>
    </row>
    <row r="974" customFormat="false" ht="13.8" hidden="false" customHeight="false" outlineLevel="0" collapsed="false">
      <c r="A974" s="348" t="s">
        <v>2918</v>
      </c>
      <c r="B974" s="110" t="n">
        <v>0.545138888888889</v>
      </c>
      <c r="C974" s="19" t="s">
        <v>3218</v>
      </c>
      <c r="D974" s="19" t="s">
        <v>2625</v>
      </c>
      <c r="E974" s="91" t="s">
        <v>3219</v>
      </c>
      <c r="F974" s="97"/>
      <c r="G974" s="19" t="s">
        <v>944</v>
      </c>
      <c r="H974" s="97"/>
      <c r="I974" s="97"/>
      <c r="J974" s="97"/>
      <c r="K974" s="97"/>
      <c r="L974" s="97"/>
      <c r="M974" s="97"/>
      <c r="N974" s="97"/>
      <c r="O974" s="226" t="s">
        <v>3220</v>
      </c>
      <c r="P974" s="19" t="n">
        <v>1</v>
      </c>
      <c r="Q974" s="15" t="s">
        <v>45</v>
      </c>
    </row>
    <row r="975" customFormat="false" ht="13.8" hidden="false" customHeight="false" outlineLevel="0" collapsed="false">
      <c r="A975" s="348" t="s">
        <v>2922</v>
      </c>
      <c r="B975" s="249" t="n">
        <v>0.552083333333333</v>
      </c>
      <c r="C975" s="141" t="s">
        <v>3221</v>
      </c>
      <c r="D975" s="141" t="s">
        <v>110</v>
      </c>
      <c r="E975" s="141" t="s">
        <v>3222</v>
      </c>
      <c r="F975" s="141" t="s">
        <v>3223</v>
      </c>
      <c r="G975" s="141" t="s">
        <v>949</v>
      </c>
      <c r="H975" s="183"/>
      <c r="I975" s="183"/>
      <c r="J975" s="183"/>
      <c r="K975" s="183"/>
      <c r="L975" s="183"/>
      <c r="M975" s="141" t="s">
        <v>3224</v>
      </c>
      <c r="N975" s="141" t="n">
        <v>11.06</v>
      </c>
      <c r="O975" s="409" t="s">
        <v>15</v>
      </c>
      <c r="P975" s="141" t="n">
        <v>1</v>
      </c>
      <c r="Q975" s="15" t="s">
        <v>45</v>
      </c>
    </row>
    <row r="976" customFormat="false" ht="13.8" hidden="false" customHeight="false" outlineLevel="0" collapsed="false">
      <c r="A976" s="238" t="s">
        <v>2297</v>
      </c>
      <c r="B976" s="110" t="n">
        <v>0.569444444444444</v>
      </c>
      <c r="C976" s="19" t="s">
        <v>3225</v>
      </c>
      <c r="D976" s="19" t="s">
        <v>110</v>
      </c>
      <c r="E976" s="19" t="s">
        <v>3226</v>
      </c>
      <c r="F976" s="91" t="s">
        <v>3227</v>
      </c>
      <c r="G976" s="97"/>
      <c r="H976" s="97"/>
      <c r="I976" s="19"/>
      <c r="J976" s="19"/>
      <c r="K976" s="19" t="s">
        <v>734</v>
      </c>
      <c r="L976" s="19"/>
      <c r="M976" s="97"/>
      <c r="N976" s="97"/>
      <c r="O976" s="413" t="s">
        <v>3217</v>
      </c>
      <c r="P976" s="19" t="n">
        <v>1</v>
      </c>
      <c r="Q976" s="15" t="s">
        <v>45</v>
      </c>
    </row>
    <row r="977" customFormat="false" ht="13.8" hidden="false" customHeight="false" outlineLevel="0" collapsed="false">
      <c r="A977" s="348" t="s">
        <v>2997</v>
      </c>
      <c r="B977" s="19" t="s">
        <v>3228</v>
      </c>
      <c r="C977" s="91" t="s">
        <v>3229</v>
      </c>
      <c r="D977" s="19" t="s">
        <v>53</v>
      </c>
      <c r="E977" s="91" t="s">
        <v>3230</v>
      </c>
      <c r="F977" s="97"/>
      <c r="G977" s="97"/>
      <c r="H977" s="97"/>
      <c r="I977" s="97"/>
      <c r="J977" s="97"/>
      <c r="K977" s="97"/>
      <c r="L977" s="97"/>
      <c r="M977" s="97"/>
      <c r="N977" s="97"/>
      <c r="O977" s="413" t="s">
        <v>3217</v>
      </c>
      <c r="P977" s="19" t="n">
        <v>1</v>
      </c>
      <c r="Q977" s="15" t="s">
        <v>45</v>
      </c>
    </row>
    <row r="978" customFormat="false" ht="13.8" hidden="false" customHeight="false" outlineLevel="0" collapsed="false">
      <c r="A978" s="348" t="s">
        <v>3003</v>
      </c>
      <c r="B978" s="110" t="n">
        <v>0.586805555555556</v>
      </c>
      <c r="C978" s="19" t="s">
        <v>3231</v>
      </c>
      <c r="D978" s="19" t="s">
        <v>110</v>
      </c>
      <c r="E978" s="19" t="s">
        <v>3232</v>
      </c>
      <c r="F978" s="91" t="s">
        <v>3233</v>
      </c>
      <c r="G978" s="19" t="n">
        <v>12200</v>
      </c>
      <c r="H978" s="97"/>
      <c r="I978" s="19"/>
      <c r="J978" s="19"/>
      <c r="K978" s="19"/>
      <c r="L978" s="15"/>
      <c r="M978" s="24" t="s">
        <v>3234</v>
      </c>
      <c r="N978" s="20" t="n">
        <v>43263</v>
      </c>
      <c r="O978" s="410" t="s">
        <v>15</v>
      </c>
      <c r="P978" s="19" t="n">
        <v>1</v>
      </c>
      <c r="Q978" s="15" t="s">
        <v>45</v>
      </c>
    </row>
    <row r="979" customFormat="false" ht="13.8" hidden="false" customHeight="false" outlineLevel="0" collapsed="false">
      <c r="A979" s="348" t="s">
        <v>3154</v>
      </c>
      <c r="B979" s="19" t="s">
        <v>3235</v>
      </c>
      <c r="C979" s="98" t="s">
        <v>3236</v>
      </c>
      <c r="D979" s="19" t="s">
        <v>53</v>
      </c>
      <c r="E979" s="91" t="s">
        <v>3237</v>
      </c>
      <c r="F979" s="97"/>
      <c r="G979" s="97"/>
      <c r="H979" s="97"/>
      <c r="I979" s="97"/>
      <c r="J979" s="97"/>
      <c r="K979" s="97"/>
      <c r="L979" s="97"/>
      <c r="M979" s="97"/>
      <c r="N979" s="97"/>
      <c r="O979" s="135" t="s">
        <v>3238</v>
      </c>
      <c r="P979" s="19" t="n">
        <v>1</v>
      </c>
      <c r="Q979" s="15" t="s">
        <v>45</v>
      </c>
    </row>
    <row r="980" customFormat="false" ht="13.8" hidden="false" customHeight="false" outlineLevel="0" collapsed="false">
      <c r="A980" s="348" t="s">
        <v>3158</v>
      </c>
      <c r="B980" s="110" t="n">
        <v>0.605555555555555</v>
      </c>
      <c r="C980" s="19" t="s">
        <v>3239</v>
      </c>
      <c r="D980" s="19" t="s">
        <v>110</v>
      </c>
      <c r="E980" s="91" t="s">
        <v>3240</v>
      </c>
      <c r="F980" s="19" t="s">
        <v>3241</v>
      </c>
      <c r="G980" s="19" t="s">
        <v>949</v>
      </c>
      <c r="H980" s="97"/>
      <c r="I980" s="97"/>
      <c r="J980" s="97"/>
      <c r="K980" s="97"/>
      <c r="L980" s="97"/>
      <c r="M980" s="97"/>
      <c r="N980" s="97"/>
      <c r="O980" s="226" t="s">
        <v>3242</v>
      </c>
      <c r="P980" s="19" t="n">
        <v>1</v>
      </c>
      <c r="Q980" s="15" t="s">
        <v>45</v>
      </c>
    </row>
    <row r="981" customFormat="false" ht="13.8" hidden="false" customHeight="false" outlineLevel="0" collapsed="false">
      <c r="A981" s="348" t="s">
        <v>3161</v>
      </c>
      <c r="B981" s="19" t="s">
        <v>2913</v>
      </c>
      <c r="C981" s="19" t="s">
        <v>3243</v>
      </c>
      <c r="D981" s="19" t="s">
        <v>53</v>
      </c>
      <c r="E981" s="91" t="s">
        <v>3244</v>
      </c>
      <c r="F981" s="97"/>
      <c r="G981" s="97"/>
      <c r="H981" s="97"/>
      <c r="I981" s="97"/>
      <c r="J981" s="97"/>
      <c r="K981" s="97"/>
      <c r="L981" s="97"/>
      <c r="M981" s="97"/>
      <c r="N981" s="97"/>
      <c r="O981" s="413" t="s">
        <v>3245</v>
      </c>
      <c r="P981" s="19" t="n">
        <v>1</v>
      </c>
      <c r="Q981" s="15" t="s">
        <v>45</v>
      </c>
    </row>
    <row r="982" customFormat="false" ht="13.8" hidden="false" customHeight="false" outlineLevel="0" collapsed="false">
      <c r="A982" s="348" t="s">
        <v>3165</v>
      </c>
      <c r="B982" s="19" t="s">
        <v>895</v>
      </c>
      <c r="C982" s="19" t="s">
        <v>3246</v>
      </c>
      <c r="D982" s="19" t="s">
        <v>53</v>
      </c>
      <c r="E982" s="91" t="s">
        <v>3247</v>
      </c>
      <c r="F982" s="91" t="s">
        <v>3248</v>
      </c>
      <c r="G982" s="19" t="n">
        <v>10000</v>
      </c>
      <c r="H982" s="97"/>
      <c r="I982" s="97"/>
      <c r="J982" s="97"/>
      <c r="K982" s="97"/>
      <c r="L982" s="97"/>
      <c r="M982" s="19" t="s">
        <v>3249</v>
      </c>
      <c r="N982" s="20" t="n">
        <v>43261</v>
      </c>
      <c r="O982" s="414" t="s">
        <v>3250</v>
      </c>
      <c r="P982" s="19" t="n">
        <v>1</v>
      </c>
      <c r="Q982" s="15" t="s">
        <v>45</v>
      </c>
    </row>
    <row r="983" customFormat="false" ht="13.8" hidden="false" customHeight="false" outlineLevel="0" collapsed="false">
      <c r="A983" s="348" t="s">
        <v>3251</v>
      </c>
      <c r="B983" s="19" t="s">
        <v>3252</v>
      </c>
      <c r="C983" s="98" t="s">
        <v>3253</v>
      </c>
      <c r="D983" s="19" t="s">
        <v>53</v>
      </c>
      <c r="E983" s="91" t="s">
        <v>3254</v>
      </c>
      <c r="F983" s="91" t="s">
        <v>3255</v>
      </c>
      <c r="G983" s="97"/>
      <c r="H983" s="97"/>
      <c r="I983" s="97"/>
      <c r="J983" s="97"/>
      <c r="K983" s="97"/>
      <c r="L983" s="97"/>
      <c r="M983" s="97"/>
      <c r="N983" s="97"/>
      <c r="O983" s="302" t="s">
        <v>570</v>
      </c>
      <c r="P983" s="19" t="n">
        <v>1</v>
      </c>
      <c r="Q983" s="15" t="s">
        <v>45</v>
      </c>
    </row>
    <row r="984" customFormat="false" ht="13.8" hidden="false" customHeight="false" outlineLevel="0" collapsed="false">
      <c r="A984" s="348" t="s">
        <v>3256</v>
      </c>
      <c r="B984" s="110" t="n">
        <v>0.656944444444444</v>
      </c>
      <c r="C984" s="19" t="n">
        <v>84952234802</v>
      </c>
      <c r="D984" s="19" t="s">
        <v>110</v>
      </c>
      <c r="E984" s="97"/>
      <c r="F984" s="97"/>
      <c r="G984" s="97"/>
      <c r="H984" s="97"/>
      <c r="I984" s="97"/>
      <c r="J984" s="97"/>
      <c r="K984" s="97"/>
      <c r="L984" s="97"/>
      <c r="M984" s="97"/>
      <c r="N984" s="97"/>
      <c r="O984" s="412" t="s">
        <v>3257</v>
      </c>
      <c r="P984" s="19" t="n">
        <v>1</v>
      </c>
      <c r="Q984" s="15" t="s">
        <v>45</v>
      </c>
    </row>
    <row r="985" customFormat="false" ht="13.8" hidden="false" customHeight="false" outlineLevel="0" collapsed="false">
      <c r="A985" s="348" t="s">
        <v>3258</v>
      </c>
      <c r="B985" s="110" t="n">
        <v>0.66875</v>
      </c>
      <c r="C985" s="98" t="s">
        <v>3259</v>
      </c>
      <c r="D985" s="19" t="s">
        <v>110</v>
      </c>
      <c r="E985" s="19" t="s">
        <v>3260</v>
      </c>
      <c r="F985" s="19" t="s">
        <v>3261</v>
      </c>
      <c r="G985" s="97"/>
      <c r="H985" s="97"/>
      <c r="I985" s="97"/>
      <c r="J985" s="97"/>
      <c r="K985" s="97"/>
      <c r="L985" s="97"/>
      <c r="M985" s="97"/>
      <c r="N985" s="97"/>
      <c r="O985" s="137" t="s">
        <v>3262</v>
      </c>
      <c r="P985" s="19" t="n">
        <v>1</v>
      </c>
      <c r="Q985" s="15" t="s">
        <v>45</v>
      </c>
    </row>
    <row r="986" customFormat="false" ht="13.8" hidden="false" customHeight="false" outlineLevel="0" collapsed="false">
      <c r="A986" s="348" t="s">
        <v>3263</v>
      </c>
      <c r="B986" s="19" t="s">
        <v>78</v>
      </c>
      <c r="C986" s="91" t="s">
        <v>3264</v>
      </c>
      <c r="D986" s="19" t="s">
        <v>53</v>
      </c>
      <c r="E986" s="91" t="s">
        <v>3265</v>
      </c>
      <c r="F986" s="91" t="s">
        <v>3266</v>
      </c>
      <c r="G986" s="19" t="n">
        <v>3900</v>
      </c>
      <c r="H986" s="97"/>
      <c r="I986" s="97"/>
      <c r="J986" s="97"/>
      <c r="K986" s="97"/>
      <c r="L986" s="97"/>
      <c r="M986" s="19" t="s">
        <v>3267</v>
      </c>
      <c r="N986" s="19" t="n">
        <v>11.06</v>
      </c>
      <c r="O986" s="410" t="s">
        <v>15</v>
      </c>
      <c r="P986" s="19" t="n">
        <v>1</v>
      </c>
      <c r="Q986" s="15" t="s">
        <v>45</v>
      </c>
    </row>
    <row r="987" customFormat="false" ht="13.8" hidden="false" customHeight="false" outlineLevel="0" collapsed="false">
      <c r="A987" s="348" t="s">
        <v>3268</v>
      </c>
      <c r="B987" s="19" t="s">
        <v>3269</v>
      </c>
      <c r="C987" s="91" t="s">
        <v>3270</v>
      </c>
      <c r="D987" s="19" t="s">
        <v>53</v>
      </c>
      <c r="E987" s="91" t="s">
        <v>3271</v>
      </c>
      <c r="F987" s="91" t="s">
        <v>3272</v>
      </c>
      <c r="G987" s="19" t="n">
        <v>7500</v>
      </c>
      <c r="H987" s="97"/>
      <c r="I987" s="97"/>
      <c r="J987" s="97"/>
      <c r="K987" s="97"/>
      <c r="L987" s="97"/>
      <c r="M987" s="19" t="s">
        <v>3273</v>
      </c>
      <c r="N987" s="20" t="n">
        <v>43264</v>
      </c>
      <c r="O987" s="410" t="s">
        <v>15</v>
      </c>
      <c r="P987" s="19" t="n">
        <v>1</v>
      </c>
      <c r="Q987" s="15" t="s">
        <v>45</v>
      </c>
    </row>
    <row r="988" customFormat="false" ht="13.8" hidden="false" customHeight="false" outlineLevel="0" collapsed="false">
      <c r="A988" s="348" t="s">
        <v>3274</v>
      </c>
      <c r="B988" s="19" t="s">
        <v>3275</v>
      </c>
      <c r="C988" s="98" t="s">
        <v>3212</v>
      </c>
      <c r="D988" s="19" t="s">
        <v>53</v>
      </c>
      <c r="E988" s="91" t="s">
        <v>3213</v>
      </c>
      <c r="F988" s="97"/>
      <c r="G988" s="97"/>
      <c r="H988" s="97"/>
      <c r="I988" s="97"/>
      <c r="J988" s="97"/>
      <c r="K988" s="97"/>
      <c r="L988" s="97"/>
      <c r="M988" s="97"/>
      <c r="N988" s="205"/>
      <c r="O988" s="317" t="s">
        <v>3214</v>
      </c>
      <c r="P988" s="19" t="n">
        <v>1</v>
      </c>
      <c r="Q988" s="15" t="s">
        <v>45</v>
      </c>
    </row>
    <row r="989" customFormat="false" ht="13.8" hidden="false" customHeight="false" outlineLevel="0" collapsed="false">
      <c r="A989" s="348" t="s">
        <v>3276</v>
      </c>
      <c r="B989" s="19" t="s">
        <v>606</v>
      </c>
      <c r="C989" s="19" t="s">
        <v>3277</v>
      </c>
      <c r="D989" s="19" t="s">
        <v>53</v>
      </c>
      <c r="E989" s="91" t="s">
        <v>3278</v>
      </c>
      <c r="F989" s="91" t="s">
        <v>3279</v>
      </c>
      <c r="G989" s="19" t="n">
        <v>4300</v>
      </c>
      <c r="H989" s="97"/>
      <c r="I989" s="97"/>
      <c r="J989" s="97"/>
      <c r="K989" s="97"/>
      <c r="L989" s="97"/>
      <c r="M989" s="19" t="s">
        <v>3280</v>
      </c>
      <c r="N989" s="20" t="n">
        <v>43261</v>
      </c>
      <c r="O989" s="410" t="s">
        <v>15</v>
      </c>
      <c r="P989" s="19" t="n">
        <v>1</v>
      </c>
      <c r="Q989" s="15" t="s">
        <v>45</v>
      </c>
    </row>
    <row r="990" customFormat="false" ht="13.8" hidden="false" customHeight="false" outlineLevel="0" collapsed="false">
      <c r="A990" s="348" t="s">
        <v>3281</v>
      </c>
      <c r="B990" s="19" t="s">
        <v>3282</v>
      </c>
      <c r="C990" s="91" t="s">
        <v>3283</v>
      </c>
      <c r="D990" s="19" t="s">
        <v>53</v>
      </c>
      <c r="E990" s="91" t="s">
        <v>3284</v>
      </c>
      <c r="F990" s="19" t="s">
        <v>3285</v>
      </c>
      <c r="G990" s="19" t="s">
        <v>1042</v>
      </c>
      <c r="H990" s="97"/>
      <c r="I990" s="97"/>
      <c r="J990" s="97"/>
      <c r="K990" s="97"/>
      <c r="L990" s="97"/>
      <c r="M990" s="97"/>
      <c r="N990" s="97"/>
      <c r="O990" s="332" t="s">
        <v>3286</v>
      </c>
      <c r="P990" s="19" t="n">
        <v>1</v>
      </c>
      <c r="Q990" s="15" t="s">
        <v>45</v>
      </c>
    </row>
    <row r="991" customFormat="false" ht="13.8" hidden="false" customHeight="false" outlineLevel="0" collapsed="false">
      <c r="A991" s="348" t="s">
        <v>3287</v>
      </c>
      <c r="B991" s="19" t="s">
        <v>3288</v>
      </c>
      <c r="C991" s="19" t="s">
        <v>3289</v>
      </c>
      <c r="D991" s="19" t="s">
        <v>53</v>
      </c>
      <c r="E991" s="91" t="s">
        <v>3290</v>
      </c>
      <c r="F991" s="91" t="s">
        <v>3291</v>
      </c>
      <c r="G991" s="19" t="n">
        <v>5000</v>
      </c>
      <c r="H991" s="97"/>
      <c r="I991" s="97"/>
      <c r="J991" s="97"/>
      <c r="K991" s="97"/>
      <c r="L991" s="97"/>
      <c r="M991" s="19" t="s">
        <v>3292</v>
      </c>
      <c r="N991" s="20" t="n">
        <v>43261</v>
      </c>
      <c r="O991" s="410" t="s">
        <v>15</v>
      </c>
      <c r="P991" s="19" t="n">
        <v>1</v>
      </c>
      <c r="Q991" s="15" t="s">
        <v>45</v>
      </c>
    </row>
    <row r="992" customFormat="false" ht="13.8" hidden="false" customHeight="false" outlineLevel="0" collapsed="false">
      <c r="A992" s="348" t="s">
        <v>3293</v>
      </c>
      <c r="B992" s="19" t="s">
        <v>299</v>
      </c>
      <c r="C992" s="19" t="s">
        <v>3294</v>
      </c>
      <c r="D992" s="19" t="s">
        <v>53</v>
      </c>
      <c r="E992" s="91" t="s">
        <v>3295</v>
      </c>
      <c r="F992" s="91" t="s">
        <v>3296</v>
      </c>
      <c r="G992" s="19" t="n">
        <v>4400</v>
      </c>
      <c r="H992" s="97"/>
      <c r="I992" s="97"/>
      <c r="J992" s="97"/>
      <c r="K992" s="97"/>
      <c r="L992" s="97"/>
      <c r="M992" s="19" t="s">
        <v>3297</v>
      </c>
      <c r="N992" s="20" t="n">
        <v>43261</v>
      </c>
      <c r="O992" s="410" t="s">
        <v>15</v>
      </c>
      <c r="P992" s="19" t="n">
        <v>1</v>
      </c>
      <c r="Q992" s="15" t="s">
        <v>45</v>
      </c>
    </row>
    <row r="993" customFormat="false" ht="13.8" hidden="false" customHeight="false" outlineLevel="0" collapsed="false">
      <c r="A993" s="348" t="s">
        <v>3298</v>
      </c>
      <c r="B993" s="19" t="s">
        <v>1918</v>
      </c>
      <c r="C993" s="19" t="s">
        <v>3299</v>
      </c>
      <c r="D993" s="19" t="s">
        <v>53</v>
      </c>
      <c r="E993" s="91" t="s">
        <v>3300</v>
      </c>
      <c r="F993" s="91" t="s">
        <v>3301</v>
      </c>
      <c r="G993" s="19" t="s">
        <v>139</v>
      </c>
      <c r="H993" s="97"/>
      <c r="I993" s="97"/>
      <c r="J993" s="97"/>
      <c r="K993" s="97"/>
      <c r="L993" s="97"/>
      <c r="M993" s="97"/>
      <c r="N993" s="97"/>
      <c r="O993" s="333" t="s">
        <v>3302</v>
      </c>
      <c r="P993" s="19" t="n">
        <v>1</v>
      </c>
      <c r="Q993" s="15" t="s">
        <v>45</v>
      </c>
    </row>
    <row r="994" customFormat="false" ht="13.8" hidden="false" customHeight="false" outlineLevel="0" collapsed="false">
      <c r="A994" s="348" t="s">
        <v>3303</v>
      </c>
      <c r="B994" s="19" t="s">
        <v>1856</v>
      </c>
      <c r="C994" s="19" t="s">
        <v>3304</v>
      </c>
      <c r="D994" s="19" t="s">
        <v>53</v>
      </c>
      <c r="E994" s="91" t="s">
        <v>3305</v>
      </c>
      <c r="F994" s="19" t="s">
        <v>3306</v>
      </c>
      <c r="G994" s="19" t="n">
        <v>14400</v>
      </c>
      <c r="H994" s="97"/>
      <c r="I994" s="97"/>
      <c r="J994" s="97"/>
      <c r="K994" s="97"/>
      <c r="L994" s="97"/>
      <c r="M994" s="19" t="s">
        <v>3307</v>
      </c>
      <c r="N994" s="20" t="n">
        <v>43262</v>
      </c>
      <c r="O994" s="410" t="s">
        <v>15</v>
      </c>
      <c r="P994" s="19" t="n">
        <v>1</v>
      </c>
      <c r="Q994" s="15" t="s">
        <v>45</v>
      </c>
    </row>
    <row r="995" customFormat="false" ht="13.8" hidden="false" customHeight="false" outlineLevel="0" collapsed="false">
      <c r="A995" s="97"/>
      <c r="B995" s="97"/>
      <c r="C995" s="97"/>
      <c r="D995" s="97"/>
      <c r="E995" s="97"/>
      <c r="F995" s="97"/>
      <c r="G995" s="97"/>
      <c r="H995" s="97"/>
      <c r="I995" s="97"/>
      <c r="J995" s="97"/>
      <c r="K995" s="97"/>
      <c r="L995" s="97"/>
      <c r="M995" s="97"/>
      <c r="N995" s="97"/>
      <c r="O995" s="97"/>
      <c r="P995" s="97"/>
      <c r="Q995" s="15" t="s">
        <v>45</v>
      </c>
    </row>
    <row r="996" customFormat="false" ht="13.8" hidden="false" customHeight="false" outlineLevel="0" collapsed="false">
      <c r="A996" s="3" t="s">
        <v>34</v>
      </c>
      <c r="B996" s="59" t="s">
        <v>1</v>
      </c>
      <c r="C996" s="4" t="s">
        <v>35</v>
      </c>
      <c r="D996" s="4" t="s">
        <v>3</v>
      </c>
      <c r="E996" s="4" t="s">
        <v>1021</v>
      </c>
      <c r="F996" s="5" t="s">
        <v>37</v>
      </c>
      <c r="G996" s="4" t="s">
        <v>38</v>
      </c>
      <c r="H996" s="6" t="s">
        <v>39</v>
      </c>
      <c r="I996" s="6"/>
      <c r="J996" s="6"/>
      <c r="K996" s="6" t="s">
        <v>40</v>
      </c>
      <c r="L996" s="6"/>
      <c r="M996" s="4" t="s">
        <v>41</v>
      </c>
      <c r="N996" s="6" t="s">
        <v>42</v>
      </c>
      <c r="O996" s="370" t="s">
        <v>43</v>
      </c>
      <c r="P996" s="4" t="s">
        <v>44</v>
      </c>
      <c r="Q996" s="15" t="s">
        <v>45</v>
      </c>
    </row>
    <row r="997" customFormat="false" ht="13.8" hidden="false" customHeight="false" outlineLevel="0" collapsed="false">
      <c r="A997" s="415" t="s">
        <v>3308</v>
      </c>
      <c r="B997" s="374" t="s">
        <v>3309</v>
      </c>
      <c r="E997" s="63"/>
      <c r="F997" s="64" t="n">
        <f aca="false">G997+H997+K997</f>
        <v>66800</v>
      </c>
      <c r="G997" s="65" t="n">
        <f aca="false">SUM(G998:G1001)</f>
        <v>21800</v>
      </c>
      <c r="H997" s="115" t="n">
        <f aca="false">SUM(H998:H1027)</f>
        <v>28400</v>
      </c>
      <c r="I997" s="65"/>
      <c r="J997" s="65"/>
      <c r="K997" s="65" t="n">
        <f aca="false">SUM(K998:K1027)</f>
        <v>16600</v>
      </c>
      <c r="L997" s="65"/>
      <c r="M997" s="281"/>
      <c r="N997" s="281"/>
      <c r="O997" s="97"/>
      <c r="P997" s="65" t="n">
        <f aca="false">SUM(P998:P22959)</f>
        <v>5.84674503088924E+047</v>
      </c>
      <c r="Q997" s="15" t="s">
        <v>45</v>
      </c>
    </row>
    <row r="998" customFormat="false" ht="13.8" hidden="false" customHeight="false" outlineLevel="0" collapsed="false">
      <c r="A998" s="348" t="s">
        <v>2931</v>
      </c>
      <c r="B998" s="19" t="s">
        <v>149</v>
      </c>
      <c r="C998" s="19" t="s">
        <v>3310</v>
      </c>
      <c r="D998" s="19" t="s">
        <v>53</v>
      </c>
      <c r="E998" s="91" t="s">
        <v>3311</v>
      </c>
      <c r="F998" s="91" t="s">
        <v>3312</v>
      </c>
      <c r="G998" s="19" t="n">
        <v>6500</v>
      </c>
      <c r="H998" s="97"/>
      <c r="I998" s="97"/>
      <c r="J998" s="97"/>
      <c r="K998" s="97"/>
      <c r="L998" s="97"/>
      <c r="M998" s="19" t="s">
        <v>3313</v>
      </c>
      <c r="N998" s="20" t="n">
        <v>43262</v>
      </c>
      <c r="O998" s="410" t="s">
        <v>15</v>
      </c>
      <c r="P998" s="19" t="n">
        <v>1</v>
      </c>
      <c r="Q998" s="15" t="s">
        <v>45</v>
      </c>
    </row>
    <row r="999" customFormat="false" ht="13.8" hidden="false" customHeight="false" outlineLevel="0" collapsed="false">
      <c r="A999" s="348" t="s">
        <v>2861</v>
      </c>
      <c r="B999" s="19" t="s">
        <v>708</v>
      </c>
      <c r="C999" s="19" t="s">
        <v>3314</v>
      </c>
      <c r="D999" s="19" t="s">
        <v>53</v>
      </c>
      <c r="E999" s="91" t="s">
        <v>3315</v>
      </c>
      <c r="F999" s="91" t="s">
        <v>3316</v>
      </c>
      <c r="G999" s="19" t="n">
        <v>4700</v>
      </c>
      <c r="H999" s="97"/>
      <c r="I999" s="97"/>
      <c r="J999" s="97"/>
      <c r="K999" s="97"/>
      <c r="L999" s="97"/>
      <c r="M999" s="19" t="s">
        <v>3317</v>
      </c>
      <c r="N999" s="20" t="n">
        <v>43262</v>
      </c>
      <c r="O999" s="410" t="s">
        <v>15</v>
      </c>
      <c r="P999" s="19" t="n">
        <v>1</v>
      </c>
      <c r="Q999" s="15" t="s">
        <v>45</v>
      </c>
    </row>
    <row r="1000" customFormat="false" ht="13.8" hidden="false" customHeight="false" outlineLevel="0" collapsed="false">
      <c r="A1000" s="348" t="s">
        <v>2683</v>
      </c>
      <c r="B1000" s="19" t="s">
        <v>3318</v>
      </c>
      <c r="C1000" s="19" t="s">
        <v>3319</v>
      </c>
      <c r="D1000" s="19" t="s">
        <v>53</v>
      </c>
      <c r="E1000" s="91" t="s">
        <v>3320</v>
      </c>
      <c r="F1000" s="97"/>
      <c r="G1000" s="19" t="n">
        <v>5300</v>
      </c>
      <c r="H1000" s="97"/>
      <c r="I1000" s="97"/>
      <c r="J1000" s="97"/>
      <c r="K1000" s="97"/>
      <c r="L1000" s="97"/>
      <c r="M1000" s="19" t="s">
        <v>3321</v>
      </c>
      <c r="N1000" s="20" t="n">
        <v>43261</v>
      </c>
      <c r="O1000" s="410" t="s">
        <v>15</v>
      </c>
      <c r="P1000" s="19" t="n">
        <v>1</v>
      </c>
      <c r="Q1000" s="15" t="s">
        <v>45</v>
      </c>
    </row>
    <row r="1001" customFormat="false" ht="13.8" hidden="false" customHeight="false" outlineLevel="0" collapsed="false">
      <c r="A1001" s="348" t="s">
        <v>2870</v>
      </c>
      <c r="B1001" s="19" t="s">
        <v>2206</v>
      </c>
      <c r="C1001" s="91" t="s">
        <v>3322</v>
      </c>
      <c r="D1001" s="19" t="s">
        <v>53</v>
      </c>
      <c r="E1001" s="91" t="s">
        <v>3323</v>
      </c>
      <c r="F1001" s="19" t="s">
        <v>48</v>
      </c>
      <c r="G1001" s="19" t="n">
        <v>5300</v>
      </c>
      <c r="H1001" s="97"/>
      <c r="I1001" s="97"/>
      <c r="J1001" s="97"/>
      <c r="K1001" s="97"/>
      <c r="L1001" s="97"/>
      <c r="M1001" s="19" t="s">
        <v>3324</v>
      </c>
      <c r="N1001" s="20" t="n">
        <v>43261</v>
      </c>
      <c r="O1001" s="410" t="s">
        <v>15</v>
      </c>
      <c r="P1001" s="19" t="n">
        <v>1</v>
      </c>
      <c r="Q1001" s="15" t="s">
        <v>45</v>
      </c>
    </row>
    <row r="1002" customFormat="false" ht="13.8" hidden="false" customHeight="false" outlineLevel="0" collapsed="false">
      <c r="A1002" s="348" t="s">
        <v>2877</v>
      </c>
      <c r="B1002" s="127" t="s">
        <v>78</v>
      </c>
      <c r="C1002" s="127" t="s">
        <v>3325</v>
      </c>
      <c r="D1002" s="19" t="s">
        <v>53</v>
      </c>
      <c r="E1002" s="142" t="s">
        <v>3326</v>
      </c>
      <c r="F1002" s="127" t="s">
        <v>102</v>
      </c>
      <c r="G1002" s="127"/>
      <c r="H1002" s="128"/>
      <c r="I1002" s="128"/>
      <c r="J1002" s="128"/>
      <c r="K1002" s="128"/>
      <c r="L1002" s="128"/>
      <c r="M1002" s="127"/>
      <c r="N1002" s="164"/>
      <c r="O1002" s="416" t="s">
        <v>3327</v>
      </c>
      <c r="P1002" s="127" t="n">
        <v>1</v>
      </c>
      <c r="Q1002" s="15" t="s">
        <v>45</v>
      </c>
    </row>
    <row r="1003" customFormat="false" ht="13.8" hidden="false" customHeight="false" outlineLevel="0" collapsed="false">
      <c r="A1003" s="348" t="s">
        <v>2953</v>
      </c>
      <c r="B1003" s="127" t="s">
        <v>83</v>
      </c>
      <c r="C1003" s="127" t="s">
        <v>3328</v>
      </c>
      <c r="D1003" s="19" t="s">
        <v>53</v>
      </c>
      <c r="E1003" s="142" t="s">
        <v>3329</v>
      </c>
      <c r="F1003" s="127" t="s">
        <v>48</v>
      </c>
      <c r="G1003" s="127"/>
      <c r="H1003" s="128"/>
      <c r="I1003" s="128"/>
      <c r="J1003" s="128"/>
      <c r="K1003" s="128"/>
      <c r="L1003" s="128"/>
      <c r="M1003" s="127"/>
      <c r="N1003" s="164"/>
      <c r="O1003" s="417" t="s">
        <v>3330</v>
      </c>
      <c r="P1003" s="127" t="n">
        <v>1</v>
      </c>
      <c r="Q1003" s="15" t="s">
        <v>45</v>
      </c>
    </row>
    <row r="1004" customFormat="false" ht="13.8" hidden="false" customHeight="false" outlineLevel="0" collapsed="false">
      <c r="A1004" s="348" t="s">
        <v>2700</v>
      </c>
      <c r="B1004" s="127" t="s">
        <v>512</v>
      </c>
      <c r="C1004" s="127" t="s">
        <v>3331</v>
      </c>
      <c r="D1004" s="19" t="s">
        <v>53</v>
      </c>
      <c r="E1004" s="142" t="s">
        <v>3332</v>
      </c>
      <c r="F1004" s="127" t="s">
        <v>48</v>
      </c>
      <c r="G1004" s="127"/>
      <c r="H1004" s="128"/>
      <c r="I1004" s="128"/>
      <c r="J1004" s="128"/>
      <c r="K1004" s="128"/>
      <c r="L1004" s="128"/>
      <c r="M1004" s="127"/>
      <c r="N1004" s="164"/>
      <c r="O1004" s="418" t="s">
        <v>3333</v>
      </c>
      <c r="P1004" s="127" t="n">
        <v>1</v>
      </c>
      <c r="Q1004" s="15" t="s">
        <v>45</v>
      </c>
    </row>
    <row r="1005" customFormat="false" ht="13.8" hidden="false" customHeight="false" outlineLevel="0" collapsed="false">
      <c r="A1005" s="348" t="s">
        <v>2825</v>
      </c>
      <c r="B1005" s="127" t="s">
        <v>708</v>
      </c>
      <c r="C1005" s="142" t="s">
        <v>3334</v>
      </c>
      <c r="D1005" s="19" t="s">
        <v>53</v>
      </c>
      <c r="E1005" s="142" t="s">
        <v>3335</v>
      </c>
      <c r="F1005" s="127" t="s">
        <v>3336</v>
      </c>
      <c r="G1005" s="127"/>
      <c r="H1005" s="128"/>
      <c r="I1005" s="128"/>
      <c r="J1005" s="128"/>
      <c r="K1005" s="128"/>
      <c r="L1005" s="128"/>
      <c r="M1005" s="127"/>
      <c r="N1005" s="164"/>
      <c r="O1005" s="417" t="s">
        <v>3337</v>
      </c>
      <c r="P1005" s="127" t="n">
        <v>1</v>
      </c>
      <c r="Q1005" s="15" t="s">
        <v>45</v>
      </c>
    </row>
    <row r="1006" customFormat="false" ht="13.8" hidden="false" customHeight="false" outlineLevel="0" collapsed="false">
      <c r="A1006" s="348" t="s">
        <v>2707</v>
      </c>
      <c r="B1006" s="127" t="s">
        <v>83</v>
      </c>
      <c r="C1006" s="127" t="s">
        <v>3338</v>
      </c>
      <c r="D1006" s="19" t="s">
        <v>53</v>
      </c>
      <c r="E1006" s="142" t="s">
        <v>3339</v>
      </c>
      <c r="F1006" s="127" t="s">
        <v>102</v>
      </c>
      <c r="G1006" s="127"/>
      <c r="H1006" s="128"/>
      <c r="I1006" s="128"/>
      <c r="J1006" s="128"/>
      <c r="K1006" s="128"/>
      <c r="L1006" s="128"/>
      <c r="M1006" s="127"/>
      <c r="N1006" s="164"/>
      <c r="O1006" s="418" t="s">
        <v>3340</v>
      </c>
      <c r="P1006" s="127" t="n">
        <v>1</v>
      </c>
      <c r="Q1006" s="15" t="s">
        <v>45</v>
      </c>
    </row>
    <row r="1007" customFormat="false" ht="13.8" hidden="false" customHeight="false" outlineLevel="0" collapsed="false">
      <c r="A1007" s="3" t="s">
        <v>34</v>
      </c>
      <c r="B1007" s="59" t="s">
        <v>1</v>
      </c>
      <c r="C1007" s="4" t="s">
        <v>35</v>
      </c>
      <c r="D1007" s="4" t="s">
        <v>3</v>
      </c>
      <c r="E1007" s="4" t="s">
        <v>1021</v>
      </c>
      <c r="F1007" s="5" t="s">
        <v>37</v>
      </c>
      <c r="G1007" s="4" t="s">
        <v>38</v>
      </c>
      <c r="H1007" s="6" t="s">
        <v>39</v>
      </c>
      <c r="I1007" s="6"/>
      <c r="J1007" s="6"/>
      <c r="K1007" s="6" t="s">
        <v>40</v>
      </c>
      <c r="L1007" s="6"/>
      <c r="M1007" s="4" t="s">
        <v>41</v>
      </c>
      <c r="N1007" s="6" t="s">
        <v>42</v>
      </c>
      <c r="O1007" s="370" t="s">
        <v>43</v>
      </c>
      <c r="P1007" s="4" t="s">
        <v>44</v>
      </c>
      <c r="Q1007" s="15" t="s">
        <v>45</v>
      </c>
    </row>
    <row r="1008" customFormat="false" ht="13.8" hidden="false" customHeight="false" outlineLevel="0" collapsed="false">
      <c r="A1008" s="60" t="n">
        <v>43264</v>
      </c>
      <c r="B1008" s="374" t="s">
        <v>311</v>
      </c>
      <c r="E1008" s="63"/>
      <c r="F1008" s="64" t="n">
        <f aca="false">G1008+H1008+K1008</f>
        <v>75400</v>
      </c>
      <c r="G1008" s="65" t="n">
        <f aca="false">SUM(G1009:G1037)</f>
        <v>52900</v>
      </c>
      <c r="H1008" s="115" t="n">
        <f aca="false">SUM(H1009:H1037)</f>
        <v>14200</v>
      </c>
      <c r="I1008" s="65"/>
      <c r="J1008" s="65"/>
      <c r="K1008" s="65" t="n">
        <f aca="false">SUM(K1009:K1037)</f>
        <v>8300</v>
      </c>
      <c r="L1008" s="65"/>
      <c r="M1008" s="281"/>
      <c r="N1008" s="281"/>
      <c r="O1008" s="97"/>
      <c r="P1008" s="65" t="n">
        <f aca="false">SUM(P1009:P22965)</f>
        <v>2.92337251544462E+047</v>
      </c>
      <c r="Q1008" s="15" t="s">
        <v>45</v>
      </c>
    </row>
    <row r="1009" customFormat="false" ht="13.8" hidden="false" customHeight="false" outlineLevel="0" collapsed="false">
      <c r="A1009" s="348" t="s">
        <v>2931</v>
      </c>
      <c r="B1009" s="19" t="s">
        <v>51</v>
      </c>
      <c r="C1009" s="98" t="s">
        <v>3341</v>
      </c>
      <c r="D1009" s="19" t="s">
        <v>476</v>
      </c>
      <c r="E1009" s="19" t="s">
        <v>3342</v>
      </c>
      <c r="F1009" s="19" t="s">
        <v>3343</v>
      </c>
      <c r="G1009" s="19" t="n">
        <v>5700</v>
      </c>
      <c r="H1009" s="97"/>
      <c r="I1009" s="97"/>
      <c r="J1009" s="97"/>
      <c r="K1009" s="97"/>
      <c r="M1009" s="24" t="s">
        <v>3344</v>
      </c>
      <c r="N1009" s="20" t="n">
        <v>43265</v>
      </c>
      <c r="O1009" s="227" t="s">
        <v>15</v>
      </c>
      <c r="P1009" s="19" t="n">
        <v>1</v>
      </c>
      <c r="Q1009" s="15" t="s">
        <v>45</v>
      </c>
    </row>
    <row r="1010" customFormat="false" ht="13.8" hidden="false" customHeight="false" outlineLevel="0" collapsed="false">
      <c r="A1010" s="348" t="s">
        <v>2861</v>
      </c>
      <c r="B1010" s="110" t="n">
        <v>0.432638888888889</v>
      </c>
      <c r="C1010" s="19" t="s">
        <v>3345</v>
      </c>
      <c r="D1010" s="19" t="s">
        <v>110</v>
      </c>
      <c r="E1010" s="19" t="s">
        <v>3346</v>
      </c>
      <c r="F1010" s="19" t="s">
        <v>102</v>
      </c>
      <c r="G1010" s="19" t="s">
        <v>3347</v>
      </c>
      <c r="H1010" s="19" t="s">
        <v>1379</v>
      </c>
      <c r="I1010" s="97"/>
      <c r="J1010" s="97"/>
      <c r="K1010" s="97"/>
      <c r="L1010" s="97"/>
      <c r="M1010" s="97"/>
      <c r="N1010" s="97"/>
      <c r="O1010" s="417" t="s">
        <v>3348</v>
      </c>
      <c r="P1010" s="19" t="n">
        <v>1</v>
      </c>
      <c r="Q1010" s="15" t="s">
        <v>45</v>
      </c>
    </row>
    <row r="1011" customFormat="false" ht="13.8" hidden="false" customHeight="false" outlineLevel="0" collapsed="false">
      <c r="A1011" s="348" t="s">
        <v>2683</v>
      </c>
      <c r="B1011" s="110" t="n">
        <v>0.472222222222222</v>
      </c>
      <c r="C1011" s="91" t="s">
        <v>3349</v>
      </c>
      <c r="D1011" s="19" t="s">
        <v>687</v>
      </c>
      <c r="E1011" s="19" t="s">
        <v>3350</v>
      </c>
      <c r="F1011" s="91" t="s">
        <v>3351</v>
      </c>
      <c r="G1011" s="97"/>
      <c r="H1011" s="97"/>
      <c r="I1011" s="97"/>
      <c r="J1011" s="97"/>
      <c r="K1011" s="97"/>
      <c r="L1011" s="97"/>
      <c r="M1011" s="97"/>
      <c r="N1011" s="97"/>
      <c r="O1011" s="227" t="s">
        <v>15</v>
      </c>
      <c r="P1011" s="19" t="n">
        <v>1</v>
      </c>
      <c r="Q1011" s="15" t="s">
        <v>45</v>
      </c>
    </row>
    <row r="1012" customFormat="false" ht="13.8" hidden="false" customHeight="false" outlineLevel="0" collapsed="false">
      <c r="A1012" s="348" t="s">
        <v>2870</v>
      </c>
      <c r="B1012" s="19" t="s">
        <v>214</v>
      </c>
      <c r="C1012" s="19" t="s">
        <v>3352</v>
      </c>
      <c r="D1012" s="19" t="s">
        <v>53</v>
      </c>
      <c r="E1012" s="91" t="s">
        <v>3353</v>
      </c>
      <c r="F1012" s="97"/>
      <c r="G1012" s="97"/>
      <c r="H1012" s="97"/>
      <c r="I1012" s="97"/>
      <c r="J1012" s="97"/>
      <c r="K1012" s="97"/>
      <c r="L1012" s="97"/>
      <c r="M1012" s="97"/>
      <c r="N1012" s="97"/>
      <c r="O1012" s="418" t="s">
        <v>3354</v>
      </c>
      <c r="P1012" s="19" t="n">
        <v>1</v>
      </c>
      <c r="Q1012" s="15" t="s">
        <v>45</v>
      </c>
    </row>
    <row r="1013" customFormat="false" ht="13.8" hidden="false" customHeight="false" outlineLevel="0" collapsed="false">
      <c r="A1013" s="348" t="s">
        <v>2877</v>
      </c>
      <c r="B1013" s="110" t="n">
        <v>0.479166666666667</v>
      </c>
      <c r="C1013" s="19" t="s">
        <v>3355</v>
      </c>
      <c r="D1013" s="19" t="s">
        <v>961</v>
      </c>
      <c r="E1013" s="19" t="s">
        <v>3356</v>
      </c>
      <c r="F1013" s="19" t="s">
        <v>3357</v>
      </c>
      <c r="G1013" s="19"/>
      <c r="H1013" s="19" t="n">
        <v>14200</v>
      </c>
      <c r="I1013" s="97"/>
      <c r="J1013" s="97"/>
      <c r="K1013" s="97"/>
      <c r="L1013" s="97"/>
      <c r="M1013" s="19" t="s">
        <v>3358</v>
      </c>
      <c r="N1013" s="20" t="n">
        <v>43268</v>
      </c>
      <c r="O1013" s="336" t="s">
        <v>3359</v>
      </c>
      <c r="P1013" s="19" t="n">
        <v>1</v>
      </c>
      <c r="Q1013" s="15" t="s">
        <v>45</v>
      </c>
    </row>
    <row r="1014" customFormat="false" ht="13.8" hidden="false" customHeight="false" outlineLevel="0" collapsed="false">
      <c r="A1014" s="348" t="s">
        <v>2953</v>
      </c>
      <c r="B1014" s="19" t="s">
        <v>753</v>
      </c>
      <c r="C1014" s="19" t="s">
        <v>3360</v>
      </c>
      <c r="D1014" s="19" t="s">
        <v>53</v>
      </c>
      <c r="E1014" s="91" t="s">
        <v>3361</v>
      </c>
      <c r="F1014" s="91" t="s">
        <v>3362</v>
      </c>
      <c r="G1014" s="19" t="n">
        <v>13600</v>
      </c>
      <c r="H1014" s="97"/>
      <c r="I1014" s="97"/>
      <c r="J1014" s="97"/>
      <c r="K1014" s="97"/>
      <c r="L1014" s="97"/>
      <c r="M1014" s="19" t="s">
        <v>3363</v>
      </c>
      <c r="N1014" s="20" t="n">
        <v>43267</v>
      </c>
      <c r="O1014" s="227" t="s">
        <v>15</v>
      </c>
      <c r="P1014" s="19" t="n">
        <v>1</v>
      </c>
      <c r="Q1014" s="15" t="s">
        <v>45</v>
      </c>
    </row>
    <row r="1015" customFormat="false" ht="13.8" hidden="false" customHeight="false" outlineLevel="0" collapsed="false">
      <c r="A1015" s="348" t="s">
        <v>2700</v>
      </c>
      <c r="B1015" s="19" t="s">
        <v>359</v>
      </c>
      <c r="C1015" s="91" t="s">
        <v>3364</v>
      </c>
      <c r="D1015" s="19" t="s">
        <v>53</v>
      </c>
      <c r="E1015" s="91" t="s">
        <v>3365</v>
      </c>
      <c r="F1015" s="91" t="s">
        <v>3366</v>
      </c>
      <c r="G1015" s="19" t="n">
        <v>4700</v>
      </c>
      <c r="H1015" s="97"/>
      <c r="I1015" s="97"/>
      <c r="J1015" s="97"/>
      <c r="K1015" s="97"/>
      <c r="L1015" s="97"/>
      <c r="M1015" s="19" t="s">
        <v>3367</v>
      </c>
      <c r="N1015" s="20" t="n">
        <v>43266</v>
      </c>
      <c r="O1015" s="227" t="s">
        <v>15</v>
      </c>
      <c r="P1015" s="19" t="n">
        <v>1</v>
      </c>
      <c r="Q1015" s="15" t="s">
        <v>45</v>
      </c>
    </row>
    <row r="1016" customFormat="false" ht="13.8" hidden="false" customHeight="false" outlineLevel="0" collapsed="false">
      <c r="A1016" s="238" t="s">
        <v>2255</v>
      </c>
      <c r="B1016" s="225" t="n">
        <v>43232</v>
      </c>
      <c r="C1016" s="349" t="s">
        <v>2883</v>
      </c>
      <c r="D1016" s="178" t="s">
        <v>801</v>
      </c>
      <c r="E1016" s="204" t="s">
        <v>3368</v>
      </c>
      <c r="F1016" s="178" t="s">
        <v>2885</v>
      </c>
      <c r="G1016" s="178"/>
      <c r="H1016" s="205"/>
      <c r="I1016" s="178"/>
      <c r="J1016" s="178"/>
      <c r="K1016" s="178" t="n">
        <v>8300</v>
      </c>
      <c r="L1016" s="178"/>
      <c r="M1016" s="178" t="s">
        <v>2887</v>
      </c>
      <c r="N1016" s="20" t="n">
        <v>43266</v>
      </c>
      <c r="O1016" s="228" t="s">
        <v>3369</v>
      </c>
      <c r="P1016" s="19" t="n">
        <v>1</v>
      </c>
      <c r="Q1016" s="15" t="s">
        <v>45</v>
      </c>
    </row>
    <row r="1017" customFormat="false" ht="13.8" hidden="false" customHeight="false" outlineLevel="0" collapsed="false">
      <c r="A1017" s="348" t="s">
        <v>2707</v>
      </c>
      <c r="B1017" s="20" t="n">
        <v>43232</v>
      </c>
      <c r="C1017" s="19" t="s">
        <v>3370</v>
      </c>
      <c r="D1017" s="19" t="s">
        <v>476</v>
      </c>
      <c r="E1017" s="91" t="s">
        <v>3371</v>
      </c>
      <c r="F1017" s="19" t="s">
        <v>3372</v>
      </c>
      <c r="G1017" s="19" t="n">
        <v>4400</v>
      </c>
      <c r="H1017" s="97"/>
      <c r="I1017" s="97"/>
      <c r="J1017" s="97"/>
      <c r="K1017" s="97"/>
      <c r="L1017" s="97"/>
      <c r="M1017" s="19" t="s">
        <v>3373</v>
      </c>
      <c r="N1017" s="20" t="n">
        <v>43266</v>
      </c>
      <c r="O1017" s="227" t="s">
        <v>15</v>
      </c>
      <c r="P1017" s="19" t="n">
        <v>1</v>
      </c>
      <c r="Q1017" s="15" t="s">
        <v>45</v>
      </c>
    </row>
    <row r="1018" customFormat="false" ht="13.8" hidden="false" customHeight="false" outlineLevel="0" collapsed="false">
      <c r="A1018" s="348" t="s">
        <v>2712</v>
      </c>
      <c r="B1018" s="19" t="s">
        <v>284</v>
      </c>
      <c r="C1018" s="19" t="s">
        <v>3374</v>
      </c>
      <c r="D1018" s="19" t="s">
        <v>53</v>
      </c>
      <c r="E1018" s="91" t="s">
        <v>3375</v>
      </c>
      <c r="F1018" s="91" t="s">
        <v>3376</v>
      </c>
      <c r="G1018" s="19" t="n">
        <v>4300</v>
      </c>
      <c r="H1018" s="97"/>
      <c r="I1018" s="19"/>
      <c r="J1018" s="19"/>
      <c r="K1018" s="19"/>
      <c r="L1018" s="19"/>
      <c r="M1018" s="19" t="s">
        <v>3377</v>
      </c>
      <c r="N1018" s="20" t="n">
        <v>43265</v>
      </c>
      <c r="O1018" s="227" t="s">
        <v>15</v>
      </c>
      <c r="P1018" s="19" t="n">
        <v>1</v>
      </c>
      <c r="Q1018" s="15" t="s">
        <v>45</v>
      </c>
    </row>
    <row r="1019" customFormat="false" ht="13.8" hidden="false" customHeight="false" outlineLevel="0" collapsed="false">
      <c r="A1019" s="348" t="s">
        <v>2898</v>
      </c>
      <c r="B1019" s="19" t="s">
        <v>3378</v>
      </c>
      <c r="C1019" s="19" t="s">
        <v>3379</v>
      </c>
      <c r="D1019" s="19" t="s">
        <v>53</v>
      </c>
      <c r="E1019" s="91" t="s">
        <v>3380</v>
      </c>
      <c r="F1019" s="91" t="s">
        <v>3381</v>
      </c>
      <c r="G1019" s="19" t="n">
        <v>3900</v>
      </c>
      <c r="H1019" s="97"/>
      <c r="I1019" s="97"/>
      <c r="J1019" s="97"/>
      <c r="K1019" s="97"/>
      <c r="L1019" s="97"/>
      <c r="M1019" s="19" t="s">
        <v>3382</v>
      </c>
      <c r="N1019" s="20" t="n">
        <v>43264</v>
      </c>
      <c r="O1019" s="227" t="s">
        <v>15</v>
      </c>
      <c r="P1019" s="19" t="n">
        <v>1</v>
      </c>
      <c r="Q1019" s="15" t="s">
        <v>45</v>
      </c>
    </row>
    <row r="1020" customFormat="false" ht="13.8" hidden="false" customHeight="false" outlineLevel="0" collapsed="false">
      <c r="A1020" s="348" t="s">
        <v>2903</v>
      </c>
      <c r="B1020" s="19" t="s">
        <v>983</v>
      </c>
      <c r="C1020" s="19" t="s">
        <v>3383</v>
      </c>
      <c r="D1020" s="19" t="s">
        <v>801</v>
      </c>
      <c r="E1020" s="19" t="s">
        <v>3384</v>
      </c>
      <c r="F1020" s="97"/>
      <c r="G1020" s="19" t="s">
        <v>1173</v>
      </c>
      <c r="H1020" s="97"/>
      <c r="I1020" s="97"/>
      <c r="J1020" s="97"/>
      <c r="K1020" s="97"/>
      <c r="L1020" s="97"/>
      <c r="M1020" s="97"/>
      <c r="N1020" s="97"/>
      <c r="O1020" s="291" t="s">
        <v>3385</v>
      </c>
      <c r="P1020" s="19" t="n">
        <v>1</v>
      </c>
      <c r="Q1020" s="15" t="s">
        <v>45</v>
      </c>
    </row>
    <row r="1021" customFormat="false" ht="13.8" hidden="false" customHeight="false" outlineLevel="0" collapsed="false">
      <c r="A1021" s="348" t="s">
        <v>2768</v>
      </c>
      <c r="B1021" s="19" t="s">
        <v>989</v>
      </c>
      <c r="C1021" s="19" t="s">
        <v>3386</v>
      </c>
      <c r="D1021" s="19" t="s">
        <v>476</v>
      </c>
      <c r="E1021" s="19" t="s">
        <v>3387</v>
      </c>
      <c r="F1021" s="97"/>
      <c r="G1021" s="19" t="s">
        <v>3388</v>
      </c>
      <c r="H1021" s="97"/>
      <c r="I1021" s="97"/>
      <c r="J1021" s="97"/>
      <c r="K1021" s="97"/>
      <c r="L1021" s="97"/>
      <c r="M1021" s="97"/>
      <c r="N1021" s="97"/>
      <c r="O1021" s="251" t="s">
        <v>3389</v>
      </c>
      <c r="P1021" s="19" t="n">
        <v>1</v>
      </c>
      <c r="Q1021" s="15" t="s">
        <v>45</v>
      </c>
    </row>
    <row r="1022" customFormat="false" ht="13.8" hidden="false" customHeight="false" outlineLevel="0" collapsed="false">
      <c r="A1022" s="348" t="s">
        <v>2912</v>
      </c>
      <c r="B1022" s="19" t="s">
        <v>983</v>
      </c>
      <c r="C1022" s="91" t="s">
        <v>3390</v>
      </c>
      <c r="D1022" s="19" t="s">
        <v>53</v>
      </c>
      <c r="E1022" s="91" t="s">
        <v>3391</v>
      </c>
      <c r="F1022" s="97"/>
      <c r="G1022" s="97"/>
      <c r="H1022" s="97"/>
      <c r="I1022" s="97"/>
      <c r="J1022" s="97"/>
      <c r="K1022" s="97"/>
      <c r="L1022" s="97"/>
      <c r="M1022" s="97"/>
      <c r="N1022" s="97"/>
      <c r="O1022" s="419" t="s">
        <v>3392</v>
      </c>
      <c r="P1022" s="19" t="n">
        <v>1</v>
      </c>
      <c r="Q1022" s="15" t="s">
        <v>45</v>
      </c>
    </row>
    <row r="1023" customFormat="false" ht="13.8" hidden="false" customHeight="false" outlineLevel="0" collapsed="false">
      <c r="A1023" s="348" t="s">
        <v>2918</v>
      </c>
      <c r="B1023" s="19" t="s">
        <v>227</v>
      </c>
      <c r="C1023" s="98" t="s">
        <v>3393</v>
      </c>
      <c r="D1023" s="19" t="s">
        <v>53</v>
      </c>
      <c r="E1023" s="91" t="s">
        <v>3394</v>
      </c>
      <c r="F1023" s="97"/>
      <c r="G1023" s="97"/>
      <c r="H1023" s="97"/>
      <c r="I1023" s="97"/>
      <c r="J1023" s="97"/>
      <c r="K1023" s="97"/>
      <c r="L1023" s="97"/>
      <c r="M1023" s="97"/>
      <c r="N1023" s="97"/>
      <c r="O1023" s="140" t="s">
        <v>3395</v>
      </c>
      <c r="P1023" s="19" t="n">
        <v>1</v>
      </c>
      <c r="Q1023" s="15" t="s">
        <v>45</v>
      </c>
    </row>
    <row r="1024" customFormat="false" ht="13.8" hidden="false" customHeight="false" outlineLevel="0" collapsed="false">
      <c r="A1024" s="121" t="s">
        <v>2922</v>
      </c>
      <c r="B1024" s="141" t="s">
        <v>162</v>
      </c>
      <c r="C1024" s="141" t="s">
        <v>3396</v>
      </c>
      <c r="D1024" s="141" t="s">
        <v>476</v>
      </c>
      <c r="E1024" s="141" t="s">
        <v>3397</v>
      </c>
      <c r="F1024" s="141" t="s">
        <v>3398</v>
      </c>
      <c r="G1024" s="141" t="s">
        <v>1173</v>
      </c>
      <c r="H1024" s="183"/>
      <c r="I1024" s="183"/>
      <c r="J1024" s="183"/>
      <c r="K1024" s="183"/>
      <c r="L1024" s="183"/>
      <c r="M1024" s="208" t="s">
        <v>3399</v>
      </c>
      <c r="N1024" s="184" t="n">
        <v>43266</v>
      </c>
      <c r="O1024" s="295" t="s">
        <v>15</v>
      </c>
      <c r="P1024" s="141" t="n">
        <v>1</v>
      </c>
      <c r="Q1024" s="15" t="s">
        <v>45</v>
      </c>
    </row>
    <row r="1025" customFormat="false" ht="13.8" hidden="false" customHeight="false" outlineLevel="0" collapsed="false">
      <c r="A1025" s="348" t="s">
        <v>2927</v>
      </c>
      <c r="B1025" s="19" t="s">
        <v>2598</v>
      </c>
      <c r="C1025" s="19" t="s">
        <v>3400</v>
      </c>
      <c r="D1025" s="19" t="s">
        <v>53</v>
      </c>
      <c r="E1025" s="91" t="s">
        <v>3401</v>
      </c>
      <c r="F1025" s="91" t="s">
        <v>3402</v>
      </c>
      <c r="G1025" s="19" t="n">
        <v>6000</v>
      </c>
      <c r="H1025" s="97"/>
      <c r="I1025" s="97"/>
      <c r="J1025" s="97"/>
      <c r="K1025" s="97"/>
      <c r="L1025" s="97"/>
      <c r="M1025" s="19" t="s">
        <v>3403</v>
      </c>
      <c r="N1025" s="20" t="n">
        <v>43271</v>
      </c>
      <c r="O1025" s="227" t="s">
        <v>3404</v>
      </c>
      <c r="P1025" s="19" t="n">
        <v>1</v>
      </c>
      <c r="Q1025" s="15" t="s">
        <v>45</v>
      </c>
    </row>
    <row r="1026" customFormat="false" ht="13.8" hidden="false" customHeight="false" outlineLevel="0" collapsed="false">
      <c r="A1026" s="348" t="s">
        <v>2997</v>
      </c>
      <c r="B1026" s="110" t="n">
        <v>0.620138888888889</v>
      </c>
      <c r="C1026" s="19" t="s">
        <v>3405</v>
      </c>
      <c r="D1026" s="19" t="s">
        <v>3406</v>
      </c>
      <c r="E1026" s="19" t="s">
        <v>3407</v>
      </c>
      <c r="F1026" s="19" t="s">
        <v>3408</v>
      </c>
      <c r="G1026" s="19" t="s">
        <v>933</v>
      </c>
      <c r="H1026" s="97"/>
      <c r="I1026" s="97"/>
      <c r="J1026" s="97"/>
      <c r="K1026" s="97"/>
      <c r="L1026" s="97"/>
      <c r="M1026" s="97"/>
      <c r="N1026" s="97"/>
      <c r="O1026" s="155" t="s">
        <v>3409</v>
      </c>
      <c r="P1026" s="19" t="n">
        <v>1</v>
      </c>
      <c r="Q1026" s="15" t="s">
        <v>45</v>
      </c>
    </row>
    <row r="1027" customFormat="false" ht="13.8" hidden="false" customHeight="false" outlineLevel="0" collapsed="false">
      <c r="A1027" s="348" t="s">
        <v>3003</v>
      </c>
      <c r="B1027" s="19" t="s">
        <v>404</v>
      </c>
      <c r="C1027" s="91" t="s">
        <v>3410</v>
      </c>
      <c r="D1027" s="19" t="s">
        <v>53</v>
      </c>
      <c r="E1027" s="91" t="s">
        <v>3411</v>
      </c>
      <c r="F1027" s="24" t="s">
        <v>3412</v>
      </c>
      <c r="G1027" s="97"/>
      <c r="H1027" s="97"/>
      <c r="I1027" s="97"/>
      <c r="J1027" s="97"/>
      <c r="K1027" s="97"/>
      <c r="L1027" s="97"/>
      <c r="M1027" s="19" t="s">
        <v>3413</v>
      </c>
      <c r="N1027" s="97"/>
      <c r="O1027" s="227" t="s">
        <v>15</v>
      </c>
      <c r="P1027" s="19" t="n">
        <v>1</v>
      </c>
      <c r="Q1027" s="15" t="s">
        <v>45</v>
      </c>
    </row>
    <row r="1028" customFormat="false" ht="13.8" hidden="false" customHeight="false" outlineLevel="0" collapsed="false">
      <c r="A1028" s="348" t="s">
        <v>3008</v>
      </c>
      <c r="B1028" s="19" t="s">
        <v>523</v>
      </c>
      <c r="C1028" s="19" t="s">
        <v>3414</v>
      </c>
      <c r="D1028" s="19" t="s">
        <v>476</v>
      </c>
      <c r="E1028" s="19" t="s">
        <v>3415</v>
      </c>
      <c r="F1028" s="19" t="s">
        <v>773</v>
      </c>
      <c r="G1028" s="19" t="n">
        <v>2500</v>
      </c>
      <c r="H1028" s="97"/>
      <c r="I1028" s="97"/>
      <c r="J1028" s="97"/>
      <c r="K1028" s="97"/>
      <c r="L1028" s="97"/>
      <c r="M1028" s="19" t="s">
        <v>3416</v>
      </c>
      <c r="N1028" s="20" t="n">
        <v>43264</v>
      </c>
      <c r="O1028" s="227" t="s">
        <v>15</v>
      </c>
      <c r="P1028" s="19" t="n">
        <v>1</v>
      </c>
      <c r="Q1028" s="15" t="s">
        <v>45</v>
      </c>
    </row>
    <row r="1029" customFormat="false" ht="13.8" hidden="false" customHeight="false" outlineLevel="0" collapsed="false">
      <c r="A1029" s="348" t="s">
        <v>3012</v>
      </c>
      <c r="B1029" s="19" t="s">
        <v>899</v>
      </c>
      <c r="C1029" s="91" t="s">
        <v>3417</v>
      </c>
      <c r="D1029" s="19" t="s">
        <v>53</v>
      </c>
      <c r="E1029" s="91" t="s">
        <v>3418</v>
      </c>
      <c r="F1029" s="97"/>
      <c r="G1029" s="19"/>
      <c r="H1029" s="97"/>
      <c r="I1029" s="97"/>
      <c r="J1029" s="97"/>
      <c r="K1029" s="97"/>
      <c r="L1029" s="97"/>
      <c r="M1029" s="97"/>
      <c r="N1029" s="97"/>
      <c r="O1029" s="227" t="s">
        <v>3419</v>
      </c>
      <c r="P1029" s="19" t="n">
        <v>1</v>
      </c>
      <c r="Q1029" s="15" t="s">
        <v>45</v>
      </c>
    </row>
    <row r="1030" customFormat="false" ht="13.8" hidden="false" customHeight="false" outlineLevel="0" collapsed="false">
      <c r="A1030" s="348" t="s">
        <v>1798</v>
      </c>
      <c r="B1030" s="19" t="s">
        <v>3420</v>
      </c>
      <c r="C1030" s="98" t="s">
        <v>3421</v>
      </c>
      <c r="D1030" s="19" t="s">
        <v>53</v>
      </c>
      <c r="E1030" s="91" t="s">
        <v>3422</v>
      </c>
      <c r="F1030" s="91" t="s">
        <v>3423</v>
      </c>
      <c r="G1030" s="19" t="n">
        <v>7800</v>
      </c>
      <c r="H1030" s="97"/>
      <c r="I1030" s="97"/>
      <c r="J1030" s="97"/>
      <c r="K1030" s="97"/>
      <c r="L1030" s="97"/>
      <c r="M1030" s="19" t="s">
        <v>3424</v>
      </c>
      <c r="N1030" s="20" t="n">
        <v>43266</v>
      </c>
      <c r="O1030" s="228" t="s">
        <v>15</v>
      </c>
      <c r="P1030" s="19" t="n">
        <v>1</v>
      </c>
      <c r="Q1030" s="15" t="s">
        <v>45</v>
      </c>
    </row>
    <row r="1031" customFormat="false" ht="13.8" hidden="false" customHeight="false" outlineLevel="0" collapsed="false">
      <c r="A1031" s="348" t="s">
        <v>1801</v>
      </c>
      <c r="B1031" s="19" t="s">
        <v>2291</v>
      </c>
      <c r="C1031" s="19" t="s">
        <v>3425</v>
      </c>
      <c r="D1031" s="19" t="s">
        <v>53</v>
      </c>
      <c r="E1031" s="97"/>
      <c r="F1031" s="97"/>
      <c r="G1031" s="97"/>
      <c r="H1031" s="97"/>
      <c r="I1031" s="97"/>
      <c r="J1031" s="97"/>
      <c r="K1031" s="97"/>
      <c r="L1031" s="97"/>
      <c r="M1031" s="97"/>
      <c r="N1031" s="97"/>
      <c r="O1031" s="347" t="s">
        <v>3426</v>
      </c>
      <c r="P1031" s="19" t="n">
        <v>1</v>
      </c>
      <c r="Q1031" s="15" t="s">
        <v>45</v>
      </c>
    </row>
    <row r="1032" customFormat="false" ht="13.8" hidden="false" customHeight="false" outlineLevel="0" collapsed="false">
      <c r="A1032" s="348" t="s">
        <v>3427</v>
      </c>
      <c r="B1032" s="19" t="s">
        <v>3428</v>
      </c>
      <c r="C1032" s="19" t="s">
        <v>3429</v>
      </c>
      <c r="D1032" s="19" t="s">
        <v>476</v>
      </c>
      <c r="E1032" s="91" t="s">
        <v>3430</v>
      </c>
      <c r="F1032" s="91" t="s">
        <v>3431</v>
      </c>
      <c r="G1032" s="97"/>
      <c r="H1032" s="97"/>
      <c r="I1032" s="97"/>
      <c r="J1032" s="97"/>
      <c r="K1032" s="97"/>
      <c r="L1032" s="97"/>
      <c r="M1032" s="97"/>
      <c r="N1032" s="97"/>
      <c r="O1032" s="291" t="s">
        <v>3385</v>
      </c>
      <c r="P1032" s="19" t="n">
        <v>1</v>
      </c>
      <c r="Q1032" s="15" t="s">
        <v>45</v>
      </c>
    </row>
    <row r="1033" customFormat="false" ht="13.8" hidden="false" customHeight="false" outlineLevel="0" collapsed="false">
      <c r="A1033" s="348" t="s">
        <v>3024</v>
      </c>
      <c r="B1033" s="19" t="s">
        <v>3275</v>
      </c>
      <c r="C1033" s="19" t="s">
        <v>3432</v>
      </c>
      <c r="D1033" s="19" t="s">
        <v>53</v>
      </c>
      <c r="E1033" s="91" t="s">
        <v>3433</v>
      </c>
      <c r="F1033" s="19" t="s">
        <v>3434</v>
      </c>
      <c r="G1033" s="19" t="s">
        <v>1011</v>
      </c>
      <c r="H1033" s="97"/>
      <c r="I1033" s="97"/>
      <c r="J1033" s="97"/>
      <c r="K1033" s="97"/>
      <c r="L1033" s="97"/>
      <c r="M1033" s="97"/>
      <c r="N1033" s="97"/>
      <c r="O1033" s="299" t="s">
        <v>3435</v>
      </c>
      <c r="P1033" s="19" t="n">
        <v>1</v>
      </c>
      <c r="Q1033" s="15" t="s">
        <v>45</v>
      </c>
    </row>
    <row r="1034" customFormat="false" ht="13.8" hidden="false" customHeight="false" outlineLevel="0" collapsed="false">
      <c r="A1034" s="348" t="s">
        <v>3024</v>
      </c>
      <c r="B1034" s="19" t="s">
        <v>83</v>
      </c>
      <c r="C1034" s="211" t="s">
        <v>3436</v>
      </c>
      <c r="D1034" s="19" t="s">
        <v>53</v>
      </c>
      <c r="E1034" s="91" t="s">
        <v>3437</v>
      </c>
      <c r="F1034" s="19" t="s">
        <v>3438</v>
      </c>
      <c r="G1034" s="97"/>
      <c r="H1034" s="19" t="s">
        <v>3439</v>
      </c>
      <c r="I1034" s="97"/>
      <c r="J1034" s="97"/>
      <c r="K1034" s="97"/>
      <c r="L1034" s="97"/>
      <c r="M1034" s="97"/>
      <c r="N1034" s="97"/>
      <c r="O1034" s="380" t="s">
        <v>3440</v>
      </c>
      <c r="P1034" s="19" t="n">
        <v>1</v>
      </c>
      <c r="Q1034" s="15" t="s">
        <v>45</v>
      </c>
    </row>
    <row r="1035" customFormat="false" ht="13.8" hidden="false" customHeight="false" outlineLevel="0" collapsed="false">
      <c r="A1035" s="97"/>
      <c r="B1035" s="97"/>
      <c r="C1035" s="97"/>
      <c r="D1035" s="97"/>
      <c r="E1035" s="19" t="s">
        <v>3441</v>
      </c>
      <c r="F1035" s="97"/>
      <c r="G1035" s="97"/>
      <c r="H1035" s="97"/>
      <c r="I1035" s="97"/>
      <c r="J1035" s="97"/>
      <c r="K1035" s="97"/>
      <c r="L1035" s="97"/>
      <c r="M1035" s="97"/>
      <c r="N1035" s="97"/>
      <c r="O1035" s="97"/>
      <c r="P1035" s="97"/>
      <c r="Q1035" s="15" t="s">
        <v>45</v>
      </c>
    </row>
    <row r="1036" customFormat="false" ht="13.8" hidden="false" customHeight="false" outlineLevel="0" collapsed="false">
      <c r="A1036" s="97"/>
      <c r="B1036" s="97"/>
      <c r="C1036" s="97"/>
      <c r="D1036" s="97"/>
      <c r="E1036" s="19" t="s">
        <v>3442</v>
      </c>
      <c r="F1036" s="97"/>
      <c r="G1036" s="97"/>
      <c r="H1036" s="97"/>
      <c r="I1036" s="97"/>
      <c r="J1036" s="97"/>
      <c r="K1036" s="97"/>
      <c r="L1036" s="97"/>
      <c r="M1036" s="97"/>
      <c r="N1036" s="97"/>
      <c r="O1036" s="97"/>
      <c r="P1036" s="97"/>
      <c r="Q1036" s="15" t="s">
        <v>45</v>
      </c>
    </row>
    <row r="1037" customFormat="false" ht="13.8" hidden="false" customHeight="false" outlineLevel="0" collapsed="false">
      <c r="A1037" s="348" t="s">
        <v>3037</v>
      </c>
      <c r="B1037" s="20" t="n">
        <v>43180</v>
      </c>
      <c r="C1037" s="97"/>
      <c r="D1037" s="19" t="s">
        <v>476</v>
      </c>
      <c r="E1037" s="91" t="s">
        <v>3443</v>
      </c>
      <c r="F1037" s="97"/>
      <c r="G1037" s="97"/>
      <c r="H1037" s="97"/>
      <c r="I1037" s="97"/>
      <c r="J1037" s="97"/>
      <c r="K1037" s="97"/>
      <c r="L1037" s="97"/>
      <c r="M1037" s="97"/>
      <c r="N1037" s="97"/>
      <c r="O1037" s="97"/>
      <c r="P1037" s="97"/>
      <c r="Q1037" s="15" t="s">
        <v>45</v>
      </c>
    </row>
    <row r="1038" customFormat="false" ht="13.8" hidden="false" customHeight="false" outlineLevel="0" collapsed="false">
      <c r="A1038" s="3" t="s">
        <v>34</v>
      </c>
      <c r="B1038" s="59" t="s">
        <v>1</v>
      </c>
      <c r="C1038" s="4" t="s">
        <v>35</v>
      </c>
      <c r="D1038" s="4" t="s">
        <v>3</v>
      </c>
      <c r="E1038" s="4" t="s">
        <v>1021</v>
      </c>
      <c r="F1038" s="5" t="s">
        <v>37</v>
      </c>
      <c r="G1038" s="4" t="s">
        <v>38</v>
      </c>
      <c r="H1038" s="6" t="s">
        <v>39</v>
      </c>
      <c r="I1038" s="6"/>
      <c r="J1038" s="6"/>
      <c r="K1038" s="6" t="s">
        <v>40</v>
      </c>
      <c r="L1038" s="6"/>
      <c r="M1038" s="4" t="s">
        <v>41</v>
      </c>
      <c r="N1038" s="6" t="s">
        <v>42</v>
      </c>
      <c r="O1038" s="370" t="s">
        <v>43</v>
      </c>
      <c r="P1038" s="4" t="s">
        <v>44</v>
      </c>
      <c r="Q1038" s="15" t="s">
        <v>45</v>
      </c>
    </row>
    <row r="1039" customFormat="false" ht="13.8" hidden="false" customHeight="false" outlineLevel="0" collapsed="false">
      <c r="A1039" s="60" t="n">
        <v>43265</v>
      </c>
      <c r="B1039" s="374" t="s">
        <v>349</v>
      </c>
      <c r="E1039" s="63"/>
      <c r="F1039" s="64" t="n">
        <f aca="false">G1039+H1039+K1039</f>
        <v>37700</v>
      </c>
      <c r="G1039" s="65" t="n">
        <f aca="false">SUM(G1040:G1059)</f>
        <v>33000</v>
      </c>
      <c r="H1039" s="115" t="n">
        <f aca="false">SUM(H1040:H1059)</f>
        <v>4700</v>
      </c>
      <c r="I1039" s="65"/>
      <c r="J1039" s="65"/>
      <c r="K1039" s="65" t="n">
        <f aca="false">SUM(K1040:K1059)</f>
        <v>0</v>
      </c>
      <c r="L1039" s="65"/>
      <c r="M1039" s="281"/>
      <c r="N1039" s="281"/>
      <c r="O1039" s="97"/>
      <c r="P1039" s="65" t="n">
        <f aca="false">SUM(P1040:P22996)</f>
        <v>1.46168625772231E+047</v>
      </c>
      <c r="Q1039" s="15" t="s">
        <v>45</v>
      </c>
    </row>
    <row r="1040" customFormat="false" ht="13.8" hidden="false" customHeight="false" outlineLevel="0" collapsed="false">
      <c r="A1040" s="348" t="s">
        <v>2931</v>
      </c>
      <c r="B1040" s="19" t="s">
        <v>1865</v>
      </c>
      <c r="C1040" s="56" t="s">
        <v>3444</v>
      </c>
      <c r="D1040" s="19" t="s">
        <v>476</v>
      </c>
      <c r="E1040" s="91" t="s">
        <v>3445</v>
      </c>
      <c r="F1040" s="19" t="s">
        <v>3446</v>
      </c>
      <c r="G1040" s="420" t="n">
        <v>2500</v>
      </c>
      <c r="H1040" s="97"/>
      <c r="I1040" s="97"/>
      <c r="J1040" s="97"/>
      <c r="K1040" s="97"/>
      <c r="L1040" s="97"/>
      <c r="M1040" s="19" t="s">
        <v>3447</v>
      </c>
      <c r="N1040" s="20" t="n">
        <v>43267</v>
      </c>
      <c r="O1040" s="227" t="s">
        <v>15</v>
      </c>
      <c r="P1040" s="19" t="n">
        <v>1</v>
      </c>
      <c r="Q1040" s="15" t="s">
        <v>45</v>
      </c>
    </row>
    <row r="1041" customFormat="false" ht="13.8" hidden="false" customHeight="false" outlineLevel="0" collapsed="false">
      <c r="A1041" s="348" t="s">
        <v>2861</v>
      </c>
      <c r="B1041" s="19" t="s">
        <v>3448</v>
      </c>
      <c r="C1041" s="19" t="s">
        <v>3449</v>
      </c>
      <c r="D1041" s="19" t="s">
        <v>476</v>
      </c>
      <c r="E1041" s="19" t="s">
        <v>3450</v>
      </c>
      <c r="F1041" s="97"/>
      <c r="G1041" s="15" t="n">
        <v>4000</v>
      </c>
      <c r="H1041" s="97"/>
      <c r="I1041" s="97"/>
      <c r="J1041" s="97"/>
      <c r="K1041" s="97"/>
      <c r="L1041" s="97"/>
      <c r="M1041" s="19" t="s">
        <v>3451</v>
      </c>
      <c r="N1041" s="97"/>
      <c r="O1041" s="239" t="s">
        <v>3452</v>
      </c>
      <c r="P1041" s="19" t="n">
        <v>1</v>
      </c>
      <c r="Q1041" s="15" t="s">
        <v>45</v>
      </c>
    </row>
    <row r="1042" customFormat="false" ht="13.8" hidden="false" customHeight="false" outlineLevel="0" collapsed="false">
      <c r="A1042" s="348" t="s">
        <v>2683</v>
      </c>
      <c r="B1042" s="334" t="n">
        <v>43383</v>
      </c>
      <c r="C1042" s="19" t="s">
        <v>3453</v>
      </c>
      <c r="D1042" s="19" t="s">
        <v>476</v>
      </c>
      <c r="E1042" s="91" t="s">
        <v>3454</v>
      </c>
      <c r="F1042" s="19" t="s">
        <v>1768</v>
      </c>
      <c r="G1042" s="43" t="n">
        <v>5000</v>
      </c>
      <c r="H1042" s="97"/>
      <c r="I1042" s="97"/>
      <c r="J1042" s="97"/>
      <c r="K1042" s="97"/>
      <c r="L1042" s="97"/>
      <c r="M1042" s="19" t="s">
        <v>3455</v>
      </c>
      <c r="N1042" s="20" t="n">
        <v>43265</v>
      </c>
      <c r="O1042" s="227" t="s">
        <v>15</v>
      </c>
      <c r="P1042" s="19" t="n">
        <v>1</v>
      </c>
      <c r="Q1042" s="15" t="s">
        <v>45</v>
      </c>
    </row>
    <row r="1043" customFormat="false" ht="13.8" hidden="false" customHeight="false" outlineLevel="0" collapsed="false">
      <c r="A1043" s="348" t="s">
        <v>2870</v>
      </c>
      <c r="B1043" s="19" t="s">
        <v>2357</v>
      </c>
      <c r="C1043" s="19" t="s">
        <v>3456</v>
      </c>
      <c r="D1043" s="19" t="s">
        <v>53</v>
      </c>
      <c r="E1043" s="91" t="s">
        <v>3457</v>
      </c>
      <c r="F1043" s="91" t="s">
        <v>3458</v>
      </c>
      <c r="G1043" s="19" t="s">
        <v>328</v>
      </c>
      <c r="H1043" s="97"/>
      <c r="I1043" s="97"/>
      <c r="J1043" s="97"/>
      <c r="K1043" s="97"/>
      <c r="L1043" s="97"/>
      <c r="M1043" s="97"/>
      <c r="N1043" s="97"/>
      <c r="O1043" s="227" t="s">
        <v>15</v>
      </c>
      <c r="P1043" s="19" t="n">
        <v>1</v>
      </c>
      <c r="Q1043" s="15" t="s">
        <v>45</v>
      </c>
    </row>
    <row r="1044" customFormat="false" ht="13.8" hidden="false" customHeight="false" outlineLevel="0" collapsed="false">
      <c r="A1044" s="348" t="s">
        <v>2877</v>
      </c>
      <c r="B1044" s="110" t="n">
        <v>0.4375</v>
      </c>
      <c r="C1044" s="19" t="n">
        <v>84994801665</v>
      </c>
      <c r="D1044" s="19" t="s">
        <v>110</v>
      </c>
      <c r="E1044" s="19" t="s">
        <v>3459</v>
      </c>
      <c r="F1044" s="19" t="s">
        <v>3460</v>
      </c>
      <c r="G1044" s="19" t="n">
        <v>2200</v>
      </c>
      <c r="H1044" s="97"/>
      <c r="I1044" s="97"/>
      <c r="J1044" s="97"/>
      <c r="K1044" s="97"/>
      <c r="M1044" s="24" t="s">
        <v>3461</v>
      </c>
      <c r="N1044" s="20" t="n">
        <v>43266</v>
      </c>
      <c r="O1044" s="421"/>
      <c r="P1044" s="19" t="n">
        <v>1</v>
      </c>
      <c r="Q1044" s="15" t="s">
        <v>45</v>
      </c>
    </row>
    <row r="1045" customFormat="false" ht="13.8" hidden="false" customHeight="false" outlineLevel="0" collapsed="false">
      <c r="A1045" s="348" t="s">
        <v>2953</v>
      </c>
      <c r="B1045" s="19" t="s">
        <v>113</v>
      </c>
      <c r="C1045" s="19" t="s">
        <v>3462</v>
      </c>
      <c r="D1045" s="19" t="s">
        <v>476</v>
      </c>
      <c r="E1045" s="19" t="s">
        <v>3463</v>
      </c>
      <c r="F1045" s="19" t="s">
        <v>3464</v>
      </c>
      <c r="G1045" s="19" t="s">
        <v>1042</v>
      </c>
      <c r="H1045" s="97"/>
      <c r="I1045" s="97"/>
      <c r="J1045" s="97"/>
      <c r="K1045" s="97"/>
      <c r="L1045" s="97"/>
      <c r="M1045" s="97"/>
      <c r="N1045" s="97"/>
      <c r="O1045" s="411" t="s">
        <v>3465</v>
      </c>
      <c r="P1045" s="19" t="n">
        <v>1</v>
      </c>
      <c r="Q1045" s="15" t="s">
        <v>45</v>
      </c>
    </row>
    <row r="1046" customFormat="false" ht="13.8" hidden="false" customHeight="false" outlineLevel="0" collapsed="false">
      <c r="A1046" s="348" t="s">
        <v>2700</v>
      </c>
      <c r="B1046" s="19" t="s">
        <v>589</v>
      </c>
      <c r="C1046" s="19" t="s">
        <v>3466</v>
      </c>
      <c r="D1046" s="19" t="s">
        <v>53</v>
      </c>
      <c r="E1046" s="91" t="s">
        <v>3467</v>
      </c>
      <c r="F1046" s="97"/>
      <c r="G1046" s="97"/>
      <c r="H1046" s="97"/>
      <c r="I1046" s="97"/>
      <c r="J1046" s="97"/>
      <c r="K1046" s="97"/>
      <c r="L1046" s="97"/>
      <c r="M1046" s="97"/>
      <c r="N1046" s="97"/>
      <c r="O1046" s="411" t="s">
        <v>3468</v>
      </c>
      <c r="P1046" s="19" t="n">
        <v>1</v>
      </c>
      <c r="Q1046" s="15" t="s">
        <v>45</v>
      </c>
    </row>
    <row r="1047" customFormat="false" ht="13.8" hidden="false" customHeight="false" outlineLevel="0" collapsed="false">
      <c r="A1047" s="348" t="s">
        <v>2825</v>
      </c>
      <c r="B1047" s="19" t="s">
        <v>2882</v>
      </c>
      <c r="C1047" s="19" t="s">
        <v>3469</v>
      </c>
      <c r="D1047" s="19" t="s">
        <v>53</v>
      </c>
      <c r="E1047" s="91" t="s">
        <v>3470</v>
      </c>
      <c r="F1047" s="97"/>
      <c r="G1047" s="97"/>
      <c r="H1047" s="97"/>
      <c r="I1047" s="97"/>
      <c r="J1047" s="97"/>
      <c r="K1047" s="97"/>
      <c r="L1047" s="97"/>
      <c r="M1047" s="97"/>
      <c r="N1047" s="97"/>
      <c r="O1047" s="422" t="s">
        <v>771</v>
      </c>
      <c r="P1047" s="19" t="n">
        <v>1</v>
      </c>
      <c r="Q1047" s="15" t="s">
        <v>45</v>
      </c>
    </row>
    <row r="1048" customFormat="false" ht="13.8" hidden="false" customHeight="false" outlineLevel="0" collapsed="false">
      <c r="A1048" s="348" t="s">
        <v>2707</v>
      </c>
      <c r="B1048" s="19" t="s">
        <v>284</v>
      </c>
      <c r="C1048" s="19" t="s">
        <v>3471</v>
      </c>
      <c r="D1048" s="19" t="s">
        <v>53</v>
      </c>
      <c r="E1048" s="91" t="s">
        <v>3472</v>
      </c>
      <c r="F1048" s="97"/>
      <c r="G1048" s="97"/>
      <c r="H1048" s="19" t="n">
        <v>4700</v>
      </c>
      <c r="I1048" s="97"/>
      <c r="J1048" s="97"/>
      <c r="K1048" s="97"/>
      <c r="L1048" s="97"/>
      <c r="M1048" s="19" t="s">
        <v>3473</v>
      </c>
      <c r="N1048" s="20" t="n">
        <v>43269</v>
      </c>
      <c r="O1048" s="414" t="s">
        <v>3474</v>
      </c>
      <c r="P1048" s="19" t="n">
        <v>1</v>
      </c>
      <c r="Q1048" s="15" t="s">
        <v>45</v>
      </c>
    </row>
    <row r="1049" customFormat="false" ht="13.8" hidden="false" customHeight="false" outlineLevel="0" collapsed="false">
      <c r="A1049" s="348" t="s">
        <v>2712</v>
      </c>
      <c r="B1049" s="20" t="n">
        <v>43264</v>
      </c>
      <c r="C1049" s="19" t="s">
        <v>3475</v>
      </c>
      <c r="D1049" s="19" t="s">
        <v>53</v>
      </c>
      <c r="E1049" s="91" t="s">
        <v>3476</v>
      </c>
      <c r="F1049" s="19" t="s">
        <v>3477</v>
      </c>
      <c r="G1049" s="19" t="n">
        <v>1600</v>
      </c>
      <c r="H1049" s="97"/>
      <c r="I1049" s="97"/>
      <c r="J1049" s="97"/>
      <c r="K1049" s="97"/>
      <c r="L1049" s="97"/>
      <c r="M1049" s="19" t="s">
        <v>3478</v>
      </c>
      <c r="N1049" s="20" t="n">
        <v>43266</v>
      </c>
      <c r="O1049" s="227" t="s">
        <v>15</v>
      </c>
      <c r="P1049" s="19" t="n">
        <v>1</v>
      </c>
      <c r="Q1049" s="15" t="s">
        <v>45</v>
      </c>
    </row>
    <row r="1050" customFormat="false" ht="13.8" hidden="false" customHeight="false" outlineLevel="0" collapsed="false">
      <c r="A1050" s="348" t="s">
        <v>2898</v>
      </c>
      <c r="B1050" s="19" t="s">
        <v>365</v>
      </c>
      <c r="C1050" s="19" t="s">
        <v>3479</v>
      </c>
      <c r="D1050" s="19" t="s">
        <v>53</v>
      </c>
      <c r="E1050" s="91" t="s">
        <v>3480</v>
      </c>
      <c r="F1050" s="91" t="s">
        <v>3481</v>
      </c>
      <c r="G1050" s="19" t="n">
        <v>4400</v>
      </c>
      <c r="H1050" s="97"/>
      <c r="I1050" s="97"/>
      <c r="J1050" s="97"/>
      <c r="K1050" s="97"/>
      <c r="L1050" s="97"/>
      <c r="M1050" s="19" t="s">
        <v>3482</v>
      </c>
      <c r="N1050" s="20" t="n">
        <v>43268</v>
      </c>
      <c r="O1050" s="227" t="s">
        <v>3483</v>
      </c>
      <c r="P1050" s="19" t="n">
        <v>1</v>
      </c>
      <c r="Q1050" s="15" t="s">
        <v>45</v>
      </c>
    </row>
    <row r="1051" customFormat="false" ht="13.8" hidden="false" customHeight="false" outlineLevel="0" collapsed="false">
      <c r="A1051" s="348" t="s">
        <v>2903</v>
      </c>
      <c r="B1051" s="110" t="n">
        <v>0.559027777777778</v>
      </c>
      <c r="C1051" s="56" t="s">
        <v>3484</v>
      </c>
      <c r="D1051" s="19" t="s">
        <v>110</v>
      </c>
      <c r="E1051" s="19" t="s">
        <v>129</v>
      </c>
      <c r="F1051" s="19" t="s">
        <v>3485</v>
      </c>
      <c r="G1051" s="19" t="n">
        <v>5000</v>
      </c>
      <c r="H1051" s="97"/>
      <c r="I1051" s="97"/>
      <c r="J1051" s="97"/>
      <c r="K1051" s="97"/>
      <c r="L1051" s="97"/>
      <c r="M1051" s="19" t="s">
        <v>3486</v>
      </c>
      <c r="N1051" s="20" t="n">
        <v>43269</v>
      </c>
      <c r="O1051" s="227" t="s">
        <v>15</v>
      </c>
      <c r="P1051" s="19" t="n">
        <v>1</v>
      </c>
      <c r="Q1051" s="15" t="s">
        <v>45</v>
      </c>
    </row>
    <row r="1052" customFormat="false" ht="13.8" hidden="false" customHeight="false" outlineLevel="0" collapsed="false">
      <c r="A1052" s="348" t="s">
        <v>2768</v>
      </c>
      <c r="B1052" s="19" t="s">
        <v>989</v>
      </c>
      <c r="C1052" s="19" t="s">
        <v>3487</v>
      </c>
      <c r="D1052" s="19" t="s">
        <v>53</v>
      </c>
      <c r="E1052" s="91" t="s">
        <v>3488</v>
      </c>
      <c r="F1052" s="91" t="s">
        <v>3489</v>
      </c>
      <c r="G1052" s="19" t="n">
        <v>4100</v>
      </c>
      <c r="H1052" s="97"/>
      <c r="I1052" s="97"/>
      <c r="J1052" s="97"/>
      <c r="K1052" s="97"/>
      <c r="L1052" s="97"/>
      <c r="M1052" s="19" t="s">
        <v>3490</v>
      </c>
      <c r="N1052" s="20" t="n">
        <v>43266</v>
      </c>
      <c r="O1052" s="227" t="s">
        <v>3491</v>
      </c>
      <c r="P1052" s="19" t="n">
        <v>1</v>
      </c>
      <c r="Q1052" s="15" t="s">
        <v>45</v>
      </c>
    </row>
    <row r="1053" customFormat="false" ht="13.8" hidden="false" customHeight="false" outlineLevel="0" collapsed="false">
      <c r="A1053" s="348" t="s">
        <v>2912</v>
      </c>
      <c r="B1053" s="19" t="s">
        <v>2543</v>
      </c>
      <c r="C1053" s="91" t="s">
        <v>3492</v>
      </c>
      <c r="D1053" s="19" t="s">
        <v>53</v>
      </c>
      <c r="E1053" s="91" t="s">
        <v>3493</v>
      </c>
      <c r="F1053" s="91" t="s">
        <v>3494</v>
      </c>
      <c r="G1053" s="97"/>
      <c r="H1053" s="97"/>
      <c r="I1053" s="97"/>
      <c r="J1053" s="97"/>
      <c r="K1053" s="97"/>
      <c r="L1053" s="97"/>
      <c r="M1053" s="97"/>
      <c r="N1053" s="97"/>
      <c r="O1053" s="220" t="s">
        <v>3495</v>
      </c>
      <c r="P1053" s="19" t="n">
        <v>1</v>
      </c>
      <c r="Q1053" s="15" t="s">
        <v>45</v>
      </c>
    </row>
    <row r="1054" customFormat="false" ht="13.8" hidden="false" customHeight="false" outlineLevel="0" collapsed="false">
      <c r="A1054" s="348" t="s">
        <v>2918</v>
      </c>
      <c r="B1054" s="19" t="s">
        <v>708</v>
      </c>
      <c r="C1054" s="56" t="s">
        <v>3496</v>
      </c>
      <c r="D1054" s="19" t="s">
        <v>110</v>
      </c>
      <c r="E1054" s="178" t="s">
        <v>600</v>
      </c>
      <c r="F1054" s="178" t="s">
        <v>600</v>
      </c>
      <c r="G1054" s="178" t="s">
        <v>600</v>
      </c>
      <c r="H1054" s="178" t="s">
        <v>600</v>
      </c>
      <c r="I1054" s="178"/>
      <c r="J1054" s="178"/>
      <c r="K1054" s="178" t="s">
        <v>600</v>
      </c>
      <c r="L1054" s="178"/>
      <c r="M1054" s="178" t="s">
        <v>600</v>
      </c>
      <c r="N1054" s="178" t="s">
        <v>600</v>
      </c>
      <c r="O1054" s="347" t="s">
        <v>600</v>
      </c>
      <c r="P1054" s="178" t="n">
        <v>1</v>
      </c>
      <c r="Q1054" s="15" t="s">
        <v>45</v>
      </c>
    </row>
    <row r="1055" customFormat="false" ht="13.8" hidden="false" customHeight="false" outlineLevel="0" collapsed="false">
      <c r="A1055" s="348" t="s">
        <v>2922</v>
      </c>
      <c r="B1055" s="19" t="s">
        <v>3497</v>
      </c>
      <c r="C1055" s="19" t="s">
        <v>3498</v>
      </c>
      <c r="D1055" s="19" t="s">
        <v>110</v>
      </c>
      <c r="E1055" s="19" t="s">
        <v>3499</v>
      </c>
      <c r="F1055" s="97"/>
      <c r="G1055" s="97"/>
      <c r="H1055" s="97"/>
      <c r="I1055" s="97"/>
      <c r="J1055" s="97"/>
      <c r="K1055" s="97"/>
      <c r="L1055" s="97"/>
      <c r="M1055" s="97"/>
      <c r="N1055" s="97"/>
      <c r="O1055" s="227" t="s">
        <v>3500</v>
      </c>
      <c r="P1055" s="19" t="n">
        <v>1</v>
      </c>
      <c r="Q1055" s="15" t="s">
        <v>45</v>
      </c>
    </row>
    <row r="1056" customFormat="false" ht="13.8" hidden="false" customHeight="false" outlineLevel="0" collapsed="false">
      <c r="A1056" s="348" t="s">
        <v>2927</v>
      </c>
      <c r="B1056" s="19" t="s">
        <v>404</v>
      </c>
      <c r="C1056" s="19" t="s">
        <v>3501</v>
      </c>
      <c r="D1056" s="19" t="s">
        <v>53</v>
      </c>
      <c r="E1056" s="91" t="s">
        <v>3502</v>
      </c>
      <c r="F1056" s="91" t="s">
        <v>3503</v>
      </c>
      <c r="G1056" s="97"/>
      <c r="H1056" s="97"/>
      <c r="I1056" s="97"/>
      <c r="J1056" s="97"/>
      <c r="K1056" s="97"/>
      <c r="L1056" s="97"/>
      <c r="M1056" s="97"/>
      <c r="N1056" s="97"/>
      <c r="O1056" s="423" t="s">
        <v>3504</v>
      </c>
      <c r="P1056" s="19" t="n">
        <v>1</v>
      </c>
      <c r="Q1056" s="15" t="s">
        <v>45</v>
      </c>
    </row>
    <row r="1057" customFormat="false" ht="13.8" hidden="false" customHeight="false" outlineLevel="0" collapsed="false">
      <c r="A1057" s="348" t="s">
        <v>2997</v>
      </c>
      <c r="B1057" s="19" t="s">
        <v>162</v>
      </c>
      <c r="C1057" s="211" t="s">
        <v>3505</v>
      </c>
      <c r="D1057" s="19" t="s">
        <v>53</v>
      </c>
      <c r="E1057" s="91" t="s">
        <v>3506</v>
      </c>
      <c r="F1057" s="19" t="s">
        <v>3507</v>
      </c>
      <c r="G1057" s="97"/>
      <c r="H1057" s="19" t="s">
        <v>651</v>
      </c>
      <c r="I1057" s="97"/>
      <c r="J1057" s="97"/>
      <c r="K1057" s="97"/>
      <c r="L1057" s="97"/>
      <c r="M1057" s="97"/>
      <c r="N1057" s="97"/>
      <c r="O1057" s="220" t="s">
        <v>3508</v>
      </c>
      <c r="P1057" s="19" t="n">
        <v>1</v>
      </c>
      <c r="Q1057" s="15" t="s">
        <v>45</v>
      </c>
    </row>
    <row r="1058" customFormat="false" ht="13.8" hidden="false" customHeight="false" outlineLevel="0" collapsed="false">
      <c r="A1058" s="348" t="s">
        <v>3003</v>
      </c>
      <c r="B1058" s="19" t="s">
        <v>299</v>
      </c>
      <c r="C1058" s="91" t="s">
        <v>3509</v>
      </c>
      <c r="D1058" s="19" t="s">
        <v>53</v>
      </c>
      <c r="E1058" s="91" t="s">
        <v>3510</v>
      </c>
      <c r="F1058" s="19" t="s">
        <v>3511</v>
      </c>
      <c r="G1058" s="19" t="n">
        <v>4200</v>
      </c>
      <c r="H1058" s="97"/>
      <c r="I1058" s="97"/>
      <c r="J1058" s="97"/>
      <c r="K1058" s="97"/>
      <c r="L1058" s="97"/>
      <c r="M1058" s="19" t="s">
        <v>3512</v>
      </c>
      <c r="N1058" s="20" t="n">
        <v>43269</v>
      </c>
      <c r="O1058" s="227" t="s">
        <v>15</v>
      </c>
      <c r="P1058" s="19" t="n">
        <v>1</v>
      </c>
      <c r="Q1058" s="15" t="s">
        <v>45</v>
      </c>
    </row>
    <row r="1059" customFormat="false" ht="13.8" hidden="false" customHeight="false" outlineLevel="0" collapsed="false">
      <c r="A1059" s="348" t="s">
        <v>3154</v>
      </c>
      <c r="B1059" s="19" t="s">
        <v>180</v>
      </c>
      <c r="C1059" s="91" t="s">
        <v>3513</v>
      </c>
      <c r="D1059" s="97"/>
      <c r="E1059" s="19" t="s">
        <v>3514</v>
      </c>
      <c r="F1059" s="97"/>
      <c r="G1059" s="19" t="s">
        <v>3515</v>
      </c>
      <c r="H1059" s="97"/>
      <c r="I1059" s="97"/>
      <c r="J1059" s="97"/>
      <c r="K1059" s="97"/>
      <c r="L1059" s="97"/>
      <c r="M1059" s="97"/>
      <c r="N1059" s="97"/>
      <c r="O1059" s="227" t="s">
        <v>15</v>
      </c>
      <c r="P1059" s="19" t="n">
        <v>1</v>
      </c>
      <c r="Q1059" s="15" t="s">
        <v>45</v>
      </c>
    </row>
    <row r="1060" customFormat="false" ht="15.75" hidden="false" customHeight="true" outlineLevel="0" collapsed="false">
      <c r="Q1060" s="15" t="s">
        <v>45</v>
      </c>
    </row>
    <row r="1061" customFormat="false" ht="13.8" hidden="false" customHeight="false" outlineLevel="0" collapsed="false">
      <c r="A1061" s="3" t="s">
        <v>34</v>
      </c>
      <c r="B1061" s="59" t="s">
        <v>1</v>
      </c>
      <c r="C1061" s="4" t="s">
        <v>35</v>
      </c>
      <c r="D1061" s="4" t="s">
        <v>3</v>
      </c>
      <c r="E1061" s="4" t="s">
        <v>1021</v>
      </c>
      <c r="F1061" s="5" t="s">
        <v>37</v>
      </c>
      <c r="G1061" s="4" t="s">
        <v>38</v>
      </c>
      <c r="H1061" s="6" t="s">
        <v>39</v>
      </c>
      <c r="I1061" s="6"/>
      <c r="J1061" s="6"/>
      <c r="K1061" s="6" t="s">
        <v>40</v>
      </c>
      <c r="L1061" s="6"/>
      <c r="M1061" s="4" t="s">
        <v>41</v>
      </c>
      <c r="N1061" s="6" t="s">
        <v>42</v>
      </c>
      <c r="O1061" s="370" t="s">
        <v>43</v>
      </c>
      <c r="P1061" s="4" t="s">
        <v>44</v>
      </c>
      <c r="Q1061" s="15" t="s">
        <v>45</v>
      </c>
    </row>
    <row r="1062" customFormat="false" ht="13.8" hidden="false" customHeight="false" outlineLevel="0" collapsed="false">
      <c r="A1062" s="60" t="n">
        <v>43266</v>
      </c>
      <c r="B1062" s="374" t="s">
        <v>394</v>
      </c>
      <c r="E1062" s="63"/>
      <c r="F1062" s="64" t="n">
        <f aca="false">G1062+H1062+K1062</f>
        <v>96300</v>
      </c>
      <c r="G1062" s="65" t="n">
        <f aca="false">SUM(G1063:G1080)</f>
        <v>74300</v>
      </c>
      <c r="H1062" s="115" t="n">
        <f aca="false">SUM(H1063:H1080)</f>
        <v>0</v>
      </c>
      <c r="I1062" s="65"/>
      <c r="J1062" s="65"/>
      <c r="K1062" s="65" t="n">
        <f aca="false">SUM(K1063:K1080)</f>
        <v>22000</v>
      </c>
      <c r="L1062" s="65"/>
      <c r="M1062" s="281"/>
      <c r="N1062" s="281"/>
      <c r="O1062" s="97"/>
      <c r="P1062" s="65" t="n">
        <f aca="false">SUM(P1063:P23018)</f>
        <v>7.30843128861156E+046</v>
      </c>
      <c r="Q1062" s="15" t="s">
        <v>45</v>
      </c>
    </row>
    <row r="1063" customFormat="false" ht="13.8" hidden="false" customHeight="false" outlineLevel="0" collapsed="false">
      <c r="A1063" s="348" t="s">
        <v>2225</v>
      </c>
      <c r="B1063" s="19" t="s">
        <v>3516</v>
      </c>
      <c r="C1063" s="19" t="s">
        <v>3517</v>
      </c>
      <c r="D1063" s="19" t="s">
        <v>2329</v>
      </c>
      <c r="E1063" s="24" t="s">
        <v>3518</v>
      </c>
      <c r="F1063" s="19" t="s">
        <v>3519</v>
      </c>
      <c r="G1063" s="424" t="n">
        <v>6300</v>
      </c>
      <c r="H1063" s="97"/>
      <c r="I1063" s="97"/>
      <c r="J1063" s="97"/>
      <c r="K1063" s="97"/>
      <c r="M1063" s="24" t="s">
        <v>3518</v>
      </c>
      <c r="N1063" s="20" t="n">
        <v>43267</v>
      </c>
      <c r="O1063" s="286" t="s">
        <v>3518</v>
      </c>
      <c r="P1063" s="19" t="s">
        <v>1475</v>
      </c>
      <c r="Q1063" s="15" t="s">
        <v>45</v>
      </c>
    </row>
    <row r="1064" customFormat="false" ht="13.8" hidden="false" customHeight="false" outlineLevel="0" collapsed="false">
      <c r="A1064" s="348" t="s">
        <v>2861</v>
      </c>
      <c r="B1064" s="19" t="s">
        <v>3520</v>
      </c>
      <c r="C1064" s="19" t="s">
        <v>3521</v>
      </c>
      <c r="D1064" s="19" t="s">
        <v>53</v>
      </c>
      <c r="E1064" s="91" t="s">
        <v>3522</v>
      </c>
      <c r="F1064" s="91" t="s">
        <v>3523</v>
      </c>
      <c r="G1064" s="19" t="n">
        <v>5500</v>
      </c>
      <c r="H1064" s="19"/>
      <c r="I1064" s="97"/>
      <c r="J1064" s="97"/>
      <c r="K1064" s="97"/>
      <c r="L1064" s="97"/>
      <c r="M1064" s="19" t="s">
        <v>3524</v>
      </c>
      <c r="N1064" s="20" t="n">
        <v>43267</v>
      </c>
      <c r="O1064" s="227" t="s">
        <v>15</v>
      </c>
      <c r="P1064" s="19" t="n">
        <v>1</v>
      </c>
      <c r="Q1064" s="15" t="s">
        <v>45</v>
      </c>
    </row>
    <row r="1065" customFormat="false" ht="13.8" hidden="false" customHeight="false" outlineLevel="0" collapsed="false">
      <c r="A1065" s="348" t="s">
        <v>2683</v>
      </c>
      <c r="B1065" s="19" t="s">
        <v>359</v>
      </c>
      <c r="C1065" s="19" t="s">
        <v>3525</v>
      </c>
      <c r="D1065" s="19" t="s">
        <v>53</v>
      </c>
      <c r="E1065" s="91" t="s">
        <v>3526</v>
      </c>
      <c r="F1065" s="91" t="s">
        <v>3527</v>
      </c>
      <c r="G1065" s="97"/>
      <c r="H1065" s="97"/>
      <c r="I1065" s="97"/>
      <c r="J1065" s="97"/>
      <c r="K1065" s="97"/>
      <c r="L1065" s="97"/>
      <c r="M1065" s="97"/>
      <c r="N1065" s="97"/>
      <c r="O1065" s="144" t="s">
        <v>3528</v>
      </c>
      <c r="P1065" s="19" t="n">
        <v>1</v>
      </c>
      <c r="Q1065" s="15" t="s">
        <v>45</v>
      </c>
    </row>
    <row r="1066" customFormat="false" ht="13.8" hidden="false" customHeight="false" outlineLevel="0" collapsed="false">
      <c r="A1066" s="348" t="s">
        <v>2870</v>
      </c>
      <c r="B1066" s="19" t="s">
        <v>122</v>
      </c>
      <c r="C1066" s="19" t="s">
        <v>3529</v>
      </c>
      <c r="D1066" s="19" t="s">
        <v>3530</v>
      </c>
      <c r="E1066" s="91" t="s">
        <v>3531</v>
      </c>
      <c r="F1066" s="19" t="s">
        <v>3532</v>
      </c>
      <c r="G1066" s="19" t="n">
        <v>10200</v>
      </c>
      <c r="H1066" s="97"/>
      <c r="I1066" s="97"/>
      <c r="J1066" s="97"/>
      <c r="K1066" s="97"/>
      <c r="L1066" s="97"/>
      <c r="M1066" s="19" t="s">
        <v>3533</v>
      </c>
      <c r="N1066" s="20" t="n">
        <v>43267</v>
      </c>
      <c r="O1066" s="227" t="s">
        <v>15</v>
      </c>
      <c r="P1066" s="19" t="n">
        <v>1</v>
      </c>
      <c r="Q1066" s="15" t="s">
        <v>45</v>
      </c>
    </row>
    <row r="1067" customFormat="false" ht="13.8" hidden="false" customHeight="false" outlineLevel="0" collapsed="false">
      <c r="A1067" s="348" t="s">
        <v>2877</v>
      </c>
      <c r="B1067" s="19" t="s">
        <v>1175</v>
      </c>
      <c r="C1067" s="91" t="s">
        <v>3534</v>
      </c>
      <c r="D1067" s="19" t="s">
        <v>53</v>
      </c>
      <c r="E1067" s="91" t="s">
        <v>3535</v>
      </c>
      <c r="F1067" s="19" t="s">
        <v>3536</v>
      </c>
      <c r="G1067" s="19" t="n">
        <v>2100</v>
      </c>
      <c r="H1067" s="97"/>
      <c r="I1067" s="97"/>
      <c r="J1067" s="97"/>
      <c r="K1067" s="97"/>
      <c r="L1067" s="97"/>
      <c r="M1067" s="19" t="s">
        <v>3537</v>
      </c>
      <c r="N1067" s="20" t="n">
        <v>43267</v>
      </c>
      <c r="O1067" s="227" t="s">
        <v>15</v>
      </c>
      <c r="P1067" s="19" t="n">
        <v>1</v>
      </c>
      <c r="Q1067" s="15" t="s">
        <v>45</v>
      </c>
    </row>
    <row r="1068" customFormat="false" ht="13.8" hidden="false" customHeight="false" outlineLevel="0" collapsed="false">
      <c r="A1068" s="348" t="s">
        <v>2953</v>
      </c>
      <c r="B1068" s="110" t="n">
        <v>0.572916666666667</v>
      </c>
      <c r="C1068" s="19" t="n">
        <v>89055152006</v>
      </c>
      <c r="D1068" s="19" t="s">
        <v>110</v>
      </c>
      <c r="E1068" s="19" t="s">
        <v>3538</v>
      </c>
      <c r="F1068" s="19" t="s">
        <v>3539</v>
      </c>
      <c r="G1068" s="19" t="n">
        <v>4500</v>
      </c>
      <c r="H1068" s="97"/>
      <c r="I1068" s="97"/>
      <c r="J1068" s="97"/>
      <c r="K1068" s="97"/>
      <c r="L1068" s="97"/>
      <c r="M1068" s="19" t="s">
        <v>3540</v>
      </c>
      <c r="N1068" s="20" t="n">
        <v>43267</v>
      </c>
      <c r="O1068" s="186" t="s">
        <v>3541</v>
      </c>
      <c r="P1068" s="97"/>
      <c r="Q1068" s="15" t="s">
        <v>45</v>
      </c>
    </row>
    <row r="1069" customFormat="false" ht="13.8" hidden="false" customHeight="false" outlineLevel="0" collapsed="false">
      <c r="A1069" s="238" t="s">
        <v>2332</v>
      </c>
      <c r="B1069" s="19" t="s">
        <v>2543</v>
      </c>
      <c r="C1069" s="19" t="s">
        <v>3542</v>
      </c>
      <c r="D1069" s="19" t="s">
        <v>53</v>
      </c>
      <c r="E1069" s="91" t="s">
        <v>3543</v>
      </c>
      <c r="F1069" s="19" t="s">
        <v>1332</v>
      </c>
      <c r="G1069" s="97"/>
      <c r="H1069" s="97"/>
      <c r="I1069" s="19"/>
      <c r="J1069" s="19"/>
      <c r="K1069" s="19" t="s">
        <v>3544</v>
      </c>
      <c r="L1069" s="19"/>
      <c r="M1069" s="97"/>
      <c r="N1069" s="97"/>
      <c r="O1069" s="333" t="s">
        <v>3545</v>
      </c>
      <c r="P1069" s="19" t="n">
        <v>1</v>
      </c>
      <c r="Q1069" s="15" t="s">
        <v>45</v>
      </c>
    </row>
    <row r="1070" customFormat="false" ht="13.8" hidden="false" customHeight="false" outlineLevel="0" collapsed="false">
      <c r="A1070" s="348" t="s">
        <v>2825</v>
      </c>
      <c r="B1070" s="19" t="s">
        <v>404</v>
      </c>
      <c r="C1070" s="19" t="s">
        <v>3546</v>
      </c>
      <c r="D1070" s="19" t="s">
        <v>53</v>
      </c>
      <c r="E1070" s="91" t="s">
        <v>3547</v>
      </c>
      <c r="F1070" s="19" t="s">
        <v>1332</v>
      </c>
      <c r="G1070" s="19" t="n">
        <v>12500</v>
      </c>
      <c r="H1070" s="97"/>
      <c r="I1070" s="97"/>
      <c r="J1070" s="97"/>
      <c r="K1070" s="97"/>
      <c r="L1070" s="97"/>
      <c r="M1070" s="19" t="s">
        <v>3548</v>
      </c>
      <c r="N1070" s="20" t="n">
        <v>43267</v>
      </c>
      <c r="O1070" s="227" t="s">
        <v>15</v>
      </c>
      <c r="P1070" s="19" t="n">
        <v>1</v>
      </c>
      <c r="Q1070" s="15" t="s">
        <v>45</v>
      </c>
    </row>
    <row r="1071" customFormat="false" ht="13.8" hidden="false" customHeight="false" outlineLevel="0" collapsed="false">
      <c r="A1071" s="238" t="s">
        <v>2259</v>
      </c>
      <c r="B1071" s="19" t="s">
        <v>289</v>
      </c>
      <c r="C1071" s="91" t="s">
        <v>3549</v>
      </c>
      <c r="D1071" s="19" t="s">
        <v>53</v>
      </c>
      <c r="E1071" s="91" t="s">
        <v>3550</v>
      </c>
      <c r="F1071" s="91" t="s">
        <v>3551</v>
      </c>
      <c r="G1071" s="97"/>
      <c r="H1071" s="97"/>
      <c r="I1071" s="19"/>
      <c r="J1071" s="19"/>
      <c r="K1071" s="19" t="n">
        <v>22000</v>
      </c>
      <c r="L1071" s="19"/>
      <c r="M1071" s="19" t="s">
        <v>2812</v>
      </c>
      <c r="N1071" s="20" t="n">
        <v>43269</v>
      </c>
      <c r="O1071" s="425" t="s">
        <v>3552</v>
      </c>
      <c r="P1071" s="19" t="n">
        <v>1</v>
      </c>
      <c r="Q1071" s="15" t="s">
        <v>45</v>
      </c>
    </row>
    <row r="1072" customFormat="false" ht="16.5" hidden="false" customHeight="true" outlineLevel="0" collapsed="false">
      <c r="A1072" s="348" t="s">
        <v>2712</v>
      </c>
      <c r="B1072" s="19" t="s">
        <v>83</v>
      </c>
      <c r="C1072" s="211" t="s">
        <v>3553</v>
      </c>
      <c r="D1072" s="19" t="s">
        <v>53</v>
      </c>
      <c r="E1072" s="91" t="s">
        <v>3554</v>
      </c>
      <c r="F1072" s="19" t="s">
        <v>3536</v>
      </c>
      <c r="G1072" s="19" t="n">
        <v>4700</v>
      </c>
      <c r="H1072" s="97"/>
      <c r="I1072" s="97"/>
      <c r="J1072" s="97"/>
      <c r="K1072" s="97"/>
      <c r="L1072" s="97"/>
      <c r="M1072" s="19" t="s">
        <v>3555</v>
      </c>
      <c r="N1072" s="20" t="n">
        <v>43267</v>
      </c>
      <c r="O1072" s="227" t="s">
        <v>15</v>
      </c>
      <c r="P1072" s="19" t="n">
        <v>1</v>
      </c>
      <c r="Q1072" s="15" t="s">
        <v>45</v>
      </c>
    </row>
    <row r="1073" customFormat="false" ht="13.8" hidden="false" customHeight="false" outlineLevel="0" collapsed="false">
      <c r="A1073" s="348" t="s">
        <v>2898</v>
      </c>
      <c r="B1073" s="19" t="n">
        <v>17.06</v>
      </c>
      <c r="C1073" s="24" t="n">
        <v>89264617582</v>
      </c>
      <c r="D1073" s="19" t="s">
        <v>3556</v>
      </c>
      <c r="E1073" s="91" t="s">
        <v>3557</v>
      </c>
      <c r="F1073" s="19" t="s">
        <v>3558</v>
      </c>
      <c r="G1073" s="19" t="n">
        <v>5700</v>
      </c>
      <c r="H1073" s="205"/>
      <c r="I1073" s="205"/>
      <c r="J1073" s="205"/>
      <c r="K1073" s="205"/>
      <c r="L1073" s="205"/>
      <c r="M1073" s="19" t="s">
        <v>3559</v>
      </c>
      <c r="N1073" s="205"/>
      <c r="O1073" s="227" t="s">
        <v>15</v>
      </c>
      <c r="P1073" s="97"/>
      <c r="Q1073" s="15" t="s">
        <v>45</v>
      </c>
    </row>
    <row r="1074" customFormat="false" ht="13.8" hidden="false" customHeight="false" outlineLevel="0" collapsed="false">
      <c r="A1074" s="348" t="s">
        <v>2903</v>
      </c>
      <c r="B1074" s="19" t="n">
        <v>17.06</v>
      </c>
      <c r="C1074" s="30" t="s">
        <v>3560</v>
      </c>
      <c r="D1074" s="19" t="s">
        <v>3556</v>
      </c>
      <c r="E1074" s="29" t="s">
        <v>3561</v>
      </c>
      <c r="F1074" s="19" t="s">
        <v>3562</v>
      </c>
      <c r="G1074" s="19" t="n">
        <v>5500</v>
      </c>
      <c r="H1074" s="97"/>
      <c r="I1074" s="97"/>
      <c r="J1074" s="97"/>
      <c r="K1074" s="97"/>
      <c r="L1074" s="97"/>
      <c r="M1074" s="19" t="s">
        <v>3563</v>
      </c>
      <c r="N1074" s="97"/>
      <c r="O1074" s="227" t="s">
        <v>15</v>
      </c>
      <c r="P1074" s="97"/>
      <c r="Q1074" s="15" t="s">
        <v>45</v>
      </c>
    </row>
    <row r="1075" customFormat="false" ht="13.8" hidden="false" customHeight="false" outlineLevel="0" collapsed="false">
      <c r="A1075" s="348" t="s">
        <v>2768</v>
      </c>
      <c r="B1075" s="20" t="n">
        <v>43268</v>
      </c>
      <c r="C1075" s="30" t="s">
        <v>3564</v>
      </c>
      <c r="D1075" s="19" t="s">
        <v>3556</v>
      </c>
      <c r="E1075" s="29" t="s">
        <v>3565</v>
      </c>
      <c r="F1075" s="19" t="s">
        <v>3336</v>
      </c>
      <c r="G1075" s="19" t="n">
        <v>11000</v>
      </c>
      <c r="H1075" s="97"/>
      <c r="I1075" s="97"/>
      <c r="J1075" s="97"/>
      <c r="K1075" s="97"/>
      <c r="L1075" s="97"/>
      <c r="M1075" s="19" t="s">
        <v>3566</v>
      </c>
      <c r="N1075" s="97"/>
      <c r="O1075" s="227" t="s">
        <v>15</v>
      </c>
      <c r="P1075" s="97"/>
      <c r="Q1075" s="15" t="s">
        <v>45</v>
      </c>
    </row>
    <row r="1076" customFormat="false" ht="13.8" hidden="false" customHeight="false" outlineLevel="0" collapsed="false">
      <c r="A1076" s="19" t="s">
        <v>2912</v>
      </c>
      <c r="B1076" s="20" t="n">
        <v>43268</v>
      </c>
      <c r="C1076" s="19" t="s">
        <v>3567</v>
      </c>
      <c r="D1076" s="19" t="s">
        <v>476</v>
      </c>
      <c r="E1076" s="91" t="s">
        <v>3568</v>
      </c>
      <c r="F1076" s="19" t="s">
        <v>3336</v>
      </c>
      <c r="G1076" s="19" t="s">
        <v>1005</v>
      </c>
      <c r="H1076" s="97"/>
      <c r="I1076" s="97"/>
      <c r="J1076" s="97"/>
      <c r="K1076" s="97"/>
      <c r="L1076" s="97"/>
      <c r="M1076" s="97"/>
      <c r="N1076" s="97"/>
      <c r="O1076" s="426" t="s">
        <v>3569</v>
      </c>
      <c r="P1076" s="97"/>
      <c r="Q1076" s="15" t="s">
        <v>45</v>
      </c>
    </row>
    <row r="1077" customFormat="false" ht="13.8" hidden="false" customHeight="false" outlineLevel="0" collapsed="false">
      <c r="A1077" s="97"/>
      <c r="B1077" s="97"/>
      <c r="C1077" s="97"/>
      <c r="D1077" s="19" t="s">
        <v>3570</v>
      </c>
      <c r="E1077" s="19" t="s">
        <v>3571</v>
      </c>
      <c r="F1077" s="97"/>
      <c r="G1077" s="19" t="n">
        <v>3500</v>
      </c>
      <c r="H1077" s="97"/>
      <c r="I1077" s="97"/>
      <c r="J1077" s="97"/>
      <c r="K1077" s="97"/>
      <c r="L1077" s="97"/>
      <c r="M1077" s="19" t="s">
        <v>3572</v>
      </c>
      <c r="N1077" s="97"/>
      <c r="O1077" s="139" t="s">
        <v>2328</v>
      </c>
      <c r="P1077" s="97"/>
      <c r="Q1077" s="15" t="s">
        <v>45</v>
      </c>
    </row>
    <row r="1078" customFormat="false" ht="13.8" hidden="false" customHeight="false" outlineLevel="0" collapsed="false">
      <c r="A1078" s="97"/>
      <c r="B1078" s="97"/>
      <c r="C1078" s="97"/>
      <c r="D1078" s="19" t="s">
        <v>3570</v>
      </c>
      <c r="E1078" s="19" t="s">
        <v>3573</v>
      </c>
      <c r="F1078" s="97"/>
      <c r="G1078" s="19" t="n">
        <v>2800</v>
      </c>
      <c r="H1078" s="97"/>
      <c r="I1078" s="97"/>
      <c r="J1078" s="97"/>
      <c r="K1078" s="97"/>
      <c r="L1078" s="97"/>
      <c r="M1078" s="19" t="s">
        <v>3574</v>
      </c>
      <c r="N1078" s="97"/>
      <c r="O1078" s="139" t="s">
        <v>2328</v>
      </c>
      <c r="P1078" s="97"/>
      <c r="Q1078" s="15" t="s">
        <v>45</v>
      </c>
    </row>
    <row r="1079" customFormat="false" ht="13.8" hidden="false" customHeight="false" outlineLevel="0" collapsed="false">
      <c r="A1079" s="97"/>
      <c r="B1079" s="97"/>
      <c r="P1079" s="97"/>
      <c r="Q1079" s="15" t="s">
        <v>45</v>
      </c>
    </row>
    <row r="1080" customFormat="false" ht="13.8" hidden="false" customHeight="false" outlineLevel="0" collapsed="false">
      <c r="A1080" s="97"/>
      <c r="B1080" s="97"/>
      <c r="C1080" s="97"/>
      <c r="D1080" s="97"/>
      <c r="E1080" s="97"/>
      <c r="F1080" s="97"/>
      <c r="G1080" s="97"/>
      <c r="H1080" s="97"/>
      <c r="I1080" s="97"/>
      <c r="J1080" s="97"/>
      <c r="K1080" s="97"/>
      <c r="L1080" s="97"/>
      <c r="M1080" s="97"/>
      <c r="N1080" s="97"/>
      <c r="O1080" s="97"/>
      <c r="P1080" s="97"/>
      <c r="Q1080" s="15" t="s">
        <v>45</v>
      </c>
    </row>
    <row r="1081" customFormat="false" ht="13.8" hidden="false" customHeight="false" outlineLevel="0" collapsed="false">
      <c r="A1081" s="3" t="s">
        <v>34</v>
      </c>
      <c r="B1081" s="59" t="s">
        <v>1</v>
      </c>
      <c r="C1081" s="4" t="s">
        <v>35</v>
      </c>
      <c r="D1081" s="4" t="s">
        <v>3</v>
      </c>
      <c r="E1081" s="4" t="s">
        <v>1021</v>
      </c>
      <c r="F1081" s="5" t="s">
        <v>37</v>
      </c>
      <c r="G1081" s="4" t="s">
        <v>38</v>
      </c>
      <c r="H1081" s="6" t="s">
        <v>39</v>
      </c>
      <c r="I1081" s="6"/>
      <c r="J1081" s="6"/>
      <c r="K1081" s="6" t="s">
        <v>40</v>
      </c>
      <c r="L1081" s="6"/>
      <c r="M1081" s="4" t="s">
        <v>41</v>
      </c>
      <c r="N1081" s="6" t="s">
        <v>42</v>
      </c>
      <c r="O1081" s="370" t="s">
        <v>43</v>
      </c>
      <c r="P1081" s="4" t="s">
        <v>44</v>
      </c>
      <c r="Q1081" s="15" t="s">
        <v>45</v>
      </c>
    </row>
    <row r="1082" customFormat="false" ht="13.8" hidden="false" customHeight="false" outlineLevel="0" collapsed="false">
      <c r="A1082" s="60" t="n">
        <v>43269</v>
      </c>
      <c r="B1082" s="374" t="s">
        <v>422</v>
      </c>
      <c r="E1082" s="63"/>
      <c r="F1082" s="64" t="n">
        <f aca="false">G1082+H1082+K1082</f>
        <v>97300</v>
      </c>
      <c r="G1082" s="65" t="n">
        <f aca="false">SUM(G1083:G1115)</f>
        <v>97300</v>
      </c>
      <c r="H1082" s="115" t="n">
        <f aca="false">SUM(H1083:H1098)</f>
        <v>0</v>
      </c>
      <c r="I1082" s="65"/>
      <c r="J1082" s="65"/>
      <c r="K1082" s="65" t="n">
        <f aca="false">SUM(K1083:K1115)</f>
        <v>0</v>
      </c>
      <c r="L1082" s="65"/>
      <c r="M1082" s="281"/>
      <c r="N1082" s="281"/>
      <c r="O1082" s="97"/>
      <c r="P1082" s="65" t="n">
        <f aca="false">SUM(P1083:P23035)</f>
        <v>3.65421564430578E+046</v>
      </c>
      <c r="Q1082" s="15" t="s">
        <v>45</v>
      </c>
    </row>
    <row r="1083" customFormat="false" ht="13.8" hidden="false" customHeight="false" outlineLevel="0" collapsed="false">
      <c r="A1083" s="238" t="s">
        <v>2060</v>
      </c>
      <c r="B1083" s="110" t="n">
        <v>0.3875</v>
      </c>
      <c r="C1083" s="56" t="s">
        <v>3575</v>
      </c>
      <c r="D1083" s="19" t="s">
        <v>110</v>
      </c>
      <c r="E1083" s="91" t="s">
        <v>3576</v>
      </c>
      <c r="F1083" s="19" t="s">
        <v>3577</v>
      </c>
      <c r="G1083" s="19" t="n">
        <v>11200</v>
      </c>
      <c r="H1083" s="97"/>
      <c r="I1083" s="97"/>
      <c r="J1083" s="97"/>
      <c r="K1083" s="97"/>
      <c r="M1083" s="24" t="s">
        <v>3578</v>
      </c>
      <c r="N1083" s="20" t="n">
        <v>43269</v>
      </c>
      <c r="O1083" s="414" t="s">
        <v>15</v>
      </c>
      <c r="P1083" s="19" t="n">
        <v>1</v>
      </c>
      <c r="Q1083" s="15" t="s">
        <v>45</v>
      </c>
    </row>
    <row r="1084" customFormat="false" ht="13.8" hidden="false" customHeight="false" outlineLevel="0" collapsed="false">
      <c r="A1084" s="238" t="s">
        <v>2722</v>
      </c>
      <c r="B1084" s="110" t="n">
        <v>0.420833333333333</v>
      </c>
      <c r="C1084" s="19" t="n">
        <v>89262820877</v>
      </c>
      <c r="D1084" s="19" t="s">
        <v>110</v>
      </c>
      <c r="E1084" s="19" t="s">
        <v>3579</v>
      </c>
      <c r="F1084" s="19" t="s">
        <v>3580</v>
      </c>
      <c r="G1084" s="19" t="s">
        <v>1414</v>
      </c>
      <c r="H1084" s="97"/>
      <c r="I1084" s="97"/>
      <c r="J1084" s="97"/>
      <c r="K1084" s="97"/>
      <c r="L1084" s="97"/>
      <c r="M1084" s="97"/>
      <c r="N1084" s="97"/>
      <c r="O1084" s="411" t="s">
        <v>3581</v>
      </c>
      <c r="P1084" s="19" t="n">
        <v>1</v>
      </c>
      <c r="Q1084" s="15" t="s">
        <v>45</v>
      </c>
    </row>
    <row r="1085" customFormat="false" ht="13.8" hidden="false" customHeight="false" outlineLevel="0" collapsed="false">
      <c r="A1085" s="348" t="s">
        <v>2683</v>
      </c>
      <c r="B1085" s="19" t="s">
        <v>3582</v>
      </c>
      <c r="C1085" s="363" t="s">
        <v>3583</v>
      </c>
      <c r="D1085" s="19" t="s">
        <v>476</v>
      </c>
      <c r="E1085" s="19" t="s">
        <v>3584</v>
      </c>
      <c r="F1085" s="97"/>
      <c r="G1085" s="97"/>
      <c r="H1085" s="97"/>
      <c r="I1085" s="97"/>
      <c r="J1085" s="97"/>
      <c r="K1085" s="97"/>
      <c r="L1085" s="97"/>
      <c r="M1085" s="97"/>
      <c r="N1085" s="97"/>
      <c r="O1085" s="426" t="s">
        <v>3585</v>
      </c>
      <c r="P1085" s="97"/>
      <c r="Q1085" s="15" t="s">
        <v>45</v>
      </c>
    </row>
    <row r="1086" customFormat="false" ht="13.8" hidden="false" customHeight="false" outlineLevel="0" collapsed="false">
      <c r="A1086" s="348" t="s">
        <v>2870</v>
      </c>
      <c r="B1086" s="19" t="s">
        <v>3582</v>
      </c>
      <c r="C1086" s="363" t="s">
        <v>3586</v>
      </c>
      <c r="D1086" s="19" t="s">
        <v>476</v>
      </c>
      <c r="E1086" s="19" t="s">
        <v>3587</v>
      </c>
      <c r="F1086" s="91" t="s">
        <v>3588</v>
      </c>
      <c r="G1086" s="19" t="n">
        <v>12500</v>
      </c>
      <c r="H1086" s="97"/>
      <c r="I1086" s="97"/>
      <c r="J1086" s="97"/>
      <c r="K1086" s="97"/>
      <c r="L1086" s="427"/>
      <c r="M1086" s="428" t="s">
        <v>3589</v>
      </c>
      <c r="N1086" s="20" t="n">
        <v>43271</v>
      </c>
      <c r="O1086" s="227" t="s">
        <v>15</v>
      </c>
      <c r="P1086" s="19" t="n">
        <v>1</v>
      </c>
      <c r="Q1086" s="15" t="s">
        <v>45</v>
      </c>
    </row>
    <row r="1087" customFormat="false" ht="13.8" hidden="false" customHeight="false" outlineLevel="0" collapsed="false">
      <c r="A1087" s="238" t="s">
        <v>2640</v>
      </c>
      <c r="B1087" s="19" t="s">
        <v>541</v>
      </c>
      <c r="C1087" s="211" t="s">
        <v>3590</v>
      </c>
      <c r="D1087" s="19" t="s">
        <v>53</v>
      </c>
      <c r="E1087" s="91" t="s">
        <v>3591</v>
      </c>
      <c r="F1087" s="91" t="s">
        <v>3592</v>
      </c>
      <c r="G1087" s="97"/>
      <c r="H1087" s="97"/>
      <c r="I1087" s="19"/>
      <c r="J1087" s="19"/>
      <c r="K1087" s="19" t="s">
        <v>2638</v>
      </c>
      <c r="L1087" s="19"/>
      <c r="M1087" s="97"/>
      <c r="N1087" s="97"/>
      <c r="O1087" s="426" t="s">
        <v>3593</v>
      </c>
      <c r="P1087" s="19" t="n">
        <v>1</v>
      </c>
      <c r="Q1087" s="15" t="s">
        <v>45</v>
      </c>
    </row>
    <row r="1088" customFormat="false" ht="13.8" hidden="false" customHeight="false" outlineLevel="0" collapsed="false">
      <c r="A1088" s="348" t="s">
        <v>2953</v>
      </c>
      <c r="B1088" s="150" t="n">
        <v>43385</v>
      </c>
      <c r="C1088" s="19" t="s">
        <v>3594</v>
      </c>
      <c r="D1088" s="19" t="s">
        <v>476</v>
      </c>
      <c r="E1088" s="91" t="s">
        <v>3595</v>
      </c>
      <c r="F1088" s="91" t="s">
        <v>3596</v>
      </c>
      <c r="G1088" s="122" t="n">
        <f aca="false">35000-5000</f>
        <v>30000</v>
      </c>
      <c r="H1088" s="97"/>
      <c r="I1088" s="97"/>
      <c r="J1088" s="97"/>
      <c r="K1088" s="97"/>
      <c r="L1088" s="97"/>
      <c r="M1088" s="19" t="s">
        <v>3597</v>
      </c>
      <c r="N1088" s="20" t="n">
        <v>43270</v>
      </c>
      <c r="O1088" s="227" t="s">
        <v>15</v>
      </c>
      <c r="P1088" s="19" t="n">
        <v>1</v>
      </c>
      <c r="Q1088" s="15" t="s">
        <v>45</v>
      </c>
    </row>
    <row r="1089" customFormat="false" ht="13.8" hidden="false" customHeight="false" outlineLevel="0" collapsed="false">
      <c r="A1089" s="348" t="s">
        <v>2700</v>
      </c>
      <c r="B1089" s="141" t="s">
        <v>122</v>
      </c>
      <c r="C1089" s="95" t="s">
        <v>3598</v>
      </c>
      <c r="D1089" s="141" t="s">
        <v>53</v>
      </c>
      <c r="E1089" s="95" t="s">
        <v>3599</v>
      </c>
      <c r="F1089" s="95" t="s">
        <v>3600</v>
      </c>
      <c r="G1089" s="141" t="s">
        <v>3601</v>
      </c>
      <c r="H1089" s="183"/>
      <c r="I1089" s="183"/>
      <c r="J1089" s="183"/>
      <c r="K1089" s="183"/>
      <c r="L1089" s="183"/>
      <c r="M1089" s="141" t="s">
        <v>3602</v>
      </c>
      <c r="N1089" s="184" t="n">
        <v>43271</v>
      </c>
      <c r="O1089" s="295" t="s">
        <v>15</v>
      </c>
      <c r="P1089" s="141" t="n">
        <v>1</v>
      </c>
      <c r="Q1089" s="15" t="s">
        <v>45</v>
      </c>
    </row>
    <row r="1090" customFormat="false" ht="13.8" hidden="false" customHeight="false" outlineLevel="0" collapsed="false">
      <c r="A1090" s="348" t="s">
        <v>2825</v>
      </c>
      <c r="B1090" s="110" t="n">
        <v>0.513888888888889</v>
      </c>
      <c r="C1090" s="19" t="s">
        <v>3603</v>
      </c>
      <c r="D1090" s="19" t="s">
        <v>110</v>
      </c>
      <c r="E1090" s="19" t="s">
        <v>3604</v>
      </c>
      <c r="F1090" s="19" t="s">
        <v>3605</v>
      </c>
      <c r="G1090" s="19" t="n">
        <v>4200</v>
      </c>
      <c r="H1090" s="97"/>
      <c r="I1090" s="97"/>
      <c r="J1090" s="97"/>
      <c r="K1090" s="97"/>
      <c r="M1090" s="24" t="s">
        <v>3606</v>
      </c>
      <c r="N1090" s="20" t="n">
        <v>43270</v>
      </c>
      <c r="O1090" s="239" t="s">
        <v>15</v>
      </c>
      <c r="P1090" s="19" t="n">
        <v>1</v>
      </c>
      <c r="Q1090" s="15" t="s">
        <v>45</v>
      </c>
    </row>
    <row r="1091" customFormat="false" ht="13.8" hidden="false" customHeight="false" outlineLevel="0" collapsed="false">
      <c r="A1091" s="348" t="s">
        <v>2825</v>
      </c>
      <c r="B1091" s="141" t="s">
        <v>284</v>
      </c>
      <c r="C1091" s="141" t="s">
        <v>3607</v>
      </c>
      <c r="D1091" s="141" t="s">
        <v>53</v>
      </c>
      <c r="E1091" s="95" t="s">
        <v>3608</v>
      </c>
      <c r="F1091" s="141" t="s">
        <v>3609</v>
      </c>
      <c r="G1091" s="141" t="s">
        <v>3610</v>
      </c>
      <c r="H1091" s="183"/>
      <c r="I1091" s="183"/>
      <c r="J1091" s="183"/>
      <c r="K1091" s="183"/>
      <c r="L1091" s="183"/>
      <c r="M1091" s="141" t="s">
        <v>3602</v>
      </c>
      <c r="N1091" s="184" t="n">
        <v>43272</v>
      </c>
      <c r="O1091" s="291" t="s">
        <v>3611</v>
      </c>
      <c r="P1091" s="19" t="n">
        <v>1</v>
      </c>
      <c r="Q1091" s="15" t="s">
        <v>45</v>
      </c>
    </row>
    <row r="1092" customFormat="false" ht="13.8" hidden="false" customHeight="false" outlineLevel="0" collapsed="false">
      <c r="A1092" s="348" t="s">
        <v>2712</v>
      </c>
      <c r="B1092" s="19" t="s">
        <v>141</v>
      </c>
      <c r="C1092" s="19" t="s">
        <v>3612</v>
      </c>
      <c r="D1092" s="19" t="s">
        <v>476</v>
      </c>
      <c r="E1092" s="19" t="s">
        <v>3613</v>
      </c>
      <c r="F1092" s="19" t="s">
        <v>3614</v>
      </c>
      <c r="G1092" s="19" t="s">
        <v>3615</v>
      </c>
      <c r="H1092" s="97"/>
      <c r="I1092" s="97"/>
      <c r="J1092" s="97"/>
      <c r="K1092" s="97"/>
      <c r="L1092" s="97"/>
      <c r="M1092" s="97"/>
      <c r="N1092" s="97"/>
      <c r="O1092" s="291" t="s">
        <v>3616</v>
      </c>
      <c r="P1092" s="19" t="n">
        <v>1</v>
      </c>
      <c r="Q1092" s="15" t="s">
        <v>45</v>
      </c>
    </row>
    <row r="1093" customFormat="false" ht="13.8" hidden="false" customHeight="false" outlineLevel="0" collapsed="false">
      <c r="A1093" s="348" t="s">
        <v>2898</v>
      </c>
      <c r="B1093" s="19" t="s">
        <v>778</v>
      </c>
      <c r="C1093" s="19" t="s">
        <v>3617</v>
      </c>
      <c r="D1093" s="19" t="s">
        <v>53</v>
      </c>
      <c r="E1093" s="91" t="s">
        <v>3618</v>
      </c>
      <c r="F1093" s="91" t="s">
        <v>3619</v>
      </c>
      <c r="G1093" s="19" t="s">
        <v>71</v>
      </c>
      <c r="H1093" s="97"/>
      <c r="I1093" s="97"/>
      <c r="J1093" s="97"/>
      <c r="K1093" s="97"/>
      <c r="L1093" s="97"/>
      <c r="M1093" s="97"/>
      <c r="N1093" s="97"/>
      <c r="O1093" s="332" t="s">
        <v>3620</v>
      </c>
      <c r="P1093" s="19" t="n">
        <v>1</v>
      </c>
      <c r="Q1093" s="15" t="s">
        <v>45</v>
      </c>
    </row>
    <row r="1094" customFormat="false" ht="13.8" hidden="false" customHeight="false" outlineLevel="0" collapsed="false">
      <c r="A1094" s="348" t="s">
        <v>2903</v>
      </c>
      <c r="B1094" s="20" t="n">
        <v>43233</v>
      </c>
      <c r="C1094" s="19" t="s">
        <v>3621</v>
      </c>
      <c r="D1094" s="19" t="s">
        <v>53</v>
      </c>
      <c r="E1094" s="91" t="s">
        <v>3622</v>
      </c>
      <c r="F1094" s="19" t="s">
        <v>3623</v>
      </c>
      <c r="G1094" s="19" t="s">
        <v>1011</v>
      </c>
      <c r="H1094" s="97"/>
      <c r="I1094" s="97"/>
      <c r="J1094" s="97"/>
      <c r="K1094" s="97"/>
      <c r="L1094" s="97"/>
      <c r="M1094" s="97"/>
      <c r="N1094" s="97"/>
      <c r="O1094" s="411" t="s">
        <v>3624</v>
      </c>
      <c r="P1094" s="19" t="n">
        <v>1</v>
      </c>
      <c r="Q1094" s="15" t="s">
        <v>45</v>
      </c>
    </row>
    <row r="1095" customFormat="false" ht="13.8" hidden="false" customHeight="false" outlineLevel="0" collapsed="false">
      <c r="A1095" s="348" t="s">
        <v>2768</v>
      </c>
      <c r="B1095" s="150" t="n">
        <v>43447</v>
      </c>
      <c r="C1095" s="19" t="s">
        <v>3625</v>
      </c>
      <c r="D1095" s="19" t="s">
        <v>53</v>
      </c>
      <c r="E1095" s="91" t="s">
        <v>3626</v>
      </c>
      <c r="F1095" s="19" t="s">
        <v>3627</v>
      </c>
      <c r="G1095" s="19" t="n">
        <v>3000</v>
      </c>
      <c r="H1095" s="97"/>
      <c r="I1095" s="97"/>
      <c r="J1095" s="97"/>
      <c r="K1095" s="97"/>
      <c r="L1095" s="97"/>
      <c r="M1095" s="19" t="s">
        <v>3628</v>
      </c>
      <c r="N1095" s="20" t="n">
        <v>43269</v>
      </c>
      <c r="O1095" s="227" t="s">
        <v>15</v>
      </c>
      <c r="P1095" s="19" t="n">
        <v>1</v>
      </c>
      <c r="Q1095" s="15" t="s">
        <v>45</v>
      </c>
    </row>
    <row r="1096" customFormat="false" ht="13.8" hidden="false" customHeight="false" outlineLevel="0" collapsed="false">
      <c r="A1096" s="348" t="s">
        <v>2912</v>
      </c>
      <c r="B1096" s="19" t="s">
        <v>1182</v>
      </c>
      <c r="C1096" s="236" t="s">
        <v>3629</v>
      </c>
      <c r="D1096" s="19" t="s">
        <v>476</v>
      </c>
      <c r="E1096" s="91" t="s">
        <v>3630</v>
      </c>
      <c r="F1096" s="97"/>
      <c r="G1096" s="19" t="s">
        <v>3631</v>
      </c>
      <c r="H1096" s="97"/>
      <c r="I1096" s="97"/>
      <c r="J1096" s="97"/>
      <c r="K1096" s="97"/>
      <c r="L1096" s="97"/>
      <c r="M1096" s="97"/>
      <c r="N1096" s="97"/>
      <c r="O1096" s="412" t="s">
        <v>3632</v>
      </c>
      <c r="P1096" s="19" t="n">
        <v>1</v>
      </c>
      <c r="Q1096" s="15" t="s">
        <v>45</v>
      </c>
    </row>
    <row r="1097" customFormat="false" ht="13.8" hidden="false" customHeight="false" outlineLevel="0" collapsed="false">
      <c r="A1097" s="348" t="s">
        <v>2918</v>
      </c>
      <c r="B1097" s="97"/>
      <c r="C1097" s="19" t="s">
        <v>3633</v>
      </c>
      <c r="D1097" s="19" t="s">
        <v>110</v>
      </c>
      <c r="E1097" s="19" t="s">
        <v>3634</v>
      </c>
      <c r="F1097" s="19" t="s">
        <v>3635</v>
      </c>
      <c r="G1097" s="19" t="n">
        <v>4000</v>
      </c>
      <c r="H1097" s="97"/>
      <c r="I1097" s="97"/>
      <c r="J1097" s="97"/>
      <c r="K1097" s="97"/>
      <c r="L1097" s="97"/>
      <c r="M1097" s="19" t="s">
        <v>3636</v>
      </c>
      <c r="N1097" s="20" t="n">
        <v>43270</v>
      </c>
      <c r="O1097" s="139" t="s">
        <v>1100</v>
      </c>
      <c r="P1097" s="19" t="n">
        <v>1</v>
      </c>
      <c r="Q1097" s="15" t="s">
        <v>45</v>
      </c>
    </row>
    <row r="1098" customFormat="false" ht="13.8" hidden="false" customHeight="false" outlineLevel="0" collapsed="false">
      <c r="A1098" s="348" t="s">
        <v>2922</v>
      </c>
      <c r="B1098" s="19" t="s">
        <v>983</v>
      </c>
      <c r="C1098" s="19" t="s">
        <v>3637</v>
      </c>
      <c r="D1098" s="19" t="s">
        <v>53</v>
      </c>
      <c r="E1098" s="91" t="s">
        <v>3638</v>
      </c>
      <c r="F1098" s="19" t="s">
        <v>3639</v>
      </c>
      <c r="G1098" s="19" t="s">
        <v>139</v>
      </c>
      <c r="H1098" s="97"/>
      <c r="I1098" s="97"/>
      <c r="J1098" s="97"/>
      <c r="K1098" s="97"/>
      <c r="L1098" s="97"/>
      <c r="M1098" s="97"/>
      <c r="N1098" s="97"/>
      <c r="O1098" s="411" t="s">
        <v>3640</v>
      </c>
      <c r="P1098" s="19" t="n">
        <v>1</v>
      </c>
      <c r="Q1098" s="15" t="s">
        <v>45</v>
      </c>
    </row>
    <row r="1099" customFormat="false" ht="13.8" hidden="false" customHeight="false" outlineLevel="0" collapsed="false">
      <c r="A1099" s="348" t="s">
        <v>2927</v>
      </c>
      <c r="B1099" s="19" t="s">
        <v>989</v>
      </c>
      <c r="C1099" s="91" t="s">
        <v>3641</v>
      </c>
      <c r="D1099" s="19" t="s">
        <v>53</v>
      </c>
      <c r="E1099" s="91" t="s">
        <v>3642</v>
      </c>
      <c r="F1099" s="19" t="s">
        <v>3643</v>
      </c>
      <c r="G1099" s="19" t="n">
        <v>3800</v>
      </c>
      <c r="H1099" s="97"/>
      <c r="I1099" s="97"/>
      <c r="J1099" s="97"/>
      <c r="K1099" s="97"/>
      <c r="L1099" s="97"/>
      <c r="M1099" s="19" t="s">
        <v>3644</v>
      </c>
      <c r="N1099" s="20" t="n">
        <v>43270</v>
      </c>
      <c r="O1099" s="227" t="s">
        <v>15</v>
      </c>
      <c r="P1099" s="19" t="n">
        <v>1</v>
      </c>
      <c r="Q1099" s="15" t="s">
        <v>45</v>
      </c>
    </row>
    <row r="1100" customFormat="false" ht="13.8" hidden="false" customHeight="false" outlineLevel="0" collapsed="false">
      <c r="A1100" s="348" t="s">
        <v>2997</v>
      </c>
      <c r="B1100" s="110" t="n">
        <v>0.579861111111111</v>
      </c>
      <c r="C1100" s="19" t="s">
        <v>3645</v>
      </c>
      <c r="D1100" s="19" t="s">
        <v>110</v>
      </c>
      <c r="E1100" s="19" t="s">
        <v>3646</v>
      </c>
      <c r="F1100" s="19" t="s">
        <v>3647</v>
      </c>
      <c r="G1100" s="97"/>
      <c r="H1100" s="97"/>
      <c r="I1100" s="97"/>
      <c r="J1100" s="97"/>
      <c r="K1100" s="97"/>
      <c r="L1100" s="97"/>
      <c r="M1100" s="97"/>
      <c r="N1100" s="97"/>
      <c r="O1100" s="133" t="s">
        <v>3648</v>
      </c>
      <c r="P1100" s="19" t="n">
        <v>1</v>
      </c>
      <c r="Q1100" s="15" t="s">
        <v>45</v>
      </c>
    </row>
    <row r="1101" customFormat="false" ht="13.8" hidden="false" customHeight="false" outlineLevel="0" collapsed="false">
      <c r="A1101" s="429" t="s">
        <v>3649</v>
      </c>
      <c r="B1101" s="19" t="s">
        <v>3650</v>
      </c>
      <c r="C1101" s="19" t="s">
        <v>3651</v>
      </c>
      <c r="D1101" s="19" t="s">
        <v>476</v>
      </c>
      <c r="E1101" s="19" t="s">
        <v>3652</v>
      </c>
      <c r="F1101" s="19" t="s">
        <v>3434</v>
      </c>
      <c r="G1101" s="97"/>
      <c r="H1101" s="97"/>
      <c r="I1101" s="97"/>
      <c r="J1101" s="97"/>
      <c r="K1101" s="97"/>
      <c r="L1101" s="97"/>
      <c r="M1101" s="97"/>
      <c r="N1101" s="97"/>
      <c r="O1101" s="220" t="s">
        <v>3653</v>
      </c>
      <c r="P1101" s="19" t="n">
        <v>1</v>
      </c>
      <c r="Q1101" s="15" t="s">
        <v>45</v>
      </c>
    </row>
    <row r="1102" customFormat="false" ht="13.8" hidden="false" customHeight="false" outlineLevel="0" collapsed="false">
      <c r="A1102" s="348" t="s">
        <v>3154</v>
      </c>
      <c r="B1102" s="19" t="s">
        <v>3654</v>
      </c>
      <c r="C1102" s="19" t="n">
        <v>89254593465</v>
      </c>
      <c r="D1102" s="19" t="s">
        <v>476</v>
      </c>
      <c r="E1102" s="19" t="s">
        <v>3655</v>
      </c>
      <c r="F1102" s="19" t="s">
        <v>3656</v>
      </c>
      <c r="G1102" s="19" t="s">
        <v>1310</v>
      </c>
      <c r="H1102" s="97"/>
      <c r="I1102" s="97"/>
      <c r="J1102" s="97"/>
      <c r="K1102" s="97"/>
      <c r="L1102" s="97"/>
      <c r="M1102" s="97"/>
      <c r="N1102" s="97"/>
      <c r="O1102" s="430" t="s">
        <v>3657</v>
      </c>
      <c r="P1102" s="19" t="n">
        <v>1</v>
      </c>
      <c r="Q1102" s="15" t="s">
        <v>45</v>
      </c>
    </row>
    <row r="1103" customFormat="false" ht="13.8" hidden="false" customHeight="false" outlineLevel="0" collapsed="false">
      <c r="A1103" s="348" t="s">
        <v>3158</v>
      </c>
      <c r="B1103" s="20" t="n">
        <v>43236</v>
      </c>
      <c r="C1103" s="19" t="s">
        <v>3658</v>
      </c>
      <c r="D1103" s="19" t="s">
        <v>53</v>
      </c>
      <c r="E1103" s="91" t="s">
        <v>3659</v>
      </c>
      <c r="F1103" s="19" t="s">
        <v>3660</v>
      </c>
      <c r="G1103" s="19" t="s">
        <v>2020</v>
      </c>
      <c r="H1103" s="97"/>
      <c r="I1103" s="97"/>
      <c r="J1103" s="97"/>
      <c r="K1103" s="97"/>
      <c r="L1103" s="97"/>
      <c r="M1103" s="97"/>
      <c r="N1103" s="97"/>
      <c r="O1103" s="332" t="s">
        <v>3661</v>
      </c>
      <c r="P1103" s="19" t="n">
        <v>1</v>
      </c>
      <c r="Q1103" s="15" t="s">
        <v>45</v>
      </c>
    </row>
    <row r="1104" customFormat="false" ht="13.8" hidden="false" customHeight="false" outlineLevel="0" collapsed="false">
      <c r="A1104" s="348" t="s">
        <v>3161</v>
      </c>
      <c r="B1104" s="19" t="s">
        <v>3662</v>
      </c>
      <c r="C1104" s="19" t="s">
        <v>3663</v>
      </c>
      <c r="D1104" s="19" t="s">
        <v>476</v>
      </c>
      <c r="E1104" s="19" t="s">
        <v>2807</v>
      </c>
      <c r="F1104" s="19" t="s">
        <v>774</v>
      </c>
      <c r="G1104" s="97"/>
      <c r="H1104" s="97"/>
      <c r="I1104" s="97"/>
      <c r="J1104" s="97"/>
      <c r="K1104" s="97"/>
      <c r="L1104" s="97"/>
      <c r="M1104" s="97"/>
      <c r="N1104" s="97"/>
      <c r="O1104" s="431" t="s">
        <v>3664</v>
      </c>
      <c r="P1104" s="19" t="n">
        <v>1</v>
      </c>
      <c r="Q1104" s="15" t="s">
        <v>45</v>
      </c>
    </row>
    <row r="1105" customFormat="false" ht="13.8" hidden="false" customHeight="false" outlineLevel="0" collapsed="false">
      <c r="A1105" s="348" t="s">
        <v>3165</v>
      </c>
      <c r="B1105" s="19" t="s">
        <v>2405</v>
      </c>
      <c r="C1105" s="91" t="s">
        <v>3665</v>
      </c>
      <c r="D1105" s="19" t="s">
        <v>53</v>
      </c>
      <c r="E1105" s="91" t="s">
        <v>3666</v>
      </c>
      <c r="F1105" s="91" t="s">
        <v>3667</v>
      </c>
      <c r="G1105" s="122" t="n">
        <f aca="false">4700-700</f>
        <v>4000</v>
      </c>
      <c r="H1105" s="97"/>
      <c r="I1105" s="97"/>
      <c r="J1105" s="97"/>
      <c r="K1105" s="97"/>
      <c r="L1105" s="97"/>
      <c r="M1105" s="19" t="s">
        <v>3668</v>
      </c>
      <c r="N1105" s="20" t="n">
        <v>43269</v>
      </c>
      <c r="O1105" s="227" t="s">
        <v>15</v>
      </c>
      <c r="P1105" s="19" t="n">
        <v>1</v>
      </c>
      <c r="Q1105" s="15" t="s">
        <v>45</v>
      </c>
    </row>
    <row r="1106" customFormat="false" ht="13.8" hidden="false" customHeight="false" outlineLevel="0" collapsed="false">
      <c r="A1106" s="348" t="s">
        <v>3251</v>
      </c>
      <c r="B1106" s="19" t="s">
        <v>1016</v>
      </c>
      <c r="C1106" s="19" t="n">
        <v>849580001235</v>
      </c>
      <c r="D1106" s="19" t="s">
        <v>476</v>
      </c>
      <c r="E1106" s="19" t="s">
        <v>3669</v>
      </c>
      <c r="F1106" s="19" t="s">
        <v>3584</v>
      </c>
      <c r="G1106" s="19" t="n">
        <v>6500</v>
      </c>
      <c r="H1106" s="97"/>
      <c r="I1106" s="97"/>
      <c r="J1106" s="97"/>
      <c r="K1106" s="97"/>
      <c r="L1106" s="97"/>
      <c r="M1106" s="19" t="s">
        <v>3670</v>
      </c>
      <c r="N1106" s="97"/>
      <c r="O1106" s="227" t="s">
        <v>15</v>
      </c>
      <c r="P1106" s="19" t="n">
        <v>1</v>
      </c>
      <c r="Q1106" s="15" t="s">
        <v>45</v>
      </c>
    </row>
    <row r="1107" customFormat="false" ht="13.8" hidden="false" customHeight="false" outlineLevel="0" collapsed="false">
      <c r="A1107" s="429" t="s">
        <v>3671</v>
      </c>
      <c r="B1107" s="19" t="s">
        <v>3672</v>
      </c>
      <c r="C1107" s="34" t="s">
        <v>3673</v>
      </c>
      <c r="D1107" s="19" t="s">
        <v>3672</v>
      </c>
      <c r="E1107" s="19" t="s">
        <v>3672</v>
      </c>
      <c r="F1107" s="19" t="s">
        <v>3674</v>
      </c>
      <c r="G1107" s="34" t="s">
        <v>3675</v>
      </c>
      <c r="H1107" s="97"/>
      <c r="I1107" s="97"/>
      <c r="J1107" s="97"/>
      <c r="K1107" s="97"/>
      <c r="L1107" s="97"/>
      <c r="M1107" s="97"/>
      <c r="N1107" s="97"/>
      <c r="O1107" s="432" t="s">
        <v>3676</v>
      </c>
      <c r="P1107" s="19" t="n">
        <v>1</v>
      </c>
      <c r="Q1107" s="15" t="s">
        <v>45</v>
      </c>
    </row>
    <row r="1108" customFormat="false" ht="13.8" hidden="false" customHeight="false" outlineLevel="0" collapsed="false">
      <c r="A1108" s="348" t="s">
        <v>3258</v>
      </c>
      <c r="B1108" s="19" t="s">
        <v>2405</v>
      </c>
      <c r="C1108" s="24" t="s">
        <v>3677</v>
      </c>
      <c r="D1108" s="19" t="s">
        <v>53</v>
      </c>
      <c r="E1108" s="91" t="s">
        <v>3678</v>
      </c>
      <c r="F1108" s="97"/>
      <c r="G1108" s="97"/>
      <c r="H1108" s="97"/>
      <c r="I1108" s="97"/>
      <c r="J1108" s="97"/>
      <c r="K1108" s="97"/>
      <c r="L1108" s="97"/>
      <c r="M1108" s="97"/>
      <c r="N1108" s="97"/>
      <c r="O1108" s="411" t="s">
        <v>3640</v>
      </c>
      <c r="P1108" s="19" t="n">
        <v>1</v>
      </c>
      <c r="Q1108" s="15" t="s">
        <v>45</v>
      </c>
    </row>
    <row r="1109" customFormat="false" ht="13.8" hidden="false" customHeight="false" outlineLevel="0" collapsed="false">
      <c r="A1109" s="348" t="s">
        <v>3263</v>
      </c>
      <c r="B1109" s="19" t="s">
        <v>3275</v>
      </c>
      <c r="C1109" s="211" t="s">
        <v>3679</v>
      </c>
      <c r="D1109" s="19" t="s">
        <v>53</v>
      </c>
      <c r="E1109" s="91" t="s">
        <v>3680</v>
      </c>
      <c r="F1109" s="91" t="s">
        <v>3681</v>
      </c>
      <c r="G1109" s="19" t="n">
        <v>4100</v>
      </c>
      <c r="H1109" s="97"/>
      <c r="I1109" s="97"/>
      <c r="J1109" s="97"/>
      <c r="K1109" s="97"/>
      <c r="L1109" s="97"/>
      <c r="M1109" s="19" t="s">
        <v>3682</v>
      </c>
      <c r="N1109" s="20" t="n">
        <v>43271</v>
      </c>
      <c r="O1109" s="227" t="s">
        <v>15</v>
      </c>
      <c r="P1109" s="19" t="n">
        <v>1</v>
      </c>
      <c r="Q1109" s="15" t="s">
        <v>45</v>
      </c>
    </row>
    <row r="1110" customFormat="false" ht="13.8" hidden="false" customHeight="false" outlineLevel="0" collapsed="false">
      <c r="A1110" s="348" t="s">
        <v>3268</v>
      </c>
      <c r="B1110" s="19" t="s">
        <v>602</v>
      </c>
      <c r="C1110" s="19" t="s">
        <v>3683</v>
      </c>
      <c r="D1110" s="19" t="s">
        <v>338</v>
      </c>
      <c r="E1110" s="91" t="s">
        <v>3684</v>
      </c>
      <c r="F1110" s="19" t="s">
        <v>3685</v>
      </c>
      <c r="G1110" s="97"/>
      <c r="H1110" s="97"/>
      <c r="I1110" s="97"/>
      <c r="J1110" s="97"/>
      <c r="K1110" s="97"/>
      <c r="L1110" s="97"/>
      <c r="M1110" s="97"/>
      <c r="N1110" s="97"/>
      <c r="O1110" s="220" t="s">
        <v>3686</v>
      </c>
      <c r="P1110" s="19" t="n">
        <v>1</v>
      </c>
      <c r="Q1110" s="15" t="s">
        <v>45</v>
      </c>
    </row>
    <row r="1111" customFormat="false" ht="13.8" hidden="false" customHeight="false" outlineLevel="0" collapsed="false">
      <c r="A1111" s="348" t="s">
        <v>3274</v>
      </c>
      <c r="B1111" s="19" t="s">
        <v>1618</v>
      </c>
      <c r="C1111" s="91" t="s">
        <v>3687</v>
      </c>
      <c r="D1111" s="19" t="s">
        <v>476</v>
      </c>
      <c r="E1111" s="91" t="s">
        <v>3688</v>
      </c>
      <c r="F1111" s="91" t="s">
        <v>3689</v>
      </c>
      <c r="G1111" s="19" t="n">
        <v>14000</v>
      </c>
      <c r="H1111" s="97"/>
      <c r="I1111" s="97"/>
      <c r="J1111" s="97"/>
      <c r="K1111" s="97"/>
      <c r="L1111" s="97"/>
      <c r="M1111" s="19" t="s">
        <v>3690</v>
      </c>
      <c r="N1111" s="20" t="n">
        <v>43273</v>
      </c>
      <c r="O1111" s="227" t="s">
        <v>15</v>
      </c>
      <c r="P1111" s="19" t="n">
        <v>1</v>
      </c>
      <c r="Q1111" s="15" t="s">
        <v>45</v>
      </c>
    </row>
    <row r="1112" customFormat="false" ht="13.8" hidden="false" customHeight="false" outlineLevel="0" collapsed="false">
      <c r="A1112" s="348" t="s">
        <v>3276</v>
      </c>
      <c r="B1112" s="19" t="s">
        <v>294</v>
      </c>
      <c r="C1112" s="19" t="s">
        <v>3691</v>
      </c>
      <c r="D1112" s="19" t="s">
        <v>53</v>
      </c>
      <c r="E1112" s="91" t="s">
        <v>3692</v>
      </c>
      <c r="F1112" s="19" t="s">
        <v>3693</v>
      </c>
      <c r="G1112" s="19" t="s">
        <v>501</v>
      </c>
      <c r="H1112" s="97"/>
      <c r="I1112" s="97"/>
      <c r="J1112" s="97"/>
      <c r="K1112" s="97"/>
      <c r="L1112" s="97"/>
      <c r="M1112" s="97"/>
      <c r="N1112" s="97"/>
      <c r="O1112" s="412" t="s">
        <v>3694</v>
      </c>
      <c r="P1112" s="19" t="n">
        <v>1</v>
      </c>
      <c r="Q1112" s="15" t="s">
        <v>45</v>
      </c>
    </row>
    <row r="1113" customFormat="false" ht="13.8" hidden="false" customHeight="false" outlineLevel="0" collapsed="false">
      <c r="A1113" s="348" t="s">
        <v>3281</v>
      </c>
      <c r="B1113" s="19" t="s">
        <v>3695</v>
      </c>
      <c r="C1113" s="19" t="s">
        <v>3696</v>
      </c>
      <c r="D1113" s="19" t="s">
        <v>476</v>
      </c>
      <c r="E1113" s="91" t="s">
        <v>3697</v>
      </c>
      <c r="F1113" s="19" t="s">
        <v>3698</v>
      </c>
      <c r="G1113" s="19" t="s">
        <v>569</v>
      </c>
      <c r="H1113" s="97"/>
      <c r="I1113" s="97"/>
      <c r="J1113" s="97"/>
      <c r="K1113" s="97"/>
      <c r="L1113" s="97"/>
      <c r="M1113" s="97"/>
      <c r="N1113" s="97"/>
      <c r="O1113" s="411" t="s">
        <v>3640</v>
      </c>
      <c r="P1113" s="19" t="n">
        <v>1</v>
      </c>
      <c r="Q1113" s="15" t="s">
        <v>45</v>
      </c>
    </row>
    <row r="1114" customFormat="false" ht="13.8" hidden="false" customHeight="false" outlineLevel="0" collapsed="false">
      <c r="A1114" s="348" t="s">
        <v>3287</v>
      </c>
      <c r="B1114" s="19" t="s">
        <v>3699</v>
      </c>
      <c r="C1114" s="19" t="s">
        <v>3700</v>
      </c>
      <c r="D1114" s="19" t="s">
        <v>53</v>
      </c>
      <c r="E1114" s="91" t="s">
        <v>3701</v>
      </c>
      <c r="F1114" s="19" t="s">
        <v>1332</v>
      </c>
      <c r="G1114" s="97"/>
      <c r="H1114" s="97"/>
      <c r="I1114" s="97"/>
      <c r="J1114" s="97"/>
      <c r="K1114" s="97"/>
      <c r="L1114" s="97"/>
      <c r="M1114" s="97"/>
      <c r="N1114" s="97"/>
      <c r="O1114" s="144" t="s">
        <v>3702</v>
      </c>
      <c r="P1114" s="19" t="n">
        <v>1</v>
      </c>
      <c r="Q1114" s="15" t="s">
        <v>45</v>
      </c>
    </row>
    <row r="1115" customFormat="false" ht="13.8" hidden="false" customHeight="false" outlineLevel="0" collapsed="false">
      <c r="A1115" s="97"/>
      <c r="B1115" s="97"/>
      <c r="C1115" s="97"/>
      <c r="D1115" s="97"/>
      <c r="E1115" s="97"/>
      <c r="F1115" s="97"/>
      <c r="G1115" s="97"/>
      <c r="H1115" s="97"/>
      <c r="I1115" s="97"/>
      <c r="J1115" s="97"/>
      <c r="K1115" s="97"/>
      <c r="L1115" s="97"/>
      <c r="M1115" s="97"/>
      <c r="N1115" s="97"/>
      <c r="O1115" s="97"/>
      <c r="P1115" s="97"/>
      <c r="Q1115" s="15" t="s">
        <v>45</v>
      </c>
    </row>
    <row r="1116" customFormat="false" ht="13.8" hidden="false" customHeight="false" outlineLevel="0" collapsed="false">
      <c r="A1116" s="3" t="s">
        <v>34</v>
      </c>
      <c r="B1116" s="59" t="s">
        <v>1</v>
      </c>
      <c r="C1116" s="4" t="s">
        <v>35</v>
      </c>
      <c r="D1116" s="4" t="s">
        <v>3</v>
      </c>
      <c r="E1116" s="4" t="s">
        <v>1021</v>
      </c>
      <c r="F1116" s="5" t="s">
        <v>37</v>
      </c>
      <c r="G1116" s="4" t="s">
        <v>38</v>
      </c>
      <c r="H1116" s="6" t="s">
        <v>39</v>
      </c>
      <c r="I1116" s="6"/>
      <c r="J1116" s="6"/>
      <c r="K1116" s="6" t="s">
        <v>40</v>
      </c>
      <c r="L1116" s="6"/>
      <c r="M1116" s="4" t="s">
        <v>41</v>
      </c>
      <c r="N1116" s="6" t="s">
        <v>42</v>
      </c>
      <c r="O1116" s="370" t="s">
        <v>43</v>
      </c>
      <c r="P1116" s="4" t="s">
        <v>44</v>
      </c>
      <c r="Q1116" s="15" t="s">
        <v>45</v>
      </c>
    </row>
    <row r="1117" customFormat="false" ht="13.8" hidden="false" customHeight="false" outlineLevel="0" collapsed="false">
      <c r="A1117" s="60" t="n">
        <v>43270</v>
      </c>
      <c r="B1117" s="374" t="s">
        <v>3703</v>
      </c>
      <c r="E1117" s="63"/>
      <c r="F1117" s="64" t="n">
        <f aca="false">G1117+H1117+K1117</f>
        <v>83350</v>
      </c>
      <c r="G1117" s="65" t="n">
        <f aca="false">SUM(G1118:G1150)</f>
        <v>62400</v>
      </c>
      <c r="H1117" s="115" t="n">
        <f aca="false">SUM(H1118:H1133)</f>
        <v>8200</v>
      </c>
      <c r="I1117" s="65"/>
      <c r="J1117" s="65"/>
      <c r="K1117" s="65" t="n">
        <f aca="false">SUM(K1118:K1150)</f>
        <v>12750</v>
      </c>
      <c r="L1117" s="65"/>
      <c r="M1117" s="281"/>
      <c r="N1117" s="281"/>
      <c r="O1117" s="97"/>
      <c r="P1117" s="65" t="n">
        <f aca="false">SUM(P1118:P23070)</f>
        <v>1.82710782215289E+046</v>
      </c>
      <c r="Q1117" s="15" t="s">
        <v>45</v>
      </c>
    </row>
    <row r="1118" customFormat="false" ht="13.8" hidden="false" customHeight="false" outlineLevel="0" collapsed="false">
      <c r="A1118" s="348" t="s">
        <v>2931</v>
      </c>
      <c r="B1118" s="19" t="s">
        <v>2431</v>
      </c>
      <c r="C1118" s="19" t="s">
        <v>3704</v>
      </c>
      <c r="D1118" s="19" t="s">
        <v>476</v>
      </c>
      <c r="E1118" s="19" t="s">
        <v>3705</v>
      </c>
      <c r="F1118" s="19" t="s">
        <v>3706</v>
      </c>
      <c r="G1118" s="19" t="s">
        <v>3388</v>
      </c>
      <c r="H1118" s="97"/>
      <c r="I1118" s="97"/>
      <c r="J1118" s="97"/>
      <c r="K1118" s="97"/>
      <c r="L1118" s="97"/>
      <c r="M1118" s="97"/>
      <c r="N1118" s="97"/>
      <c r="O1118" s="411" t="s">
        <v>3707</v>
      </c>
      <c r="P1118" s="19" t="n">
        <v>1</v>
      </c>
      <c r="Q1118" s="15" t="s">
        <v>45</v>
      </c>
    </row>
    <row r="1119" customFormat="false" ht="13.8" hidden="false" customHeight="false" outlineLevel="0" collapsed="false">
      <c r="A1119" s="348" t="s">
        <v>2861</v>
      </c>
      <c r="B1119" s="433" t="s">
        <v>2066</v>
      </c>
      <c r="C1119" s="433" t="n">
        <v>84956677053</v>
      </c>
      <c r="D1119" s="433" t="s">
        <v>476</v>
      </c>
      <c r="E1119" s="433" t="s">
        <v>3708</v>
      </c>
      <c r="F1119" s="433" t="s">
        <v>3708</v>
      </c>
      <c r="G1119" s="19" t="s">
        <v>1730</v>
      </c>
      <c r="H1119" s="97"/>
      <c r="I1119" s="97"/>
      <c r="J1119" s="97"/>
      <c r="K1119" s="97"/>
      <c r="L1119" s="97"/>
      <c r="M1119" s="97"/>
      <c r="N1119" s="97"/>
      <c r="O1119" s="155" t="s">
        <v>3709</v>
      </c>
      <c r="P1119" s="19" t="n">
        <v>1</v>
      </c>
      <c r="Q1119" s="15" t="s">
        <v>45</v>
      </c>
    </row>
    <row r="1120" customFormat="false" ht="13.8" hidden="false" customHeight="false" outlineLevel="0" collapsed="false">
      <c r="A1120" s="348" t="s">
        <v>2683</v>
      </c>
      <c r="B1120" s="178" t="s">
        <v>3710</v>
      </c>
      <c r="C1120" s="178" t="n">
        <v>84959875664</v>
      </c>
      <c r="D1120" s="178" t="s">
        <v>476</v>
      </c>
      <c r="E1120" s="204" t="s">
        <v>3711</v>
      </c>
      <c r="F1120" s="19" t="s">
        <v>3712</v>
      </c>
      <c r="G1120" s="19" t="n">
        <v>5000</v>
      </c>
      <c r="H1120" s="97"/>
      <c r="I1120" s="97"/>
      <c r="J1120" s="97"/>
      <c r="K1120" s="97"/>
      <c r="M1120" s="24" t="s">
        <v>3713</v>
      </c>
      <c r="N1120" s="20" t="n">
        <v>43270</v>
      </c>
      <c r="O1120" s="227" t="s">
        <v>15</v>
      </c>
      <c r="P1120" s="19" t="n">
        <v>1</v>
      </c>
      <c r="Q1120" s="15" t="s">
        <v>45</v>
      </c>
    </row>
    <row r="1121" customFormat="false" ht="13.8" hidden="false" customHeight="false" outlineLevel="0" collapsed="false">
      <c r="A1121" s="348" t="s">
        <v>2870</v>
      </c>
      <c r="B1121" s="110" t="n">
        <v>0.402777777777778</v>
      </c>
      <c r="C1121" s="19" t="s">
        <v>3714</v>
      </c>
      <c r="D1121" s="19" t="s">
        <v>110</v>
      </c>
      <c r="E1121" s="19" t="s">
        <v>3715</v>
      </c>
      <c r="F1121" s="19" t="s">
        <v>3716</v>
      </c>
      <c r="G1121" s="19"/>
      <c r="H1121" s="19" t="n">
        <v>8200</v>
      </c>
      <c r="I1121" s="97"/>
      <c r="J1121" s="97"/>
      <c r="K1121" s="97"/>
      <c r="L1121" s="97"/>
      <c r="M1121" s="97"/>
      <c r="N1121" s="97"/>
      <c r="O1121" s="414" t="s">
        <v>3474</v>
      </c>
      <c r="P1121" s="19" t="n">
        <v>1</v>
      </c>
      <c r="Q1121" s="15" t="s">
        <v>45</v>
      </c>
    </row>
    <row r="1122" customFormat="false" ht="13.8" hidden="false" customHeight="false" outlineLevel="0" collapsed="false">
      <c r="A1122" s="348" t="s">
        <v>2877</v>
      </c>
      <c r="B1122" s="19" t="s">
        <v>3717</v>
      </c>
      <c r="C1122" s="19" t="s">
        <v>3718</v>
      </c>
      <c r="D1122" s="19" t="s">
        <v>476</v>
      </c>
      <c r="E1122" s="19" t="s">
        <v>3719</v>
      </c>
      <c r="F1122" s="19" t="s">
        <v>3720</v>
      </c>
      <c r="G1122" s="19" t="s">
        <v>859</v>
      </c>
      <c r="H1122" s="97"/>
      <c r="I1122" s="97"/>
      <c r="J1122" s="97"/>
      <c r="K1122" s="97"/>
      <c r="L1122" s="97"/>
      <c r="M1122" s="97"/>
      <c r="N1122" s="97"/>
      <c r="O1122" s="302" t="s">
        <v>3721</v>
      </c>
      <c r="P1122" s="19" t="n">
        <v>1</v>
      </c>
      <c r="Q1122" s="15" t="s">
        <v>45</v>
      </c>
    </row>
    <row r="1123" customFormat="false" ht="13.8" hidden="false" customHeight="false" outlineLevel="0" collapsed="false">
      <c r="A1123" s="348" t="s">
        <v>2953</v>
      </c>
      <c r="B1123" s="110" t="n">
        <v>0.405555555555556</v>
      </c>
      <c r="C1123" s="19" t="s">
        <v>3722</v>
      </c>
      <c r="D1123" s="19" t="s">
        <v>110</v>
      </c>
      <c r="E1123" s="19" t="s">
        <v>3723</v>
      </c>
      <c r="F1123" s="19" t="s">
        <v>3724</v>
      </c>
      <c r="G1123" s="19" t="n">
        <v>4100</v>
      </c>
      <c r="H1123" s="97"/>
      <c r="I1123" s="97"/>
      <c r="J1123" s="97"/>
      <c r="K1123" s="97"/>
      <c r="M1123" s="24" t="s">
        <v>3725</v>
      </c>
      <c r="N1123" s="20" t="n">
        <v>43271</v>
      </c>
      <c r="O1123" s="227" t="s">
        <v>15</v>
      </c>
      <c r="P1123" s="19" t="n">
        <v>1</v>
      </c>
      <c r="Q1123" s="15" t="s">
        <v>45</v>
      </c>
    </row>
    <row r="1124" customFormat="false" ht="13.8" hidden="false" customHeight="false" outlineLevel="0" collapsed="false">
      <c r="A1124" s="348" t="s">
        <v>2700</v>
      </c>
      <c r="B1124" s="19" t="s">
        <v>3448</v>
      </c>
      <c r="C1124" s="19" t="s">
        <v>3726</v>
      </c>
      <c r="D1124" s="19" t="s">
        <v>476</v>
      </c>
      <c r="E1124" s="19" t="s">
        <v>3727</v>
      </c>
      <c r="F1124" s="19" t="s">
        <v>3728</v>
      </c>
      <c r="G1124" s="19" t="n">
        <v>4400</v>
      </c>
      <c r="H1124" s="97"/>
      <c r="I1124" s="97"/>
      <c r="J1124" s="97"/>
      <c r="K1124" s="97"/>
      <c r="M1124" s="24" t="s">
        <v>3729</v>
      </c>
      <c r="N1124" s="20" t="n">
        <v>43271</v>
      </c>
      <c r="O1124" s="227" t="s">
        <v>15</v>
      </c>
      <c r="P1124" s="19" t="n">
        <v>1</v>
      </c>
      <c r="Q1124" s="15" t="s">
        <v>45</v>
      </c>
    </row>
    <row r="1125" customFormat="false" ht="13.8" hidden="false" customHeight="false" outlineLevel="0" collapsed="false">
      <c r="A1125" s="19" t="s">
        <v>2616</v>
      </c>
      <c r="B1125" s="19" t="s">
        <v>3730</v>
      </c>
      <c r="C1125" s="19" t="s">
        <v>3730</v>
      </c>
      <c r="D1125" s="19" t="s">
        <v>110</v>
      </c>
      <c r="E1125" s="19" t="s">
        <v>3730</v>
      </c>
      <c r="F1125" s="19" t="s">
        <v>3730</v>
      </c>
      <c r="G1125" s="19" t="s">
        <v>1042</v>
      </c>
      <c r="H1125" s="97"/>
      <c r="I1125" s="97"/>
      <c r="J1125" s="97"/>
      <c r="K1125" s="97"/>
      <c r="L1125" s="97"/>
      <c r="M1125" s="19" t="s">
        <v>3731</v>
      </c>
      <c r="N1125" s="19" t="s">
        <v>3732</v>
      </c>
      <c r="O1125" s="19" t="s">
        <v>3516</v>
      </c>
      <c r="P1125" s="19" t="n">
        <v>1</v>
      </c>
      <c r="Q1125" s="15" t="s">
        <v>45</v>
      </c>
    </row>
    <row r="1126" customFormat="false" ht="13.8" hidden="false" customHeight="false" outlineLevel="0" collapsed="false">
      <c r="A1126" s="348" t="s">
        <v>1839</v>
      </c>
      <c r="B1126" s="19" t="s">
        <v>51</v>
      </c>
      <c r="C1126" s="19" t="s">
        <v>3733</v>
      </c>
      <c r="D1126" s="19" t="s">
        <v>801</v>
      </c>
      <c r="E1126" s="91" t="s">
        <v>3734</v>
      </c>
      <c r="F1126" s="91" t="s">
        <v>3735</v>
      </c>
      <c r="G1126" s="19" t="s">
        <v>3736</v>
      </c>
      <c r="H1126" s="97"/>
      <c r="I1126" s="97"/>
      <c r="J1126" s="97"/>
      <c r="K1126" s="97"/>
      <c r="L1126" s="97"/>
      <c r="M1126" s="97"/>
      <c r="N1126" s="97"/>
      <c r="O1126" s="144" t="s">
        <v>3737</v>
      </c>
      <c r="P1126" s="97"/>
      <c r="Q1126" s="15" t="s">
        <v>45</v>
      </c>
    </row>
    <row r="1127" customFormat="false" ht="13.8" hidden="false" customHeight="false" outlineLevel="0" collapsed="false">
      <c r="A1127" s="348" t="s">
        <v>2707</v>
      </c>
      <c r="B1127" s="110" t="n">
        <v>0.433333333333333</v>
      </c>
      <c r="C1127" s="91" t="s">
        <v>3738</v>
      </c>
      <c r="D1127" s="19" t="s">
        <v>110</v>
      </c>
      <c r="E1127" s="19" t="s">
        <v>3739</v>
      </c>
      <c r="F1127" s="19" t="s">
        <v>3740</v>
      </c>
      <c r="G1127" s="19" t="n">
        <v>5100</v>
      </c>
      <c r="H1127" s="97"/>
      <c r="I1127" s="97"/>
      <c r="J1127" s="97"/>
      <c r="K1127" s="97"/>
      <c r="L1127" s="97"/>
      <c r="M1127" s="19" t="s">
        <v>3741</v>
      </c>
      <c r="N1127" s="20" t="n">
        <v>43290</v>
      </c>
      <c r="O1127" s="228" t="s">
        <v>15</v>
      </c>
      <c r="P1127" s="19" t="n">
        <v>1</v>
      </c>
      <c r="Q1127" s="15" t="s">
        <v>45</v>
      </c>
    </row>
    <row r="1128" customFormat="false" ht="13.8" hidden="false" customHeight="false" outlineLevel="0" collapsed="false">
      <c r="A1128" s="238" t="s">
        <v>2660</v>
      </c>
      <c r="B1128" s="19" t="s">
        <v>457</v>
      </c>
      <c r="C1128" s="19" t="s">
        <v>3742</v>
      </c>
      <c r="D1128" s="19" t="s">
        <v>53</v>
      </c>
      <c r="E1128" s="91" t="s">
        <v>3743</v>
      </c>
      <c r="F1128" s="19" t="s">
        <v>3285</v>
      </c>
      <c r="G1128" s="97"/>
      <c r="H1128" s="97"/>
      <c r="I1128" s="97"/>
      <c r="J1128" s="97"/>
      <c r="K1128" s="97"/>
      <c r="L1128" s="97"/>
      <c r="M1128" s="97"/>
      <c r="N1128" s="97"/>
      <c r="O1128" s="332" t="s">
        <v>3744</v>
      </c>
      <c r="P1128" s="19" t="n">
        <v>1</v>
      </c>
      <c r="Q1128" s="15" t="s">
        <v>45</v>
      </c>
    </row>
    <row r="1129" customFormat="false" ht="13.8" hidden="false" customHeight="false" outlineLevel="0" collapsed="false">
      <c r="A1129" s="348" t="s">
        <v>2898</v>
      </c>
      <c r="B1129" s="110" t="n">
        <v>0.472222222222222</v>
      </c>
      <c r="C1129" s="19" t="s">
        <v>3745</v>
      </c>
      <c r="D1129" s="19" t="s">
        <v>110</v>
      </c>
      <c r="E1129" s="19" t="s">
        <v>129</v>
      </c>
      <c r="F1129" s="19" t="s">
        <v>3746</v>
      </c>
      <c r="G1129" s="97"/>
      <c r="H1129" s="97"/>
      <c r="I1129" s="97"/>
      <c r="J1129" s="97"/>
      <c r="K1129" s="97"/>
      <c r="L1129" s="97"/>
      <c r="M1129" s="97"/>
      <c r="N1129" s="97"/>
      <c r="O1129" s="411" t="s">
        <v>3640</v>
      </c>
      <c r="P1129" s="19" t="n">
        <v>1</v>
      </c>
      <c r="Q1129" s="15" t="s">
        <v>45</v>
      </c>
    </row>
    <row r="1130" customFormat="false" ht="13.8" hidden="false" customHeight="false" outlineLevel="0" collapsed="false">
      <c r="A1130" s="348" t="s">
        <v>2903</v>
      </c>
      <c r="B1130" s="19" t="s">
        <v>589</v>
      </c>
      <c r="C1130" s="19" t="s">
        <v>3747</v>
      </c>
      <c r="D1130" s="19" t="s">
        <v>53</v>
      </c>
      <c r="E1130" s="19" t="s">
        <v>3748</v>
      </c>
      <c r="F1130" s="91" t="s">
        <v>3749</v>
      </c>
      <c r="G1130" s="97"/>
      <c r="H1130" s="97"/>
      <c r="I1130" s="97"/>
      <c r="J1130" s="97"/>
      <c r="K1130" s="97"/>
      <c r="L1130" s="97"/>
      <c r="M1130" s="97"/>
      <c r="N1130" s="97"/>
      <c r="O1130" s="302" t="s">
        <v>3750</v>
      </c>
      <c r="P1130" s="19" t="n">
        <v>1</v>
      </c>
      <c r="Q1130" s="15" t="s">
        <v>45</v>
      </c>
    </row>
    <row r="1131" customFormat="false" ht="13.8" hidden="false" customHeight="false" outlineLevel="0" collapsed="false">
      <c r="A1131" s="97"/>
      <c r="B1131" s="97"/>
      <c r="C1131" s="19" t="s">
        <v>3751</v>
      </c>
      <c r="D1131" s="19" t="s">
        <v>476</v>
      </c>
      <c r="E1131" s="19" t="s">
        <v>3752</v>
      </c>
      <c r="F1131" s="19" t="s">
        <v>3753</v>
      </c>
      <c r="G1131" s="19" t="s">
        <v>614</v>
      </c>
      <c r="H1131" s="97"/>
      <c r="I1131" s="97"/>
      <c r="J1131" s="97"/>
      <c r="K1131" s="97"/>
      <c r="L1131" s="97"/>
      <c r="M1131" s="97"/>
      <c r="N1131" s="97"/>
      <c r="O1131" s="363" t="s">
        <v>3754</v>
      </c>
      <c r="P1131" s="19" t="n">
        <v>1</v>
      </c>
      <c r="Q1131" s="15" t="s">
        <v>45</v>
      </c>
    </row>
    <row r="1132" customFormat="false" ht="13.8" hidden="false" customHeight="false" outlineLevel="0" collapsed="false">
      <c r="A1132" s="238" t="s">
        <v>2282</v>
      </c>
      <c r="B1132" s="19" t="s">
        <v>354</v>
      </c>
      <c r="C1132" s="91" t="s">
        <v>3755</v>
      </c>
      <c r="D1132" s="19" t="s">
        <v>53</v>
      </c>
      <c r="E1132" s="91" t="s">
        <v>3756</v>
      </c>
      <c r="F1132" s="97"/>
      <c r="G1132" s="97"/>
      <c r="H1132" s="97"/>
      <c r="I1132" s="97"/>
      <c r="J1132" s="97"/>
      <c r="K1132" s="97"/>
      <c r="L1132" s="97"/>
      <c r="M1132" s="97"/>
      <c r="N1132" s="97"/>
      <c r="O1132" s="144" t="s">
        <v>3757</v>
      </c>
      <c r="P1132" s="19" t="n">
        <v>1</v>
      </c>
      <c r="Q1132" s="15" t="s">
        <v>45</v>
      </c>
    </row>
    <row r="1133" customFormat="false" ht="13.8" hidden="false" customHeight="false" outlineLevel="0" collapsed="false">
      <c r="A1133" s="348" t="s">
        <v>2918</v>
      </c>
      <c r="B1133" s="20" t="n">
        <v>43232</v>
      </c>
      <c r="C1133" s="211" t="s">
        <v>3758</v>
      </c>
      <c r="D1133" s="19" t="s">
        <v>53</v>
      </c>
      <c r="E1133" s="91" t="s">
        <v>3759</v>
      </c>
      <c r="F1133" s="19" t="s">
        <v>3760</v>
      </c>
      <c r="G1133" s="19" t="n">
        <v>4100</v>
      </c>
      <c r="H1133" s="97"/>
      <c r="I1133" s="97"/>
      <c r="J1133" s="97"/>
      <c r="K1133" s="97"/>
      <c r="L1133" s="97"/>
      <c r="M1133" s="19" t="s">
        <v>3761</v>
      </c>
      <c r="N1133" s="20" t="n">
        <v>43270</v>
      </c>
      <c r="O1133" s="228" t="s">
        <v>15</v>
      </c>
      <c r="P1133" s="19" t="n">
        <v>1</v>
      </c>
      <c r="Q1133" s="15" t="s">
        <v>45</v>
      </c>
    </row>
    <row r="1134" customFormat="false" ht="13.8" hidden="false" customHeight="false" outlineLevel="0" collapsed="false">
      <c r="A1134" s="348" t="s">
        <v>2922</v>
      </c>
      <c r="B1134" s="110" t="n">
        <v>0.510416666666667</v>
      </c>
      <c r="C1134" s="19" t="s">
        <v>3762</v>
      </c>
      <c r="D1134" s="19" t="s">
        <v>110</v>
      </c>
      <c r="E1134" s="19" t="s">
        <v>3763</v>
      </c>
      <c r="F1134" s="91" t="s">
        <v>3764</v>
      </c>
      <c r="G1134" s="97"/>
      <c r="H1134" s="97"/>
      <c r="I1134" s="97"/>
      <c r="J1134" s="97"/>
      <c r="K1134" s="97"/>
      <c r="L1134" s="97"/>
      <c r="M1134" s="97"/>
      <c r="N1134" s="97"/>
      <c r="O1134" s="247" t="s">
        <v>3765</v>
      </c>
      <c r="P1134" s="19" t="n">
        <v>1</v>
      </c>
      <c r="Q1134" s="15" t="s">
        <v>45</v>
      </c>
    </row>
    <row r="1135" customFormat="false" ht="13.8" hidden="false" customHeight="false" outlineLevel="0" collapsed="false">
      <c r="A1135" s="348" t="s">
        <v>2927</v>
      </c>
      <c r="B1135" s="19" t="s">
        <v>3766</v>
      </c>
      <c r="C1135" s="19" t="s">
        <v>3767</v>
      </c>
      <c r="D1135" s="19" t="s">
        <v>476</v>
      </c>
      <c r="E1135" s="91" t="s">
        <v>3768</v>
      </c>
      <c r="F1135" s="19" t="s">
        <v>3769</v>
      </c>
      <c r="G1135" s="19" t="n">
        <v>4500</v>
      </c>
      <c r="H1135" s="97"/>
      <c r="I1135" s="97"/>
      <c r="J1135" s="97"/>
      <c r="K1135" s="97"/>
      <c r="L1135" s="97"/>
      <c r="M1135" s="91" t="s">
        <v>3770</v>
      </c>
      <c r="N1135" s="20" t="n">
        <v>43271</v>
      </c>
      <c r="O1135" s="434" t="s">
        <v>15</v>
      </c>
      <c r="P1135" s="19" t="n">
        <v>1</v>
      </c>
      <c r="Q1135" s="15" t="s">
        <v>45</v>
      </c>
    </row>
    <row r="1136" customFormat="false" ht="13.8" hidden="false" customHeight="false" outlineLevel="0" collapsed="false">
      <c r="A1136" s="348" t="s">
        <v>2997</v>
      </c>
      <c r="B1136" s="110" t="n">
        <v>0.541666666666667</v>
      </c>
      <c r="C1136" s="329" t="s">
        <v>3771</v>
      </c>
      <c r="D1136" s="19" t="s">
        <v>110</v>
      </c>
      <c r="E1136" s="19" t="s">
        <v>3772</v>
      </c>
      <c r="F1136" s="19" t="s">
        <v>3773</v>
      </c>
      <c r="G1136" s="19" t="n">
        <v>6600</v>
      </c>
      <c r="H1136" s="97"/>
      <c r="I1136" s="97"/>
      <c r="J1136" s="97"/>
      <c r="K1136" s="97"/>
      <c r="M1136" s="24" t="s">
        <v>3774</v>
      </c>
      <c r="N1136" s="20" t="n">
        <v>43274</v>
      </c>
      <c r="O1136" s="434" t="s">
        <v>15</v>
      </c>
      <c r="P1136" s="19" t="n">
        <v>1</v>
      </c>
      <c r="Q1136" s="15" t="s">
        <v>45</v>
      </c>
    </row>
    <row r="1137" customFormat="false" ht="13.8" hidden="false" customHeight="false" outlineLevel="0" collapsed="false">
      <c r="A1137" s="19" t="s">
        <v>3775</v>
      </c>
      <c r="B1137" s="19" t="s">
        <v>3775</v>
      </c>
      <c r="C1137" s="91" t="s">
        <v>3776</v>
      </c>
      <c r="D1137" s="19" t="s">
        <v>3777</v>
      </c>
      <c r="E1137" s="91" t="s">
        <v>3778</v>
      </c>
      <c r="F1137" s="97"/>
      <c r="G1137" s="97"/>
      <c r="H1137" s="97"/>
      <c r="I1137" s="97"/>
      <c r="J1137" s="97"/>
      <c r="K1137" s="97"/>
      <c r="L1137" s="97"/>
      <c r="M1137" s="97"/>
      <c r="N1137" s="97"/>
      <c r="O1137" s="434" t="s">
        <v>15</v>
      </c>
      <c r="P1137" s="19" t="n">
        <v>1</v>
      </c>
      <c r="Q1137" s="15" t="s">
        <v>45</v>
      </c>
    </row>
    <row r="1138" customFormat="false" ht="13.8" hidden="false" customHeight="false" outlineLevel="0" collapsed="false">
      <c r="A1138" s="348" t="s">
        <v>3003</v>
      </c>
      <c r="B1138" s="19" t="s">
        <v>1109</v>
      </c>
      <c r="C1138" s="19" t="s">
        <v>3779</v>
      </c>
      <c r="D1138" s="19" t="s">
        <v>53</v>
      </c>
      <c r="E1138" s="91" t="s">
        <v>3780</v>
      </c>
      <c r="F1138" s="19" t="s">
        <v>3639</v>
      </c>
      <c r="G1138" s="19" t="n">
        <v>5100</v>
      </c>
      <c r="H1138" s="97"/>
      <c r="I1138" s="97"/>
      <c r="J1138" s="97"/>
      <c r="K1138" s="97"/>
      <c r="L1138" s="97"/>
      <c r="M1138" s="19" t="s">
        <v>3781</v>
      </c>
      <c r="N1138" s="20" t="n">
        <v>43270</v>
      </c>
      <c r="O1138" s="434" t="s">
        <v>15</v>
      </c>
      <c r="P1138" s="19" t="n">
        <v>1</v>
      </c>
      <c r="Q1138" s="15" t="s">
        <v>45</v>
      </c>
    </row>
    <row r="1139" customFormat="false" ht="13.8" hidden="false" customHeight="false" outlineLevel="0" collapsed="false">
      <c r="A1139" s="348" t="s">
        <v>3154</v>
      </c>
      <c r="B1139" s="19" t="s">
        <v>227</v>
      </c>
      <c r="C1139" s="19" t="n">
        <v>79859585972</v>
      </c>
      <c r="D1139" s="19" t="s">
        <v>53</v>
      </c>
      <c r="E1139" s="435" t="s">
        <v>3782</v>
      </c>
      <c r="F1139" s="435" t="s">
        <v>3783</v>
      </c>
      <c r="G1139" s="97"/>
      <c r="H1139" s="97"/>
      <c r="I1139" s="97"/>
      <c r="J1139" s="97"/>
      <c r="K1139" s="97"/>
      <c r="L1139" s="97"/>
      <c r="M1139" s="97"/>
      <c r="N1139" s="97"/>
      <c r="O1139" s="435" t="s">
        <v>3784</v>
      </c>
      <c r="P1139" s="19" t="n">
        <v>1</v>
      </c>
      <c r="Q1139" s="15" t="s">
        <v>45</v>
      </c>
    </row>
    <row r="1140" customFormat="false" ht="13.8" hidden="false" customHeight="false" outlineLevel="0" collapsed="false">
      <c r="A1140" s="348" t="s">
        <v>3158</v>
      </c>
      <c r="B1140" s="19" t="s">
        <v>778</v>
      </c>
      <c r="C1140" s="19" t="n">
        <v>79085897701</v>
      </c>
      <c r="D1140" s="19" t="s">
        <v>53</v>
      </c>
      <c r="E1140" s="435" t="s">
        <v>3785</v>
      </c>
      <c r="F1140" s="435" t="s">
        <v>3785</v>
      </c>
      <c r="G1140" s="97"/>
      <c r="H1140" s="97"/>
      <c r="I1140" s="97"/>
      <c r="J1140" s="97"/>
      <c r="K1140" s="97"/>
      <c r="L1140" s="97"/>
      <c r="M1140" s="97"/>
      <c r="N1140" s="97"/>
      <c r="O1140" s="435" t="s">
        <v>3785</v>
      </c>
      <c r="P1140" s="19" t="n">
        <v>1</v>
      </c>
      <c r="Q1140" s="15" t="s">
        <v>45</v>
      </c>
    </row>
    <row r="1141" customFormat="false" ht="13.8" hidden="false" customHeight="false" outlineLevel="0" collapsed="false">
      <c r="A1141" s="348" t="s">
        <v>3161</v>
      </c>
      <c r="B1141" s="19" t="s">
        <v>708</v>
      </c>
      <c r="C1141" s="91" t="s">
        <v>3786</v>
      </c>
      <c r="D1141" s="19" t="s">
        <v>110</v>
      </c>
      <c r="E1141" s="19" t="s">
        <v>3787</v>
      </c>
      <c r="F1141" s="19" t="s">
        <v>3788</v>
      </c>
      <c r="G1141" s="19" t="s">
        <v>71</v>
      </c>
      <c r="H1141" s="97"/>
      <c r="I1141" s="97"/>
      <c r="J1141" s="97"/>
      <c r="K1141" s="97"/>
      <c r="L1141" s="97"/>
      <c r="M1141" s="97"/>
      <c r="N1141" s="97"/>
      <c r="O1141" s="380" t="s">
        <v>3789</v>
      </c>
      <c r="P1141" s="19" t="n">
        <v>1</v>
      </c>
      <c r="Q1141" s="15" t="s">
        <v>45</v>
      </c>
    </row>
    <row r="1142" customFormat="false" ht="13.8" hidden="false" customHeight="false" outlineLevel="0" collapsed="false">
      <c r="A1142" s="348" t="s">
        <v>3165</v>
      </c>
      <c r="B1142" s="20" t="n">
        <v>43114</v>
      </c>
      <c r="C1142" s="19" t="s">
        <v>3790</v>
      </c>
      <c r="D1142" s="19" t="s">
        <v>476</v>
      </c>
      <c r="E1142" s="91" t="s">
        <v>3791</v>
      </c>
      <c r="F1142" s="24" t="s">
        <v>3792</v>
      </c>
      <c r="G1142" s="91" t="s">
        <v>71</v>
      </c>
      <c r="H1142" s="97"/>
      <c r="I1142" s="97"/>
      <c r="J1142" s="97"/>
      <c r="K1142" s="97"/>
      <c r="L1142" s="97"/>
      <c r="M1142" s="91" t="s">
        <v>3793</v>
      </c>
      <c r="N1142" s="20" t="n">
        <v>43275</v>
      </c>
      <c r="O1142" s="436" t="s">
        <v>3794</v>
      </c>
      <c r="P1142" s="97"/>
      <c r="Q1142" s="15" t="s">
        <v>45</v>
      </c>
    </row>
    <row r="1143" customFormat="false" ht="13.8" hidden="false" customHeight="false" outlineLevel="0" collapsed="false">
      <c r="A1143" s="238" t="s">
        <v>3021</v>
      </c>
      <c r="B1143" s="19" t="s">
        <v>593</v>
      </c>
      <c r="C1143" s="211" t="s">
        <v>3795</v>
      </c>
      <c r="D1143" s="19" t="s">
        <v>53</v>
      </c>
      <c r="E1143" s="91" t="s">
        <v>3796</v>
      </c>
      <c r="F1143" s="19" t="s">
        <v>3797</v>
      </c>
      <c r="G1143" s="97"/>
      <c r="H1143" s="97"/>
      <c r="I1143" s="19"/>
      <c r="J1143" s="19"/>
      <c r="K1143" s="19" t="n">
        <v>12750</v>
      </c>
      <c r="L1143" s="19"/>
      <c r="M1143" s="19" t="s">
        <v>3798</v>
      </c>
      <c r="N1143" s="20" t="n">
        <v>43271</v>
      </c>
      <c r="O1143" s="434" t="s">
        <v>15</v>
      </c>
      <c r="P1143" s="19" t="n">
        <v>1</v>
      </c>
      <c r="Q1143" s="15" t="s">
        <v>45</v>
      </c>
    </row>
    <row r="1144" customFormat="false" ht="13.8" hidden="false" customHeight="false" outlineLevel="0" collapsed="false">
      <c r="A1144" s="348" t="s">
        <v>3256</v>
      </c>
      <c r="B1144" s="19" t="s">
        <v>1411</v>
      </c>
      <c r="C1144" s="19" t="s">
        <v>3799</v>
      </c>
      <c r="D1144" s="19" t="s">
        <v>53</v>
      </c>
      <c r="E1144" s="91" t="s">
        <v>3800</v>
      </c>
      <c r="F1144" s="19" t="s">
        <v>3639</v>
      </c>
      <c r="G1144" s="19" t="n">
        <v>4400</v>
      </c>
      <c r="H1144" s="97"/>
      <c r="I1144" s="97"/>
      <c r="J1144" s="97"/>
      <c r="K1144" s="97"/>
      <c r="L1144" s="97"/>
      <c r="M1144" s="19" t="s">
        <v>3801</v>
      </c>
      <c r="N1144" s="20" t="n">
        <v>43273</v>
      </c>
      <c r="O1144" s="434" t="s">
        <v>15</v>
      </c>
      <c r="P1144" s="19" t="n">
        <v>1</v>
      </c>
      <c r="Q1144" s="15" t="s">
        <v>45</v>
      </c>
    </row>
    <row r="1145" customFormat="false" ht="13.8" hidden="false" customHeight="false" outlineLevel="0" collapsed="false">
      <c r="A1145" s="348" t="s">
        <v>3258</v>
      </c>
      <c r="B1145" s="19" t="s">
        <v>2913</v>
      </c>
      <c r="C1145" s="19" t="s">
        <v>3802</v>
      </c>
      <c r="D1145" s="19" t="s">
        <v>53</v>
      </c>
      <c r="F1145" s="19" t="s">
        <v>3623</v>
      </c>
      <c r="G1145" s="97"/>
      <c r="H1145" s="97"/>
      <c r="I1145" s="97"/>
      <c r="J1145" s="97"/>
      <c r="K1145" s="97"/>
      <c r="L1145" s="97"/>
      <c r="M1145" s="97"/>
      <c r="N1145" s="97"/>
      <c r="O1145" s="220" t="s">
        <v>3803</v>
      </c>
      <c r="P1145" s="19" t="n">
        <v>1</v>
      </c>
      <c r="Q1145" s="15" t="s">
        <v>45</v>
      </c>
    </row>
    <row r="1146" customFormat="false" ht="13.8" hidden="false" customHeight="false" outlineLevel="0" collapsed="false">
      <c r="A1146" s="19" t="s">
        <v>3804</v>
      </c>
      <c r="B1146" s="97"/>
      <c r="C1146" s="19" t="s">
        <v>3805</v>
      </c>
      <c r="D1146" s="19" t="s">
        <v>476</v>
      </c>
      <c r="E1146" s="19" t="s">
        <v>3434</v>
      </c>
      <c r="F1146" s="19" t="s">
        <v>3656</v>
      </c>
      <c r="G1146" s="19" t="n">
        <v>5600</v>
      </c>
      <c r="H1146" s="97"/>
      <c r="I1146" s="97"/>
      <c r="J1146" s="97"/>
      <c r="K1146" s="97"/>
      <c r="L1146" s="97"/>
      <c r="M1146" s="19" t="s">
        <v>3806</v>
      </c>
      <c r="N1146" s="97"/>
      <c r="O1146" s="434" t="s">
        <v>15</v>
      </c>
      <c r="P1146" s="97"/>
      <c r="Q1146" s="15" t="s">
        <v>45</v>
      </c>
    </row>
    <row r="1147" customFormat="false" ht="13.8" hidden="false" customHeight="false" outlineLevel="0" collapsed="false">
      <c r="A1147" s="348" t="s">
        <v>3263</v>
      </c>
      <c r="B1147" s="19" t="s">
        <v>1067</v>
      </c>
      <c r="C1147" s="91" t="s">
        <v>3807</v>
      </c>
      <c r="D1147" s="19" t="s">
        <v>53</v>
      </c>
      <c r="E1147" s="91" t="s">
        <v>3808</v>
      </c>
      <c r="F1147" s="19" t="s">
        <v>3809</v>
      </c>
      <c r="G1147" s="19" t="n">
        <v>2500</v>
      </c>
      <c r="H1147" s="97"/>
      <c r="I1147" s="97"/>
      <c r="J1147" s="97"/>
      <c r="K1147" s="97"/>
      <c r="L1147" s="97"/>
      <c r="M1147" s="19" t="s">
        <v>3810</v>
      </c>
      <c r="N1147" s="20" t="n">
        <v>43271</v>
      </c>
      <c r="O1147" s="434" t="s">
        <v>15</v>
      </c>
      <c r="P1147" s="19" t="n">
        <v>1</v>
      </c>
      <c r="Q1147" s="15" t="s">
        <v>45</v>
      </c>
    </row>
    <row r="1148" customFormat="false" ht="13.8" hidden="false" customHeight="false" outlineLevel="0" collapsed="false">
      <c r="A1148" s="348" t="s">
        <v>3268</v>
      </c>
      <c r="B1148" s="19" t="s">
        <v>3252</v>
      </c>
      <c r="C1148" s="91" t="s">
        <v>3811</v>
      </c>
      <c r="D1148" s="19" t="s">
        <v>476</v>
      </c>
      <c r="E1148" s="19" t="s">
        <v>3812</v>
      </c>
      <c r="F1148" s="97"/>
      <c r="G1148" s="19" t="n">
        <v>5500</v>
      </c>
      <c r="H1148" s="97"/>
      <c r="I1148" s="97"/>
      <c r="J1148" s="97"/>
      <c r="K1148" s="97"/>
      <c r="L1148" s="97"/>
      <c r="M1148" s="91" t="s">
        <v>3813</v>
      </c>
      <c r="N1148" s="20" t="n">
        <v>43270</v>
      </c>
      <c r="O1148" s="434" t="s">
        <v>15</v>
      </c>
      <c r="P1148" s="97"/>
      <c r="Q1148" s="15" t="s">
        <v>45</v>
      </c>
    </row>
    <row r="1149" customFormat="false" ht="13.8" hidden="false" customHeight="false" outlineLevel="0" collapsed="false">
      <c r="A1149" s="348" t="s">
        <v>3274</v>
      </c>
      <c r="B1149" s="97"/>
      <c r="C1149" s="91" t="s">
        <v>3814</v>
      </c>
      <c r="D1149" s="19" t="s">
        <v>476</v>
      </c>
      <c r="E1149" s="19" t="s">
        <v>3815</v>
      </c>
      <c r="F1149" s="97"/>
      <c r="G1149" s="19"/>
      <c r="H1149" s="19" t="s">
        <v>1776</v>
      </c>
      <c r="I1149" s="97"/>
      <c r="J1149" s="97"/>
      <c r="K1149" s="97"/>
      <c r="L1149" s="97"/>
      <c r="M1149" s="19" t="s">
        <v>3816</v>
      </c>
      <c r="N1149" s="97"/>
      <c r="O1149" s="182" t="s">
        <v>3817</v>
      </c>
      <c r="P1149" s="97"/>
      <c r="Q1149" s="15" t="s">
        <v>45</v>
      </c>
    </row>
    <row r="1150" customFormat="false" ht="13.8" hidden="false" customHeight="false" outlineLevel="0" collapsed="false">
      <c r="A1150" s="348" t="s">
        <v>3276</v>
      </c>
      <c r="B1150" s="97"/>
      <c r="C1150" s="19" t="s">
        <v>3818</v>
      </c>
      <c r="D1150" s="19" t="s">
        <v>476</v>
      </c>
      <c r="E1150" s="19" t="s">
        <v>3819</v>
      </c>
      <c r="F1150" s="19" t="s">
        <v>3820</v>
      </c>
      <c r="G1150" s="119" t="n">
        <f aca="false">5000+500</f>
        <v>5500</v>
      </c>
      <c r="H1150" s="97"/>
      <c r="I1150" s="97"/>
      <c r="J1150" s="97"/>
      <c r="K1150" s="97"/>
      <c r="L1150" s="97"/>
      <c r="M1150" s="19" t="s">
        <v>3821</v>
      </c>
      <c r="N1150" s="97"/>
      <c r="O1150" s="434" t="s">
        <v>15</v>
      </c>
      <c r="P1150" s="19" t="n">
        <v>1</v>
      </c>
      <c r="Q1150" s="15" t="s">
        <v>45</v>
      </c>
    </row>
    <row r="1151" customFormat="false" ht="13.8" hidden="false" customHeight="false" outlineLevel="0" collapsed="false">
      <c r="A1151" s="348" t="s">
        <v>3281</v>
      </c>
      <c r="B1151" s="110" t="n">
        <v>0.668055555555555</v>
      </c>
      <c r="C1151" s="19" t="s">
        <v>3822</v>
      </c>
      <c r="D1151" s="19" t="s">
        <v>110</v>
      </c>
      <c r="E1151" s="91" t="s">
        <v>3823</v>
      </c>
      <c r="F1151" s="24" t="s">
        <v>3824</v>
      </c>
      <c r="G1151" s="19" t="n">
        <v>22000</v>
      </c>
      <c r="H1151" s="97"/>
      <c r="I1151" s="97"/>
      <c r="J1151" s="97"/>
      <c r="K1151" s="97"/>
      <c r="M1151" s="24" t="s">
        <v>3825</v>
      </c>
      <c r="N1151" s="20" t="n">
        <v>43273</v>
      </c>
      <c r="O1151" s="434" t="s">
        <v>15</v>
      </c>
      <c r="P1151" s="97"/>
      <c r="Q1151" s="15" t="s">
        <v>45</v>
      </c>
    </row>
    <row r="1152" customFormat="false" ht="13.8" hidden="false" customHeight="false" outlineLevel="0" collapsed="false">
      <c r="A1152" s="348" t="s">
        <v>3287</v>
      </c>
      <c r="B1152" s="19" t="s">
        <v>2206</v>
      </c>
      <c r="C1152" s="19" t="s">
        <v>3456</v>
      </c>
      <c r="D1152" s="19" t="s">
        <v>53</v>
      </c>
      <c r="E1152" s="91" t="s">
        <v>3826</v>
      </c>
      <c r="F1152" s="19" t="s">
        <v>3643</v>
      </c>
      <c r="G1152" s="19" t="n">
        <v>3500</v>
      </c>
      <c r="H1152" s="97"/>
      <c r="I1152" s="97"/>
      <c r="J1152" s="97"/>
      <c r="K1152" s="97"/>
      <c r="L1152" s="97"/>
      <c r="M1152" s="19" t="s">
        <v>3827</v>
      </c>
      <c r="N1152" s="20" t="n">
        <v>43271</v>
      </c>
      <c r="O1152" s="228" t="s">
        <v>3828</v>
      </c>
      <c r="P1152" s="19" t="n">
        <v>1</v>
      </c>
      <c r="Q1152" s="15" t="s">
        <v>45</v>
      </c>
    </row>
    <row r="1153" customFormat="false" ht="13.8" hidden="false" customHeight="false" outlineLevel="0" collapsed="false">
      <c r="A1153" s="348" t="s">
        <v>3293</v>
      </c>
      <c r="B1153" s="19" t="s">
        <v>1016</v>
      </c>
      <c r="C1153" s="91" t="s">
        <v>3829</v>
      </c>
      <c r="D1153" s="19" t="s">
        <v>53</v>
      </c>
      <c r="E1153" s="91" t="s">
        <v>3830</v>
      </c>
      <c r="F1153" s="19" t="s">
        <v>3643</v>
      </c>
      <c r="G1153" s="19" t="n">
        <v>5300</v>
      </c>
      <c r="H1153" s="97"/>
      <c r="I1153" s="97"/>
      <c r="J1153" s="97"/>
      <c r="K1153" s="97"/>
      <c r="L1153" s="97"/>
      <c r="M1153" s="19" t="s">
        <v>3831</v>
      </c>
      <c r="N1153" s="20" t="n">
        <v>43272</v>
      </c>
      <c r="O1153" s="434" t="s">
        <v>15</v>
      </c>
      <c r="P1153" s="19" t="n">
        <v>1</v>
      </c>
      <c r="Q1153" s="15" t="s">
        <v>45</v>
      </c>
    </row>
    <row r="1154" customFormat="false" ht="13.8" hidden="false" customHeight="false" outlineLevel="0" collapsed="false">
      <c r="A1154" s="348" t="s">
        <v>3298</v>
      </c>
      <c r="B1154" s="19" t="s">
        <v>3832</v>
      </c>
      <c r="C1154" s="19" t="n">
        <v>89167874190</v>
      </c>
      <c r="D1154" s="19" t="s">
        <v>476</v>
      </c>
      <c r="E1154" s="19" t="s">
        <v>3833</v>
      </c>
      <c r="F1154" s="97"/>
      <c r="G1154" s="19" t="s">
        <v>1310</v>
      </c>
      <c r="H1154" s="97"/>
      <c r="I1154" s="97"/>
      <c r="J1154" s="97"/>
      <c r="K1154" s="97"/>
      <c r="L1154" s="97"/>
      <c r="M1154" s="97"/>
      <c r="N1154" s="97"/>
      <c r="O1154" s="426" t="s">
        <v>3834</v>
      </c>
      <c r="P1154" s="97"/>
      <c r="Q1154" s="15" t="s">
        <v>45</v>
      </c>
    </row>
    <row r="1155" customFormat="false" ht="13.8" hidden="false" customHeight="false" outlineLevel="0" collapsed="false">
      <c r="A1155" s="238" t="s">
        <v>3835</v>
      </c>
      <c r="B1155" s="19" t="s">
        <v>2405</v>
      </c>
      <c r="C1155" s="19" t="s">
        <v>3836</v>
      </c>
      <c r="D1155" s="19" t="s">
        <v>53</v>
      </c>
      <c r="E1155" s="91" t="s">
        <v>3837</v>
      </c>
      <c r="F1155" s="19" t="s">
        <v>3838</v>
      </c>
      <c r="G1155" s="97"/>
      <c r="H1155" s="97"/>
      <c r="I1155" s="19"/>
      <c r="J1155" s="19"/>
      <c r="K1155" s="19" t="n">
        <v>5500</v>
      </c>
      <c r="L1155" s="19"/>
      <c r="M1155" s="19" t="s">
        <v>3839</v>
      </c>
      <c r="N1155" s="20" t="n">
        <v>43271</v>
      </c>
      <c r="O1155" s="434" t="s">
        <v>15</v>
      </c>
      <c r="P1155" s="19" t="n">
        <v>1</v>
      </c>
      <c r="Q1155" s="15" t="s">
        <v>45</v>
      </c>
    </row>
    <row r="1156" customFormat="false" ht="13.8" hidden="false" customHeight="false" outlineLevel="0" collapsed="false">
      <c r="A1156" s="348" t="s">
        <v>3840</v>
      </c>
      <c r="B1156" s="19" t="s">
        <v>602</v>
      </c>
      <c r="C1156" s="19" t="s">
        <v>3841</v>
      </c>
      <c r="D1156" s="19" t="s">
        <v>53</v>
      </c>
      <c r="E1156" s="91" t="s">
        <v>3842</v>
      </c>
      <c r="F1156" s="19" t="s">
        <v>3809</v>
      </c>
      <c r="G1156" s="19" t="n">
        <v>4100</v>
      </c>
      <c r="H1156" s="97"/>
      <c r="I1156" s="97"/>
      <c r="J1156" s="97"/>
      <c r="K1156" s="97"/>
      <c r="L1156" s="97"/>
      <c r="M1156" s="19" t="s">
        <v>3843</v>
      </c>
      <c r="N1156" s="20" t="n">
        <v>43272</v>
      </c>
      <c r="O1156" s="434" t="s">
        <v>15</v>
      </c>
      <c r="P1156" s="19" t="n">
        <v>1</v>
      </c>
      <c r="Q1156" s="15" t="s">
        <v>45</v>
      </c>
    </row>
    <row r="1157" customFormat="false" ht="13.8" hidden="false" customHeight="false" outlineLevel="0" collapsed="false">
      <c r="A1157" s="348" t="s">
        <v>3844</v>
      </c>
      <c r="B1157" s="19" t="s">
        <v>386</v>
      </c>
      <c r="C1157" s="19" t="s">
        <v>3845</v>
      </c>
      <c r="D1157" s="19" t="s">
        <v>110</v>
      </c>
      <c r="E1157" s="19" t="s">
        <v>3846</v>
      </c>
      <c r="F1157" s="19" t="s">
        <v>3809</v>
      </c>
      <c r="G1157" s="19" t="s">
        <v>933</v>
      </c>
      <c r="H1157" s="97"/>
      <c r="I1157" s="97"/>
      <c r="J1157" s="97"/>
      <c r="K1157" s="97"/>
      <c r="L1157" s="97"/>
      <c r="M1157" s="97"/>
      <c r="N1157" s="97"/>
      <c r="O1157" s="332" t="s">
        <v>3847</v>
      </c>
      <c r="P1157" s="19" t="n">
        <v>1</v>
      </c>
      <c r="Q1157" s="15" t="s">
        <v>45</v>
      </c>
    </row>
    <row r="1158" customFormat="false" ht="13.8" hidden="false" customHeight="false" outlineLevel="0" collapsed="false">
      <c r="A1158" s="348" t="s">
        <v>3848</v>
      </c>
      <c r="B1158" s="19" t="s">
        <v>3849</v>
      </c>
      <c r="C1158" s="19" t="s">
        <v>3850</v>
      </c>
      <c r="D1158" s="19" t="s">
        <v>53</v>
      </c>
      <c r="E1158" s="91" t="s">
        <v>3851</v>
      </c>
      <c r="F1158" s="19" t="s">
        <v>3627</v>
      </c>
      <c r="G1158" s="19" t="s">
        <v>463</v>
      </c>
      <c r="H1158" s="97"/>
      <c r="I1158" s="97"/>
      <c r="J1158" s="97"/>
      <c r="K1158" s="97"/>
      <c r="L1158" s="97"/>
      <c r="M1158" s="97"/>
      <c r="N1158" s="97"/>
      <c r="O1158" s="332" t="s">
        <v>3852</v>
      </c>
      <c r="P1158" s="19" t="n">
        <v>1</v>
      </c>
      <c r="Q1158" s="15" t="s">
        <v>45</v>
      </c>
    </row>
    <row r="1159" customFormat="false" ht="13.8" hidden="false" customHeight="false" outlineLevel="0" collapsed="false">
      <c r="A1159" s="97"/>
      <c r="B1159" s="97"/>
      <c r="C1159" s="97"/>
      <c r="D1159" s="97"/>
      <c r="E1159" s="97"/>
      <c r="F1159" s="97"/>
      <c r="G1159" s="97"/>
      <c r="H1159" s="97"/>
      <c r="I1159" s="97"/>
      <c r="J1159" s="97"/>
      <c r="K1159" s="97"/>
      <c r="L1159" s="97"/>
      <c r="M1159" s="97"/>
      <c r="N1159" s="97"/>
      <c r="O1159" s="97"/>
      <c r="P1159" s="97"/>
      <c r="Q1159" s="15" t="s">
        <v>45</v>
      </c>
    </row>
    <row r="1160" customFormat="false" ht="13.8" hidden="false" customHeight="false" outlineLevel="0" collapsed="false">
      <c r="A1160" s="3" t="s">
        <v>34</v>
      </c>
      <c r="B1160" s="59" t="s">
        <v>1</v>
      </c>
      <c r="C1160" s="4" t="s">
        <v>35</v>
      </c>
      <c r="D1160" s="4" t="s">
        <v>3</v>
      </c>
      <c r="E1160" s="4" t="s">
        <v>1021</v>
      </c>
      <c r="F1160" s="5" t="s">
        <v>37</v>
      </c>
      <c r="G1160" s="4" t="s">
        <v>38</v>
      </c>
      <c r="H1160" s="6" t="s">
        <v>39</v>
      </c>
      <c r="I1160" s="6"/>
      <c r="J1160" s="6"/>
      <c r="K1160" s="6" t="s">
        <v>40</v>
      </c>
      <c r="L1160" s="6"/>
      <c r="M1160" s="4" t="s">
        <v>41</v>
      </c>
      <c r="N1160" s="6" t="s">
        <v>42</v>
      </c>
      <c r="O1160" s="370" t="s">
        <v>43</v>
      </c>
      <c r="P1160" s="4" t="s">
        <v>44</v>
      </c>
      <c r="Q1160" s="15" t="s">
        <v>45</v>
      </c>
    </row>
    <row r="1161" customFormat="false" ht="13.8" hidden="false" customHeight="false" outlineLevel="0" collapsed="false">
      <c r="A1161" s="60" t="n">
        <v>43271</v>
      </c>
      <c r="B1161" s="374" t="s">
        <v>311</v>
      </c>
      <c r="E1161" s="63"/>
      <c r="F1161" s="64" t="n">
        <f aca="false">G1161+H1161+K1161</f>
        <v>43300</v>
      </c>
      <c r="G1161" s="65" t="n">
        <f aca="false">SUM(G1162:G1188)</f>
        <v>34100</v>
      </c>
      <c r="H1161" s="115" t="n">
        <f aca="false">SUM(H1162:H1188)</f>
        <v>9200</v>
      </c>
      <c r="I1161" s="65"/>
      <c r="J1161" s="65"/>
      <c r="K1161" s="65" t="n">
        <f aca="false">SUM(K1162:K1188)</f>
        <v>0</v>
      </c>
      <c r="L1161" s="65"/>
      <c r="M1161" s="281"/>
      <c r="N1161" s="281"/>
      <c r="O1161" s="97"/>
      <c r="P1161" s="65" t="n">
        <f aca="false">SUM(P1162:P23114)</f>
        <v>9.13553911076444E+045</v>
      </c>
      <c r="Q1161" s="15" t="s">
        <v>45</v>
      </c>
    </row>
    <row r="1162" customFormat="false" ht="13.8" hidden="false" customHeight="false" outlineLevel="0" collapsed="false">
      <c r="A1162" s="348" t="s">
        <v>2931</v>
      </c>
      <c r="B1162" s="110" t="n">
        <v>0.385416666666667</v>
      </c>
      <c r="C1162" s="19" t="n">
        <v>84997870512</v>
      </c>
      <c r="D1162" s="19" t="s">
        <v>110</v>
      </c>
      <c r="E1162" s="19" t="s">
        <v>3853</v>
      </c>
      <c r="F1162" s="19" t="s">
        <v>545</v>
      </c>
      <c r="G1162" s="19" t="s">
        <v>3854</v>
      </c>
      <c r="H1162" s="97"/>
      <c r="I1162" s="97"/>
      <c r="J1162" s="97"/>
      <c r="K1162" s="97"/>
      <c r="L1162" s="97"/>
      <c r="M1162" s="97"/>
      <c r="N1162" s="97"/>
      <c r="O1162" s="302" t="s">
        <v>3721</v>
      </c>
      <c r="P1162" s="19" t="n">
        <v>1</v>
      </c>
      <c r="Q1162" s="15" t="s">
        <v>45</v>
      </c>
    </row>
    <row r="1163" customFormat="false" ht="13.8" hidden="false" customHeight="false" outlineLevel="0" collapsed="false">
      <c r="A1163" s="91" t="s">
        <v>3775</v>
      </c>
      <c r="B1163" s="91" t="s">
        <v>3775</v>
      </c>
      <c r="C1163" s="91" t="s">
        <v>3855</v>
      </c>
      <c r="D1163" s="91" t="s">
        <v>3856</v>
      </c>
      <c r="E1163" s="33" t="s">
        <v>3857</v>
      </c>
      <c r="F1163" s="33" t="s">
        <v>3857</v>
      </c>
      <c r="G1163" s="91" t="s">
        <v>3858</v>
      </c>
      <c r="H1163" s="91"/>
      <c r="I1163" s="91"/>
      <c r="J1163" s="91"/>
      <c r="K1163" s="91"/>
      <c r="L1163" s="91"/>
      <c r="M1163" s="19" t="s">
        <v>3859</v>
      </c>
      <c r="N1163" s="99" t="n">
        <v>43273</v>
      </c>
      <c r="O1163" s="207" t="s">
        <v>3860</v>
      </c>
      <c r="P1163" s="19" t="n">
        <v>1</v>
      </c>
      <c r="Q1163" s="15" t="s">
        <v>45</v>
      </c>
    </row>
    <row r="1164" customFormat="false" ht="13.8" hidden="false" customHeight="false" outlineLevel="0" collapsed="false">
      <c r="A1164" s="348" t="s">
        <v>2931</v>
      </c>
      <c r="B1164" s="108" t="n">
        <v>0.417361111111111</v>
      </c>
      <c r="C1164" s="56" t="s">
        <v>3861</v>
      </c>
      <c r="D1164" s="91" t="s">
        <v>110</v>
      </c>
      <c r="E1164" s="91" t="s">
        <v>3862</v>
      </c>
      <c r="F1164" s="91"/>
      <c r="G1164" s="91"/>
      <c r="H1164" s="91"/>
      <c r="I1164" s="91"/>
      <c r="J1164" s="91"/>
      <c r="K1164" s="91"/>
      <c r="L1164" s="91"/>
      <c r="M1164" s="91"/>
      <c r="N1164" s="91"/>
      <c r="O1164" s="97"/>
      <c r="P1164" s="97"/>
      <c r="Q1164" s="15" t="s">
        <v>45</v>
      </c>
    </row>
    <row r="1165" customFormat="false" ht="13.8" hidden="false" customHeight="false" outlineLevel="0" collapsed="false">
      <c r="A1165" s="348" t="s">
        <v>2683</v>
      </c>
      <c r="B1165" s="91" t="s">
        <v>449</v>
      </c>
      <c r="C1165" s="91" t="s">
        <v>3863</v>
      </c>
      <c r="D1165" s="19" t="s">
        <v>53</v>
      </c>
      <c r="E1165" s="91" t="s">
        <v>3864</v>
      </c>
      <c r="F1165" s="91" t="s">
        <v>3865</v>
      </c>
      <c r="G1165" s="91"/>
      <c r="H1165" s="91"/>
      <c r="I1165" s="91"/>
      <c r="J1165" s="91"/>
      <c r="K1165" s="91"/>
      <c r="L1165" s="91"/>
      <c r="M1165" s="91"/>
      <c r="N1165" s="91"/>
      <c r="O1165" s="434" t="s">
        <v>15</v>
      </c>
      <c r="P1165" s="19" t="n">
        <v>1</v>
      </c>
      <c r="Q1165" s="15" t="s">
        <v>45</v>
      </c>
    </row>
    <row r="1166" customFormat="false" ht="13.8" hidden="false" customHeight="false" outlineLevel="0" collapsed="false">
      <c r="A1166" s="348" t="s">
        <v>2870</v>
      </c>
      <c r="B1166" s="108" t="n">
        <v>0.459722222222222</v>
      </c>
      <c r="C1166" s="91" t="s">
        <v>3866</v>
      </c>
      <c r="D1166" s="91" t="s">
        <v>110</v>
      </c>
      <c r="E1166" s="91" t="s">
        <v>3867</v>
      </c>
      <c r="F1166" s="91" t="s">
        <v>3868</v>
      </c>
      <c r="G1166" s="91" t="s">
        <v>651</v>
      </c>
      <c r="H1166" s="91"/>
      <c r="I1166" s="91"/>
      <c r="J1166" s="91"/>
      <c r="K1166" s="91"/>
      <c r="L1166" s="91"/>
      <c r="M1166" s="91"/>
      <c r="N1166" s="91"/>
      <c r="O1166" s="302" t="s">
        <v>3869</v>
      </c>
      <c r="P1166" s="97"/>
      <c r="Q1166" s="15" t="s">
        <v>45</v>
      </c>
    </row>
    <row r="1167" customFormat="false" ht="13.8" hidden="false" customHeight="false" outlineLevel="0" collapsed="false">
      <c r="A1167" s="348" t="s">
        <v>2877</v>
      </c>
      <c r="B1167" s="91" t="s">
        <v>1505</v>
      </c>
      <c r="C1167" s="91" t="s">
        <v>3870</v>
      </c>
      <c r="D1167" s="19" t="s">
        <v>53</v>
      </c>
      <c r="E1167" s="91" t="s">
        <v>3871</v>
      </c>
      <c r="F1167" s="91" t="s">
        <v>3872</v>
      </c>
      <c r="G1167" s="91"/>
      <c r="H1167" s="91"/>
      <c r="I1167" s="91"/>
      <c r="J1167" s="91"/>
      <c r="K1167" s="91"/>
      <c r="L1167" s="91"/>
      <c r="M1167" s="91"/>
      <c r="N1167" s="91"/>
      <c r="O1167" s="292" t="s">
        <v>3873</v>
      </c>
      <c r="P1167" s="19" t="n">
        <v>1</v>
      </c>
      <c r="Q1167" s="15" t="s">
        <v>45</v>
      </c>
    </row>
    <row r="1168" customFormat="false" ht="13.8" hidden="false" customHeight="false" outlineLevel="0" collapsed="false">
      <c r="A1168" s="348" t="s">
        <v>2953</v>
      </c>
      <c r="B1168" s="108" t="n">
        <v>0.477083333333333</v>
      </c>
      <c r="C1168" s="91" t="n">
        <v>84956983398</v>
      </c>
      <c r="D1168" s="91" t="s">
        <v>110</v>
      </c>
      <c r="E1168" s="91" t="s">
        <v>3874</v>
      </c>
      <c r="F1168" s="91" t="s">
        <v>3875</v>
      </c>
      <c r="G1168" s="91" t="s">
        <v>3876</v>
      </c>
      <c r="H1168" s="91"/>
      <c r="I1168" s="91"/>
      <c r="J1168" s="91"/>
      <c r="K1168" s="91"/>
      <c r="L1168" s="91"/>
      <c r="M1168" s="91" t="s">
        <v>3516</v>
      </c>
      <c r="N1168" s="91" t="s">
        <v>3877</v>
      </c>
      <c r="O1168" s="141" t="s">
        <v>377</v>
      </c>
      <c r="P1168" s="19" t="n">
        <v>1</v>
      </c>
      <c r="Q1168" s="15" t="s">
        <v>45</v>
      </c>
    </row>
    <row r="1169" customFormat="false" ht="13.8" hidden="false" customHeight="false" outlineLevel="0" collapsed="false">
      <c r="A1169" s="348" t="s">
        <v>2700</v>
      </c>
      <c r="B1169" s="91" t="s">
        <v>589</v>
      </c>
      <c r="C1169" s="91" t="s">
        <v>3878</v>
      </c>
      <c r="D1169" s="19" t="s">
        <v>53</v>
      </c>
      <c r="E1169" s="91" t="s">
        <v>3879</v>
      </c>
      <c r="F1169" s="91"/>
      <c r="G1169" s="91"/>
      <c r="H1169" s="91"/>
      <c r="I1169" s="91"/>
      <c r="J1169" s="91"/>
      <c r="K1169" s="91"/>
      <c r="L1169" s="91"/>
      <c r="M1169" s="91"/>
      <c r="N1169" s="91"/>
      <c r="O1169" s="332" t="s">
        <v>3880</v>
      </c>
      <c r="P1169" s="19" t="n">
        <v>1</v>
      </c>
      <c r="Q1169" s="15" t="s">
        <v>45</v>
      </c>
    </row>
    <row r="1170" customFormat="false" ht="13.8" hidden="false" customHeight="false" outlineLevel="0" collapsed="false">
      <c r="A1170" s="348" t="s">
        <v>2825</v>
      </c>
      <c r="B1170" s="108" t="n">
        <v>0.48125</v>
      </c>
      <c r="C1170" s="98" t="s">
        <v>3881</v>
      </c>
      <c r="D1170" s="24" t="s">
        <v>476</v>
      </c>
      <c r="E1170" s="91" t="s">
        <v>3882</v>
      </c>
      <c r="F1170" s="91" t="s">
        <v>3883</v>
      </c>
      <c r="G1170" s="91" t="n">
        <v>5000</v>
      </c>
      <c r="H1170" s="91"/>
      <c r="I1170" s="91"/>
      <c r="J1170" s="91"/>
      <c r="K1170" s="91"/>
      <c r="L1170" s="91"/>
      <c r="M1170" s="91" t="s">
        <v>3884</v>
      </c>
      <c r="N1170" s="99" t="n">
        <v>43271</v>
      </c>
      <c r="O1170" s="434" t="s">
        <v>15</v>
      </c>
      <c r="P1170" s="19" t="n">
        <v>1</v>
      </c>
      <c r="Q1170" s="15" t="s">
        <v>45</v>
      </c>
    </row>
    <row r="1171" customFormat="false" ht="13.8" hidden="false" customHeight="false" outlineLevel="0" collapsed="false">
      <c r="A1171" s="348" t="s">
        <v>2707</v>
      </c>
      <c r="B1171" s="91" t="s">
        <v>940</v>
      </c>
      <c r="C1171" s="91" t="s">
        <v>3885</v>
      </c>
      <c r="D1171" s="24" t="s">
        <v>476</v>
      </c>
      <c r="E1171" s="91" t="s">
        <v>3886</v>
      </c>
      <c r="F1171" s="91" t="s">
        <v>3887</v>
      </c>
      <c r="G1171" s="91" t="n">
        <v>5700</v>
      </c>
      <c r="H1171" s="91"/>
      <c r="I1171" s="91"/>
      <c r="J1171" s="91"/>
      <c r="K1171" s="91"/>
      <c r="L1171" s="91"/>
      <c r="M1171" s="91" t="s">
        <v>3888</v>
      </c>
      <c r="N1171" s="99" t="n">
        <v>43274</v>
      </c>
      <c r="O1171" s="434" t="s">
        <v>15</v>
      </c>
      <c r="P1171" s="19" t="n">
        <v>1</v>
      </c>
      <c r="Q1171" s="15" t="s">
        <v>45</v>
      </c>
    </row>
    <row r="1172" customFormat="false" ht="13.8" hidden="false" customHeight="false" outlineLevel="0" collapsed="false">
      <c r="A1172" s="348" t="s">
        <v>2712</v>
      </c>
      <c r="B1172" s="91" t="s">
        <v>395</v>
      </c>
      <c r="C1172" s="211" t="s">
        <v>3889</v>
      </c>
      <c r="D1172" s="19" t="s">
        <v>53</v>
      </c>
      <c r="E1172" s="91" t="s">
        <v>3890</v>
      </c>
      <c r="F1172" s="91" t="s">
        <v>3891</v>
      </c>
      <c r="G1172" s="91" t="s">
        <v>139</v>
      </c>
      <c r="H1172" s="91"/>
      <c r="I1172" s="91"/>
      <c r="J1172" s="91"/>
      <c r="K1172" s="91"/>
      <c r="L1172" s="91"/>
      <c r="M1172" s="91"/>
      <c r="N1172" s="91"/>
      <c r="O1172" s="332" t="s">
        <v>3892</v>
      </c>
      <c r="P1172" s="19" t="n">
        <v>1</v>
      </c>
      <c r="Q1172" s="15" t="s">
        <v>45</v>
      </c>
    </row>
    <row r="1173" customFormat="false" ht="13.8" hidden="false" customHeight="false" outlineLevel="0" collapsed="false">
      <c r="A1173" s="348" t="s">
        <v>2898</v>
      </c>
      <c r="B1173" s="91" t="s">
        <v>284</v>
      </c>
      <c r="C1173" s="91" t="n">
        <v>89264657683</v>
      </c>
      <c r="D1173" s="24" t="s">
        <v>476</v>
      </c>
      <c r="E1173" s="91" t="s">
        <v>3893</v>
      </c>
      <c r="F1173" s="91"/>
      <c r="G1173" s="91" t="s">
        <v>1310</v>
      </c>
      <c r="H1173" s="91"/>
      <c r="I1173" s="91"/>
      <c r="J1173" s="91"/>
      <c r="K1173" s="91"/>
      <c r="L1173" s="91"/>
      <c r="M1173" s="91"/>
      <c r="N1173" s="91"/>
      <c r="O1173" s="426" t="s">
        <v>3894</v>
      </c>
      <c r="P1173" s="19" t="n">
        <v>1</v>
      </c>
      <c r="Q1173" s="15" t="s">
        <v>45</v>
      </c>
    </row>
    <row r="1174" customFormat="false" ht="13.8" hidden="false" customHeight="false" outlineLevel="0" collapsed="false">
      <c r="A1174" s="348" t="s">
        <v>2903</v>
      </c>
      <c r="B1174" s="91" t="s">
        <v>365</v>
      </c>
      <c r="C1174" s="98" t="s">
        <v>3895</v>
      </c>
      <c r="D1174" s="24" t="s">
        <v>476</v>
      </c>
      <c r="E1174" s="91" t="s">
        <v>3896</v>
      </c>
      <c r="F1174" s="91" t="s">
        <v>3897</v>
      </c>
      <c r="G1174" s="91" t="n">
        <v>5100</v>
      </c>
      <c r="H1174" s="91"/>
      <c r="I1174" s="91"/>
      <c r="J1174" s="91"/>
      <c r="K1174" s="91"/>
      <c r="L1174" s="100"/>
      <c r="M1174" s="113" t="s">
        <v>3898</v>
      </c>
      <c r="N1174" s="99" t="n">
        <v>43274</v>
      </c>
      <c r="O1174" s="434" t="s">
        <v>15</v>
      </c>
      <c r="P1174" s="19" t="n">
        <v>1</v>
      </c>
      <c r="Q1174" s="15" t="s">
        <v>45</v>
      </c>
    </row>
    <row r="1175" customFormat="false" ht="13.8" hidden="false" customHeight="false" outlineLevel="0" collapsed="false">
      <c r="A1175" s="348" t="s">
        <v>2768</v>
      </c>
      <c r="B1175" s="108" t="n">
        <v>0.5625</v>
      </c>
      <c r="C1175" s="91" t="n">
        <v>84957256148</v>
      </c>
      <c r="D1175" s="91" t="s">
        <v>110</v>
      </c>
      <c r="E1175" s="91" t="s">
        <v>3899</v>
      </c>
      <c r="F1175" s="91" t="s">
        <v>3900</v>
      </c>
      <c r="G1175" s="91" t="s">
        <v>3901</v>
      </c>
      <c r="H1175" s="91"/>
      <c r="I1175" s="91"/>
      <c r="J1175" s="91"/>
      <c r="K1175" s="91"/>
      <c r="L1175" s="91"/>
      <c r="M1175" s="91"/>
      <c r="N1175" s="91"/>
      <c r="O1175" s="302" t="s">
        <v>3902</v>
      </c>
      <c r="P1175" s="19" t="n">
        <v>1</v>
      </c>
      <c r="Q1175" s="15" t="s">
        <v>45</v>
      </c>
    </row>
    <row r="1176" customFormat="false" ht="13.8" hidden="false" customHeight="false" outlineLevel="0" collapsed="false">
      <c r="A1176" s="348" t="s">
        <v>2912</v>
      </c>
      <c r="B1176" s="108" t="n">
        <v>0.604166666666667</v>
      </c>
      <c r="C1176" s="91" t="n">
        <v>89254065789</v>
      </c>
      <c r="D1176" s="24" t="s">
        <v>476</v>
      </c>
      <c r="E1176" s="91" t="s">
        <v>3903</v>
      </c>
      <c r="F1176" s="91"/>
      <c r="G1176" s="91"/>
      <c r="H1176" s="91"/>
      <c r="I1176" s="91"/>
      <c r="J1176" s="91"/>
      <c r="K1176" s="91"/>
      <c r="L1176" s="91"/>
      <c r="M1176" s="91"/>
      <c r="N1176" s="91"/>
      <c r="O1176" s="437" t="s">
        <v>3904</v>
      </c>
      <c r="P1176" s="19" t="n">
        <v>1</v>
      </c>
      <c r="Q1176" s="15" t="s">
        <v>45</v>
      </c>
    </row>
    <row r="1177" customFormat="false" ht="13.8" hidden="false" customHeight="false" outlineLevel="0" collapsed="false">
      <c r="A1177" s="348" t="s">
        <v>2918</v>
      </c>
      <c r="B1177" s="108" t="n">
        <v>0.630555555555556</v>
      </c>
      <c r="C1177" s="91" t="s">
        <v>3905</v>
      </c>
      <c r="D1177" s="91" t="s">
        <v>110</v>
      </c>
      <c r="E1177" s="91" t="s">
        <v>3905</v>
      </c>
      <c r="F1177" s="91" t="s">
        <v>3905</v>
      </c>
      <c r="G1177" s="91" t="n">
        <v>3300</v>
      </c>
      <c r="H1177" s="91"/>
      <c r="I1177" s="91"/>
      <c r="J1177" s="91"/>
      <c r="K1177" s="91"/>
      <c r="L1177" s="100"/>
      <c r="M1177" s="113" t="s">
        <v>3906</v>
      </c>
      <c r="N1177" s="91" t="n">
        <v>23.06</v>
      </c>
      <c r="O1177" s="239" t="s">
        <v>1100</v>
      </c>
      <c r="P1177" s="19" t="n">
        <v>1</v>
      </c>
      <c r="Q1177" s="15" t="s">
        <v>45</v>
      </c>
    </row>
    <row r="1178" customFormat="false" ht="13.8" hidden="false" customHeight="false" outlineLevel="0" collapsed="false">
      <c r="A1178" s="348" t="s">
        <v>2922</v>
      </c>
      <c r="B1178" s="108" t="n">
        <v>0.634027777777778</v>
      </c>
      <c r="C1178" s="91" t="s">
        <v>3907</v>
      </c>
      <c r="D1178" s="91" t="s">
        <v>110</v>
      </c>
      <c r="E1178" s="91" t="s">
        <v>3908</v>
      </c>
      <c r="F1178" s="91" t="s">
        <v>3909</v>
      </c>
      <c r="H1178" s="91" t="n">
        <v>9200</v>
      </c>
      <c r="I1178" s="91"/>
      <c r="J1178" s="91"/>
      <c r="K1178" s="91"/>
      <c r="L1178" s="91"/>
      <c r="M1178" s="91" t="s">
        <v>3910</v>
      </c>
      <c r="N1178" s="99" t="n">
        <v>43281</v>
      </c>
      <c r="O1178" s="207" t="s">
        <v>3911</v>
      </c>
      <c r="P1178" s="19" t="n">
        <v>1</v>
      </c>
      <c r="Q1178" s="15" t="s">
        <v>45</v>
      </c>
    </row>
    <row r="1179" customFormat="false" ht="13.8" hidden="false" customHeight="false" outlineLevel="0" collapsed="false">
      <c r="A1179" s="348" t="s">
        <v>2927</v>
      </c>
      <c r="B1179" s="91" t="s">
        <v>2206</v>
      </c>
      <c r="C1179" s="91" t="s">
        <v>3912</v>
      </c>
      <c r="D1179" s="19" t="s">
        <v>53</v>
      </c>
      <c r="E1179" s="91" t="s">
        <v>3913</v>
      </c>
      <c r="F1179" s="91" t="s">
        <v>3627</v>
      </c>
      <c r="G1179" s="91"/>
      <c r="H1179" s="91" t="s">
        <v>1103</v>
      </c>
      <c r="I1179" s="91"/>
      <c r="J1179" s="91"/>
      <c r="K1179" s="91"/>
      <c r="L1179" s="91"/>
      <c r="M1179" s="91"/>
      <c r="N1179" s="91"/>
      <c r="O1179" s="302" t="s">
        <v>3902</v>
      </c>
      <c r="P1179" s="19" t="n">
        <v>1</v>
      </c>
      <c r="Q1179" s="15" t="s">
        <v>45</v>
      </c>
    </row>
    <row r="1180" customFormat="false" ht="13.8" hidden="false" customHeight="false" outlineLevel="0" collapsed="false">
      <c r="A1180" s="348" t="s">
        <v>2997</v>
      </c>
      <c r="B1180" s="91" t="s">
        <v>78</v>
      </c>
      <c r="C1180" s="91" t="s">
        <v>3914</v>
      </c>
      <c r="D1180" s="19" t="s">
        <v>53</v>
      </c>
      <c r="E1180" s="91" t="s">
        <v>3915</v>
      </c>
      <c r="F1180" s="91" t="s">
        <v>3916</v>
      </c>
      <c r="G1180" s="91" t="n">
        <v>4100</v>
      </c>
      <c r="H1180" s="91"/>
      <c r="I1180" s="91"/>
      <c r="J1180" s="91"/>
      <c r="K1180" s="91"/>
      <c r="L1180" s="91"/>
      <c r="M1180" s="91" t="s">
        <v>3917</v>
      </c>
      <c r="N1180" s="99" t="n">
        <v>43273</v>
      </c>
      <c r="O1180" s="239" t="s">
        <v>1100</v>
      </c>
      <c r="P1180" s="19" t="n">
        <v>1</v>
      </c>
      <c r="Q1180" s="15" t="s">
        <v>45</v>
      </c>
    </row>
    <row r="1181" customFormat="false" ht="13.8" hidden="false" customHeight="false" outlineLevel="0" collapsed="false">
      <c r="A1181" s="348" t="s">
        <v>3003</v>
      </c>
      <c r="B1181" s="108" t="n">
        <v>0.684027777777778</v>
      </c>
      <c r="C1181" s="91" t="s">
        <v>3918</v>
      </c>
      <c r="D1181" s="91" t="s">
        <v>110</v>
      </c>
      <c r="E1181" s="91" t="s">
        <v>3919</v>
      </c>
      <c r="F1181" s="91" t="s">
        <v>3920</v>
      </c>
      <c r="G1181" s="91"/>
      <c r="H1181" s="91"/>
      <c r="I1181" s="91"/>
      <c r="J1181" s="91"/>
      <c r="K1181" s="91"/>
      <c r="L1181" s="91"/>
      <c r="M1181" s="91" t="s">
        <v>3731</v>
      </c>
      <c r="N1181" s="91" t="s">
        <v>3877</v>
      </c>
      <c r="O1181" s="19" t="s">
        <v>3732</v>
      </c>
      <c r="P1181" s="19" t="n">
        <v>0</v>
      </c>
      <c r="Q1181" s="15" t="s">
        <v>45</v>
      </c>
    </row>
    <row r="1182" customFormat="false" ht="13.8" hidden="false" customHeight="false" outlineLevel="0" collapsed="false">
      <c r="A1182" s="348" t="s">
        <v>3154</v>
      </c>
      <c r="B1182" s="91" t="s">
        <v>2405</v>
      </c>
      <c r="C1182" s="91" t="s">
        <v>3921</v>
      </c>
      <c r="D1182" s="19" t="s">
        <v>53</v>
      </c>
      <c r="E1182" s="91" t="s">
        <v>3922</v>
      </c>
      <c r="F1182" s="91" t="s">
        <v>3923</v>
      </c>
      <c r="G1182" s="91"/>
      <c r="H1182" s="91"/>
      <c r="I1182" s="91"/>
      <c r="J1182" s="91"/>
      <c r="K1182" s="91"/>
      <c r="L1182" s="91"/>
      <c r="M1182" s="91"/>
      <c r="N1182" s="91"/>
      <c r="O1182" s="438" t="s">
        <v>723</v>
      </c>
      <c r="P1182" s="19" t="n">
        <v>1</v>
      </c>
      <c r="Q1182" s="15" t="s">
        <v>45</v>
      </c>
    </row>
    <row r="1183" customFormat="false" ht="13.8" hidden="false" customHeight="false" outlineLevel="0" collapsed="false">
      <c r="A1183" s="348" t="s">
        <v>3158</v>
      </c>
      <c r="B1183" s="91" t="s">
        <v>3275</v>
      </c>
      <c r="C1183" s="91" t="s">
        <v>3924</v>
      </c>
      <c r="D1183" s="19" t="s">
        <v>53</v>
      </c>
      <c r="E1183" s="91" t="s">
        <v>3925</v>
      </c>
      <c r="F1183" s="91" t="s">
        <v>3926</v>
      </c>
      <c r="G1183" s="91" t="n">
        <v>3500</v>
      </c>
      <c r="H1183" s="91"/>
      <c r="I1183" s="91"/>
      <c r="J1183" s="91"/>
      <c r="K1183" s="91"/>
      <c r="L1183" s="91"/>
      <c r="M1183" s="91" t="s">
        <v>3927</v>
      </c>
      <c r="N1183" s="99" t="n">
        <v>43272</v>
      </c>
      <c r="O1183" s="239" t="s">
        <v>1100</v>
      </c>
      <c r="P1183" s="19" t="n">
        <v>1</v>
      </c>
      <c r="Q1183" s="15" t="s">
        <v>45</v>
      </c>
    </row>
    <row r="1184" customFormat="false" ht="13.8" hidden="false" customHeight="false" outlineLevel="0" collapsed="false">
      <c r="A1184" s="348" t="s">
        <v>3161</v>
      </c>
      <c r="B1184" s="91"/>
      <c r="C1184" s="91" t="s">
        <v>3928</v>
      </c>
      <c r="D1184" s="91" t="s">
        <v>476</v>
      </c>
      <c r="E1184" s="91" t="s">
        <v>3929</v>
      </c>
      <c r="F1184" s="91" t="s">
        <v>3930</v>
      </c>
      <c r="G1184" s="91" t="s">
        <v>3931</v>
      </c>
      <c r="H1184" s="91"/>
      <c r="I1184" s="91"/>
      <c r="J1184" s="91"/>
      <c r="K1184" s="91"/>
      <c r="L1184" s="91"/>
      <c r="M1184" s="91"/>
      <c r="N1184" s="91"/>
      <c r="O1184" s="95" t="s">
        <v>3932</v>
      </c>
      <c r="P1184" s="97"/>
      <c r="Q1184" s="15" t="s">
        <v>45</v>
      </c>
    </row>
    <row r="1185" customFormat="false" ht="13.8" hidden="false" customHeight="false" outlineLevel="0" collapsed="false">
      <c r="A1185" s="348" t="s">
        <v>3165</v>
      </c>
      <c r="B1185" s="91" t="s">
        <v>2669</v>
      </c>
      <c r="C1185" s="91" t="s">
        <v>3933</v>
      </c>
      <c r="D1185" s="19" t="s">
        <v>53</v>
      </c>
      <c r="E1185" s="91" t="s">
        <v>3934</v>
      </c>
      <c r="F1185" s="91" t="s">
        <v>3809</v>
      </c>
      <c r="G1185" s="91" t="n">
        <v>3000</v>
      </c>
      <c r="H1185" s="91"/>
      <c r="I1185" s="91"/>
      <c r="J1185" s="91"/>
      <c r="K1185" s="91"/>
      <c r="L1185" s="91"/>
      <c r="M1185" s="91" t="s">
        <v>3935</v>
      </c>
      <c r="N1185" s="99" t="n">
        <v>43272</v>
      </c>
      <c r="O1185" s="239" t="s">
        <v>1100</v>
      </c>
      <c r="P1185" s="19" t="n">
        <v>1</v>
      </c>
      <c r="Q1185" s="15" t="s">
        <v>45</v>
      </c>
    </row>
    <row r="1186" customFormat="false" ht="13.8" hidden="false" customHeight="false" outlineLevel="0" collapsed="false">
      <c r="A1186" s="348" t="s">
        <v>3251</v>
      </c>
      <c r="B1186" s="91" t="s">
        <v>83</v>
      </c>
      <c r="C1186" s="91" t="s">
        <v>3936</v>
      </c>
      <c r="D1186" s="19" t="s">
        <v>53</v>
      </c>
      <c r="E1186" s="91" t="s">
        <v>3937</v>
      </c>
      <c r="F1186" s="91" t="s">
        <v>3938</v>
      </c>
      <c r="G1186" s="91"/>
      <c r="H1186" s="91"/>
      <c r="I1186" s="91"/>
      <c r="J1186" s="91"/>
      <c r="K1186" s="91"/>
      <c r="L1186" s="91"/>
      <c r="M1186" s="91"/>
      <c r="N1186" s="91"/>
      <c r="O1186" s="380" t="s">
        <v>3939</v>
      </c>
      <c r="P1186" s="19" t="n">
        <v>1</v>
      </c>
      <c r="Q1186" s="15" t="s">
        <v>45</v>
      </c>
    </row>
    <row r="1187" customFormat="false" ht="13.8" hidden="false" customHeight="false" outlineLevel="0" collapsed="false">
      <c r="A1187" s="348" t="s">
        <v>3256</v>
      </c>
      <c r="B1187" s="91" t="s">
        <v>304</v>
      </c>
      <c r="C1187" s="91" t="s">
        <v>3940</v>
      </c>
      <c r="D1187" s="19" t="s">
        <v>53</v>
      </c>
      <c r="E1187" s="91" t="s">
        <v>3941</v>
      </c>
      <c r="F1187" s="91"/>
      <c r="G1187" s="91" t="n">
        <v>4400</v>
      </c>
      <c r="H1187" s="91"/>
      <c r="I1187" s="91"/>
      <c r="J1187" s="91"/>
      <c r="K1187" s="91"/>
      <c r="L1187" s="91"/>
      <c r="M1187" s="91" t="s">
        <v>3942</v>
      </c>
      <c r="N1187" s="99" t="n">
        <v>43273</v>
      </c>
      <c r="O1187" s="239" t="s">
        <v>1100</v>
      </c>
      <c r="P1187" s="19" t="n">
        <v>1</v>
      </c>
      <c r="Q1187" s="15" t="s">
        <v>45</v>
      </c>
    </row>
    <row r="1188" customFormat="false" ht="13.8" hidden="false" customHeight="false" outlineLevel="0" collapsed="false">
      <c r="A1188" s="91"/>
      <c r="B1188" s="91"/>
      <c r="C1188" s="91"/>
      <c r="D1188" s="91"/>
      <c r="E1188" s="91"/>
      <c r="F1188" s="91"/>
      <c r="G1188" s="91"/>
      <c r="H1188" s="91"/>
      <c r="I1188" s="91"/>
      <c r="J1188" s="91"/>
      <c r="K1188" s="91"/>
      <c r="L1188" s="91"/>
      <c r="M1188" s="91"/>
      <c r="N1188" s="91"/>
      <c r="O1188" s="97"/>
      <c r="P1188" s="97"/>
      <c r="Q1188" s="15" t="s">
        <v>45</v>
      </c>
    </row>
    <row r="1189" customFormat="false" ht="13.8" hidden="false" customHeight="false" outlineLevel="0" collapsed="false">
      <c r="A1189" s="3" t="s">
        <v>34</v>
      </c>
      <c r="B1189" s="59" t="s">
        <v>1</v>
      </c>
      <c r="C1189" s="4" t="s">
        <v>35</v>
      </c>
      <c r="D1189" s="4" t="s">
        <v>3</v>
      </c>
      <c r="E1189" s="4" t="s">
        <v>1021</v>
      </c>
      <c r="F1189" s="5" t="s">
        <v>37</v>
      </c>
      <c r="G1189" s="4" t="s">
        <v>38</v>
      </c>
      <c r="H1189" s="6" t="s">
        <v>39</v>
      </c>
      <c r="I1189" s="6"/>
      <c r="J1189" s="6"/>
      <c r="K1189" s="6" t="s">
        <v>40</v>
      </c>
      <c r="L1189" s="6"/>
      <c r="M1189" s="4" t="s">
        <v>41</v>
      </c>
      <c r="N1189" s="6" t="s">
        <v>42</v>
      </c>
      <c r="O1189" s="370" t="s">
        <v>43</v>
      </c>
      <c r="P1189" s="4" t="s">
        <v>44</v>
      </c>
      <c r="Q1189" s="15" t="s">
        <v>45</v>
      </c>
    </row>
    <row r="1190" customFormat="false" ht="13.8" hidden="false" customHeight="false" outlineLevel="0" collapsed="false">
      <c r="A1190" s="60" t="n">
        <v>43272</v>
      </c>
      <c r="B1190" s="374" t="s">
        <v>349</v>
      </c>
      <c r="E1190" s="63"/>
      <c r="F1190" s="64" t="n">
        <f aca="false">G1190+H1190+K1190</f>
        <v>79500</v>
      </c>
      <c r="G1190" s="65" t="n">
        <f aca="false">SUM(G1191:G1219)</f>
        <v>66300</v>
      </c>
      <c r="H1190" s="115" t="n">
        <f aca="false">SUM(H1191:H1216)</f>
        <v>13200</v>
      </c>
      <c r="I1190" s="65"/>
      <c r="J1190" s="65"/>
      <c r="K1190" s="65" t="n">
        <f aca="false">SUM(K1191:K1223)</f>
        <v>0</v>
      </c>
      <c r="L1190" s="65"/>
      <c r="M1190" s="281"/>
      <c r="N1190" s="281"/>
      <c r="O1190" s="97"/>
      <c r="P1190" s="65" t="n">
        <f aca="false">SUM(P1191:P23143)</f>
        <v>4.56776955538222E+045</v>
      </c>
      <c r="Q1190" s="15" t="s">
        <v>45</v>
      </c>
    </row>
    <row r="1191" customFormat="false" ht="13.8" hidden="false" customHeight="false" outlineLevel="0" collapsed="false">
      <c r="A1191" s="91" t="s">
        <v>3943</v>
      </c>
      <c r="B1191" s="19" t="s">
        <v>2135</v>
      </c>
      <c r="C1191" s="91" t="s">
        <v>3944</v>
      </c>
      <c r="D1191" s="91" t="s">
        <v>476</v>
      </c>
      <c r="E1191" s="91" t="s">
        <v>3945</v>
      </c>
      <c r="F1191" s="91" t="s">
        <v>3946</v>
      </c>
      <c r="G1191" s="91" t="s">
        <v>1890</v>
      </c>
      <c r="H1191" s="91"/>
      <c r="I1191" s="91"/>
      <c r="J1191" s="91"/>
      <c r="K1191" s="91"/>
      <c r="L1191" s="91"/>
      <c r="M1191" s="91"/>
      <c r="N1191" s="91"/>
      <c r="O1191" s="380" t="s">
        <v>3939</v>
      </c>
      <c r="P1191" s="19" t="n">
        <v>1</v>
      </c>
      <c r="Q1191" s="15" t="s">
        <v>45</v>
      </c>
    </row>
    <row r="1192" customFormat="false" ht="13.8" hidden="false" customHeight="false" outlineLevel="0" collapsed="false">
      <c r="A1192" s="348" t="s">
        <v>2931</v>
      </c>
      <c r="B1192" s="19" t="s">
        <v>541</v>
      </c>
      <c r="C1192" s="91" t="s">
        <v>3947</v>
      </c>
      <c r="D1192" s="19" t="s">
        <v>53</v>
      </c>
      <c r="E1192" s="91" t="s">
        <v>3948</v>
      </c>
      <c r="F1192" s="91" t="s">
        <v>3949</v>
      </c>
      <c r="G1192" s="91" t="n">
        <v>14000</v>
      </c>
      <c r="H1192" s="91"/>
      <c r="I1192" s="91"/>
      <c r="J1192" s="91"/>
      <c r="K1192" s="91"/>
      <c r="L1192" s="91"/>
      <c r="M1192" s="91" t="s">
        <v>3950</v>
      </c>
      <c r="N1192" s="99" t="n">
        <v>43276</v>
      </c>
      <c r="O1192" s="330" t="s">
        <v>1100</v>
      </c>
      <c r="P1192" s="19" t="n">
        <v>1</v>
      </c>
      <c r="Q1192" s="15" t="s">
        <v>45</v>
      </c>
    </row>
    <row r="1193" customFormat="false" ht="13.8" hidden="false" customHeight="false" outlineLevel="0" collapsed="false">
      <c r="A1193" s="348" t="s">
        <v>2861</v>
      </c>
      <c r="B1193" s="91" t="s">
        <v>556</v>
      </c>
      <c r="C1193" s="91" t="s">
        <v>3951</v>
      </c>
      <c r="D1193" s="91" t="s">
        <v>476</v>
      </c>
      <c r="E1193" s="91" t="s">
        <v>3952</v>
      </c>
      <c r="F1193" s="91" t="s">
        <v>3953</v>
      </c>
      <c r="G1193" s="91" t="n">
        <v>4500</v>
      </c>
      <c r="H1193" s="91"/>
      <c r="I1193" s="91"/>
      <c r="J1193" s="91"/>
      <c r="K1193" s="91"/>
      <c r="L1193" s="91"/>
      <c r="M1193" s="91" t="s">
        <v>3954</v>
      </c>
      <c r="N1193" s="99" t="n">
        <v>43273</v>
      </c>
      <c r="O1193" s="239" t="s">
        <v>1100</v>
      </c>
      <c r="P1193" s="19" t="n">
        <v>1</v>
      </c>
      <c r="Q1193" s="15" t="s">
        <v>45</v>
      </c>
    </row>
    <row r="1194" customFormat="false" ht="13.8" hidden="false" customHeight="false" outlineLevel="0" collapsed="false">
      <c r="A1194" s="348" t="s">
        <v>2683</v>
      </c>
      <c r="B1194" s="108" t="n">
        <v>0.46875</v>
      </c>
      <c r="C1194" s="91" t="s">
        <v>3955</v>
      </c>
      <c r="D1194" s="91" t="s">
        <v>3956</v>
      </c>
      <c r="E1194" s="91" t="s">
        <v>3957</v>
      </c>
      <c r="F1194" s="91" t="s">
        <v>3958</v>
      </c>
      <c r="G1194" s="91" t="s">
        <v>2950</v>
      </c>
      <c r="H1194" s="91"/>
      <c r="I1194" s="91"/>
      <c r="J1194" s="91"/>
      <c r="K1194" s="91"/>
      <c r="L1194" s="91"/>
      <c r="M1194" s="91"/>
      <c r="N1194" s="91"/>
      <c r="O1194" s="215" t="s">
        <v>3959</v>
      </c>
      <c r="P1194" s="19" t="n">
        <v>1</v>
      </c>
      <c r="Q1194" s="15" t="s">
        <v>45</v>
      </c>
    </row>
    <row r="1195" customFormat="false" ht="13.8" hidden="false" customHeight="false" outlineLevel="0" collapsed="false">
      <c r="A1195" s="348" t="s">
        <v>2870</v>
      </c>
      <c r="B1195" s="20" t="n">
        <v>43292</v>
      </c>
      <c r="C1195" s="19" t="s">
        <v>3960</v>
      </c>
      <c r="D1195" s="19" t="s">
        <v>53</v>
      </c>
      <c r="E1195" s="91" t="s">
        <v>3961</v>
      </c>
      <c r="F1195" s="19" t="s">
        <v>3962</v>
      </c>
      <c r="G1195" s="97"/>
      <c r="H1195" s="19" t="n">
        <v>4100</v>
      </c>
      <c r="I1195" s="97"/>
      <c r="J1195" s="97"/>
      <c r="K1195" s="97"/>
      <c r="L1195" s="97"/>
      <c r="M1195" s="97"/>
      <c r="N1195" s="97"/>
      <c r="O1195" s="207" t="s">
        <v>3963</v>
      </c>
      <c r="P1195" s="19" t="n">
        <v>1</v>
      </c>
      <c r="Q1195" s="15" t="s">
        <v>45</v>
      </c>
    </row>
    <row r="1196" customFormat="false" ht="13.8" hidden="false" customHeight="false" outlineLevel="0" collapsed="false">
      <c r="A1196" s="348" t="s">
        <v>2877</v>
      </c>
      <c r="B1196" s="19" t="s">
        <v>1252</v>
      </c>
      <c r="C1196" s="19" t="s">
        <v>3964</v>
      </c>
      <c r="D1196" s="91" t="s">
        <v>801</v>
      </c>
      <c r="E1196" s="91" t="s">
        <v>3965</v>
      </c>
      <c r="F1196" s="91" t="s">
        <v>3966</v>
      </c>
      <c r="G1196" s="19" t="n">
        <v>4500</v>
      </c>
      <c r="H1196" s="97"/>
      <c r="I1196" s="97"/>
      <c r="J1196" s="97"/>
      <c r="K1196" s="97"/>
      <c r="L1196" s="97"/>
      <c r="M1196" s="19" t="s">
        <v>3967</v>
      </c>
      <c r="N1196" s="99" t="n">
        <v>43273</v>
      </c>
      <c r="O1196" s="207" t="s">
        <v>3963</v>
      </c>
      <c r="P1196" s="19" t="n">
        <v>1</v>
      </c>
      <c r="Q1196" s="15" t="s">
        <v>45</v>
      </c>
    </row>
    <row r="1197" customFormat="false" ht="13.8" hidden="false" customHeight="false" outlineLevel="0" collapsed="false">
      <c r="A1197" s="348" t="s">
        <v>2953</v>
      </c>
      <c r="B1197" s="19" t="s">
        <v>214</v>
      </c>
      <c r="C1197" s="19" t="s">
        <v>3968</v>
      </c>
      <c r="D1197" s="19" t="s">
        <v>53</v>
      </c>
      <c r="E1197" s="91" t="s">
        <v>3969</v>
      </c>
      <c r="F1197" s="19" t="s">
        <v>3627</v>
      </c>
      <c r="G1197" s="97"/>
      <c r="H1197" s="97"/>
      <c r="I1197" s="97"/>
      <c r="J1197" s="97"/>
      <c r="K1197" s="97"/>
      <c r="L1197" s="97"/>
      <c r="M1197" s="97"/>
      <c r="N1197" s="97"/>
      <c r="O1197" s="230" t="s">
        <v>3970</v>
      </c>
      <c r="P1197" s="19" t="n">
        <v>1</v>
      </c>
      <c r="Q1197" s="15" t="s">
        <v>45</v>
      </c>
    </row>
    <row r="1198" customFormat="false" ht="13.8" hidden="false" customHeight="false" outlineLevel="0" collapsed="false">
      <c r="A1198" s="348" t="s">
        <v>2700</v>
      </c>
      <c r="B1198" s="19" t="s">
        <v>1258</v>
      </c>
      <c r="C1198" s="19" t="s">
        <v>3971</v>
      </c>
      <c r="D1198" s="91" t="s">
        <v>476</v>
      </c>
      <c r="E1198" s="91" t="s">
        <v>3972</v>
      </c>
      <c r="F1198" s="19" t="s">
        <v>3973</v>
      </c>
      <c r="G1198" s="19" t="n">
        <v>2600</v>
      </c>
      <c r="H1198" s="97"/>
      <c r="I1198" s="97"/>
      <c r="J1198" s="97"/>
      <c r="K1198" s="97"/>
      <c r="L1198" s="97"/>
      <c r="M1198" s="19" t="s">
        <v>3974</v>
      </c>
      <c r="N1198" s="20" t="n">
        <v>43276</v>
      </c>
      <c r="O1198" s="239" t="s">
        <v>1100</v>
      </c>
      <c r="P1198" s="114" t="s">
        <v>3975</v>
      </c>
      <c r="Q1198" s="15" t="s">
        <v>45</v>
      </c>
    </row>
    <row r="1199" customFormat="false" ht="13.8" hidden="false" customHeight="false" outlineLevel="0" collapsed="false">
      <c r="A1199" s="348" t="s">
        <v>2825</v>
      </c>
      <c r="B1199" s="110" t="n">
        <v>0.480555555555556</v>
      </c>
      <c r="C1199" s="98" t="s">
        <v>3976</v>
      </c>
      <c r="D1199" s="91" t="s">
        <v>476</v>
      </c>
      <c r="E1199" s="91" t="s">
        <v>3977</v>
      </c>
      <c r="F1199" s="91" t="s">
        <v>3978</v>
      </c>
      <c r="G1199" s="19"/>
      <c r="H1199" s="19" t="s">
        <v>501</v>
      </c>
      <c r="I1199" s="97"/>
      <c r="J1199" s="97"/>
      <c r="K1199" s="97"/>
      <c r="L1199" s="97"/>
      <c r="M1199" s="19" t="s">
        <v>3979</v>
      </c>
      <c r="N1199" s="97"/>
      <c r="O1199" s="207" t="s">
        <v>3817</v>
      </c>
      <c r="P1199" s="19" t="n">
        <v>1</v>
      </c>
      <c r="Q1199" s="15" t="s">
        <v>45</v>
      </c>
    </row>
    <row r="1200" customFormat="false" ht="13.8" hidden="false" customHeight="false" outlineLevel="0" collapsed="false">
      <c r="A1200" s="348" t="s">
        <v>2707</v>
      </c>
      <c r="B1200" s="19" t="s">
        <v>354</v>
      </c>
      <c r="C1200" s="19" t="s">
        <v>3980</v>
      </c>
      <c r="D1200" s="19" t="s">
        <v>53</v>
      </c>
      <c r="E1200" s="91" t="s">
        <v>3981</v>
      </c>
      <c r="F1200" s="19" t="s">
        <v>3982</v>
      </c>
      <c r="G1200" s="19" t="n">
        <v>5000</v>
      </c>
      <c r="H1200" s="97"/>
      <c r="I1200" s="97"/>
      <c r="J1200" s="97"/>
      <c r="K1200" s="97"/>
      <c r="L1200" s="97"/>
      <c r="M1200" s="19" t="s">
        <v>3983</v>
      </c>
      <c r="N1200" s="20" t="n">
        <v>43275</v>
      </c>
      <c r="O1200" s="239" t="s">
        <v>1100</v>
      </c>
      <c r="P1200" s="19" t="n">
        <v>1</v>
      </c>
      <c r="Q1200" s="15" t="s">
        <v>45</v>
      </c>
    </row>
    <row r="1201" customFormat="false" ht="13.8" hidden="false" customHeight="false" outlineLevel="0" collapsed="false">
      <c r="A1201" s="348" t="s">
        <v>2712</v>
      </c>
      <c r="B1201" s="110" t="n">
        <v>0.496527777777778</v>
      </c>
      <c r="C1201" s="19" t="s">
        <v>3984</v>
      </c>
      <c r="D1201" s="19" t="s">
        <v>110</v>
      </c>
      <c r="E1201" s="19" t="s">
        <v>3647</v>
      </c>
      <c r="F1201" s="19" t="s">
        <v>3985</v>
      </c>
      <c r="G1201" s="19" t="s">
        <v>328</v>
      </c>
      <c r="H1201" s="97"/>
      <c r="I1201" s="97"/>
      <c r="J1201" s="97"/>
      <c r="K1201" s="97"/>
      <c r="M1201" s="24" t="s">
        <v>3986</v>
      </c>
      <c r="N1201" s="19" t="s">
        <v>3987</v>
      </c>
      <c r="O1201" s="186" t="s">
        <v>1100</v>
      </c>
      <c r="P1201" s="19" t="n">
        <v>1</v>
      </c>
      <c r="Q1201" s="15" t="s">
        <v>45</v>
      </c>
    </row>
    <row r="1202" customFormat="false" ht="13.8" hidden="false" customHeight="false" outlineLevel="0" collapsed="false">
      <c r="A1202" s="348" t="s">
        <v>2898</v>
      </c>
      <c r="B1202" s="19" t="s">
        <v>464</v>
      </c>
      <c r="C1202" s="439" t="s">
        <v>3988</v>
      </c>
      <c r="D1202" s="19" t="s">
        <v>53</v>
      </c>
      <c r="E1202" s="91" t="s">
        <v>3989</v>
      </c>
      <c r="F1202" s="91" t="s">
        <v>3990</v>
      </c>
      <c r="G1202" s="19" t="n">
        <v>9700</v>
      </c>
      <c r="H1202" s="97"/>
      <c r="I1202" s="97"/>
      <c r="J1202" s="97"/>
      <c r="K1202" s="97"/>
      <c r="L1202" s="97"/>
      <c r="M1202" s="19" t="s">
        <v>3991</v>
      </c>
      <c r="N1202" s="20" t="n">
        <v>43275</v>
      </c>
      <c r="O1202" s="186" t="s">
        <v>1100</v>
      </c>
      <c r="P1202" s="19" t="n">
        <v>1</v>
      </c>
      <c r="Q1202" s="15" t="s">
        <v>45</v>
      </c>
    </row>
    <row r="1203" customFormat="false" ht="13.8" hidden="false" customHeight="false" outlineLevel="0" collapsed="false">
      <c r="A1203" s="348" t="s">
        <v>2903</v>
      </c>
      <c r="B1203" s="110" t="n">
        <v>0.541666666666667</v>
      </c>
      <c r="C1203" s="19" t="s">
        <v>3992</v>
      </c>
      <c r="D1203" s="19" t="s">
        <v>110</v>
      </c>
      <c r="E1203" s="19" t="s">
        <v>3993</v>
      </c>
      <c r="F1203" s="19" t="s">
        <v>3994</v>
      </c>
      <c r="G1203" s="19" t="s">
        <v>2808</v>
      </c>
      <c r="H1203" s="97"/>
      <c r="I1203" s="97"/>
      <c r="J1203" s="97"/>
      <c r="K1203" s="97"/>
      <c r="L1203" s="97"/>
      <c r="M1203" s="97"/>
      <c r="N1203" s="97"/>
      <c r="O1203" s="380" t="s">
        <v>3995</v>
      </c>
      <c r="P1203" s="19" t="n">
        <v>1</v>
      </c>
      <c r="Q1203" s="15" t="s">
        <v>45</v>
      </c>
    </row>
    <row r="1204" customFormat="false" ht="13.8" hidden="false" customHeight="false" outlineLevel="0" collapsed="false">
      <c r="A1204" s="348" t="s">
        <v>2768</v>
      </c>
      <c r="B1204" s="19" t="s">
        <v>149</v>
      </c>
      <c r="C1204" s="91" t="s">
        <v>3996</v>
      </c>
      <c r="D1204" s="19" t="s">
        <v>53</v>
      </c>
      <c r="E1204" s="91" t="s">
        <v>3997</v>
      </c>
      <c r="F1204" s="19" t="s">
        <v>3639</v>
      </c>
      <c r="G1204" s="19" t="n">
        <v>2400</v>
      </c>
      <c r="H1204" s="97"/>
      <c r="I1204" s="97"/>
      <c r="J1204" s="97"/>
      <c r="K1204" s="97"/>
      <c r="L1204" s="97"/>
      <c r="M1204" s="19" t="s">
        <v>3998</v>
      </c>
      <c r="N1204" s="20" t="n">
        <v>43273</v>
      </c>
      <c r="O1204" s="239" t="s">
        <v>1100</v>
      </c>
      <c r="P1204" s="19" t="n">
        <v>1</v>
      </c>
      <c r="Q1204" s="15" t="s">
        <v>45</v>
      </c>
    </row>
    <row r="1205" customFormat="false" ht="13.8" hidden="false" customHeight="false" outlineLevel="0" collapsed="false">
      <c r="A1205" s="348" t="s">
        <v>2912</v>
      </c>
      <c r="B1205" s="19" t="s">
        <v>887</v>
      </c>
      <c r="C1205" s="19" t="s">
        <v>3999</v>
      </c>
      <c r="D1205" s="91" t="s">
        <v>476</v>
      </c>
      <c r="E1205" s="91" t="s">
        <v>4000</v>
      </c>
      <c r="F1205" s="19" t="s">
        <v>4001</v>
      </c>
      <c r="G1205" s="19" t="s">
        <v>268</v>
      </c>
      <c r="H1205" s="97"/>
      <c r="I1205" s="97"/>
      <c r="J1205" s="97"/>
      <c r="K1205" s="97"/>
      <c r="L1205" s="97"/>
      <c r="M1205" s="97"/>
      <c r="N1205" s="97"/>
      <c r="O1205" s="380" t="s">
        <v>4002</v>
      </c>
      <c r="P1205" s="97"/>
      <c r="Q1205" s="15" t="s">
        <v>45</v>
      </c>
    </row>
    <row r="1206" customFormat="false" ht="13.8" hidden="false" customHeight="false" outlineLevel="0" collapsed="false">
      <c r="A1206" s="348" t="s">
        <v>2918</v>
      </c>
      <c r="B1206" s="97"/>
      <c r="C1206" s="19" t="s">
        <v>4003</v>
      </c>
      <c r="D1206" s="91" t="s">
        <v>476</v>
      </c>
      <c r="E1206" s="19" t="s">
        <v>4004</v>
      </c>
      <c r="F1206" s="100" t="s">
        <v>4005</v>
      </c>
      <c r="G1206" s="19" t="n">
        <v>5000</v>
      </c>
      <c r="H1206" s="97"/>
      <c r="I1206" s="97"/>
      <c r="J1206" s="97"/>
      <c r="K1206" s="97"/>
      <c r="L1206" s="97"/>
      <c r="M1206" s="91" t="s">
        <v>4006</v>
      </c>
      <c r="N1206" s="20" t="n">
        <v>43273</v>
      </c>
      <c r="O1206" s="239" t="s">
        <v>1100</v>
      </c>
      <c r="P1206" s="97"/>
      <c r="Q1206" s="15" t="s">
        <v>45</v>
      </c>
    </row>
    <row r="1207" customFormat="false" ht="13.8" hidden="false" customHeight="false" outlineLevel="0" collapsed="false">
      <c r="A1207" s="348" t="s">
        <v>2922</v>
      </c>
      <c r="B1207" s="19" t="s">
        <v>2598</v>
      </c>
      <c r="C1207" s="19" t="s">
        <v>4007</v>
      </c>
      <c r="D1207" s="19" t="s">
        <v>53</v>
      </c>
      <c r="E1207" s="91" t="s">
        <v>4008</v>
      </c>
      <c r="F1207" s="91" t="s">
        <v>4009</v>
      </c>
      <c r="G1207" s="97"/>
      <c r="H1207" s="19" t="n">
        <v>9100</v>
      </c>
      <c r="I1207" s="97"/>
      <c r="J1207" s="97"/>
      <c r="K1207" s="97"/>
      <c r="L1207" s="97"/>
      <c r="M1207" s="91"/>
      <c r="N1207" s="20" t="n">
        <v>43275</v>
      </c>
      <c r="O1207" s="207" t="s">
        <v>3911</v>
      </c>
      <c r="P1207" s="19" t="n">
        <v>1</v>
      </c>
      <c r="Q1207" s="15" t="s">
        <v>45</v>
      </c>
    </row>
    <row r="1208" customFormat="false" ht="13.8" hidden="false" customHeight="false" outlineLevel="0" collapsed="false">
      <c r="A1208" s="348" t="s">
        <v>2927</v>
      </c>
      <c r="B1208" s="110" t="n">
        <v>0.600694444444444</v>
      </c>
      <c r="C1208" s="19" t="s">
        <v>4010</v>
      </c>
      <c r="D1208" s="24" t="s">
        <v>110</v>
      </c>
      <c r="E1208" s="19" t="s">
        <v>4011</v>
      </c>
      <c r="F1208" s="19" t="s">
        <v>4012</v>
      </c>
      <c r="G1208" s="19" t="s">
        <v>4013</v>
      </c>
      <c r="H1208" s="97"/>
      <c r="I1208" s="97"/>
      <c r="J1208" s="97"/>
      <c r="K1208" s="97"/>
      <c r="L1208" s="97"/>
      <c r="M1208" s="91"/>
      <c r="N1208" s="97"/>
      <c r="O1208" s="380" t="s">
        <v>4014</v>
      </c>
      <c r="P1208" s="19" t="n">
        <v>1</v>
      </c>
      <c r="Q1208" s="15" t="s">
        <v>45</v>
      </c>
    </row>
    <row r="1209" customFormat="false" ht="13.8" hidden="false" customHeight="false" outlineLevel="0" collapsed="false">
      <c r="A1209" s="348" t="s">
        <v>2997</v>
      </c>
      <c r="B1209" s="110" t="n">
        <v>0.614583333333333</v>
      </c>
      <c r="C1209" s="19" t="s">
        <v>4015</v>
      </c>
      <c r="D1209" s="19" t="s">
        <v>110</v>
      </c>
      <c r="E1209" s="19" t="s">
        <v>129</v>
      </c>
      <c r="F1209" s="29" t="s">
        <v>4016</v>
      </c>
      <c r="G1209" s="19" t="n">
        <v>8000</v>
      </c>
      <c r="H1209" s="97"/>
      <c r="I1209" s="97"/>
      <c r="J1209" s="97"/>
      <c r="K1209" s="97"/>
      <c r="M1209" s="24" t="s">
        <v>4017</v>
      </c>
      <c r="N1209" s="20" t="n">
        <v>43273</v>
      </c>
      <c r="O1209" s="239" t="s">
        <v>1100</v>
      </c>
      <c r="P1209" s="19" t="n">
        <v>1</v>
      </c>
      <c r="Q1209" s="15" t="s">
        <v>45</v>
      </c>
    </row>
    <row r="1210" customFormat="false" ht="13.8" hidden="false" customHeight="false" outlineLevel="0" collapsed="false">
      <c r="A1210" s="348" t="s">
        <v>3003</v>
      </c>
      <c r="B1210" s="20" t="n">
        <v>43358</v>
      </c>
      <c r="C1210" s="440" t="s">
        <v>4018</v>
      </c>
      <c r="D1210" s="91" t="s">
        <v>476</v>
      </c>
      <c r="E1210" s="19" t="s">
        <v>4019</v>
      </c>
      <c r="F1210" s="349" t="s">
        <v>4020</v>
      </c>
      <c r="G1210" s="19" t="s">
        <v>4021</v>
      </c>
      <c r="H1210" s="97"/>
      <c r="I1210" s="97"/>
      <c r="J1210" s="97"/>
      <c r="K1210" s="97"/>
      <c r="L1210" s="97"/>
      <c r="M1210" s="97"/>
      <c r="N1210" s="97"/>
      <c r="O1210" s="302" t="s">
        <v>4022</v>
      </c>
      <c r="P1210" s="19" t="n">
        <v>1</v>
      </c>
      <c r="Q1210" s="15" t="s">
        <v>45</v>
      </c>
    </row>
    <row r="1211" customFormat="false" ht="13.8" hidden="false" customHeight="false" outlineLevel="0" collapsed="false">
      <c r="A1211" s="348" t="s">
        <v>3154</v>
      </c>
      <c r="B1211" s="20" t="n">
        <v>43116</v>
      </c>
      <c r="C1211" s="19" t="s">
        <v>4023</v>
      </c>
      <c r="D1211" s="91" t="s">
        <v>476</v>
      </c>
      <c r="E1211" s="91" t="s">
        <v>4024</v>
      </c>
      <c r="F1211" s="19" t="s">
        <v>4025</v>
      </c>
      <c r="G1211" s="15" t="n">
        <v>3500</v>
      </c>
      <c r="H1211" s="97"/>
      <c r="I1211" s="97"/>
      <c r="J1211" s="97"/>
      <c r="K1211" s="97"/>
      <c r="L1211" s="97"/>
      <c r="M1211" s="19" t="s">
        <v>4026</v>
      </c>
      <c r="N1211" s="20" t="n">
        <v>43272</v>
      </c>
      <c r="O1211" s="239" t="s">
        <v>1100</v>
      </c>
      <c r="P1211" s="19" t="n">
        <v>1</v>
      </c>
      <c r="Q1211" s="15" t="s">
        <v>45</v>
      </c>
    </row>
    <row r="1212" customFormat="false" ht="13.8" hidden="false" customHeight="false" outlineLevel="0" collapsed="false">
      <c r="A1212" s="348" t="s">
        <v>3158</v>
      </c>
      <c r="B1212" s="19" t="s">
        <v>3269</v>
      </c>
      <c r="C1212" s="19" t="s">
        <v>4027</v>
      </c>
      <c r="D1212" s="91" t="s">
        <v>476</v>
      </c>
      <c r="E1212" s="19" t="s">
        <v>4028</v>
      </c>
      <c r="F1212" s="19" t="s">
        <v>4029</v>
      </c>
      <c r="G1212" s="19" t="s">
        <v>4030</v>
      </c>
      <c r="H1212" s="97"/>
      <c r="I1212" s="97"/>
      <c r="J1212" s="97"/>
      <c r="K1212" s="97"/>
      <c r="L1212" s="97"/>
      <c r="M1212" s="97"/>
      <c r="N1212" s="97"/>
      <c r="O1212" s="302" t="s">
        <v>4022</v>
      </c>
      <c r="P1212" s="19" t="n">
        <v>1</v>
      </c>
      <c r="Q1212" s="15" t="s">
        <v>45</v>
      </c>
    </row>
    <row r="1213" customFormat="false" ht="13.8" hidden="false" customHeight="false" outlineLevel="0" collapsed="false">
      <c r="A1213" s="348" t="s">
        <v>3154</v>
      </c>
      <c r="B1213" s="110" t="n">
        <v>0.682638888888889</v>
      </c>
      <c r="C1213" s="19" t="s">
        <v>4031</v>
      </c>
      <c r="D1213" s="19" t="s">
        <v>110</v>
      </c>
      <c r="E1213" s="19" t="s">
        <v>129</v>
      </c>
      <c r="F1213" s="19" t="s">
        <v>4032</v>
      </c>
      <c r="G1213" s="19" t="s">
        <v>797</v>
      </c>
      <c r="H1213" s="97"/>
      <c r="I1213" s="97"/>
      <c r="J1213" s="97"/>
      <c r="K1213" s="97"/>
      <c r="L1213" s="97"/>
      <c r="M1213" s="97"/>
      <c r="N1213" s="97"/>
      <c r="O1213" s="441" t="s">
        <v>4033</v>
      </c>
      <c r="P1213" s="19" t="n">
        <v>1</v>
      </c>
      <c r="Q1213" s="15" t="s">
        <v>45</v>
      </c>
    </row>
    <row r="1214" customFormat="false" ht="13.8" hidden="false" customHeight="false" outlineLevel="0" collapsed="false">
      <c r="A1214" s="348" t="s">
        <v>3158</v>
      </c>
      <c r="B1214" s="19" t="s">
        <v>1016</v>
      </c>
      <c r="C1214" s="91" t="s">
        <v>4034</v>
      </c>
      <c r="D1214" s="19" t="s">
        <v>53</v>
      </c>
      <c r="E1214" s="91" t="s">
        <v>4035</v>
      </c>
      <c r="F1214" s="19" t="s">
        <v>3809</v>
      </c>
      <c r="G1214" s="19" t="n">
        <v>3000</v>
      </c>
      <c r="H1214" s="97"/>
      <c r="I1214" s="97"/>
      <c r="J1214" s="97"/>
      <c r="K1214" s="97"/>
      <c r="L1214" s="97"/>
      <c r="M1214" s="19" t="s">
        <v>4036</v>
      </c>
      <c r="N1214" s="20" t="n">
        <v>43274</v>
      </c>
      <c r="O1214" s="239" t="s">
        <v>1100</v>
      </c>
      <c r="P1214" s="19" t="n">
        <v>1</v>
      </c>
      <c r="Q1214" s="15" t="s">
        <v>45</v>
      </c>
    </row>
    <row r="1215" customFormat="false" ht="13.8" hidden="false" customHeight="false" outlineLevel="0" collapsed="false">
      <c r="A1215" s="348" t="s">
        <v>3161</v>
      </c>
      <c r="B1215" s="19" t="s">
        <v>4037</v>
      </c>
      <c r="C1215" s="363" t="n">
        <v>79653401378</v>
      </c>
      <c r="D1215" s="91" t="s">
        <v>476</v>
      </c>
      <c r="E1215" s="91" t="s">
        <v>4038</v>
      </c>
      <c r="F1215" s="97"/>
      <c r="G1215" s="97"/>
      <c r="H1215" s="97"/>
      <c r="I1215" s="97"/>
      <c r="J1215" s="97"/>
      <c r="K1215" s="97"/>
      <c r="L1215" s="97"/>
      <c r="M1215" s="97"/>
      <c r="N1215" s="97"/>
      <c r="O1215" s="230" t="s">
        <v>4039</v>
      </c>
      <c r="P1215" s="97"/>
      <c r="Q1215" s="15" t="s">
        <v>45</v>
      </c>
    </row>
    <row r="1216" customFormat="false" ht="13.8" hidden="false" customHeight="false" outlineLevel="0" collapsed="false">
      <c r="A1216" s="348" t="s">
        <v>3165</v>
      </c>
      <c r="B1216" s="19" t="s">
        <v>4040</v>
      </c>
      <c r="C1216" s="91" t="s">
        <v>3863</v>
      </c>
      <c r="D1216" s="19" t="s">
        <v>53</v>
      </c>
      <c r="E1216" s="91" t="s">
        <v>4041</v>
      </c>
      <c r="F1216" s="91" t="s">
        <v>3865</v>
      </c>
      <c r="G1216" s="19" t="n">
        <v>4100</v>
      </c>
      <c r="H1216" s="97"/>
      <c r="I1216" s="97"/>
      <c r="J1216" s="97"/>
      <c r="K1216" s="97"/>
      <c r="L1216" s="97"/>
      <c r="M1216" s="19" t="s">
        <v>4042</v>
      </c>
      <c r="N1216" s="20" t="n">
        <v>43275</v>
      </c>
      <c r="O1216" s="239" t="s">
        <v>4043</v>
      </c>
      <c r="P1216" s="19" t="n">
        <v>1</v>
      </c>
      <c r="Q1216" s="15" t="s">
        <v>45</v>
      </c>
    </row>
    <row r="1217" customFormat="false" ht="13.8" hidden="false" customHeight="false" outlineLevel="0" collapsed="false">
      <c r="A1217" s="348" t="s">
        <v>3251</v>
      </c>
      <c r="B1217" s="20" t="n">
        <v>43330</v>
      </c>
      <c r="C1217" s="91" t="s">
        <v>4044</v>
      </c>
      <c r="D1217" s="91" t="s">
        <v>476</v>
      </c>
      <c r="E1217" s="19" t="s">
        <v>4045</v>
      </c>
      <c r="F1217" s="91" t="s">
        <v>4046</v>
      </c>
      <c r="G1217" s="19" t="s">
        <v>3615</v>
      </c>
      <c r="H1217" s="97"/>
      <c r="I1217" s="97"/>
      <c r="J1217" s="97"/>
      <c r="K1217" s="97"/>
      <c r="L1217" s="97"/>
      <c r="M1217" s="97"/>
      <c r="N1217" s="97"/>
      <c r="O1217" s="230" t="s">
        <v>4047</v>
      </c>
      <c r="P1217" s="97"/>
      <c r="Q1217" s="15" t="s">
        <v>45</v>
      </c>
    </row>
    <row r="1218" customFormat="false" ht="13.8" hidden="false" customHeight="false" outlineLevel="0" collapsed="false">
      <c r="A1218" s="348" t="s">
        <v>3256</v>
      </c>
      <c r="B1218" s="19" t="s">
        <v>2503</v>
      </c>
      <c r="C1218" s="19" t="s">
        <v>4048</v>
      </c>
      <c r="D1218" s="19" t="s">
        <v>53</v>
      </c>
      <c r="E1218" s="91" t="s">
        <v>4049</v>
      </c>
      <c r="F1218" s="19" t="s">
        <v>3809</v>
      </c>
      <c r="G1218" s="19" t="s">
        <v>248</v>
      </c>
      <c r="H1218" s="97"/>
      <c r="I1218" s="97"/>
      <c r="J1218" s="97"/>
      <c r="K1218" s="97"/>
      <c r="L1218" s="97"/>
      <c r="M1218" s="97"/>
      <c r="N1218" s="97"/>
      <c r="O1218" s="230" t="s">
        <v>4050</v>
      </c>
      <c r="P1218" s="19" t="n">
        <v>1</v>
      </c>
      <c r="Q1218" s="15" t="s">
        <v>45</v>
      </c>
    </row>
    <row r="1219" customFormat="false" ht="13.8" hidden="false" customHeight="false" outlineLevel="0" collapsed="false">
      <c r="A1219" s="348" t="s">
        <v>3258</v>
      </c>
      <c r="B1219" s="97"/>
      <c r="C1219" s="97"/>
      <c r="D1219" s="97"/>
      <c r="E1219" s="97"/>
      <c r="F1219" s="97"/>
      <c r="G1219" s="97"/>
      <c r="H1219" s="97"/>
      <c r="I1219" s="97"/>
      <c r="J1219" s="97"/>
      <c r="K1219" s="97"/>
      <c r="L1219" s="97"/>
      <c r="M1219" s="97"/>
      <c r="N1219" s="97"/>
      <c r="O1219" s="97"/>
      <c r="P1219" s="97"/>
      <c r="Q1219" s="15" t="s">
        <v>45</v>
      </c>
    </row>
    <row r="1220" customFormat="false" ht="13.8" hidden="false" customHeight="false" outlineLevel="0" collapsed="false">
      <c r="A1220" s="3" t="s">
        <v>34</v>
      </c>
      <c r="B1220" s="59" t="s">
        <v>1</v>
      </c>
      <c r="C1220" s="4" t="s">
        <v>35</v>
      </c>
      <c r="D1220" s="4" t="s">
        <v>3</v>
      </c>
      <c r="E1220" s="4" t="s">
        <v>1021</v>
      </c>
      <c r="F1220" s="5" t="s">
        <v>37</v>
      </c>
      <c r="G1220" s="4" t="s">
        <v>38</v>
      </c>
      <c r="H1220" s="6" t="s">
        <v>39</v>
      </c>
      <c r="I1220" s="6"/>
      <c r="J1220" s="6"/>
      <c r="K1220" s="6" t="s">
        <v>40</v>
      </c>
      <c r="L1220" s="6"/>
      <c r="M1220" s="4" t="s">
        <v>41</v>
      </c>
      <c r="N1220" s="6" t="s">
        <v>42</v>
      </c>
      <c r="O1220" s="370" t="s">
        <v>43</v>
      </c>
      <c r="P1220" s="4" t="s">
        <v>44</v>
      </c>
      <c r="Q1220" s="15" t="s">
        <v>45</v>
      </c>
    </row>
    <row r="1221" customFormat="false" ht="13.8" hidden="false" customHeight="false" outlineLevel="0" collapsed="false">
      <c r="A1221" s="60" t="n">
        <v>43273</v>
      </c>
      <c r="B1221" s="374" t="s">
        <v>394</v>
      </c>
      <c r="E1221" s="63"/>
      <c r="F1221" s="64" t="n">
        <f aca="false">G1221+H1221+K1221</f>
        <v>97600</v>
      </c>
      <c r="G1221" s="65" t="n">
        <f aca="false">SUM(G1222:G1250)</f>
        <v>97600</v>
      </c>
      <c r="H1221" s="115" t="n">
        <f aca="false">SUM(H1222:H1247)</f>
        <v>0</v>
      </c>
      <c r="I1221" s="65"/>
      <c r="J1221" s="65"/>
      <c r="K1221" s="65" t="n">
        <f aca="false">SUM(K1222:K1256)</f>
        <v>0</v>
      </c>
      <c r="L1221" s="65"/>
      <c r="M1221" s="281"/>
      <c r="N1221" s="281"/>
      <c r="O1221" s="97"/>
      <c r="P1221" s="65" t="n">
        <f aca="false">SUM(P1222:P23174)</f>
        <v>2.28388477769111E+045</v>
      </c>
      <c r="Q1221" s="15" t="s">
        <v>45</v>
      </c>
    </row>
    <row r="1222" customFormat="false" ht="13.8" hidden="false" customHeight="false" outlineLevel="0" collapsed="false">
      <c r="A1222" s="348" t="s">
        <v>2931</v>
      </c>
      <c r="B1222" s="19" t="s">
        <v>869</v>
      </c>
      <c r="C1222" s="19" t="s">
        <v>4051</v>
      </c>
      <c r="D1222" s="19" t="s">
        <v>476</v>
      </c>
      <c r="E1222" s="19" t="s">
        <v>4052</v>
      </c>
      <c r="F1222" s="91" t="s">
        <v>4052</v>
      </c>
      <c r="G1222" s="24" t="n">
        <v>12000</v>
      </c>
      <c r="H1222" s="97"/>
      <c r="I1222" s="97"/>
      <c r="J1222" s="97"/>
      <c r="K1222" s="97"/>
      <c r="L1222" s="97"/>
      <c r="M1222" s="19" t="s">
        <v>4053</v>
      </c>
      <c r="N1222" s="97"/>
      <c r="O1222" s="239" t="s">
        <v>1100</v>
      </c>
      <c r="P1222" s="19" t="n">
        <v>1</v>
      </c>
      <c r="Q1222" s="15" t="s">
        <v>45</v>
      </c>
    </row>
    <row r="1223" customFormat="false" ht="13.8" hidden="false" customHeight="false" outlineLevel="0" collapsed="false">
      <c r="A1223" s="348" t="s">
        <v>2861</v>
      </c>
      <c r="B1223" s="19" t="s">
        <v>113</v>
      </c>
      <c r="C1223" s="19" t="s">
        <v>4054</v>
      </c>
      <c r="D1223" s="19" t="s">
        <v>53</v>
      </c>
      <c r="E1223" s="91" t="s">
        <v>4055</v>
      </c>
      <c r="F1223" s="91" t="s">
        <v>3865</v>
      </c>
      <c r="G1223" s="19" t="n">
        <v>6100</v>
      </c>
      <c r="H1223" s="97"/>
      <c r="I1223" s="97"/>
      <c r="J1223" s="97"/>
      <c r="K1223" s="97"/>
      <c r="L1223" s="97"/>
      <c r="M1223" s="19" t="s">
        <v>4056</v>
      </c>
      <c r="N1223" s="20" t="n">
        <v>43276</v>
      </c>
      <c r="O1223" s="239" t="s">
        <v>1100</v>
      </c>
      <c r="P1223" s="19" t="n">
        <v>1</v>
      </c>
      <c r="Q1223" s="15" t="s">
        <v>45</v>
      </c>
    </row>
    <row r="1224" customFormat="false" ht="13.8" hidden="false" customHeight="false" outlineLevel="0" collapsed="false">
      <c r="A1224" s="238" t="s">
        <v>2629</v>
      </c>
      <c r="B1224" s="141" t="s">
        <v>4057</v>
      </c>
      <c r="C1224" s="133" t="s">
        <v>4058</v>
      </c>
      <c r="D1224" s="141" t="s">
        <v>53</v>
      </c>
      <c r="E1224" s="95" t="s">
        <v>4059</v>
      </c>
      <c r="F1224" s="95" t="s">
        <v>4060</v>
      </c>
      <c r="G1224" s="183"/>
      <c r="H1224" s="183"/>
      <c r="I1224" s="141"/>
      <c r="J1224" s="141"/>
      <c r="K1224" s="141" t="s">
        <v>4061</v>
      </c>
      <c r="L1224" s="141"/>
      <c r="M1224" s="183"/>
      <c r="N1224" s="184" t="n">
        <v>43273</v>
      </c>
      <c r="O1224" s="442" t="s">
        <v>690</v>
      </c>
      <c r="P1224" s="19" t="n">
        <v>1</v>
      </c>
      <c r="Q1224" s="15" t="s">
        <v>45</v>
      </c>
    </row>
    <row r="1225" customFormat="false" ht="17.35" hidden="false" customHeight="false" outlineLevel="0" collapsed="false">
      <c r="A1225" s="443" t="s">
        <v>2870</v>
      </c>
      <c r="B1225" s="444" t="n">
        <v>0.451388888888889</v>
      </c>
      <c r="C1225" s="445" t="s">
        <v>4062</v>
      </c>
      <c r="D1225" s="446" t="s">
        <v>110</v>
      </c>
      <c r="E1225" s="447" t="s">
        <v>4063</v>
      </c>
      <c r="F1225" s="446" t="s">
        <v>4064</v>
      </c>
      <c r="G1225" s="446" t="s">
        <v>734</v>
      </c>
      <c r="H1225" s="448"/>
      <c r="I1225" s="448"/>
      <c r="J1225" s="448"/>
      <c r="K1225" s="448"/>
      <c r="L1225" s="448"/>
      <c r="M1225" s="448"/>
      <c r="N1225" s="448"/>
      <c r="O1225" s="230" t="s">
        <v>4039</v>
      </c>
      <c r="P1225" s="446" t="n">
        <v>1</v>
      </c>
      <c r="Q1225" s="15" t="s">
        <v>45</v>
      </c>
      <c r="R1225" s="449"/>
      <c r="S1225" s="449"/>
      <c r="T1225" s="449"/>
      <c r="U1225" s="449"/>
      <c r="V1225" s="449"/>
      <c r="W1225" s="449"/>
      <c r="X1225" s="449"/>
      <c r="Y1225" s="449"/>
      <c r="Z1225" s="449"/>
      <c r="AA1225" s="449"/>
      <c r="AB1225" s="449"/>
      <c r="AC1225" s="449"/>
      <c r="AD1225" s="449"/>
      <c r="AE1225" s="449"/>
      <c r="AF1225" s="449"/>
      <c r="AG1225" s="449"/>
      <c r="AH1225" s="449"/>
      <c r="AI1225" s="449"/>
      <c r="AJ1225" s="449"/>
      <c r="AK1225" s="449"/>
    </row>
    <row r="1226" customFormat="false" ht="13.8" hidden="false" customHeight="false" outlineLevel="0" collapsed="false">
      <c r="A1226" s="348" t="s">
        <v>2877</v>
      </c>
      <c r="B1226" s="97"/>
      <c r="C1226" s="19" t="s">
        <v>4065</v>
      </c>
      <c r="D1226" s="19" t="s">
        <v>476</v>
      </c>
      <c r="E1226" s="19" t="s">
        <v>4066</v>
      </c>
      <c r="F1226" s="91" t="s">
        <v>4067</v>
      </c>
      <c r="G1226" s="19" t="n">
        <v>5500</v>
      </c>
      <c r="H1226" s="97"/>
      <c r="I1226" s="97"/>
      <c r="J1226" s="97"/>
      <c r="K1226" s="97"/>
      <c r="L1226" s="97"/>
      <c r="M1226" s="91" t="s">
        <v>4068</v>
      </c>
      <c r="N1226" s="20" t="n">
        <v>43275</v>
      </c>
      <c r="O1226" s="239" t="s">
        <v>1100</v>
      </c>
      <c r="P1226" s="19" t="n">
        <v>1</v>
      </c>
      <c r="Q1226" s="15" t="s">
        <v>45</v>
      </c>
    </row>
    <row r="1227" customFormat="false" ht="13.8" hidden="false" customHeight="false" outlineLevel="0" collapsed="false">
      <c r="A1227" s="348" t="s">
        <v>2953</v>
      </c>
      <c r="B1227" s="19" t="s">
        <v>930</v>
      </c>
      <c r="C1227" s="24" t="s">
        <v>4069</v>
      </c>
      <c r="D1227" s="19" t="s">
        <v>53</v>
      </c>
      <c r="E1227" s="91" t="s">
        <v>4070</v>
      </c>
      <c r="F1227" s="19" t="s">
        <v>3809</v>
      </c>
      <c r="G1227" s="19" t="n">
        <v>5100</v>
      </c>
      <c r="H1227" s="97"/>
      <c r="I1227" s="97"/>
      <c r="J1227" s="97"/>
      <c r="K1227" s="97"/>
      <c r="L1227" s="97"/>
      <c r="M1227" s="19" t="s">
        <v>4071</v>
      </c>
      <c r="N1227" s="20" t="n">
        <v>43276</v>
      </c>
      <c r="O1227" s="239" t="s">
        <v>1100</v>
      </c>
      <c r="P1227" s="19" t="n">
        <v>1</v>
      </c>
      <c r="Q1227" s="15" t="s">
        <v>45</v>
      </c>
    </row>
    <row r="1228" customFormat="false" ht="13.8" hidden="false" customHeight="false" outlineLevel="0" collapsed="false">
      <c r="A1228" s="238" t="s">
        <v>2332</v>
      </c>
      <c r="B1228" s="20" t="n">
        <v>43292</v>
      </c>
      <c r="C1228" s="450" t="s">
        <v>4072</v>
      </c>
      <c r="D1228" s="19" t="s">
        <v>53</v>
      </c>
      <c r="E1228" s="91" t="s">
        <v>4073</v>
      </c>
      <c r="F1228" s="19" t="s">
        <v>3838</v>
      </c>
      <c r="G1228" s="97"/>
      <c r="H1228" s="97"/>
      <c r="I1228" s="97"/>
      <c r="J1228" s="97"/>
      <c r="K1228" s="97"/>
      <c r="L1228" s="97"/>
      <c r="M1228" s="97"/>
      <c r="N1228" s="97"/>
      <c r="O1228" s="230" t="s">
        <v>4074</v>
      </c>
      <c r="P1228" s="19" t="n">
        <v>1</v>
      </c>
      <c r="Q1228" s="15" t="s">
        <v>45</v>
      </c>
    </row>
    <row r="1229" customFormat="false" ht="13.8" hidden="false" customHeight="false" outlineLevel="0" collapsed="false">
      <c r="A1229" s="348" t="s">
        <v>2825</v>
      </c>
      <c r="B1229" s="110" t="n">
        <v>0.479166666666667</v>
      </c>
      <c r="C1229" s="19" t="s">
        <v>4075</v>
      </c>
      <c r="D1229" s="19" t="s">
        <v>110</v>
      </c>
      <c r="E1229" s="19" t="s">
        <v>4076</v>
      </c>
      <c r="F1229" s="19" t="s">
        <v>4077</v>
      </c>
      <c r="G1229" s="97"/>
      <c r="H1229" s="97"/>
      <c r="I1229" s="97"/>
      <c r="J1229" s="97"/>
      <c r="K1229" s="97"/>
      <c r="L1229" s="97"/>
      <c r="M1229" s="97"/>
      <c r="N1229" s="97"/>
      <c r="O1229" s="152" t="s">
        <v>4078</v>
      </c>
      <c r="P1229" s="19" t="n">
        <v>1</v>
      </c>
      <c r="Q1229" s="15" t="s">
        <v>45</v>
      </c>
    </row>
    <row r="1230" customFormat="false" ht="13.8" hidden="false" customHeight="false" outlineLevel="0" collapsed="false">
      <c r="A1230" s="348" t="s">
        <v>2707</v>
      </c>
      <c r="B1230" s="19" t="s">
        <v>354</v>
      </c>
      <c r="C1230" s="91" t="s">
        <v>4079</v>
      </c>
      <c r="D1230" s="19" t="s">
        <v>53</v>
      </c>
      <c r="E1230" s="91" t="s">
        <v>4080</v>
      </c>
      <c r="F1230" s="19" t="s">
        <v>3809</v>
      </c>
      <c r="G1230" s="19" t="n">
        <v>3700</v>
      </c>
      <c r="H1230" s="97"/>
      <c r="I1230" s="97"/>
      <c r="J1230" s="97"/>
      <c r="K1230" s="97"/>
      <c r="L1230" s="97"/>
      <c r="M1230" s="19" t="s">
        <v>4081</v>
      </c>
      <c r="N1230" s="20" t="n">
        <v>43274</v>
      </c>
      <c r="O1230" s="239" t="s">
        <v>1100</v>
      </c>
      <c r="P1230" s="19" t="n">
        <v>1</v>
      </c>
      <c r="Q1230" s="15" t="s">
        <v>45</v>
      </c>
    </row>
    <row r="1231" customFormat="false" ht="13.8" hidden="false" customHeight="false" outlineLevel="0" collapsed="false">
      <c r="A1231" s="348" t="s">
        <v>2712</v>
      </c>
      <c r="B1231" s="110" t="n">
        <v>0.504166666666667</v>
      </c>
      <c r="C1231" s="19" t="n">
        <v>89055748402</v>
      </c>
      <c r="D1231" s="19" t="s">
        <v>110</v>
      </c>
      <c r="E1231" s="91" t="s">
        <v>4082</v>
      </c>
      <c r="F1231" s="19" t="s">
        <v>4083</v>
      </c>
      <c r="G1231" s="19" t="s">
        <v>4084</v>
      </c>
      <c r="H1231" s="97"/>
      <c r="I1231" s="97"/>
      <c r="J1231" s="97"/>
      <c r="K1231" s="97"/>
      <c r="L1231" s="97"/>
      <c r="M1231" s="97"/>
      <c r="N1231" s="97"/>
      <c r="O1231" s="380" t="s">
        <v>4085</v>
      </c>
      <c r="P1231" s="19" t="n">
        <v>1</v>
      </c>
      <c r="Q1231" s="15" t="s">
        <v>45</v>
      </c>
    </row>
    <row r="1232" customFormat="false" ht="13.8" hidden="false" customHeight="false" outlineLevel="0" collapsed="false">
      <c r="A1232" s="348" t="s">
        <v>2898</v>
      </c>
      <c r="B1232" s="97"/>
      <c r="C1232" s="19" t="n">
        <v>89634720915</v>
      </c>
      <c r="D1232" s="19" t="s">
        <v>476</v>
      </c>
      <c r="E1232" s="19" t="s">
        <v>4086</v>
      </c>
      <c r="F1232" s="19" t="s">
        <v>4087</v>
      </c>
      <c r="G1232" s="97"/>
      <c r="H1232" s="97"/>
      <c r="I1232" s="97"/>
      <c r="J1232" s="97"/>
      <c r="K1232" s="97"/>
      <c r="L1232" s="97"/>
      <c r="M1232" s="97"/>
      <c r="N1232" s="97"/>
      <c r="O1232" s="337" t="s">
        <v>2855</v>
      </c>
      <c r="P1232" s="19" t="n">
        <v>1</v>
      </c>
      <c r="Q1232" s="15" t="s">
        <v>45</v>
      </c>
    </row>
    <row r="1233" customFormat="false" ht="13.8" hidden="false" customHeight="false" outlineLevel="0" collapsed="false">
      <c r="A1233" s="348" t="s">
        <v>2903</v>
      </c>
      <c r="B1233" s="19" t="s">
        <v>359</v>
      </c>
      <c r="C1233" s="91" t="s">
        <v>4088</v>
      </c>
      <c r="D1233" s="19" t="s">
        <v>53</v>
      </c>
      <c r="E1233" s="91" t="s">
        <v>4089</v>
      </c>
      <c r="F1233" s="19" t="s">
        <v>3639</v>
      </c>
      <c r="G1233" s="19" t="n">
        <v>3600</v>
      </c>
      <c r="H1233" s="97"/>
      <c r="I1233" s="97"/>
      <c r="J1233" s="97"/>
      <c r="K1233" s="97"/>
      <c r="L1233" s="97"/>
      <c r="M1233" s="19" t="s">
        <v>4090</v>
      </c>
      <c r="N1233" s="20" t="n">
        <v>43273</v>
      </c>
      <c r="O1233" s="239" t="s">
        <v>1100</v>
      </c>
      <c r="P1233" s="19" t="n">
        <v>1</v>
      </c>
      <c r="Q1233" s="15" t="s">
        <v>45</v>
      </c>
    </row>
    <row r="1234" customFormat="false" ht="13.8" hidden="false" customHeight="false" outlineLevel="0" collapsed="false">
      <c r="A1234" s="348" t="s">
        <v>2768</v>
      </c>
      <c r="B1234" s="150" t="n">
        <v>43385</v>
      </c>
      <c r="C1234" s="451" t="s">
        <v>4091</v>
      </c>
      <c r="D1234" s="19" t="s">
        <v>476</v>
      </c>
      <c r="E1234" s="91" t="s">
        <v>4092</v>
      </c>
      <c r="F1234" s="91" t="s">
        <v>4093</v>
      </c>
      <c r="G1234" s="97"/>
      <c r="H1234" s="97"/>
      <c r="I1234" s="97"/>
      <c r="J1234" s="97"/>
      <c r="K1234" s="97"/>
      <c r="L1234" s="97"/>
      <c r="M1234" s="97"/>
      <c r="N1234" s="97"/>
      <c r="O1234" s="332" t="s">
        <v>4094</v>
      </c>
      <c r="P1234" s="19" t="n">
        <v>1</v>
      </c>
      <c r="Q1234" s="15" t="s">
        <v>45</v>
      </c>
    </row>
    <row r="1235" customFormat="false" ht="13.8" hidden="false" customHeight="false" outlineLevel="0" collapsed="false">
      <c r="A1235" s="238" t="s">
        <v>2282</v>
      </c>
      <c r="B1235" s="19" t="s">
        <v>769</v>
      </c>
      <c r="C1235" s="19" t="s">
        <v>4095</v>
      </c>
      <c r="D1235" s="19" t="s">
        <v>53</v>
      </c>
      <c r="E1235" s="91" t="s">
        <v>4096</v>
      </c>
      <c r="F1235" s="97"/>
      <c r="G1235" s="97"/>
      <c r="H1235" s="97"/>
      <c r="I1235" s="97"/>
      <c r="J1235" s="97"/>
      <c r="K1235" s="97"/>
      <c r="L1235" s="97"/>
      <c r="M1235" s="97"/>
      <c r="N1235" s="97"/>
      <c r="O1235" s="230" t="s">
        <v>4074</v>
      </c>
      <c r="P1235" s="19" t="n">
        <v>1</v>
      </c>
      <c r="Q1235" s="15" t="s">
        <v>45</v>
      </c>
    </row>
    <row r="1236" customFormat="false" ht="13.8" hidden="false" customHeight="false" outlineLevel="0" collapsed="false">
      <c r="A1236" s="238" t="s">
        <v>2285</v>
      </c>
      <c r="B1236" s="97"/>
      <c r="C1236" s="19" t="s">
        <v>4097</v>
      </c>
      <c r="D1236" s="19" t="s">
        <v>476</v>
      </c>
      <c r="E1236" s="91" t="s">
        <v>4098</v>
      </c>
      <c r="F1236" s="91" t="s">
        <v>4099</v>
      </c>
      <c r="G1236" s="19" t="s">
        <v>804</v>
      </c>
      <c r="H1236" s="97"/>
      <c r="I1236" s="97"/>
      <c r="J1236" s="97"/>
      <c r="K1236" s="97"/>
      <c r="L1236" s="97"/>
      <c r="M1236" s="97"/>
      <c r="N1236" s="97"/>
      <c r="O1236" s="137" t="s">
        <v>4100</v>
      </c>
      <c r="P1236" s="97"/>
      <c r="Q1236" s="15" t="s">
        <v>45</v>
      </c>
    </row>
    <row r="1237" customFormat="false" ht="13.8" hidden="false" customHeight="false" outlineLevel="0" collapsed="false">
      <c r="A1237" s="238" t="s">
        <v>2290</v>
      </c>
      <c r="B1237" s="19" t="s">
        <v>776</v>
      </c>
      <c r="C1237" s="19" t="s">
        <v>4101</v>
      </c>
      <c r="D1237" s="19" t="s">
        <v>53</v>
      </c>
      <c r="E1237" s="91" t="s">
        <v>4102</v>
      </c>
      <c r="F1237" s="19" t="s">
        <v>3838</v>
      </c>
      <c r="G1237" s="19" t="s">
        <v>1984</v>
      </c>
      <c r="H1237" s="97"/>
      <c r="I1237" s="97"/>
      <c r="J1237" s="97"/>
      <c r="K1237" s="97"/>
      <c r="L1237" s="97"/>
      <c r="M1237" s="97"/>
      <c r="N1237" s="97"/>
      <c r="O1237" s="337" t="s">
        <v>4103</v>
      </c>
      <c r="P1237" s="19" t="n">
        <v>1</v>
      </c>
      <c r="Q1237" s="15" t="s">
        <v>45</v>
      </c>
    </row>
    <row r="1238" customFormat="false" ht="13.8" hidden="false" customHeight="false" outlineLevel="0" collapsed="false">
      <c r="A1238" s="348" t="s">
        <v>2927</v>
      </c>
      <c r="B1238" s="110" t="n">
        <v>0.538194444444444</v>
      </c>
      <c r="C1238" s="56" t="n">
        <v>79262480072</v>
      </c>
      <c r="D1238" s="19" t="s">
        <v>110</v>
      </c>
      <c r="E1238" s="19" t="s">
        <v>4104</v>
      </c>
      <c r="F1238" s="19" t="s">
        <v>4105</v>
      </c>
      <c r="G1238" s="19" t="s">
        <v>4106</v>
      </c>
      <c r="H1238" s="97"/>
      <c r="I1238" s="97"/>
      <c r="J1238" s="97"/>
      <c r="K1238" s="97"/>
      <c r="L1238" s="97"/>
      <c r="M1238" s="97"/>
      <c r="N1238" s="97"/>
      <c r="O1238" s="230" t="s">
        <v>4074</v>
      </c>
      <c r="P1238" s="19" t="n">
        <v>1</v>
      </c>
      <c r="Q1238" s="15" t="s">
        <v>45</v>
      </c>
    </row>
    <row r="1239" customFormat="false" ht="13.8" hidden="false" customHeight="false" outlineLevel="0" collapsed="false">
      <c r="A1239" s="348" t="s">
        <v>2997</v>
      </c>
      <c r="B1239" s="20" t="n">
        <v>43111</v>
      </c>
      <c r="C1239" s="451" t="s">
        <v>4107</v>
      </c>
      <c r="D1239" s="19" t="s">
        <v>476</v>
      </c>
      <c r="E1239" s="19" t="s">
        <v>4108</v>
      </c>
      <c r="F1239" s="97"/>
      <c r="G1239" s="19" t="s">
        <v>2020</v>
      </c>
      <c r="H1239" s="97"/>
      <c r="I1239" s="97"/>
      <c r="J1239" s="97"/>
      <c r="K1239" s="97"/>
      <c r="L1239" s="97"/>
      <c r="M1239" s="97"/>
      <c r="N1239" s="97"/>
      <c r="O1239" s="452" t="s">
        <v>4109</v>
      </c>
      <c r="P1239" s="19" t="n">
        <v>1</v>
      </c>
      <c r="Q1239" s="15" t="s">
        <v>45</v>
      </c>
    </row>
    <row r="1240" customFormat="false" ht="13.8" hidden="false" customHeight="false" outlineLevel="0" collapsed="false">
      <c r="A1240" s="348" t="s">
        <v>3003</v>
      </c>
      <c r="B1240" s="19" t="s">
        <v>4110</v>
      </c>
      <c r="C1240" s="19" t="s">
        <v>4111</v>
      </c>
      <c r="D1240" s="19" t="s">
        <v>476</v>
      </c>
      <c r="E1240" s="91" t="s">
        <v>4112</v>
      </c>
      <c r="F1240" s="19" t="s">
        <v>4113</v>
      </c>
      <c r="G1240" s="43" t="n">
        <v>8000</v>
      </c>
      <c r="H1240" s="97"/>
      <c r="I1240" s="97"/>
      <c r="J1240" s="97"/>
      <c r="K1240" s="97"/>
      <c r="L1240" s="97"/>
      <c r="M1240" s="30" t="s">
        <v>4114</v>
      </c>
      <c r="N1240" s="20" t="n">
        <v>43274</v>
      </c>
      <c r="O1240" s="239" t="s">
        <v>1100</v>
      </c>
      <c r="P1240" s="19" t="n">
        <v>1</v>
      </c>
      <c r="Q1240" s="15" t="s">
        <v>45</v>
      </c>
    </row>
    <row r="1241" customFormat="false" ht="13.8" hidden="false" customHeight="false" outlineLevel="0" collapsed="false">
      <c r="A1241" s="348" t="s">
        <v>3154</v>
      </c>
      <c r="B1241" s="110" t="n">
        <v>0.604861111111111</v>
      </c>
      <c r="C1241" s="19" t="s">
        <v>4115</v>
      </c>
      <c r="D1241" s="19" t="s">
        <v>476</v>
      </c>
      <c r="E1241" s="19" t="s">
        <v>4116</v>
      </c>
      <c r="F1241" s="19" t="s">
        <v>4117</v>
      </c>
      <c r="G1241" s="19" t="n">
        <v>8600</v>
      </c>
      <c r="H1241" s="97"/>
      <c r="I1241" s="97"/>
      <c r="J1241" s="97"/>
      <c r="K1241" s="97"/>
      <c r="L1241" s="97"/>
      <c r="M1241" s="30" t="n">
        <v>2046</v>
      </c>
      <c r="N1241" s="20" t="n">
        <v>43275</v>
      </c>
      <c r="O1241" s="239" t="s">
        <v>1100</v>
      </c>
      <c r="P1241" s="19" t="n">
        <v>1</v>
      </c>
      <c r="Q1241" s="15" t="s">
        <v>45</v>
      </c>
    </row>
    <row r="1242" customFormat="false" ht="13.8" hidden="false" customHeight="false" outlineLevel="0" collapsed="false">
      <c r="A1242" s="348" t="s">
        <v>3158</v>
      </c>
      <c r="B1242" s="19" t="s">
        <v>73</v>
      </c>
      <c r="C1242" s="19" t="s">
        <v>4118</v>
      </c>
      <c r="E1242" s="19" t="s">
        <v>4119</v>
      </c>
      <c r="F1242" s="19" t="s">
        <v>4120</v>
      </c>
      <c r="G1242" s="19" t="s">
        <v>859</v>
      </c>
      <c r="H1242" s="97"/>
      <c r="I1242" s="97"/>
      <c r="J1242" s="97"/>
      <c r="K1242" s="97"/>
      <c r="L1242" s="97"/>
      <c r="M1242" s="97"/>
      <c r="N1242" s="97"/>
      <c r="O1242" s="247" t="s">
        <v>4121</v>
      </c>
      <c r="P1242" s="97"/>
      <c r="Q1242" s="15" t="s">
        <v>45</v>
      </c>
    </row>
    <row r="1243" customFormat="false" ht="13.8" hidden="false" customHeight="false" outlineLevel="0" collapsed="false">
      <c r="A1243" s="348" t="s">
        <v>3161</v>
      </c>
      <c r="B1243" s="19" t="s">
        <v>2703</v>
      </c>
      <c r="C1243" s="19" t="n">
        <v>89269197576</v>
      </c>
      <c r="D1243" s="19" t="s">
        <v>476</v>
      </c>
      <c r="E1243" s="19" t="s">
        <v>4122</v>
      </c>
      <c r="F1243" s="19" t="s">
        <v>4123</v>
      </c>
      <c r="G1243" s="19" t="s">
        <v>4124</v>
      </c>
      <c r="H1243" s="97"/>
      <c r="I1243" s="97"/>
      <c r="J1243" s="97"/>
      <c r="K1243" s="97"/>
      <c r="L1243" s="97"/>
      <c r="M1243" s="97"/>
      <c r="N1243" s="97"/>
      <c r="O1243" s="230" t="s">
        <v>4125</v>
      </c>
      <c r="P1243" s="97"/>
      <c r="Q1243" s="15" t="s">
        <v>45</v>
      </c>
    </row>
    <row r="1244" customFormat="false" ht="13.8" hidden="false" customHeight="false" outlineLevel="0" collapsed="false">
      <c r="A1244" s="91" t="s">
        <v>3775</v>
      </c>
      <c r="B1244" s="91" t="s">
        <v>3775</v>
      </c>
      <c r="C1244" s="91" t="s">
        <v>3855</v>
      </c>
      <c r="D1244" s="91" t="s">
        <v>3856</v>
      </c>
      <c r="E1244" s="21" t="s">
        <v>3857</v>
      </c>
      <c r="F1244" s="21" t="s">
        <v>3857</v>
      </c>
      <c r="G1244" s="91" t="n">
        <v>35000</v>
      </c>
      <c r="H1244" s="91"/>
      <c r="I1244" s="91"/>
      <c r="J1244" s="91"/>
      <c r="K1244" s="91"/>
      <c r="L1244" s="91"/>
      <c r="M1244" s="19" t="s">
        <v>3859</v>
      </c>
      <c r="N1244" s="99" t="n">
        <v>43272</v>
      </c>
      <c r="O1244" s="434" t="s">
        <v>15</v>
      </c>
      <c r="P1244" s="97"/>
      <c r="Q1244" s="15" t="s">
        <v>45</v>
      </c>
    </row>
    <row r="1245" customFormat="false" ht="13.8" hidden="false" customHeight="false" outlineLevel="0" collapsed="false">
      <c r="A1245" s="348" t="s">
        <v>3165</v>
      </c>
      <c r="B1245" s="19" t="s">
        <v>918</v>
      </c>
      <c r="C1245" s="19" t="s">
        <v>4126</v>
      </c>
      <c r="D1245" s="19" t="s">
        <v>53</v>
      </c>
      <c r="E1245" s="91" t="s">
        <v>4127</v>
      </c>
      <c r="F1245" s="19" t="s">
        <v>4128</v>
      </c>
      <c r="G1245" s="19" t="n">
        <v>10000</v>
      </c>
      <c r="H1245" s="97"/>
      <c r="I1245" s="97"/>
      <c r="J1245" s="97"/>
      <c r="K1245" s="97"/>
      <c r="L1245" s="97"/>
      <c r="M1245" s="19" t="s">
        <v>4129</v>
      </c>
      <c r="N1245" s="20" t="n">
        <v>43274</v>
      </c>
      <c r="O1245" s="434" t="s">
        <v>15</v>
      </c>
      <c r="P1245" s="19" t="n">
        <v>1</v>
      </c>
      <c r="Q1245" s="15" t="s">
        <v>45</v>
      </c>
    </row>
    <row r="1246" customFormat="false" ht="13.8" hidden="false" customHeight="false" outlineLevel="0" collapsed="false">
      <c r="A1246" s="121" t="s">
        <v>3251</v>
      </c>
      <c r="B1246" s="453" t="n">
        <v>43391</v>
      </c>
      <c r="C1246" s="133" t="s">
        <v>4130</v>
      </c>
      <c r="D1246" s="141" t="s">
        <v>53</v>
      </c>
      <c r="E1246" s="95" t="s">
        <v>4131</v>
      </c>
      <c r="F1246" s="141" t="s">
        <v>3809</v>
      </c>
      <c r="G1246" s="141"/>
      <c r="H1246" s="183"/>
      <c r="I1246" s="183"/>
      <c r="J1246" s="183"/>
      <c r="K1246" s="183"/>
      <c r="L1246" s="183"/>
      <c r="M1246" s="141" t="s">
        <v>4132</v>
      </c>
      <c r="N1246" s="184" t="n">
        <v>43275</v>
      </c>
      <c r="O1246" s="454" t="s">
        <v>15</v>
      </c>
      <c r="P1246" s="141" t="n">
        <v>1</v>
      </c>
      <c r="Q1246" s="15" t="s">
        <v>45</v>
      </c>
    </row>
    <row r="1247" customFormat="false" ht="13.8" hidden="false" customHeight="false" outlineLevel="0" collapsed="false">
      <c r="A1247" s="348" t="s">
        <v>3256</v>
      </c>
      <c r="B1247" s="19" t="s">
        <v>2503</v>
      </c>
      <c r="C1247" s="19" t="s">
        <v>4133</v>
      </c>
      <c r="D1247" s="19" t="s">
        <v>53</v>
      </c>
      <c r="E1247" s="91" t="s">
        <v>4134</v>
      </c>
      <c r="F1247" s="19" t="s">
        <v>4135</v>
      </c>
      <c r="G1247" s="19" t="s">
        <v>1011</v>
      </c>
      <c r="H1247" s="97"/>
      <c r="I1247" s="97"/>
      <c r="J1247" s="97"/>
      <c r="K1247" s="97"/>
      <c r="L1247" s="97"/>
      <c r="M1247" s="97"/>
      <c r="N1247" s="97"/>
      <c r="O1247" s="251" t="s">
        <v>4136</v>
      </c>
      <c r="P1247" s="19" t="n">
        <v>1</v>
      </c>
      <c r="Q1247" s="15" t="s">
        <v>45</v>
      </c>
    </row>
    <row r="1248" customFormat="false" ht="13.8" hidden="false" customHeight="false" outlineLevel="0" collapsed="false">
      <c r="A1248" s="348" t="s">
        <v>3258</v>
      </c>
      <c r="B1248" s="19" t="s">
        <v>1450</v>
      </c>
      <c r="C1248" s="19" t="s">
        <v>4137</v>
      </c>
      <c r="D1248" s="19" t="s">
        <v>53</v>
      </c>
      <c r="E1248" s="91" t="s">
        <v>4138</v>
      </c>
      <c r="F1248" s="19" t="s">
        <v>3693</v>
      </c>
      <c r="G1248" s="97"/>
      <c r="H1248" s="97"/>
      <c r="I1248" s="97"/>
      <c r="J1248" s="97"/>
      <c r="K1248" s="97"/>
      <c r="L1248" s="97"/>
      <c r="M1248" s="97"/>
      <c r="N1248" s="97"/>
      <c r="O1248" s="251" t="s">
        <v>4139</v>
      </c>
      <c r="P1248" s="19" t="n">
        <v>1</v>
      </c>
      <c r="Q1248" s="15" t="s">
        <v>45</v>
      </c>
    </row>
    <row r="1249" customFormat="false" ht="13.8" hidden="false" customHeight="false" outlineLevel="0" collapsed="false">
      <c r="A1249" s="348" t="s">
        <v>3263</v>
      </c>
      <c r="B1249" s="19" t="s">
        <v>1450</v>
      </c>
      <c r="C1249" s="19" t="s">
        <v>4140</v>
      </c>
      <c r="D1249" s="19" t="s">
        <v>53</v>
      </c>
      <c r="E1249" s="91" t="s">
        <v>4141</v>
      </c>
      <c r="F1249" s="19" t="s">
        <v>4142</v>
      </c>
      <c r="G1249" s="97"/>
      <c r="H1249" s="97"/>
      <c r="I1249" s="97"/>
      <c r="J1249" s="97"/>
      <c r="K1249" s="97"/>
      <c r="L1249" s="97"/>
      <c r="M1249" s="97"/>
      <c r="N1249" s="97"/>
      <c r="O1249" s="230" t="s">
        <v>4125</v>
      </c>
      <c r="P1249" s="19" t="n">
        <v>1</v>
      </c>
      <c r="Q1249" s="15" t="s">
        <v>45</v>
      </c>
    </row>
    <row r="1250" customFormat="false" ht="13.8" hidden="false" customHeight="false" outlineLevel="0" collapsed="false">
      <c r="A1250" s="3" t="s">
        <v>34</v>
      </c>
      <c r="B1250" s="59" t="s">
        <v>1</v>
      </c>
      <c r="C1250" s="4" t="s">
        <v>35</v>
      </c>
      <c r="D1250" s="4" t="s">
        <v>3</v>
      </c>
      <c r="E1250" s="4" t="s">
        <v>1021</v>
      </c>
      <c r="F1250" s="5" t="s">
        <v>37</v>
      </c>
      <c r="G1250" s="4" t="s">
        <v>38</v>
      </c>
      <c r="H1250" s="6" t="s">
        <v>39</v>
      </c>
      <c r="I1250" s="6"/>
      <c r="J1250" s="6"/>
      <c r="K1250" s="6" t="s">
        <v>40</v>
      </c>
      <c r="L1250" s="6"/>
      <c r="M1250" s="4" t="s">
        <v>41</v>
      </c>
      <c r="N1250" s="6" t="s">
        <v>42</v>
      </c>
      <c r="O1250" s="370" t="s">
        <v>43</v>
      </c>
      <c r="P1250" s="4" t="s">
        <v>44</v>
      </c>
      <c r="Q1250" s="15" t="s">
        <v>45</v>
      </c>
      <c r="R1250" s="265"/>
      <c r="S1250" s="265"/>
      <c r="T1250" s="265"/>
      <c r="U1250" s="265"/>
      <c r="V1250" s="265"/>
      <c r="W1250" s="265"/>
      <c r="X1250" s="265"/>
      <c r="Y1250" s="265"/>
      <c r="Z1250" s="265"/>
      <c r="AA1250" s="265"/>
      <c r="AB1250" s="265"/>
      <c r="AC1250" s="265"/>
      <c r="AD1250" s="265"/>
      <c r="AE1250" s="265"/>
      <c r="AF1250" s="265"/>
      <c r="AG1250" s="265"/>
      <c r="AH1250" s="265"/>
      <c r="AI1250" s="265"/>
      <c r="AJ1250" s="265"/>
      <c r="AK1250" s="265"/>
    </row>
    <row r="1251" customFormat="false" ht="13.8" hidden="false" customHeight="false" outlineLevel="0" collapsed="false">
      <c r="A1251" s="415" t="s">
        <v>4143</v>
      </c>
      <c r="B1251" s="374" t="s">
        <v>4144</v>
      </c>
      <c r="E1251" s="63"/>
      <c r="F1251" s="64" t="n">
        <f aca="false">G1251+H1251+K1251</f>
        <v>22600</v>
      </c>
      <c r="G1251" s="65" t="n">
        <f aca="false">SUM(G1252:G1258)</f>
        <v>22600</v>
      </c>
      <c r="H1251" s="115" t="n">
        <f aca="false">SUM(H1252:H1276)</f>
        <v>0</v>
      </c>
      <c r="I1251" s="65"/>
      <c r="J1251" s="65"/>
      <c r="K1251" s="65" t="n">
        <f aca="false">SUM(K1252:K1287)</f>
        <v>0</v>
      </c>
      <c r="L1251" s="65"/>
      <c r="M1251" s="281"/>
      <c r="N1251" s="281"/>
      <c r="O1251" s="97"/>
      <c r="P1251" s="65" t="n">
        <f aca="false">SUM(P1252:P23202)</f>
        <v>1.14194238884556E+045</v>
      </c>
      <c r="Q1251" s="15" t="s">
        <v>45</v>
      </c>
      <c r="R1251" s="265"/>
      <c r="S1251" s="265"/>
      <c r="T1251" s="265"/>
      <c r="U1251" s="265"/>
      <c r="V1251" s="265"/>
      <c r="W1251" s="265"/>
      <c r="X1251" s="265"/>
      <c r="Y1251" s="265"/>
      <c r="Z1251" s="265"/>
      <c r="AA1251" s="265"/>
      <c r="AB1251" s="265"/>
      <c r="AC1251" s="265"/>
      <c r="AD1251" s="265"/>
      <c r="AE1251" s="265"/>
      <c r="AF1251" s="265"/>
      <c r="AG1251" s="265"/>
      <c r="AH1251" s="265"/>
      <c r="AI1251" s="265"/>
      <c r="AJ1251" s="265"/>
      <c r="AK1251" s="265"/>
    </row>
    <row r="1252" customFormat="false" ht="13.8" hidden="false" customHeight="false" outlineLevel="0" collapsed="false">
      <c r="A1252" s="348" t="s">
        <v>2931</v>
      </c>
      <c r="B1252" s="19" t="s">
        <v>541</v>
      </c>
      <c r="C1252" s="91" t="s">
        <v>4145</v>
      </c>
      <c r="D1252" s="19" t="s">
        <v>53</v>
      </c>
      <c r="E1252" s="91" t="s">
        <v>4146</v>
      </c>
      <c r="F1252" s="19" t="s">
        <v>48</v>
      </c>
      <c r="G1252" s="19" t="n">
        <v>5000</v>
      </c>
      <c r="H1252" s="97"/>
      <c r="I1252" s="97"/>
      <c r="J1252" s="97"/>
      <c r="K1252" s="97"/>
      <c r="L1252" s="97"/>
      <c r="M1252" s="19" t="s">
        <v>4147</v>
      </c>
      <c r="N1252" s="20" t="n">
        <v>43275</v>
      </c>
      <c r="O1252" s="434" t="s">
        <v>15</v>
      </c>
      <c r="P1252" s="19" t="n">
        <v>1</v>
      </c>
      <c r="Q1252" s="15" t="s">
        <v>45</v>
      </c>
    </row>
    <row r="1253" customFormat="false" ht="13.8" hidden="false" customHeight="false" outlineLevel="0" collapsed="false">
      <c r="A1253" s="348" t="s">
        <v>2861</v>
      </c>
      <c r="B1253" s="20" t="n">
        <v>43232</v>
      </c>
      <c r="C1253" s="19" t="s">
        <v>4148</v>
      </c>
      <c r="D1253" s="19" t="s">
        <v>53</v>
      </c>
      <c r="E1253" s="91" t="s">
        <v>4149</v>
      </c>
      <c r="F1253" s="19" t="s">
        <v>1332</v>
      </c>
      <c r="G1253" s="19" t="s">
        <v>967</v>
      </c>
      <c r="H1253" s="97"/>
      <c r="I1253" s="97"/>
      <c r="J1253" s="97"/>
      <c r="K1253" s="97"/>
      <c r="L1253" s="97"/>
      <c r="M1253" s="97"/>
      <c r="N1253" s="97"/>
      <c r="O1253" s="380" t="s">
        <v>4150</v>
      </c>
      <c r="P1253" s="19" t="n">
        <v>1</v>
      </c>
      <c r="Q1253" s="15" t="s">
        <v>45</v>
      </c>
    </row>
    <row r="1254" customFormat="false" ht="13.8" hidden="false" customHeight="false" outlineLevel="0" collapsed="false">
      <c r="A1254" s="348" t="s">
        <v>2683</v>
      </c>
      <c r="B1254" s="150" t="n">
        <v>43385</v>
      </c>
      <c r="C1254" s="91" t="s">
        <v>4151</v>
      </c>
      <c r="D1254" s="19" t="s">
        <v>53</v>
      </c>
      <c r="E1254" s="91" t="s">
        <v>4152</v>
      </c>
      <c r="F1254" s="91" t="s">
        <v>4153</v>
      </c>
      <c r="G1254" s="19" t="n">
        <v>12000</v>
      </c>
      <c r="H1254" s="97"/>
      <c r="I1254" s="97"/>
      <c r="J1254" s="97"/>
      <c r="K1254" s="97"/>
      <c r="L1254" s="97"/>
      <c r="M1254" s="19" t="s">
        <v>4154</v>
      </c>
      <c r="N1254" s="20" t="n">
        <v>43277</v>
      </c>
      <c r="O1254" s="434" t="s">
        <v>15</v>
      </c>
      <c r="P1254" s="19" t="n">
        <v>1</v>
      </c>
      <c r="Q1254" s="15" t="s">
        <v>45</v>
      </c>
    </row>
    <row r="1255" customFormat="false" ht="13.8" hidden="false" customHeight="false" outlineLevel="0" collapsed="false">
      <c r="A1255" s="348" t="s">
        <v>2870</v>
      </c>
      <c r="B1255" s="19" t="s">
        <v>149</v>
      </c>
      <c r="C1255" s="91" t="s">
        <v>4155</v>
      </c>
      <c r="D1255" s="19" t="s">
        <v>53</v>
      </c>
      <c r="E1255" s="91" t="s">
        <v>4156</v>
      </c>
      <c r="F1255" s="19" t="s">
        <v>4157</v>
      </c>
      <c r="G1255" s="19" t="s">
        <v>1730</v>
      </c>
      <c r="H1255" s="97"/>
      <c r="I1255" s="97"/>
      <c r="J1255" s="97"/>
      <c r="K1255" s="97"/>
      <c r="L1255" s="97"/>
      <c r="M1255" s="97"/>
      <c r="N1255" s="97"/>
      <c r="O1255" s="380" t="s">
        <v>4158</v>
      </c>
      <c r="P1255" s="19" t="n">
        <v>1</v>
      </c>
      <c r="Q1255" s="15" t="s">
        <v>45</v>
      </c>
    </row>
    <row r="1256" customFormat="false" ht="13.8" hidden="false" customHeight="false" outlineLevel="0" collapsed="false">
      <c r="A1256" s="348" t="s">
        <v>2877</v>
      </c>
      <c r="B1256" s="19" t="s">
        <v>708</v>
      </c>
      <c r="C1256" s="91" t="s">
        <v>4159</v>
      </c>
      <c r="D1256" s="19" t="s">
        <v>53</v>
      </c>
      <c r="E1256" s="91" t="s">
        <v>4160</v>
      </c>
      <c r="F1256" s="19" t="s">
        <v>3693</v>
      </c>
      <c r="G1256" s="19" t="s">
        <v>71</v>
      </c>
      <c r="H1256" s="97"/>
      <c r="I1256" s="97"/>
      <c r="J1256" s="97"/>
      <c r="K1256" s="97"/>
      <c r="L1256" s="97"/>
      <c r="M1256" s="97"/>
      <c r="N1256" s="97"/>
      <c r="O1256" s="434" t="s">
        <v>15</v>
      </c>
      <c r="P1256" s="19" t="n">
        <v>1</v>
      </c>
      <c r="Q1256" s="15" t="s">
        <v>45</v>
      </c>
    </row>
    <row r="1257" customFormat="false" ht="13.8" hidden="false" customHeight="false" outlineLevel="0" collapsed="false">
      <c r="A1257" s="348" t="s">
        <v>2953</v>
      </c>
      <c r="B1257" s="127" t="s">
        <v>404</v>
      </c>
      <c r="C1257" s="142" t="s">
        <v>4161</v>
      </c>
      <c r="D1257" s="19" t="s">
        <v>53</v>
      </c>
      <c r="E1257" s="142" t="s">
        <v>4162</v>
      </c>
      <c r="F1257" s="127" t="s">
        <v>3809</v>
      </c>
      <c r="G1257" s="127" t="n">
        <v>5600</v>
      </c>
      <c r="H1257" s="128"/>
      <c r="I1257" s="128"/>
      <c r="J1257" s="128"/>
      <c r="K1257" s="128"/>
      <c r="L1257" s="128"/>
      <c r="M1257" s="127" t="s">
        <v>4163</v>
      </c>
      <c r="N1257" s="164" t="n">
        <v>43276</v>
      </c>
      <c r="O1257" s="434" t="s">
        <v>15</v>
      </c>
      <c r="P1257" s="127" t="n">
        <v>1</v>
      </c>
      <c r="Q1257" s="15" t="s">
        <v>45</v>
      </c>
    </row>
    <row r="1258" customFormat="false" ht="13.8" hidden="false" customHeight="false" outlineLevel="0" collapsed="false">
      <c r="A1258" s="348" t="s">
        <v>2700</v>
      </c>
      <c r="B1258" s="127" t="s">
        <v>83</v>
      </c>
      <c r="C1258" s="142" t="s">
        <v>4164</v>
      </c>
      <c r="D1258" s="19" t="s">
        <v>53</v>
      </c>
      <c r="E1258" s="142" t="s">
        <v>4165</v>
      </c>
      <c r="F1258" s="19" t="s">
        <v>3693</v>
      </c>
      <c r="G1258" s="127" t="s">
        <v>734</v>
      </c>
      <c r="H1258" s="128"/>
      <c r="I1258" s="128"/>
      <c r="J1258" s="128"/>
      <c r="K1258" s="128"/>
      <c r="L1258" s="128"/>
      <c r="M1258" s="128"/>
      <c r="N1258" s="128"/>
      <c r="O1258" s="251" t="s">
        <v>4166</v>
      </c>
      <c r="P1258" s="127" t="n">
        <v>1</v>
      </c>
      <c r="Q1258" s="15" t="s">
        <v>45</v>
      </c>
    </row>
    <row r="1259" customFormat="false" ht="13.8" hidden="false" customHeight="false" outlineLevel="0" collapsed="false">
      <c r="A1259" s="455" t="s">
        <v>4167</v>
      </c>
      <c r="B1259" s="127" t="s">
        <v>4168</v>
      </c>
      <c r="C1259" s="456" t="s">
        <v>4169</v>
      </c>
      <c r="D1259" s="19" t="s">
        <v>53</v>
      </c>
      <c r="E1259" s="142" t="s">
        <v>4170</v>
      </c>
      <c r="F1259" s="127" t="s">
        <v>4171</v>
      </c>
      <c r="G1259" s="127" t="s">
        <v>614</v>
      </c>
      <c r="H1259" s="128"/>
      <c r="I1259" s="128"/>
      <c r="J1259" s="128"/>
      <c r="K1259" s="128"/>
      <c r="L1259" s="128"/>
      <c r="M1259" s="128"/>
      <c r="N1259" s="128"/>
      <c r="O1259" s="220" t="s">
        <v>4172</v>
      </c>
      <c r="P1259" s="127" t="n">
        <v>1</v>
      </c>
      <c r="Q1259" s="15" t="s">
        <v>45</v>
      </c>
    </row>
    <row r="1260" customFormat="false" ht="13.8" hidden="false" customHeight="false" outlineLevel="0" collapsed="false">
      <c r="A1260" s="3" t="s">
        <v>34</v>
      </c>
      <c r="B1260" s="59" t="s">
        <v>1</v>
      </c>
      <c r="C1260" s="4" t="s">
        <v>35</v>
      </c>
      <c r="D1260" s="4" t="s">
        <v>3</v>
      </c>
      <c r="E1260" s="4" t="s">
        <v>1021</v>
      </c>
      <c r="F1260" s="5" t="s">
        <v>37</v>
      </c>
      <c r="G1260" s="4" t="s">
        <v>38</v>
      </c>
      <c r="H1260" s="6" t="s">
        <v>39</v>
      </c>
      <c r="I1260" s="6"/>
      <c r="J1260" s="6"/>
      <c r="K1260" s="6" t="s">
        <v>40</v>
      </c>
      <c r="L1260" s="6"/>
      <c r="M1260" s="4" t="s">
        <v>41</v>
      </c>
      <c r="N1260" s="6" t="s">
        <v>42</v>
      </c>
      <c r="O1260" s="370" t="s">
        <v>43</v>
      </c>
      <c r="P1260" s="4" t="s">
        <v>44</v>
      </c>
      <c r="Q1260" s="15" t="s">
        <v>45</v>
      </c>
    </row>
    <row r="1261" customFormat="false" ht="13.8" hidden="false" customHeight="false" outlineLevel="0" collapsed="false">
      <c r="A1261" s="60" t="n">
        <v>43276</v>
      </c>
      <c r="B1261" s="374" t="s">
        <v>422</v>
      </c>
      <c r="E1261" s="63"/>
      <c r="F1261" s="64" t="n">
        <f aca="false">G1261+H1261+K1261</f>
        <v>21500</v>
      </c>
      <c r="G1261" s="65" t="n">
        <f aca="false">SUM(G1262:G1283)</f>
        <v>21500</v>
      </c>
      <c r="H1261" s="115" t="n">
        <f aca="false">SUM(H1262:H1283)</f>
        <v>0</v>
      </c>
      <c r="I1261" s="65"/>
      <c r="J1261" s="65"/>
      <c r="K1261" s="65" t="n">
        <f aca="false">SUM(K1262:K1294)</f>
        <v>0</v>
      </c>
      <c r="L1261" s="65"/>
      <c r="M1261" s="281"/>
      <c r="N1261" s="281"/>
      <c r="O1261" s="97"/>
      <c r="P1261" s="65" t="n">
        <f aca="false">SUM(P1262:P23209)</f>
        <v>5.70971194422778E+044</v>
      </c>
      <c r="Q1261" s="15" t="s">
        <v>45</v>
      </c>
    </row>
    <row r="1262" customFormat="false" ht="13.8" hidden="false" customHeight="false" outlineLevel="0" collapsed="false">
      <c r="A1262" s="348" t="s">
        <v>2931</v>
      </c>
      <c r="B1262" s="110" t="n">
        <v>0.445833333333333</v>
      </c>
      <c r="C1262" s="98" t="s">
        <v>4173</v>
      </c>
      <c r="D1262" s="19" t="s">
        <v>110</v>
      </c>
      <c r="E1262" s="19" t="s">
        <v>4174</v>
      </c>
      <c r="F1262" s="19" t="s">
        <v>4175</v>
      </c>
      <c r="G1262" s="19" t="n">
        <v>4700</v>
      </c>
      <c r="H1262" s="97"/>
      <c r="I1262" s="97"/>
      <c r="J1262" s="97"/>
      <c r="K1262" s="97"/>
      <c r="L1262" s="97"/>
      <c r="M1262" s="19" t="s">
        <v>4176</v>
      </c>
      <c r="N1262" s="19" t="n">
        <v>26.06</v>
      </c>
      <c r="O1262" s="434" t="s">
        <v>15</v>
      </c>
      <c r="P1262" s="19" t="n">
        <v>1</v>
      </c>
      <c r="Q1262" s="15" t="s">
        <v>45</v>
      </c>
    </row>
    <row r="1263" customFormat="false" ht="13.8" hidden="false" customHeight="false" outlineLevel="0" collapsed="false">
      <c r="A1263" s="348" t="s">
        <v>2861</v>
      </c>
      <c r="B1263" s="110" t="n">
        <v>0.451388888888889</v>
      </c>
      <c r="C1263" s="329" t="s">
        <v>4177</v>
      </c>
      <c r="D1263" s="19" t="s">
        <v>110</v>
      </c>
      <c r="E1263" s="19" t="s">
        <v>4178</v>
      </c>
      <c r="F1263" s="19" t="s">
        <v>4179</v>
      </c>
      <c r="G1263" s="97"/>
      <c r="H1263" s="97"/>
      <c r="I1263" s="97"/>
      <c r="J1263" s="97"/>
      <c r="K1263" s="97"/>
      <c r="L1263" s="97"/>
      <c r="M1263" s="97"/>
      <c r="N1263" s="97"/>
      <c r="O1263" s="230" t="s">
        <v>4074</v>
      </c>
      <c r="P1263" s="19" t="n">
        <v>1</v>
      </c>
      <c r="Q1263" s="15" t="s">
        <v>45</v>
      </c>
    </row>
    <row r="1264" customFormat="false" ht="13.8" hidden="false" customHeight="false" outlineLevel="0" collapsed="false">
      <c r="A1264" s="348" t="s">
        <v>2683</v>
      </c>
      <c r="B1264" s="19" t="s">
        <v>4180</v>
      </c>
      <c r="C1264" s="91" t="s">
        <v>4181</v>
      </c>
      <c r="D1264" s="19" t="s">
        <v>476</v>
      </c>
      <c r="E1264" s="91" t="s">
        <v>4182</v>
      </c>
      <c r="F1264" s="19" t="s">
        <v>1169</v>
      </c>
      <c r="G1264" s="19" t="n">
        <v>8000</v>
      </c>
      <c r="H1264" s="97"/>
      <c r="I1264" s="97"/>
      <c r="J1264" s="97"/>
      <c r="K1264" s="97"/>
      <c r="L1264" s="97"/>
      <c r="M1264" s="19" t="s">
        <v>4183</v>
      </c>
      <c r="N1264" s="19" t="n">
        <v>26.06</v>
      </c>
      <c r="O1264" s="434" t="s">
        <v>15</v>
      </c>
      <c r="P1264" s="19" t="n">
        <v>1</v>
      </c>
      <c r="Q1264" s="15" t="s">
        <v>45</v>
      </c>
    </row>
    <row r="1265" customFormat="false" ht="13.8" hidden="false" customHeight="false" outlineLevel="0" collapsed="false">
      <c r="A1265" s="457" t="s">
        <v>2870</v>
      </c>
      <c r="B1265" s="97"/>
      <c r="C1265" s="19" t="n">
        <v>89057594214</v>
      </c>
      <c r="D1265" s="19" t="s">
        <v>476</v>
      </c>
      <c r="E1265" s="91" t="s">
        <v>4184</v>
      </c>
      <c r="F1265" s="154" t="s">
        <v>4185</v>
      </c>
      <c r="G1265" s="97"/>
      <c r="H1265" s="97"/>
      <c r="I1265" s="97"/>
      <c r="J1265" s="97"/>
      <c r="K1265" s="97"/>
      <c r="L1265" s="97"/>
      <c r="M1265" s="97"/>
      <c r="N1265" s="97"/>
      <c r="O1265" s="237" t="s">
        <v>4186</v>
      </c>
      <c r="P1265" s="19" t="n">
        <v>1</v>
      </c>
      <c r="Q1265" s="15" t="s">
        <v>45</v>
      </c>
    </row>
    <row r="1266" customFormat="false" ht="13.8" hidden="false" customHeight="false" outlineLevel="0" collapsed="false">
      <c r="A1266" s="348" t="s">
        <v>2877</v>
      </c>
      <c r="B1266" s="110" t="n">
        <v>0.469444444444444</v>
      </c>
      <c r="C1266" s="98" t="s">
        <v>4187</v>
      </c>
      <c r="D1266" s="19" t="s">
        <v>110</v>
      </c>
      <c r="E1266" s="347" t="s">
        <v>3731</v>
      </c>
      <c r="F1266" s="347" t="s">
        <v>4188</v>
      </c>
      <c r="G1266" s="347" t="s">
        <v>1475</v>
      </c>
      <c r="H1266" s="347" t="s">
        <v>1384</v>
      </c>
      <c r="I1266" s="347"/>
      <c r="J1266" s="347"/>
      <c r="K1266" s="347" t="s">
        <v>3876</v>
      </c>
      <c r="L1266" s="347"/>
      <c r="M1266" s="347" t="s">
        <v>4189</v>
      </c>
      <c r="N1266" s="347" t="s">
        <v>4190</v>
      </c>
      <c r="O1266" s="347" t="s">
        <v>3516</v>
      </c>
      <c r="P1266" s="19" t="n">
        <v>1</v>
      </c>
      <c r="Q1266" s="15" t="s">
        <v>45</v>
      </c>
    </row>
    <row r="1267" customFormat="false" ht="13.8" hidden="false" customHeight="false" outlineLevel="0" collapsed="false">
      <c r="A1267" s="348" t="s">
        <v>2953</v>
      </c>
      <c r="B1267" s="19" t="s">
        <v>1505</v>
      </c>
      <c r="C1267" s="19" t="s">
        <v>4191</v>
      </c>
      <c r="D1267" s="19" t="s">
        <v>476</v>
      </c>
      <c r="E1267" s="458" t="s">
        <v>4192</v>
      </c>
      <c r="F1267" s="97"/>
      <c r="G1267" s="19" t="s">
        <v>501</v>
      </c>
      <c r="H1267" s="97"/>
      <c r="I1267" s="97"/>
      <c r="J1267" s="97"/>
      <c r="K1267" s="97"/>
      <c r="L1267" s="97"/>
      <c r="M1267" s="97"/>
      <c r="N1267" s="97"/>
      <c r="O1267" s="459" t="s">
        <v>4193</v>
      </c>
      <c r="P1267" s="19" t="n">
        <v>1</v>
      </c>
      <c r="Q1267" s="15" t="s">
        <v>45</v>
      </c>
    </row>
    <row r="1268" customFormat="false" ht="13.8" hidden="false" customHeight="false" outlineLevel="0" collapsed="false">
      <c r="A1268" s="348" t="s">
        <v>2700</v>
      </c>
      <c r="B1268" s="110" t="n">
        <v>0.479861111111111</v>
      </c>
      <c r="C1268" s="19" t="s">
        <v>4194</v>
      </c>
      <c r="D1268" s="19" t="s">
        <v>110</v>
      </c>
      <c r="E1268" s="154" t="s">
        <v>4195</v>
      </c>
      <c r="F1268" s="154" t="s">
        <v>4196</v>
      </c>
      <c r="G1268" s="154" t="s">
        <v>4197</v>
      </c>
      <c r="H1268" s="154" t="s">
        <v>3876</v>
      </c>
      <c r="I1268" s="154"/>
      <c r="J1268" s="154"/>
      <c r="K1268" s="154" t="s">
        <v>4198</v>
      </c>
      <c r="L1268" s="154"/>
      <c r="M1268" s="154" t="s">
        <v>4199</v>
      </c>
      <c r="N1268" s="154" t="s">
        <v>3517</v>
      </c>
      <c r="O1268" s="154" t="s">
        <v>4200</v>
      </c>
      <c r="P1268" s="19" t="n">
        <v>1</v>
      </c>
      <c r="Q1268" s="15" t="s">
        <v>45</v>
      </c>
    </row>
    <row r="1269" customFormat="false" ht="13.8" hidden="false" customHeight="false" outlineLevel="0" collapsed="false">
      <c r="A1269" s="290" t="s">
        <v>2255</v>
      </c>
      <c r="B1269" s="110" t="n">
        <v>0.481944444444444</v>
      </c>
      <c r="C1269" s="56" t="n">
        <v>79853114332</v>
      </c>
      <c r="D1269" s="19" t="s">
        <v>110</v>
      </c>
      <c r="E1269" s="19" t="s">
        <v>4201</v>
      </c>
      <c r="F1269" s="97"/>
      <c r="G1269" s="97"/>
      <c r="H1269" s="97"/>
      <c r="I1269" s="97"/>
      <c r="J1269" s="97"/>
      <c r="K1269" s="97"/>
      <c r="L1269" s="97"/>
      <c r="M1269" s="97"/>
      <c r="N1269" s="97"/>
      <c r="O1269" s="141" t="s">
        <v>4201</v>
      </c>
      <c r="P1269" s="19" t="n">
        <v>1</v>
      </c>
      <c r="Q1269" s="15" t="s">
        <v>45</v>
      </c>
    </row>
    <row r="1270" customFormat="false" ht="13.8" hidden="false" customHeight="false" outlineLevel="0" collapsed="false">
      <c r="A1270" s="348" t="s">
        <v>2707</v>
      </c>
      <c r="B1270" s="110" t="n">
        <v>0.482638888888889</v>
      </c>
      <c r="C1270" s="19" t="s">
        <v>4202</v>
      </c>
      <c r="D1270" s="19" t="s">
        <v>110</v>
      </c>
      <c r="E1270" s="19" t="s">
        <v>4203</v>
      </c>
      <c r="F1270" s="19" t="s">
        <v>4204</v>
      </c>
      <c r="G1270" s="19" t="n">
        <v>8800</v>
      </c>
      <c r="H1270" s="97"/>
      <c r="I1270" s="97"/>
      <c r="J1270" s="97"/>
      <c r="K1270" s="97"/>
      <c r="M1270" s="24" t="s">
        <v>4205</v>
      </c>
      <c r="N1270" s="19" t="n">
        <v>26.06</v>
      </c>
      <c r="O1270" s="434" t="s">
        <v>15</v>
      </c>
      <c r="P1270" s="19" t="n">
        <v>1</v>
      </c>
      <c r="Q1270" s="15" t="s">
        <v>45</v>
      </c>
    </row>
    <row r="1271" customFormat="false" ht="13.8" hidden="false" customHeight="false" outlineLevel="0" collapsed="false">
      <c r="A1271" s="348" t="s">
        <v>2712</v>
      </c>
      <c r="B1271" s="97"/>
      <c r="C1271" s="91" t="s">
        <v>4206</v>
      </c>
      <c r="D1271" s="19" t="s">
        <v>476</v>
      </c>
      <c r="E1271" s="19" t="s">
        <v>4207</v>
      </c>
      <c r="F1271" s="97"/>
      <c r="G1271" s="19" t="s">
        <v>134</v>
      </c>
      <c r="H1271" s="97"/>
      <c r="I1271" s="97"/>
      <c r="J1271" s="97"/>
      <c r="K1271" s="97"/>
      <c r="L1271" s="97"/>
      <c r="M1271" s="97"/>
      <c r="N1271" s="97"/>
      <c r="O1271" s="230" t="s">
        <v>4208</v>
      </c>
      <c r="P1271" s="19" t="n">
        <v>1</v>
      </c>
      <c r="Q1271" s="15" t="s">
        <v>45</v>
      </c>
    </row>
    <row r="1272" customFormat="false" ht="13.8" hidden="false" customHeight="false" outlineLevel="0" collapsed="false">
      <c r="A1272" s="455" t="s">
        <v>4209</v>
      </c>
      <c r="B1272" s="110" t="n">
        <v>0.493055555555556</v>
      </c>
      <c r="C1272" s="91" t="s">
        <v>4210</v>
      </c>
      <c r="D1272" s="19" t="s">
        <v>110</v>
      </c>
      <c r="E1272" s="19" t="s">
        <v>4211</v>
      </c>
      <c r="F1272" s="19" t="s">
        <v>4212</v>
      </c>
      <c r="G1272" s="19" t="s">
        <v>4213</v>
      </c>
      <c r="H1272" s="97"/>
      <c r="I1272" s="97"/>
      <c r="J1272" s="97"/>
      <c r="K1272" s="97"/>
      <c r="L1272" s="97"/>
      <c r="M1272" s="97"/>
      <c r="N1272" s="97"/>
      <c r="O1272" s="155" t="s">
        <v>4214</v>
      </c>
      <c r="P1272" s="19" t="n">
        <v>1</v>
      </c>
      <c r="Q1272" s="15" t="s">
        <v>45</v>
      </c>
    </row>
    <row r="1273" customFormat="false" ht="13.8" hidden="false" customHeight="false" outlineLevel="0" collapsed="false">
      <c r="A1273" s="347" t="s">
        <v>4215</v>
      </c>
      <c r="B1273" s="347" t="s">
        <v>4215</v>
      </c>
      <c r="C1273" s="347" t="n">
        <v>89262707280</v>
      </c>
      <c r="D1273" s="347" t="s">
        <v>110</v>
      </c>
      <c r="E1273" s="347" t="s">
        <v>4216</v>
      </c>
      <c r="F1273" s="347" t="s">
        <v>4215</v>
      </c>
      <c r="G1273" s="97"/>
      <c r="H1273" s="97"/>
      <c r="I1273" s="97"/>
      <c r="J1273" s="97"/>
      <c r="K1273" s="97"/>
      <c r="L1273" s="97"/>
      <c r="M1273" s="97"/>
      <c r="N1273" s="97"/>
      <c r="O1273" s="19" t="s">
        <v>4215</v>
      </c>
      <c r="P1273" s="19" t="n">
        <v>1</v>
      </c>
      <c r="Q1273" s="15" t="s">
        <v>45</v>
      </c>
    </row>
    <row r="1274" customFormat="false" ht="13.8" hidden="false" customHeight="false" outlineLevel="0" collapsed="false">
      <c r="A1274" s="348" t="s">
        <v>2903</v>
      </c>
      <c r="B1274" s="110" t="n">
        <v>0.493055555555556</v>
      </c>
      <c r="C1274" s="19" t="s">
        <v>4217</v>
      </c>
      <c r="D1274" s="19" t="s">
        <v>476</v>
      </c>
      <c r="E1274" s="91" t="s">
        <v>4218</v>
      </c>
      <c r="F1274" s="91" t="s">
        <v>4219</v>
      </c>
      <c r="G1274" s="19"/>
      <c r="H1274" s="97"/>
      <c r="I1274" s="97"/>
      <c r="J1274" s="97"/>
      <c r="K1274" s="97"/>
      <c r="L1274" s="97"/>
      <c r="M1274" s="97"/>
      <c r="N1274" s="97"/>
      <c r="O1274" s="460" t="s">
        <v>4220</v>
      </c>
      <c r="P1274" s="19" t="n">
        <v>1</v>
      </c>
      <c r="Q1274" s="15" t="s">
        <v>45</v>
      </c>
    </row>
    <row r="1275" customFormat="false" ht="13.8" hidden="false" customHeight="false" outlineLevel="0" collapsed="false">
      <c r="A1275" s="461" t="s">
        <v>2278</v>
      </c>
      <c r="B1275" s="110" t="n">
        <v>0.520833333333333</v>
      </c>
      <c r="C1275" s="462" t="s">
        <v>4221</v>
      </c>
      <c r="D1275" s="19" t="s">
        <v>476</v>
      </c>
      <c r="E1275" s="91" t="s">
        <v>4222</v>
      </c>
      <c r="F1275" s="91" t="s">
        <v>4223</v>
      </c>
      <c r="G1275" s="19" t="s">
        <v>4224</v>
      </c>
      <c r="H1275" s="97"/>
      <c r="I1275" s="97"/>
      <c r="J1275" s="97"/>
      <c r="K1275" s="97"/>
      <c r="L1275" s="97"/>
      <c r="M1275" s="97"/>
      <c r="N1275" s="97"/>
      <c r="O1275" s="463" t="s">
        <v>4225</v>
      </c>
      <c r="P1275" s="19" t="n">
        <v>1</v>
      </c>
      <c r="Q1275" s="15" t="s">
        <v>45</v>
      </c>
    </row>
    <row r="1276" customFormat="false" ht="13.8" hidden="false" customHeight="false" outlineLevel="0" collapsed="false">
      <c r="A1276" s="461" t="s">
        <v>2282</v>
      </c>
      <c r="B1276" s="110" t="n">
        <v>0.544444444444444</v>
      </c>
      <c r="C1276" s="347" t="n">
        <v>84954154639</v>
      </c>
      <c r="D1276" s="19" t="s">
        <v>110</v>
      </c>
      <c r="E1276" s="19" t="s">
        <v>4226</v>
      </c>
      <c r="F1276" s="19" t="s">
        <v>4227</v>
      </c>
      <c r="G1276" s="19" t="s">
        <v>859</v>
      </c>
      <c r="H1276" s="97"/>
      <c r="I1276" s="97"/>
      <c r="J1276" s="97"/>
      <c r="K1276" s="97"/>
      <c r="L1276" s="97"/>
      <c r="M1276" s="97"/>
      <c r="N1276" s="97"/>
      <c r="O1276" s="233" t="s">
        <v>4228</v>
      </c>
      <c r="P1276" s="19" t="n">
        <v>1</v>
      </c>
      <c r="Q1276" s="15" t="s">
        <v>45</v>
      </c>
    </row>
    <row r="1277" customFormat="false" ht="13.8" hidden="false" customHeight="false" outlineLevel="0" collapsed="false">
      <c r="A1277" s="348" t="s">
        <v>2918</v>
      </c>
      <c r="B1277" s="110" t="n">
        <v>0.548611111111111</v>
      </c>
      <c r="C1277" s="347" t="n">
        <v>84954154639</v>
      </c>
      <c r="D1277" s="19" t="s">
        <v>110</v>
      </c>
      <c r="E1277" s="24" t="s">
        <v>4226</v>
      </c>
      <c r="F1277" s="19" t="s">
        <v>4229</v>
      </c>
      <c r="G1277" s="19" t="s">
        <v>1011</v>
      </c>
      <c r="H1277" s="97"/>
      <c r="I1277" s="97"/>
      <c r="J1277" s="97"/>
      <c r="K1277" s="97"/>
      <c r="L1277" s="97"/>
      <c r="M1277" s="97"/>
      <c r="N1277" s="97"/>
      <c r="O1277" s="233" t="s">
        <v>4228</v>
      </c>
      <c r="P1277" s="19" t="n">
        <v>1</v>
      </c>
      <c r="Q1277" s="15" t="s">
        <v>45</v>
      </c>
    </row>
    <row r="1278" customFormat="false" ht="13.8" hidden="false" customHeight="false" outlineLevel="0" collapsed="false">
      <c r="A1278" s="461" t="s">
        <v>2290</v>
      </c>
      <c r="B1278" s="110" t="n">
        <v>0.548611111111111</v>
      </c>
      <c r="C1278" s="19" t="n">
        <v>84957821402</v>
      </c>
      <c r="D1278" s="19" t="s">
        <v>110</v>
      </c>
      <c r="E1278" s="19" t="s">
        <v>4230</v>
      </c>
      <c r="F1278" s="19" t="s">
        <v>4231</v>
      </c>
      <c r="G1278" s="19" t="s">
        <v>2085</v>
      </c>
      <c r="H1278" s="97"/>
      <c r="I1278" s="97"/>
      <c r="J1278" s="97"/>
      <c r="K1278" s="97"/>
      <c r="L1278" s="97"/>
      <c r="M1278" s="97"/>
      <c r="N1278" s="97"/>
      <c r="O1278" s="247" t="s">
        <v>4232</v>
      </c>
      <c r="P1278" s="19" t="n">
        <v>1</v>
      </c>
      <c r="Q1278" s="15" t="s">
        <v>45</v>
      </c>
    </row>
    <row r="1279" customFormat="false" ht="13.8" hidden="false" customHeight="false" outlineLevel="0" collapsed="false">
      <c r="A1279" s="464" t="s">
        <v>2297</v>
      </c>
      <c r="B1279" s="110" t="n">
        <v>0.548611111111111</v>
      </c>
      <c r="C1279" s="19" t="s">
        <v>4233</v>
      </c>
      <c r="D1279" s="19" t="s">
        <v>110</v>
      </c>
      <c r="E1279" s="19" t="s">
        <v>4234</v>
      </c>
      <c r="F1279" s="19" t="s">
        <v>4235</v>
      </c>
      <c r="G1279" s="19" t="s">
        <v>1486</v>
      </c>
      <c r="H1279" s="97"/>
      <c r="I1279" s="97"/>
      <c r="J1279" s="97"/>
      <c r="K1279" s="97"/>
      <c r="L1279" s="97"/>
      <c r="M1279" s="97"/>
      <c r="N1279" s="97"/>
      <c r="O1279" s="230" t="s">
        <v>4074</v>
      </c>
      <c r="P1279" s="19" t="n">
        <v>1</v>
      </c>
      <c r="Q1279" s="15" t="s">
        <v>45</v>
      </c>
    </row>
    <row r="1280" customFormat="false" ht="13.8" hidden="false" customHeight="false" outlineLevel="0" collapsed="false">
      <c r="A1280" s="348" t="s">
        <v>2997</v>
      </c>
      <c r="B1280" s="110" t="n">
        <v>0.597222222222222</v>
      </c>
      <c r="C1280" s="19" t="n">
        <v>89670100813</v>
      </c>
      <c r="D1280" s="19" t="s">
        <v>4236</v>
      </c>
      <c r="E1280" s="91" t="s">
        <v>4237</v>
      </c>
      <c r="F1280" s="111"/>
      <c r="G1280" s="111"/>
      <c r="H1280" s="111"/>
      <c r="I1280" s="111"/>
      <c r="J1280" s="111"/>
      <c r="K1280" s="111"/>
      <c r="L1280" s="111"/>
      <c r="M1280" s="111"/>
      <c r="N1280" s="111"/>
      <c r="O1280" s="111"/>
      <c r="P1280" s="111"/>
      <c r="Q1280" s="15" t="s">
        <v>45</v>
      </c>
    </row>
    <row r="1281" customFormat="false" ht="13.8" hidden="false" customHeight="false" outlineLevel="0" collapsed="false">
      <c r="A1281" s="348" t="s">
        <v>3003</v>
      </c>
      <c r="B1281" s="110" t="n">
        <v>0.611111111111111</v>
      </c>
      <c r="C1281" s="19" t="s">
        <v>4238</v>
      </c>
      <c r="D1281" s="19" t="s">
        <v>110</v>
      </c>
      <c r="E1281" s="24" t="s">
        <v>4239</v>
      </c>
      <c r="F1281" s="91" t="s">
        <v>4240</v>
      </c>
      <c r="G1281" s="19" t="s">
        <v>4124</v>
      </c>
      <c r="H1281" s="97"/>
      <c r="I1281" s="97"/>
      <c r="J1281" s="97"/>
      <c r="K1281" s="97"/>
      <c r="L1281" s="97"/>
      <c r="M1281" s="97"/>
      <c r="N1281" s="97"/>
      <c r="O1281" s="144" t="s">
        <v>4241</v>
      </c>
      <c r="P1281" s="19" t="n">
        <v>1</v>
      </c>
      <c r="Q1281" s="15" t="s">
        <v>45</v>
      </c>
    </row>
    <row r="1282" customFormat="false" ht="13.8" hidden="false" customHeight="false" outlineLevel="0" collapsed="false">
      <c r="A1282" s="348" t="s">
        <v>3008</v>
      </c>
      <c r="B1282" s="110" t="n">
        <v>0.638888888888889</v>
      </c>
      <c r="C1282" s="462" t="s">
        <v>4242</v>
      </c>
      <c r="D1282" s="19" t="s">
        <v>110</v>
      </c>
      <c r="E1282" s="91" t="s">
        <v>4243</v>
      </c>
      <c r="F1282" s="91" t="s">
        <v>4244</v>
      </c>
      <c r="G1282" s="19" t="s">
        <v>4245</v>
      </c>
      <c r="H1282" s="97"/>
      <c r="I1282" s="97"/>
      <c r="J1282" s="97"/>
      <c r="K1282" s="97"/>
      <c r="L1282" s="97"/>
      <c r="M1282" s="97"/>
      <c r="N1282" s="97"/>
      <c r="O1282" s="434" t="s">
        <v>15</v>
      </c>
      <c r="P1282" s="19" t="n">
        <v>1</v>
      </c>
      <c r="Q1282" s="15" t="s">
        <v>45</v>
      </c>
    </row>
    <row r="1283" customFormat="false" ht="13.8" hidden="false" customHeight="false" outlineLevel="0" collapsed="false">
      <c r="A1283" s="97"/>
      <c r="B1283" s="97"/>
      <c r="C1283" s="97"/>
      <c r="D1283" s="97"/>
      <c r="E1283" s="97"/>
      <c r="F1283" s="97"/>
      <c r="G1283" s="97"/>
      <c r="H1283" s="97"/>
      <c r="I1283" s="97"/>
      <c r="J1283" s="97"/>
      <c r="K1283" s="97"/>
      <c r="L1283" s="97"/>
      <c r="M1283" s="97"/>
      <c r="N1283" s="97"/>
      <c r="O1283" s="97"/>
      <c r="P1283" s="97"/>
      <c r="Q1283" s="15" t="s">
        <v>45</v>
      </c>
    </row>
    <row r="1284" customFormat="false" ht="13.8" hidden="false" customHeight="false" outlineLevel="0" collapsed="false">
      <c r="A1284" s="3" t="s">
        <v>34</v>
      </c>
      <c r="B1284" s="59" t="s">
        <v>1</v>
      </c>
      <c r="C1284" s="4" t="s">
        <v>35</v>
      </c>
      <c r="D1284" s="4" t="s">
        <v>3</v>
      </c>
      <c r="E1284" s="4" t="s">
        <v>1021</v>
      </c>
      <c r="F1284" s="5" t="s">
        <v>37</v>
      </c>
      <c r="G1284" s="4" t="s">
        <v>38</v>
      </c>
      <c r="H1284" s="6" t="s">
        <v>39</v>
      </c>
      <c r="I1284" s="6"/>
      <c r="J1284" s="6"/>
      <c r="K1284" s="6" t="s">
        <v>40</v>
      </c>
      <c r="L1284" s="6"/>
      <c r="M1284" s="4" t="s">
        <v>41</v>
      </c>
      <c r="N1284" s="6" t="s">
        <v>42</v>
      </c>
      <c r="O1284" s="370" t="s">
        <v>43</v>
      </c>
      <c r="P1284" s="4" t="s">
        <v>44</v>
      </c>
      <c r="Q1284" s="15" t="s">
        <v>45</v>
      </c>
    </row>
    <row r="1285" customFormat="false" ht="13.8" hidden="false" customHeight="false" outlineLevel="0" collapsed="false">
      <c r="A1285" s="105" t="n">
        <v>43277</v>
      </c>
      <c r="B1285" s="465" t="s">
        <v>260</v>
      </c>
      <c r="C1285" s="97"/>
      <c r="D1285" s="97"/>
      <c r="E1285" s="10"/>
      <c r="F1285" s="11" t="n">
        <f aca="false">G1285+H1285+K1285</f>
        <v>80300</v>
      </c>
      <c r="G1285" s="12" t="n">
        <f aca="false">SUM(G1286:G1313)</f>
        <v>63800</v>
      </c>
      <c r="H1285" s="115" t="n">
        <f aca="false">SUM(H1286:H1313)</f>
        <v>16500</v>
      </c>
      <c r="I1285" s="12"/>
      <c r="J1285" s="12"/>
      <c r="K1285" s="12" t="n">
        <f aca="false">SUM(K1286:K1316)</f>
        <v>0</v>
      </c>
      <c r="L1285" s="12"/>
      <c r="M1285" s="466"/>
      <c r="N1285" s="466"/>
      <c r="O1285" s="97"/>
      <c r="P1285" s="12" t="n">
        <f aca="false">SUM(P1286:P23233)</f>
        <v>2.85485597211389E+044</v>
      </c>
      <c r="Q1285" s="15" t="s">
        <v>45</v>
      </c>
    </row>
    <row r="1286" customFormat="false" ht="13.8" hidden="false" customHeight="false" outlineLevel="0" collapsed="false">
      <c r="A1286" s="348" t="s">
        <v>1810</v>
      </c>
      <c r="B1286" s="110" t="n">
        <v>0.368055555555556</v>
      </c>
      <c r="C1286" s="19" t="s">
        <v>4246</v>
      </c>
      <c r="D1286" s="19" t="s">
        <v>4247</v>
      </c>
      <c r="E1286" s="19" t="s">
        <v>4248</v>
      </c>
      <c r="F1286" s="97"/>
      <c r="G1286" s="97"/>
      <c r="H1286" s="97"/>
      <c r="I1286" s="97"/>
      <c r="J1286" s="97"/>
      <c r="K1286" s="97"/>
      <c r="L1286" s="97"/>
      <c r="M1286" s="97"/>
      <c r="N1286" s="97"/>
      <c r="O1286" s="380" t="s">
        <v>4249</v>
      </c>
      <c r="P1286" s="19" t="n">
        <v>1</v>
      </c>
      <c r="Q1286" s="15" t="s">
        <v>45</v>
      </c>
    </row>
    <row r="1287" customFormat="false" ht="13.8" hidden="false" customHeight="false" outlineLevel="0" collapsed="false">
      <c r="A1287" s="348" t="s">
        <v>1814</v>
      </c>
      <c r="B1287" s="19" t="s">
        <v>4250</v>
      </c>
      <c r="C1287" s="19" t="s">
        <v>4251</v>
      </c>
      <c r="D1287" s="19" t="s">
        <v>476</v>
      </c>
      <c r="E1287" s="91" t="s">
        <v>4252</v>
      </c>
      <c r="F1287" s="19" t="s">
        <v>4253</v>
      </c>
      <c r="G1287" s="19" t="n">
        <v>2500</v>
      </c>
      <c r="H1287" s="97"/>
      <c r="I1287" s="97"/>
      <c r="J1287" s="97"/>
      <c r="K1287" s="97"/>
      <c r="L1287" s="97"/>
      <c r="M1287" s="19" t="s">
        <v>4254</v>
      </c>
      <c r="N1287" s="20" t="n">
        <v>43278</v>
      </c>
      <c r="O1287" s="434" t="s">
        <v>15</v>
      </c>
      <c r="P1287" s="19" t="n">
        <v>1</v>
      </c>
      <c r="Q1287" s="15" t="s">
        <v>45</v>
      </c>
    </row>
    <row r="1288" customFormat="false" ht="13.8" hidden="false" customHeight="false" outlineLevel="0" collapsed="false">
      <c r="A1288" s="348" t="s">
        <v>1819</v>
      </c>
      <c r="B1288" s="20" t="n">
        <v>43291</v>
      </c>
      <c r="C1288" s="19" t="s">
        <v>4255</v>
      </c>
      <c r="D1288" s="19" t="s">
        <v>476</v>
      </c>
      <c r="E1288" s="19" t="s">
        <v>4256</v>
      </c>
      <c r="F1288" s="19" t="s">
        <v>4257</v>
      </c>
      <c r="G1288" s="19"/>
      <c r="H1288" s="97"/>
      <c r="I1288" s="97"/>
      <c r="J1288" s="97"/>
      <c r="K1288" s="97"/>
      <c r="L1288" s="97"/>
      <c r="M1288" s="97"/>
      <c r="N1288" s="97"/>
      <c r="O1288" s="207" t="s">
        <v>4258</v>
      </c>
      <c r="P1288" s="19" t="n">
        <v>1</v>
      </c>
      <c r="Q1288" s="15" t="s">
        <v>45</v>
      </c>
    </row>
    <row r="1289" customFormat="false" ht="13.8" hidden="false" customHeight="false" outlineLevel="0" collapsed="false">
      <c r="A1289" s="348" t="s">
        <v>1673</v>
      </c>
      <c r="B1289" s="110" t="n">
        <v>0.423611111111111</v>
      </c>
      <c r="C1289" s="153" t="s">
        <v>4259</v>
      </c>
      <c r="D1289" s="19" t="s">
        <v>4247</v>
      </c>
      <c r="E1289" s="19" t="s">
        <v>4260</v>
      </c>
      <c r="F1289" s="97"/>
      <c r="G1289" s="19" t="n">
        <v>5200</v>
      </c>
      <c r="H1289" s="97"/>
      <c r="I1289" s="97"/>
      <c r="J1289" s="97"/>
      <c r="K1289" s="97"/>
      <c r="M1289" s="24" t="s">
        <v>4261</v>
      </c>
      <c r="N1289" s="20" t="n">
        <v>43279</v>
      </c>
      <c r="O1289" s="434" t="s">
        <v>15</v>
      </c>
      <c r="P1289" s="19" t="n">
        <v>1</v>
      </c>
      <c r="Q1289" s="15" t="s">
        <v>45</v>
      </c>
    </row>
    <row r="1290" customFormat="false" ht="13.8" hidden="false" customHeight="false" outlineLevel="0" collapsed="false">
      <c r="A1290" s="348" t="s">
        <v>1678</v>
      </c>
      <c r="B1290" s="19" t="s">
        <v>4262</v>
      </c>
      <c r="C1290" s="19" t="s">
        <v>4263</v>
      </c>
      <c r="D1290" s="19" t="s">
        <v>476</v>
      </c>
      <c r="E1290" s="19" t="s">
        <v>4264</v>
      </c>
      <c r="F1290" s="97"/>
      <c r="G1290" s="97"/>
      <c r="H1290" s="97"/>
      <c r="I1290" s="97"/>
      <c r="J1290" s="97"/>
      <c r="K1290" s="97"/>
      <c r="L1290" s="97"/>
      <c r="M1290" s="97"/>
      <c r="N1290" s="97"/>
      <c r="O1290" s="411" t="s">
        <v>4265</v>
      </c>
      <c r="P1290" s="19" t="n">
        <v>1</v>
      </c>
      <c r="Q1290" s="15" t="s">
        <v>45</v>
      </c>
    </row>
    <row r="1291" customFormat="false" ht="13.8" hidden="false" customHeight="false" outlineLevel="0" collapsed="false">
      <c r="A1291" s="348" t="s">
        <v>1732</v>
      </c>
      <c r="B1291" s="19" t="s">
        <v>641</v>
      </c>
      <c r="C1291" s="19" t="s">
        <v>4266</v>
      </c>
      <c r="D1291" s="19" t="s">
        <v>476</v>
      </c>
      <c r="E1291" s="91" t="s">
        <v>4267</v>
      </c>
      <c r="F1291" s="19" t="s">
        <v>4268</v>
      </c>
      <c r="G1291" s="19" t="n">
        <v>4700</v>
      </c>
      <c r="H1291" s="97"/>
      <c r="I1291" s="97"/>
      <c r="J1291" s="97"/>
      <c r="K1291" s="97"/>
      <c r="L1291" s="97"/>
      <c r="M1291" s="19" t="s">
        <v>4269</v>
      </c>
      <c r="N1291" s="20" t="n">
        <v>43278</v>
      </c>
      <c r="O1291" s="434" t="s">
        <v>15</v>
      </c>
      <c r="P1291" s="19" t="n">
        <v>1</v>
      </c>
      <c r="Q1291" s="15" t="s">
        <v>45</v>
      </c>
    </row>
    <row r="1292" customFormat="false" ht="13.8" hidden="false" customHeight="false" outlineLevel="0" collapsed="false">
      <c r="A1292" s="348" t="s">
        <v>1833</v>
      </c>
      <c r="B1292" s="19" t="s">
        <v>4270</v>
      </c>
      <c r="C1292" s="19" t="s">
        <v>4271</v>
      </c>
      <c r="D1292" s="19" t="s">
        <v>476</v>
      </c>
      <c r="E1292" s="19" t="s">
        <v>4272</v>
      </c>
      <c r="F1292" s="19"/>
      <c r="G1292" s="24" t="s">
        <v>564</v>
      </c>
      <c r="H1292" s="97"/>
      <c r="I1292" s="97"/>
      <c r="J1292" s="97"/>
      <c r="K1292" s="97"/>
      <c r="L1292" s="97"/>
      <c r="M1292" s="97"/>
      <c r="N1292" s="97"/>
      <c r="O1292" s="411" t="s">
        <v>4265</v>
      </c>
      <c r="P1292" s="19" t="n">
        <v>1</v>
      </c>
      <c r="Q1292" s="15" t="s">
        <v>45</v>
      </c>
    </row>
    <row r="1293" customFormat="false" ht="13.8" hidden="false" customHeight="false" outlineLevel="0" collapsed="false">
      <c r="A1293" s="348" t="s">
        <v>1839</v>
      </c>
      <c r="B1293" s="19" t="s">
        <v>359</v>
      </c>
      <c r="C1293" s="91" t="s">
        <v>4273</v>
      </c>
      <c r="D1293" s="19" t="s">
        <v>4274</v>
      </c>
      <c r="E1293" s="91" t="s">
        <v>4275</v>
      </c>
      <c r="F1293" s="19" t="s">
        <v>4276</v>
      </c>
      <c r="G1293" s="19" t="n">
        <v>15600</v>
      </c>
      <c r="H1293" s="97"/>
      <c r="I1293" s="97"/>
      <c r="J1293" s="97"/>
      <c r="K1293" s="97"/>
      <c r="L1293" s="97"/>
      <c r="M1293" s="19" t="s">
        <v>4277</v>
      </c>
      <c r="N1293" s="20" t="n">
        <v>43279</v>
      </c>
      <c r="O1293" s="207" t="s">
        <v>4278</v>
      </c>
      <c r="P1293" s="19" t="n">
        <v>1</v>
      </c>
      <c r="Q1293" s="15" t="s">
        <v>45</v>
      </c>
    </row>
    <row r="1294" customFormat="false" ht="13.8" hidden="false" customHeight="false" outlineLevel="0" collapsed="false">
      <c r="A1294" s="348" t="s">
        <v>1746</v>
      </c>
      <c r="B1294" s="110" t="n">
        <v>0.510416666666667</v>
      </c>
      <c r="C1294" s="98" t="s">
        <v>4279</v>
      </c>
      <c r="D1294" s="19" t="s">
        <v>110</v>
      </c>
      <c r="E1294" s="19" t="s">
        <v>4280</v>
      </c>
      <c r="F1294" s="19" t="s">
        <v>4281</v>
      </c>
      <c r="G1294" s="19" t="s">
        <v>501</v>
      </c>
      <c r="H1294" s="97"/>
      <c r="I1294" s="97"/>
      <c r="J1294" s="97"/>
      <c r="K1294" s="97"/>
      <c r="L1294" s="97"/>
      <c r="M1294" s="97"/>
      <c r="N1294" s="97"/>
      <c r="O1294" s="412" t="s">
        <v>4282</v>
      </c>
      <c r="P1294" s="19" t="n">
        <v>1</v>
      </c>
      <c r="Q1294" s="15" t="s">
        <v>45</v>
      </c>
    </row>
    <row r="1295" customFormat="false" ht="13.8" hidden="false" customHeight="false" outlineLevel="0" collapsed="false">
      <c r="A1295" s="97"/>
      <c r="B1295" s="97"/>
      <c r="C1295" s="349" t="s">
        <v>4283</v>
      </c>
      <c r="D1295" s="97"/>
      <c r="E1295" s="91" t="s">
        <v>4284</v>
      </c>
      <c r="F1295" s="97"/>
      <c r="G1295" s="19"/>
      <c r="H1295" s="19" t="n">
        <v>13000</v>
      </c>
      <c r="I1295" s="97"/>
      <c r="J1295" s="97"/>
      <c r="K1295" s="97"/>
      <c r="L1295" s="97"/>
      <c r="M1295" s="19" t="s">
        <v>4285</v>
      </c>
      <c r="N1295" s="97"/>
      <c r="O1295" s="434" t="s">
        <v>15</v>
      </c>
      <c r="P1295" s="97"/>
      <c r="Q1295" s="15" t="s">
        <v>45</v>
      </c>
    </row>
    <row r="1296" customFormat="false" ht="13.8" hidden="false" customHeight="false" outlineLevel="0" collapsed="false">
      <c r="A1296" s="348" t="s">
        <v>1758</v>
      </c>
      <c r="B1296" s="19" t="s">
        <v>141</v>
      </c>
      <c r="C1296" s="19" t="s">
        <v>4286</v>
      </c>
      <c r="D1296" s="19" t="s">
        <v>53</v>
      </c>
      <c r="E1296" s="91" t="s">
        <v>4287</v>
      </c>
      <c r="F1296" s="19" t="s">
        <v>3285</v>
      </c>
      <c r="G1296" s="97"/>
      <c r="H1296" s="97"/>
      <c r="I1296" s="97"/>
      <c r="J1296" s="97"/>
      <c r="K1296" s="97"/>
      <c r="L1296" s="97"/>
      <c r="M1296" s="97"/>
      <c r="N1296" s="97"/>
      <c r="O1296" s="411" t="s">
        <v>4288</v>
      </c>
      <c r="P1296" s="19" t="n">
        <v>1</v>
      </c>
      <c r="Q1296" s="15" t="s">
        <v>45</v>
      </c>
    </row>
    <row r="1297" customFormat="false" ht="13.8" hidden="false" customHeight="false" outlineLevel="0" collapsed="false">
      <c r="A1297" s="348" t="s">
        <v>4289</v>
      </c>
      <c r="B1297" s="19" t="s">
        <v>4289</v>
      </c>
      <c r="C1297" s="19" t="s">
        <v>3239</v>
      </c>
      <c r="D1297" s="19" t="s">
        <v>110</v>
      </c>
      <c r="E1297" s="91" t="s">
        <v>3240</v>
      </c>
      <c r="F1297" s="19" t="s">
        <v>4290</v>
      </c>
      <c r="G1297" s="19" t="n">
        <v>4100</v>
      </c>
      <c r="H1297" s="97"/>
      <c r="I1297" s="97"/>
      <c r="J1297" s="97"/>
      <c r="K1297" s="97"/>
      <c r="L1297" s="97"/>
      <c r="M1297" s="19" t="s">
        <v>4291</v>
      </c>
      <c r="N1297" s="20" t="n">
        <v>43280</v>
      </c>
      <c r="O1297" s="434" t="s">
        <v>15</v>
      </c>
      <c r="P1297" s="19" t="n">
        <v>1</v>
      </c>
      <c r="Q1297" s="15" t="s">
        <v>45</v>
      </c>
    </row>
    <row r="1298" customFormat="false" ht="13.8" hidden="false" customHeight="false" outlineLevel="0" collapsed="false">
      <c r="A1298" s="348" t="s">
        <v>1761</v>
      </c>
      <c r="B1298" s="110" t="n">
        <v>0.569444444444444</v>
      </c>
      <c r="C1298" s="19" t="s">
        <v>4292</v>
      </c>
      <c r="D1298" s="19" t="s">
        <v>110</v>
      </c>
      <c r="E1298" s="19" t="s">
        <v>4293</v>
      </c>
      <c r="F1298" s="19" t="s">
        <v>4294</v>
      </c>
      <c r="G1298" s="19" t="n">
        <v>8200</v>
      </c>
      <c r="H1298" s="97"/>
      <c r="I1298" s="97"/>
      <c r="J1298" s="97"/>
      <c r="K1298" s="97"/>
      <c r="M1298" s="24" t="s">
        <v>4295</v>
      </c>
      <c r="N1298" s="20" t="n">
        <v>43279</v>
      </c>
      <c r="O1298" s="434" t="s">
        <v>15</v>
      </c>
      <c r="P1298" s="19" t="n">
        <v>1</v>
      </c>
      <c r="Q1298" s="15" t="s">
        <v>45</v>
      </c>
    </row>
    <row r="1299" customFormat="false" ht="13.8" hidden="false" customHeight="false" outlineLevel="0" collapsed="false">
      <c r="A1299" s="348" t="s">
        <v>1765</v>
      </c>
      <c r="B1299" s="110" t="n">
        <v>0.572916666666667</v>
      </c>
      <c r="C1299" s="98" t="s">
        <v>4296</v>
      </c>
      <c r="D1299" s="19" t="s">
        <v>110</v>
      </c>
      <c r="E1299" s="19" t="s">
        <v>4297</v>
      </c>
      <c r="F1299" s="19" t="s">
        <v>4298</v>
      </c>
      <c r="G1299" s="19" t="s">
        <v>564</v>
      </c>
      <c r="H1299" s="97"/>
      <c r="I1299" s="97"/>
      <c r="J1299" s="97"/>
      <c r="K1299" s="97"/>
      <c r="L1299" s="97"/>
      <c r="M1299" s="97"/>
      <c r="N1299" s="97"/>
      <c r="O1299" s="411" t="s">
        <v>4299</v>
      </c>
      <c r="P1299" s="19" t="n">
        <v>1</v>
      </c>
      <c r="Q1299" s="15" t="s">
        <v>45</v>
      </c>
    </row>
    <row r="1300" customFormat="false" ht="13.8" hidden="false" customHeight="false" outlineLevel="0" collapsed="false">
      <c r="A1300" s="348" t="s">
        <v>4300</v>
      </c>
      <c r="B1300" s="110" t="n">
        <v>0.576388888888889</v>
      </c>
      <c r="C1300" s="98" t="s">
        <v>4301</v>
      </c>
      <c r="D1300" s="19" t="s">
        <v>476</v>
      </c>
      <c r="E1300" s="91" t="s">
        <v>4302</v>
      </c>
      <c r="F1300" s="97"/>
      <c r="G1300" s="19" t="s">
        <v>788</v>
      </c>
      <c r="H1300" s="97"/>
      <c r="I1300" s="97"/>
      <c r="J1300" s="97"/>
      <c r="K1300" s="97"/>
      <c r="L1300" s="97"/>
      <c r="M1300" s="97"/>
      <c r="N1300" s="97"/>
      <c r="O1300" s="467" t="s">
        <v>4303</v>
      </c>
      <c r="P1300" s="19" t="n">
        <v>1</v>
      </c>
      <c r="Q1300" s="15" t="s">
        <v>45</v>
      </c>
    </row>
    <row r="1301" customFormat="false" ht="13.8" hidden="false" customHeight="false" outlineLevel="0" collapsed="false">
      <c r="A1301" s="348" t="s">
        <v>4304</v>
      </c>
      <c r="B1301" s="110" t="n">
        <v>0.577777777777778</v>
      </c>
      <c r="C1301" s="19" t="s">
        <v>4305</v>
      </c>
      <c r="D1301" s="19" t="s">
        <v>110</v>
      </c>
      <c r="E1301" s="19" t="s">
        <v>4306</v>
      </c>
      <c r="F1301" s="91" t="s">
        <v>4307</v>
      </c>
      <c r="G1301" s="19" t="n">
        <v>5000</v>
      </c>
      <c r="H1301" s="97"/>
      <c r="I1301" s="97"/>
      <c r="J1301" s="97"/>
      <c r="K1301" s="97"/>
      <c r="M1301" s="24" t="s">
        <v>4308</v>
      </c>
      <c r="N1301" s="20" t="n">
        <v>43278</v>
      </c>
      <c r="O1301" s="434" t="s">
        <v>15</v>
      </c>
      <c r="P1301" s="19" t="n">
        <v>1</v>
      </c>
      <c r="Q1301" s="15" t="s">
        <v>45</v>
      </c>
    </row>
    <row r="1302" customFormat="false" ht="13.8" hidden="false" customHeight="false" outlineLevel="0" collapsed="false">
      <c r="A1302" s="348" t="s">
        <v>4309</v>
      </c>
      <c r="B1302" s="19" t="s">
        <v>4310</v>
      </c>
      <c r="C1302" s="98" t="s">
        <v>4311</v>
      </c>
      <c r="D1302" s="19" t="s">
        <v>476</v>
      </c>
      <c r="E1302" s="19" t="s">
        <v>4312</v>
      </c>
      <c r="F1302" s="97"/>
      <c r="G1302" s="19" t="s">
        <v>139</v>
      </c>
      <c r="H1302" s="97"/>
      <c r="I1302" s="97"/>
      <c r="J1302" s="97"/>
      <c r="K1302" s="97"/>
      <c r="L1302" s="97"/>
      <c r="M1302" s="97"/>
      <c r="N1302" s="97"/>
      <c r="O1302" s="411" t="s">
        <v>4313</v>
      </c>
      <c r="P1302" s="97"/>
      <c r="Q1302" s="15" t="s">
        <v>45</v>
      </c>
    </row>
    <row r="1303" customFormat="false" ht="13.8" hidden="false" customHeight="false" outlineLevel="0" collapsed="false">
      <c r="A1303" s="348" t="s">
        <v>1781</v>
      </c>
      <c r="B1303" s="19" t="s">
        <v>1114</v>
      </c>
      <c r="C1303" s="19" t="s">
        <v>4314</v>
      </c>
      <c r="D1303" s="19" t="s">
        <v>53</v>
      </c>
      <c r="E1303" s="91" t="s">
        <v>4315</v>
      </c>
      <c r="F1303" s="19" t="s">
        <v>3639</v>
      </c>
      <c r="G1303" s="19" t="n">
        <v>4400</v>
      </c>
      <c r="H1303" s="97"/>
      <c r="I1303" s="97"/>
      <c r="J1303" s="97"/>
      <c r="K1303" s="97"/>
      <c r="L1303" s="97"/>
      <c r="M1303" s="19" t="s">
        <v>4316</v>
      </c>
      <c r="N1303" s="20" t="n">
        <v>43277</v>
      </c>
      <c r="O1303" s="434" t="s">
        <v>15</v>
      </c>
      <c r="P1303" s="19" t="n">
        <v>1</v>
      </c>
      <c r="Q1303" s="15" t="s">
        <v>45</v>
      </c>
    </row>
    <row r="1304" customFormat="false" ht="13.8" hidden="false" customHeight="false" outlineLevel="0" collapsed="false">
      <c r="A1304" s="348" t="s">
        <v>1914</v>
      </c>
      <c r="B1304" s="110" t="n">
        <v>0.618055555555556</v>
      </c>
      <c r="C1304" s="19" t="s">
        <v>4317</v>
      </c>
      <c r="D1304" s="19" t="s">
        <v>110</v>
      </c>
      <c r="E1304" s="19" t="s">
        <v>4318</v>
      </c>
      <c r="F1304" s="19" t="s">
        <v>4319</v>
      </c>
      <c r="G1304" s="19" t="n">
        <v>4500</v>
      </c>
      <c r="H1304" s="97"/>
      <c r="I1304" s="97"/>
      <c r="J1304" s="97"/>
      <c r="K1304" s="97"/>
      <c r="M1304" s="24" t="s">
        <v>4320</v>
      </c>
      <c r="N1304" s="20" t="n">
        <v>43278</v>
      </c>
      <c r="O1304" s="434" t="s">
        <v>15</v>
      </c>
      <c r="P1304" s="19" t="n">
        <v>1</v>
      </c>
      <c r="Q1304" s="15" t="s">
        <v>45</v>
      </c>
    </row>
    <row r="1305" customFormat="false" ht="13.8" hidden="false" customHeight="false" outlineLevel="0" collapsed="false">
      <c r="A1305" s="348" t="s">
        <v>1917</v>
      </c>
      <c r="B1305" s="19" t="s">
        <v>815</v>
      </c>
      <c r="C1305" s="19" t="s">
        <v>4321</v>
      </c>
      <c r="D1305" s="43" t="s">
        <v>53</v>
      </c>
      <c r="E1305" s="91" t="s">
        <v>4322</v>
      </c>
      <c r="F1305" s="43" t="s">
        <v>4323</v>
      </c>
      <c r="G1305" s="97"/>
      <c r="H1305" s="97"/>
      <c r="I1305" s="97"/>
      <c r="J1305" s="97"/>
      <c r="K1305" s="97"/>
      <c r="L1305" s="97"/>
      <c r="M1305" s="97"/>
      <c r="N1305" s="97"/>
      <c r="O1305" s="380" t="s">
        <v>4158</v>
      </c>
      <c r="P1305" s="19" t="n">
        <v>1</v>
      </c>
      <c r="Q1305" s="15" t="s">
        <v>45</v>
      </c>
    </row>
    <row r="1306" customFormat="false" ht="13.8" hidden="false" customHeight="false" outlineLevel="0" collapsed="false">
      <c r="A1306" s="348" t="s">
        <v>3008</v>
      </c>
      <c r="B1306" s="19" t="s">
        <v>4324</v>
      </c>
      <c r="C1306" s="91" t="s">
        <v>4325</v>
      </c>
      <c r="D1306" s="43" t="s">
        <v>53</v>
      </c>
      <c r="E1306" s="91" t="s">
        <v>4326</v>
      </c>
      <c r="F1306" s="43" t="s">
        <v>4327</v>
      </c>
      <c r="G1306" s="19" t="s">
        <v>788</v>
      </c>
      <c r="H1306" s="97"/>
      <c r="I1306" s="97"/>
      <c r="J1306" s="97"/>
      <c r="K1306" s="97"/>
      <c r="L1306" s="97"/>
      <c r="M1306" s="19" t="s">
        <v>4328</v>
      </c>
      <c r="N1306" s="20" t="n">
        <v>43280</v>
      </c>
      <c r="O1306" s="434" t="s">
        <v>15</v>
      </c>
      <c r="P1306" s="19" t="n">
        <v>1</v>
      </c>
      <c r="Q1306" s="15" t="s">
        <v>45</v>
      </c>
    </row>
    <row r="1307" customFormat="false" ht="13.8" hidden="false" customHeight="false" outlineLevel="0" collapsed="false">
      <c r="A1307" s="348" t="s">
        <v>3012</v>
      </c>
      <c r="B1307" s="19" t="s">
        <v>3275</v>
      </c>
      <c r="C1307" s="98" t="s">
        <v>4329</v>
      </c>
      <c r="D1307" s="19" t="s">
        <v>476</v>
      </c>
      <c r="E1307" s="91" t="s">
        <v>4330</v>
      </c>
      <c r="F1307" s="97"/>
      <c r="G1307" s="19" t="s">
        <v>4331</v>
      </c>
      <c r="H1307" s="97"/>
      <c r="I1307" s="97"/>
      <c r="J1307" s="97"/>
      <c r="K1307" s="97"/>
      <c r="L1307" s="97"/>
      <c r="M1307" s="97"/>
      <c r="N1307" s="97"/>
      <c r="O1307" s="380" t="s">
        <v>4332</v>
      </c>
      <c r="P1307" s="19" t="n">
        <v>1</v>
      </c>
      <c r="Q1307" s="15" t="s">
        <v>45</v>
      </c>
    </row>
    <row r="1308" customFormat="false" ht="13.8" hidden="false" customHeight="false" outlineLevel="0" collapsed="false">
      <c r="A1308" s="348" t="s">
        <v>1798</v>
      </c>
      <c r="B1308" s="110" t="n">
        <v>0.701388888888889</v>
      </c>
      <c r="C1308" s="98" t="s">
        <v>4333</v>
      </c>
      <c r="D1308" s="19" t="s">
        <v>110</v>
      </c>
      <c r="E1308" s="19" t="s">
        <v>4334</v>
      </c>
      <c r="F1308" s="97"/>
      <c r="G1308" s="97"/>
      <c r="H1308" s="97"/>
      <c r="I1308" s="97"/>
      <c r="J1308" s="97"/>
      <c r="K1308" s="97"/>
      <c r="L1308" s="97"/>
      <c r="M1308" s="97"/>
      <c r="N1308" s="97"/>
      <c r="O1308" s="347" t="s">
        <v>771</v>
      </c>
      <c r="P1308" s="19" t="n">
        <v>1</v>
      </c>
      <c r="Q1308" s="15" t="s">
        <v>45</v>
      </c>
    </row>
    <row r="1309" customFormat="false" ht="13.8" hidden="false" customHeight="false" outlineLevel="0" collapsed="false">
      <c r="A1309" s="348" t="s">
        <v>1801</v>
      </c>
      <c r="B1309" s="110" t="n">
        <v>0.709027777777778</v>
      </c>
      <c r="C1309" s="98" t="n">
        <v>79055106615</v>
      </c>
      <c r="D1309" s="19" t="s">
        <v>110</v>
      </c>
      <c r="E1309" s="19" t="s">
        <v>4335</v>
      </c>
      <c r="F1309" s="19" t="s">
        <v>3899</v>
      </c>
      <c r="G1309" s="19" t="s">
        <v>614</v>
      </c>
      <c r="H1309" s="97"/>
      <c r="I1309" s="97"/>
      <c r="J1309" s="97"/>
      <c r="K1309" s="97"/>
      <c r="L1309" s="97"/>
      <c r="M1309" s="97"/>
      <c r="N1309" s="97"/>
      <c r="O1309" s="228" t="s">
        <v>4336</v>
      </c>
      <c r="P1309" s="19" t="n">
        <v>1</v>
      </c>
      <c r="Q1309" s="15" t="s">
        <v>45</v>
      </c>
    </row>
    <row r="1310" customFormat="false" ht="13.8" hidden="false" customHeight="false" outlineLevel="0" collapsed="false">
      <c r="A1310" s="19" t="s">
        <v>4337</v>
      </c>
      <c r="B1310" s="19" t="s">
        <v>918</v>
      </c>
      <c r="C1310" s="97"/>
      <c r="D1310" s="19" t="s">
        <v>476</v>
      </c>
      <c r="E1310" s="97"/>
      <c r="F1310" s="91" t="s">
        <v>4338</v>
      </c>
      <c r="G1310" s="19"/>
      <c r="H1310" s="19" t="n">
        <v>3500</v>
      </c>
      <c r="I1310" s="97"/>
      <c r="J1310" s="97"/>
      <c r="K1310" s="97"/>
      <c r="L1310" s="97"/>
      <c r="M1310" s="97"/>
      <c r="N1310" s="97"/>
      <c r="O1310" s="434" t="s">
        <v>15</v>
      </c>
      <c r="P1310" s="19" t="n">
        <v>1</v>
      </c>
      <c r="Q1310" s="15" t="s">
        <v>45</v>
      </c>
    </row>
    <row r="1311" customFormat="false" ht="13.8" hidden="false" customHeight="false" outlineLevel="0" collapsed="false">
      <c r="A1311" s="348" t="s">
        <v>3427</v>
      </c>
      <c r="B1311" s="19" t="s">
        <v>386</v>
      </c>
      <c r="C1311" s="19" t="n">
        <v>79771765371</v>
      </c>
      <c r="D1311" s="19" t="s">
        <v>4339</v>
      </c>
      <c r="E1311" s="402" t="s">
        <v>4340</v>
      </c>
      <c r="F1311" s="97"/>
      <c r="G1311" s="97"/>
      <c r="H1311" s="97"/>
      <c r="I1311" s="97"/>
      <c r="J1311" s="97"/>
      <c r="K1311" s="97"/>
      <c r="L1311" s="97"/>
      <c r="M1311" s="97"/>
      <c r="N1311" s="97"/>
      <c r="O1311" s="402" t="s">
        <v>4340</v>
      </c>
      <c r="P1311" s="19" t="n">
        <v>1</v>
      </c>
      <c r="Q1311" s="15" t="s">
        <v>45</v>
      </c>
    </row>
    <row r="1312" customFormat="false" ht="13.8" hidden="false" customHeight="false" outlineLevel="0" collapsed="false">
      <c r="A1312" s="348" t="s">
        <v>3024</v>
      </c>
      <c r="B1312" s="19" t="s">
        <v>2503</v>
      </c>
      <c r="C1312" s="19" t="s">
        <v>4341</v>
      </c>
      <c r="D1312" s="19" t="s">
        <v>4339</v>
      </c>
      <c r="E1312" s="91" t="s">
        <v>4342</v>
      </c>
      <c r="F1312" s="19" t="s">
        <v>3639</v>
      </c>
      <c r="G1312" s="19" t="n">
        <v>7100</v>
      </c>
      <c r="H1312" s="97"/>
      <c r="I1312" s="97"/>
      <c r="J1312" s="97"/>
      <c r="K1312" s="97"/>
      <c r="L1312" s="97"/>
      <c r="M1312" s="19" t="s">
        <v>4343</v>
      </c>
      <c r="N1312" s="20" t="n">
        <v>43279</v>
      </c>
      <c r="O1312" s="434" t="s">
        <v>15</v>
      </c>
      <c r="P1312" s="19" t="n">
        <v>1</v>
      </c>
      <c r="Q1312" s="15" t="s">
        <v>45</v>
      </c>
    </row>
    <row r="1313" customFormat="false" ht="13.8" hidden="false" customHeight="false" outlineLevel="0" collapsed="false">
      <c r="A1313" s="348" t="s">
        <v>3028</v>
      </c>
      <c r="B1313" s="19" t="s">
        <v>4344</v>
      </c>
      <c r="C1313" s="19" t="s">
        <v>4255</v>
      </c>
      <c r="D1313" s="19" t="s">
        <v>476</v>
      </c>
      <c r="E1313" s="19" t="s">
        <v>4345</v>
      </c>
      <c r="F1313" s="19" t="s">
        <v>4346</v>
      </c>
      <c r="G1313" s="19" t="n">
        <v>2500</v>
      </c>
      <c r="H1313" s="97"/>
      <c r="I1313" s="97"/>
      <c r="J1313" s="97"/>
      <c r="K1313" s="97"/>
      <c r="L1313" s="97"/>
      <c r="M1313" s="19" t="s">
        <v>4347</v>
      </c>
      <c r="N1313" s="20" t="n">
        <v>43278</v>
      </c>
      <c r="O1313" s="434" t="s">
        <v>4348</v>
      </c>
      <c r="P1313" s="19" t="n">
        <v>1</v>
      </c>
      <c r="Q1313" s="15" t="s">
        <v>45</v>
      </c>
    </row>
    <row r="1314" customFormat="false" ht="13.8" hidden="false" customHeight="false" outlineLevel="0" collapsed="false">
      <c r="A1314" s="3" t="s">
        <v>34</v>
      </c>
      <c r="B1314" s="59" t="s">
        <v>1</v>
      </c>
      <c r="C1314" s="4" t="s">
        <v>35</v>
      </c>
      <c r="D1314" s="4" t="s">
        <v>3</v>
      </c>
      <c r="E1314" s="4" t="s">
        <v>1021</v>
      </c>
      <c r="F1314" s="5" t="s">
        <v>37</v>
      </c>
      <c r="G1314" s="4" t="s">
        <v>38</v>
      </c>
      <c r="H1314" s="6" t="s">
        <v>39</v>
      </c>
      <c r="I1314" s="6"/>
      <c r="J1314" s="6"/>
      <c r="K1314" s="6" t="s">
        <v>40</v>
      </c>
      <c r="L1314" s="6"/>
      <c r="M1314" s="4" t="s">
        <v>41</v>
      </c>
      <c r="N1314" s="6" t="s">
        <v>42</v>
      </c>
      <c r="O1314" s="370" t="s">
        <v>43</v>
      </c>
      <c r="P1314" s="4" t="s">
        <v>44</v>
      </c>
      <c r="Q1314" s="15" t="s">
        <v>45</v>
      </c>
    </row>
    <row r="1315" customFormat="false" ht="13.8" hidden="false" customHeight="false" outlineLevel="0" collapsed="false">
      <c r="A1315" s="105" t="n">
        <v>43278</v>
      </c>
      <c r="B1315" s="465" t="s">
        <v>311</v>
      </c>
      <c r="C1315" s="97"/>
      <c r="D1315" s="97"/>
      <c r="E1315" s="10"/>
      <c r="F1315" s="11" t="n">
        <f aca="false">G1315+H1315+K1315</f>
        <v>161750</v>
      </c>
      <c r="G1315" s="12" t="n">
        <f aca="false">SUM(G1316:G1349)</f>
        <v>115850</v>
      </c>
      <c r="H1315" s="115" t="n">
        <f aca="false">SUM(H1316:H1349)</f>
        <v>45900</v>
      </c>
      <c r="I1315" s="12"/>
      <c r="J1315" s="12"/>
      <c r="K1315" s="12" t="n">
        <f aca="false">SUM(K1316:K1348)</f>
        <v>0</v>
      </c>
      <c r="L1315" s="12"/>
      <c r="M1315" s="466"/>
      <c r="N1315" s="466"/>
      <c r="O1315" s="97"/>
      <c r="P1315" s="12" t="n">
        <f aca="false">SUM(P1316:P23265)</f>
        <v>1.42742798605694E+044</v>
      </c>
      <c r="Q1315" s="15" t="s">
        <v>45</v>
      </c>
    </row>
    <row r="1316" customFormat="false" ht="13.8" hidden="false" customHeight="false" outlineLevel="0" collapsed="false">
      <c r="A1316" s="121" t="s">
        <v>1810</v>
      </c>
      <c r="B1316" s="141" t="s">
        <v>4349</v>
      </c>
      <c r="C1316" s="141" t="s">
        <v>4350</v>
      </c>
      <c r="D1316" s="141" t="s">
        <v>476</v>
      </c>
      <c r="E1316" s="141" t="s">
        <v>4351</v>
      </c>
      <c r="F1316" s="183"/>
      <c r="G1316" s="141" t="s">
        <v>614</v>
      </c>
      <c r="H1316" s="183"/>
      <c r="I1316" s="183"/>
      <c r="J1316" s="183"/>
      <c r="K1316" s="183"/>
      <c r="L1316" s="183"/>
      <c r="M1316" s="141" t="s">
        <v>4352</v>
      </c>
      <c r="N1316" s="184" t="n">
        <v>43283</v>
      </c>
      <c r="O1316" s="454" t="s">
        <v>4353</v>
      </c>
      <c r="P1316" s="141" t="n">
        <v>1</v>
      </c>
      <c r="Q1316" s="15" t="s">
        <v>45</v>
      </c>
    </row>
    <row r="1317" customFormat="false" ht="13.8" hidden="false" customHeight="false" outlineLevel="0" collapsed="false">
      <c r="A1317" s="348" t="s">
        <v>1814</v>
      </c>
      <c r="B1317" s="19" t="s">
        <v>869</v>
      </c>
      <c r="C1317" s="91" t="s">
        <v>4354</v>
      </c>
      <c r="D1317" s="19" t="s">
        <v>476</v>
      </c>
      <c r="E1317" s="19" t="s">
        <v>4355</v>
      </c>
      <c r="F1317" s="19" t="s">
        <v>4356</v>
      </c>
      <c r="G1317" s="97"/>
      <c r="H1317" s="19" t="n">
        <v>14400</v>
      </c>
      <c r="I1317" s="97"/>
      <c r="J1317" s="97"/>
      <c r="K1317" s="97"/>
      <c r="L1317" s="97"/>
      <c r="M1317" s="19" t="s">
        <v>4357</v>
      </c>
      <c r="N1317" s="97"/>
      <c r="O1317" s="434" t="s">
        <v>15</v>
      </c>
      <c r="P1317" s="19" t="n">
        <v>1</v>
      </c>
      <c r="Q1317" s="15" t="s">
        <v>45</v>
      </c>
    </row>
    <row r="1318" customFormat="false" ht="13.8" hidden="false" customHeight="false" outlineLevel="0" collapsed="false">
      <c r="A1318" s="348" t="s">
        <v>1819</v>
      </c>
      <c r="B1318" s="97"/>
      <c r="C1318" s="19" t="s">
        <v>1475</v>
      </c>
      <c r="D1318" s="19" t="s">
        <v>4358</v>
      </c>
      <c r="E1318" s="15" t="s">
        <v>4359</v>
      </c>
      <c r="F1318" s="19" t="s">
        <v>4308</v>
      </c>
      <c r="G1318" s="19" t="n">
        <v>4000</v>
      </c>
      <c r="H1318" s="97"/>
      <c r="I1318" s="97"/>
      <c r="J1318" s="97"/>
      <c r="K1318" s="97"/>
      <c r="M1318" s="32" t="s">
        <v>4308</v>
      </c>
      <c r="N1318" s="97"/>
      <c r="O1318" s="434" t="s">
        <v>2328</v>
      </c>
      <c r="P1318" s="19" t="n">
        <v>1</v>
      </c>
      <c r="Q1318" s="15" t="s">
        <v>45</v>
      </c>
    </row>
    <row r="1319" customFormat="false" ht="13.8" hidden="false" customHeight="false" outlineLevel="0" collapsed="false">
      <c r="A1319" s="348" t="s">
        <v>1673</v>
      </c>
      <c r="B1319" s="110" t="n">
        <v>0.419444444444444</v>
      </c>
      <c r="C1319" s="19" t="s">
        <v>4360</v>
      </c>
      <c r="D1319" s="19" t="s">
        <v>110</v>
      </c>
      <c r="E1319" s="19" t="s">
        <v>4361</v>
      </c>
      <c r="F1319" s="19" t="s">
        <v>4362</v>
      </c>
      <c r="G1319" s="19" t="s">
        <v>248</v>
      </c>
      <c r="H1319" s="97"/>
      <c r="I1319" s="97"/>
      <c r="J1319" s="97"/>
      <c r="K1319" s="97"/>
      <c r="L1319" s="97"/>
      <c r="M1319" s="97"/>
      <c r="N1319" s="97"/>
      <c r="O1319" s="411" t="s">
        <v>4363</v>
      </c>
      <c r="P1319" s="19" t="n">
        <v>1</v>
      </c>
      <c r="Q1319" s="15" t="s">
        <v>45</v>
      </c>
    </row>
    <row r="1320" customFormat="false" ht="13.8" hidden="false" customHeight="false" outlineLevel="0" collapsed="false">
      <c r="A1320" s="19" t="s">
        <v>4364</v>
      </c>
      <c r="B1320" s="19" t="s">
        <v>113</v>
      </c>
      <c r="C1320" s="19" t="s">
        <v>4365</v>
      </c>
      <c r="D1320" s="19" t="s">
        <v>476</v>
      </c>
      <c r="E1320" s="91" t="s">
        <v>4366</v>
      </c>
      <c r="F1320" s="19"/>
      <c r="G1320" s="19"/>
      <c r="H1320" s="19" t="s">
        <v>1042</v>
      </c>
      <c r="I1320" s="97"/>
      <c r="J1320" s="97"/>
      <c r="K1320" s="97"/>
      <c r="L1320" s="97"/>
      <c r="M1320" s="97"/>
      <c r="N1320" s="97"/>
      <c r="O1320" s="380" t="s">
        <v>4367</v>
      </c>
      <c r="P1320" s="19" t="s">
        <v>4364</v>
      </c>
      <c r="Q1320" s="15" t="s">
        <v>45</v>
      </c>
    </row>
    <row r="1321" customFormat="false" ht="13.8" hidden="false" customHeight="false" outlineLevel="0" collapsed="false">
      <c r="A1321" s="348" t="s">
        <v>1732</v>
      </c>
      <c r="B1321" s="19" t="s">
        <v>113</v>
      </c>
      <c r="C1321" s="19" t="s">
        <v>4368</v>
      </c>
      <c r="D1321" s="19" t="s">
        <v>4339</v>
      </c>
      <c r="E1321" s="91" t="s">
        <v>4369</v>
      </c>
      <c r="F1321" s="19" t="s">
        <v>3639</v>
      </c>
      <c r="G1321" s="97"/>
      <c r="H1321" s="19" t="s">
        <v>1103</v>
      </c>
      <c r="I1321" s="97"/>
      <c r="J1321" s="97"/>
      <c r="K1321" s="97"/>
      <c r="L1321" s="97"/>
      <c r="M1321" s="97"/>
      <c r="N1321" s="97"/>
      <c r="O1321" s="380" t="s">
        <v>4370</v>
      </c>
      <c r="P1321" s="19" t="n">
        <v>1</v>
      </c>
      <c r="Q1321" s="15" t="s">
        <v>45</v>
      </c>
    </row>
    <row r="1322" customFormat="false" ht="13.8" hidden="false" customHeight="false" outlineLevel="0" collapsed="false">
      <c r="A1322" s="348" t="s">
        <v>1833</v>
      </c>
      <c r="B1322" s="19" t="s">
        <v>200</v>
      </c>
      <c r="C1322" s="19" t="s">
        <v>4371</v>
      </c>
      <c r="D1322" s="19" t="s">
        <v>4339</v>
      </c>
      <c r="E1322" s="91" t="s">
        <v>4372</v>
      </c>
      <c r="F1322" s="19" t="s">
        <v>3438</v>
      </c>
      <c r="G1322" s="19" t="s">
        <v>614</v>
      </c>
      <c r="H1322" s="97"/>
      <c r="I1322" s="97"/>
      <c r="J1322" s="97"/>
      <c r="K1322" s="97"/>
      <c r="L1322" s="97"/>
      <c r="M1322" s="97"/>
      <c r="N1322" s="97"/>
      <c r="O1322" s="426" t="s">
        <v>4373</v>
      </c>
      <c r="P1322" s="19" t="n">
        <v>1</v>
      </c>
      <c r="Q1322" s="15" t="s">
        <v>45</v>
      </c>
    </row>
    <row r="1323" customFormat="false" ht="13.8" hidden="false" customHeight="false" outlineLevel="0" collapsed="false">
      <c r="A1323" s="348" t="s">
        <v>1839</v>
      </c>
      <c r="B1323" s="19" t="s">
        <v>4374</v>
      </c>
      <c r="C1323" s="91" t="s">
        <v>4375</v>
      </c>
      <c r="D1323" s="19" t="s">
        <v>476</v>
      </c>
      <c r="E1323" s="91" t="s">
        <v>4376</v>
      </c>
      <c r="F1323" s="19" t="s">
        <v>4377</v>
      </c>
      <c r="G1323" s="19" t="n">
        <v>8750</v>
      </c>
      <c r="H1323" s="97"/>
      <c r="I1323" s="97"/>
      <c r="J1323" s="97"/>
      <c r="K1323" s="97"/>
      <c r="L1323" s="128"/>
      <c r="M1323" s="199" t="s">
        <v>4378</v>
      </c>
      <c r="N1323" s="200" t="n">
        <v>43283</v>
      </c>
      <c r="O1323" s="434" t="s">
        <v>15</v>
      </c>
      <c r="P1323" s="19" t="n">
        <v>1</v>
      </c>
      <c r="Q1323" s="15" t="s">
        <v>45</v>
      </c>
    </row>
    <row r="1324" customFormat="false" ht="13.8" hidden="false" customHeight="false" outlineLevel="0" collapsed="false">
      <c r="A1324" s="348" t="s">
        <v>1746</v>
      </c>
      <c r="B1324" s="19" t="s">
        <v>556</v>
      </c>
      <c r="C1324" s="211" t="s">
        <v>4379</v>
      </c>
      <c r="D1324" s="19" t="s">
        <v>4339</v>
      </c>
      <c r="E1324" s="91" t="s">
        <v>4380</v>
      </c>
      <c r="F1324" s="19" t="s">
        <v>3809</v>
      </c>
      <c r="G1324" s="19" t="n">
        <v>5400</v>
      </c>
      <c r="H1324" s="97"/>
      <c r="I1324" s="97"/>
      <c r="J1324" s="97"/>
      <c r="K1324" s="97"/>
      <c r="L1324" s="97"/>
      <c r="M1324" s="19" t="s">
        <v>4381</v>
      </c>
      <c r="N1324" s="20" t="n">
        <v>43279</v>
      </c>
      <c r="O1324" s="434" t="s">
        <v>15</v>
      </c>
      <c r="P1324" s="19" t="n">
        <v>1</v>
      </c>
      <c r="Q1324" s="15" t="s">
        <v>45</v>
      </c>
    </row>
    <row r="1325" customFormat="false" ht="13.8" hidden="false" customHeight="false" outlineLevel="0" collapsed="false">
      <c r="A1325" s="348" t="s">
        <v>1696</v>
      </c>
      <c r="B1325" s="150" t="n">
        <v>43415</v>
      </c>
      <c r="C1325" s="19" t="s">
        <v>4382</v>
      </c>
      <c r="D1325" s="19" t="s">
        <v>476</v>
      </c>
      <c r="E1325" s="91" t="s">
        <v>4383</v>
      </c>
      <c r="F1325" s="91" t="s">
        <v>4384</v>
      </c>
      <c r="G1325" s="19" t="n">
        <v>17000</v>
      </c>
      <c r="H1325" s="97"/>
      <c r="I1325" s="97"/>
      <c r="J1325" s="97"/>
      <c r="K1325" s="97"/>
      <c r="L1325" s="97"/>
      <c r="M1325" s="19" t="s">
        <v>4385</v>
      </c>
      <c r="N1325" s="20" t="n">
        <v>43281</v>
      </c>
      <c r="O1325" s="434" t="s">
        <v>15</v>
      </c>
      <c r="P1325" s="19" t="n">
        <v>1</v>
      </c>
      <c r="Q1325" s="15" t="s">
        <v>45</v>
      </c>
    </row>
    <row r="1326" customFormat="false" ht="13.8" hidden="false" customHeight="false" outlineLevel="0" collapsed="false">
      <c r="A1326" s="348" t="s">
        <v>1758</v>
      </c>
      <c r="B1326" s="110" t="n">
        <v>0.463888888888889</v>
      </c>
      <c r="C1326" s="19" t="s">
        <v>4386</v>
      </c>
      <c r="D1326" s="19" t="s">
        <v>110</v>
      </c>
      <c r="E1326" s="19" t="s">
        <v>129</v>
      </c>
      <c r="F1326" s="91" t="s">
        <v>4387</v>
      </c>
      <c r="G1326" s="19" t="n">
        <v>7200</v>
      </c>
      <c r="H1326" s="97"/>
      <c r="I1326" s="97"/>
      <c r="J1326" s="97"/>
      <c r="K1326" s="97"/>
      <c r="M1326" s="24" t="s">
        <v>4388</v>
      </c>
      <c r="N1326" s="20" t="n">
        <v>43279</v>
      </c>
      <c r="O1326" s="434" t="s">
        <v>15</v>
      </c>
      <c r="P1326" s="19" t="n">
        <v>1</v>
      </c>
      <c r="Q1326" s="15" t="s">
        <v>45</v>
      </c>
    </row>
    <row r="1327" customFormat="false" ht="13.8" hidden="false" customHeight="false" outlineLevel="0" collapsed="false">
      <c r="A1327" s="348" t="s">
        <v>1761</v>
      </c>
      <c r="B1327" s="110" t="n">
        <v>0.470138888888889</v>
      </c>
      <c r="C1327" s="19" t="s">
        <v>4389</v>
      </c>
      <c r="D1327" s="19" t="s">
        <v>110</v>
      </c>
      <c r="E1327" s="19" t="s">
        <v>4390</v>
      </c>
      <c r="F1327" s="91" t="s">
        <v>4391</v>
      </c>
      <c r="G1327" s="97"/>
      <c r="H1327" s="19" t="s">
        <v>4392</v>
      </c>
      <c r="I1327" s="97"/>
      <c r="J1327" s="97"/>
      <c r="K1327" s="97"/>
      <c r="M1327" s="24"/>
      <c r="N1327" s="20"/>
      <c r="O1327" s="207" t="s">
        <v>4393</v>
      </c>
      <c r="P1327" s="19" t="n">
        <v>1</v>
      </c>
      <c r="Q1327" s="15" t="s">
        <v>45</v>
      </c>
    </row>
    <row r="1328" customFormat="false" ht="13.8" hidden="false" customHeight="false" outlineLevel="0" collapsed="false">
      <c r="A1328" s="348" t="s">
        <v>1765</v>
      </c>
      <c r="B1328" s="19" t="s">
        <v>214</v>
      </c>
      <c r="C1328" s="91" t="s">
        <v>4394</v>
      </c>
      <c r="D1328" s="19" t="s">
        <v>4339</v>
      </c>
      <c r="E1328" s="91" t="s">
        <v>4395</v>
      </c>
      <c r="F1328" s="19" t="s">
        <v>3627</v>
      </c>
      <c r="G1328" s="97"/>
      <c r="H1328" s="19" t="s">
        <v>614</v>
      </c>
      <c r="I1328" s="97"/>
      <c r="J1328" s="97"/>
      <c r="K1328" s="97"/>
      <c r="L1328" s="97"/>
      <c r="M1328" s="97"/>
      <c r="N1328" s="97"/>
      <c r="O1328" s="230" t="s">
        <v>4396</v>
      </c>
      <c r="P1328" s="19" t="n">
        <v>1</v>
      </c>
      <c r="Q1328" s="15" t="s">
        <v>45</v>
      </c>
    </row>
    <row r="1329" customFormat="false" ht="13.8" hidden="false" customHeight="false" outlineLevel="0" collapsed="false">
      <c r="A1329" s="348" t="s">
        <v>4300</v>
      </c>
      <c r="B1329" s="19" t="s">
        <v>4397</v>
      </c>
      <c r="C1329" s="19" t="s">
        <v>4398</v>
      </c>
      <c r="D1329" s="19" t="s">
        <v>476</v>
      </c>
      <c r="E1329" s="91" t="s">
        <v>4399</v>
      </c>
      <c r="F1329" s="97"/>
      <c r="G1329" s="97"/>
      <c r="H1329" s="19" t="s">
        <v>614</v>
      </c>
      <c r="I1329" s="97"/>
      <c r="J1329" s="97"/>
      <c r="K1329" s="97"/>
      <c r="L1329" s="97"/>
      <c r="M1329" s="97"/>
      <c r="N1329" s="20"/>
      <c r="O1329" s="247" t="s">
        <v>4400</v>
      </c>
      <c r="P1329" s="19" t="n">
        <v>1</v>
      </c>
      <c r="Q1329" s="15" t="s">
        <v>45</v>
      </c>
    </row>
    <row r="1330" customFormat="false" ht="13.8" hidden="false" customHeight="false" outlineLevel="0" collapsed="false">
      <c r="A1330" s="348" t="s">
        <v>4304</v>
      </c>
      <c r="B1330" s="19" t="s">
        <v>359</v>
      </c>
      <c r="C1330" s="91" t="s">
        <v>4401</v>
      </c>
      <c r="D1330" s="19" t="s">
        <v>4339</v>
      </c>
      <c r="E1330" s="91" t="s">
        <v>4402</v>
      </c>
      <c r="F1330" s="19" t="s">
        <v>4403</v>
      </c>
      <c r="G1330" s="19" t="n">
        <v>23000</v>
      </c>
      <c r="H1330" s="97"/>
      <c r="I1330" s="97"/>
      <c r="J1330" s="97"/>
      <c r="K1330" s="97"/>
      <c r="L1330" s="97"/>
      <c r="M1330" s="19" t="s">
        <v>4404</v>
      </c>
      <c r="N1330" s="20" t="n">
        <v>43279</v>
      </c>
      <c r="O1330" s="434" t="s">
        <v>15</v>
      </c>
      <c r="P1330" s="19" t="n">
        <v>1</v>
      </c>
      <c r="Q1330" s="15" t="s">
        <v>45</v>
      </c>
    </row>
    <row r="1331" customFormat="false" ht="13.8" hidden="false" customHeight="false" outlineLevel="0" collapsed="false">
      <c r="A1331" s="348" t="s">
        <v>4309</v>
      </c>
      <c r="B1331" s="19" t="s">
        <v>284</v>
      </c>
      <c r="C1331" s="19" t="s">
        <v>4405</v>
      </c>
      <c r="D1331" s="19" t="s">
        <v>4339</v>
      </c>
      <c r="E1331" s="91" t="s">
        <v>4406</v>
      </c>
      <c r="F1331" s="19" t="s">
        <v>3639</v>
      </c>
      <c r="G1331" s="19" t="n">
        <v>2100</v>
      </c>
      <c r="H1331" s="97"/>
      <c r="I1331" s="97"/>
      <c r="J1331" s="97"/>
      <c r="K1331" s="97"/>
      <c r="L1331" s="97"/>
      <c r="M1331" s="19" t="s">
        <v>4407</v>
      </c>
      <c r="N1331" s="20" t="n">
        <v>43279</v>
      </c>
      <c r="O1331" s="434" t="s">
        <v>15</v>
      </c>
      <c r="P1331" s="19" t="n">
        <v>1</v>
      </c>
      <c r="Q1331" s="15" t="s">
        <v>45</v>
      </c>
    </row>
    <row r="1332" customFormat="false" ht="13.8" hidden="false" customHeight="false" outlineLevel="0" collapsed="false">
      <c r="A1332" s="348" t="s">
        <v>1781</v>
      </c>
      <c r="B1332" s="19" t="s">
        <v>464</v>
      </c>
      <c r="C1332" s="91" t="s">
        <v>4408</v>
      </c>
      <c r="D1332" s="19" t="s">
        <v>4339</v>
      </c>
      <c r="E1332" s="91" t="s">
        <v>4409</v>
      </c>
      <c r="F1332" s="91" t="s">
        <v>4410</v>
      </c>
      <c r="G1332" s="97"/>
      <c r="H1332" s="19" t="s">
        <v>1011</v>
      </c>
      <c r="I1332" s="97"/>
      <c r="J1332" s="97"/>
      <c r="K1332" s="97"/>
      <c r="L1332" s="97"/>
      <c r="M1332" s="97"/>
      <c r="N1332" s="97"/>
      <c r="O1332" s="230" t="s">
        <v>4411</v>
      </c>
      <c r="P1332" s="19" t="n">
        <v>1</v>
      </c>
      <c r="Q1332" s="15" t="s">
        <v>45</v>
      </c>
    </row>
    <row r="1333" customFormat="false" ht="13.8" hidden="false" customHeight="false" outlineLevel="0" collapsed="false">
      <c r="A1333" s="348" t="s">
        <v>1914</v>
      </c>
      <c r="B1333" s="19" t="s">
        <v>4412</v>
      </c>
      <c r="C1333" s="19" t="s">
        <v>4413</v>
      </c>
      <c r="D1333" s="19" t="s">
        <v>4339</v>
      </c>
      <c r="E1333" s="91" t="s">
        <v>4414</v>
      </c>
      <c r="F1333" s="24" t="s">
        <v>4415</v>
      </c>
      <c r="G1333" s="97"/>
      <c r="H1333" s="97"/>
      <c r="I1333" s="97"/>
      <c r="J1333" s="97"/>
      <c r="K1333" s="97"/>
      <c r="L1333" s="97"/>
      <c r="M1333" s="97"/>
      <c r="N1333" s="97"/>
      <c r="O1333" s="468" t="s">
        <v>4416</v>
      </c>
      <c r="P1333" s="19" t="n">
        <v>1</v>
      </c>
      <c r="Q1333" s="15" t="s">
        <v>45</v>
      </c>
    </row>
    <row r="1334" customFormat="false" ht="13.8" hidden="false" customHeight="false" outlineLevel="0" collapsed="false">
      <c r="A1334" s="348" t="s">
        <v>1917</v>
      </c>
      <c r="B1334" s="19" t="s">
        <v>778</v>
      </c>
      <c r="C1334" s="91" t="s">
        <v>4417</v>
      </c>
      <c r="D1334" s="19" t="s">
        <v>4339</v>
      </c>
      <c r="E1334" s="91" t="s">
        <v>4418</v>
      </c>
      <c r="F1334" s="91" t="s">
        <v>4419</v>
      </c>
      <c r="G1334" s="97"/>
      <c r="H1334" s="97"/>
      <c r="I1334" s="97"/>
      <c r="J1334" s="97"/>
      <c r="K1334" s="97"/>
      <c r="L1334" s="97"/>
      <c r="M1334" s="97"/>
      <c r="N1334" s="97"/>
      <c r="O1334" s="469" t="s">
        <v>4420</v>
      </c>
      <c r="P1334" s="19" t="n">
        <v>1</v>
      </c>
      <c r="Q1334" s="15" t="s">
        <v>45</v>
      </c>
    </row>
    <row r="1335" customFormat="false" ht="13.8" hidden="false" customHeight="false" outlineLevel="0" collapsed="false">
      <c r="A1335" s="348" t="s">
        <v>4421</v>
      </c>
      <c r="B1335" s="19" t="s">
        <v>4422</v>
      </c>
      <c r="C1335" s="19" t="s">
        <v>4423</v>
      </c>
      <c r="D1335" s="19" t="s">
        <v>476</v>
      </c>
      <c r="E1335" s="91" t="s">
        <v>4424</v>
      </c>
      <c r="F1335" s="19" t="s">
        <v>4425</v>
      </c>
      <c r="G1335" s="19" t="n">
        <v>4000</v>
      </c>
      <c r="H1335" s="97"/>
      <c r="I1335" s="97"/>
      <c r="J1335" s="97"/>
      <c r="K1335" s="97"/>
      <c r="L1335" s="97"/>
      <c r="M1335" s="19" t="s">
        <v>4426</v>
      </c>
      <c r="N1335" s="20" t="n">
        <v>43280</v>
      </c>
      <c r="O1335" s="434" t="s">
        <v>15</v>
      </c>
      <c r="P1335" s="19" t="n">
        <v>1</v>
      </c>
      <c r="Q1335" s="15" t="s">
        <v>45</v>
      </c>
    </row>
    <row r="1336" customFormat="false" ht="13.8" hidden="false" customHeight="false" outlineLevel="0" collapsed="false">
      <c r="A1336" s="348" t="s">
        <v>3012</v>
      </c>
      <c r="B1336" s="97"/>
      <c r="C1336" s="363" t="s">
        <v>4427</v>
      </c>
      <c r="D1336" s="19" t="s">
        <v>476</v>
      </c>
      <c r="E1336" s="19" t="s">
        <v>4428</v>
      </c>
      <c r="F1336" s="19"/>
      <c r="G1336" s="97"/>
      <c r="H1336" s="19" t="n">
        <v>31500</v>
      </c>
      <c r="I1336" s="97"/>
      <c r="J1336" s="97"/>
      <c r="K1336" s="97"/>
      <c r="L1336" s="97"/>
      <c r="M1336" s="19" t="s">
        <v>4429</v>
      </c>
      <c r="N1336" s="20" t="n">
        <v>43281</v>
      </c>
      <c r="O1336" s="434" t="s">
        <v>15</v>
      </c>
      <c r="P1336" s="19" t="n">
        <v>1</v>
      </c>
      <c r="Q1336" s="15" t="s">
        <v>45</v>
      </c>
    </row>
    <row r="1337" customFormat="false" ht="13.8" hidden="false" customHeight="false" outlineLevel="0" collapsed="false">
      <c r="A1337" s="348" t="s">
        <v>1798</v>
      </c>
      <c r="B1337" s="19" t="s">
        <v>162</v>
      </c>
      <c r="C1337" s="211" t="s">
        <v>4430</v>
      </c>
      <c r="D1337" s="19" t="s">
        <v>4339</v>
      </c>
      <c r="E1337" s="91" t="s">
        <v>4431</v>
      </c>
      <c r="F1337" s="19" t="s">
        <v>3809</v>
      </c>
      <c r="G1337" s="19" t="n">
        <v>4100</v>
      </c>
      <c r="H1337" s="97"/>
      <c r="I1337" s="97"/>
      <c r="J1337" s="97"/>
      <c r="K1337" s="97"/>
      <c r="L1337" s="97"/>
      <c r="M1337" s="19" t="s">
        <v>4432</v>
      </c>
      <c r="N1337" s="20" t="n">
        <v>43279</v>
      </c>
      <c r="O1337" s="434" t="s">
        <v>15</v>
      </c>
      <c r="P1337" s="19" t="n">
        <v>1</v>
      </c>
      <c r="Q1337" s="15" t="s">
        <v>45</v>
      </c>
    </row>
    <row r="1338" customFormat="false" ht="13.8" hidden="false" customHeight="false" outlineLevel="0" collapsed="false">
      <c r="A1338" s="348" t="s">
        <v>1801</v>
      </c>
      <c r="B1338" s="110" t="n">
        <v>0.611111111111111</v>
      </c>
      <c r="C1338" s="19" t="s">
        <v>4433</v>
      </c>
      <c r="D1338" s="19" t="s">
        <v>110</v>
      </c>
      <c r="E1338" s="19" t="s">
        <v>4434</v>
      </c>
      <c r="F1338" s="113" t="s">
        <v>4435</v>
      </c>
      <c r="G1338" s="19" t="n">
        <v>6100</v>
      </c>
      <c r="H1338" s="97"/>
      <c r="I1338" s="97"/>
      <c r="J1338" s="97"/>
      <c r="K1338" s="97"/>
      <c r="M1338" s="24" t="s">
        <v>4436</v>
      </c>
      <c r="N1338" s="20" t="n">
        <v>43281</v>
      </c>
      <c r="O1338" s="434" t="s">
        <v>15</v>
      </c>
      <c r="P1338" s="19" t="n">
        <v>1</v>
      </c>
      <c r="Q1338" s="15" t="s">
        <v>45</v>
      </c>
    </row>
    <row r="1339" customFormat="false" ht="13.8" hidden="false" customHeight="false" outlineLevel="0" collapsed="false">
      <c r="A1339" s="348" t="s">
        <v>3427</v>
      </c>
      <c r="B1339" s="19" t="s">
        <v>404</v>
      </c>
      <c r="C1339" s="19" t="s">
        <v>4437</v>
      </c>
      <c r="D1339" s="19" t="s">
        <v>4339</v>
      </c>
      <c r="E1339" s="91" t="s">
        <v>4438</v>
      </c>
      <c r="F1339" s="19" t="s">
        <v>3639</v>
      </c>
      <c r="G1339" s="19" t="n">
        <v>4700</v>
      </c>
      <c r="H1339" s="97"/>
      <c r="I1339" s="97"/>
      <c r="J1339" s="97"/>
      <c r="K1339" s="97"/>
      <c r="L1339" s="97"/>
      <c r="M1339" s="19" t="s">
        <v>4439</v>
      </c>
      <c r="N1339" s="20" t="n">
        <v>43280</v>
      </c>
      <c r="O1339" s="434" t="s">
        <v>15</v>
      </c>
      <c r="P1339" s="19" t="n">
        <v>1</v>
      </c>
      <c r="Q1339" s="15" t="s">
        <v>45</v>
      </c>
    </row>
    <row r="1340" customFormat="false" ht="13.8" hidden="false" customHeight="false" outlineLevel="0" collapsed="false">
      <c r="A1340" s="348" t="s">
        <v>3024</v>
      </c>
      <c r="B1340" s="20" t="n">
        <v>43147</v>
      </c>
      <c r="C1340" s="19" t="s">
        <v>4440</v>
      </c>
      <c r="D1340" s="19" t="s">
        <v>476</v>
      </c>
      <c r="E1340" s="91" t="s">
        <v>4441</v>
      </c>
      <c r="F1340" s="19" t="s">
        <v>3639</v>
      </c>
      <c r="G1340" s="114" t="n">
        <v>6500</v>
      </c>
      <c r="H1340" s="97"/>
      <c r="I1340" s="97"/>
      <c r="J1340" s="97"/>
      <c r="K1340" s="97"/>
      <c r="L1340" s="97"/>
      <c r="M1340" s="19" t="s">
        <v>4442</v>
      </c>
      <c r="N1340" s="20" t="n">
        <v>43280</v>
      </c>
      <c r="O1340" s="434" t="s">
        <v>15</v>
      </c>
      <c r="P1340" s="19" t="n">
        <v>1</v>
      </c>
      <c r="Q1340" s="15" t="s">
        <v>45</v>
      </c>
    </row>
    <row r="1341" customFormat="false" ht="13.8" hidden="false" customHeight="false" outlineLevel="0" collapsed="false">
      <c r="A1341" s="348" t="s">
        <v>3028</v>
      </c>
      <c r="B1341" s="20" t="n">
        <v>43236</v>
      </c>
      <c r="C1341" s="19" t="s">
        <v>4443</v>
      </c>
      <c r="D1341" s="19" t="s">
        <v>476</v>
      </c>
      <c r="E1341" s="19" t="s">
        <v>4444</v>
      </c>
      <c r="F1341" s="19" t="s">
        <v>4445</v>
      </c>
      <c r="G1341" s="19" t="s">
        <v>4331</v>
      </c>
      <c r="H1341" s="97"/>
      <c r="I1341" s="97"/>
      <c r="J1341" s="97"/>
      <c r="K1341" s="97"/>
      <c r="L1341" s="97"/>
      <c r="M1341" s="97"/>
      <c r="N1341" s="97"/>
      <c r="O1341" s="155" t="s">
        <v>4446</v>
      </c>
      <c r="P1341" s="19" t="n">
        <v>1</v>
      </c>
      <c r="Q1341" s="15" t="s">
        <v>45</v>
      </c>
    </row>
    <row r="1342" customFormat="false" ht="13.8" hidden="false" customHeight="false" outlineLevel="0" collapsed="false">
      <c r="A1342" s="348" t="s">
        <v>3031</v>
      </c>
      <c r="B1342" s="150" t="n">
        <v>43389</v>
      </c>
      <c r="C1342" s="19" t="s">
        <v>4447</v>
      </c>
      <c r="D1342" s="19" t="s">
        <v>4339</v>
      </c>
      <c r="E1342" s="91" t="s">
        <v>4448</v>
      </c>
      <c r="F1342" s="19" t="s">
        <v>3639</v>
      </c>
      <c r="G1342" s="97"/>
      <c r="H1342" s="97"/>
      <c r="I1342" s="97"/>
      <c r="J1342" s="97"/>
      <c r="K1342" s="97"/>
      <c r="L1342" s="97"/>
      <c r="M1342" s="97"/>
      <c r="N1342" s="97"/>
      <c r="O1342" s="411" t="s">
        <v>4449</v>
      </c>
      <c r="P1342" s="19" t="n">
        <v>1</v>
      </c>
      <c r="Q1342" s="15" t="s">
        <v>45</v>
      </c>
    </row>
    <row r="1343" customFormat="false" ht="13.8" hidden="false" customHeight="false" outlineLevel="0" collapsed="false">
      <c r="A1343" s="348" t="s">
        <v>3037</v>
      </c>
      <c r="B1343" s="19" t="s">
        <v>3269</v>
      </c>
      <c r="C1343" s="91" t="s">
        <v>4450</v>
      </c>
      <c r="D1343" s="19" t="s">
        <v>4339</v>
      </c>
      <c r="E1343" s="91" t="s">
        <v>4451</v>
      </c>
      <c r="F1343" s="19" t="s">
        <v>3693</v>
      </c>
      <c r="G1343" s="19" t="n">
        <v>10000</v>
      </c>
      <c r="H1343" s="97"/>
      <c r="I1343" s="97"/>
      <c r="J1343" s="97"/>
      <c r="K1343" s="97"/>
      <c r="L1343" s="97"/>
      <c r="M1343" s="19" t="s">
        <v>4452</v>
      </c>
      <c r="N1343" s="20" t="n">
        <v>43281</v>
      </c>
      <c r="O1343" s="434" t="s">
        <v>4453</v>
      </c>
      <c r="P1343" s="19" t="n">
        <v>1</v>
      </c>
      <c r="Q1343" s="15" t="s">
        <v>45</v>
      </c>
    </row>
    <row r="1344" customFormat="false" ht="13.8" hidden="false" customHeight="false" outlineLevel="0" collapsed="false">
      <c r="A1344" s="348" t="s">
        <v>3043</v>
      </c>
      <c r="B1344" s="19" t="s">
        <v>918</v>
      </c>
      <c r="C1344" s="91" t="s">
        <v>4454</v>
      </c>
      <c r="D1344" s="19" t="s">
        <v>4339</v>
      </c>
      <c r="E1344" s="91" t="s">
        <v>4455</v>
      </c>
      <c r="F1344" s="19" t="s">
        <v>3639</v>
      </c>
      <c r="G1344" s="97"/>
      <c r="H1344" s="19" t="s">
        <v>859</v>
      </c>
      <c r="I1344" s="97"/>
      <c r="J1344" s="97"/>
      <c r="K1344" s="97"/>
      <c r="L1344" s="97"/>
      <c r="M1344" s="97"/>
      <c r="N1344" s="97"/>
      <c r="O1344" s="470" t="s">
        <v>4456</v>
      </c>
      <c r="P1344" s="19" t="n">
        <v>1</v>
      </c>
      <c r="Q1344" s="15" t="s">
        <v>45</v>
      </c>
    </row>
    <row r="1345" customFormat="false" ht="13.8" hidden="false" customHeight="false" outlineLevel="0" collapsed="false">
      <c r="A1345" s="348" t="s">
        <v>3047</v>
      </c>
      <c r="B1345" s="19" t="s">
        <v>4457</v>
      </c>
      <c r="C1345" s="91" t="s">
        <v>4458</v>
      </c>
      <c r="D1345" s="19" t="s">
        <v>476</v>
      </c>
      <c r="E1345" s="19" t="s">
        <v>4459</v>
      </c>
      <c r="F1345" s="19" t="s">
        <v>4460</v>
      </c>
      <c r="G1345" s="19" t="s">
        <v>4461</v>
      </c>
      <c r="H1345" s="97"/>
      <c r="I1345" s="97"/>
      <c r="J1345" s="97"/>
      <c r="K1345" s="97"/>
      <c r="L1345" s="97"/>
      <c r="M1345" s="97"/>
      <c r="N1345" s="97"/>
      <c r="O1345" s="191" t="s">
        <v>4462</v>
      </c>
      <c r="P1345" s="19" t="n">
        <v>1</v>
      </c>
      <c r="Q1345" s="15" t="s">
        <v>45</v>
      </c>
    </row>
    <row r="1346" customFormat="false" ht="13.8" hidden="false" customHeight="false" outlineLevel="0" collapsed="false">
      <c r="A1346" s="348" t="s">
        <v>3053</v>
      </c>
      <c r="B1346" s="19" t="s">
        <v>299</v>
      </c>
      <c r="C1346" s="19" t="s">
        <v>4463</v>
      </c>
      <c r="D1346" s="19" t="s">
        <v>4339</v>
      </c>
      <c r="E1346" s="91" t="s">
        <v>4464</v>
      </c>
      <c r="F1346" s="19" t="s">
        <v>3438</v>
      </c>
      <c r="G1346" s="19" t="n">
        <v>8000</v>
      </c>
      <c r="H1346" s="97"/>
      <c r="I1346" s="97"/>
      <c r="J1346" s="97"/>
      <c r="K1346" s="97"/>
      <c r="L1346" s="97"/>
      <c r="M1346" s="19" t="s">
        <v>4465</v>
      </c>
      <c r="N1346" s="20" t="n">
        <v>43280</v>
      </c>
      <c r="O1346" s="434" t="s">
        <v>15</v>
      </c>
      <c r="P1346" s="19" t="n">
        <v>1</v>
      </c>
      <c r="Q1346" s="15" t="s">
        <v>45</v>
      </c>
    </row>
    <row r="1347" customFormat="false" ht="13.8" hidden="false" customHeight="false" outlineLevel="0" collapsed="false">
      <c r="A1347" s="348" t="s">
        <v>3058</v>
      </c>
      <c r="B1347" s="19" t="s">
        <v>1627</v>
      </c>
      <c r="C1347" s="211" t="s">
        <v>4466</v>
      </c>
      <c r="D1347" s="19" t="s">
        <v>4339</v>
      </c>
      <c r="E1347" s="91" t="s">
        <v>4467</v>
      </c>
      <c r="F1347" s="91" t="s">
        <v>4468</v>
      </c>
      <c r="G1347" s="97"/>
      <c r="H1347" s="97"/>
      <c r="I1347" s="97"/>
      <c r="J1347" s="97"/>
      <c r="K1347" s="97"/>
      <c r="L1347" s="97"/>
      <c r="M1347" s="97"/>
      <c r="N1347" s="97"/>
      <c r="O1347" s="233" t="s">
        <v>4469</v>
      </c>
      <c r="P1347" s="19" t="n">
        <v>1</v>
      </c>
      <c r="Q1347" s="15" t="s">
        <v>45</v>
      </c>
    </row>
    <row r="1348" customFormat="false" ht="13.8" hidden="false" customHeight="false" outlineLevel="0" collapsed="false">
      <c r="A1348" s="348" t="s">
        <v>3062</v>
      </c>
      <c r="B1348" s="19" t="s">
        <v>4470</v>
      </c>
      <c r="C1348" s="19" t="s">
        <v>4471</v>
      </c>
      <c r="D1348" s="19" t="s">
        <v>476</v>
      </c>
      <c r="E1348" s="91" t="s">
        <v>4472</v>
      </c>
      <c r="F1348" s="19" t="s">
        <v>4473</v>
      </c>
      <c r="G1348" s="19" t="s">
        <v>859</v>
      </c>
      <c r="H1348" s="97"/>
      <c r="I1348" s="97"/>
      <c r="J1348" s="97"/>
      <c r="K1348" s="97"/>
      <c r="L1348" s="97"/>
      <c r="M1348" s="19" t="s">
        <v>4474</v>
      </c>
      <c r="N1348" s="20" t="n">
        <v>43282</v>
      </c>
      <c r="O1348" s="191" t="s">
        <v>4462</v>
      </c>
      <c r="P1348" s="19" t="n">
        <v>1</v>
      </c>
      <c r="Q1348" s="15" t="s">
        <v>45</v>
      </c>
    </row>
    <row r="1349" customFormat="false" ht="13.8" hidden="false" customHeight="false" outlineLevel="0" collapsed="false">
      <c r="A1349" s="348" t="s">
        <v>3067</v>
      </c>
      <c r="B1349" s="19" t="s">
        <v>244</v>
      </c>
      <c r="C1349" s="91" t="s">
        <v>4475</v>
      </c>
      <c r="D1349" s="19" t="s">
        <v>476</v>
      </c>
      <c r="E1349" s="19" t="s">
        <v>4476</v>
      </c>
      <c r="F1349" s="19" t="s">
        <v>1169</v>
      </c>
      <c r="G1349" s="19" t="n">
        <v>5000</v>
      </c>
      <c r="H1349" s="97"/>
      <c r="I1349" s="97"/>
      <c r="J1349" s="97"/>
      <c r="K1349" s="97"/>
      <c r="L1349" s="97"/>
      <c r="M1349" s="19" t="s">
        <v>4477</v>
      </c>
      <c r="N1349" s="20" t="n">
        <v>43281</v>
      </c>
      <c r="O1349" s="434" t="s">
        <v>15</v>
      </c>
      <c r="P1349" s="19" t="n">
        <v>1</v>
      </c>
      <c r="Q1349" s="15" t="s">
        <v>45</v>
      </c>
    </row>
    <row r="1350" customFormat="false" ht="13.8" hidden="false" customHeight="false" outlineLevel="0" collapsed="false">
      <c r="A1350" s="471" t="s">
        <v>4478</v>
      </c>
      <c r="C1350" s="471" t="s">
        <v>4479</v>
      </c>
      <c r="D1350" s="19" t="s">
        <v>476</v>
      </c>
      <c r="E1350" s="19" t="s">
        <v>4480</v>
      </c>
      <c r="F1350" s="91" t="s">
        <v>4468</v>
      </c>
      <c r="O1350" s="472" t="s">
        <v>4481</v>
      </c>
      <c r="P1350" s="15" t="n">
        <v>1</v>
      </c>
      <c r="Q1350" s="15" t="s">
        <v>45</v>
      </c>
    </row>
    <row r="1351" customFormat="false" ht="13.8" hidden="false" customHeight="false" outlineLevel="0" collapsed="false">
      <c r="A1351" s="3" t="s">
        <v>34</v>
      </c>
      <c r="B1351" s="59" t="s">
        <v>1</v>
      </c>
      <c r="C1351" s="4" t="s">
        <v>35</v>
      </c>
      <c r="D1351" s="4" t="s">
        <v>3</v>
      </c>
      <c r="E1351" s="4" t="s">
        <v>1021</v>
      </c>
      <c r="F1351" s="5" t="s">
        <v>37</v>
      </c>
      <c r="G1351" s="4" t="s">
        <v>38</v>
      </c>
      <c r="H1351" s="6" t="s">
        <v>39</v>
      </c>
      <c r="I1351" s="6"/>
      <c r="J1351" s="6"/>
      <c r="K1351" s="6" t="s">
        <v>40</v>
      </c>
      <c r="L1351" s="6"/>
      <c r="M1351" s="4" t="s">
        <v>41</v>
      </c>
      <c r="N1351" s="6" t="s">
        <v>42</v>
      </c>
      <c r="O1351" s="370" t="s">
        <v>43</v>
      </c>
      <c r="P1351" s="4" t="s">
        <v>44</v>
      </c>
      <c r="Q1351" s="15" t="s">
        <v>45</v>
      </c>
    </row>
    <row r="1352" customFormat="false" ht="13.8" hidden="false" customHeight="false" outlineLevel="0" collapsed="false">
      <c r="A1352" s="105" t="n">
        <v>43279</v>
      </c>
      <c r="B1352" s="465" t="s">
        <v>349</v>
      </c>
      <c r="C1352" s="97"/>
      <c r="D1352" s="97"/>
      <c r="E1352" s="10"/>
      <c r="F1352" s="11" t="n">
        <f aca="false">G1352+H1352+K1352</f>
        <v>82500</v>
      </c>
      <c r="G1352" s="12" t="n">
        <f aca="false">SUM(G1353:G1384)</f>
        <v>62300</v>
      </c>
      <c r="H1352" s="115" t="n">
        <f aca="false">SUM(H1353:H1377)</f>
        <v>20200</v>
      </c>
      <c r="I1352" s="12"/>
      <c r="J1352" s="12"/>
      <c r="K1352" s="12" t="n">
        <f aca="false">SUM(K1353:K1384)</f>
        <v>0</v>
      </c>
      <c r="L1352" s="12"/>
      <c r="M1352" s="466"/>
      <c r="N1352" s="466"/>
      <c r="O1352" s="97"/>
      <c r="P1352" s="12" t="n">
        <f aca="false">SUM(P1353:P23301)</f>
        <v>7.13713993028472E+043</v>
      </c>
      <c r="Q1352" s="15" t="s">
        <v>45</v>
      </c>
    </row>
    <row r="1353" customFormat="false" ht="13.8" hidden="false" customHeight="false" outlineLevel="0" collapsed="false">
      <c r="A1353" s="348" t="s">
        <v>1810</v>
      </c>
      <c r="B1353" s="110" t="n">
        <v>0.38125</v>
      </c>
      <c r="C1353" s="19" t="s">
        <v>4482</v>
      </c>
      <c r="D1353" s="19" t="s">
        <v>110</v>
      </c>
      <c r="E1353" s="19" t="s">
        <v>4483</v>
      </c>
      <c r="F1353" s="91" t="s">
        <v>4484</v>
      </c>
      <c r="G1353" s="19" t="n">
        <v>6600</v>
      </c>
      <c r="H1353" s="97"/>
      <c r="I1353" s="97"/>
      <c r="J1353" s="97"/>
      <c r="K1353" s="97"/>
      <c r="L1353" s="97"/>
      <c r="M1353" s="30" t="s">
        <v>4485</v>
      </c>
      <c r="N1353" s="20" t="n">
        <v>43281</v>
      </c>
      <c r="O1353" s="434" t="s">
        <v>15</v>
      </c>
      <c r="P1353" s="19" t="n">
        <v>1</v>
      </c>
      <c r="Q1353" s="15" t="s">
        <v>45</v>
      </c>
    </row>
    <row r="1354" customFormat="false" ht="13.8" hidden="false" customHeight="false" outlineLevel="0" collapsed="false">
      <c r="A1354" s="348" t="s">
        <v>4486</v>
      </c>
      <c r="B1354" s="19" t="s">
        <v>1865</v>
      </c>
      <c r="C1354" s="19" t="s">
        <v>4487</v>
      </c>
      <c r="D1354" s="19" t="s">
        <v>1308</v>
      </c>
      <c r="E1354" s="19" t="s">
        <v>4488</v>
      </c>
      <c r="F1354" s="97"/>
      <c r="G1354" s="19" t="s">
        <v>103</v>
      </c>
      <c r="H1354" s="97"/>
      <c r="I1354" s="97"/>
      <c r="J1354" s="97"/>
      <c r="K1354" s="97"/>
      <c r="L1354" s="97"/>
      <c r="M1354" s="97"/>
      <c r="N1354" s="97"/>
      <c r="O1354" s="237" t="s">
        <v>4489</v>
      </c>
      <c r="P1354" s="19" t="n">
        <v>1</v>
      </c>
      <c r="Q1354" s="15" t="s">
        <v>45</v>
      </c>
    </row>
    <row r="1355" customFormat="false" ht="13.8" hidden="false" customHeight="false" outlineLevel="0" collapsed="false">
      <c r="A1355" s="464" t="s">
        <v>2629</v>
      </c>
      <c r="B1355" s="110" t="n">
        <v>0.402777777777778</v>
      </c>
      <c r="C1355" s="19" t="s">
        <v>4490</v>
      </c>
      <c r="D1355" s="19" t="s">
        <v>110</v>
      </c>
      <c r="E1355" s="19" t="s">
        <v>4491</v>
      </c>
      <c r="F1355" s="19" t="s">
        <v>4492</v>
      </c>
      <c r="G1355" s="19" t="s">
        <v>4392</v>
      </c>
      <c r="H1355" s="97"/>
      <c r="I1355" s="97"/>
      <c r="J1355" s="97"/>
      <c r="K1355" s="97"/>
      <c r="L1355" s="97"/>
      <c r="M1355" s="97"/>
      <c r="N1355" s="97"/>
      <c r="O1355" s="152" t="s">
        <v>4493</v>
      </c>
      <c r="P1355" s="19" t="n">
        <v>1</v>
      </c>
      <c r="Q1355" s="15" t="s">
        <v>45</v>
      </c>
    </row>
    <row r="1356" customFormat="false" ht="13.8" hidden="false" customHeight="false" outlineLevel="0" collapsed="false">
      <c r="A1356" s="348" t="s">
        <v>1673</v>
      </c>
      <c r="B1356" s="110" t="n">
        <v>0.407638888888889</v>
      </c>
      <c r="C1356" s="24" t="s">
        <v>4494</v>
      </c>
      <c r="D1356" s="19" t="s">
        <v>110</v>
      </c>
      <c r="E1356" s="19" t="s">
        <v>3899</v>
      </c>
      <c r="F1356" s="19" t="s">
        <v>4495</v>
      </c>
      <c r="G1356" s="19" t="n">
        <v>5000</v>
      </c>
      <c r="H1356" s="97"/>
      <c r="I1356" s="97"/>
      <c r="J1356" s="97"/>
      <c r="K1356" s="97"/>
      <c r="L1356" s="97"/>
      <c r="M1356" s="30" t="s">
        <v>4496</v>
      </c>
      <c r="N1356" s="20" t="n">
        <v>43281</v>
      </c>
      <c r="O1356" s="228" t="s">
        <v>4497</v>
      </c>
      <c r="P1356" s="19" t="n">
        <v>1</v>
      </c>
      <c r="Q1356" s="15" t="s">
        <v>45</v>
      </c>
    </row>
    <row r="1357" customFormat="false" ht="13.8" hidden="false" customHeight="false" outlineLevel="0" collapsed="false">
      <c r="A1357" s="348" t="s">
        <v>1678</v>
      </c>
      <c r="B1357" s="19" t="s">
        <v>4498</v>
      </c>
      <c r="C1357" s="19" t="s">
        <v>4499</v>
      </c>
      <c r="D1357" s="19" t="s">
        <v>1308</v>
      </c>
      <c r="E1357" s="91" t="s">
        <v>4500</v>
      </c>
      <c r="F1357" s="21" t="s">
        <v>4501</v>
      </c>
      <c r="G1357" s="19" t="n">
        <v>11500</v>
      </c>
      <c r="H1357" s="97"/>
      <c r="I1357" s="97"/>
      <c r="J1357" s="97"/>
      <c r="K1357" s="97"/>
      <c r="L1357" s="97"/>
      <c r="M1357" s="19" t="s">
        <v>4502</v>
      </c>
      <c r="N1357" s="20" t="n">
        <v>43282</v>
      </c>
      <c r="O1357" s="434" t="s">
        <v>15</v>
      </c>
      <c r="P1357" s="19" t="n">
        <v>1</v>
      </c>
      <c r="Q1357" s="15" t="s">
        <v>45</v>
      </c>
    </row>
    <row r="1358" customFormat="false" ht="13.8" hidden="false" customHeight="false" outlineLevel="0" collapsed="false">
      <c r="A1358" s="348" t="s">
        <v>1673</v>
      </c>
      <c r="B1358" s="110" t="n">
        <v>0.423611111111111</v>
      </c>
      <c r="C1358" s="98" t="s">
        <v>4503</v>
      </c>
      <c r="D1358" s="19" t="s">
        <v>110</v>
      </c>
      <c r="E1358" s="19" t="s">
        <v>4504</v>
      </c>
      <c r="F1358" s="91" t="s">
        <v>4505</v>
      </c>
      <c r="G1358" s="91" t="s">
        <v>4506</v>
      </c>
      <c r="H1358" s="97"/>
      <c r="I1358" s="97"/>
      <c r="J1358" s="97"/>
      <c r="K1358" s="97"/>
      <c r="L1358" s="97"/>
      <c r="M1358" s="97"/>
      <c r="N1358" s="97"/>
      <c r="O1358" s="152" t="s">
        <v>4507</v>
      </c>
      <c r="P1358" s="19" t="n">
        <v>1</v>
      </c>
      <c r="Q1358" s="15" t="s">
        <v>45</v>
      </c>
    </row>
    <row r="1359" customFormat="false" ht="13.8" hidden="false" customHeight="false" outlineLevel="0" collapsed="false">
      <c r="A1359" s="348" t="s">
        <v>1833</v>
      </c>
      <c r="B1359" s="19" t="s">
        <v>1483</v>
      </c>
      <c r="C1359" s="19" t="s">
        <v>4508</v>
      </c>
      <c r="D1359" s="19" t="s">
        <v>4339</v>
      </c>
      <c r="E1359" s="91" t="s">
        <v>4509</v>
      </c>
      <c r="F1359" s="19" t="s">
        <v>3285</v>
      </c>
      <c r="G1359" s="19" t="s">
        <v>4510</v>
      </c>
      <c r="H1359" s="97"/>
      <c r="I1359" s="97"/>
      <c r="J1359" s="97"/>
      <c r="K1359" s="97"/>
      <c r="L1359" s="97"/>
      <c r="M1359" s="97"/>
      <c r="N1359" s="97"/>
      <c r="O1359" s="152" t="s">
        <v>4511</v>
      </c>
      <c r="P1359" s="19" t="n">
        <v>1</v>
      </c>
      <c r="Q1359" s="15" t="s">
        <v>45</v>
      </c>
    </row>
    <row r="1360" customFormat="false" ht="13.8" hidden="false" customHeight="false" outlineLevel="0" collapsed="false">
      <c r="A1360" s="348" t="s">
        <v>1839</v>
      </c>
      <c r="B1360" s="19" t="s">
        <v>4512</v>
      </c>
      <c r="C1360" s="451" t="s">
        <v>4513</v>
      </c>
      <c r="D1360" s="19" t="s">
        <v>1308</v>
      </c>
      <c r="E1360" s="19" t="s">
        <v>4514</v>
      </c>
      <c r="F1360" s="19" t="s">
        <v>4515</v>
      </c>
      <c r="G1360" s="97"/>
      <c r="H1360" s="19" t="n">
        <v>8200</v>
      </c>
      <c r="I1360" s="97"/>
      <c r="J1360" s="97"/>
      <c r="K1360" s="97"/>
      <c r="L1360" s="97"/>
      <c r="M1360" s="97"/>
      <c r="N1360" s="97"/>
      <c r="O1360" s="434" t="s">
        <v>15</v>
      </c>
      <c r="P1360" s="19" t="n">
        <v>1</v>
      </c>
      <c r="Q1360" s="15" t="s">
        <v>45</v>
      </c>
    </row>
    <row r="1361" customFormat="false" ht="13.8" hidden="false" customHeight="false" outlineLevel="0" collapsed="false">
      <c r="A1361" s="348" t="s">
        <v>1746</v>
      </c>
      <c r="B1361" s="19" t="s">
        <v>457</v>
      </c>
      <c r="C1361" s="19" t="s">
        <v>4516</v>
      </c>
      <c r="D1361" s="19" t="s">
        <v>4339</v>
      </c>
      <c r="E1361" s="91" t="s">
        <v>4517</v>
      </c>
      <c r="F1361" s="19" t="s">
        <v>3809</v>
      </c>
      <c r="G1361" s="19" t="s">
        <v>134</v>
      </c>
      <c r="H1361" s="97"/>
      <c r="I1361" s="97"/>
      <c r="J1361" s="97"/>
      <c r="K1361" s="97"/>
      <c r="L1361" s="97"/>
      <c r="M1361" s="97"/>
      <c r="N1361" s="97"/>
      <c r="O1361" s="152" t="s">
        <v>4518</v>
      </c>
      <c r="P1361" s="19" t="n">
        <v>1</v>
      </c>
      <c r="Q1361" s="15" t="s">
        <v>45</v>
      </c>
    </row>
    <row r="1362" customFormat="false" ht="13.8" hidden="false" customHeight="false" outlineLevel="0" collapsed="false">
      <c r="A1362" s="348" t="s">
        <v>1696</v>
      </c>
      <c r="B1362" s="19" t="s">
        <v>541</v>
      </c>
      <c r="C1362" s="19" t="s">
        <v>4519</v>
      </c>
      <c r="D1362" s="19" t="s">
        <v>4339</v>
      </c>
      <c r="E1362" s="91" t="s">
        <v>4520</v>
      </c>
      <c r="F1362" s="19" t="s">
        <v>3639</v>
      </c>
      <c r="G1362" s="19" t="s">
        <v>248</v>
      </c>
      <c r="H1362" s="97"/>
      <c r="I1362" s="97"/>
      <c r="J1362" s="97"/>
      <c r="K1362" s="97"/>
      <c r="L1362" s="97"/>
      <c r="M1362" s="97"/>
      <c r="N1362" s="97"/>
      <c r="O1362" s="237" t="s">
        <v>4521</v>
      </c>
      <c r="P1362" s="19" t="n">
        <v>1</v>
      </c>
      <c r="Q1362" s="15" t="s">
        <v>45</v>
      </c>
    </row>
    <row r="1363" customFormat="false" ht="13.8" hidden="false" customHeight="false" outlineLevel="0" collapsed="false">
      <c r="A1363" s="348" t="s">
        <v>1758</v>
      </c>
      <c r="B1363" s="110" t="n">
        <v>0.458333333333333</v>
      </c>
      <c r="C1363" s="19" t="s">
        <v>4522</v>
      </c>
      <c r="D1363" s="19" t="s">
        <v>110</v>
      </c>
      <c r="E1363" s="19" t="s">
        <v>4523</v>
      </c>
      <c r="F1363" s="19" t="s">
        <v>4524</v>
      </c>
      <c r="G1363" s="19" t="s">
        <v>248</v>
      </c>
      <c r="H1363" s="97"/>
      <c r="I1363" s="97"/>
      <c r="J1363" s="97"/>
      <c r="K1363" s="97"/>
      <c r="L1363" s="97"/>
      <c r="M1363" s="97"/>
      <c r="N1363" s="97"/>
      <c r="O1363" s="152" t="s">
        <v>4525</v>
      </c>
      <c r="P1363" s="19" t="n">
        <v>1</v>
      </c>
      <c r="Q1363" s="15" t="s">
        <v>45</v>
      </c>
    </row>
    <row r="1364" customFormat="false" ht="13.8" hidden="false" customHeight="false" outlineLevel="0" collapsed="false">
      <c r="A1364" s="464" t="s">
        <v>2668</v>
      </c>
      <c r="B1364" s="110" t="n">
        <v>0.461805555555556</v>
      </c>
      <c r="C1364" s="19" t="s">
        <v>4526</v>
      </c>
      <c r="D1364" s="19" t="s">
        <v>687</v>
      </c>
      <c r="E1364" s="19" t="s">
        <v>4527</v>
      </c>
      <c r="F1364" s="91" t="s">
        <v>4528</v>
      </c>
      <c r="G1364" s="19" t="s">
        <v>463</v>
      </c>
      <c r="H1364" s="97"/>
      <c r="I1364" s="97"/>
      <c r="J1364" s="97"/>
      <c r="K1364" s="97"/>
      <c r="L1364" s="97"/>
      <c r="M1364" s="97"/>
      <c r="N1364" s="97"/>
      <c r="O1364" s="237" t="s">
        <v>4529</v>
      </c>
      <c r="P1364" s="19" t="n">
        <v>1</v>
      </c>
      <c r="Q1364" s="15" t="s">
        <v>45</v>
      </c>
    </row>
    <row r="1365" customFormat="false" ht="13.8" hidden="false" customHeight="false" outlineLevel="0" collapsed="false">
      <c r="A1365" s="348" t="s">
        <v>1765</v>
      </c>
      <c r="B1365" s="19" t="s">
        <v>214</v>
      </c>
      <c r="C1365" s="91" t="s">
        <v>4530</v>
      </c>
      <c r="D1365" s="19" t="s">
        <v>4339</v>
      </c>
      <c r="E1365" s="91" t="s">
        <v>4531</v>
      </c>
      <c r="F1365" s="19" t="s">
        <v>4532</v>
      </c>
      <c r="G1365" s="19" t="n">
        <v>10000</v>
      </c>
      <c r="H1365" s="97"/>
      <c r="I1365" s="97"/>
      <c r="J1365" s="97"/>
      <c r="K1365" s="97"/>
      <c r="L1365" s="97"/>
      <c r="M1365" s="19" t="s">
        <v>4533</v>
      </c>
      <c r="N1365" s="20" t="n">
        <v>43279</v>
      </c>
      <c r="O1365" s="207" t="s">
        <v>4534</v>
      </c>
      <c r="P1365" s="19" t="n">
        <v>1</v>
      </c>
      <c r="Q1365" s="15" t="s">
        <v>45</v>
      </c>
    </row>
    <row r="1366" customFormat="false" ht="13.8" hidden="false" customHeight="false" outlineLevel="0" collapsed="false">
      <c r="A1366" s="464" t="s">
        <v>2282</v>
      </c>
      <c r="B1366" s="110" t="n">
        <v>0.510416666666667</v>
      </c>
      <c r="C1366" s="19" t="s">
        <v>4535</v>
      </c>
      <c r="D1366" s="19" t="s">
        <v>687</v>
      </c>
      <c r="E1366" s="91" t="s">
        <v>4536</v>
      </c>
      <c r="F1366" s="91" t="s">
        <v>4537</v>
      </c>
      <c r="G1366" s="19" t="s">
        <v>569</v>
      </c>
      <c r="H1366" s="97"/>
      <c r="I1366" s="97"/>
      <c r="J1366" s="97"/>
      <c r="K1366" s="97"/>
      <c r="L1366" s="97"/>
      <c r="M1366" s="97"/>
      <c r="N1366" s="97"/>
      <c r="O1366" s="332" t="s">
        <v>4538</v>
      </c>
      <c r="P1366" s="19" t="n">
        <v>1</v>
      </c>
      <c r="Q1366" s="15" t="s">
        <v>45</v>
      </c>
    </row>
    <row r="1367" customFormat="false" ht="13.8" hidden="false" customHeight="false" outlineLevel="0" collapsed="false">
      <c r="A1367" s="348" t="s">
        <v>4304</v>
      </c>
      <c r="B1367" s="150" t="n">
        <v>43385</v>
      </c>
      <c r="C1367" s="19" t="s">
        <v>4539</v>
      </c>
      <c r="D1367" s="19" t="s">
        <v>4339</v>
      </c>
      <c r="E1367" s="91" t="s">
        <v>4540</v>
      </c>
      <c r="F1367" s="19" t="s">
        <v>3639</v>
      </c>
      <c r="G1367" s="19" t="n">
        <v>6100</v>
      </c>
      <c r="H1367" s="97"/>
      <c r="I1367" s="97"/>
      <c r="J1367" s="97"/>
      <c r="K1367" s="97"/>
      <c r="L1367" s="97"/>
      <c r="M1367" s="19" t="s">
        <v>4541</v>
      </c>
      <c r="N1367" s="20" t="n">
        <v>43280</v>
      </c>
      <c r="O1367" s="434" t="s">
        <v>15</v>
      </c>
      <c r="P1367" s="19" t="n">
        <v>1</v>
      </c>
      <c r="Q1367" s="15" t="s">
        <v>45</v>
      </c>
    </row>
    <row r="1368" customFormat="false" ht="13.8" hidden="false" customHeight="false" outlineLevel="0" collapsed="false">
      <c r="A1368" s="464" t="s">
        <v>2290</v>
      </c>
      <c r="B1368" s="473" t="s">
        <v>284</v>
      </c>
      <c r="C1368" s="19" t="s">
        <v>4542</v>
      </c>
      <c r="D1368" s="19" t="s">
        <v>1308</v>
      </c>
      <c r="E1368" s="91" t="s">
        <v>4543</v>
      </c>
      <c r="F1368" s="19" t="s">
        <v>4544</v>
      </c>
      <c r="G1368" s="19" t="s">
        <v>1048</v>
      </c>
      <c r="H1368" s="97"/>
      <c r="I1368" s="97"/>
      <c r="J1368" s="97"/>
      <c r="K1368" s="97"/>
      <c r="L1368" s="97"/>
      <c r="M1368" s="97"/>
      <c r="N1368" s="97"/>
      <c r="O1368" s="337" t="s">
        <v>4545</v>
      </c>
      <c r="P1368" s="19" t="n">
        <v>1</v>
      </c>
      <c r="Q1368" s="15" t="s">
        <v>45</v>
      </c>
    </row>
    <row r="1369" customFormat="false" ht="13.8" hidden="false" customHeight="false" outlineLevel="0" collapsed="false">
      <c r="A1369" s="464" t="s">
        <v>2297</v>
      </c>
      <c r="B1369" s="473" t="s">
        <v>776</v>
      </c>
      <c r="C1369" s="19" t="s">
        <v>4546</v>
      </c>
      <c r="D1369" s="19" t="s">
        <v>1308</v>
      </c>
      <c r="E1369" s="19" t="s">
        <v>4547</v>
      </c>
      <c r="F1369" s="97"/>
      <c r="G1369" s="19" t="s">
        <v>1776</v>
      </c>
      <c r="H1369" s="97"/>
      <c r="I1369" s="97"/>
      <c r="J1369" s="97"/>
      <c r="K1369" s="97"/>
      <c r="L1369" s="97"/>
      <c r="M1369" s="97"/>
      <c r="N1369" s="97"/>
      <c r="O1369" s="474" t="s">
        <v>4548</v>
      </c>
      <c r="P1369" s="19" t="n">
        <v>1</v>
      </c>
      <c r="Q1369" s="15" t="s">
        <v>45</v>
      </c>
    </row>
    <row r="1370" customFormat="false" ht="13.8" hidden="false" customHeight="false" outlineLevel="0" collapsed="false">
      <c r="A1370" s="348" t="s">
        <v>1914</v>
      </c>
      <c r="B1370" s="19" t="s">
        <v>4549</v>
      </c>
      <c r="C1370" s="19" t="s">
        <v>4550</v>
      </c>
      <c r="D1370" s="19" t="s">
        <v>4339</v>
      </c>
      <c r="E1370" s="97"/>
      <c r="F1370" s="97"/>
      <c r="G1370" s="97"/>
      <c r="H1370" s="97"/>
      <c r="I1370" s="97"/>
      <c r="J1370" s="97"/>
      <c r="K1370" s="97"/>
      <c r="L1370" s="97"/>
      <c r="M1370" s="97"/>
      <c r="N1370" s="97"/>
      <c r="O1370" s="135" t="s">
        <v>3426</v>
      </c>
      <c r="P1370" s="19" t="n">
        <v>1</v>
      </c>
      <c r="Q1370" s="15" t="s">
        <v>45</v>
      </c>
    </row>
    <row r="1371" customFormat="false" ht="13.8" hidden="false" customHeight="false" outlineLevel="0" collapsed="false">
      <c r="A1371" s="348" t="s">
        <v>1917</v>
      </c>
      <c r="B1371" s="110" t="n">
        <v>0.586111111111111</v>
      </c>
      <c r="C1371" s="135" t="s">
        <v>4551</v>
      </c>
      <c r="D1371" s="19" t="s">
        <v>110</v>
      </c>
      <c r="E1371" s="19" t="s">
        <v>4552</v>
      </c>
      <c r="F1371" s="19" t="s">
        <v>4553</v>
      </c>
      <c r="G1371" s="19" t="s">
        <v>501</v>
      </c>
      <c r="H1371" s="97"/>
      <c r="I1371" s="97"/>
      <c r="J1371" s="97"/>
      <c r="K1371" s="97"/>
      <c r="L1371" s="97"/>
      <c r="M1371" s="97"/>
      <c r="N1371" s="97"/>
      <c r="O1371" s="282" t="s">
        <v>4554</v>
      </c>
      <c r="P1371" s="19" t="n">
        <v>1</v>
      </c>
      <c r="Q1371" s="15" t="s">
        <v>45</v>
      </c>
    </row>
    <row r="1372" customFormat="false" ht="13.8" hidden="false" customHeight="false" outlineLevel="0" collapsed="false">
      <c r="A1372" s="464" t="s">
        <v>4555</v>
      </c>
      <c r="B1372" s="110" t="n">
        <v>0.590277777777778</v>
      </c>
      <c r="C1372" s="19" t="n">
        <v>89778458595</v>
      </c>
      <c r="D1372" s="19" t="s">
        <v>110</v>
      </c>
      <c r="E1372" s="19" t="s">
        <v>4556</v>
      </c>
      <c r="F1372" s="97"/>
      <c r="G1372" s="19" t="s">
        <v>4557</v>
      </c>
      <c r="H1372" s="97"/>
      <c r="I1372" s="97"/>
      <c r="J1372" s="97"/>
      <c r="K1372" s="97"/>
      <c r="L1372" s="97"/>
      <c r="M1372" s="97"/>
      <c r="N1372" s="97"/>
      <c r="O1372" s="144" t="s">
        <v>4558</v>
      </c>
      <c r="P1372" s="19" t="n">
        <v>1</v>
      </c>
      <c r="Q1372" s="15" t="s">
        <v>45</v>
      </c>
    </row>
    <row r="1373" customFormat="false" ht="13.8" hidden="false" customHeight="false" outlineLevel="0" collapsed="false">
      <c r="A1373" s="348" t="s">
        <v>3012</v>
      </c>
      <c r="B1373" s="19" t="s">
        <v>708</v>
      </c>
      <c r="C1373" s="211" t="s">
        <v>4559</v>
      </c>
      <c r="D1373" s="19" t="s">
        <v>4339</v>
      </c>
      <c r="E1373" s="91" t="s">
        <v>4560</v>
      </c>
      <c r="F1373" s="19" t="s">
        <v>3639</v>
      </c>
      <c r="G1373" s="19" t="n">
        <v>4700</v>
      </c>
      <c r="H1373" s="97"/>
      <c r="I1373" s="97"/>
      <c r="J1373" s="97"/>
      <c r="K1373" s="97"/>
      <c r="M1373" s="24" t="s">
        <v>4561</v>
      </c>
      <c r="N1373" s="20" t="n">
        <v>43288</v>
      </c>
      <c r="O1373" s="434" t="s">
        <v>15</v>
      </c>
      <c r="P1373" s="19" t="n">
        <v>1</v>
      </c>
      <c r="Q1373" s="15" t="s">
        <v>45</v>
      </c>
    </row>
    <row r="1374" customFormat="false" ht="13.8" hidden="false" customHeight="false" outlineLevel="0" collapsed="false">
      <c r="A1374" s="348" t="s">
        <v>1798</v>
      </c>
      <c r="B1374" s="150" t="n">
        <v>43387</v>
      </c>
      <c r="C1374" s="402" t="s">
        <v>4562</v>
      </c>
      <c r="D1374" s="19" t="s">
        <v>4339</v>
      </c>
      <c r="E1374" s="91" t="s">
        <v>4563</v>
      </c>
      <c r="F1374" s="19" t="s">
        <v>3809</v>
      </c>
      <c r="G1374" s="19" t="n">
        <v>9000</v>
      </c>
      <c r="H1374" s="97"/>
      <c r="I1374" s="97"/>
      <c r="J1374" s="97"/>
      <c r="K1374" s="97"/>
      <c r="L1374" s="97"/>
      <c r="M1374" s="19" t="s">
        <v>4564</v>
      </c>
      <c r="N1374" s="20" t="n">
        <v>43280</v>
      </c>
      <c r="O1374" s="434" t="s">
        <v>15</v>
      </c>
      <c r="P1374" s="19" t="n">
        <v>1</v>
      </c>
      <c r="Q1374" s="15" t="s">
        <v>45</v>
      </c>
    </row>
    <row r="1375" customFormat="false" ht="13.8" hidden="false" customHeight="false" outlineLevel="0" collapsed="false">
      <c r="A1375" s="348" t="s">
        <v>1801</v>
      </c>
      <c r="B1375" s="19" t="s">
        <v>4565</v>
      </c>
      <c r="C1375" s="19" t="s">
        <v>4566</v>
      </c>
      <c r="D1375" s="19" t="s">
        <v>4339</v>
      </c>
      <c r="E1375" s="91" t="s">
        <v>4567</v>
      </c>
      <c r="F1375" s="19" t="s">
        <v>4135</v>
      </c>
      <c r="G1375" s="19" t="n">
        <v>2700</v>
      </c>
      <c r="H1375" s="97"/>
      <c r="I1375" s="97"/>
      <c r="J1375" s="97"/>
      <c r="K1375" s="97"/>
      <c r="L1375" s="97"/>
      <c r="M1375" s="19" t="s">
        <v>4568</v>
      </c>
      <c r="N1375" s="20" t="n">
        <v>43284</v>
      </c>
      <c r="O1375" s="434" t="s">
        <v>15</v>
      </c>
      <c r="P1375" s="19" t="n">
        <v>1</v>
      </c>
      <c r="Q1375" s="15" t="s">
        <v>45</v>
      </c>
    </row>
    <row r="1376" customFormat="false" ht="13.8" hidden="false" customHeight="false" outlineLevel="0" collapsed="false">
      <c r="A1376" s="121" t="s">
        <v>4569</v>
      </c>
      <c r="B1376" s="141" t="s">
        <v>4565</v>
      </c>
      <c r="C1376" s="141" t="s">
        <v>4570</v>
      </c>
      <c r="D1376" s="141" t="s">
        <v>1308</v>
      </c>
      <c r="E1376" s="95" t="s">
        <v>4571</v>
      </c>
      <c r="F1376" s="141" t="s">
        <v>4572</v>
      </c>
      <c r="G1376" s="141" t="s">
        <v>4573</v>
      </c>
      <c r="H1376" s="183"/>
      <c r="I1376" s="183"/>
      <c r="J1376" s="183"/>
      <c r="K1376" s="183"/>
      <c r="L1376" s="183"/>
      <c r="M1376" s="141" t="s">
        <v>4574</v>
      </c>
      <c r="N1376" s="184" t="n">
        <v>43284</v>
      </c>
      <c r="O1376" s="454" t="s">
        <v>690</v>
      </c>
      <c r="P1376" s="183"/>
      <c r="Q1376" s="15" t="s">
        <v>45</v>
      </c>
    </row>
    <row r="1377" customFormat="false" ht="13.8" hidden="false" customHeight="false" outlineLevel="0" collapsed="false">
      <c r="A1377" s="348" t="s">
        <v>3024</v>
      </c>
      <c r="B1377" s="97"/>
      <c r="C1377" s="19" t="s">
        <v>4575</v>
      </c>
      <c r="D1377" s="19" t="s">
        <v>1308</v>
      </c>
      <c r="E1377" s="91" t="s">
        <v>4576</v>
      </c>
      <c r="F1377" s="97"/>
      <c r="G1377" s="19"/>
      <c r="H1377" s="19" t="n">
        <v>12000</v>
      </c>
      <c r="I1377" s="97"/>
      <c r="J1377" s="97"/>
      <c r="K1377" s="97"/>
      <c r="L1377" s="97"/>
      <c r="M1377" s="19" t="s">
        <v>4577</v>
      </c>
      <c r="N1377" s="97"/>
      <c r="O1377" s="434" t="s">
        <v>15</v>
      </c>
      <c r="P1377" s="97"/>
      <c r="Q1377" s="15" t="s">
        <v>45</v>
      </c>
    </row>
    <row r="1378" customFormat="false" ht="13.8" hidden="false" customHeight="false" outlineLevel="0" collapsed="false">
      <c r="A1378" s="348" t="s">
        <v>3028</v>
      </c>
      <c r="B1378" s="19" t="s">
        <v>4578</v>
      </c>
      <c r="C1378" s="19" t="s">
        <v>4579</v>
      </c>
      <c r="D1378" s="19" t="s">
        <v>4339</v>
      </c>
      <c r="E1378" s="91" t="s">
        <v>4580</v>
      </c>
      <c r="F1378" s="19" t="s">
        <v>3639</v>
      </c>
      <c r="G1378" s="19" t="n">
        <v>6700</v>
      </c>
      <c r="H1378" s="97"/>
      <c r="I1378" s="97"/>
      <c r="J1378" s="97"/>
      <c r="K1378" s="97"/>
      <c r="L1378" s="97"/>
      <c r="M1378" s="19" t="s">
        <v>4581</v>
      </c>
      <c r="N1378" s="20" t="n">
        <v>43280</v>
      </c>
      <c r="O1378" s="434" t="s">
        <v>15</v>
      </c>
      <c r="P1378" s="19" t="n">
        <v>1</v>
      </c>
      <c r="Q1378" s="15" t="s">
        <v>45</v>
      </c>
    </row>
    <row r="1379" customFormat="false" ht="13.8" hidden="false" customHeight="false" outlineLevel="0" collapsed="false">
      <c r="A1379" s="348" t="s">
        <v>3031</v>
      </c>
      <c r="B1379" s="19" t="s">
        <v>83</v>
      </c>
      <c r="C1379" s="19" t="s">
        <v>4582</v>
      </c>
      <c r="D1379" s="19" t="s">
        <v>4339</v>
      </c>
      <c r="E1379" s="91" t="s">
        <v>4583</v>
      </c>
      <c r="F1379" s="19" t="s">
        <v>3438</v>
      </c>
      <c r="G1379" s="19" t="s">
        <v>248</v>
      </c>
      <c r="H1379" s="97"/>
      <c r="I1379" s="97"/>
      <c r="J1379" s="97"/>
      <c r="K1379" s="97"/>
      <c r="L1379" s="97"/>
      <c r="M1379" s="97"/>
      <c r="N1379" s="97"/>
      <c r="O1379" s="144" t="s">
        <v>4584</v>
      </c>
      <c r="P1379" s="19" t="n">
        <v>1</v>
      </c>
      <c r="Q1379" s="15" t="s">
        <v>45</v>
      </c>
    </row>
    <row r="1380" customFormat="false" ht="13.8" hidden="false" customHeight="false" outlineLevel="0" collapsed="false">
      <c r="A1380" s="348" t="s">
        <v>3037</v>
      </c>
      <c r="B1380" s="150" t="n">
        <v>43390</v>
      </c>
      <c r="C1380" s="363" t="s">
        <v>4585</v>
      </c>
      <c r="D1380" s="19" t="s">
        <v>1308</v>
      </c>
      <c r="E1380" s="19" t="s">
        <v>4586</v>
      </c>
      <c r="F1380" s="19" t="s">
        <v>3627</v>
      </c>
      <c r="G1380" s="19" t="s">
        <v>328</v>
      </c>
      <c r="H1380" s="97"/>
      <c r="I1380" s="97"/>
      <c r="J1380" s="97"/>
      <c r="K1380" s="97"/>
      <c r="L1380" s="97"/>
      <c r="M1380" s="97"/>
      <c r="N1380" s="97"/>
      <c r="O1380" s="237" t="s">
        <v>4587</v>
      </c>
      <c r="P1380" s="19" t="n">
        <v>1</v>
      </c>
      <c r="Q1380" s="15" t="s">
        <v>45</v>
      </c>
    </row>
    <row r="1381" customFormat="false" ht="13.8" hidden="false" customHeight="false" outlineLevel="0" collapsed="false">
      <c r="A1381" s="348" t="s">
        <v>3043</v>
      </c>
      <c r="B1381" s="97"/>
      <c r="C1381" s="19" t="s">
        <v>4588</v>
      </c>
      <c r="D1381" s="19" t="s">
        <v>4589</v>
      </c>
      <c r="E1381" s="19" t="s">
        <v>4590</v>
      </c>
      <c r="F1381" s="19" t="s">
        <v>4135</v>
      </c>
      <c r="G1381" s="19" t="s">
        <v>788</v>
      </c>
      <c r="H1381" s="97"/>
      <c r="I1381" s="97"/>
      <c r="J1381" s="97"/>
      <c r="K1381" s="97"/>
      <c r="L1381" s="97"/>
      <c r="M1381" s="97"/>
      <c r="N1381" s="97"/>
      <c r="O1381" s="144" t="s">
        <v>4591</v>
      </c>
      <c r="P1381" s="97"/>
      <c r="Q1381" s="15" t="s">
        <v>45</v>
      </c>
    </row>
    <row r="1382" customFormat="false" ht="13.8" hidden="false" customHeight="false" outlineLevel="0" collapsed="false">
      <c r="A1382" s="348" t="s">
        <v>3047</v>
      </c>
      <c r="B1382" s="20" t="n">
        <v>43361</v>
      </c>
      <c r="C1382" s="19" t="s">
        <v>4592</v>
      </c>
      <c r="D1382" s="19" t="s">
        <v>4339</v>
      </c>
      <c r="E1382" s="91" t="s">
        <v>4593</v>
      </c>
      <c r="F1382" s="91" t="s">
        <v>4594</v>
      </c>
      <c r="G1382" s="19" t="s">
        <v>734</v>
      </c>
      <c r="H1382" s="97"/>
      <c r="I1382" s="97"/>
      <c r="J1382" s="97"/>
      <c r="K1382" s="97"/>
      <c r="L1382" s="97"/>
      <c r="M1382" s="97"/>
      <c r="N1382" s="97"/>
      <c r="O1382" s="332" t="s">
        <v>4595</v>
      </c>
      <c r="P1382" s="19" t="n">
        <v>1</v>
      </c>
      <c r="Q1382" s="15" t="s">
        <v>45</v>
      </c>
    </row>
    <row r="1383" customFormat="false" ht="13.8" hidden="false" customHeight="false" outlineLevel="0" collapsed="false">
      <c r="A1383" s="97"/>
      <c r="B1383" s="97"/>
      <c r="C1383" s="97"/>
      <c r="D1383" s="97"/>
      <c r="E1383" s="97"/>
      <c r="F1383" s="97"/>
      <c r="G1383" s="97"/>
      <c r="H1383" s="97"/>
      <c r="I1383" s="97"/>
      <c r="J1383" s="97"/>
      <c r="K1383" s="97"/>
      <c r="L1383" s="97"/>
      <c r="M1383" s="97"/>
      <c r="N1383" s="97"/>
      <c r="O1383" s="97"/>
      <c r="P1383" s="97"/>
      <c r="Q1383" s="15" t="s">
        <v>45</v>
      </c>
    </row>
    <row r="1384" customFormat="false" ht="13.8" hidden="false" customHeight="false" outlineLevel="0" collapsed="false">
      <c r="A1384" s="97"/>
      <c r="B1384" s="97"/>
      <c r="C1384" s="97"/>
      <c r="D1384" s="97"/>
      <c r="E1384" s="97"/>
      <c r="F1384" s="97"/>
      <c r="G1384" s="97"/>
      <c r="H1384" s="97"/>
      <c r="I1384" s="97"/>
      <c r="J1384" s="97"/>
      <c r="K1384" s="97"/>
      <c r="L1384" s="97"/>
      <c r="M1384" s="97"/>
      <c r="N1384" s="97"/>
      <c r="O1384" s="97"/>
      <c r="P1384" s="97"/>
      <c r="Q1384" s="15" t="s">
        <v>45</v>
      </c>
    </row>
    <row r="1385" customFormat="false" ht="13.8" hidden="false" customHeight="false" outlineLevel="0" collapsed="false">
      <c r="A1385" s="3" t="s">
        <v>34</v>
      </c>
      <c r="B1385" s="59" t="s">
        <v>1</v>
      </c>
      <c r="C1385" s="4" t="s">
        <v>35</v>
      </c>
      <c r="D1385" s="4" t="s">
        <v>3</v>
      </c>
      <c r="E1385" s="4" t="s">
        <v>1021</v>
      </c>
      <c r="F1385" s="5" t="s">
        <v>37</v>
      </c>
      <c r="G1385" s="4" t="s">
        <v>38</v>
      </c>
      <c r="H1385" s="6" t="s">
        <v>39</v>
      </c>
      <c r="I1385" s="6"/>
      <c r="J1385" s="6"/>
      <c r="K1385" s="6" t="s">
        <v>40</v>
      </c>
      <c r="L1385" s="6"/>
      <c r="M1385" s="4" t="s">
        <v>41</v>
      </c>
      <c r="N1385" s="6" t="s">
        <v>42</v>
      </c>
      <c r="O1385" s="370" t="s">
        <v>43</v>
      </c>
      <c r="P1385" s="4" t="s">
        <v>44</v>
      </c>
      <c r="Q1385" s="15" t="s">
        <v>45</v>
      </c>
    </row>
    <row r="1386" customFormat="false" ht="13.8" hidden="false" customHeight="false" outlineLevel="0" collapsed="false">
      <c r="A1386" s="105" t="n">
        <v>43280</v>
      </c>
      <c r="B1386" s="465" t="s">
        <v>394</v>
      </c>
      <c r="C1386" s="97"/>
      <c r="D1386" s="97"/>
      <c r="E1386" s="10"/>
      <c r="F1386" s="11" t="n">
        <f aca="false">G1386+H1386+K1386</f>
        <v>96600</v>
      </c>
      <c r="G1386" s="12" t="n">
        <f aca="false">SUM(G1387:G1418)</f>
        <v>89000</v>
      </c>
      <c r="H1386" s="115" t="n">
        <f aca="false">SUM(H1387:H1411)</f>
        <v>7600</v>
      </c>
      <c r="I1386" s="12"/>
      <c r="J1386" s="12"/>
      <c r="K1386" s="12" t="n">
        <f aca="false">SUM(K1387:K1418)</f>
        <v>0</v>
      </c>
      <c r="L1386" s="12"/>
      <c r="M1386" s="466"/>
      <c r="N1386" s="466"/>
      <c r="O1386" s="97"/>
      <c r="P1386" s="12" t="n">
        <f aca="false">SUM(P1387:P23335)</f>
        <v>3.56856996514236E+043</v>
      </c>
      <c r="Q1386" s="15" t="s">
        <v>45</v>
      </c>
    </row>
    <row r="1387" customFormat="false" ht="13.8" hidden="false" customHeight="false" outlineLevel="0" collapsed="false">
      <c r="A1387" s="348" t="s">
        <v>1810</v>
      </c>
      <c r="B1387" s="141" t="s">
        <v>625</v>
      </c>
      <c r="C1387" s="95" t="s">
        <v>4596</v>
      </c>
      <c r="D1387" s="141" t="s">
        <v>476</v>
      </c>
      <c r="E1387" s="95" t="s">
        <v>4597</v>
      </c>
      <c r="F1387" s="141" t="s">
        <v>4598</v>
      </c>
      <c r="G1387" s="141" t="s">
        <v>166</v>
      </c>
      <c r="H1387" s="183"/>
      <c r="I1387" s="183"/>
      <c r="J1387" s="183"/>
      <c r="K1387" s="183"/>
      <c r="L1387" s="183"/>
      <c r="M1387" s="141" t="s">
        <v>4599</v>
      </c>
      <c r="N1387" s="184" t="n">
        <v>43282</v>
      </c>
      <c r="O1387" s="475" t="s">
        <v>4600</v>
      </c>
      <c r="P1387" s="19" t="n">
        <v>1</v>
      </c>
      <c r="Q1387" s="15" t="s">
        <v>45</v>
      </c>
    </row>
    <row r="1388" customFormat="false" ht="13.8" hidden="false" customHeight="false" outlineLevel="0" collapsed="false">
      <c r="A1388" s="348" t="s">
        <v>1814</v>
      </c>
      <c r="B1388" s="19" t="s">
        <v>113</v>
      </c>
      <c r="C1388" s="91" t="s">
        <v>4601</v>
      </c>
      <c r="D1388" s="19" t="s">
        <v>4339</v>
      </c>
      <c r="E1388" s="91" t="s">
        <v>4602</v>
      </c>
      <c r="F1388" s="19" t="s">
        <v>3809</v>
      </c>
      <c r="G1388" s="19" t="s">
        <v>282</v>
      </c>
      <c r="H1388" s="97"/>
      <c r="I1388" s="97"/>
      <c r="J1388" s="97"/>
      <c r="K1388" s="97"/>
      <c r="L1388" s="97"/>
      <c r="M1388" s="19"/>
      <c r="N1388" s="97"/>
      <c r="O1388" s="302" t="s">
        <v>4603</v>
      </c>
      <c r="P1388" s="19" t="n">
        <v>1</v>
      </c>
      <c r="Q1388" s="15" t="s">
        <v>45</v>
      </c>
    </row>
    <row r="1389" customFormat="false" ht="13.8" hidden="false" customHeight="false" outlineLevel="0" collapsed="false">
      <c r="A1389" s="348" t="s">
        <v>1819</v>
      </c>
      <c r="B1389" s="19" t="s">
        <v>4604</v>
      </c>
      <c r="C1389" s="19" t="s">
        <v>4605</v>
      </c>
      <c r="D1389" s="19" t="s">
        <v>476</v>
      </c>
      <c r="E1389" s="91" t="s">
        <v>4606</v>
      </c>
      <c r="F1389" s="97"/>
      <c r="G1389" s="97"/>
      <c r="H1389" s="97"/>
      <c r="I1389" s="97"/>
      <c r="J1389" s="97"/>
      <c r="K1389" s="97"/>
      <c r="L1389" s="97"/>
      <c r="M1389" s="97"/>
      <c r="N1389" s="97"/>
      <c r="O1389" s="337" t="s">
        <v>4607</v>
      </c>
      <c r="P1389" s="19" t="n">
        <v>1</v>
      </c>
      <c r="Q1389" s="15" t="s">
        <v>45</v>
      </c>
    </row>
    <row r="1390" customFormat="false" ht="13.8" hidden="false" customHeight="false" outlineLevel="0" collapsed="false">
      <c r="A1390" s="348" t="s">
        <v>1673</v>
      </c>
      <c r="B1390" s="334" t="n">
        <v>43415</v>
      </c>
      <c r="C1390" s="19" t="s">
        <v>4608</v>
      </c>
      <c r="D1390" s="19" t="s">
        <v>476</v>
      </c>
      <c r="E1390" s="19" t="s">
        <v>4609</v>
      </c>
      <c r="F1390" s="19" t="s">
        <v>4610</v>
      </c>
      <c r="G1390" s="97"/>
      <c r="H1390" s="97"/>
      <c r="I1390" s="97"/>
      <c r="J1390" s="97"/>
      <c r="K1390" s="97"/>
      <c r="L1390" s="97"/>
      <c r="M1390" s="97"/>
      <c r="N1390" s="97"/>
      <c r="O1390" s="152" t="s">
        <v>4611</v>
      </c>
      <c r="P1390" s="19" t="n">
        <v>1</v>
      </c>
      <c r="Q1390" s="15" t="s">
        <v>45</v>
      </c>
    </row>
    <row r="1391" customFormat="false" ht="13.8" hidden="false" customHeight="false" outlineLevel="0" collapsed="false">
      <c r="A1391" s="348" t="s">
        <v>1678</v>
      </c>
      <c r="B1391" s="20" t="n">
        <v>43232</v>
      </c>
      <c r="C1391" s="91" t="s">
        <v>4612</v>
      </c>
      <c r="D1391" s="19" t="s">
        <v>4339</v>
      </c>
      <c r="E1391" s="91" t="s">
        <v>4613</v>
      </c>
      <c r="F1391" s="19" t="s">
        <v>3809</v>
      </c>
      <c r="G1391" s="19" t="n">
        <v>1800</v>
      </c>
      <c r="H1391" s="97"/>
      <c r="I1391" s="97"/>
      <c r="J1391" s="97"/>
      <c r="K1391" s="97"/>
      <c r="L1391" s="97"/>
      <c r="M1391" s="19" t="s">
        <v>4614</v>
      </c>
      <c r="N1391" s="20" t="n">
        <v>43280</v>
      </c>
      <c r="O1391" s="434" t="s">
        <v>15</v>
      </c>
      <c r="P1391" s="19" t="n">
        <v>1</v>
      </c>
      <c r="Q1391" s="15" t="s">
        <v>45</v>
      </c>
    </row>
    <row r="1392" customFormat="false" ht="13.8" hidden="false" customHeight="false" outlineLevel="0" collapsed="false">
      <c r="A1392" s="121" t="s">
        <v>1732</v>
      </c>
      <c r="B1392" s="141" t="s">
        <v>464</v>
      </c>
      <c r="C1392" s="141" t="s">
        <v>4615</v>
      </c>
      <c r="D1392" s="141" t="s">
        <v>4339</v>
      </c>
      <c r="E1392" s="95" t="s">
        <v>4616</v>
      </c>
      <c r="F1392" s="95" t="s">
        <v>4617</v>
      </c>
      <c r="G1392" s="141" t="n">
        <v>4100</v>
      </c>
      <c r="H1392" s="183"/>
      <c r="I1392" s="183"/>
      <c r="J1392" s="183"/>
      <c r="K1392" s="183"/>
      <c r="L1392" s="183"/>
      <c r="M1392" s="141" t="s">
        <v>4618</v>
      </c>
      <c r="N1392" s="184" t="n">
        <v>43291</v>
      </c>
      <c r="O1392" s="454" t="s">
        <v>15</v>
      </c>
      <c r="P1392" s="204" t="s">
        <v>4619</v>
      </c>
      <c r="Q1392" s="15" t="s">
        <v>45</v>
      </c>
    </row>
    <row r="1393" customFormat="false" ht="13.8" hidden="false" customHeight="false" outlineLevel="0" collapsed="false">
      <c r="A1393" s="348" t="s">
        <v>1833</v>
      </c>
      <c r="B1393" s="110" t="n">
        <v>0.545138888888889</v>
      </c>
      <c r="C1393" s="19" t="s">
        <v>4620</v>
      </c>
      <c r="D1393" s="19" t="s">
        <v>110</v>
      </c>
      <c r="E1393" s="91" t="s">
        <v>4621</v>
      </c>
      <c r="F1393" s="91" t="s">
        <v>4622</v>
      </c>
      <c r="G1393" s="19" t="n">
        <v>14200</v>
      </c>
      <c r="H1393" s="97"/>
      <c r="I1393" s="97"/>
      <c r="J1393" s="97"/>
      <c r="K1393" s="97"/>
      <c r="M1393" s="24" t="s">
        <v>4623</v>
      </c>
      <c r="N1393" s="20" t="n">
        <v>43282</v>
      </c>
      <c r="O1393" s="434" t="s">
        <v>15</v>
      </c>
      <c r="P1393" s="19" t="n">
        <v>1</v>
      </c>
      <c r="Q1393" s="15" t="s">
        <v>45</v>
      </c>
    </row>
    <row r="1394" customFormat="false" ht="13.8" hidden="false" customHeight="false" outlineLevel="0" collapsed="false">
      <c r="A1394" s="348" t="s">
        <v>1839</v>
      </c>
      <c r="B1394" s="19" t="s">
        <v>149</v>
      </c>
      <c r="C1394" s="19" t="s">
        <v>4624</v>
      </c>
      <c r="D1394" s="19" t="s">
        <v>4339</v>
      </c>
      <c r="E1394" s="91" t="s">
        <v>4625</v>
      </c>
      <c r="F1394" s="19" t="s">
        <v>3438</v>
      </c>
      <c r="G1394" s="19" t="s">
        <v>614</v>
      </c>
      <c r="H1394" s="97"/>
      <c r="I1394" s="97"/>
      <c r="J1394" s="97"/>
      <c r="K1394" s="97"/>
      <c r="L1394" s="97"/>
      <c r="M1394" s="97"/>
      <c r="N1394" s="97"/>
      <c r="O1394" s="332" t="s">
        <v>4607</v>
      </c>
      <c r="P1394" s="19" t="n">
        <v>1</v>
      </c>
      <c r="Q1394" s="15" t="s">
        <v>45</v>
      </c>
    </row>
    <row r="1395" customFormat="false" ht="13.8" hidden="false" customHeight="false" outlineLevel="0" collapsed="false">
      <c r="A1395" s="348" t="s">
        <v>1746</v>
      </c>
      <c r="B1395" s="150" t="n">
        <v>43386</v>
      </c>
      <c r="C1395" s="363" t="s">
        <v>4626</v>
      </c>
      <c r="D1395" s="19" t="s">
        <v>476</v>
      </c>
      <c r="E1395" s="19" t="s">
        <v>4627</v>
      </c>
      <c r="F1395" s="97"/>
      <c r="G1395" s="19" t="s">
        <v>944</v>
      </c>
      <c r="H1395" s="97"/>
      <c r="I1395" s="97"/>
      <c r="J1395" s="97"/>
      <c r="K1395" s="97"/>
      <c r="L1395" s="97"/>
      <c r="M1395" s="97"/>
      <c r="N1395" s="97"/>
      <c r="O1395" s="333" t="s">
        <v>4628</v>
      </c>
      <c r="P1395" s="19" t="n">
        <v>1</v>
      </c>
      <c r="Q1395" s="15" t="s">
        <v>45</v>
      </c>
    </row>
    <row r="1396" customFormat="false" ht="13.8" hidden="false" customHeight="false" outlineLevel="0" collapsed="false">
      <c r="A1396" s="348" t="s">
        <v>1696</v>
      </c>
      <c r="B1396" s="19" t="s">
        <v>4629</v>
      </c>
      <c r="C1396" s="19" t="s">
        <v>4630</v>
      </c>
      <c r="D1396" s="19" t="s">
        <v>476</v>
      </c>
      <c r="E1396" s="19" t="s">
        <v>4631</v>
      </c>
      <c r="F1396" s="97"/>
      <c r="G1396" s="19" t="s">
        <v>4632</v>
      </c>
      <c r="H1396" s="97"/>
      <c r="I1396" s="97"/>
      <c r="J1396" s="97"/>
      <c r="K1396" s="97"/>
      <c r="L1396" s="97"/>
      <c r="M1396" s="97"/>
      <c r="N1396" s="97"/>
      <c r="O1396" s="476" t="s">
        <v>4633</v>
      </c>
      <c r="P1396" s="19" t="n">
        <v>1</v>
      </c>
      <c r="Q1396" s="15" t="s">
        <v>45</v>
      </c>
    </row>
    <row r="1397" customFormat="false" ht="13.8" hidden="false" customHeight="false" outlineLevel="0" collapsed="false">
      <c r="A1397" s="348" t="s">
        <v>1758</v>
      </c>
      <c r="B1397" s="19" t="s">
        <v>154</v>
      </c>
      <c r="C1397" s="91" t="s">
        <v>4634</v>
      </c>
      <c r="D1397" s="19" t="s">
        <v>476</v>
      </c>
      <c r="E1397" s="91" t="s">
        <v>4635</v>
      </c>
      <c r="F1397" s="91" t="s">
        <v>4636</v>
      </c>
      <c r="G1397" s="19" t="s">
        <v>651</v>
      </c>
      <c r="H1397" s="97"/>
      <c r="I1397" s="97"/>
      <c r="J1397" s="97"/>
      <c r="K1397" s="97"/>
      <c r="L1397" s="97"/>
      <c r="M1397" s="97"/>
      <c r="N1397" s="97"/>
      <c r="O1397" s="477" t="s">
        <v>4637</v>
      </c>
      <c r="P1397" s="19" t="n">
        <v>1</v>
      </c>
      <c r="Q1397" s="15" t="s">
        <v>45</v>
      </c>
    </row>
    <row r="1398" customFormat="false" ht="13.8" hidden="false" customHeight="false" outlineLevel="0" collapsed="false">
      <c r="A1398" s="348" t="s">
        <v>1761</v>
      </c>
      <c r="B1398" s="19" t="s">
        <v>4638</v>
      </c>
      <c r="C1398" s="19" t="s">
        <v>4639</v>
      </c>
      <c r="D1398" s="19" t="s">
        <v>476</v>
      </c>
      <c r="E1398" s="19" t="s">
        <v>4640</v>
      </c>
      <c r="F1398" s="91" t="s">
        <v>4641</v>
      </c>
      <c r="G1398" s="19" t="s">
        <v>3931</v>
      </c>
      <c r="H1398" s="97"/>
      <c r="I1398" s="97"/>
      <c r="J1398" s="97"/>
      <c r="K1398" s="97"/>
      <c r="L1398" s="97"/>
      <c r="M1398" s="97"/>
      <c r="N1398" s="97"/>
      <c r="O1398" s="332" t="s">
        <v>4642</v>
      </c>
      <c r="P1398" s="19" t="n">
        <v>1</v>
      </c>
      <c r="Q1398" s="15" t="s">
        <v>45</v>
      </c>
    </row>
    <row r="1399" customFormat="false" ht="13.8" hidden="false" customHeight="false" outlineLevel="0" collapsed="false">
      <c r="A1399" s="348" t="s">
        <v>1765</v>
      </c>
      <c r="B1399" s="110" t="n">
        <v>0.569444444444444</v>
      </c>
      <c r="C1399" s="19" t="s">
        <v>4643</v>
      </c>
      <c r="D1399" s="19" t="s">
        <v>110</v>
      </c>
      <c r="E1399" s="19" t="s">
        <v>4644</v>
      </c>
      <c r="F1399" s="91" t="s">
        <v>4645</v>
      </c>
      <c r="G1399" s="19" t="s">
        <v>2859</v>
      </c>
      <c r="H1399" s="97"/>
      <c r="I1399" s="97"/>
      <c r="J1399" s="97"/>
      <c r="K1399" s="97"/>
      <c r="L1399" s="97"/>
      <c r="M1399" s="97"/>
      <c r="N1399" s="97"/>
      <c r="O1399" s="332" t="s">
        <v>4646</v>
      </c>
      <c r="P1399" s="19" t="n">
        <v>1</v>
      </c>
      <c r="Q1399" s="15" t="s">
        <v>45</v>
      </c>
    </row>
    <row r="1400" customFormat="false" ht="13.8" hidden="false" customHeight="false" outlineLevel="0" collapsed="false">
      <c r="A1400" s="348" t="s">
        <v>4300</v>
      </c>
      <c r="B1400" s="19" t="s">
        <v>443</v>
      </c>
      <c r="C1400" s="19" t="s">
        <v>4647</v>
      </c>
      <c r="D1400" s="19" t="s">
        <v>476</v>
      </c>
      <c r="E1400" s="19" t="s">
        <v>4648</v>
      </c>
      <c r="F1400" s="19" t="s">
        <v>4425</v>
      </c>
      <c r="G1400" s="19" t="s">
        <v>282</v>
      </c>
      <c r="H1400" s="97"/>
      <c r="I1400" s="97"/>
      <c r="J1400" s="97"/>
      <c r="K1400" s="97"/>
      <c r="L1400" s="97"/>
      <c r="M1400" s="97"/>
      <c r="N1400" s="97"/>
      <c r="O1400" s="337" t="s">
        <v>4649</v>
      </c>
      <c r="P1400" s="19" t="n">
        <v>1</v>
      </c>
      <c r="Q1400" s="15" t="s">
        <v>45</v>
      </c>
    </row>
    <row r="1401" customFormat="false" ht="13.8" hidden="false" customHeight="false" outlineLevel="0" collapsed="false">
      <c r="A1401" s="348" t="s">
        <v>4304</v>
      </c>
      <c r="B1401" s="19" t="s">
        <v>2543</v>
      </c>
      <c r="C1401" s="19" t="s">
        <v>4650</v>
      </c>
      <c r="D1401" s="19" t="s">
        <v>476</v>
      </c>
      <c r="E1401" s="204" t="s">
        <v>4651</v>
      </c>
      <c r="F1401" s="15" t="s">
        <v>4652</v>
      </c>
      <c r="G1401" s="178" t="n">
        <v>5000</v>
      </c>
      <c r="H1401" s="205"/>
      <c r="I1401" s="205"/>
      <c r="J1401" s="205"/>
      <c r="K1401" s="205"/>
      <c r="L1401" s="205"/>
      <c r="M1401" s="19" t="s">
        <v>4653</v>
      </c>
      <c r="N1401" s="478" t="n">
        <v>43311</v>
      </c>
      <c r="O1401" s="434" t="s">
        <v>15</v>
      </c>
      <c r="P1401" s="19" t="n">
        <v>1</v>
      </c>
      <c r="Q1401" s="15" t="s">
        <v>45</v>
      </c>
    </row>
    <row r="1402" customFormat="false" ht="13.8" hidden="false" customHeight="false" outlineLevel="0" collapsed="false">
      <c r="A1402" s="348" t="s">
        <v>4309</v>
      </c>
      <c r="B1402" s="110" t="n">
        <v>0.583333333333333</v>
      </c>
      <c r="C1402" s="19" t="s">
        <v>4654</v>
      </c>
      <c r="D1402" s="19" t="s">
        <v>4655</v>
      </c>
      <c r="E1402" s="19" t="s">
        <v>4656</v>
      </c>
      <c r="F1402" s="91" t="s">
        <v>4657</v>
      </c>
      <c r="G1402" s="19" t="s">
        <v>2169</v>
      </c>
      <c r="H1402" s="97"/>
      <c r="I1402" s="97"/>
      <c r="J1402" s="97"/>
      <c r="K1402" s="97"/>
      <c r="L1402" s="97"/>
      <c r="M1402" s="97"/>
      <c r="N1402" s="97"/>
      <c r="O1402" s="434" t="s">
        <v>15</v>
      </c>
      <c r="P1402" s="19" t="n">
        <v>1</v>
      </c>
      <c r="Q1402" s="15" t="s">
        <v>45</v>
      </c>
    </row>
    <row r="1403" customFormat="false" ht="13.8" hidden="false" customHeight="false" outlineLevel="0" collapsed="false">
      <c r="A1403" s="121" t="s">
        <v>1781</v>
      </c>
      <c r="B1403" s="141" t="s">
        <v>708</v>
      </c>
      <c r="C1403" s="95" t="s">
        <v>4658</v>
      </c>
      <c r="D1403" s="141" t="s">
        <v>4339</v>
      </c>
      <c r="E1403" s="95" t="s">
        <v>4659</v>
      </c>
      <c r="F1403" s="141" t="s">
        <v>4660</v>
      </c>
      <c r="G1403" s="141" t="s">
        <v>788</v>
      </c>
      <c r="H1403" s="183"/>
      <c r="I1403" s="183"/>
      <c r="J1403" s="183"/>
      <c r="K1403" s="183"/>
      <c r="L1403" s="183"/>
      <c r="M1403" s="141" t="s">
        <v>4661</v>
      </c>
      <c r="N1403" s="184" t="n">
        <v>43281</v>
      </c>
      <c r="O1403" s="479" t="s">
        <v>4662</v>
      </c>
      <c r="P1403" s="19" t="n">
        <v>1</v>
      </c>
      <c r="Q1403" s="15" t="s">
        <v>45</v>
      </c>
    </row>
    <row r="1404" customFormat="false" ht="13.8" hidden="false" customHeight="false" outlineLevel="0" collapsed="false">
      <c r="A1404" s="121" t="s">
        <v>1914</v>
      </c>
      <c r="B1404" s="184" t="n">
        <v>43328</v>
      </c>
      <c r="C1404" s="141" t="s">
        <v>4663</v>
      </c>
      <c r="D1404" s="141" t="s">
        <v>476</v>
      </c>
      <c r="E1404" s="95" t="s">
        <v>4664</v>
      </c>
      <c r="F1404" s="141" t="s">
        <v>4665</v>
      </c>
      <c r="G1404" s="141" t="s">
        <v>788</v>
      </c>
      <c r="H1404" s="183"/>
      <c r="I1404" s="183"/>
      <c r="J1404" s="183"/>
      <c r="K1404" s="183"/>
      <c r="L1404" s="183"/>
      <c r="M1404" s="141" t="s">
        <v>4666</v>
      </c>
      <c r="N1404" s="184" t="n">
        <v>43283</v>
      </c>
      <c r="O1404" s="479" t="s">
        <v>4667</v>
      </c>
      <c r="P1404" s="183"/>
      <c r="Q1404" s="15" t="s">
        <v>45</v>
      </c>
      <c r="R1404" s="278"/>
      <c r="S1404" s="278"/>
      <c r="T1404" s="278"/>
      <c r="U1404" s="278"/>
      <c r="V1404" s="278"/>
      <c r="W1404" s="278"/>
      <c r="X1404" s="278"/>
      <c r="Y1404" s="278"/>
      <c r="Z1404" s="278"/>
      <c r="AA1404" s="278"/>
      <c r="AB1404" s="278"/>
      <c r="AC1404" s="278"/>
      <c r="AD1404" s="278"/>
      <c r="AE1404" s="278"/>
      <c r="AF1404" s="278"/>
      <c r="AG1404" s="278"/>
      <c r="AH1404" s="278"/>
      <c r="AI1404" s="278"/>
      <c r="AJ1404" s="278"/>
      <c r="AK1404" s="278"/>
    </row>
    <row r="1405" customFormat="false" ht="13.8" hidden="false" customHeight="false" outlineLevel="0" collapsed="false">
      <c r="A1405" s="348" t="s">
        <v>1917</v>
      </c>
      <c r="B1405" s="19" t="s">
        <v>3269</v>
      </c>
      <c r="C1405" s="91" t="s">
        <v>4668</v>
      </c>
      <c r="D1405" s="19" t="s">
        <v>4339</v>
      </c>
      <c r="E1405" s="91" t="s">
        <v>4669</v>
      </c>
      <c r="F1405" s="19" t="s">
        <v>3639</v>
      </c>
      <c r="G1405" s="19" t="n">
        <v>3200</v>
      </c>
      <c r="H1405" s="97"/>
      <c r="I1405" s="97"/>
      <c r="J1405" s="97"/>
      <c r="K1405" s="97"/>
      <c r="L1405" s="97"/>
      <c r="M1405" s="19" t="s">
        <v>4670</v>
      </c>
      <c r="N1405" s="20" t="n">
        <v>43280</v>
      </c>
      <c r="O1405" s="434" t="s">
        <v>15</v>
      </c>
      <c r="P1405" s="19" t="n">
        <v>1</v>
      </c>
      <c r="Q1405" s="15" t="s">
        <v>45</v>
      </c>
    </row>
    <row r="1406" customFormat="false" ht="13.8" hidden="false" customHeight="false" outlineLevel="0" collapsed="false">
      <c r="A1406" s="348" t="s">
        <v>3008</v>
      </c>
      <c r="B1406" s="19" t="s">
        <v>304</v>
      </c>
      <c r="C1406" s="211" t="s">
        <v>4671</v>
      </c>
      <c r="D1406" s="19" t="s">
        <v>4339</v>
      </c>
      <c r="E1406" s="91" t="s">
        <v>4672</v>
      </c>
      <c r="F1406" s="19" t="s">
        <v>3639</v>
      </c>
      <c r="G1406" s="19" t="n">
        <v>4000</v>
      </c>
      <c r="H1406" s="97"/>
      <c r="I1406" s="97"/>
      <c r="J1406" s="97"/>
      <c r="K1406" s="97"/>
      <c r="L1406" s="97"/>
      <c r="M1406" s="19" t="s">
        <v>4673</v>
      </c>
      <c r="N1406" s="20" t="n">
        <v>43282</v>
      </c>
      <c r="O1406" s="434" t="s">
        <v>15</v>
      </c>
      <c r="P1406" s="19" t="n">
        <v>1</v>
      </c>
      <c r="Q1406" s="15" t="s">
        <v>45</v>
      </c>
    </row>
    <row r="1407" customFormat="false" ht="13.8" hidden="false" customHeight="false" outlineLevel="0" collapsed="false">
      <c r="A1407" s="348" t="s">
        <v>3012</v>
      </c>
      <c r="B1407" s="15" t="s">
        <v>4674</v>
      </c>
      <c r="C1407" s="100" t="s">
        <v>4675</v>
      </c>
      <c r="D1407" s="15" t="s">
        <v>476</v>
      </c>
      <c r="E1407" s="15" t="s">
        <v>4676</v>
      </c>
      <c r="F1407" s="480" t="s">
        <v>1332</v>
      </c>
      <c r="G1407" s="15" t="s">
        <v>859</v>
      </c>
      <c r="O1407" s="352" t="s">
        <v>4677</v>
      </c>
      <c r="Q1407" s="15" t="s">
        <v>45</v>
      </c>
    </row>
    <row r="1408" customFormat="false" ht="13.8" hidden="false" customHeight="false" outlineLevel="0" collapsed="false">
      <c r="A1408" s="3" t="s">
        <v>34</v>
      </c>
      <c r="B1408" s="59" t="s">
        <v>1</v>
      </c>
      <c r="C1408" s="4" t="s">
        <v>35</v>
      </c>
      <c r="D1408" s="4" t="s">
        <v>3</v>
      </c>
      <c r="E1408" s="4" t="s">
        <v>1021</v>
      </c>
      <c r="F1408" s="5" t="s">
        <v>37</v>
      </c>
      <c r="G1408" s="4" t="s">
        <v>38</v>
      </c>
      <c r="H1408" s="6" t="s">
        <v>39</v>
      </c>
      <c r="I1408" s="6"/>
      <c r="J1408" s="6"/>
      <c r="K1408" s="6" t="s">
        <v>40</v>
      </c>
      <c r="L1408" s="6"/>
      <c r="M1408" s="4" t="s">
        <v>41</v>
      </c>
      <c r="N1408" s="6" t="s">
        <v>42</v>
      </c>
      <c r="O1408" s="370" t="s">
        <v>43</v>
      </c>
      <c r="P1408" s="4" t="s">
        <v>44</v>
      </c>
      <c r="Q1408" s="15" t="s">
        <v>45</v>
      </c>
    </row>
    <row r="1409" customFormat="false" ht="13.8" hidden="false" customHeight="false" outlineLevel="0" collapsed="false">
      <c r="A1409" s="105" t="n">
        <v>43283</v>
      </c>
      <c r="B1409" s="465" t="s">
        <v>422</v>
      </c>
      <c r="C1409" s="97"/>
      <c r="D1409" s="97"/>
      <c r="E1409" s="10"/>
      <c r="F1409" s="11" t="n">
        <f aca="false">G1409+H1409+K1409</f>
        <v>51100</v>
      </c>
      <c r="G1409" s="12" t="n">
        <f aca="false">SUM(G1410:G1426)</f>
        <v>43500</v>
      </c>
      <c r="H1409" s="115" t="n">
        <f aca="false">SUM(H1410:H1426)</f>
        <v>7600</v>
      </c>
      <c r="I1409" s="12"/>
      <c r="J1409" s="12"/>
      <c r="K1409" s="12" t="n">
        <f aca="false">SUM(K1410:K1440)</f>
        <v>0</v>
      </c>
      <c r="L1409" s="12"/>
      <c r="M1409" s="466"/>
      <c r="N1409" s="466"/>
      <c r="O1409" s="97"/>
      <c r="P1409" s="12" t="n">
        <f aca="false">SUM(P1410:P23357)</f>
        <v>1.78428498257118E+043</v>
      </c>
      <c r="Q1409" s="15" t="s">
        <v>45</v>
      </c>
    </row>
    <row r="1410" customFormat="false" ht="13.8" hidden="false" customHeight="false" outlineLevel="0" collapsed="false">
      <c r="A1410" s="348" t="s">
        <v>1810</v>
      </c>
      <c r="B1410" s="19" t="s">
        <v>113</v>
      </c>
      <c r="C1410" s="19" t="s">
        <v>4678</v>
      </c>
      <c r="D1410" s="15" t="s">
        <v>476</v>
      </c>
      <c r="E1410" s="91" t="s">
        <v>4679</v>
      </c>
      <c r="F1410" s="97"/>
      <c r="G1410" s="97"/>
      <c r="H1410" s="97"/>
      <c r="I1410" s="97"/>
      <c r="J1410" s="97"/>
      <c r="K1410" s="97"/>
      <c r="L1410" s="97"/>
      <c r="M1410" s="97"/>
      <c r="N1410" s="97"/>
      <c r="O1410" s="469" t="s">
        <v>4680</v>
      </c>
      <c r="P1410" s="19" t="n">
        <v>1</v>
      </c>
      <c r="Q1410" s="15" t="s">
        <v>45</v>
      </c>
    </row>
    <row r="1411" customFormat="false" ht="13.8" hidden="false" customHeight="false" outlineLevel="0" collapsed="false">
      <c r="A1411" s="348" t="s">
        <v>1814</v>
      </c>
      <c r="B1411" s="19" t="s">
        <v>453</v>
      </c>
      <c r="C1411" s="91" t="s">
        <v>4681</v>
      </c>
      <c r="D1411" s="19" t="s">
        <v>4339</v>
      </c>
      <c r="E1411" s="91" t="s">
        <v>4682</v>
      </c>
      <c r="F1411" s="19" t="s">
        <v>3639</v>
      </c>
      <c r="G1411" s="19" t="s">
        <v>139</v>
      </c>
      <c r="H1411" s="97"/>
      <c r="I1411" s="97"/>
      <c r="J1411" s="97"/>
      <c r="K1411" s="97"/>
      <c r="L1411" s="97"/>
      <c r="M1411" s="97"/>
      <c r="N1411" s="97"/>
      <c r="O1411" s="302" t="s">
        <v>4683</v>
      </c>
      <c r="P1411" s="19" t="n">
        <v>1</v>
      </c>
      <c r="Q1411" s="15" t="s">
        <v>45</v>
      </c>
    </row>
    <row r="1412" customFormat="false" ht="13.8" hidden="false" customHeight="false" outlineLevel="0" collapsed="false">
      <c r="A1412" s="348" t="s">
        <v>1819</v>
      </c>
      <c r="B1412" s="20" t="n">
        <v>43142</v>
      </c>
      <c r="C1412" s="211" t="s">
        <v>4684</v>
      </c>
      <c r="D1412" s="19" t="s">
        <v>4685</v>
      </c>
      <c r="E1412" s="91" t="s">
        <v>4686</v>
      </c>
      <c r="F1412" s="91" t="s">
        <v>4687</v>
      </c>
      <c r="G1412" s="19" t="n">
        <v>4100</v>
      </c>
      <c r="H1412" s="97"/>
      <c r="I1412" s="97"/>
      <c r="J1412" s="97"/>
      <c r="K1412" s="97"/>
      <c r="L1412" s="97"/>
      <c r="M1412" s="19" t="s">
        <v>4688</v>
      </c>
      <c r="N1412" s="20" t="n">
        <v>43283</v>
      </c>
      <c r="O1412" s="434" t="s">
        <v>15</v>
      </c>
      <c r="P1412" s="19" t="n">
        <v>1</v>
      </c>
      <c r="Q1412" s="15" t="s">
        <v>45</v>
      </c>
    </row>
    <row r="1413" customFormat="false" ht="13.8" hidden="false" customHeight="false" outlineLevel="0" collapsed="false">
      <c r="A1413" s="348" t="s">
        <v>1673</v>
      </c>
      <c r="B1413" s="150" t="n">
        <v>43384</v>
      </c>
      <c r="C1413" s="19" t="s">
        <v>4689</v>
      </c>
      <c r="D1413" s="19" t="s">
        <v>4339</v>
      </c>
      <c r="E1413" s="91" t="s">
        <v>4690</v>
      </c>
      <c r="F1413" s="19" t="s">
        <v>4691</v>
      </c>
      <c r="G1413" s="97"/>
      <c r="H1413" s="97"/>
      <c r="I1413" s="97"/>
      <c r="J1413" s="97"/>
      <c r="K1413" s="97"/>
      <c r="L1413" s="97"/>
      <c r="M1413" s="19"/>
      <c r="N1413" s="97"/>
      <c r="O1413" s="302" t="s">
        <v>4692</v>
      </c>
      <c r="P1413" s="19" t="n">
        <v>1</v>
      </c>
      <c r="Q1413" s="15" t="s">
        <v>45</v>
      </c>
    </row>
    <row r="1414" customFormat="false" ht="13.8" hidden="false" customHeight="false" outlineLevel="0" collapsed="false">
      <c r="A1414" s="348" t="s">
        <v>1678</v>
      </c>
      <c r="B1414" s="19" t="s">
        <v>4693</v>
      </c>
      <c r="C1414" s="19" t="s">
        <v>4694</v>
      </c>
      <c r="D1414" s="24" t="s">
        <v>476</v>
      </c>
      <c r="E1414" s="19" t="s">
        <v>4695</v>
      </c>
      <c r="F1414" s="97"/>
      <c r="G1414" s="97"/>
      <c r="H1414" s="97"/>
      <c r="I1414" s="97"/>
      <c r="J1414" s="97"/>
      <c r="K1414" s="97"/>
      <c r="L1414" s="97"/>
      <c r="M1414" s="97"/>
      <c r="N1414" s="97"/>
      <c r="O1414" s="481" t="s">
        <v>4695</v>
      </c>
      <c r="P1414" s="97"/>
      <c r="Q1414" s="15" t="s">
        <v>45</v>
      </c>
    </row>
    <row r="1415" customFormat="false" ht="13.8" hidden="false" customHeight="false" outlineLevel="0" collapsed="false">
      <c r="A1415" s="348" t="s">
        <v>1732</v>
      </c>
      <c r="B1415" s="19" t="s">
        <v>1505</v>
      </c>
      <c r="C1415" s="19" t="s">
        <v>4696</v>
      </c>
      <c r="D1415" s="19" t="s">
        <v>4339</v>
      </c>
      <c r="E1415" s="91" t="s">
        <v>4697</v>
      </c>
      <c r="F1415" s="19" t="s">
        <v>4698</v>
      </c>
      <c r="G1415" s="19" t="s">
        <v>248</v>
      </c>
      <c r="H1415" s="97"/>
      <c r="I1415" s="97"/>
      <c r="J1415" s="97"/>
      <c r="K1415" s="97"/>
      <c r="L1415" s="97"/>
      <c r="M1415" s="97"/>
      <c r="N1415" s="97"/>
      <c r="O1415" s="302" t="s">
        <v>4699</v>
      </c>
      <c r="P1415" s="19" t="n">
        <v>1</v>
      </c>
      <c r="Q1415" s="15" t="s">
        <v>45</v>
      </c>
    </row>
    <row r="1416" customFormat="false" ht="13.8" hidden="false" customHeight="false" outlineLevel="0" collapsed="false">
      <c r="A1416" s="348" t="s">
        <v>1833</v>
      </c>
      <c r="B1416" s="19" t="s">
        <v>1252</v>
      </c>
      <c r="C1416" s="211" t="s">
        <v>4700</v>
      </c>
      <c r="D1416" s="19" t="s">
        <v>4339</v>
      </c>
      <c r="E1416" s="91" t="s">
        <v>4701</v>
      </c>
      <c r="F1416" s="91" t="s">
        <v>4702</v>
      </c>
      <c r="G1416" s="19" t="n">
        <v>4700</v>
      </c>
      <c r="H1416" s="97"/>
      <c r="I1416" s="97"/>
      <c r="J1416" s="97"/>
      <c r="K1416" s="97"/>
      <c r="L1416" s="97"/>
      <c r="M1416" s="19" t="s">
        <v>4703</v>
      </c>
      <c r="N1416" s="20" t="n">
        <v>43283</v>
      </c>
      <c r="O1416" s="434" t="s">
        <v>15</v>
      </c>
      <c r="P1416" s="19" t="n">
        <v>1</v>
      </c>
      <c r="Q1416" s="15" t="s">
        <v>45</v>
      </c>
    </row>
    <row r="1417" customFormat="false" ht="13.8" hidden="false" customHeight="false" outlineLevel="0" collapsed="false">
      <c r="A1417" s="348" t="s">
        <v>1839</v>
      </c>
      <c r="B1417" s="19" t="s">
        <v>214</v>
      </c>
      <c r="C1417" s="91" t="s">
        <v>4704</v>
      </c>
      <c r="D1417" s="19" t="s">
        <v>4339</v>
      </c>
      <c r="E1417" s="91" t="s">
        <v>4705</v>
      </c>
      <c r="F1417" s="19" t="s">
        <v>4706</v>
      </c>
      <c r="G1417" s="97"/>
      <c r="H1417" s="97"/>
      <c r="I1417" s="97"/>
      <c r="J1417" s="97"/>
      <c r="K1417" s="97"/>
      <c r="L1417" s="97"/>
      <c r="M1417" s="97"/>
      <c r="N1417" s="97"/>
      <c r="O1417" s="469" t="s">
        <v>4707</v>
      </c>
      <c r="P1417" s="19" t="n">
        <v>1</v>
      </c>
      <c r="Q1417" s="15" t="s">
        <v>45</v>
      </c>
    </row>
    <row r="1418" customFormat="false" ht="13.8" hidden="false" customHeight="false" outlineLevel="0" collapsed="false">
      <c r="A1418" s="348" t="s">
        <v>1746</v>
      </c>
      <c r="B1418" s="150" t="n">
        <v>43385</v>
      </c>
      <c r="C1418" s="204" t="s">
        <v>4708</v>
      </c>
      <c r="D1418" s="19" t="s">
        <v>4339</v>
      </c>
      <c r="E1418" s="91" t="s">
        <v>4709</v>
      </c>
      <c r="F1418" s="19" t="s">
        <v>3639</v>
      </c>
      <c r="G1418" s="19" t="n">
        <v>4400</v>
      </c>
      <c r="H1418" s="97"/>
      <c r="I1418" s="97"/>
      <c r="J1418" s="97"/>
      <c r="K1418" s="97"/>
      <c r="L1418" s="97"/>
      <c r="M1418" s="19" t="s">
        <v>4710</v>
      </c>
      <c r="N1418" s="20" t="n">
        <v>43283</v>
      </c>
      <c r="O1418" s="434" t="s">
        <v>15</v>
      </c>
      <c r="P1418" s="19" t="n">
        <v>1</v>
      </c>
      <c r="Q1418" s="15" t="s">
        <v>45</v>
      </c>
    </row>
    <row r="1419" customFormat="false" ht="13.8" hidden="false" customHeight="false" outlineLevel="0" collapsed="false">
      <c r="A1419" s="348" t="s">
        <v>1696</v>
      </c>
      <c r="B1419" s="19" t="s">
        <v>4711</v>
      </c>
      <c r="C1419" s="363" t="s">
        <v>4712</v>
      </c>
      <c r="D1419" s="30" t="s">
        <v>476</v>
      </c>
      <c r="E1419" s="91" t="s">
        <v>4713</v>
      </c>
      <c r="F1419" s="19" t="s">
        <v>4714</v>
      </c>
      <c r="G1419" s="19" t="n">
        <v>6500</v>
      </c>
      <c r="H1419" s="97"/>
      <c r="I1419" s="97"/>
      <c r="J1419" s="97"/>
      <c r="K1419" s="97"/>
      <c r="L1419" s="97"/>
      <c r="M1419" s="19" t="s">
        <v>4715</v>
      </c>
      <c r="N1419" s="20" t="n">
        <v>43286</v>
      </c>
      <c r="O1419" s="434" t="s">
        <v>15</v>
      </c>
      <c r="P1419" s="19" t="n">
        <v>1</v>
      </c>
      <c r="Q1419" s="15" t="s">
        <v>45</v>
      </c>
    </row>
    <row r="1420" customFormat="false" ht="13.8" hidden="false" customHeight="false" outlineLevel="0" collapsed="false">
      <c r="A1420" s="348" t="s">
        <v>1758</v>
      </c>
      <c r="B1420" s="19" t="s">
        <v>887</v>
      </c>
      <c r="C1420" s="91" t="s">
        <v>4716</v>
      </c>
      <c r="D1420" s="19" t="s">
        <v>68</v>
      </c>
      <c r="E1420" s="91" t="s">
        <v>4717</v>
      </c>
      <c r="F1420" s="19" t="s">
        <v>3639</v>
      </c>
      <c r="G1420" s="19" t="n">
        <v>3500</v>
      </c>
      <c r="H1420" s="97"/>
      <c r="I1420" s="97"/>
      <c r="J1420" s="97"/>
      <c r="K1420" s="97"/>
      <c r="L1420" s="97"/>
      <c r="M1420" s="19" t="s">
        <v>4718</v>
      </c>
      <c r="N1420" s="20" t="n">
        <v>43285</v>
      </c>
      <c r="O1420" s="207" t="s">
        <v>4719</v>
      </c>
      <c r="P1420" s="19" t="n">
        <v>1</v>
      </c>
      <c r="Q1420" s="15" t="s">
        <v>45</v>
      </c>
    </row>
    <row r="1421" customFormat="false" ht="13.8" hidden="false" customHeight="false" outlineLevel="0" collapsed="false">
      <c r="A1421" s="348" t="s">
        <v>3905</v>
      </c>
      <c r="B1421" s="19" t="s">
        <v>154</v>
      </c>
      <c r="C1421" s="53" t="s">
        <v>4720</v>
      </c>
      <c r="D1421" s="30" t="s">
        <v>476</v>
      </c>
      <c r="E1421" s="19" t="s">
        <v>4721</v>
      </c>
      <c r="F1421" s="97"/>
      <c r="G1421" s="97"/>
      <c r="H1421" s="19" t="n">
        <v>7600</v>
      </c>
      <c r="I1421" s="97"/>
      <c r="J1421" s="97"/>
      <c r="K1421" s="97"/>
      <c r="L1421" s="97"/>
      <c r="M1421" s="97"/>
      <c r="N1421" s="97"/>
      <c r="O1421" s="207" t="s">
        <v>4722</v>
      </c>
      <c r="P1421" s="97"/>
      <c r="Q1421" s="15" t="s">
        <v>45</v>
      </c>
    </row>
    <row r="1422" customFormat="false" ht="13.8" hidden="false" customHeight="false" outlineLevel="0" collapsed="false">
      <c r="A1422" s="348" t="s">
        <v>364</v>
      </c>
      <c r="B1422" s="19" t="s">
        <v>4310</v>
      </c>
      <c r="C1422" s="19" t="n">
        <v>79031910447</v>
      </c>
      <c r="D1422" s="19" t="s">
        <v>4339</v>
      </c>
      <c r="E1422" s="19" t="s">
        <v>4723</v>
      </c>
      <c r="F1422" s="97"/>
      <c r="G1422" s="97"/>
      <c r="H1422" s="97"/>
      <c r="I1422" s="97"/>
      <c r="J1422" s="97"/>
      <c r="K1422" s="97"/>
      <c r="L1422" s="97"/>
      <c r="M1422" s="97"/>
      <c r="N1422" s="97"/>
      <c r="O1422" s="482" t="s">
        <v>364</v>
      </c>
      <c r="P1422" s="19" t="n">
        <v>1</v>
      </c>
      <c r="Q1422" s="15" t="s">
        <v>45</v>
      </c>
    </row>
    <row r="1423" customFormat="false" ht="13.8" hidden="false" customHeight="false" outlineLevel="0" collapsed="false">
      <c r="A1423" s="348" t="s">
        <v>4724</v>
      </c>
      <c r="B1423" s="97"/>
      <c r="C1423" s="91" t="s">
        <v>4634</v>
      </c>
      <c r="D1423" s="30" t="s">
        <v>476</v>
      </c>
      <c r="E1423" s="91" t="s">
        <v>4725</v>
      </c>
      <c r="F1423" s="97"/>
      <c r="G1423" s="19" t="n">
        <v>19800</v>
      </c>
      <c r="K1423" s="97"/>
      <c r="L1423" s="97"/>
      <c r="M1423" s="19" t="s">
        <v>4726</v>
      </c>
      <c r="N1423" s="97"/>
      <c r="O1423" s="434" t="s">
        <v>15</v>
      </c>
      <c r="P1423" s="97"/>
      <c r="Q1423" s="15" t="s">
        <v>45</v>
      </c>
    </row>
    <row r="1424" customFormat="false" ht="13.8" hidden="false" customHeight="false" outlineLevel="0" collapsed="false">
      <c r="A1424" s="348" t="s">
        <v>3905</v>
      </c>
      <c r="B1424" s="19" t="s">
        <v>3832</v>
      </c>
      <c r="C1424" s="19" t="n">
        <v>84991991162</v>
      </c>
      <c r="D1424" s="30" t="s">
        <v>476</v>
      </c>
      <c r="E1424" s="19" t="s">
        <v>4727</v>
      </c>
      <c r="F1424" s="97"/>
      <c r="G1424" s="19" t="n">
        <v>500</v>
      </c>
      <c r="H1424" s="97"/>
      <c r="I1424" s="97"/>
      <c r="J1424" s="97"/>
      <c r="K1424" s="97"/>
      <c r="L1424" s="97"/>
      <c r="M1424" s="97"/>
      <c r="N1424" s="97"/>
      <c r="O1424" s="434" t="s">
        <v>15</v>
      </c>
      <c r="P1424" s="97"/>
      <c r="Q1424" s="15" t="s">
        <v>45</v>
      </c>
    </row>
    <row r="1425" customFormat="false" ht="13.8" hidden="false" customHeight="false" outlineLevel="0" collapsed="false">
      <c r="A1425" s="121" t="s">
        <v>4728</v>
      </c>
      <c r="B1425" s="141" t="s">
        <v>83</v>
      </c>
      <c r="C1425" s="95" t="s">
        <v>4729</v>
      </c>
      <c r="D1425" s="141" t="s">
        <v>4339</v>
      </c>
      <c r="E1425" s="95" t="s">
        <v>4730</v>
      </c>
      <c r="F1425" s="141" t="s">
        <v>3809</v>
      </c>
      <c r="G1425" s="141" t="s">
        <v>4731</v>
      </c>
      <c r="H1425" s="183"/>
      <c r="I1425" s="183"/>
      <c r="J1425" s="183"/>
      <c r="K1425" s="183"/>
      <c r="L1425" s="183"/>
      <c r="M1425" s="141" t="s">
        <v>4732</v>
      </c>
      <c r="N1425" s="184" t="n">
        <v>43285</v>
      </c>
      <c r="O1425" s="483" t="s">
        <v>4733</v>
      </c>
      <c r="P1425" s="141" t="n">
        <v>1</v>
      </c>
      <c r="Q1425" s="15" t="s">
        <v>45</v>
      </c>
    </row>
    <row r="1426" customFormat="false" ht="13.8" hidden="false" customHeight="false" outlineLevel="0" collapsed="false">
      <c r="A1426" s="97"/>
      <c r="B1426" s="97"/>
      <c r="C1426" s="97"/>
      <c r="D1426" s="97"/>
      <c r="E1426" s="97"/>
      <c r="F1426" s="97"/>
      <c r="G1426" s="97"/>
      <c r="H1426" s="97"/>
      <c r="I1426" s="97"/>
      <c r="J1426" s="97"/>
      <c r="K1426" s="97"/>
      <c r="L1426" s="97"/>
      <c r="M1426" s="97"/>
      <c r="N1426" s="97"/>
      <c r="O1426" s="97"/>
      <c r="P1426" s="97"/>
      <c r="Q1426" s="15" t="s">
        <v>45</v>
      </c>
    </row>
    <row r="1427" customFormat="false" ht="13.8" hidden="false" customHeight="false" outlineLevel="0" collapsed="false">
      <c r="A1427" s="3" t="s">
        <v>34</v>
      </c>
      <c r="B1427" s="59" t="s">
        <v>1</v>
      </c>
      <c r="C1427" s="4" t="s">
        <v>35</v>
      </c>
      <c r="D1427" s="4" t="s">
        <v>3</v>
      </c>
      <c r="E1427" s="4" t="s">
        <v>1021</v>
      </c>
      <c r="F1427" s="5" t="s">
        <v>37</v>
      </c>
      <c r="G1427" s="4" t="s">
        <v>38</v>
      </c>
      <c r="H1427" s="6" t="s">
        <v>39</v>
      </c>
      <c r="I1427" s="6"/>
      <c r="J1427" s="6"/>
      <c r="K1427" s="6" t="s">
        <v>40</v>
      </c>
      <c r="L1427" s="6"/>
      <c r="M1427" s="4" t="s">
        <v>41</v>
      </c>
      <c r="N1427" s="6" t="s">
        <v>42</v>
      </c>
      <c r="O1427" s="370" t="s">
        <v>43</v>
      </c>
      <c r="P1427" s="4" t="s">
        <v>44</v>
      </c>
      <c r="Q1427" s="15" t="s">
        <v>45</v>
      </c>
    </row>
    <row r="1428" customFormat="false" ht="13.8" hidden="false" customHeight="false" outlineLevel="0" collapsed="false">
      <c r="A1428" s="105" t="n">
        <v>43284</v>
      </c>
      <c r="B1428" s="465" t="s">
        <v>260</v>
      </c>
      <c r="C1428" s="97"/>
      <c r="D1428" s="97"/>
      <c r="E1428" s="10"/>
      <c r="F1428" s="11" t="n">
        <f aca="false">G1428+H1428+K1428</f>
        <v>148100</v>
      </c>
      <c r="G1428" s="12" t="n">
        <f aca="false">SUM(G1429:G1458)</f>
        <v>120900</v>
      </c>
      <c r="H1428" s="115" t="n">
        <f aca="false">SUM(H1429:H1451)</f>
        <v>27200</v>
      </c>
      <c r="I1428" s="12"/>
      <c r="J1428" s="12"/>
      <c r="K1428" s="12" t="n">
        <f aca="false">SUM(K1429:K1458)</f>
        <v>0</v>
      </c>
      <c r="L1428" s="12"/>
      <c r="M1428" s="466"/>
      <c r="N1428" s="466"/>
      <c r="O1428" s="97"/>
      <c r="P1428" s="12" t="n">
        <f aca="false">SUM(P1429:P23376)</f>
        <v>8.9214249128559E+042</v>
      </c>
      <c r="Q1428" s="15" t="s">
        <v>45</v>
      </c>
    </row>
    <row r="1429" customFormat="false" ht="13.8" hidden="false" customHeight="false" outlineLevel="0" collapsed="false">
      <c r="A1429" s="348" t="s">
        <v>1810</v>
      </c>
      <c r="B1429" s="110" t="n">
        <v>0.392361111111111</v>
      </c>
      <c r="C1429" s="19" t="s">
        <v>4734</v>
      </c>
      <c r="D1429" s="19" t="s">
        <v>110</v>
      </c>
      <c r="E1429" s="19" t="s">
        <v>4735</v>
      </c>
      <c r="F1429" s="19" t="s">
        <v>4736</v>
      </c>
      <c r="G1429" s="19" t="s">
        <v>797</v>
      </c>
      <c r="H1429" s="97"/>
      <c r="I1429" s="97"/>
      <c r="J1429" s="97"/>
      <c r="K1429" s="97"/>
      <c r="L1429" s="97"/>
      <c r="M1429" s="97"/>
      <c r="N1429" s="97"/>
      <c r="O1429" s="137" t="s">
        <v>4737</v>
      </c>
      <c r="P1429" s="19" t="n">
        <v>1</v>
      </c>
      <c r="Q1429" s="15" t="s">
        <v>45</v>
      </c>
    </row>
    <row r="1430" customFormat="false" ht="13.8" hidden="false" customHeight="false" outlineLevel="0" collapsed="false">
      <c r="A1430" s="348" t="s">
        <v>1814</v>
      </c>
      <c r="B1430" s="19" t="s">
        <v>4738</v>
      </c>
      <c r="C1430" s="91" t="s">
        <v>4739</v>
      </c>
      <c r="D1430" s="19" t="s">
        <v>476</v>
      </c>
      <c r="E1430" s="91" t="s">
        <v>4740</v>
      </c>
      <c r="F1430" s="19" t="s">
        <v>4741</v>
      </c>
      <c r="G1430" s="97"/>
      <c r="H1430" s="97"/>
      <c r="I1430" s="97"/>
      <c r="J1430" s="97"/>
      <c r="K1430" s="97"/>
      <c r="L1430" s="97"/>
      <c r="M1430" s="97"/>
      <c r="N1430" s="97"/>
      <c r="O1430" s="191" t="s">
        <v>4742</v>
      </c>
      <c r="P1430" s="19" t="n">
        <v>1</v>
      </c>
      <c r="Q1430" s="15" t="s">
        <v>45</v>
      </c>
    </row>
    <row r="1431" customFormat="false" ht="13.8" hidden="false" customHeight="false" outlineLevel="0" collapsed="false">
      <c r="A1431" s="348" t="s">
        <v>1819</v>
      </c>
      <c r="B1431" s="19" t="s">
        <v>1483</v>
      </c>
      <c r="C1431" s="211" t="s">
        <v>4743</v>
      </c>
      <c r="D1431" s="19" t="s">
        <v>4339</v>
      </c>
      <c r="E1431" s="91" t="s">
        <v>4744</v>
      </c>
      <c r="F1431" s="19" t="s">
        <v>3639</v>
      </c>
      <c r="G1431" s="19" t="s">
        <v>248</v>
      </c>
      <c r="H1431" s="97"/>
      <c r="I1431" s="97"/>
      <c r="J1431" s="97"/>
      <c r="K1431" s="97"/>
      <c r="L1431" s="97"/>
      <c r="M1431" s="97"/>
      <c r="N1431" s="97"/>
      <c r="O1431" s="152" t="s">
        <v>4745</v>
      </c>
      <c r="P1431" s="19" t="n">
        <v>1</v>
      </c>
      <c r="Q1431" s="15" t="s">
        <v>45</v>
      </c>
    </row>
    <row r="1432" customFormat="false" ht="13.8" hidden="false" customHeight="false" outlineLevel="0" collapsed="false">
      <c r="A1432" s="348" t="s">
        <v>1673</v>
      </c>
      <c r="B1432" s="110" t="n">
        <v>0.451388888888889</v>
      </c>
      <c r="C1432" s="19" t="s">
        <v>4746</v>
      </c>
      <c r="D1432" s="97"/>
      <c r="E1432" s="19" t="s">
        <v>4747</v>
      </c>
      <c r="F1432" s="19" t="s">
        <v>48</v>
      </c>
      <c r="G1432" s="19" t="s">
        <v>949</v>
      </c>
      <c r="H1432" s="97"/>
      <c r="I1432" s="97"/>
      <c r="J1432" s="97"/>
      <c r="K1432" s="97"/>
      <c r="L1432" s="97"/>
      <c r="M1432" s="97"/>
      <c r="N1432" s="97"/>
      <c r="O1432" s="91" t="s">
        <v>4748</v>
      </c>
      <c r="P1432" s="19" t="n">
        <v>1</v>
      </c>
      <c r="Q1432" s="15" t="s">
        <v>45</v>
      </c>
    </row>
    <row r="1433" customFormat="false" ht="13.8" hidden="false" customHeight="false" outlineLevel="0" collapsed="false">
      <c r="A1433" s="464" t="s">
        <v>2640</v>
      </c>
      <c r="B1433" s="19" t="s">
        <v>200</v>
      </c>
      <c r="C1433" s="19" t="s">
        <v>4749</v>
      </c>
      <c r="D1433" s="19" t="s">
        <v>4339</v>
      </c>
      <c r="E1433" s="91" t="s">
        <v>4750</v>
      </c>
      <c r="F1433" s="19" t="s">
        <v>4751</v>
      </c>
      <c r="G1433" s="19" t="n">
        <v>6000</v>
      </c>
      <c r="H1433" s="97"/>
      <c r="I1433" s="97"/>
      <c r="J1433" s="97"/>
      <c r="K1433" s="97"/>
      <c r="L1433" s="97"/>
      <c r="M1433" s="19" t="s">
        <v>4752</v>
      </c>
      <c r="N1433" s="20" t="n">
        <v>43285</v>
      </c>
      <c r="O1433" s="139" t="s">
        <v>4753</v>
      </c>
      <c r="P1433" s="19" t="n">
        <v>1</v>
      </c>
      <c r="Q1433" s="15" t="s">
        <v>45</v>
      </c>
    </row>
    <row r="1434" customFormat="false" ht="13.8" hidden="false" customHeight="false" outlineLevel="0" collapsed="false">
      <c r="A1434" s="348" t="s">
        <v>1732</v>
      </c>
      <c r="B1434" s="150" t="n">
        <v>43384</v>
      </c>
      <c r="C1434" s="211" t="s">
        <v>4754</v>
      </c>
      <c r="D1434" s="19" t="s">
        <v>4339</v>
      </c>
      <c r="E1434" s="91" t="s">
        <v>4755</v>
      </c>
      <c r="F1434" s="19" t="s">
        <v>48</v>
      </c>
      <c r="G1434" s="19" t="n">
        <v>4500</v>
      </c>
      <c r="H1434" s="97"/>
      <c r="I1434" s="97"/>
      <c r="J1434" s="97"/>
      <c r="K1434" s="97"/>
      <c r="L1434" s="97"/>
      <c r="M1434" s="19" t="s">
        <v>4756</v>
      </c>
      <c r="N1434" s="20" t="n">
        <v>43287</v>
      </c>
      <c r="O1434" s="434" t="s">
        <v>15</v>
      </c>
      <c r="P1434" s="19" t="n">
        <v>1</v>
      </c>
      <c r="Q1434" s="15" t="s">
        <v>45</v>
      </c>
    </row>
    <row r="1435" customFormat="false" ht="13.8" hidden="false" customHeight="false" outlineLevel="0" collapsed="false">
      <c r="A1435" s="348" t="s">
        <v>1833</v>
      </c>
      <c r="B1435" s="19" t="s">
        <v>4757</v>
      </c>
      <c r="C1435" s="19" t="s">
        <v>4758</v>
      </c>
      <c r="D1435" s="19" t="s">
        <v>4339</v>
      </c>
      <c r="E1435" s="91" t="s">
        <v>4759</v>
      </c>
      <c r="F1435" s="19" t="s">
        <v>4760</v>
      </c>
      <c r="G1435" s="19" t="s">
        <v>501</v>
      </c>
      <c r="H1435" s="97"/>
      <c r="I1435" s="97"/>
      <c r="J1435" s="97"/>
      <c r="K1435" s="97"/>
      <c r="L1435" s="97"/>
      <c r="M1435" s="97"/>
      <c r="N1435" s="97"/>
      <c r="O1435" s="137" t="s">
        <v>4761</v>
      </c>
      <c r="P1435" s="19" t="n">
        <v>1</v>
      </c>
      <c r="Q1435" s="15" t="s">
        <v>45</v>
      </c>
    </row>
    <row r="1436" customFormat="false" ht="13.8" hidden="false" customHeight="false" outlineLevel="0" collapsed="false">
      <c r="A1436" s="348" t="s">
        <v>1833</v>
      </c>
      <c r="B1436" s="19" t="s">
        <v>589</v>
      </c>
      <c r="C1436" s="363" t="s">
        <v>4762</v>
      </c>
      <c r="D1436" s="19" t="s">
        <v>476</v>
      </c>
      <c r="E1436" s="19" t="s">
        <v>600</v>
      </c>
      <c r="F1436" s="97"/>
      <c r="G1436" s="97"/>
      <c r="H1436" s="97"/>
      <c r="I1436" s="97"/>
      <c r="J1436" s="97"/>
      <c r="K1436" s="97"/>
      <c r="L1436" s="97"/>
      <c r="M1436" s="97"/>
      <c r="N1436" s="97"/>
      <c r="O1436" s="363" t="s">
        <v>600</v>
      </c>
      <c r="P1436" s="97"/>
      <c r="Q1436" s="15" t="s">
        <v>45</v>
      </c>
    </row>
    <row r="1437" customFormat="false" ht="13.8" hidden="false" customHeight="false" outlineLevel="0" collapsed="false">
      <c r="A1437" s="348" t="s">
        <v>1839</v>
      </c>
      <c r="B1437" s="19" t="s">
        <v>1941</v>
      </c>
      <c r="C1437" s="91" t="s">
        <v>4763</v>
      </c>
      <c r="D1437" s="19" t="s">
        <v>4339</v>
      </c>
      <c r="E1437" s="91" t="s">
        <v>4764</v>
      </c>
      <c r="F1437" s="19" t="s">
        <v>3627</v>
      </c>
      <c r="G1437" s="19" t="n">
        <v>6000</v>
      </c>
      <c r="H1437" s="97"/>
      <c r="I1437" s="97"/>
      <c r="J1437" s="97"/>
      <c r="K1437" s="97"/>
      <c r="L1437" s="97"/>
      <c r="M1437" s="19" t="s">
        <v>4765</v>
      </c>
      <c r="N1437" s="20" t="n">
        <v>43285</v>
      </c>
      <c r="O1437" s="434" t="s">
        <v>15</v>
      </c>
      <c r="P1437" s="19" t="n">
        <v>1</v>
      </c>
      <c r="Q1437" s="15" t="s">
        <v>45</v>
      </c>
    </row>
    <row r="1438" customFormat="false" ht="13.8" hidden="false" customHeight="false" outlineLevel="0" collapsed="false">
      <c r="A1438" s="348" t="s">
        <v>1746</v>
      </c>
      <c r="B1438" s="19" t="s">
        <v>4766</v>
      </c>
      <c r="C1438" s="19" t="s">
        <v>4767</v>
      </c>
      <c r="D1438" s="19" t="s">
        <v>476</v>
      </c>
      <c r="E1438" s="91" t="s">
        <v>4768</v>
      </c>
      <c r="F1438" s="19" t="s">
        <v>4769</v>
      </c>
      <c r="G1438" s="19" t="n">
        <v>4500</v>
      </c>
      <c r="H1438" s="97"/>
      <c r="I1438" s="97"/>
      <c r="J1438" s="97"/>
      <c r="K1438" s="97"/>
      <c r="L1438" s="97"/>
      <c r="M1438" s="19" t="s">
        <v>4770</v>
      </c>
      <c r="N1438" s="20" t="n">
        <v>43284</v>
      </c>
      <c r="O1438" s="434" t="s">
        <v>15</v>
      </c>
      <c r="P1438" s="19" t="n">
        <v>1</v>
      </c>
      <c r="Q1438" s="15" t="s">
        <v>45</v>
      </c>
    </row>
    <row r="1439" customFormat="false" ht="13.8" hidden="false" customHeight="false" outlineLevel="0" collapsed="false">
      <c r="A1439" s="348" t="s">
        <v>1696</v>
      </c>
      <c r="B1439" s="19" t="s">
        <v>4771</v>
      </c>
      <c r="C1439" s="91" t="s">
        <v>4772</v>
      </c>
      <c r="D1439" s="19" t="s">
        <v>4339</v>
      </c>
      <c r="E1439" s="91" t="s">
        <v>4772</v>
      </c>
      <c r="F1439" s="91" t="s">
        <v>4772</v>
      </c>
      <c r="G1439" s="97"/>
      <c r="H1439" s="97"/>
      <c r="I1439" s="97"/>
      <c r="J1439" s="97"/>
      <c r="K1439" s="97"/>
      <c r="L1439" s="97"/>
      <c r="M1439" s="97"/>
      <c r="N1439" s="97"/>
      <c r="O1439" s="135" t="s">
        <v>3426</v>
      </c>
      <c r="P1439" s="19" t="n">
        <v>1</v>
      </c>
      <c r="Q1439" s="15" t="s">
        <v>45</v>
      </c>
    </row>
    <row r="1440" customFormat="false" ht="13.8" hidden="false" customHeight="false" outlineLevel="0" collapsed="false">
      <c r="A1440" s="348" t="s">
        <v>1758</v>
      </c>
      <c r="B1440" s="19" t="s">
        <v>154</v>
      </c>
      <c r="C1440" s="19" t="s">
        <v>4773</v>
      </c>
      <c r="D1440" s="19" t="s">
        <v>4339</v>
      </c>
      <c r="E1440" s="91" t="s">
        <v>4774</v>
      </c>
      <c r="F1440" s="19" t="s">
        <v>3693</v>
      </c>
      <c r="G1440" s="19" t="n">
        <v>7000</v>
      </c>
      <c r="H1440" s="97"/>
      <c r="I1440" s="97"/>
      <c r="J1440" s="97"/>
      <c r="K1440" s="97"/>
      <c r="L1440" s="97"/>
      <c r="M1440" s="19" t="s">
        <v>4775</v>
      </c>
      <c r="N1440" s="20" t="n">
        <v>43289</v>
      </c>
      <c r="O1440" s="434" t="s">
        <v>15</v>
      </c>
      <c r="P1440" s="19" t="n">
        <v>1</v>
      </c>
      <c r="Q1440" s="15" t="s">
        <v>45</v>
      </c>
    </row>
    <row r="1441" customFormat="false" ht="13.8" hidden="false" customHeight="false" outlineLevel="0" collapsed="false">
      <c r="A1441" s="348" t="s">
        <v>2903</v>
      </c>
      <c r="B1441" s="19" t="s">
        <v>708</v>
      </c>
      <c r="C1441" s="91" t="s">
        <v>4159</v>
      </c>
      <c r="D1441" s="19" t="s">
        <v>4339</v>
      </c>
      <c r="E1441" s="91" t="s">
        <v>4776</v>
      </c>
      <c r="F1441" s="19" t="s">
        <v>3693</v>
      </c>
      <c r="G1441" s="19" t="n">
        <v>10000</v>
      </c>
      <c r="H1441" s="97"/>
      <c r="I1441" s="97"/>
      <c r="J1441" s="97"/>
      <c r="K1441" s="97"/>
      <c r="L1441" s="97"/>
      <c r="M1441" s="19" t="s">
        <v>4777</v>
      </c>
      <c r="N1441" s="20" t="n">
        <v>43287</v>
      </c>
      <c r="O1441" s="207" t="s">
        <v>4778</v>
      </c>
      <c r="P1441" s="19" t="n">
        <v>1</v>
      </c>
      <c r="Q1441" s="15" t="s">
        <v>45</v>
      </c>
    </row>
    <row r="1442" customFormat="false" ht="13.8" hidden="false" customHeight="false" outlineLevel="0" collapsed="false">
      <c r="A1442" s="348" t="s">
        <v>2768</v>
      </c>
      <c r="B1442" s="19" t="s">
        <v>78</v>
      </c>
      <c r="C1442" s="19" t="s">
        <v>4779</v>
      </c>
      <c r="D1442" s="19" t="s">
        <v>4339</v>
      </c>
      <c r="E1442" s="91" t="s">
        <v>4780</v>
      </c>
      <c r="F1442" s="19" t="s">
        <v>3639</v>
      </c>
      <c r="G1442" s="19" t="n">
        <v>5700</v>
      </c>
      <c r="H1442" s="97"/>
      <c r="I1442" s="97"/>
      <c r="J1442" s="97"/>
      <c r="K1442" s="97"/>
      <c r="L1442" s="97"/>
      <c r="M1442" s="19" t="s">
        <v>4781</v>
      </c>
      <c r="N1442" s="20" t="n">
        <v>43286</v>
      </c>
      <c r="O1442" s="434" t="s">
        <v>15</v>
      </c>
      <c r="P1442" s="19" t="n">
        <v>1</v>
      </c>
      <c r="Q1442" s="15" t="s">
        <v>45</v>
      </c>
    </row>
    <row r="1443" customFormat="false" ht="13.8" hidden="false" customHeight="false" outlineLevel="0" collapsed="false">
      <c r="A1443" s="97"/>
      <c r="B1443" s="97"/>
      <c r="C1443" s="97"/>
      <c r="D1443" s="97"/>
      <c r="E1443" s="97"/>
      <c r="F1443" s="97"/>
      <c r="G1443" s="97"/>
      <c r="H1443" s="97"/>
      <c r="I1443" s="97"/>
      <c r="J1443" s="97"/>
      <c r="K1443" s="97"/>
      <c r="L1443" s="97"/>
      <c r="M1443" s="97"/>
      <c r="N1443" s="97"/>
      <c r="O1443" s="97"/>
      <c r="P1443" s="97"/>
      <c r="Q1443" s="15" t="s">
        <v>45</v>
      </c>
    </row>
    <row r="1444" customFormat="false" ht="13.8" hidden="false" customHeight="false" outlineLevel="0" collapsed="false">
      <c r="A1444" s="3" t="s">
        <v>34</v>
      </c>
      <c r="B1444" s="59" t="s">
        <v>1</v>
      </c>
      <c r="C1444" s="4" t="s">
        <v>35</v>
      </c>
      <c r="D1444" s="4" t="s">
        <v>3</v>
      </c>
      <c r="E1444" s="4" t="s">
        <v>1021</v>
      </c>
      <c r="F1444" s="5" t="s">
        <v>37</v>
      </c>
      <c r="G1444" s="4" t="s">
        <v>38</v>
      </c>
      <c r="H1444" s="6" t="s">
        <v>39</v>
      </c>
      <c r="I1444" s="6"/>
      <c r="J1444" s="6"/>
      <c r="K1444" s="6" t="s">
        <v>40</v>
      </c>
      <c r="L1444" s="6"/>
      <c r="M1444" s="4" t="s">
        <v>41</v>
      </c>
      <c r="N1444" s="6" t="s">
        <v>42</v>
      </c>
      <c r="O1444" s="370" t="s">
        <v>43</v>
      </c>
      <c r="P1444" s="4" t="s">
        <v>44</v>
      </c>
      <c r="Q1444" s="15" t="s">
        <v>45</v>
      </c>
    </row>
    <row r="1445" customFormat="false" ht="13.8" hidden="false" customHeight="false" outlineLevel="0" collapsed="false">
      <c r="A1445" s="105" t="n">
        <v>43285</v>
      </c>
      <c r="B1445" s="465" t="s">
        <v>311</v>
      </c>
      <c r="C1445" s="97"/>
      <c r="D1445" s="97"/>
      <c r="E1445" s="10"/>
      <c r="F1445" s="11" t="n">
        <f aca="false">G1445+H1445+K1445</f>
        <v>57800</v>
      </c>
      <c r="G1445" s="12" t="n">
        <f aca="false">SUM(G1446:G1461)</f>
        <v>38600</v>
      </c>
      <c r="H1445" s="115" t="n">
        <f aca="false">SUM(H1446:H1461)</f>
        <v>19200</v>
      </c>
      <c r="I1445" s="12"/>
      <c r="J1445" s="12"/>
      <c r="K1445" s="12" t="n">
        <f aca="false">SUM(K1446:K1475)</f>
        <v>0</v>
      </c>
      <c r="L1445" s="12"/>
      <c r="M1445" s="466"/>
      <c r="N1445" s="466"/>
      <c r="O1445" s="97"/>
      <c r="P1445" s="12" t="n">
        <f aca="false">SUM(P1446:P23393)</f>
        <v>4.46071245642795E+042</v>
      </c>
      <c r="Q1445" s="15" t="s">
        <v>45</v>
      </c>
    </row>
    <row r="1446" customFormat="false" ht="13.8" hidden="false" customHeight="false" outlineLevel="0" collapsed="false">
      <c r="A1446" s="348" t="s">
        <v>2931</v>
      </c>
      <c r="B1446" s="150" t="n">
        <v>43383</v>
      </c>
      <c r="C1446" s="91" t="s">
        <v>4782</v>
      </c>
      <c r="D1446" s="19" t="s">
        <v>1308</v>
      </c>
      <c r="E1446" s="91" t="s">
        <v>4783</v>
      </c>
      <c r="F1446" s="91" t="s">
        <v>4784</v>
      </c>
      <c r="G1446" s="19" t="n">
        <v>14500</v>
      </c>
      <c r="H1446" s="97"/>
      <c r="I1446" s="97"/>
      <c r="J1446" s="97"/>
      <c r="K1446" s="97"/>
      <c r="L1446" s="97"/>
      <c r="M1446" s="19" t="s">
        <v>4785</v>
      </c>
      <c r="N1446" s="20" t="n">
        <v>43289</v>
      </c>
      <c r="O1446" s="434" t="s">
        <v>15</v>
      </c>
      <c r="P1446" s="19" t="n">
        <v>1</v>
      </c>
      <c r="Q1446" s="15" t="s">
        <v>45</v>
      </c>
    </row>
    <row r="1447" customFormat="false" ht="13.8" hidden="false" customHeight="false" outlineLevel="0" collapsed="false">
      <c r="A1447" s="348" t="s">
        <v>2861</v>
      </c>
      <c r="B1447" s="19" t="s">
        <v>556</v>
      </c>
      <c r="C1447" s="19" t="s">
        <v>4786</v>
      </c>
      <c r="D1447" s="19" t="s">
        <v>4339</v>
      </c>
      <c r="E1447" s="19" t="s">
        <v>2035</v>
      </c>
      <c r="F1447" s="91" t="s">
        <v>4787</v>
      </c>
      <c r="G1447" s="97"/>
      <c r="H1447" s="19" t="n">
        <v>8000</v>
      </c>
      <c r="I1447" s="97"/>
      <c r="J1447" s="97"/>
      <c r="K1447" s="97"/>
      <c r="L1447" s="97"/>
      <c r="M1447" s="97"/>
      <c r="N1447" s="97"/>
      <c r="O1447" s="330" t="s">
        <v>4788</v>
      </c>
      <c r="P1447" s="19" t="n">
        <v>1</v>
      </c>
      <c r="Q1447" s="15" t="s">
        <v>45</v>
      </c>
    </row>
    <row r="1448" customFormat="false" ht="13.8" hidden="false" customHeight="false" outlineLevel="0" collapsed="false">
      <c r="A1448" s="348" t="s">
        <v>2683</v>
      </c>
      <c r="B1448" s="19" t="s">
        <v>1252</v>
      </c>
      <c r="C1448" s="91" t="s">
        <v>4789</v>
      </c>
      <c r="D1448" s="19" t="s">
        <v>4339</v>
      </c>
      <c r="E1448" s="91" t="s">
        <v>4790</v>
      </c>
      <c r="F1448" s="19" t="s">
        <v>3809</v>
      </c>
      <c r="G1448" s="19" t="n">
        <v>4300</v>
      </c>
      <c r="H1448" s="97"/>
      <c r="I1448" s="97"/>
      <c r="J1448" s="97"/>
      <c r="K1448" s="97"/>
      <c r="L1448" s="97"/>
      <c r="M1448" s="19" t="s">
        <v>4791</v>
      </c>
      <c r="N1448" s="20" t="n">
        <v>43286</v>
      </c>
      <c r="O1448" s="434" t="s">
        <v>15</v>
      </c>
      <c r="P1448" s="19" t="n">
        <v>1</v>
      </c>
      <c r="Q1448" s="15" t="s">
        <v>45</v>
      </c>
    </row>
    <row r="1449" customFormat="false" ht="13.8" hidden="false" customHeight="false" outlineLevel="0" collapsed="false">
      <c r="A1449" s="348" t="s">
        <v>2870</v>
      </c>
      <c r="B1449" s="19" t="s">
        <v>354</v>
      </c>
      <c r="C1449" s="211" t="s">
        <v>4792</v>
      </c>
      <c r="D1449" s="19" t="s">
        <v>4339</v>
      </c>
      <c r="E1449" s="91" t="s">
        <v>4793</v>
      </c>
      <c r="F1449" s="19" t="s">
        <v>3639</v>
      </c>
      <c r="G1449" s="19" t="n">
        <v>4100</v>
      </c>
      <c r="H1449" s="97"/>
      <c r="I1449" s="97"/>
      <c r="J1449" s="97"/>
      <c r="K1449" s="97"/>
      <c r="L1449" s="97"/>
      <c r="M1449" s="19" t="s">
        <v>4794</v>
      </c>
      <c r="N1449" s="20" t="n">
        <v>43288</v>
      </c>
      <c r="O1449" s="434" t="s">
        <v>15</v>
      </c>
      <c r="P1449" s="19" t="n">
        <v>1</v>
      </c>
      <c r="Q1449" s="15" t="s">
        <v>45</v>
      </c>
    </row>
    <row r="1450" customFormat="false" ht="13.8" hidden="false" customHeight="false" outlineLevel="0" collapsed="false">
      <c r="A1450" s="348" t="s">
        <v>2877</v>
      </c>
      <c r="B1450" s="19" t="s">
        <v>1988</v>
      </c>
      <c r="C1450" s="19" t="n">
        <v>74952308214</v>
      </c>
      <c r="D1450" s="19" t="s">
        <v>4795</v>
      </c>
      <c r="E1450" s="91" t="s">
        <v>4796</v>
      </c>
      <c r="F1450" s="19" t="s">
        <v>4797</v>
      </c>
      <c r="G1450" s="19" t="s">
        <v>3858</v>
      </c>
      <c r="H1450" s="97"/>
      <c r="I1450" s="97"/>
      <c r="J1450" s="97"/>
      <c r="K1450" s="97"/>
      <c r="L1450" s="97"/>
      <c r="M1450" s="97"/>
      <c r="N1450" s="97"/>
      <c r="O1450" s="469" t="s">
        <v>4798</v>
      </c>
      <c r="P1450" s="19" t="n">
        <v>1</v>
      </c>
      <c r="Q1450" s="15" t="s">
        <v>45</v>
      </c>
    </row>
    <row r="1451" customFormat="false" ht="13.8" hidden="false" customHeight="false" outlineLevel="0" collapsed="false">
      <c r="A1451" s="348" t="s">
        <v>2953</v>
      </c>
      <c r="B1451" s="19" t="s">
        <v>359</v>
      </c>
      <c r="C1451" s="19" t="s">
        <v>4799</v>
      </c>
      <c r="D1451" s="19" t="s">
        <v>4339</v>
      </c>
      <c r="E1451" s="91" t="s">
        <v>4800</v>
      </c>
      <c r="F1451" s="19" t="s">
        <v>3639</v>
      </c>
      <c r="G1451" s="19" t="s">
        <v>2808</v>
      </c>
      <c r="H1451" s="97"/>
      <c r="I1451" s="97"/>
      <c r="J1451" s="97"/>
      <c r="K1451" s="97"/>
      <c r="L1451" s="97"/>
      <c r="M1451" s="97"/>
      <c r="N1451" s="97"/>
      <c r="O1451" s="247" t="s">
        <v>4801</v>
      </c>
      <c r="P1451" s="19" t="n">
        <v>1</v>
      </c>
      <c r="Q1451" s="15" t="s">
        <v>45</v>
      </c>
    </row>
    <row r="1452" customFormat="false" ht="13.8" hidden="false" customHeight="false" outlineLevel="0" collapsed="false">
      <c r="A1452" s="348" t="s">
        <v>2700</v>
      </c>
      <c r="B1452" s="19" t="s">
        <v>122</v>
      </c>
      <c r="C1452" s="19" t="s">
        <v>4802</v>
      </c>
      <c r="D1452" s="19" t="s">
        <v>4339</v>
      </c>
      <c r="E1452" s="91" t="s">
        <v>4803</v>
      </c>
      <c r="F1452" s="19" t="s">
        <v>3639</v>
      </c>
      <c r="H1452" s="19" t="n">
        <v>4700</v>
      </c>
      <c r="I1452" s="97"/>
      <c r="J1452" s="97"/>
      <c r="K1452" s="97"/>
      <c r="L1452" s="97"/>
      <c r="M1452" s="97"/>
      <c r="N1452" s="97"/>
      <c r="O1452" s="207" t="s">
        <v>4804</v>
      </c>
      <c r="P1452" s="19" t="n">
        <v>1</v>
      </c>
      <c r="Q1452" s="15" t="s">
        <v>45</v>
      </c>
    </row>
    <row r="1453" customFormat="false" ht="13.8" hidden="false" customHeight="false" outlineLevel="0" collapsed="false">
      <c r="A1453" s="348" t="s">
        <v>2825</v>
      </c>
      <c r="B1453" s="19" t="s">
        <v>284</v>
      </c>
      <c r="C1453" s="91" t="s">
        <v>4805</v>
      </c>
      <c r="D1453" s="19" t="s">
        <v>4795</v>
      </c>
      <c r="E1453" s="91" t="s">
        <v>4806</v>
      </c>
      <c r="F1453" s="19" t="s">
        <v>4807</v>
      </c>
      <c r="G1453" s="19" t="s">
        <v>3736</v>
      </c>
      <c r="H1453" s="97"/>
      <c r="I1453" s="97"/>
      <c r="J1453" s="97"/>
      <c r="K1453" s="97"/>
      <c r="L1453" s="97"/>
      <c r="M1453" s="97"/>
      <c r="N1453" s="97"/>
      <c r="O1453" s="247" t="s">
        <v>4808</v>
      </c>
      <c r="P1453" s="19" t="n">
        <v>1</v>
      </c>
      <c r="Q1453" s="15" t="s">
        <v>45</v>
      </c>
    </row>
    <row r="1454" customFormat="false" ht="13.8" hidden="false" customHeight="false" outlineLevel="0" collapsed="false">
      <c r="A1454" s="348" t="s">
        <v>2707</v>
      </c>
      <c r="B1454" s="19" t="s">
        <v>149</v>
      </c>
      <c r="C1454" s="19" t="s">
        <v>4809</v>
      </c>
      <c r="D1454" s="19" t="s">
        <v>4685</v>
      </c>
      <c r="E1454" s="91" t="s">
        <v>4810</v>
      </c>
      <c r="F1454" s="19" t="s">
        <v>3865</v>
      </c>
      <c r="G1454" s="19" t="n">
        <v>6500</v>
      </c>
      <c r="H1454" s="97"/>
      <c r="I1454" s="97"/>
      <c r="J1454" s="97"/>
      <c r="K1454" s="97"/>
      <c r="L1454" s="97"/>
      <c r="M1454" s="19" t="s">
        <v>4811</v>
      </c>
      <c r="N1454" s="20" t="n">
        <v>43285</v>
      </c>
      <c r="O1454" s="434" t="s">
        <v>15</v>
      </c>
      <c r="P1454" s="19" t="n">
        <v>1</v>
      </c>
      <c r="Q1454" s="15" t="s">
        <v>45</v>
      </c>
    </row>
    <row r="1455" customFormat="false" ht="13.8" hidden="false" customHeight="false" outlineLevel="0" collapsed="false">
      <c r="A1455" s="348" t="s">
        <v>2712</v>
      </c>
      <c r="B1455" s="19" t="s">
        <v>1109</v>
      </c>
      <c r="C1455" s="211" t="s">
        <v>4812</v>
      </c>
      <c r="D1455" s="19" t="s">
        <v>4339</v>
      </c>
      <c r="E1455" s="19" t="s">
        <v>4813</v>
      </c>
      <c r="F1455" s="19" t="s">
        <v>3627</v>
      </c>
      <c r="G1455" s="97"/>
      <c r="H1455" s="97"/>
      <c r="I1455" s="97"/>
      <c r="J1455" s="97"/>
      <c r="K1455" s="97"/>
      <c r="L1455" s="97"/>
      <c r="M1455" s="97"/>
      <c r="N1455" s="97"/>
      <c r="O1455" s="152" t="s">
        <v>4814</v>
      </c>
      <c r="P1455" s="19" t="n">
        <v>1</v>
      </c>
      <c r="Q1455" s="15" t="s">
        <v>45</v>
      </c>
    </row>
    <row r="1456" customFormat="false" ht="13.8" hidden="false" customHeight="false" outlineLevel="0" collapsed="false">
      <c r="A1456" s="348" t="s">
        <v>2898</v>
      </c>
      <c r="B1456" s="19" t="s">
        <v>2270</v>
      </c>
      <c r="C1456" s="113" t="s">
        <v>4815</v>
      </c>
      <c r="D1456" s="19" t="s">
        <v>4339</v>
      </c>
      <c r="E1456" s="91" t="s">
        <v>4816</v>
      </c>
      <c r="F1456" s="19" t="s">
        <v>3639</v>
      </c>
      <c r="G1456" s="19" t="n">
        <v>4100</v>
      </c>
      <c r="H1456" s="97"/>
      <c r="I1456" s="97"/>
      <c r="J1456" s="97"/>
      <c r="K1456" s="97"/>
      <c r="L1456" s="97"/>
      <c r="M1456" s="19" t="s">
        <v>4817</v>
      </c>
      <c r="N1456" s="20" t="n">
        <v>43285</v>
      </c>
      <c r="O1456" s="434" t="s">
        <v>15</v>
      </c>
      <c r="P1456" s="19" t="n">
        <v>1</v>
      </c>
      <c r="Q1456" s="15" t="s">
        <v>45</v>
      </c>
    </row>
    <row r="1457" customFormat="false" ht="13.8" hidden="false" customHeight="false" outlineLevel="0" collapsed="false">
      <c r="A1457" s="348" t="s">
        <v>2903</v>
      </c>
      <c r="B1457" s="110" t="n">
        <v>0.681944444444444</v>
      </c>
      <c r="C1457" s="19" t="s">
        <v>4818</v>
      </c>
      <c r="D1457" s="19" t="s">
        <v>110</v>
      </c>
      <c r="E1457" s="19" t="s">
        <v>4819</v>
      </c>
      <c r="F1457" s="19" t="s">
        <v>4820</v>
      </c>
      <c r="G1457" s="19" t="n">
        <v>5100</v>
      </c>
      <c r="H1457" s="97"/>
      <c r="I1457" s="97"/>
      <c r="J1457" s="97"/>
      <c r="K1457" s="97"/>
      <c r="M1457" s="24" t="s">
        <v>4821</v>
      </c>
      <c r="N1457" s="20" t="n">
        <v>43287</v>
      </c>
      <c r="O1457" s="434" t="s">
        <v>15</v>
      </c>
      <c r="P1457" s="19" t="n">
        <v>1</v>
      </c>
      <c r="Q1457" s="15" t="s">
        <v>45</v>
      </c>
    </row>
    <row r="1458" customFormat="false" ht="13.8" hidden="false" customHeight="false" outlineLevel="0" collapsed="false">
      <c r="A1458" s="348" t="s">
        <v>2768</v>
      </c>
      <c r="B1458" s="110" t="n">
        <v>0.697222222222222</v>
      </c>
      <c r="C1458" s="56" t="s">
        <v>4822</v>
      </c>
      <c r="D1458" s="19" t="s">
        <v>110</v>
      </c>
      <c r="E1458" s="19" t="s">
        <v>4823</v>
      </c>
      <c r="F1458" s="19" t="s">
        <v>4824</v>
      </c>
      <c r="G1458" s="97"/>
      <c r="H1458" s="97"/>
      <c r="I1458" s="97"/>
      <c r="J1458" s="97"/>
      <c r="K1458" s="97"/>
      <c r="L1458" s="97"/>
      <c r="M1458" s="97"/>
      <c r="N1458" s="97"/>
      <c r="O1458" s="347" t="s">
        <v>4825</v>
      </c>
      <c r="P1458" s="19" t="n">
        <v>1</v>
      </c>
      <c r="Q1458" s="15" t="s">
        <v>45</v>
      </c>
    </row>
    <row r="1459" customFormat="false" ht="13.8" hidden="false" customHeight="false" outlineLevel="0" collapsed="false">
      <c r="A1459" s="348" t="s">
        <v>2912</v>
      </c>
      <c r="B1459" s="19" t="s">
        <v>83</v>
      </c>
      <c r="C1459" s="19" t="s">
        <v>4826</v>
      </c>
      <c r="D1459" s="19" t="s">
        <v>4339</v>
      </c>
      <c r="E1459" s="91" t="s">
        <v>4827</v>
      </c>
      <c r="F1459" s="19" t="s">
        <v>3865</v>
      </c>
      <c r="G1459" s="19"/>
      <c r="H1459" s="19" t="n">
        <v>6500</v>
      </c>
      <c r="I1459" s="97"/>
      <c r="J1459" s="97"/>
      <c r="K1459" s="97"/>
      <c r="L1459" s="97"/>
      <c r="M1459" s="97"/>
      <c r="N1459" s="97"/>
      <c r="O1459" s="434" t="s">
        <v>15</v>
      </c>
      <c r="P1459" s="19" t="n">
        <v>1</v>
      </c>
      <c r="Q1459" s="15" t="s">
        <v>45</v>
      </c>
    </row>
    <row r="1460" customFormat="false" ht="13.8" hidden="false" customHeight="false" outlineLevel="0" collapsed="false">
      <c r="A1460" s="348" t="s">
        <v>2918</v>
      </c>
      <c r="B1460" s="19" t="s">
        <v>386</v>
      </c>
      <c r="C1460" s="19" t="s">
        <v>4828</v>
      </c>
      <c r="D1460" s="19" t="s">
        <v>4339</v>
      </c>
      <c r="E1460" s="19" t="s">
        <v>4829</v>
      </c>
      <c r="F1460" s="19" t="s">
        <v>4829</v>
      </c>
      <c r="G1460" s="97"/>
      <c r="H1460" s="97"/>
      <c r="I1460" s="97"/>
      <c r="J1460" s="97"/>
      <c r="K1460" s="97"/>
      <c r="L1460" s="97"/>
      <c r="M1460" s="97"/>
      <c r="N1460" s="97"/>
      <c r="O1460" s="347" t="s">
        <v>4825</v>
      </c>
      <c r="P1460" s="19" t="n">
        <v>1</v>
      </c>
      <c r="Q1460" s="15" t="s">
        <v>45</v>
      </c>
    </row>
    <row r="1461" customFormat="false" ht="13.8" hidden="false" customHeight="false" outlineLevel="0" collapsed="false">
      <c r="A1461" s="97"/>
      <c r="B1461" s="97"/>
      <c r="C1461" s="97"/>
      <c r="D1461" s="97"/>
      <c r="E1461" s="97"/>
      <c r="F1461" s="97"/>
      <c r="G1461" s="97"/>
      <c r="H1461" s="97"/>
      <c r="I1461" s="97"/>
      <c r="J1461" s="97"/>
      <c r="K1461" s="97"/>
      <c r="L1461" s="97"/>
      <c r="M1461" s="97"/>
      <c r="N1461" s="97"/>
      <c r="O1461" s="97"/>
      <c r="P1461" s="97"/>
      <c r="Q1461" s="15" t="s">
        <v>45</v>
      </c>
    </row>
    <row r="1462" customFormat="false" ht="13.8" hidden="false" customHeight="false" outlineLevel="0" collapsed="false">
      <c r="A1462" s="3" t="s">
        <v>34</v>
      </c>
      <c r="B1462" s="59" t="s">
        <v>1</v>
      </c>
      <c r="C1462" s="4" t="s">
        <v>35</v>
      </c>
      <c r="D1462" s="4" t="s">
        <v>3</v>
      </c>
      <c r="E1462" s="4" t="s">
        <v>1021</v>
      </c>
      <c r="F1462" s="5" t="s">
        <v>37</v>
      </c>
      <c r="G1462" s="4" t="s">
        <v>38</v>
      </c>
      <c r="H1462" s="6" t="s">
        <v>39</v>
      </c>
      <c r="I1462" s="6"/>
      <c r="J1462" s="6"/>
      <c r="K1462" s="6" t="s">
        <v>40</v>
      </c>
      <c r="L1462" s="6"/>
      <c r="M1462" s="4" t="s">
        <v>41</v>
      </c>
      <c r="N1462" s="6" t="s">
        <v>42</v>
      </c>
      <c r="O1462" s="370" t="s">
        <v>43</v>
      </c>
      <c r="P1462" s="4" t="s">
        <v>44</v>
      </c>
      <c r="Q1462" s="15" t="s">
        <v>45</v>
      </c>
    </row>
    <row r="1463" customFormat="false" ht="13.8" hidden="false" customHeight="false" outlineLevel="0" collapsed="false">
      <c r="A1463" s="105" t="n">
        <v>43286</v>
      </c>
      <c r="B1463" s="465" t="s">
        <v>349</v>
      </c>
      <c r="C1463" s="97"/>
      <c r="D1463" s="97"/>
      <c r="E1463" s="10"/>
      <c r="F1463" s="11" t="n">
        <f aca="false">G1463+H1463+K1463</f>
        <v>68300</v>
      </c>
      <c r="G1463" s="12" t="n">
        <f aca="false">SUM(G1464:G1481)</f>
        <v>57500</v>
      </c>
      <c r="H1463" s="115" t="n">
        <f aca="false">SUM(H1464:H1481)</f>
        <v>10800</v>
      </c>
      <c r="I1463" s="12"/>
      <c r="J1463" s="12"/>
      <c r="K1463" s="12" t="n">
        <f aca="false">SUM(K1464:K1493)</f>
        <v>0</v>
      </c>
      <c r="L1463" s="12"/>
      <c r="M1463" s="466"/>
      <c r="N1463" s="466"/>
      <c r="O1463" s="97"/>
      <c r="P1463" s="12" t="n">
        <f aca="false">SUM(P1464:P23411)</f>
        <v>2.23035622821398E+042</v>
      </c>
      <c r="Q1463" s="15" t="s">
        <v>45</v>
      </c>
    </row>
    <row r="1464" customFormat="false" ht="13.8" hidden="false" customHeight="false" outlineLevel="0" collapsed="false">
      <c r="A1464" s="348" t="s">
        <v>2931</v>
      </c>
      <c r="B1464" s="110" t="n">
        <v>0.407638888888889</v>
      </c>
      <c r="C1464" s="91" t="s">
        <v>4830</v>
      </c>
      <c r="D1464" s="19" t="s">
        <v>110</v>
      </c>
      <c r="E1464" s="91" t="s">
        <v>4831</v>
      </c>
      <c r="F1464" s="19" t="s">
        <v>4832</v>
      </c>
      <c r="G1464" s="19" t="s">
        <v>1107</v>
      </c>
      <c r="H1464" s="97"/>
      <c r="I1464" s="97"/>
      <c r="J1464" s="97"/>
      <c r="K1464" s="97"/>
      <c r="L1464" s="97"/>
      <c r="M1464" s="97"/>
      <c r="N1464" s="97"/>
      <c r="O1464" s="484" t="s">
        <v>4833</v>
      </c>
      <c r="P1464" s="19" t="n">
        <v>1</v>
      </c>
      <c r="Q1464" s="15" t="s">
        <v>45</v>
      </c>
    </row>
    <row r="1465" customFormat="false" ht="13.8" hidden="false" customHeight="false" outlineLevel="0" collapsed="false">
      <c r="A1465" s="348" t="s">
        <v>2861</v>
      </c>
      <c r="B1465" s="19" t="s">
        <v>1245</v>
      </c>
      <c r="C1465" s="363" t="s">
        <v>4834</v>
      </c>
      <c r="D1465" s="19" t="s">
        <v>476</v>
      </c>
      <c r="E1465" s="19" t="s">
        <v>4835</v>
      </c>
      <c r="F1465" s="91" t="s">
        <v>4836</v>
      </c>
      <c r="G1465" s="97"/>
      <c r="H1465" s="19" t="n">
        <v>4800</v>
      </c>
      <c r="I1465" s="97"/>
      <c r="J1465" s="97"/>
      <c r="K1465" s="97"/>
      <c r="L1465" s="97"/>
      <c r="M1465" s="97"/>
      <c r="N1465" s="97"/>
      <c r="O1465" s="122" t="s">
        <v>4837</v>
      </c>
      <c r="P1465" s="19" t="n">
        <v>1</v>
      </c>
      <c r="Q1465" s="15" t="s">
        <v>45</v>
      </c>
    </row>
    <row r="1466" customFormat="false" ht="13.8" hidden="false" customHeight="false" outlineLevel="0" collapsed="false">
      <c r="A1466" s="348" t="s">
        <v>2683</v>
      </c>
      <c r="B1466" s="110" t="n">
        <v>0.447916666666667</v>
      </c>
      <c r="C1466" s="113" t="s">
        <v>4838</v>
      </c>
      <c r="D1466" s="19" t="s">
        <v>110</v>
      </c>
      <c r="E1466" s="91" t="s">
        <v>4839</v>
      </c>
      <c r="F1466" s="91" t="s">
        <v>4840</v>
      </c>
      <c r="G1466" s="19" t="n">
        <v>14100</v>
      </c>
      <c r="H1466" s="97"/>
      <c r="I1466" s="97"/>
      <c r="J1466" s="97"/>
      <c r="K1466" s="97"/>
      <c r="L1466" s="97"/>
      <c r="M1466" s="19" t="s">
        <v>4841</v>
      </c>
      <c r="N1466" s="20" t="n">
        <v>43287</v>
      </c>
      <c r="O1466" s="434" t="s">
        <v>15</v>
      </c>
      <c r="P1466" s="19" t="n">
        <v>1</v>
      </c>
      <c r="Q1466" s="15" t="s">
        <v>45</v>
      </c>
    </row>
    <row r="1467" customFormat="false" ht="13.8" hidden="false" customHeight="false" outlineLevel="0" collapsed="false">
      <c r="A1467" s="348" t="s">
        <v>2870</v>
      </c>
      <c r="B1467" s="19" t="s">
        <v>200</v>
      </c>
      <c r="C1467" s="19" t="s">
        <v>4842</v>
      </c>
      <c r="D1467" s="19" t="s">
        <v>476</v>
      </c>
      <c r="E1467" s="91" t="s">
        <v>4843</v>
      </c>
      <c r="F1467" s="91" t="s">
        <v>4844</v>
      </c>
      <c r="G1467" s="19" t="n">
        <v>7000</v>
      </c>
      <c r="H1467" s="97"/>
      <c r="I1467" s="97"/>
      <c r="J1467" s="97"/>
      <c r="K1467" s="97"/>
      <c r="L1467" s="97"/>
      <c r="M1467" s="19" t="s">
        <v>4845</v>
      </c>
      <c r="N1467" s="20" t="n">
        <v>43287</v>
      </c>
      <c r="O1467" s="434" t="s">
        <v>15</v>
      </c>
      <c r="P1467" s="19" t="n">
        <v>1</v>
      </c>
      <c r="Q1467" s="15" t="s">
        <v>45</v>
      </c>
    </row>
    <row r="1468" customFormat="false" ht="13.8" hidden="false" customHeight="false" outlineLevel="0" collapsed="false">
      <c r="A1468" s="348" t="s">
        <v>2877</v>
      </c>
      <c r="B1468" s="110" t="n">
        <v>0.452083333333333</v>
      </c>
      <c r="C1468" s="19" t="s">
        <v>4846</v>
      </c>
      <c r="D1468" s="19" t="s">
        <v>110</v>
      </c>
      <c r="E1468" s="19" t="s">
        <v>4847</v>
      </c>
      <c r="F1468" s="19" t="s">
        <v>4848</v>
      </c>
      <c r="G1468" s="19" t="s">
        <v>3854</v>
      </c>
      <c r="H1468" s="97"/>
      <c r="I1468" s="97"/>
      <c r="J1468" s="97"/>
      <c r="K1468" s="97"/>
      <c r="L1468" s="97"/>
      <c r="M1468" s="97"/>
      <c r="N1468" s="97"/>
      <c r="O1468" s="337" t="s">
        <v>4849</v>
      </c>
      <c r="P1468" s="19" t="n">
        <v>1</v>
      </c>
      <c r="Q1468" s="15" t="s">
        <v>45</v>
      </c>
    </row>
    <row r="1469" customFormat="false" ht="13.8" hidden="false" customHeight="false" outlineLevel="0" collapsed="false">
      <c r="A1469" s="348" t="s">
        <v>2953</v>
      </c>
      <c r="B1469" s="110" t="n">
        <v>0.454861111111111</v>
      </c>
      <c r="C1469" s="56" t="s">
        <v>4850</v>
      </c>
      <c r="D1469" s="19" t="s">
        <v>110</v>
      </c>
      <c r="E1469" s="19" t="s">
        <v>4851</v>
      </c>
      <c r="F1469" s="19" t="s">
        <v>4852</v>
      </c>
      <c r="G1469" s="19" t="n">
        <v>3500</v>
      </c>
      <c r="H1469" s="97"/>
      <c r="I1469" s="97"/>
      <c r="J1469" s="97"/>
      <c r="K1469" s="97"/>
      <c r="M1469" s="24" t="s">
        <v>4853</v>
      </c>
      <c r="N1469" s="20" t="n">
        <v>43286</v>
      </c>
      <c r="O1469" s="434" t="s">
        <v>15</v>
      </c>
      <c r="P1469" s="19" t="n">
        <v>1</v>
      </c>
      <c r="Q1469" s="15" t="s">
        <v>45</v>
      </c>
    </row>
    <row r="1470" customFormat="false" ht="13.8" hidden="false" customHeight="false" outlineLevel="0" collapsed="false">
      <c r="A1470" s="348" t="s">
        <v>2700</v>
      </c>
      <c r="B1470" s="19" t="s">
        <v>449</v>
      </c>
      <c r="C1470" s="91" t="s">
        <v>4854</v>
      </c>
      <c r="D1470" s="19" t="s">
        <v>4339</v>
      </c>
      <c r="E1470" s="91" t="s">
        <v>4855</v>
      </c>
      <c r="F1470" s="19" t="s">
        <v>2394</v>
      </c>
      <c r="G1470" s="19" t="n">
        <v>7000</v>
      </c>
      <c r="H1470" s="97"/>
      <c r="I1470" s="97"/>
      <c r="J1470" s="97"/>
      <c r="K1470" s="97"/>
      <c r="L1470" s="97"/>
      <c r="M1470" s="19" t="s">
        <v>4856</v>
      </c>
      <c r="N1470" s="20" t="n">
        <v>43288</v>
      </c>
      <c r="O1470" s="434" t="s">
        <v>15</v>
      </c>
      <c r="P1470" s="19" t="n">
        <v>1</v>
      </c>
      <c r="Q1470" s="15" t="s">
        <v>45</v>
      </c>
    </row>
    <row r="1471" customFormat="false" ht="13.8" hidden="false" customHeight="false" outlineLevel="0" collapsed="false">
      <c r="A1471" s="121" t="s">
        <v>2825</v>
      </c>
      <c r="B1471" s="249" t="n">
        <v>0.475694444444444</v>
      </c>
      <c r="C1471" s="57" t="s">
        <v>4857</v>
      </c>
      <c r="D1471" s="141" t="s">
        <v>110</v>
      </c>
      <c r="E1471" s="141" t="s">
        <v>4858</v>
      </c>
      <c r="F1471" s="141" t="s">
        <v>4852</v>
      </c>
      <c r="G1471" s="141" t="s">
        <v>103</v>
      </c>
      <c r="H1471" s="183"/>
      <c r="I1471" s="183"/>
      <c r="J1471" s="183"/>
      <c r="K1471" s="183"/>
      <c r="L1471" s="278"/>
      <c r="M1471" s="250" t="s">
        <v>4859</v>
      </c>
      <c r="N1471" s="184" t="n">
        <v>43287</v>
      </c>
      <c r="O1471" s="485" t="s">
        <v>4860</v>
      </c>
      <c r="P1471" s="141" t="n">
        <v>1</v>
      </c>
      <c r="Q1471" s="15" t="s">
        <v>45</v>
      </c>
    </row>
    <row r="1472" customFormat="false" ht="13.8" hidden="false" customHeight="false" outlineLevel="0" collapsed="false">
      <c r="A1472" s="348" t="s">
        <v>2707</v>
      </c>
      <c r="B1472" s="19" t="s">
        <v>1252</v>
      </c>
      <c r="C1472" s="91" t="s">
        <v>4861</v>
      </c>
      <c r="D1472" s="19" t="s">
        <v>4339</v>
      </c>
      <c r="E1472" s="91" t="s">
        <v>4862</v>
      </c>
      <c r="F1472" s="19" t="s">
        <v>3639</v>
      </c>
      <c r="G1472" s="19" t="n">
        <v>5100</v>
      </c>
      <c r="H1472" s="97"/>
      <c r="I1472" s="97"/>
      <c r="J1472" s="97"/>
      <c r="K1472" s="97"/>
      <c r="L1472" s="97"/>
      <c r="M1472" s="19" t="s">
        <v>4863</v>
      </c>
      <c r="N1472" s="20" t="n">
        <v>43289</v>
      </c>
      <c r="O1472" s="434" t="s">
        <v>15</v>
      </c>
      <c r="P1472" s="19" t="n">
        <v>1</v>
      </c>
      <c r="Q1472" s="15" t="s">
        <v>45</v>
      </c>
    </row>
    <row r="1473" customFormat="false" ht="13.8" hidden="false" customHeight="false" outlineLevel="0" collapsed="false">
      <c r="A1473" s="348" t="s">
        <v>2712</v>
      </c>
      <c r="B1473" s="19" t="s">
        <v>589</v>
      </c>
      <c r="C1473" s="91" t="s">
        <v>4864</v>
      </c>
      <c r="D1473" s="19" t="s">
        <v>4795</v>
      </c>
      <c r="E1473" s="91" t="s">
        <v>4865</v>
      </c>
      <c r="F1473" s="19" t="s">
        <v>3639</v>
      </c>
      <c r="G1473" s="19" t="s">
        <v>774</v>
      </c>
      <c r="H1473" s="97"/>
      <c r="I1473" s="97"/>
      <c r="J1473" s="97"/>
      <c r="K1473" s="97"/>
      <c r="L1473" s="97"/>
      <c r="M1473" s="97"/>
      <c r="N1473" s="97"/>
      <c r="O1473" s="342" t="s">
        <v>4866</v>
      </c>
      <c r="P1473" s="19" t="n">
        <v>1</v>
      </c>
      <c r="Q1473" s="15" t="s">
        <v>45</v>
      </c>
    </row>
    <row r="1474" customFormat="false" ht="13.8" hidden="false" customHeight="false" outlineLevel="0" collapsed="false">
      <c r="A1474" s="348" t="s">
        <v>2898</v>
      </c>
      <c r="B1474" s="19" t="s">
        <v>940</v>
      </c>
      <c r="C1474" s="19" t="s">
        <v>4867</v>
      </c>
      <c r="D1474" s="19" t="s">
        <v>4339</v>
      </c>
      <c r="E1474" s="91" t="s">
        <v>4868</v>
      </c>
      <c r="F1474" s="91" t="s">
        <v>4869</v>
      </c>
      <c r="G1474" s="19" t="n">
        <v>7800</v>
      </c>
      <c r="H1474" s="97"/>
      <c r="I1474" s="97"/>
      <c r="J1474" s="97"/>
      <c r="K1474" s="97"/>
      <c r="L1474" s="97"/>
      <c r="M1474" s="19" t="s">
        <v>4870</v>
      </c>
      <c r="N1474" s="20" t="n">
        <v>43286</v>
      </c>
      <c r="O1474" s="434" t="s">
        <v>15</v>
      </c>
      <c r="P1474" s="19" t="n">
        <v>1</v>
      </c>
      <c r="Q1474" s="15" t="s">
        <v>45</v>
      </c>
    </row>
    <row r="1475" customFormat="false" ht="13.8" hidden="false" customHeight="false" outlineLevel="0" collapsed="false">
      <c r="A1475" s="348" t="s">
        <v>2903</v>
      </c>
      <c r="B1475" s="19" t="s">
        <v>284</v>
      </c>
      <c r="C1475" s="19" t="s">
        <v>4871</v>
      </c>
      <c r="D1475" s="19" t="s">
        <v>4339</v>
      </c>
      <c r="E1475" s="91" t="s">
        <v>4872</v>
      </c>
      <c r="F1475" s="19" t="s">
        <v>3809</v>
      </c>
      <c r="G1475" s="19" t="s">
        <v>92</v>
      </c>
      <c r="H1475" s="97"/>
      <c r="I1475" s="97"/>
      <c r="J1475" s="97"/>
      <c r="K1475" s="97"/>
      <c r="L1475" s="97"/>
      <c r="M1475" s="97"/>
      <c r="N1475" s="97"/>
      <c r="O1475" s="486" t="s">
        <v>1902</v>
      </c>
      <c r="P1475" s="19" t="n">
        <v>1</v>
      </c>
      <c r="Q1475" s="15" t="s">
        <v>45</v>
      </c>
    </row>
    <row r="1476" customFormat="false" ht="13.8" hidden="false" customHeight="false" outlineLevel="0" collapsed="false">
      <c r="A1476" s="348" t="s">
        <v>2768</v>
      </c>
      <c r="B1476" s="19" t="s">
        <v>4873</v>
      </c>
      <c r="C1476" s="19" t="s">
        <v>4874</v>
      </c>
      <c r="D1476" s="19" t="s">
        <v>4339</v>
      </c>
      <c r="E1476" s="91" t="s">
        <v>4875</v>
      </c>
      <c r="F1476" s="19" t="s">
        <v>3639</v>
      </c>
      <c r="G1476" s="19" t="s">
        <v>3615</v>
      </c>
      <c r="H1476" s="97"/>
      <c r="I1476" s="97"/>
      <c r="J1476" s="97"/>
      <c r="K1476" s="97"/>
      <c r="L1476" s="97"/>
      <c r="M1476" s="97"/>
      <c r="N1476" s="97"/>
      <c r="O1476" s="337" t="s">
        <v>4876</v>
      </c>
      <c r="P1476" s="19" t="n">
        <v>1</v>
      </c>
      <c r="Q1476" s="15" t="s">
        <v>45</v>
      </c>
    </row>
    <row r="1477" customFormat="false" ht="13.8" hidden="false" customHeight="false" outlineLevel="0" collapsed="false">
      <c r="A1477" s="348" t="s">
        <v>2912</v>
      </c>
      <c r="B1477" s="19" t="s">
        <v>810</v>
      </c>
      <c r="C1477" s="19" t="s">
        <v>4877</v>
      </c>
      <c r="D1477" s="19" t="s">
        <v>4339</v>
      </c>
      <c r="E1477" s="91" t="s">
        <v>4878</v>
      </c>
      <c r="F1477" s="19" t="s">
        <v>4879</v>
      </c>
      <c r="G1477" s="19" t="n">
        <v>8500</v>
      </c>
      <c r="H1477" s="97"/>
      <c r="I1477" s="97"/>
      <c r="J1477" s="97"/>
      <c r="K1477" s="97"/>
      <c r="L1477" s="97"/>
      <c r="M1477" s="19" t="s">
        <v>4880</v>
      </c>
      <c r="N1477" s="20" t="n">
        <v>43287</v>
      </c>
      <c r="O1477" s="434" t="s">
        <v>15</v>
      </c>
      <c r="P1477" s="19" t="n">
        <v>1</v>
      </c>
      <c r="Q1477" s="15" t="s">
        <v>45</v>
      </c>
    </row>
    <row r="1478" customFormat="false" ht="13.8" hidden="false" customHeight="false" outlineLevel="0" collapsed="false">
      <c r="A1478" s="348" t="s">
        <v>2918</v>
      </c>
      <c r="B1478" s="19" t="s">
        <v>73</v>
      </c>
      <c r="C1478" s="19" t="s">
        <v>4881</v>
      </c>
      <c r="D1478" s="19" t="s">
        <v>476</v>
      </c>
      <c r="E1478" s="91" t="s">
        <v>4882</v>
      </c>
      <c r="F1478" s="19" t="s">
        <v>4883</v>
      </c>
      <c r="G1478" s="487" t="n">
        <f aca="false">5000-500</f>
        <v>4500</v>
      </c>
      <c r="H1478" s="97"/>
      <c r="I1478" s="97"/>
      <c r="J1478" s="97"/>
      <c r="K1478" s="97"/>
      <c r="L1478" s="97"/>
      <c r="M1478" s="19" t="s">
        <v>4884</v>
      </c>
      <c r="N1478" s="20" t="n">
        <v>43287</v>
      </c>
      <c r="O1478" s="434" t="s">
        <v>15</v>
      </c>
      <c r="P1478" s="19" t="n">
        <v>1</v>
      </c>
      <c r="Q1478" s="15" t="s">
        <v>45</v>
      </c>
    </row>
    <row r="1479" customFormat="false" ht="13.8" hidden="false" customHeight="false" outlineLevel="0" collapsed="false">
      <c r="A1479" s="348" t="s">
        <v>2922</v>
      </c>
      <c r="B1479" s="19" t="s">
        <v>4885</v>
      </c>
      <c r="C1479" s="19" t="s">
        <v>4886</v>
      </c>
      <c r="D1479" s="19" t="s">
        <v>4339</v>
      </c>
      <c r="E1479" s="91" t="s">
        <v>4887</v>
      </c>
      <c r="F1479" s="19" t="s">
        <v>2394</v>
      </c>
      <c r="G1479" s="97"/>
      <c r="H1479" s="97"/>
      <c r="I1479" s="97"/>
      <c r="J1479" s="97"/>
      <c r="K1479" s="97"/>
      <c r="L1479" s="97"/>
      <c r="M1479" s="97"/>
      <c r="N1479" s="97"/>
      <c r="O1479" s="426" t="s">
        <v>4888</v>
      </c>
      <c r="P1479" s="19" t="n">
        <v>1</v>
      </c>
      <c r="Q1479" s="15" t="s">
        <v>45</v>
      </c>
    </row>
    <row r="1480" customFormat="false" ht="13.8" hidden="false" customHeight="false" outlineLevel="0" collapsed="false">
      <c r="A1480" s="348" t="s">
        <v>2927</v>
      </c>
      <c r="B1480" s="97"/>
      <c r="C1480" s="19" t="s">
        <v>4889</v>
      </c>
      <c r="D1480" s="19" t="s">
        <v>476</v>
      </c>
      <c r="E1480" s="19" t="s">
        <v>4890</v>
      </c>
      <c r="F1480" s="19" t="s">
        <v>4852</v>
      </c>
      <c r="G1480" s="97"/>
      <c r="H1480" s="19" t="n">
        <v>6000</v>
      </c>
      <c r="I1480" s="97"/>
      <c r="J1480" s="97"/>
      <c r="K1480" s="97"/>
      <c r="L1480" s="97"/>
      <c r="M1480" s="97"/>
      <c r="N1480" s="20" t="n">
        <v>43287</v>
      </c>
      <c r="O1480" s="434" t="s">
        <v>15</v>
      </c>
      <c r="P1480" s="97"/>
      <c r="Q1480" s="15" t="s">
        <v>45</v>
      </c>
    </row>
    <row r="1481" customFormat="false" ht="13.8" hidden="false" customHeight="false" outlineLevel="0" collapsed="false">
      <c r="A1481" s="348" t="s">
        <v>2997</v>
      </c>
      <c r="B1481" s="150" t="n">
        <v>43389</v>
      </c>
      <c r="C1481" s="170" t="s">
        <v>4891</v>
      </c>
      <c r="D1481" s="488" t="s">
        <v>4339</v>
      </c>
      <c r="E1481" s="170" t="s">
        <v>4892</v>
      </c>
      <c r="F1481" s="488" t="s">
        <v>102</v>
      </c>
      <c r="G1481" s="489" t="s">
        <v>4893</v>
      </c>
      <c r="H1481" s="489" t="s">
        <v>4894</v>
      </c>
      <c r="I1481" s="489"/>
      <c r="J1481" s="489"/>
      <c r="K1481" s="489" t="s">
        <v>4895</v>
      </c>
      <c r="L1481" s="489"/>
      <c r="M1481" s="489" t="s">
        <v>4896</v>
      </c>
      <c r="N1481" s="490"/>
      <c r="O1481" s="152" t="s">
        <v>4897</v>
      </c>
      <c r="P1481" s="19" t="n">
        <v>1</v>
      </c>
      <c r="Q1481" s="15" t="s">
        <v>45</v>
      </c>
    </row>
    <row r="1482" customFormat="false" ht="13.8" hidden="false" customHeight="false" outlineLevel="0" collapsed="false">
      <c r="A1482" s="3" t="s">
        <v>34</v>
      </c>
      <c r="B1482" s="59" t="s">
        <v>1</v>
      </c>
      <c r="C1482" s="4" t="s">
        <v>35</v>
      </c>
      <c r="D1482" s="4" t="s">
        <v>3</v>
      </c>
      <c r="E1482" s="4" t="s">
        <v>1021</v>
      </c>
      <c r="F1482" s="5" t="s">
        <v>37</v>
      </c>
      <c r="G1482" s="4" t="s">
        <v>38</v>
      </c>
      <c r="H1482" s="6" t="s">
        <v>39</v>
      </c>
      <c r="I1482" s="6"/>
      <c r="J1482" s="6"/>
      <c r="K1482" s="6" t="s">
        <v>40</v>
      </c>
      <c r="L1482" s="6"/>
      <c r="M1482" s="4" t="s">
        <v>41</v>
      </c>
      <c r="N1482" s="6" t="s">
        <v>42</v>
      </c>
      <c r="O1482" s="370" t="s">
        <v>43</v>
      </c>
      <c r="P1482" s="4" t="s">
        <v>44</v>
      </c>
      <c r="Q1482" s="15" t="s">
        <v>45</v>
      </c>
    </row>
    <row r="1483" customFormat="false" ht="13.8" hidden="false" customHeight="false" outlineLevel="0" collapsed="false">
      <c r="A1483" s="105" t="n">
        <v>43287</v>
      </c>
      <c r="B1483" s="465" t="s">
        <v>394</v>
      </c>
      <c r="C1483" s="97"/>
      <c r="D1483" s="97"/>
      <c r="E1483" s="10"/>
      <c r="F1483" s="11" t="n">
        <f aca="false">G1483+H1483+K1483</f>
        <v>110800</v>
      </c>
      <c r="G1483" s="12" t="n">
        <f aca="false">SUM(G1484:G1500)</f>
        <v>57000</v>
      </c>
      <c r="H1483" s="115" t="n">
        <f aca="false">SUM(H1484:H1500)</f>
        <v>53800</v>
      </c>
      <c r="I1483" s="12"/>
      <c r="J1483" s="12"/>
      <c r="K1483" s="12" t="n">
        <f aca="false">SUM(K1484:K1513)</f>
        <v>0</v>
      </c>
      <c r="L1483" s="12"/>
      <c r="M1483" s="466"/>
      <c r="N1483" s="466"/>
      <c r="O1483" s="97"/>
      <c r="P1483" s="12" t="n">
        <f aca="false">SUM(P1484:P23431)</f>
        <v>1.11517811410699E+042</v>
      </c>
      <c r="Q1483" s="15" t="s">
        <v>45</v>
      </c>
    </row>
    <row r="1484" customFormat="false" ht="13.8" hidden="false" customHeight="false" outlineLevel="0" collapsed="false">
      <c r="A1484" s="348" t="s">
        <v>2931</v>
      </c>
      <c r="B1484" s="19" t="s">
        <v>4374</v>
      </c>
      <c r="C1484" s="19" t="n">
        <v>89265675260</v>
      </c>
      <c r="D1484" s="19" t="s">
        <v>476</v>
      </c>
      <c r="E1484" s="91" t="s">
        <v>4898</v>
      </c>
      <c r="F1484" s="97"/>
      <c r="G1484" s="19" t="s">
        <v>614</v>
      </c>
      <c r="H1484" s="97"/>
      <c r="I1484" s="97"/>
      <c r="J1484" s="97"/>
      <c r="K1484" s="97"/>
      <c r="L1484" s="97"/>
      <c r="M1484" s="97"/>
      <c r="N1484" s="97"/>
      <c r="O1484" s="136" t="s">
        <v>4899</v>
      </c>
      <c r="P1484" s="19" t="n">
        <v>1</v>
      </c>
      <c r="Q1484" s="15" t="s">
        <v>45</v>
      </c>
    </row>
    <row r="1485" customFormat="false" ht="13.8" hidden="false" customHeight="false" outlineLevel="0" collapsed="false">
      <c r="A1485" s="348" t="s">
        <v>2861</v>
      </c>
      <c r="B1485" s="19" t="s">
        <v>200</v>
      </c>
      <c r="C1485" s="91" t="s">
        <v>4900</v>
      </c>
      <c r="D1485" s="19" t="s">
        <v>4339</v>
      </c>
      <c r="E1485" s="91" t="s">
        <v>4901</v>
      </c>
      <c r="F1485" s="19" t="s">
        <v>3838</v>
      </c>
      <c r="G1485" s="97"/>
      <c r="H1485" s="97"/>
      <c r="I1485" s="97"/>
      <c r="J1485" s="97"/>
      <c r="K1485" s="97"/>
      <c r="L1485" s="97"/>
      <c r="M1485" s="97"/>
      <c r="N1485" s="97"/>
      <c r="O1485" s="247" t="s">
        <v>4902</v>
      </c>
      <c r="P1485" s="19" t="n">
        <v>1</v>
      </c>
      <c r="Q1485" s="15" t="s">
        <v>45</v>
      </c>
    </row>
    <row r="1486" customFormat="false" ht="13.8" hidden="false" customHeight="false" outlineLevel="0" collapsed="false">
      <c r="A1486" s="348" t="s">
        <v>2683</v>
      </c>
      <c r="B1486" s="110" t="n">
        <v>0.489583333333333</v>
      </c>
      <c r="C1486" s="19" t="s">
        <v>4903</v>
      </c>
      <c r="D1486" s="19" t="s">
        <v>110</v>
      </c>
      <c r="E1486" s="19" t="s">
        <v>129</v>
      </c>
      <c r="F1486" s="91" t="s">
        <v>4904</v>
      </c>
      <c r="G1486" s="324" t="n">
        <v>6500</v>
      </c>
      <c r="H1486" s="97"/>
      <c r="I1486" s="97"/>
      <c r="J1486" s="97"/>
      <c r="K1486" s="97"/>
      <c r="M1486" s="24" t="s">
        <v>4905</v>
      </c>
      <c r="N1486" s="20" t="n">
        <v>43288</v>
      </c>
      <c r="O1486" s="434" t="s">
        <v>15</v>
      </c>
      <c r="P1486" s="19" t="n">
        <v>1</v>
      </c>
      <c r="Q1486" s="15" t="s">
        <v>45</v>
      </c>
    </row>
    <row r="1487" customFormat="false" ht="13.8" hidden="false" customHeight="false" outlineLevel="0" collapsed="false">
      <c r="A1487" s="348" t="s">
        <v>2870</v>
      </c>
      <c r="B1487" s="19" t="s">
        <v>1367</v>
      </c>
      <c r="C1487" s="98" t="n">
        <v>79296096062</v>
      </c>
      <c r="D1487" s="19" t="s">
        <v>476</v>
      </c>
      <c r="E1487" s="97"/>
      <c r="F1487" s="97"/>
      <c r="G1487" s="97"/>
      <c r="H1487" s="97"/>
      <c r="I1487" s="97"/>
      <c r="J1487" s="97"/>
      <c r="K1487" s="97"/>
      <c r="L1487" s="97"/>
      <c r="M1487" s="97"/>
      <c r="N1487" s="97"/>
      <c r="O1487" s="191" t="s">
        <v>4906</v>
      </c>
      <c r="P1487" s="97"/>
      <c r="Q1487" s="15" t="s">
        <v>45</v>
      </c>
    </row>
    <row r="1488" customFormat="false" ht="13.8" hidden="false" customHeight="false" outlineLevel="0" collapsed="false">
      <c r="A1488" s="348" t="s">
        <v>2877</v>
      </c>
      <c r="B1488" s="19" t="s">
        <v>359</v>
      </c>
      <c r="C1488" s="19" t="s">
        <v>4907</v>
      </c>
      <c r="D1488" s="19" t="s">
        <v>4339</v>
      </c>
      <c r="E1488" s="91" t="s">
        <v>4908</v>
      </c>
      <c r="F1488" s="19" t="s">
        <v>4909</v>
      </c>
      <c r="G1488" s="178" t="n">
        <v>28000</v>
      </c>
      <c r="H1488" s="97"/>
      <c r="I1488" s="97"/>
      <c r="J1488" s="97"/>
      <c r="K1488" s="97"/>
      <c r="L1488" s="97"/>
      <c r="M1488" s="19" t="s">
        <v>4910</v>
      </c>
      <c r="N1488" s="20" t="n">
        <v>43287</v>
      </c>
      <c r="O1488" s="207" t="s">
        <v>4911</v>
      </c>
      <c r="P1488" s="19" t="n">
        <v>1</v>
      </c>
      <c r="Q1488" s="15" t="s">
        <v>45</v>
      </c>
    </row>
    <row r="1489" customFormat="false" ht="13.8" hidden="false" customHeight="false" outlineLevel="0" collapsed="false">
      <c r="A1489" s="348" t="s">
        <v>2953</v>
      </c>
      <c r="B1489" s="191" t="s">
        <v>778</v>
      </c>
      <c r="C1489" s="191" t="s">
        <v>4912</v>
      </c>
      <c r="D1489" s="191" t="s">
        <v>4339</v>
      </c>
      <c r="E1489" s="137" t="s">
        <v>4913</v>
      </c>
      <c r="F1489" s="191" t="s">
        <v>3639</v>
      </c>
      <c r="G1489" s="191" t="s">
        <v>3615</v>
      </c>
      <c r="H1489" s="351"/>
      <c r="I1489" s="351"/>
      <c r="J1489" s="351"/>
      <c r="K1489" s="351"/>
      <c r="L1489" s="351"/>
      <c r="M1489" s="191" t="s">
        <v>4914</v>
      </c>
      <c r="N1489" s="350" t="n">
        <v>43287</v>
      </c>
      <c r="O1489" s="216" t="s">
        <v>4915</v>
      </c>
      <c r="P1489" s="191" t="n">
        <v>1</v>
      </c>
      <c r="Q1489" s="15" t="s">
        <v>45</v>
      </c>
    </row>
    <row r="1490" customFormat="false" ht="13.8" hidden="false" customHeight="false" outlineLevel="0" collapsed="false">
      <c r="A1490" s="348" t="s">
        <v>2700</v>
      </c>
      <c r="B1490" s="110" t="n">
        <v>0.572916666666667</v>
      </c>
      <c r="C1490" s="19" t="n">
        <v>89637542685</v>
      </c>
      <c r="D1490" s="19" t="s">
        <v>110</v>
      </c>
      <c r="E1490" s="19" t="s">
        <v>3739</v>
      </c>
      <c r="F1490" s="91" t="s">
        <v>4916</v>
      </c>
      <c r="G1490" s="19" t="s">
        <v>4917</v>
      </c>
      <c r="H1490" s="97"/>
      <c r="I1490" s="97"/>
      <c r="J1490" s="97"/>
      <c r="K1490" s="97"/>
      <c r="L1490" s="97"/>
      <c r="M1490" s="97"/>
      <c r="N1490" s="97"/>
      <c r="O1490" s="491" t="s">
        <v>4833</v>
      </c>
      <c r="P1490" s="19" t="n">
        <v>1</v>
      </c>
      <c r="Q1490" s="15" t="s">
        <v>45</v>
      </c>
    </row>
    <row r="1491" customFormat="false" ht="13.8" hidden="false" customHeight="false" outlineLevel="0" collapsed="false">
      <c r="A1491" s="348" t="s">
        <v>2825</v>
      </c>
      <c r="B1491" s="19" t="s">
        <v>708</v>
      </c>
      <c r="C1491" s="91" t="s">
        <v>4918</v>
      </c>
      <c r="D1491" s="19" t="s">
        <v>4339</v>
      </c>
      <c r="E1491" s="91" t="s">
        <v>4919</v>
      </c>
      <c r="F1491" s="91" t="s">
        <v>4920</v>
      </c>
      <c r="G1491" s="97"/>
      <c r="H1491" s="19" t="n">
        <v>8700</v>
      </c>
      <c r="I1491" s="97"/>
      <c r="J1491" s="97"/>
      <c r="K1491" s="97"/>
      <c r="L1491" s="97"/>
      <c r="M1491" s="97"/>
      <c r="N1491" s="97"/>
      <c r="O1491" s="207" t="s">
        <v>4921</v>
      </c>
      <c r="P1491" s="19" t="n">
        <v>1</v>
      </c>
      <c r="Q1491" s="15" t="s">
        <v>45</v>
      </c>
    </row>
    <row r="1492" customFormat="false" ht="13.8" hidden="false" customHeight="false" outlineLevel="0" collapsed="false">
      <c r="A1492" s="348" t="s">
        <v>2707</v>
      </c>
      <c r="B1492" s="19" t="s">
        <v>162</v>
      </c>
      <c r="C1492" s="329" t="s">
        <v>4922</v>
      </c>
      <c r="D1492" s="19" t="s">
        <v>476</v>
      </c>
      <c r="E1492" s="349" t="s">
        <v>4923</v>
      </c>
      <c r="F1492" s="97"/>
      <c r="G1492" s="97"/>
      <c r="H1492" s="97"/>
      <c r="I1492" s="97"/>
      <c r="J1492" s="97"/>
      <c r="K1492" s="97"/>
      <c r="L1492" s="97"/>
      <c r="M1492" s="97"/>
      <c r="N1492" s="97"/>
      <c r="O1492" s="144" t="s">
        <v>4924</v>
      </c>
      <c r="P1492" s="97"/>
      <c r="Q1492" s="15" t="s">
        <v>45</v>
      </c>
    </row>
    <row r="1493" customFormat="false" ht="13.8" hidden="false" customHeight="false" outlineLevel="0" collapsed="false">
      <c r="A1493" s="348" t="s">
        <v>2712</v>
      </c>
      <c r="B1493" s="19" t="s">
        <v>73</v>
      </c>
      <c r="C1493" s="19" t="s">
        <v>4925</v>
      </c>
      <c r="D1493" s="19" t="s">
        <v>4339</v>
      </c>
      <c r="E1493" s="91" t="s">
        <v>4926</v>
      </c>
      <c r="F1493" s="19" t="s">
        <v>4927</v>
      </c>
      <c r="G1493" s="19" t="s">
        <v>4928</v>
      </c>
      <c r="H1493" s="97"/>
      <c r="I1493" s="97"/>
      <c r="J1493" s="97"/>
      <c r="K1493" s="97"/>
      <c r="L1493" s="97"/>
      <c r="M1493" s="97"/>
      <c r="N1493" s="97"/>
      <c r="O1493" s="492" t="s">
        <v>4929</v>
      </c>
      <c r="P1493" s="19" t="n">
        <v>1</v>
      </c>
      <c r="Q1493" s="15" t="s">
        <v>45</v>
      </c>
    </row>
    <row r="1494" customFormat="false" ht="13.8" hidden="false" customHeight="false" outlineLevel="0" collapsed="false">
      <c r="A1494" s="19" t="s">
        <v>2328</v>
      </c>
      <c r="B1494" s="19" t="s">
        <v>2328</v>
      </c>
      <c r="C1494" s="19" t="s">
        <v>2328</v>
      </c>
      <c r="D1494" s="19" t="s">
        <v>476</v>
      </c>
      <c r="E1494" s="19" t="s">
        <v>4930</v>
      </c>
      <c r="F1494" s="19" t="s">
        <v>4931</v>
      </c>
      <c r="G1494" s="19"/>
      <c r="H1494" s="19" t="n">
        <v>33300</v>
      </c>
      <c r="I1494" s="97"/>
      <c r="J1494" s="97"/>
      <c r="K1494" s="97"/>
      <c r="L1494" s="97"/>
      <c r="M1494" s="97"/>
      <c r="N1494" s="493" t="n">
        <v>43293</v>
      </c>
      <c r="O1494" s="207" t="s">
        <v>4921</v>
      </c>
      <c r="P1494" s="19" t="n">
        <v>1</v>
      </c>
      <c r="Q1494" s="15" t="s">
        <v>45</v>
      </c>
    </row>
    <row r="1495" customFormat="false" ht="13.8" hidden="false" customHeight="false" outlineLevel="0" collapsed="false">
      <c r="A1495" s="348" t="s">
        <v>2898</v>
      </c>
      <c r="B1495" s="97"/>
      <c r="C1495" s="19" t="s">
        <v>4932</v>
      </c>
      <c r="D1495" s="19" t="s">
        <v>476</v>
      </c>
      <c r="E1495" s="19" t="s">
        <v>4933</v>
      </c>
      <c r="F1495" s="19" t="s">
        <v>4934</v>
      </c>
      <c r="G1495" s="97"/>
      <c r="H1495" s="15" t="s">
        <v>614</v>
      </c>
      <c r="K1495" s="97"/>
      <c r="L1495" s="97"/>
      <c r="M1495" s="97"/>
      <c r="N1495" s="97"/>
      <c r="O1495" s="434" t="s">
        <v>4935</v>
      </c>
      <c r="P1495" s="97"/>
      <c r="Q1495" s="15" t="s">
        <v>45</v>
      </c>
    </row>
    <row r="1496" customFormat="false" ht="13.8" hidden="false" customHeight="false" outlineLevel="0" collapsed="false">
      <c r="A1496" s="19" t="s">
        <v>2328</v>
      </c>
      <c r="B1496" s="19" t="s">
        <v>2328</v>
      </c>
      <c r="C1496" s="97"/>
      <c r="D1496" s="19" t="s">
        <v>476</v>
      </c>
      <c r="E1496" s="19" t="s">
        <v>4936</v>
      </c>
      <c r="F1496" s="97"/>
      <c r="H1496" s="19" t="n">
        <v>11800</v>
      </c>
      <c r="I1496" s="97"/>
      <c r="J1496" s="97"/>
      <c r="K1496" s="97"/>
      <c r="L1496" s="97"/>
      <c r="M1496" s="97"/>
      <c r="N1496" s="493" t="n">
        <v>43293</v>
      </c>
      <c r="O1496" s="207" t="s">
        <v>4921</v>
      </c>
      <c r="P1496" s="97"/>
      <c r="Q1496" s="15" t="s">
        <v>45</v>
      </c>
    </row>
    <row r="1497" customFormat="false" ht="13.8" hidden="false" customHeight="false" outlineLevel="0" collapsed="false">
      <c r="A1497" s="348" t="s">
        <v>2903</v>
      </c>
      <c r="B1497" s="19" t="s">
        <v>185</v>
      </c>
      <c r="C1497" s="91" t="s">
        <v>4937</v>
      </c>
      <c r="D1497" s="19" t="s">
        <v>4339</v>
      </c>
      <c r="E1497" s="91" t="s">
        <v>4938</v>
      </c>
      <c r="F1497" s="19" t="s">
        <v>3693</v>
      </c>
      <c r="G1497" s="19" t="n">
        <v>15000</v>
      </c>
      <c r="H1497" s="97"/>
      <c r="I1497" s="97"/>
      <c r="J1497" s="97"/>
      <c r="K1497" s="97"/>
      <c r="L1497" s="97"/>
      <c r="M1497" s="19" t="s">
        <v>4939</v>
      </c>
      <c r="N1497" s="20" t="n">
        <v>43288</v>
      </c>
      <c r="O1497" s="434" t="s">
        <v>15</v>
      </c>
      <c r="P1497" s="19" t="n">
        <v>1</v>
      </c>
      <c r="Q1497" s="15" t="s">
        <v>45</v>
      </c>
    </row>
    <row r="1498" customFormat="false" ht="13.8" hidden="false" customHeight="false" outlineLevel="0" collapsed="false">
      <c r="A1498" s="348" t="s">
        <v>2768</v>
      </c>
      <c r="B1498" s="19" t="s">
        <v>621</v>
      </c>
      <c r="C1498" s="91" t="s">
        <v>4940</v>
      </c>
      <c r="D1498" s="19" t="s">
        <v>4941</v>
      </c>
      <c r="E1498" s="91" t="s">
        <v>4942</v>
      </c>
      <c r="F1498" s="19" t="s">
        <v>3306</v>
      </c>
      <c r="G1498" s="122" t="n">
        <v>7500</v>
      </c>
      <c r="H1498" s="97"/>
      <c r="I1498" s="97"/>
      <c r="J1498" s="97"/>
      <c r="K1498" s="97"/>
      <c r="L1498" s="97"/>
      <c r="M1498" s="19" t="s">
        <v>4943</v>
      </c>
      <c r="N1498" s="20" t="n">
        <v>43289</v>
      </c>
      <c r="O1498" s="434" t="s">
        <v>15</v>
      </c>
      <c r="P1498" s="19" t="n">
        <v>1</v>
      </c>
      <c r="Q1498" s="15" t="s">
        <v>45</v>
      </c>
    </row>
    <row r="1499" customFormat="false" ht="13.8" hidden="false" customHeight="false" outlineLevel="0" collapsed="false">
      <c r="A1499" s="97"/>
      <c r="B1499" s="97"/>
      <c r="C1499" s="97"/>
      <c r="D1499" s="97"/>
      <c r="E1499" s="97"/>
      <c r="F1499" s="97"/>
      <c r="G1499" s="97"/>
      <c r="H1499" s="97"/>
      <c r="I1499" s="97"/>
      <c r="J1499" s="97"/>
      <c r="K1499" s="97"/>
      <c r="L1499" s="97"/>
      <c r="M1499" s="97"/>
      <c r="N1499" s="97"/>
      <c r="O1499" s="97"/>
      <c r="P1499" s="97"/>
      <c r="Q1499" s="15" t="s">
        <v>45</v>
      </c>
    </row>
    <row r="1500" customFormat="false" ht="13.8" hidden="false" customHeight="false" outlineLevel="0" collapsed="false">
      <c r="A1500" s="97"/>
      <c r="B1500" s="97"/>
      <c r="C1500" s="97"/>
      <c r="D1500" s="97"/>
      <c r="E1500" s="97"/>
      <c r="F1500" s="97"/>
      <c r="G1500" s="97"/>
      <c r="H1500" s="97"/>
      <c r="I1500" s="97"/>
      <c r="J1500" s="97"/>
      <c r="K1500" s="97"/>
      <c r="L1500" s="97"/>
      <c r="M1500" s="97"/>
      <c r="N1500" s="97"/>
      <c r="O1500" s="97"/>
      <c r="P1500" s="97"/>
      <c r="Q1500" s="15" t="s">
        <v>45</v>
      </c>
    </row>
    <row r="1501" customFormat="false" ht="13.8" hidden="false" customHeight="false" outlineLevel="0" collapsed="false">
      <c r="A1501" s="3" t="s">
        <v>34</v>
      </c>
      <c r="B1501" s="59" t="s">
        <v>1</v>
      </c>
      <c r="C1501" s="4" t="s">
        <v>35</v>
      </c>
      <c r="D1501" s="4" t="s">
        <v>3</v>
      </c>
      <c r="E1501" s="4" t="s">
        <v>1021</v>
      </c>
      <c r="F1501" s="5" t="s">
        <v>37</v>
      </c>
      <c r="G1501" s="4" t="s">
        <v>38</v>
      </c>
      <c r="H1501" s="6" t="s">
        <v>39</v>
      </c>
      <c r="I1501" s="6"/>
      <c r="J1501" s="6"/>
      <c r="K1501" s="6" t="s">
        <v>40</v>
      </c>
      <c r="L1501" s="6"/>
      <c r="M1501" s="4" t="s">
        <v>41</v>
      </c>
      <c r="N1501" s="6" t="s">
        <v>42</v>
      </c>
      <c r="O1501" s="370" t="s">
        <v>43</v>
      </c>
      <c r="P1501" s="4" t="s">
        <v>44</v>
      </c>
      <c r="Q1501" s="15" t="s">
        <v>45</v>
      </c>
    </row>
    <row r="1502" customFormat="false" ht="13.8" hidden="false" customHeight="false" outlineLevel="0" collapsed="false">
      <c r="A1502" s="105" t="n">
        <v>43290</v>
      </c>
      <c r="B1502" s="465" t="s">
        <v>422</v>
      </c>
      <c r="C1502" s="97"/>
      <c r="D1502" s="97"/>
      <c r="E1502" s="10"/>
      <c r="F1502" s="11" t="n">
        <f aca="false">G1502+H1502+K1502</f>
        <v>92300</v>
      </c>
      <c r="G1502" s="12" t="n">
        <f aca="false">SUM(G1503:G1533)</f>
        <v>66200</v>
      </c>
      <c r="H1502" s="115" t="n">
        <f aca="false">SUM(H1503:H1533)</f>
        <v>26100</v>
      </c>
      <c r="I1502" s="12"/>
      <c r="J1502" s="12"/>
      <c r="K1502" s="12" t="n">
        <f aca="false">SUM(K1503:K1532)</f>
        <v>0</v>
      </c>
      <c r="L1502" s="12"/>
      <c r="M1502" s="466"/>
      <c r="N1502" s="466"/>
      <c r="O1502" s="97"/>
      <c r="P1502" s="12" t="n">
        <f aca="false">SUM(P1503:P23450)</f>
        <v>5.57589057053494E+041</v>
      </c>
      <c r="Q1502" s="15" t="s">
        <v>45</v>
      </c>
    </row>
    <row r="1503" customFormat="false" ht="13.8" hidden="false" customHeight="false" outlineLevel="0" collapsed="false">
      <c r="A1503" s="348" t="s">
        <v>1810</v>
      </c>
      <c r="B1503" s="110" t="n">
        <v>0.423611111111111</v>
      </c>
      <c r="C1503" s="19" t="n">
        <v>89252175130</v>
      </c>
      <c r="D1503" s="19" t="s">
        <v>110</v>
      </c>
      <c r="E1503" s="19" t="s">
        <v>4944</v>
      </c>
      <c r="F1503" s="19" t="s">
        <v>4945</v>
      </c>
      <c r="G1503" s="19" t="s">
        <v>4928</v>
      </c>
      <c r="H1503" s="97"/>
      <c r="I1503" s="97"/>
      <c r="J1503" s="97"/>
      <c r="K1503" s="97"/>
      <c r="L1503" s="97"/>
      <c r="M1503" s="97"/>
      <c r="N1503" s="97"/>
      <c r="O1503" s="494" t="s">
        <v>4946</v>
      </c>
      <c r="P1503" s="19" t="n">
        <v>1</v>
      </c>
      <c r="Q1503" s="15" t="s">
        <v>45</v>
      </c>
    </row>
    <row r="1504" customFormat="false" ht="13.8" hidden="false" customHeight="false" outlineLevel="0" collapsed="false">
      <c r="A1504" s="348" t="s">
        <v>1814</v>
      </c>
      <c r="B1504" s="110" t="n">
        <v>0.423611111111111</v>
      </c>
      <c r="C1504" s="19" t="n">
        <v>89672978743</v>
      </c>
      <c r="D1504" s="19" t="s">
        <v>110</v>
      </c>
      <c r="E1504" s="19" t="s">
        <v>4947</v>
      </c>
      <c r="F1504" s="19" t="s">
        <v>4852</v>
      </c>
      <c r="G1504" s="19" t="s">
        <v>4061</v>
      </c>
      <c r="H1504" s="97"/>
      <c r="I1504" s="97"/>
      <c r="J1504" s="97"/>
      <c r="K1504" s="97"/>
      <c r="L1504" s="97"/>
      <c r="M1504" s="97"/>
      <c r="N1504" s="97"/>
      <c r="O1504" s="494" t="s">
        <v>4948</v>
      </c>
      <c r="P1504" s="19" t="n">
        <v>1</v>
      </c>
      <c r="Q1504" s="15" t="s">
        <v>45</v>
      </c>
    </row>
    <row r="1505" customFormat="false" ht="13.8" hidden="false" customHeight="false" outlineLevel="0" collapsed="false">
      <c r="A1505" s="348" t="s">
        <v>1819</v>
      </c>
      <c r="B1505" s="110" t="n">
        <v>0.428472222222222</v>
      </c>
      <c r="C1505" s="98" t="s">
        <v>4949</v>
      </c>
      <c r="D1505" s="19" t="s">
        <v>110</v>
      </c>
      <c r="E1505" s="19" t="s">
        <v>4950</v>
      </c>
      <c r="F1505" s="19" t="s">
        <v>4951</v>
      </c>
      <c r="G1505" s="19" t="n">
        <v>4200</v>
      </c>
      <c r="H1505" s="97"/>
      <c r="I1505" s="97"/>
      <c r="J1505" s="97"/>
      <c r="K1505" s="97"/>
      <c r="M1505" s="24" t="s">
        <v>4952</v>
      </c>
      <c r="N1505" s="20" t="n">
        <v>43291</v>
      </c>
      <c r="O1505" s="434" t="s">
        <v>15</v>
      </c>
      <c r="P1505" s="19" t="n">
        <v>1</v>
      </c>
      <c r="Q1505" s="15" t="s">
        <v>45</v>
      </c>
    </row>
    <row r="1506" customFormat="false" ht="13.8" hidden="false" customHeight="false" outlineLevel="0" collapsed="false">
      <c r="A1506" s="348" t="s">
        <v>1673</v>
      </c>
      <c r="B1506" s="110" t="n">
        <v>0.430555555555556</v>
      </c>
      <c r="C1506" s="24" t="n">
        <v>89166921230</v>
      </c>
      <c r="D1506" s="19" t="s">
        <v>110</v>
      </c>
      <c r="E1506" s="19" t="s">
        <v>4953</v>
      </c>
      <c r="F1506" s="19" t="s">
        <v>1169</v>
      </c>
      <c r="G1506" s="19" t="n">
        <v>2100</v>
      </c>
      <c r="H1506" s="97"/>
      <c r="I1506" s="97"/>
      <c r="J1506" s="97"/>
      <c r="K1506" s="97"/>
      <c r="L1506" s="97"/>
      <c r="M1506" s="19" t="s">
        <v>4954</v>
      </c>
      <c r="N1506" s="20" t="n">
        <v>43291</v>
      </c>
      <c r="O1506" s="434" t="s">
        <v>15</v>
      </c>
      <c r="P1506" s="19" t="n">
        <v>1</v>
      </c>
      <c r="Q1506" s="15" t="s">
        <v>45</v>
      </c>
    </row>
    <row r="1507" customFormat="false" ht="13.8" hidden="false" customHeight="false" outlineLevel="0" collapsed="false">
      <c r="A1507" s="348" t="s">
        <v>1678</v>
      </c>
      <c r="B1507" s="19" t="s">
        <v>4955</v>
      </c>
      <c r="C1507" s="91" t="s">
        <v>4956</v>
      </c>
      <c r="D1507" s="19" t="s">
        <v>4339</v>
      </c>
      <c r="E1507" s="91" t="s">
        <v>4957</v>
      </c>
      <c r="F1507" s="19" t="s">
        <v>4848</v>
      </c>
      <c r="G1507" s="97"/>
      <c r="H1507" s="97"/>
      <c r="I1507" s="97"/>
      <c r="J1507" s="97"/>
      <c r="K1507" s="97"/>
      <c r="L1507" s="97"/>
      <c r="M1507" s="97"/>
      <c r="N1507" s="19"/>
      <c r="O1507" s="247" t="s">
        <v>4958</v>
      </c>
      <c r="P1507" s="19" t="n">
        <v>1</v>
      </c>
      <c r="Q1507" s="15" t="s">
        <v>45</v>
      </c>
    </row>
    <row r="1508" customFormat="false" ht="13.8" hidden="false" customHeight="false" outlineLevel="0" collapsed="false">
      <c r="A1508" s="348" t="s">
        <v>1732</v>
      </c>
      <c r="B1508" s="19" t="s">
        <v>449</v>
      </c>
      <c r="C1508" s="19" t="s">
        <v>4959</v>
      </c>
      <c r="D1508" s="19" t="s">
        <v>4339</v>
      </c>
      <c r="E1508" s="91" t="s">
        <v>4960</v>
      </c>
      <c r="F1508" s="19" t="s">
        <v>4961</v>
      </c>
      <c r="G1508" s="97"/>
      <c r="H1508" s="97"/>
      <c r="I1508" s="97"/>
      <c r="J1508" s="97"/>
      <c r="K1508" s="97"/>
      <c r="L1508" s="97"/>
      <c r="M1508" s="97"/>
      <c r="N1508" s="97"/>
      <c r="O1508" s="337" t="s">
        <v>4962</v>
      </c>
      <c r="P1508" s="19" t="n">
        <v>1</v>
      </c>
      <c r="Q1508" s="15" t="s">
        <v>45</v>
      </c>
    </row>
    <row r="1509" customFormat="false" ht="13.8" hidden="false" customHeight="false" outlineLevel="0" collapsed="false">
      <c r="A1509" s="348" t="s">
        <v>1833</v>
      </c>
      <c r="B1509" s="19" t="s">
        <v>4963</v>
      </c>
      <c r="C1509" s="19" t="s">
        <v>4964</v>
      </c>
      <c r="D1509" s="19" t="s">
        <v>476</v>
      </c>
      <c r="E1509" s="91" t="s">
        <v>4965</v>
      </c>
      <c r="F1509" s="19" t="s">
        <v>4966</v>
      </c>
      <c r="H1509" s="19" t="s">
        <v>1890</v>
      </c>
      <c r="I1509" s="97"/>
      <c r="J1509" s="97"/>
      <c r="K1509" s="97"/>
      <c r="L1509" s="97"/>
      <c r="M1509" s="19" t="s">
        <v>4967</v>
      </c>
      <c r="N1509" s="20"/>
      <c r="O1509" s="138" t="s">
        <v>4968</v>
      </c>
      <c r="P1509" s="19" t="n">
        <v>1</v>
      </c>
      <c r="Q1509" s="15" t="s">
        <v>45</v>
      </c>
    </row>
    <row r="1510" customFormat="false" ht="13.8" hidden="false" customHeight="false" outlineLevel="0" collapsed="false">
      <c r="A1510" s="348" t="s">
        <v>1839</v>
      </c>
      <c r="B1510" s="141" t="s">
        <v>753</v>
      </c>
      <c r="C1510" s="121" t="s">
        <v>4969</v>
      </c>
      <c r="D1510" s="141" t="s">
        <v>4339</v>
      </c>
      <c r="E1510" s="95" t="s">
        <v>4970</v>
      </c>
      <c r="F1510" s="141" t="s">
        <v>4971</v>
      </c>
      <c r="G1510" s="141" t="s">
        <v>1379</v>
      </c>
      <c r="H1510" s="183"/>
      <c r="I1510" s="183"/>
      <c r="J1510" s="183"/>
      <c r="K1510" s="183"/>
      <c r="L1510" s="183"/>
      <c r="M1510" s="141" t="s">
        <v>4972</v>
      </c>
      <c r="N1510" s="184" t="n">
        <v>43291</v>
      </c>
      <c r="O1510" s="495" t="s">
        <v>1256</v>
      </c>
      <c r="P1510" s="19" t="n">
        <v>1</v>
      </c>
      <c r="Q1510" s="15" t="s">
        <v>45</v>
      </c>
    </row>
    <row r="1511" customFormat="false" ht="13.8" hidden="false" customHeight="false" outlineLevel="0" collapsed="false">
      <c r="A1511" s="348" t="s">
        <v>1746</v>
      </c>
      <c r="B1511" s="110" t="n">
        <v>0.506944444444444</v>
      </c>
      <c r="C1511" s="19" t="s">
        <v>4973</v>
      </c>
      <c r="D1511" s="19" t="s">
        <v>110</v>
      </c>
      <c r="E1511" s="91" t="s">
        <v>4974</v>
      </c>
      <c r="F1511" s="19" t="s">
        <v>3584</v>
      </c>
      <c r="G1511" s="19" t="s">
        <v>949</v>
      </c>
      <c r="H1511" s="97"/>
      <c r="I1511" s="97"/>
      <c r="J1511" s="97"/>
      <c r="K1511" s="97"/>
      <c r="L1511" s="97"/>
      <c r="M1511" s="97"/>
      <c r="N1511" s="97"/>
      <c r="O1511" s="496" t="s">
        <v>4975</v>
      </c>
      <c r="P1511" s="19" t="n">
        <v>1</v>
      </c>
      <c r="Q1511" s="15" t="s">
        <v>45</v>
      </c>
    </row>
    <row r="1512" customFormat="false" ht="13.8" hidden="false" customHeight="false" outlineLevel="0" collapsed="false">
      <c r="A1512" s="348" t="s">
        <v>1696</v>
      </c>
      <c r="B1512" s="19" t="s">
        <v>122</v>
      </c>
      <c r="C1512" s="211" t="s">
        <v>4976</v>
      </c>
      <c r="D1512" s="19" t="s">
        <v>4339</v>
      </c>
      <c r="E1512" s="398" t="s">
        <v>4977</v>
      </c>
      <c r="F1512" s="19" t="s">
        <v>3809</v>
      </c>
      <c r="G1512" s="19" t="n">
        <v>4700</v>
      </c>
      <c r="H1512" s="97"/>
      <c r="I1512" s="97"/>
      <c r="J1512" s="97"/>
      <c r="K1512" s="97"/>
      <c r="L1512" s="97"/>
      <c r="M1512" s="19" t="s">
        <v>4978</v>
      </c>
      <c r="N1512" s="20" t="n">
        <v>43290</v>
      </c>
      <c r="O1512" s="434" t="s">
        <v>15</v>
      </c>
      <c r="P1512" s="19" t="n">
        <v>1</v>
      </c>
      <c r="Q1512" s="15" t="s">
        <v>45</v>
      </c>
    </row>
    <row r="1513" customFormat="false" ht="13.8" hidden="false" customHeight="false" outlineLevel="0" collapsed="false">
      <c r="A1513" s="348" t="s">
        <v>1758</v>
      </c>
      <c r="B1513" s="19" t="s">
        <v>284</v>
      </c>
      <c r="C1513" s="91" t="s">
        <v>4979</v>
      </c>
      <c r="D1513" s="19" t="s">
        <v>4339</v>
      </c>
      <c r="E1513" s="91" t="s">
        <v>4980</v>
      </c>
      <c r="F1513" s="19" t="s">
        <v>4971</v>
      </c>
      <c r="G1513" s="97"/>
      <c r="H1513" s="19" t="n">
        <v>5100</v>
      </c>
      <c r="I1513" s="97"/>
      <c r="J1513" s="97"/>
      <c r="K1513" s="97"/>
      <c r="L1513" s="97"/>
      <c r="M1513" s="19" t="s">
        <v>4981</v>
      </c>
      <c r="N1513" s="20" t="n">
        <v>43294</v>
      </c>
      <c r="O1513" s="207" t="s">
        <v>4982</v>
      </c>
      <c r="P1513" s="19" t="n">
        <v>1</v>
      </c>
      <c r="Q1513" s="15" t="s">
        <v>45</v>
      </c>
    </row>
    <row r="1514" customFormat="false" ht="13.8" hidden="false" customHeight="false" outlineLevel="0" collapsed="false">
      <c r="A1514" s="348" t="s">
        <v>1761</v>
      </c>
      <c r="B1514" s="110" t="n">
        <v>0.521527777777778</v>
      </c>
      <c r="C1514" s="349" t="s">
        <v>4983</v>
      </c>
      <c r="D1514" s="19" t="s">
        <v>110</v>
      </c>
      <c r="E1514" s="19" t="s">
        <v>129</v>
      </c>
      <c r="F1514" s="19" t="s">
        <v>4984</v>
      </c>
      <c r="G1514" s="19" t="n">
        <v>4100</v>
      </c>
      <c r="H1514" s="97"/>
      <c r="I1514" s="97"/>
      <c r="J1514" s="97"/>
      <c r="K1514" s="97"/>
      <c r="L1514" s="97"/>
      <c r="M1514" s="19" t="s">
        <v>4985</v>
      </c>
      <c r="N1514" s="20" t="n">
        <v>43291</v>
      </c>
      <c r="O1514" s="434" t="s">
        <v>15</v>
      </c>
      <c r="P1514" s="19" t="n">
        <v>1</v>
      </c>
      <c r="Q1514" s="15" t="s">
        <v>45</v>
      </c>
    </row>
    <row r="1515" customFormat="false" ht="13.8" hidden="false" customHeight="false" outlineLevel="0" collapsed="false">
      <c r="A1515" s="348" t="s">
        <v>1765</v>
      </c>
      <c r="B1515" s="19" t="s">
        <v>4873</v>
      </c>
      <c r="C1515" s="19" t="s">
        <v>4986</v>
      </c>
      <c r="D1515" s="19" t="s">
        <v>476</v>
      </c>
      <c r="E1515" s="19" t="s">
        <v>4987</v>
      </c>
      <c r="F1515" s="19" t="s">
        <v>4988</v>
      </c>
      <c r="G1515" s="19" t="n">
        <v>4500</v>
      </c>
      <c r="H1515" s="97"/>
      <c r="I1515" s="97"/>
      <c r="J1515" s="97"/>
      <c r="K1515" s="97"/>
      <c r="L1515" s="97"/>
      <c r="M1515" s="19" t="s">
        <v>4989</v>
      </c>
      <c r="N1515" s="20" t="n">
        <v>43291</v>
      </c>
      <c r="O1515" s="434" t="s">
        <v>15</v>
      </c>
      <c r="P1515" s="19" t="n">
        <v>1</v>
      </c>
      <c r="Q1515" s="15" t="s">
        <v>45</v>
      </c>
    </row>
    <row r="1516" customFormat="false" ht="13.8" hidden="false" customHeight="false" outlineLevel="0" collapsed="false">
      <c r="A1516" s="19" t="s">
        <v>4990</v>
      </c>
      <c r="B1516" s="19" t="s">
        <v>4990</v>
      </c>
      <c r="C1516" s="19" t="s">
        <v>4990</v>
      </c>
      <c r="D1516" s="19" t="s">
        <v>4990</v>
      </c>
      <c r="E1516" s="19" t="s">
        <v>4990</v>
      </c>
      <c r="F1516" s="19" t="s">
        <v>4990</v>
      </c>
      <c r="G1516" s="19" t="n">
        <v>5000</v>
      </c>
      <c r="H1516" s="97"/>
      <c r="I1516" s="97"/>
      <c r="J1516" s="97"/>
      <c r="K1516" s="97"/>
      <c r="L1516" s="97"/>
      <c r="M1516" s="19" t="s">
        <v>4991</v>
      </c>
      <c r="N1516" s="20" t="n">
        <v>43290</v>
      </c>
      <c r="O1516" s="434" t="s">
        <v>15</v>
      </c>
      <c r="P1516" s="19" t="n">
        <v>1</v>
      </c>
      <c r="Q1516" s="15" t="s">
        <v>45</v>
      </c>
    </row>
    <row r="1517" customFormat="false" ht="13.8" hidden="false" customHeight="false" outlineLevel="0" collapsed="false">
      <c r="A1517" s="121" t="s">
        <v>4300</v>
      </c>
      <c r="B1517" s="141" t="s">
        <v>149</v>
      </c>
      <c r="C1517" s="497" t="s">
        <v>4992</v>
      </c>
      <c r="D1517" s="280" t="s">
        <v>4339</v>
      </c>
      <c r="E1517" s="95" t="s">
        <v>4993</v>
      </c>
      <c r="F1517" s="95" t="s">
        <v>4994</v>
      </c>
      <c r="G1517" s="141" t="s">
        <v>139</v>
      </c>
      <c r="H1517" s="183"/>
      <c r="I1517" s="183"/>
      <c r="J1517" s="183"/>
      <c r="K1517" s="183"/>
      <c r="L1517" s="183"/>
      <c r="M1517" s="141" t="s">
        <v>4995</v>
      </c>
      <c r="N1517" s="184" t="n">
        <v>43298</v>
      </c>
      <c r="O1517" s="479" t="s">
        <v>4996</v>
      </c>
      <c r="P1517" s="141" t="n">
        <v>1</v>
      </c>
      <c r="Q1517" s="15" t="s">
        <v>45</v>
      </c>
    </row>
    <row r="1518" customFormat="false" ht="13.8" hidden="false" customHeight="false" outlineLevel="0" collapsed="false">
      <c r="A1518" s="348" t="s">
        <v>4304</v>
      </c>
      <c r="B1518" s="110" t="n">
        <v>0.55</v>
      </c>
      <c r="C1518" s="19" t="s">
        <v>4997</v>
      </c>
      <c r="D1518" s="19" t="s">
        <v>110</v>
      </c>
      <c r="E1518" s="19" t="s">
        <v>4998</v>
      </c>
      <c r="F1518" s="19" t="s">
        <v>4999</v>
      </c>
      <c r="G1518" s="19" t="n">
        <v>14200</v>
      </c>
      <c r="H1518" s="97"/>
      <c r="I1518" s="97"/>
      <c r="J1518" s="97"/>
      <c r="K1518" s="97"/>
      <c r="L1518" s="97"/>
      <c r="M1518" s="19" t="s">
        <v>4785</v>
      </c>
      <c r="N1518" s="20" t="n">
        <v>43291</v>
      </c>
      <c r="O1518" s="434" t="s">
        <v>15</v>
      </c>
      <c r="P1518" s="19" t="n">
        <v>1</v>
      </c>
      <c r="Q1518" s="15" t="s">
        <v>45</v>
      </c>
    </row>
    <row r="1519" customFormat="false" ht="13.8" hidden="false" customHeight="false" outlineLevel="0" collapsed="false">
      <c r="A1519" s="348" t="s">
        <v>4309</v>
      </c>
      <c r="B1519" s="19" t="s">
        <v>5000</v>
      </c>
      <c r="C1519" s="19" t="n">
        <v>89060699573</v>
      </c>
      <c r="D1519" s="19" t="s">
        <v>476</v>
      </c>
      <c r="E1519" s="19" t="s">
        <v>5001</v>
      </c>
      <c r="F1519" s="19" t="s">
        <v>5002</v>
      </c>
      <c r="G1519" s="19" t="s">
        <v>4061</v>
      </c>
      <c r="H1519" s="97"/>
      <c r="I1519" s="97"/>
      <c r="J1519" s="97"/>
      <c r="K1519" s="97"/>
      <c r="L1519" s="97"/>
      <c r="M1519" s="97"/>
      <c r="N1519" s="97"/>
      <c r="O1519" s="494" t="s">
        <v>5003</v>
      </c>
      <c r="P1519" s="97"/>
      <c r="Q1519" s="15" t="s">
        <v>45</v>
      </c>
    </row>
    <row r="1520" customFormat="false" ht="13.8" hidden="false" customHeight="false" outlineLevel="0" collapsed="false">
      <c r="A1520" s="348" t="s">
        <v>4309</v>
      </c>
      <c r="B1520" s="19" t="s">
        <v>708</v>
      </c>
      <c r="C1520" s="19" t="s">
        <v>5004</v>
      </c>
      <c r="D1520" s="196" t="s">
        <v>4339</v>
      </c>
      <c r="E1520" s="91" t="s">
        <v>5005</v>
      </c>
      <c r="F1520" s="19" t="s">
        <v>3438</v>
      </c>
      <c r="G1520" s="19" t="n">
        <v>5200</v>
      </c>
      <c r="H1520" s="97"/>
      <c r="I1520" s="97"/>
      <c r="J1520" s="97"/>
      <c r="K1520" s="97"/>
      <c r="L1520" s="97"/>
      <c r="M1520" s="19" t="s">
        <v>5006</v>
      </c>
      <c r="N1520" s="20" t="n">
        <v>43290</v>
      </c>
      <c r="O1520" s="434" t="s">
        <v>15</v>
      </c>
      <c r="P1520" s="19" t="n">
        <v>1</v>
      </c>
      <c r="Q1520" s="15" t="s">
        <v>45</v>
      </c>
    </row>
    <row r="1521" customFormat="false" ht="13.8" hidden="false" customHeight="false" outlineLevel="0" collapsed="false">
      <c r="A1521" s="348" t="s">
        <v>1781</v>
      </c>
      <c r="B1521" s="15" t="s">
        <v>5007</v>
      </c>
      <c r="C1521" s="15" t="s">
        <v>5008</v>
      </c>
      <c r="D1521" s="19" t="s">
        <v>476</v>
      </c>
      <c r="E1521" s="19" t="s">
        <v>5009</v>
      </c>
      <c r="F1521" s="15" t="s">
        <v>5010</v>
      </c>
      <c r="G1521" s="19" t="s">
        <v>797</v>
      </c>
      <c r="H1521" s="97"/>
      <c r="I1521" s="97"/>
      <c r="J1521" s="97"/>
      <c r="K1521" s="97"/>
      <c r="L1521" s="97"/>
      <c r="M1521" s="97"/>
      <c r="N1521" s="97"/>
      <c r="O1521" s="498" t="s">
        <v>5011</v>
      </c>
      <c r="P1521" s="19" t="n">
        <v>1</v>
      </c>
      <c r="Q1521" s="15" t="s">
        <v>45</v>
      </c>
    </row>
    <row r="1522" customFormat="false" ht="13.8" hidden="false" customHeight="false" outlineLevel="0" collapsed="false">
      <c r="A1522" s="348" t="s">
        <v>1914</v>
      </c>
      <c r="B1522" s="19" t="s">
        <v>5012</v>
      </c>
      <c r="C1522" s="19" t="s">
        <v>5013</v>
      </c>
      <c r="D1522" s="19" t="s">
        <v>476</v>
      </c>
      <c r="E1522" s="19" t="s">
        <v>5014</v>
      </c>
      <c r="F1522" s="19" t="s">
        <v>5002</v>
      </c>
      <c r="G1522" s="19" t="n">
        <v>5000</v>
      </c>
      <c r="H1522" s="97"/>
      <c r="I1522" s="97"/>
      <c r="J1522" s="97"/>
      <c r="K1522" s="97"/>
      <c r="L1522" s="97"/>
      <c r="M1522" s="19" t="s">
        <v>5015</v>
      </c>
      <c r="N1522" s="20" t="n">
        <v>43292</v>
      </c>
      <c r="O1522" s="434" t="s">
        <v>15</v>
      </c>
      <c r="P1522" s="19" t="n">
        <v>1</v>
      </c>
      <c r="Q1522" s="15" t="s">
        <v>45</v>
      </c>
    </row>
    <row r="1523" customFormat="false" ht="13.8" hidden="false" customHeight="false" outlineLevel="0" collapsed="false">
      <c r="A1523" s="348" t="s">
        <v>1917</v>
      </c>
      <c r="B1523" s="19" t="s">
        <v>895</v>
      </c>
      <c r="C1523" s="91" t="s">
        <v>5016</v>
      </c>
      <c r="D1523" s="196" t="s">
        <v>4339</v>
      </c>
      <c r="E1523" s="91" t="s">
        <v>5017</v>
      </c>
      <c r="F1523" s="19" t="s">
        <v>3693</v>
      </c>
      <c r="G1523" s="19" t="s">
        <v>5018</v>
      </c>
      <c r="H1523" s="97"/>
      <c r="I1523" s="97"/>
      <c r="J1523" s="97"/>
      <c r="K1523" s="97"/>
      <c r="L1523" s="97"/>
      <c r="M1523" s="97"/>
      <c r="N1523" s="97"/>
      <c r="O1523" s="499" t="s">
        <v>5019</v>
      </c>
      <c r="P1523" s="19" t="n">
        <v>1</v>
      </c>
      <c r="Q1523" s="15" t="s">
        <v>45</v>
      </c>
    </row>
    <row r="1524" customFormat="false" ht="13.8" hidden="false" customHeight="false" outlineLevel="0" collapsed="false">
      <c r="A1524" s="348" t="s">
        <v>3008</v>
      </c>
      <c r="B1524" s="19" t="s">
        <v>404</v>
      </c>
      <c r="C1524" s="211" t="s">
        <v>5020</v>
      </c>
      <c r="D1524" s="196" t="s">
        <v>4339</v>
      </c>
      <c r="E1524" s="91" t="s">
        <v>5021</v>
      </c>
      <c r="F1524" s="19" t="s">
        <v>3809</v>
      </c>
      <c r="G1524" s="19" t="s">
        <v>5022</v>
      </c>
      <c r="H1524" s="97"/>
      <c r="I1524" s="97"/>
      <c r="J1524" s="97"/>
      <c r="K1524" s="97"/>
      <c r="L1524" s="97"/>
      <c r="M1524" s="97"/>
      <c r="N1524" s="97"/>
      <c r="O1524" s="496" t="s">
        <v>5023</v>
      </c>
      <c r="P1524" s="19" t="n">
        <v>1</v>
      </c>
      <c r="Q1524" s="15" t="s">
        <v>45</v>
      </c>
    </row>
    <row r="1525" customFormat="false" ht="13.8" hidden="false" customHeight="false" outlineLevel="0" collapsed="false">
      <c r="A1525" s="348" t="s">
        <v>3012</v>
      </c>
      <c r="B1525" s="19" t="s">
        <v>3252</v>
      </c>
      <c r="C1525" s="19" t="s">
        <v>5024</v>
      </c>
      <c r="D1525" s="196" t="s">
        <v>4339</v>
      </c>
      <c r="E1525" s="91" t="s">
        <v>5025</v>
      </c>
      <c r="F1525" s="19" t="s">
        <v>5026</v>
      </c>
      <c r="G1525" s="19"/>
      <c r="H1525" s="19" t="n">
        <v>8000</v>
      </c>
      <c r="I1525" s="97"/>
      <c r="J1525" s="97"/>
      <c r="K1525" s="97"/>
      <c r="L1525" s="97"/>
      <c r="M1525" s="19" t="s">
        <v>5027</v>
      </c>
      <c r="N1525" s="20" t="n">
        <v>43291</v>
      </c>
      <c r="O1525" s="207" t="s">
        <v>4804</v>
      </c>
      <c r="P1525" s="19" t="n">
        <v>1</v>
      </c>
      <c r="Q1525" s="15" t="s">
        <v>45</v>
      </c>
    </row>
    <row r="1526" customFormat="false" ht="13.8" hidden="false" customHeight="false" outlineLevel="0" collapsed="false">
      <c r="A1526" s="348" t="s">
        <v>1798</v>
      </c>
      <c r="B1526" s="19" t="s">
        <v>5028</v>
      </c>
      <c r="C1526" s="91" t="s">
        <v>5029</v>
      </c>
      <c r="D1526" s="19" t="s">
        <v>476</v>
      </c>
      <c r="E1526" s="19" t="s">
        <v>5030</v>
      </c>
      <c r="F1526" s="19" t="s">
        <v>5031</v>
      </c>
      <c r="G1526" s="24" t="s">
        <v>788</v>
      </c>
      <c r="H1526" s="97"/>
      <c r="I1526" s="97"/>
      <c r="J1526" s="97"/>
      <c r="K1526" s="97"/>
      <c r="L1526" s="97"/>
      <c r="M1526" s="97"/>
      <c r="N1526" s="97"/>
      <c r="O1526" s="496" t="s">
        <v>5023</v>
      </c>
      <c r="P1526" s="19" t="n">
        <v>1</v>
      </c>
      <c r="Q1526" s="15" t="s">
        <v>45</v>
      </c>
    </row>
    <row r="1527" customFormat="false" ht="13.8" hidden="false" customHeight="false" outlineLevel="0" collapsed="false">
      <c r="A1527" s="348" t="s">
        <v>1801</v>
      </c>
      <c r="B1527" s="19" t="s">
        <v>2206</v>
      </c>
      <c r="C1527" s="211" t="s">
        <v>5032</v>
      </c>
      <c r="D1527" s="196" t="s">
        <v>4339</v>
      </c>
      <c r="E1527" s="91" t="s">
        <v>5033</v>
      </c>
      <c r="F1527" s="19" t="s">
        <v>5026</v>
      </c>
      <c r="G1527" s="19" t="n">
        <v>8700</v>
      </c>
      <c r="H1527" s="19"/>
      <c r="I1527" s="97"/>
      <c r="J1527" s="97"/>
      <c r="K1527" s="97"/>
      <c r="L1527" s="97"/>
      <c r="M1527" s="19" t="s">
        <v>5034</v>
      </c>
      <c r="N1527" s="20" t="n">
        <v>43290</v>
      </c>
      <c r="O1527" s="434" t="s">
        <v>15</v>
      </c>
      <c r="P1527" s="19" t="n">
        <v>1</v>
      </c>
      <c r="Q1527" s="15" t="s">
        <v>45</v>
      </c>
    </row>
    <row r="1528" customFormat="false" ht="13.8" hidden="false" customHeight="false" outlineLevel="0" collapsed="false">
      <c r="A1528" s="348" t="s">
        <v>3427</v>
      </c>
      <c r="B1528" s="19" t="s">
        <v>5035</v>
      </c>
      <c r="C1528" s="19" t="s">
        <v>5036</v>
      </c>
      <c r="D1528" s="19" t="s">
        <v>476</v>
      </c>
      <c r="E1528" s="91" t="s">
        <v>5037</v>
      </c>
      <c r="F1528" s="19"/>
      <c r="G1528" s="19" t="s">
        <v>1589</v>
      </c>
      <c r="H1528" s="97"/>
      <c r="I1528" s="97"/>
      <c r="J1528" s="97"/>
      <c r="K1528" s="97"/>
      <c r="L1528" s="97"/>
      <c r="M1528" s="97"/>
      <c r="N1528" s="97"/>
      <c r="O1528" s="152" t="s">
        <v>5038</v>
      </c>
      <c r="P1528" s="19" t="n">
        <v>1</v>
      </c>
      <c r="Q1528" s="15" t="s">
        <v>45</v>
      </c>
    </row>
    <row r="1529" customFormat="false" ht="13.8" hidden="false" customHeight="false" outlineLevel="0" collapsed="false">
      <c r="A1529" s="348" t="s">
        <v>3024</v>
      </c>
      <c r="B1529" s="372" t="n">
        <v>43328</v>
      </c>
      <c r="C1529" s="19" t="s">
        <v>5039</v>
      </c>
      <c r="D1529" s="19" t="s">
        <v>476</v>
      </c>
      <c r="E1529" s="19" t="s">
        <v>5040</v>
      </c>
      <c r="F1529" s="19" t="s">
        <v>5041</v>
      </c>
      <c r="G1529" s="19" t="s">
        <v>734</v>
      </c>
      <c r="H1529" s="97"/>
      <c r="I1529" s="97"/>
      <c r="J1529" s="97"/>
      <c r="K1529" s="97"/>
      <c r="L1529" s="97"/>
      <c r="M1529" s="97"/>
      <c r="N1529" s="97"/>
      <c r="O1529" s="247" t="s">
        <v>5042</v>
      </c>
      <c r="P1529" s="19" t="n">
        <v>1</v>
      </c>
      <c r="Q1529" s="15" t="s">
        <v>45</v>
      </c>
    </row>
    <row r="1530" customFormat="false" ht="13.8" hidden="false" customHeight="false" outlineLevel="0" collapsed="false">
      <c r="A1530" s="348" t="s">
        <v>3028</v>
      </c>
      <c r="B1530" s="19" t="s">
        <v>78</v>
      </c>
      <c r="C1530" s="19" t="s">
        <v>5043</v>
      </c>
      <c r="D1530" s="196" t="s">
        <v>4339</v>
      </c>
      <c r="E1530" s="91" t="s">
        <v>5044</v>
      </c>
      <c r="F1530" s="19" t="s">
        <v>5026</v>
      </c>
      <c r="G1530" s="97"/>
      <c r="H1530" s="19" t="n">
        <v>13000</v>
      </c>
      <c r="I1530" s="97"/>
      <c r="J1530" s="97"/>
      <c r="K1530" s="97"/>
      <c r="L1530" s="97"/>
      <c r="M1530" s="97"/>
      <c r="N1530" s="97"/>
      <c r="O1530" s="207" t="s">
        <v>5045</v>
      </c>
      <c r="P1530" s="19" t="n">
        <v>1</v>
      </c>
      <c r="Q1530" s="15" t="s">
        <v>45</v>
      </c>
    </row>
    <row r="1531" customFormat="false" ht="13.8" hidden="false" customHeight="false" outlineLevel="0" collapsed="false">
      <c r="A1531" s="348" t="s">
        <v>3031</v>
      </c>
      <c r="B1531" s="150" t="n">
        <v>43450</v>
      </c>
      <c r="C1531" s="91" t="s">
        <v>5046</v>
      </c>
      <c r="D1531" s="196" t="s">
        <v>4339</v>
      </c>
      <c r="E1531" s="91" t="s">
        <v>5047</v>
      </c>
      <c r="F1531" s="19" t="s">
        <v>5048</v>
      </c>
      <c r="G1531" s="19" t="n">
        <v>4800</v>
      </c>
      <c r="H1531" s="97"/>
      <c r="I1531" s="97"/>
      <c r="J1531" s="97"/>
      <c r="K1531" s="97"/>
      <c r="L1531" s="97"/>
      <c r="M1531" s="19" t="s">
        <v>5049</v>
      </c>
      <c r="N1531" s="20" t="n">
        <v>43291</v>
      </c>
      <c r="O1531" s="434" t="s">
        <v>15</v>
      </c>
      <c r="P1531" s="19" t="n">
        <v>1</v>
      </c>
      <c r="Q1531" s="15" t="s">
        <v>45</v>
      </c>
    </row>
    <row r="1532" customFormat="false" ht="13.8" hidden="false" customHeight="false" outlineLevel="0" collapsed="false">
      <c r="A1532" s="348" t="s">
        <v>3037</v>
      </c>
      <c r="B1532" s="19" t="s">
        <v>606</v>
      </c>
      <c r="C1532" s="91" t="s">
        <v>5050</v>
      </c>
      <c r="D1532" s="196" t="s">
        <v>4339</v>
      </c>
      <c r="E1532" s="91" t="s">
        <v>5051</v>
      </c>
      <c r="F1532" s="19" t="s">
        <v>4971</v>
      </c>
      <c r="G1532" s="19" t="n">
        <v>3700</v>
      </c>
      <c r="H1532" s="97"/>
      <c r="I1532" s="97"/>
      <c r="J1532" s="97"/>
      <c r="K1532" s="97"/>
      <c r="L1532" s="97"/>
      <c r="M1532" s="19" t="s">
        <v>5052</v>
      </c>
      <c r="N1532" s="20" t="n">
        <v>43291</v>
      </c>
      <c r="O1532" s="434" t="s">
        <v>15</v>
      </c>
      <c r="P1532" s="19" t="n">
        <v>1</v>
      </c>
      <c r="Q1532" s="15" t="s">
        <v>45</v>
      </c>
    </row>
    <row r="1533" customFormat="false" ht="13.8" hidden="false" customHeight="false" outlineLevel="0" collapsed="false">
      <c r="A1533" s="97"/>
      <c r="B1533" s="97"/>
      <c r="C1533" s="97"/>
      <c r="D1533" s="97"/>
      <c r="E1533" s="97"/>
      <c r="F1533" s="97"/>
      <c r="G1533" s="97"/>
      <c r="H1533" s="97"/>
      <c r="I1533" s="97"/>
      <c r="J1533" s="97"/>
      <c r="K1533" s="97"/>
      <c r="L1533" s="97"/>
      <c r="M1533" s="97"/>
      <c r="N1533" s="97"/>
      <c r="O1533" s="97"/>
      <c r="P1533" s="97"/>
      <c r="Q1533" s="15" t="s">
        <v>45</v>
      </c>
    </row>
    <row r="1534" customFormat="false" ht="13.8" hidden="false" customHeight="false" outlineLevel="0" collapsed="false">
      <c r="A1534" s="3" t="s">
        <v>34</v>
      </c>
      <c r="B1534" s="59" t="s">
        <v>1</v>
      </c>
      <c r="C1534" s="4" t="s">
        <v>35</v>
      </c>
      <c r="D1534" s="4" t="s">
        <v>3</v>
      </c>
      <c r="E1534" s="4" t="s">
        <v>1021</v>
      </c>
      <c r="F1534" s="5" t="s">
        <v>37</v>
      </c>
      <c r="G1534" s="4" t="s">
        <v>38</v>
      </c>
      <c r="H1534" s="6" t="s">
        <v>39</v>
      </c>
      <c r="I1534" s="6"/>
      <c r="J1534" s="6"/>
      <c r="K1534" s="6" t="s">
        <v>40</v>
      </c>
      <c r="L1534" s="6"/>
      <c r="M1534" s="4" t="s">
        <v>41</v>
      </c>
      <c r="N1534" s="6" t="s">
        <v>42</v>
      </c>
      <c r="O1534" s="370" t="s">
        <v>43</v>
      </c>
      <c r="P1534" s="4" t="s">
        <v>44</v>
      </c>
      <c r="Q1534" s="15" t="s">
        <v>45</v>
      </c>
    </row>
    <row r="1535" customFormat="false" ht="13.8" hidden="false" customHeight="false" outlineLevel="0" collapsed="false">
      <c r="A1535" s="105" t="n">
        <v>43291</v>
      </c>
      <c r="B1535" s="465" t="s">
        <v>260</v>
      </c>
      <c r="C1535" s="97"/>
      <c r="D1535" s="97"/>
      <c r="E1535" s="10"/>
      <c r="F1535" s="11" t="n">
        <f aca="false">G1535+H1535+K1535</f>
        <v>65840</v>
      </c>
      <c r="G1535" s="12" t="n">
        <f aca="false">SUM(G1536:G1561)</f>
        <v>51240</v>
      </c>
      <c r="H1535" s="115" t="n">
        <f aca="false">SUM(H1536:H1558)</f>
        <v>14600</v>
      </c>
      <c r="I1535" s="12"/>
      <c r="J1535" s="12"/>
      <c r="K1535" s="12" t="n">
        <f aca="false">SUM(K1536:K1565)</f>
        <v>0</v>
      </c>
      <c r="L1535" s="12"/>
      <c r="M1535" s="466"/>
      <c r="N1535" s="466"/>
      <c r="O1535" s="97"/>
      <c r="P1535" s="12" t="n">
        <f aca="false">SUM(P1536:P23483)</f>
        <v>2.78794528526747E+041</v>
      </c>
      <c r="Q1535" s="15" t="s">
        <v>45</v>
      </c>
    </row>
    <row r="1536" customFormat="false" ht="13.8" hidden="false" customHeight="false" outlineLevel="0" collapsed="false">
      <c r="A1536" s="348" t="s">
        <v>1810</v>
      </c>
      <c r="B1536" s="110" t="n">
        <v>0.416666666666667</v>
      </c>
      <c r="C1536" s="91" t="s">
        <v>5053</v>
      </c>
      <c r="D1536" s="19" t="s">
        <v>110</v>
      </c>
      <c r="E1536" s="19" t="s">
        <v>5054</v>
      </c>
      <c r="F1536" s="19" t="s">
        <v>5055</v>
      </c>
      <c r="G1536" s="19" t="s">
        <v>5056</v>
      </c>
      <c r="H1536" s="97"/>
      <c r="I1536" s="97"/>
      <c r="J1536" s="97"/>
      <c r="K1536" s="97"/>
      <c r="L1536" s="97"/>
      <c r="M1536" s="97"/>
      <c r="N1536" s="97"/>
      <c r="O1536" s="247" t="s">
        <v>5057</v>
      </c>
      <c r="P1536" s="19" t="n">
        <v>1</v>
      </c>
      <c r="Q1536" s="15" t="s">
        <v>45</v>
      </c>
    </row>
    <row r="1537" customFormat="false" ht="13.8" hidden="false" customHeight="false" outlineLevel="0" collapsed="false">
      <c r="A1537" s="348" t="s">
        <v>1814</v>
      </c>
      <c r="B1537" s="110" t="n">
        <v>0.434027777777778</v>
      </c>
      <c r="C1537" s="329" t="s">
        <v>5058</v>
      </c>
      <c r="D1537" s="19" t="s">
        <v>110</v>
      </c>
      <c r="E1537" s="19" t="s">
        <v>5059</v>
      </c>
      <c r="F1537" s="19" t="s">
        <v>5060</v>
      </c>
      <c r="G1537" s="19" t="s">
        <v>4928</v>
      </c>
      <c r="H1537" s="97"/>
      <c r="I1537" s="97"/>
      <c r="J1537" s="97"/>
      <c r="K1537" s="97"/>
      <c r="L1537" s="97"/>
      <c r="M1537" s="97"/>
      <c r="N1537" s="97"/>
      <c r="O1537" s="369" t="s">
        <v>5061</v>
      </c>
      <c r="P1537" s="19" t="n">
        <v>1</v>
      </c>
      <c r="Q1537" s="15" t="s">
        <v>45</v>
      </c>
    </row>
    <row r="1538" customFormat="false" ht="13.8" hidden="false" customHeight="false" outlineLevel="0" collapsed="false">
      <c r="A1538" s="348" t="s">
        <v>1819</v>
      </c>
      <c r="B1538" s="110" t="n">
        <v>0.436111111111111</v>
      </c>
      <c r="C1538" s="98" t="n">
        <v>9653183847</v>
      </c>
      <c r="D1538" s="19" t="s">
        <v>110</v>
      </c>
      <c r="E1538" s="19" t="s">
        <v>4201</v>
      </c>
      <c r="F1538" s="19" t="s">
        <v>3584</v>
      </c>
      <c r="G1538" s="97"/>
      <c r="H1538" s="97"/>
      <c r="I1538" s="97"/>
      <c r="J1538" s="97"/>
      <c r="K1538" s="97"/>
      <c r="L1538" s="97"/>
      <c r="M1538" s="97"/>
      <c r="N1538" s="97"/>
      <c r="O1538" s="500" t="s">
        <v>5062</v>
      </c>
      <c r="P1538" s="19" t="n">
        <v>1</v>
      </c>
      <c r="Q1538" s="15" t="s">
        <v>45</v>
      </c>
    </row>
    <row r="1539" customFormat="false" ht="13.8" hidden="false" customHeight="false" outlineLevel="0" collapsed="false">
      <c r="A1539" s="348" t="s">
        <v>1673</v>
      </c>
      <c r="B1539" s="19" t="s">
        <v>457</v>
      </c>
      <c r="C1539" s="91" t="s">
        <v>5063</v>
      </c>
      <c r="D1539" s="19" t="s">
        <v>476</v>
      </c>
      <c r="E1539" s="91" t="s">
        <v>5064</v>
      </c>
      <c r="F1539" s="97"/>
      <c r="G1539" s="19" t="s">
        <v>5065</v>
      </c>
      <c r="H1539" s="97"/>
      <c r="I1539" s="97"/>
      <c r="J1539" s="97"/>
      <c r="K1539" s="97"/>
      <c r="L1539" s="97"/>
      <c r="M1539" s="97"/>
      <c r="N1539" s="97"/>
      <c r="O1539" s="342" t="s">
        <v>5066</v>
      </c>
      <c r="P1539" s="19" t="n">
        <v>1</v>
      </c>
      <c r="Q1539" s="15" t="s">
        <v>45</v>
      </c>
    </row>
    <row r="1540" customFormat="false" ht="13.8" hidden="false" customHeight="false" outlineLevel="0" collapsed="false">
      <c r="A1540" s="348" t="s">
        <v>1678</v>
      </c>
      <c r="B1540" s="19" t="s">
        <v>5067</v>
      </c>
      <c r="C1540" s="19" t="s">
        <v>5068</v>
      </c>
      <c r="D1540" s="19" t="s">
        <v>476</v>
      </c>
      <c r="E1540" s="91" t="s">
        <v>5069</v>
      </c>
      <c r="F1540" s="97"/>
      <c r="G1540" s="97"/>
      <c r="H1540" s="19" t="n">
        <v>5600</v>
      </c>
      <c r="I1540" s="97"/>
      <c r="J1540" s="97"/>
      <c r="K1540" s="97"/>
      <c r="L1540" s="97"/>
      <c r="M1540" s="19" t="s">
        <v>5070</v>
      </c>
      <c r="N1540" s="97"/>
      <c r="O1540" s="207" t="s">
        <v>5045</v>
      </c>
      <c r="P1540" s="19" t="n">
        <v>1</v>
      </c>
      <c r="Q1540" s="15" t="s">
        <v>45</v>
      </c>
    </row>
    <row r="1541" customFormat="false" ht="13.8" hidden="false" customHeight="false" outlineLevel="0" collapsed="false">
      <c r="A1541" s="348" t="s">
        <v>1732</v>
      </c>
      <c r="B1541" s="110" t="n">
        <v>0.45625</v>
      </c>
      <c r="C1541" s="19" t="n">
        <v>89680300990</v>
      </c>
      <c r="D1541" s="19" t="s">
        <v>110</v>
      </c>
      <c r="E1541" s="19" t="s">
        <v>5071</v>
      </c>
      <c r="F1541" s="19" t="s">
        <v>5072</v>
      </c>
      <c r="G1541" s="97"/>
      <c r="H1541" s="97"/>
      <c r="I1541" s="97"/>
      <c r="J1541" s="97"/>
      <c r="K1541" s="97"/>
      <c r="L1541" s="97"/>
      <c r="M1541" s="97"/>
      <c r="N1541" s="97"/>
      <c r="O1541" s="140" t="s">
        <v>5073</v>
      </c>
      <c r="P1541" s="19" t="n">
        <v>1</v>
      </c>
      <c r="Q1541" s="15" t="s">
        <v>45</v>
      </c>
    </row>
    <row r="1542" customFormat="false" ht="13.8" hidden="false" customHeight="false" outlineLevel="0" collapsed="false">
      <c r="A1542" s="348" t="s">
        <v>1833</v>
      </c>
      <c r="B1542" s="110" t="n">
        <v>0.458333333333333</v>
      </c>
      <c r="C1542" s="56" t="s">
        <v>5074</v>
      </c>
      <c r="D1542" s="19" t="s">
        <v>110</v>
      </c>
      <c r="E1542" s="19" t="s">
        <v>5075</v>
      </c>
      <c r="F1542" s="19" t="s">
        <v>5076</v>
      </c>
      <c r="G1542" s="19" t="s">
        <v>248</v>
      </c>
      <c r="H1542" s="97"/>
      <c r="I1542" s="97"/>
      <c r="J1542" s="97"/>
      <c r="K1542" s="97"/>
      <c r="L1542" s="97"/>
      <c r="M1542" s="97"/>
      <c r="N1542" s="97"/>
      <c r="O1542" s="337" t="s">
        <v>5077</v>
      </c>
      <c r="P1542" s="19" t="n">
        <v>1</v>
      </c>
      <c r="Q1542" s="15" t="s">
        <v>45</v>
      </c>
    </row>
    <row r="1543" customFormat="false" ht="13.8" hidden="false" customHeight="false" outlineLevel="0" collapsed="false">
      <c r="A1543" s="121" t="s">
        <v>1839</v>
      </c>
      <c r="B1543" s="141" t="s">
        <v>200</v>
      </c>
      <c r="C1543" s="141" t="s">
        <v>5078</v>
      </c>
      <c r="D1543" s="280" t="s">
        <v>4339</v>
      </c>
      <c r="E1543" s="95" t="s">
        <v>5079</v>
      </c>
      <c r="F1543" s="141" t="s">
        <v>3438</v>
      </c>
      <c r="G1543" s="141" t="s">
        <v>2950</v>
      </c>
      <c r="H1543" s="183"/>
      <c r="I1543" s="183"/>
      <c r="J1543" s="183"/>
      <c r="K1543" s="183"/>
      <c r="L1543" s="183"/>
      <c r="M1543" s="141" t="s">
        <v>5080</v>
      </c>
      <c r="N1543" s="184" t="n">
        <v>43292</v>
      </c>
      <c r="O1543" s="479" t="s">
        <v>5081</v>
      </c>
      <c r="P1543" s="141" t="n">
        <v>1</v>
      </c>
      <c r="Q1543" s="15" t="s">
        <v>45</v>
      </c>
    </row>
    <row r="1544" customFormat="false" ht="13.8" hidden="false" customHeight="false" outlineLevel="0" collapsed="false">
      <c r="A1544" s="348" t="s">
        <v>1746</v>
      </c>
      <c r="B1544" s="19" t="s">
        <v>1033</v>
      </c>
      <c r="C1544" s="19" t="s">
        <v>5082</v>
      </c>
      <c r="D1544" s="19" t="s">
        <v>476</v>
      </c>
      <c r="E1544" s="91" t="s">
        <v>5083</v>
      </c>
      <c r="F1544" s="19" t="s">
        <v>3438</v>
      </c>
      <c r="G1544" s="19" t="s">
        <v>734</v>
      </c>
      <c r="H1544" s="97"/>
      <c r="I1544" s="97"/>
      <c r="J1544" s="97"/>
      <c r="K1544" s="97"/>
      <c r="L1544" s="97"/>
      <c r="M1544" s="97"/>
      <c r="N1544" s="97"/>
      <c r="O1544" s="247" t="s">
        <v>5084</v>
      </c>
      <c r="P1544" s="19" t="n">
        <v>1</v>
      </c>
      <c r="Q1544" s="15" t="s">
        <v>45</v>
      </c>
    </row>
    <row r="1545" customFormat="false" ht="13.8" hidden="false" customHeight="false" outlineLevel="0" collapsed="false">
      <c r="A1545" s="348" t="s">
        <v>1696</v>
      </c>
      <c r="B1545" s="19" t="s">
        <v>359</v>
      </c>
      <c r="C1545" s="19" t="s">
        <v>5085</v>
      </c>
      <c r="D1545" s="196" t="s">
        <v>4339</v>
      </c>
      <c r="E1545" s="91" t="s">
        <v>5086</v>
      </c>
      <c r="F1545" s="19" t="s">
        <v>3639</v>
      </c>
      <c r="G1545" s="19" t="n">
        <v>3200</v>
      </c>
      <c r="H1545" s="97"/>
      <c r="I1545" s="97"/>
      <c r="J1545" s="97"/>
      <c r="K1545" s="97"/>
      <c r="L1545" s="97"/>
      <c r="M1545" s="19" t="s">
        <v>5087</v>
      </c>
      <c r="N1545" s="20" t="n">
        <v>43297</v>
      </c>
      <c r="O1545" s="434" t="s">
        <v>15</v>
      </c>
      <c r="P1545" s="19" t="n">
        <v>1</v>
      </c>
      <c r="Q1545" s="15" t="s">
        <v>45</v>
      </c>
    </row>
    <row r="1546" customFormat="false" ht="13.8" hidden="false" customHeight="false" outlineLevel="0" collapsed="false">
      <c r="A1546" s="348" t="s">
        <v>1758</v>
      </c>
      <c r="B1546" s="110" t="n">
        <v>0.517361111111111</v>
      </c>
      <c r="C1546" s="211" t="s">
        <v>5088</v>
      </c>
      <c r="D1546" s="196" t="s">
        <v>4339</v>
      </c>
      <c r="E1546" s="19" t="s">
        <v>5089</v>
      </c>
      <c r="F1546" s="19" t="s">
        <v>5090</v>
      </c>
      <c r="G1546" s="19" t="s">
        <v>2594</v>
      </c>
      <c r="H1546" s="97"/>
      <c r="I1546" s="97"/>
      <c r="J1546" s="97"/>
      <c r="K1546" s="97"/>
      <c r="L1546" s="97"/>
      <c r="M1546" s="97"/>
      <c r="N1546" s="97"/>
      <c r="O1546" s="247" t="s">
        <v>5091</v>
      </c>
      <c r="P1546" s="19" t="n">
        <v>1</v>
      </c>
      <c r="Q1546" s="15" t="s">
        <v>45</v>
      </c>
    </row>
    <row r="1547" customFormat="false" ht="13.8" hidden="false" customHeight="false" outlineLevel="0" collapsed="false">
      <c r="A1547" s="348" t="s">
        <v>1761</v>
      </c>
      <c r="B1547" s="19" t="s">
        <v>284</v>
      </c>
      <c r="C1547" s="211" t="s">
        <v>5092</v>
      </c>
      <c r="D1547" s="196" t="s">
        <v>4339</v>
      </c>
      <c r="E1547" s="91" t="s">
        <v>5093</v>
      </c>
      <c r="F1547" s="19" t="s">
        <v>4135</v>
      </c>
      <c r="G1547" s="19" t="s">
        <v>4928</v>
      </c>
      <c r="H1547" s="97"/>
      <c r="I1547" s="97"/>
      <c r="J1547" s="97"/>
      <c r="K1547" s="97"/>
      <c r="L1547" s="97"/>
      <c r="M1547" s="97"/>
      <c r="N1547" s="97"/>
      <c r="O1547" s="247" t="s">
        <v>5094</v>
      </c>
      <c r="P1547" s="19" t="n">
        <v>1</v>
      </c>
      <c r="Q1547" s="15" t="s">
        <v>45</v>
      </c>
    </row>
    <row r="1548" customFormat="false" ht="13.8" hidden="false" customHeight="false" outlineLevel="0" collapsed="false">
      <c r="A1548" s="348" t="s">
        <v>1765</v>
      </c>
      <c r="B1548" s="110" t="n">
        <v>0.536805555555556</v>
      </c>
      <c r="C1548" s="211" t="s">
        <v>5095</v>
      </c>
      <c r="D1548" s="196" t="s">
        <v>4339</v>
      </c>
      <c r="E1548" s="153" t="s">
        <v>5096</v>
      </c>
      <c r="F1548" s="91" t="s">
        <v>5097</v>
      </c>
      <c r="G1548" s="19" t="n">
        <v>6700</v>
      </c>
      <c r="H1548" s="97"/>
      <c r="I1548" s="97"/>
      <c r="J1548" s="97"/>
      <c r="K1548" s="97"/>
      <c r="L1548" s="97"/>
      <c r="M1548" s="19" t="s">
        <v>5098</v>
      </c>
      <c r="N1548" s="20" t="n">
        <v>43295</v>
      </c>
      <c r="O1548" s="434" t="s">
        <v>15</v>
      </c>
      <c r="P1548" s="19" t="n">
        <v>1</v>
      </c>
      <c r="Q1548" s="15" t="s">
        <v>45</v>
      </c>
    </row>
    <row r="1549" customFormat="false" ht="13.8" hidden="false" customHeight="false" outlineLevel="0" collapsed="false">
      <c r="A1549" s="348" t="s">
        <v>4300</v>
      </c>
      <c r="B1549" s="150" t="n">
        <v>43386</v>
      </c>
      <c r="C1549" s="19" t="n">
        <v>89262244345</v>
      </c>
      <c r="D1549" s="19" t="s">
        <v>476</v>
      </c>
      <c r="E1549" s="19" t="s">
        <v>5099</v>
      </c>
      <c r="F1549" s="19" t="s">
        <v>5100</v>
      </c>
      <c r="G1549" s="19" t="s">
        <v>5101</v>
      </c>
      <c r="H1549" s="97"/>
      <c r="I1549" s="97"/>
      <c r="J1549" s="97"/>
      <c r="K1549" s="97"/>
      <c r="L1549" s="97"/>
      <c r="M1549" s="97"/>
      <c r="N1549" s="97"/>
      <c r="O1549" s="337" t="s">
        <v>5102</v>
      </c>
      <c r="P1549" s="19" t="n">
        <v>1</v>
      </c>
      <c r="Q1549" s="15" t="s">
        <v>45</v>
      </c>
    </row>
    <row r="1550" customFormat="false" ht="13.8" hidden="false" customHeight="false" outlineLevel="0" collapsed="false">
      <c r="A1550" s="348" t="s">
        <v>4304</v>
      </c>
      <c r="B1550" s="110" t="n">
        <v>0.552083333333333</v>
      </c>
      <c r="C1550" s="19" t="s">
        <v>5103</v>
      </c>
      <c r="D1550" s="19" t="s">
        <v>110</v>
      </c>
      <c r="E1550" s="19" t="s">
        <v>5104</v>
      </c>
      <c r="F1550" s="19" t="s">
        <v>102</v>
      </c>
      <c r="G1550" s="19" t="n">
        <v>2800</v>
      </c>
      <c r="H1550" s="97"/>
      <c r="I1550" s="97"/>
      <c r="J1550" s="97"/>
      <c r="K1550" s="97"/>
      <c r="M1550" s="24" t="s">
        <v>4845</v>
      </c>
      <c r="N1550" s="20" t="n">
        <v>43294</v>
      </c>
      <c r="O1550" s="434" t="s">
        <v>15</v>
      </c>
      <c r="P1550" s="19" t="n">
        <v>1</v>
      </c>
      <c r="Q1550" s="15" t="s">
        <v>45</v>
      </c>
    </row>
    <row r="1551" customFormat="false" ht="13.8" hidden="false" customHeight="false" outlineLevel="0" collapsed="false">
      <c r="A1551" s="348" t="s">
        <v>4309</v>
      </c>
      <c r="B1551" s="19" t="s">
        <v>887</v>
      </c>
      <c r="C1551" s="91" t="s">
        <v>5105</v>
      </c>
      <c r="D1551" s="196" t="s">
        <v>4339</v>
      </c>
      <c r="E1551" s="91" t="s">
        <v>5106</v>
      </c>
      <c r="F1551" s="19" t="s">
        <v>3883</v>
      </c>
      <c r="G1551" s="19"/>
      <c r="H1551" s="19" t="n">
        <v>9000</v>
      </c>
      <c r="I1551" s="97"/>
      <c r="J1551" s="97"/>
      <c r="K1551" s="97"/>
      <c r="L1551" s="97"/>
      <c r="M1551" s="19" t="s">
        <v>5107</v>
      </c>
      <c r="N1551" s="20" t="n">
        <v>43294</v>
      </c>
      <c r="O1551" s="207" t="s">
        <v>5108</v>
      </c>
      <c r="P1551" s="19" t="n">
        <v>1</v>
      </c>
      <c r="Q1551" s="15" t="s">
        <v>45</v>
      </c>
    </row>
    <row r="1552" customFormat="false" ht="13.8" hidden="false" customHeight="false" outlineLevel="0" collapsed="false">
      <c r="A1552" s="348" t="s">
        <v>1781</v>
      </c>
      <c r="B1552" s="19" t="s">
        <v>983</v>
      </c>
      <c r="C1552" s="91" t="s">
        <v>5109</v>
      </c>
      <c r="D1552" s="196" t="s">
        <v>4339</v>
      </c>
      <c r="E1552" s="91" t="s">
        <v>5110</v>
      </c>
      <c r="F1552" s="19" t="s">
        <v>3809</v>
      </c>
      <c r="G1552" s="19" t="n">
        <v>5500</v>
      </c>
      <c r="H1552" s="97"/>
      <c r="I1552" s="97"/>
      <c r="J1552" s="97"/>
      <c r="K1552" s="97"/>
      <c r="L1552" s="97"/>
      <c r="M1552" s="19" t="s">
        <v>5111</v>
      </c>
      <c r="N1552" s="20" t="n">
        <v>43292</v>
      </c>
      <c r="O1552" s="434" t="s">
        <v>15</v>
      </c>
      <c r="P1552" s="19" t="n">
        <v>1</v>
      </c>
      <c r="Q1552" s="15" t="s">
        <v>45</v>
      </c>
    </row>
    <row r="1553" customFormat="false" ht="13.8" hidden="false" customHeight="false" outlineLevel="0" collapsed="false">
      <c r="A1553" s="348" t="s">
        <v>1914</v>
      </c>
      <c r="B1553" s="249" t="n">
        <v>0.576388888888889</v>
      </c>
      <c r="C1553" s="95" t="s">
        <v>5112</v>
      </c>
      <c r="D1553" s="141" t="s">
        <v>3956</v>
      </c>
      <c r="E1553" s="141" t="s">
        <v>5113</v>
      </c>
      <c r="F1553" s="141" t="s">
        <v>4175</v>
      </c>
      <c r="G1553" s="141" t="s">
        <v>1328</v>
      </c>
      <c r="H1553" s="183"/>
      <c r="I1553" s="183"/>
      <c r="J1553" s="183"/>
      <c r="K1553" s="183"/>
      <c r="L1553" s="278"/>
      <c r="M1553" s="250" t="s">
        <v>5114</v>
      </c>
      <c r="N1553" s="184" t="n">
        <v>43295</v>
      </c>
      <c r="O1553" s="479" t="s">
        <v>5115</v>
      </c>
      <c r="P1553" s="141" t="n">
        <v>1</v>
      </c>
      <c r="Q1553" s="15" t="s">
        <v>45</v>
      </c>
    </row>
    <row r="1554" customFormat="false" ht="13.8" hidden="false" customHeight="false" outlineLevel="0" collapsed="false">
      <c r="A1554" s="348" t="s">
        <v>1917</v>
      </c>
      <c r="B1554" s="19" t="s">
        <v>227</v>
      </c>
      <c r="C1554" s="91" t="s">
        <v>5116</v>
      </c>
      <c r="D1554" s="196" t="s">
        <v>4339</v>
      </c>
      <c r="E1554" s="91" t="s">
        <v>5117</v>
      </c>
      <c r="F1554" s="24" t="s">
        <v>5118</v>
      </c>
      <c r="G1554" s="19" t="n">
        <v>4800</v>
      </c>
      <c r="H1554" s="97"/>
      <c r="I1554" s="97"/>
      <c r="J1554" s="97"/>
      <c r="K1554" s="97"/>
      <c r="L1554" s="97"/>
      <c r="M1554" s="19" t="s">
        <v>5119</v>
      </c>
      <c r="N1554" s="20" t="n">
        <v>43292</v>
      </c>
      <c r="O1554" s="434" t="s">
        <v>15</v>
      </c>
      <c r="P1554" s="19" t="n">
        <v>1</v>
      </c>
      <c r="Q1554" s="15" t="s">
        <v>45</v>
      </c>
    </row>
    <row r="1555" customFormat="false" ht="13.8" hidden="false" customHeight="false" outlineLevel="0" collapsed="false">
      <c r="A1555" s="348" t="s">
        <v>3008</v>
      </c>
      <c r="B1555" s="150" t="n">
        <v>43387</v>
      </c>
      <c r="C1555" s="211" t="s">
        <v>5120</v>
      </c>
      <c r="D1555" s="196" t="s">
        <v>4339</v>
      </c>
      <c r="E1555" s="91" t="s">
        <v>5121</v>
      </c>
      <c r="F1555" s="19" t="s">
        <v>3438</v>
      </c>
      <c r="G1555" s="19" t="s">
        <v>1379</v>
      </c>
      <c r="H1555" s="97"/>
      <c r="I1555" s="97"/>
      <c r="J1555" s="97"/>
      <c r="K1555" s="97"/>
      <c r="L1555" s="97"/>
      <c r="M1555" s="97"/>
      <c r="N1555" s="97"/>
      <c r="O1555" s="337" t="s">
        <v>5122</v>
      </c>
      <c r="P1555" s="19" t="n">
        <v>1</v>
      </c>
      <c r="Q1555" s="15" t="s">
        <v>45</v>
      </c>
    </row>
    <row r="1556" customFormat="false" ht="13.8" hidden="false" customHeight="false" outlineLevel="0" collapsed="false">
      <c r="A1556" s="348" t="s">
        <v>3012</v>
      </c>
      <c r="B1556" s="19" t="s">
        <v>404</v>
      </c>
      <c r="C1556" s="19" t="s">
        <v>5123</v>
      </c>
      <c r="D1556" s="196" t="s">
        <v>4339</v>
      </c>
      <c r="E1556" s="91" t="s">
        <v>5124</v>
      </c>
      <c r="F1556" s="19" t="s">
        <v>5125</v>
      </c>
      <c r="G1556" s="19" t="s">
        <v>788</v>
      </c>
      <c r="H1556" s="97"/>
      <c r="I1556" s="97"/>
      <c r="J1556" s="97"/>
      <c r="K1556" s="97"/>
      <c r="L1556" s="97"/>
      <c r="M1556" s="97"/>
      <c r="N1556" s="97"/>
      <c r="O1556" s="337" t="s">
        <v>5126</v>
      </c>
      <c r="P1556" s="19" t="n">
        <v>1</v>
      </c>
      <c r="Q1556" s="15" t="s">
        <v>45</v>
      </c>
    </row>
    <row r="1557" customFormat="false" ht="13.8" hidden="false" customHeight="false" outlineLevel="0" collapsed="false">
      <c r="A1557" s="348" t="s">
        <v>1798</v>
      </c>
      <c r="B1557" s="19" t="s">
        <v>1016</v>
      </c>
      <c r="C1557" s="19" t="s">
        <v>5127</v>
      </c>
      <c r="D1557" s="196" t="s">
        <v>4339</v>
      </c>
      <c r="E1557" s="91" t="s">
        <v>5128</v>
      </c>
      <c r="F1557" s="19" t="s">
        <v>3809</v>
      </c>
      <c r="G1557" s="19" t="n">
        <v>5500</v>
      </c>
      <c r="H1557" s="97"/>
      <c r="I1557" s="97"/>
      <c r="J1557" s="97"/>
      <c r="K1557" s="97"/>
      <c r="L1557" s="97"/>
      <c r="M1557" s="19" t="s">
        <v>5129</v>
      </c>
      <c r="N1557" s="20" t="n">
        <v>43295</v>
      </c>
      <c r="O1557" s="434" t="s">
        <v>15</v>
      </c>
      <c r="P1557" s="19" t="n">
        <v>1</v>
      </c>
      <c r="Q1557" s="15" t="s">
        <v>45</v>
      </c>
    </row>
    <row r="1558" customFormat="false" ht="13.8" hidden="false" customHeight="false" outlineLevel="0" collapsed="false">
      <c r="A1558" s="348" t="s">
        <v>1801</v>
      </c>
      <c r="B1558" s="20" t="n">
        <v>43237</v>
      </c>
      <c r="C1558" s="19" t="s">
        <v>5130</v>
      </c>
      <c r="D1558" s="196" t="s">
        <v>4339</v>
      </c>
      <c r="E1558" s="91" t="s">
        <v>5131</v>
      </c>
      <c r="F1558" s="19" t="s">
        <v>3809</v>
      </c>
      <c r="G1558" s="19" t="s">
        <v>949</v>
      </c>
      <c r="H1558" s="97"/>
      <c r="I1558" s="97"/>
      <c r="J1558" s="97"/>
      <c r="K1558" s="97"/>
      <c r="L1558" s="97"/>
      <c r="M1558" s="97"/>
      <c r="N1558" s="97"/>
      <c r="O1558" s="337" t="s">
        <v>5132</v>
      </c>
      <c r="P1558" s="19" t="n">
        <v>1</v>
      </c>
      <c r="Q1558" s="15" t="s">
        <v>45</v>
      </c>
    </row>
    <row r="1559" customFormat="false" ht="13.8" hidden="false" customHeight="false" outlineLevel="0" collapsed="false">
      <c r="A1559" s="238" t="s">
        <v>3021</v>
      </c>
      <c r="B1559" s="19" t="s">
        <v>386</v>
      </c>
      <c r="C1559" s="19" t="s">
        <v>5133</v>
      </c>
      <c r="D1559" s="19" t="s">
        <v>110</v>
      </c>
      <c r="E1559" s="91" t="s">
        <v>5134</v>
      </c>
      <c r="F1559" s="19" t="s">
        <v>5135</v>
      </c>
      <c r="G1559" s="19" t="n">
        <v>5740</v>
      </c>
      <c r="H1559" s="97"/>
      <c r="I1559" s="97"/>
      <c r="J1559" s="97"/>
      <c r="K1559" s="97"/>
      <c r="L1559" s="128"/>
      <c r="M1559" s="501" t="s">
        <v>1611</v>
      </c>
      <c r="N1559" s="20" t="n">
        <v>43293</v>
      </c>
      <c r="O1559" s="434" t="s">
        <v>5136</v>
      </c>
      <c r="P1559" s="19" t="n">
        <v>1</v>
      </c>
      <c r="Q1559" s="15" t="s">
        <v>45</v>
      </c>
    </row>
    <row r="1560" customFormat="false" ht="13.8" hidden="false" customHeight="false" outlineLevel="0" collapsed="false">
      <c r="A1560" s="238" t="s">
        <v>5137</v>
      </c>
      <c r="B1560" s="19" t="s">
        <v>304</v>
      </c>
      <c r="C1560" s="19" t="s">
        <v>5133</v>
      </c>
      <c r="D1560" s="196" t="s">
        <v>5138</v>
      </c>
      <c r="E1560" s="91" t="s">
        <v>5139</v>
      </c>
      <c r="F1560" s="19" t="s">
        <v>5140</v>
      </c>
      <c r="G1560" s="19" t="n">
        <v>17000</v>
      </c>
      <c r="H1560" s="97"/>
      <c r="I1560" s="97"/>
      <c r="J1560" s="97"/>
      <c r="K1560" s="97"/>
      <c r="L1560" s="97"/>
      <c r="M1560" s="19" t="s">
        <v>5141</v>
      </c>
      <c r="N1560" s="20" t="n">
        <v>43293</v>
      </c>
      <c r="O1560" s="434" t="s">
        <v>5136</v>
      </c>
      <c r="P1560" s="19" t="n">
        <v>1</v>
      </c>
      <c r="Q1560" s="15" t="s">
        <v>45</v>
      </c>
    </row>
    <row r="1561" customFormat="false" ht="13.8" hidden="false" customHeight="false" outlineLevel="0" collapsed="false">
      <c r="A1561" s="97"/>
      <c r="B1561" s="97"/>
      <c r="C1561" s="97"/>
      <c r="D1561" s="97"/>
      <c r="E1561" s="97"/>
      <c r="F1561" s="97"/>
      <c r="G1561" s="97"/>
      <c r="H1561" s="97"/>
      <c r="I1561" s="97"/>
      <c r="J1561" s="97"/>
      <c r="K1561" s="97"/>
      <c r="L1561" s="97"/>
      <c r="M1561" s="97"/>
      <c r="N1561" s="97"/>
      <c r="O1561" s="97"/>
      <c r="P1561" s="97"/>
      <c r="Q1561" s="15" t="s">
        <v>45</v>
      </c>
    </row>
    <row r="1562" customFormat="false" ht="13.8" hidden="false" customHeight="false" outlineLevel="0" collapsed="false">
      <c r="A1562" s="3" t="s">
        <v>34</v>
      </c>
      <c r="B1562" s="59" t="s">
        <v>1</v>
      </c>
      <c r="C1562" s="4" t="s">
        <v>35</v>
      </c>
      <c r="D1562" s="4" t="s">
        <v>3</v>
      </c>
      <c r="E1562" s="4" t="s">
        <v>1021</v>
      </c>
      <c r="F1562" s="5" t="s">
        <v>37</v>
      </c>
      <c r="G1562" s="4" t="s">
        <v>38</v>
      </c>
      <c r="H1562" s="6" t="s">
        <v>39</v>
      </c>
      <c r="I1562" s="6"/>
      <c r="J1562" s="6"/>
      <c r="K1562" s="6" t="s">
        <v>40</v>
      </c>
      <c r="L1562" s="6"/>
      <c r="M1562" s="4" t="s">
        <v>41</v>
      </c>
      <c r="N1562" s="6" t="s">
        <v>42</v>
      </c>
      <c r="O1562" s="370" t="s">
        <v>43</v>
      </c>
      <c r="P1562" s="4" t="s">
        <v>44</v>
      </c>
      <c r="Q1562" s="15" t="s">
        <v>45</v>
      </c>
    </row>
    <row r="1563" customFormat="false" ht="13.8" hidden="false" customHeight="false" outlineLevel="0" collapsed="false">
      <c r="A1563" s="105" t="n">
        <v>43292</v>
      </c>
      <c r="B1563" s="465" t="s">
        <v>311</v>
      </c>
      <c r="C1563" s="97"/>
      <c r="D1563" s="97"/>
      <c r="E1563" s="10"/>
      <c r="F1563" s="11" t="n">
        <f aca="false">G1563+H1563+K1563</f>
        <v>73200</v>
      </c>
      <c r="G1563" s="12" t="n">
        <f aca="false">SUM(G1564:G1593)</f>
        <v>31700</v>
      </c>
      <c r="H1563" s="115" t="n">
        <f aca="false">SUM(H1564:H1593)</f>
        <v>41500</v>
      </c>
      <c r="I1563" s="12"/>
      <c r="J1563" s="12"/>
      <c r="K1563" s="12" t="n">
        <f aca="false">SUM(K1564:K1593)</f>
        <v>0</v>
      </c>
      <c r="L1563" s="12"/>
      <c r="M1563" s="466"/>
      <c r="N1563" s="466"/>
      <c r="O1563" s="97"/>
      <c r="P1563" s="12" t="n">
        <f aca="false">SUM(P1564:P23511)</f>
        <v>1.39397264263373E+041</v>
      </c>
      <c r="Q1563" s="15" t="s">
        <v>45</v>
      </c>
    </row>
    <row r="1564" customFormat="false" ht="13.8" hidden="false" customHeight="false" outlineLevel="0" collapsed="false">
      <c r="A1564" s="348" t="s">
        <v>1810</v>
      </c>
      <c r="B1564" s="19" t="s">
        <v>5142</v>
      </c>
      <c r="C1564" s="19" t="s">
        <v>5143</v>
      </c>
      <c r="D1564" s="19" t="s">
        <v>476</v>
      </c>
      <c r="E1564" s="19" t="s">
        <v>5144</v>
      </c>
      <c r="F1564" s="19" t="s">
        <v>5145</v>
      </c>
      <c r="G1564" s="19" t="s">
        <v>2950</v>
      </c>
      <c r="H1564" s="97"/>
      <c r="I1564" s="97"/>
      <c r="J1564" s="97"/>
      <c r="K1564" s="97"/>
      <c r="L1564" s="97"/>
      <c r="M1564" s="97"/>
      <c r="N1564" s="97"/>
      <c r="O1564" s="337" t="s">
        <v>5146</v>
      </c>
      <c r="P1564" s="19" t="n">
        <v>1</v>
      </c>
      <c r="Q1564" s="15" t="s">
        <v>45</v>
      </c>
    </row>
    <row r="1565" customFormat="false" ht="13.8" hidden="false" customHeight="false" outlineLevel="0" collapsed="false">
      <c r="A1565" s="348" t="s">
        <v>1814</v>
      </c>
      <c r="B1565" s="110" t="n">
        <v>0.435416666666667</v>
      </c>
      <c r="C1565" s="349" t="s">
        <v>5147</v>
      </c>
      <c r="D1565" s="19" t="s">
        <v>110</v>
      </c>
      <c r="E1565" s="19" t="s">
        <v>129</v>
      </c>
      <c r="F1565" s="19" t="s">
        <v>5148</v>
      </c>
      <c r="G1565" s="19" t="n">
        <v>3500</v>
      </c>
      <c r="H1565" s="97"/>
      <c r="I1565" s="97"/>
      <c r="J1565" s="97"/>
      <c r="K1565" s="97"/>
      <c r="M1565" s="502" t="s">
        <v>5149</v>
      </c>
      <c r="N1565" s="20" t="n">
        <v>43293</v>
      </c>
      <c r="O1565" s="434" t="s">
        <v>15</v>
      </c>
      <c r="P1565" s="19" t="n">
        <v>1</v>
      </c>
      <c r="Q1565" s="15" t="s">
        <v>45</v>
      </c>
    </row>
    <row r="1566" customFormat="false" ht="13.8" hidden="false" customHeight="false" outlineLevel="0" collapsed="false">
      <c r="A1566" s="348" t="s">
        <v>1819</v>
      </c>
      <c r="B1566" s="19" t="s">
        <v>449</v>
      </c>
      <c r="C1566" s="19" t="n">
        <v>79852252685</v>
      </c>
      <c r="D1566" s="196" t="s">
        <v>4339</v>
      </c>
      <c r="E1566" s="19" t="s">
        <v>5150</v>
      </c>
      <c r="F1566" s="19" t="s">
        <v>5150</v>
      </c>
      <c r="G1566" s="97"/>
      <c r="H1566" s="97"/>
      <c r="I1566" s="97"/>
      <c r="J1566" s="97"/>
      <c r="K1566" s="97"/>
      <c r="L1566" s="97"/>
      <c r="M1566" s="97"/>
      <c r="N1566" s="97"/>
      <c r="O1566" s="152" t="s">
        <v>5151</v>
      </c>
      <c r="P1566" s="19" t="n">
        <v>1</v>
      </c>
      <c r="Q1566" s="15" t="s">
        <v>45</v>
      </c>
    </row>
    <row r="1567" customFormat="false" ht="13.8" hidden="false" customHeight="false" outlineLevel="0" collapsed="false">
      <c r="A1567" s="348" t="s">
        <v>5152</v>
      </c>
      <c r="B1567" s="97"/>
      <c r="C1567" s="19" t="s">
        <v>5153</v>
      </c>
      <c r="D1567" s="19" t="s">
        <v>476</v>
      </c>
      <c r="E1567" s="91" t="s">
        <v>5154</v>
      </c>
      <c r="F1567" s="19" t="s">
        <v>5155</v>
      </c>
      <c r="G1567" s="19" t="s">
        <v>5156</v>
      </c>
      <c r="H1567" s="97"/>
      <c r="I1567" s="97"/>
      <c r="J1567" s="97"/>
      <c r="K1567" s="97"/>
      <c r="L1567" s="97"/>
      <c r="M1567" s="97"/>
      <c r="N1567" s="97"/>
      <c r="O1567" s="337" t="s">
        <v>5157</v>
      </c>
      <c r="P1567" s="19" t="n">
        <v>1</v>
      </c>
      <c r="Q1567" s="15" t="s">
        <v>45</v>
      </c>
    </row>
    <row r="1568" customFormat="false" ht="13.8" hidden="false" customHeight="false" outlineLevel="0" collapsed="false">
      <c r="A1568" s="348" t="s">
        <v>1678</v>
      </c>
      <c r="B1568" s="20" t="n">
        <v>43170</v>
      </c>
      <c r="C1568" s="19" t="s">
        <v>5158</v>
      </c>
      <c r="D1568" s="196" t="s">
        <v>4339</v>
      </c>
      <c r="E1568" s="91" t="s">
        <v>5159</v>
      </c>
      <c r="F1568" s="15" t="s">
        <v>3693</v>
      </c>
      <c r="G1568" s="19" t="s">
        <v>5160</v>
      </c>
      <c r="H1568" s="97"/>
      <c r="I1568" s="97"/>
      <c r="J1568" s="97"/>
      <c r="K1568" s="97"/>
      <c r="L1568" s="97"/>
      <c r="M1568" s="97"/>
      <c r="N1568" s="97"/>
      <c r="O1568" s="152" t="s">
        <v>1902</v>
      </c>
      <c r="P1568" s="19" t="n">
        <v>1</v>
      </c>
      <c r="Q1568" s="15" t="s">
        <v>45</v>
      </c>
    </row>
    <row r="1569" customFormat="false" ht="13.8" hidden="false" customHeight="false" outlineLevel="0" collapsed="false">
      <c r="A1569" s="19" t="s">
        <v>5161</v>
      </c>
      <c r="B1569" s="19" t="s">
        <v>5161</v>
      </c>
      <c r="C1569" s="19" t="s">
        <v>5162</v>
      </c>
      <c r="D1569" s="19" t="s">
        <v>476</v>
      </c>
      <c r="E1569" s="19" t="s">
        <v>5163</v>
      </c>
      <c r="F1569" s="19" t="s">
        <v>5164</v>
      </c>
      <c r="G1569" s="19"/>
      <c r="H1569" s="19" t="n">
        <v>18000</v>
      </c>
      <c r="I1569" s="19"/>
      <c r="J1569" s="19"/>
      <c r="K1569" s="19" t="s">
        <v>5161</v>
      </c>
      <c r="L1569" s="19"/>
      <c r="M1569" s="19" t="s">
        <v>5161</v>
      </c>
      <c r="N1569" s="19" t="s">
        <v>5161</v>
      </c>
      <c r="O1569" s="434" t="s">
        <v>15</v>
      </c>
      <c r="P1569" s="97"/>
      <c r="Q1569" s="15" t="s">
        <v>45</v>
      </c>
    </row>
    <row r="1570" customFormat="false" ht="13.8" hidden="false" customHeight="false" outlineLevel="0" collapsed="false">
      <c r="A1570" s="348" t="s">
        <v>1732</v>
      </c>
      <c r="B1570" s="19" t="s">
        <v>214</v>
      </c>
      <c r="C1570" s="19" t="s">
        <v>5165</v>
      </c>
      <c r="D1570" s="196" t="s">
        <v>4339</v>
      </c>
      <c r="E1570" s="91" t="s">
        <v>5166</v>
      </c>
      <c r="F1570" s="19" t="s">
        <v>3627</v>
      </c>
      <c r="G1570" s="97"/>
      <c r="H1570" s="97"/>
      <c r="I1570" s="97"/>
      <c r="J1570" s="97"/>
      <c r="K1570" s="97"/>
      <c r="L1570" s="97"/>
      <c r="M1570" s="97"/>
      <c r="N1570" s="97"/>
      <c r="O1570" s="247" t="s">
        <v>5167</v>
      </c>
      <c r="P1570" s="19" t="n">
        <v>1</v>
      </c>
      <c r="Q1570" s="15" t="s">
        <v>45</v>
      </c>
    </row>
    <row r="1571" customFormat="false" ht="13.8" hidden="false" customHeight="false" outlineLevel="0" collapsed="false">
      <c r="A1571" s="348" t="s">
        <v>1833</v>
      </c>
      <c r="B1571" s="19" t="s">
        <v>214</v>
      </c>
      <c r="C1571" s="19" t="s">
        <v>5168</v>
      </c>
      <c r="D1571" s="19" t="s">
        <v>476</v>
      </c>
      <c r="E1571" s="91" t="s">
        <v>5169</v>
      </c>
      <c r="F1571" s="91" t="s">
        <v>5170</v>
      </c>
      <c r="G1571" s="19" t="s">
        <v>569</v>
      </c>
      <c r="H1571" s="97"/>
      <c r="I1571" s="97"/>
      <c r="J1571" s="97"/>
      <c r="K1571" s="97"/>
      <c r="L1571" s="97"/>
      <c r="M1571" s="97"/>
      <c r="N1571" s="97"/>
      <c r="O1571" s="137" t="s">
        <v>5171</v>
      </c>
      <c r="P1571" s="19" t="n">
        <v>1</v>
      </c>
      <c r="Q1571" s="15" t="s">
        <v>45</v>
      </c>
    </row>
    <row r="1572" customFormat="false" ht="13.8" hidden="false" customHeight="false" outlineLevel="0" collapsed="false">
      <c r="A1572" s="348" t="s">
        <v>1839</v>
      </c>
      <c r="B1572" s="19" t="s">
        <v>589</v>
      </c>
      <c r="C1572" s="202" t="s">
        <v>5172</v>
      </c>
      <c r="D1572" s="196" t="s">
        <v>4339</v>
      </c>
      <c r="E1572" s="91" t="s">
        <v>5173</v>
      </c>
      <c r="F1572" s="24" t="s">
        <v>5118</v>
      </c>
      <c r="G1572" s="19" t="n">
        <v>5200</v>
      </c>
      <c r="H1572" s="97"/>
      <c r="I1572" s="97"/>
      <c r="J1572" s="97"/>
      <c r="K1572" s="97"/>
      <c r="L1572" s="97"/>
      <c r="M1572" s="19" t="s">
        <v>5174</v>
      </c>
      <c r="N1572" s="20" t="n">
        <v>43292</v>
      </c>
      <c r="O1572" s="434" t="s">
        <v>15</v>
      </c>
      <c r="P1572" s="19" t="n">
        <v>1</v>
      </c>
      <c r="Q1572" s="15" t="s">
        <v>45</v>
      </c>
    </row>
    <row r="1573" customFormat="false" ht="13.8" hidden="false" customHeight="false" outlineLevel="0" collapsed="false">
      <c r="A1573" s="348" t="s">
        <v>1746</v>
      </c>
      <c r="B1573" s="19" t="s">
        <v>359</v>
      </c>
      <c r="C1573" s="19" t="s">
        <v>5175</v>
      </c>
      <c r="D1573" s="196" t="s">
        <v>4339</v>
      </c>
      <c r="E1573" s="91" t="s">
        <v>5176</v>
      </c>
      <c r="F1573" s="19" t="s">
        <v>3809</v>
      </c>
      <c r="G1573" s="19" t="s">
        <v>139</v>
      </c>
      <c r="H1573" s="97"/>
      <c r="I1573" s="97"/>
      <c r="J1573" s="97"/>
      <c r="K1573" s="97"/>
      <c r="L1573" s="97"/>
      <c r="M1573" s="97"/>
      <c r="N1573" s="97"/>
      <c r="O1573" s="152" t="s">
        <v>1902</v>
      </c>
      <c r="P1573" s="19" t="n">
        <v>1</v>
      </c>
      <c r="Q1573" s="15" t="s">
        <v>45</v>
      </c>
    </row>
    <row r="1574" customFormat="false" ht="13.8" hidden="false" customHeight="false" outlineLevel="0" collapsed="false">
      <c r="A1574" s="348" t="s">
        <v>1696</v>
      </c>
      <c r="B1574" s="20" t="n">
        <v>43355</v>
      </c>
      <c r="C1574" s="19" t="s">
        <v>5177</v>
      </c>
      <c r="D1574" s="196" t="s">
        <v>4339</v>
      </c>
      <c r="E1574" s="91" t="s">
        <v>5178</v>
      </c>
      <c r="F1574" s="24" t="s">
        <v>3639</v>
      </c>
      <c r="G1574" s="97"/>
      <c r="H1574" s="97"/>
      <c r="I1574" s="97"/>
      <c r="J1574" s="97"/>
      <c r="K1574" s="97"/>
      <c r="L1574" s="97"/>
      <c r="M1574" s="97"/>
      <c r="N1574" s="97"/>
      <c r="O1574" s="155" t="s">
        <v>5179</v>
      </c>
      <c r="P1574" s="19" t="n">
        <v>1</v>
      </c>
      <c r="Q1574" s="15" t="s">
        <v>45</v>
      </c>
    </row>
    <row r="1575" customFormat="false" ht="13.8" hidden="false" customHeight="false" outlineLevel="0" collapsed="false">
      <c r="A1575" s="348" t="s">
        <v>5180</v>
      </c>
      <c r="B1575" s="97"/>
      <c r="C1575" s="19" t="s">
        <v>5181</v>
      </c>
      <c r="D1575" s="19" t="s">
        <v>476</v>
      </c>
      <c r="E1575" s="19" t="s">
        <v>5182</v>
      </c>
      <c r="F1575" s="19" t="s">
        <v>5183</v>
      </c>
      <c r="G1575" s="19" t="s">
        <v>268</v>
      </c>
      <c r="H1575" s="97"/>
      <c r="I1575" s="97"/>
      <c r="J1575" s="97"/>
      <c r="K1575" s="97"/>
      <c r="L1575" s="97"/>
      <c r="M1575" s="97"/>
      <c r="N1575" s="97"/>
      <c r="O1575" s="237" t="s">
        <v>5184</v>
      </c>
      <c r="P1575" s="19" t="n">
        <v>1</v>
      </c>
      <c r="Q1575" s="15" t="s">
        <v>45</v>
      </c>
    </row>
    <row r="1576" customFormat="false" ht="13.8" hidden="false" customHeight="false" outlineLevel="0" collapsed="false">
      <c r="A1576" s="348" t="s">
        <v>1761</v>
      </c>
      <c r="B1576" s="110" t="n">
        <v>0.519444444444444</v>
      </c>
      <c r="C1576" s="19" t="n">
        <v>89035949800</v>
      </c>
      <c r="D1576" s="19" t="s">
        <v>110</v>
      </c>
      <c r="E1576" s="19" t="s">
        <v>129</v>
      </c>
      <c r="F1576" s="19" t="s">
        <v>5185</v>
      </c>
      <c r="G1576" s="97"/>
      <c r="H1576" s="97"/>
      <c r="I1576" s="97"/>
      <c r="J1576" s="97"/>
      <c r="K1576" s="97"/>
      <c r="L1576" s="97"/>
      <c r="M1576" s="97"/>
      <c r="N1576" s="97"/>
      <c r="O1576" s="152" t="s">
        <v>1902</v>
      </c>
      <c r="P1576" s="19" t="n">
        <v>1</v>
      </c>
      <c r="Q1576" s="15" t="s">
        <v>45</v>
      </c>
    </row>
    <row r="1577" customFormat="false" ht="13.8" hidden="false" customHeight="false" outlineLevel="0" collapsed="false">
      <c r="A1577" s="348" t="s">
        <v>1765</v>
      </c>
      <c r="B1577" s="19" t="s">
        <v>5186</v>
      </c>
      <c r="C1577" s="19" t="s">
        <v>5187</v>
      </c>
      <c r="D1577" s="97"/>
      <c r="E1577" s="19" t="s">
        <v>5188</v>
      </c>
      <c r="F1577" s="19" t="s">
        <v>5189</v>
      </c>
      <c r="G1577" s="19" t="s">
        <v>614</v>
      </c>
      <c r="H1577" s="97"/>
      <c r="I1577" s="97"/>
      <c r="J1577" s="97"/>
      <c r="K1577" s="97"/>
      <c r="L1577" s="97"/>
      <c r="M1577" s="97"/>
      <c r="N1577" s="97"/>
      <c r="O1577" s="391" t="s">
        <v>5190</v>
      </c>
      <c r="P1577" s="97"/>
      <c r="Q1577" s="15" t="s">
        <v>45</v>
      </c>
    </row>
    <row r="1578" customFormat="false" ht="13.8" hidden="false" customHeight="false" outlineLevel="0" collapsed="false">
      <c r="A1578" s="348" t="s">
        <v>4300</v>
      </c>
      <c r="B1578" s="19" t="s">
        <v>5191</v>
      </c>
      <c r="C1578" s="91" t="s">
        <v>5192</v>
      </c>
      <c r="D1578" s="19" t="s">
        <v>476</v>
      </c>
      <c r="E1578" s="19" t="s">
        <v>5193</v>
      </c>
      <c r="F1578" s="19" t="s">
        <v>5194</v>
      </c>
      <c r="G1578" s="19" t="s">
        <v>5195</v>
      </c>
      <c r="H1578" s="97"/>
      <c r="I1578" s="97"/>
      <c r="J1578" s="97"/>
      <c r="K1578" s="97"/>
      <c r="L1578" s="97"/>
      <c r="M1578" s="97"/>
      <c r="N1578" s="97"/>
      <c r="O1578" s="137" t="s">
        <v>5196</v>
      </c>
      <c r="P1578" s="97"/>
      <c r="Q1578" s="15" t="s">
        <v>45</v>
      </c>
    </row>
    <row r="1579" customFormat="false" ht="13.8" hidden="false" customHeight="false" outlineLevel="0" collapsed="false">
      <c r="A1579" s="348" t="s">
        <v>4304</v>
      </c>
      <c r="B1579" s="141" t="s">
        <v>464</v>
      </c>
      <c r="C1579" s="95" t="s">
        <v>5197</v>
      </c>
      <c r="D1579" s="280" t="s">
        <v>4339</v>
      </c>
      <c r="E1579" s="95" t="s">
        <v>5198</v>
      </c>
      <c r="F1579" s="141" t="s">
        <v>5199</v>
      </c>
      <c r="G1579" s="141" t="s">
        <v>92</v>
      </c>
      <c r="H1579" s="183"/>
      <c r="I1579" s="183"/>
      <c r="J1579" s="183"/>
      <c r="K1579" s="183"/>
      <c r="L1579" s="278"/>
      <c r="M1579" s="250" t="s">
        <v>5200</v>
      </c>
      <c r="N1579" s="184" t="n">
        <v>43292</v>
      </c>
      <c r="O1579" s="503" t="s">
        <v>5201</v>
      </c>
      <c r="P1579" s="19" t="n">
        <v>1</v>
      </c>
      <c r="Q1579" s="15" t="s">
        <v>45</v>
      </c>
    </row>
    <row r="1580" customFormat="false" ht="13.8" hidden="false" customHeight="false" outlineLevel="0" collapsed="false">
      <c r="A1580" s="348" t="s">
        <v>4309</v>
      </c>
      <c r="B1580" s="19" t="s">
        <v>141</v>
      </c>
      <c r="C1580" s="19" t="s">
        <v>5202</v>
      </c>
      <c r="D1580" s="196" t="s">
        <v>4339</v>
      </c>
      <c r="E1580" s="91" t="s">
        <v>5203</v>
      </c>
      <c r="F1580" s="19" t="s">
        <v>3865</v>
      </c>
      <c r="G1580" s="19" t="s">
        <v>614</v>
      </c>
      <c r="H1580" s="97"/>
      <c r="I1580" s="97"/>
      <c r="J1580" s="97"/>
      <c r="K1580" s="97"/>
      <c r="L1580" s="97"/>
      <c r="M1580" s="97"/>
      <c r="N1580" s="97"/>
      <c r="O1580" s="337" t="s">
        <v>5157</v>
      </c>
      <c r="P1580" s="19" t="n">
        <v>1</v>
      </c>
      <c r="Q1580" s="15" t="s">
        <v>45</v>
      </c>
    </row>
    <row r="1581" customFormat="false" ht="13.8" hidden="false" customHeight="false" outlineLevel="0" collapsed="false">
      <c r="A1581" s="348" t="s">
        <v>1781</v>
      </c>
      <c r="B1581" s="19" t="s">
        <v>776</v>
      </c>
      <c r="C1581" s="211" t="s">
        <v>5204</v>
      </c>
      <c r="D1581" s="196" t="s">
        <v>4339</v>
      </c>
      <c r="E1581" s="91" t="s">
        <v>5205</v>
      </c>
      <c r="F1581" s="24" t="s">
        <v>5118</v>
      </c>
      <c r="G1581" s="19" t="n">
        <v>4700</v>
      </c>
      <c r="H1581" s="97"/>
      <c r="I1581" s="97"/>
      <c r="J1581" s="97"/>
      <c r="K1581" s="97"/>
      <c r="L1581" s="97"/>
      <c r="M1581" s="19" t="s">
        <v>5206</v>
      </c>
      <c r="N1581" s="20" t="n">
        <v>43294</v>
      </c>
      <c r="O1581" s="434" t="s">
        <v>15</v>
      </c>
      <c r="P1581" s="19" t="n">
        <v>1</v>
      </c>
      <c r="Q1581" s="15" t="s">
        <v>45</v>
      </c>
    </row>
    <row r="1582" customFormat="false" ht="13.8" hidden="false" customHeight="false" outlineLevel="0" collapsed="false">
      <c r="A1582" s="348" t="s">
        <v>1914</v>
      </c>
      <c r="B1582" s="19" t="s">
        <v>778</v>
      </c>
      <c r="C1582" s="91" t="s">
        <v>5207</v>
      </c>
      <c r="D1582" s="196" t="s">
        <v>4339</v>
      </c>
      <c r="E1582" s="91" t="s">
        <v>5208</v>
      </c>
      <c r="F1582" s="19" t="s">
        <v>5209</v>
      </c>
      <c r="G1582" s="97"/>
      <c r="H1582" s="97"/>
      <c r="I1582" s="97"/>
      <c r="J1582" s="97"/>
      <c r="K1582" s="97"/>
      <c r="L1582" s="97"/>
      <c r="M1582" s="97"/>
      <c r="N1582" s="97"/>
      <c r="O1582" s="152" t="s">
        <v>5210</v>
      </c>
      <c r="P1582" s="19" t="n">
        <v>1</v>
      </c>
      <c r="Q1582" s="15" t="s">
        <v>45</v>
      </c>
    </row>
    <row r="1583" customFormat="false" ht="13.8" hidden="false" customHeight="false" outlineLevel="0" collapsed="false">
      <c r="A1583" s="348" t="s">
        <v>1917</v>
      </c>
      <c r="B1583" s="19" t="s">
        <v>149</v>
      </c>
      <c r="C1583" s="98" t="s">
        <v>5211</v>
      </c>
      <c r="D1583" s="196" t="s">
        <v>4339</v>
      </c>
      <c r="E1583" s="91" t="s">
        <v>5212</v>
      </c>
      <c r="F1583" s="24" t="s">
        <v>3639</v>
      </c>
      <c r="G1583" s="19" t="n">
        <v>5200</v>
      </c>
      <c r="H1583" s="97"/>
      <c r="I1583" s="97"/>
      <c r="J1583" s="97"/>
      <c r="K1583" s="97"/>
      <c r="L1583" s="97"/>
      <c r="M1583" s="19" t="s">
        <v>5213</v>
      </c>
      <c r="N1583" s="20" t="n">
        <v>43292</v>
      </c>
      <c r="O1583" s="434" t="s">
        <v>15</v>
      </c>
      <c r="P1583" s="19" t="n">
        <v>1</v>
      </c>
      <c r="Q1583" s="15" t="s">
        <v>45</v>
      </c>
    </row>
    <row r="1584" customFormat="false" ht="13.8" hidden="false" customHeight="false" outlineLevel="0" collapsed="false">
      <c r="A1584" s="348" t="s">
        <v>3008</v>
      </c>
      <c r="B1584" s="19" t="s">
        <v>5214</v>
      </c>
      <c r="C1584" s="19" t="s">
        <v>5215</v>
      </c>
      <c r="D1584" s="19" t="s">
        <v>476</v>
      </c>
      <c r="E1584" s="91" t="s">
        <v>5216</v>
      </c>
      <c r="F1584" s="19" t="s">
        <v>5217</v>
      </c>
      <c r="G1584" s="19" t="s">
        <v>5218</v>
      </c>
      <c r="H1584" s="97"/>
      <c r="I1584" s="97"/>
      <c r="J1584" s="97"/>
      <c r="K1584" s="97"/>
      <c r="L1584" s="97"/>
      <c r="M1584" s="97"/>
      <c r="N1584" s="97"/>
      <c r="O1584" s="247" t="s">
        <v>5219</v>
      </c>
      <c r="P1584" s="19" t="n">
        <v>1</v>
      </c>
      <c r="Q1584" s="15" t="s">
        <v>45</v>
      </c>
    </row>
    <row r="1585" customFormat="false" ht="13.8" hidden="false" customHeight="false" outlineLevel="0" collapsed="false">
      <c r="A1585" s="348" t="s">
        <v>3012</v>
      </c>
      <c r="B1585" s="110" t="n">
        <v>0.578472222222222</v>
      </c>
      <c r="C1585" s="19" t="s">
        <v>5220</v>
      </c>
      <c r="D1585" s="19" t="s">
        <v>110</v>
      </c>
      <c r="E1585" s="19" t="s">
        <v>5221</v>
      </c>
      <c r="F1585" s="19" t="s">
        <v>5222</v>
      </c>
      <c r="G1585" s="19" t="n">
        <v>5100</v>
      </c>
      <c r="H1585" s="97"/>
      <c r="I1585" s="97"/>
      <c r="J1585" s="97"/>
      <c r="K1585" s="97"/>
      <c r="M1585" s="24" t="s">
        <v>5223</v>
      </c>
      <c r="N1585" s="20" t="n">
        <v>43293</v>
      </c>
      <c r="O1585" s="434" t="s">
        <v>15</v>
      </c>
      <c r="P1585" s="19" t="n">
        <v>1</v>
      </c>
      <c r="Q1585" s="15" t="s">
        <v>45</v>
      </c>
    </row>
    <row r="1586" customFormat="false" ht="13.8" hidden="false" customHeight="false" outlineLevel="0" collapsed="false">
      <c r="A1586" s="348" t="s">
        <v>1798</v>
      </c>
      <c r="B1586" s="19" t="s">
        <v>5224</v>
      </c>
      <c r="C1586" s="19" t="s">
        <v>5225</v>
      </c>
      <c r="D1586" s="19" t="s">
        <v>476</v>
      </c>
      <c r="E1586" s="19" t="s">
        <v>5226</v>
      </c>
      <c r="F1586" s="24" t="s">
        <v>5227</v>
      </c>
      <c r="G1586" s="24" t="s">
        <v>5227</v>
      </c>
      <c r="H1586" s="24" t="s">
        <v>5227</v>
      </c>
      <c r="I1586" s="24"/>
      <c r="J1586" s="24"/>
      <c r="K1586" s="24" t="s">
        <v>5227</v>
      </c>
      <c r="L1586" s="24"/>
      <c r="M1586" s="24" t="s">
        <v>5227</v>
      </c>
      <c r="N1586" s="24" t="s">
        <v>5227</v>
      </c>
      <c r="O1586" s="24" t="s">
        <v>5227</v>
      </c>
      <c r="P1586" s="97"/>
      <c r="Q1586" s="15" t="s">
        <v>45</v>
      </c>
    </row>
    <row r="1587" customFormat="false" ht="13.8" hidden="false" customHeight="false" outlineLevel="0" collapsed="false">
      <c r="A1587" s="348" t="s">
        <v>1801</v>
      </c>
      <c r="B1587" s="19" t="s">
        <v>593</v>
      </c>
      <c r="C1587" s="19" t="s">
        <v>5228</v>
      </c>
      <c r="D1587" s="196" t="s">
        <v>4339</v>
      </c>
      <c r="E1587" s="91" t="s">
        <v>5229</v>
      </c>
      <c r="F1587" s="19" t="s">
        <v>3865</v>
      </c>
      <c r="G1587" s="97"/>
      <c r="H1587" s="19" t="n">
        <v>9500</v>
      </c>
      <c r="I1587" s="97"/>
      <c r="J1587" s="97"/>
      <c r="K1587" s="97"/>
      <c r="L1587" s="97"/>
      <c r="M1587" s="19" t="s">
        <v>5230</v>
      </c>
      <c r="N1587" s="20" t="n">
        <v>43293</v>
      </c>
      <c r="O1587" s="207" t="s">
        <v>5231</v>
      </c>
      <c r="P1587" s="19" t="n">
        <v>1</v>
      </c>
      <c r="Q1587" s="15" t="s">
        <v>45</v>
      </c>
    </row>
    <row r="1588" customFormat="false" ht="13.8" hidden="false" customHeight="false" outlineLevel="0" collapsed="false">
      <c r="A1588" s="348" t="s">
        <v>3427</v>
      </c>
      <c r="B1588" s="19" t="s">
        <v>708</v>
      </c>
      <c r="C1588" s="91" t="s">
        <v>5232</v>
      </c>
      <c r="D1588" s="196" t="s">
        <v>4339</v>
      </c>
      <c r="E1588" s="19" t="s">
        <v>5233</v>
      </c>
      <c r="F1588" s="19" t="s">
        <v>5234</v>
      </c>
      <c r="G1588" s="97"/>
      <c r="H1588" s="97"/>
      <c r="I1588" s="97"/>
      <c r="J1588" s="97"/>
      <c r="K1588" s="97"/>
      <c r="L1588" s="97"/>
      <c r="M1588" s="97"/>
      <c r="N1588" s="97"/>
      <c r="O1588" s="469" t="s">
        <v>5235</v>
      </c>
      <c r="P1588" s="19" t="n">
        <v>1</v>
      </c>
      <c r="Q1588" s="15" t="s">
        <v>45</v>
      </c>
    </row>
    <row r="1589" customFormat="false" ht="13.8" hidden="false" customHeight="false" outlineLevel="0" collapsed="false">
      <c r="A1589" s="348" t="s">
        <v>3024</v>
      </c>
      <c r="B1589" s="19" t="s">
        <v>4565</v>
      </c>
      <c r="C1589" s="19" t="s">
        <v>5236</v>
      </c>
      <c r="D1589" s="196" t="s">
        <v>4339</v>
      </c>
      <c r="E1589" s="91" t="s">
        <v>5237</v>
      </c>
      <c r="F1589" s="91" t="s">
        <v>5238</v>
      </c>
      <c r="G1589" s="97"/>
      <c r="H1589" s="19" t="n">
        <v>14000</v>
      </c>
      <c r="I1589" s="97"/>
      <c r="J1589" s="97"/>
      <c r="K1589" s="97"/>
      <c r="L1589" s="97"/>
      <c r="M1589" s="97"/>
      <c r="N1589" s="97"/>
      <c r="O1589" s="207" t="s">
        <v>5231</v>
      </c>
      <c r="P1589" s="19" t="n">
        <v>1</v>
      </c>
      <c r="Q1589" s="15" t="s">
        <v>45</v>
      </c>
    </row>
    <row r="1590" customFormat="false" ht="13.8" hidden="false" customHeight="false" outlineLevel="0" collapsed="false">
      <c r="A1590" s="348" t="s">
        <v>3028</v>
      </c>
      <c r="B1590" s="19" t="s">
        <v>78</v>
      </c>
      <c r="C1590" s="91" t="s">
        <v>5239</v>
      </c>
      <c r="D1590" s="196" t="s">
        <v>4339</v>
      </c>
      <c r="E1590" s="91" t="s">
        <v>5240</v>
      </c>
      <c r="F1590" s="91" t="s">
        <v>5241</v>
      </c>
      <c r="G1590" s="97"/>
      <c r="H1590" s="19" t="s">
        <v>1890</v>
      </c>
      <c r="I1590" s="97"/>
      <c r="J1590" s="97"/>
      <c r="K1590" s="97"/>
      <c r="L1590" s="97"/>
      <c r="M1590" s="97"/>
      <c r="N1590" s="97"/>
      <c r="O1590" s="152" t="s">
        <v>5242</v>
      </c>
      <c r="P1590" s="19" t="n">
        <v>1</v>
      </c>
      <c r="Q1590" s="15" t="s">
        <v>45</v>
      </c>
    </row>
    <row r="1591" customFormat="false" ht="13.8" hidden="false" customHeight="false" outlineLevel="0" collapsed="false">
      <c r="A1591" s="504" t="s">
        <v>5243</v>
      </c>
      <c r="B1591" s="20" t="n">
        <v>43176</v>
      </c>
      <c r="C1591" s="19" t="s">
        <v>5244</v>
      </c>
      <c r="D1591" s="19" t="s">
        <v>5245</v>
      </c>
      <c r="E1591" s="19" t="s">
        <v>5246</v>
      </c>
      <c r="F1591" s="19" t="s">
        <v>5247</v>
      </c>
      <c r="G1591" s="19" t="n">
        <v>4500</v>
      </c>
      <c r="H1591" s="97"/>
      <c r="I1591" s="97"/>
      <c r="J1591" s="97"/>
      <c r="K1591" s="97"/>
      <c r="L1591" s="97"/>
      <c r="M1591" s="19" t="s">
        <v>5248</v>
      </c>
      <c r="N1591" s="20" t="n">
        <v>43294</v>
      </c>
      <c r="O1591" s="434" t="s">
        <v>15</v>
      </c>
      <c r="P1591" s="97"/>
      <c r="Q1591" s="15" t="s">
        <v>45</v>
      </c>
    </row>
    <row r="1592" customFormat="false" ht="13.8" hidden="false" customHeight="false" outlineLevel="0" collapsed="false">
      <c r="A1592" s="348" t="s">
        <v>3031</v>
      </c>
      <c r="B1592" s="19" t="s">
        <v>294</v>
      </c>
      <c r="C1592" s="19" t="s">
        <v>5249</v>
      </c>
      <c r="D1592" s="19" t="s">
        <v>5138</v>
      </c>
      <c r="E1592" s="91" t="s">
        <v>5250</v>
      </c>
      <c r="F1592" s="24" t="s">
        <v>3639</v>
      </c>
      <c r="G1592" s="19" t="n">
        <v>3500</v>
      </c>
      <c r="H1592" s="97"/>
      <c r="I1592" s="97"/>
      <c r="J1592" s="97"/>
      <c r="K1592" s="97"/>
      <c r="L1592" s="97"/>
      <c r="M1592" s="19" t="s">
        <v>5251</v>
      </c>
      <c r="N1592" s="20" t="n">
        <v>43293</v>
      </c>
      <c r="O1592" s="207" t="s">
        <v>5252</v>
      </c>
      <c r="P1592" s="19" t="n">
        <v>1</v>
      </c>
      <c r="Q1592" s="15" t="s">
        <v>45</v>
      </c>
    </row>
    <row r="1593" customFormat="false" ht="13.8" hidden="false" customHeight="false" outlineLevel="0" collapsed="false">
      <c r="A1593" s="348" t="s">
        <v>3037</v>
      </c>
      <c r="B1593" s="97"/>
      <c r="C1593" s="19" t="s">
        <v>5253</v>
      </c>
      <c r="D1593" s="19" t="s">
        <v>1308</v>
      </c>
      <c r="E1593" s="19" t="s">
        <v>5254</v>
      </c>
      <c r="F1593" s="19" t="s">
        <v>5255</v>
      </c>
      <c r="G1593" s="19" t="s">
        <v>506</v>
      </c>
      <c r="H1593" s="97"/>
      <c r="I1593" s="97"/>
      <c r="J1593" s="97"/>
      <c r="K1593" s="97"/>
      <c r="L1593" s="97"/>
      <c r="M1593" s="97"/>
      <c r="N1593" s="97"/>
      <c r="O1593" s="19" t="s">
        <v>4201</v>
      </c>
      <c r="P1593" s="97"/>
      <c r="Q1593" s="15" t="s">
        <v>45</v>
      </c>
    </row>
    <row r="1594" customFormat="false" ht="13.8" hidden="false" customHeight="false" outlineLevel="0" collapsed="false">
      <c r="A1594" s="3" t="s">
        <v>34</v>
      </c>
      <c r="B1594" s="59" t="s">
        <v>1</v>
      </c>
      <c r="C1594" s="4" t="s">
        <v>35</v>
      </c>
      <c r="D1594" s="4" t="s">
        <v>3</v>
      </c>
      <c r="E1594" s="4" t="s">
        <v>1021</v>
      </c>
      <c r="F1594" s="5" t="s">
        <v>37</v>
      </c>
      <c r="G1594" s="4" t="s">
        <v>38</v>
      </c>
      <c r="H1594" s="6" t="s">
        <v>39</v>
      </c>
      <c r="I1594" s="6"/>
      <c r="J1594" s="6"/>
      <c r="K1594" s="6" t="s">
        <v>40</v>
      </c>
      <c r="L1594" s="6"/>
      <c r="M1594" s="4" t="s">
        <v>41</v>
      </c>
      <c r="N1594" s="6" t="s">
        <v>42</v>
      </c>
      <c r="O1594" s="370" t="s">
        <v>43</v>
      </c>
      <c r="P1594" s="4" t="s">
        <v>44</v>
      </c>
      <c r="Q1594" s="15" t="s">
        <v>45</v>
      </c>
    </row>
    <row r="1595" customFormat="false" ht="13.8" hidden="false" customHeight="false" outlineLevel="0" collapsed="false">
      <c r="A1595" s="105" t="n">
        <v>43293</v>
      </c>
      <c r="B1595" s="465" t="s">
        <v>349</v>
      </c>
      <c r="C1595" s="97"/>
      <c r="D1595" s="97"/>
      <c r="E1595" s="10"/>
      <c r="F1595" s="11" t="n">
        <f aca="false">G1595+H1595+K1595</f>
        <v>208400</v>
      </c>
      <c r="G1595" s="12" t="n">
        <f aca="false">SUM(G1596:G1635)</f>
        <v>70400</v>
      </c>
      <c r="H1595" s="115" t="n">
        <f aca="false">SUM(H1596:H1635)</f>
        <v>138000</v>
      </c>
      <c r="I1595" s="12"/>
      <c r="J1595" s="12"/>
      <c r="K1595" s="12" t="n">
        <f aca="false">SUM(K1596:K1625)</f>
        <v>0</v>
      </c>
      <c r="L1595" s="12"/>
      <c r="M1595" s="466"/>
      <c r="N1595" s="466"/>
      <c r="O1595" s="97"/>
      <c r="P1595" s="12" t="n">
        <f aca="false">SUM(P1596:P23543)</f>
        <v>6.96986321316867E+040</v>
      </c>
      <c r="Q1595" s="15" t="s">
        <v>45</v>
      </c>
    </row>
    <row r="1596" customFormat="false" ht="13.8" hidden="false" customHeight="false" outlineLevel="0" collapsed="false">
      <c r="A1596" s="19" t="s">
        <v>5256</v>
      </c>
      <c r="B1596" s="19" t="s">
        <v>5256</v>
      </c>
      <c r="C1596" s="19" t="s">
        <v>5256</v>
      </c>
      <c r="D1596" s="19" t="s">
        <v>5256</v>
      </c>
      <c r="E1596" s="91" t="s">
        <v>5257</v>
      </c>
      <c r="F1596" s="19" t="s">
        <v>5256</v>
      </c>
      <c r="G1596" s="19" t="s">
        <v>5256</v>
      </c>
      <c r="H1596" s="19" t="s">
        <v>5256</v>
      </c>
      <c r="I1596" s="19"/>
      <c r="J1596" s="19"/>
      <c r="K1596" s="19" t="s">
        <v>5256</v>
      </c>
      <c r="L1596" s="19"/>
      <c r="M1596" s="19" t="s">
        <v>5256</v>
      </c>
      <c r="N1596" s="19" t="s">
        <v>5256</v>
      </c>
      <c r="O1596" s="19" t="s">
        <v>5256</v>
      </c>
      <c r="P1596" s="19" t="n">
        <v>0</v>
      </c>
      <c r="Q1596" s="15" t="s">
        <v>45</v>
      </c>
    </row>
    <row r="1597" customFormat="false" ht="13.8" hidden="false" customHeight="false" outlineLevel="0" collapsed="false">
      <c r="A1597" s="348" t="s">
        <v>1810</v>
      </c>
      <c r="B1597" s="19" t="s">
        <v>3717</v>
      </c>
      <c r="C1597" s="19" t="s">
        <v>5258</v>
      </c>
      <c r="D1597" s="19" t="s">
        <v>1308</v>
      </c>
      <c r="E1597" s="91" t="s">
        <v>5259</v>
      </c>
      <c r="F1597" s="19" t="s">
        <v>5260</v>
      </c>
      <c r="G1597" s="19" t="n">
        <v>3300</v>
      </c>
      <c r="H1597" s="97"/>
      <c r="I1597" s="97"/>
      <c r="J1597" s="97"/>
      <c r="K1597" s="97"/>
      <c r="L1597" s="97"/>
      <c r="M1597" s="19" t="s">
        <v>5261</v>
      </c>
      <c r="N1597" s="20" t="n">
        <v>43293</v>
      </c>
      <c r="O1597" s="434" t="s">
        <v>15</v>
      </c>
      <c r="P1597" s="19" t="n">
        <v>1</v>
      </c>
      <c r="Q1597" s="15" t="s">
        <v>45</v>
      </c>
    </row>
    <row r="1598" customFormat="false" ht="13.8" hidden="false" customHeight="false" outlineLevel="0" collapsed="false">
      <c r="A1598" s="348" t="s">
        <v>1814</v>
      </c>
      <c r="B1598" s="19" t="s">
        <v>4262</v>
      </c>
      <c r="C1598" s="19" t="s">
        <v>5262</v>
      </c>
      <c r="D1598" s="19" t="s">
        <v>1308</v>
      </c>
      <c r="E1598" s="91" t="s">
        <v>5263</v>
      </c>
      <c r="F1598" s="19" t="s">
        <v>5264</v>
      </c>
      <c r="G1598" s="97"/>
      <c r="H1598" s="97"/>
      <c r="I1598" s="97"/>
      <c r="J1598" s="97"/>
      <c r="K1598" s="97"/>
      <c r="L1598" s="97"/>
      <c r="M1598" s="97"/>
      <c r="N1598" s="97"/>
      <c r="O1598" s="91" t="s">
        <v>5265</v>
      </c>
      <c r="P1598" s="19" t="n">
        <v>1</v>
      </c>
      <c r="Q1598" s="15" t="s">
        <v>45</v>
      </c>
    </row>
    <row r="1599" customFormat="false" ht="13.8" hidden="false" customHeight="false" outlineLevel="0" collapsed="false">
      <c r="A1599" s="348" t="s">
        <v>1819</v>
      </c>
      <c r="B1599" s="110" t="n">
        <v>0.445833333333333</v>
      </c>
      <c r="C1599" s="19" t="s">
        <v>5266</v>
      </c>
      <c r="D1599" s="19" t="s">
        <v>110</v>
      </c>
      <c r="E1599" s="91" t="s">
        <v>5267</v>
      </c>
      <c r="F1599" s="91" t="s">
        <v>5268</v>
      </c>
      <c r="G1599" s="19" t="s">
        <v>1005</v>
      </c>
      <c r="H1599" s="97"/>
      <c r="I1599" s="97"/>
      <c r="J1599" s="97"/>
      <c r="K1599" s="97"/>
      <c r="L1599" s="97"/>
      <c r="M1599" s="97"/>
      <c r="N1599" s="97"/>
      <c r="O1599" s="369" t="s">
        <v>5269</v>
      </c>
      <c r="P1599" s="19" t="n">
        <v>1</v>
      </c>
      <c r="Q1599" s="15" t="s">
        <v>45</v>
      </c>
    </row>
    <row r="1600" customFormat="false" ht="13.8" hidden="false" customHeight="false" outlineLevel="0" collapsed="false">
      <c r="A1600" s="348" t="s">
        <v>1673</v>
      </c>
      <c r="B1600" s="19" t="s">
        <v>457</v>
      </c>
      <c r="C1600" s="19" t="s">
        <v>5270</v>
      </c>
      <c r="D1600" s="196" t="s">
        <v>4339</v>
      </c>
      <c r="E1600" s="91" t="s">
        <v>5271</v>
      </c>
      <c r="F1600" s="19" t="s">
        <v>3809</v>
      </c>
      <c r="G1600" s="97"/>
      <c r="H1600" s="97"/>
      <c r="I1600" s="97"/>
      <c r="J1600" s="97"/>
      <c r="K1600" s="97"/>
      <c r="L1600" s="97"/>
      <c r="M1600" s="97"/>
      <c r="N1600" s="97"/>
      <c r="O1600" s="337" t="s">
        <v>5272</v>
      </c>
      <c r="P1600" s="19" t="n">
        <v>1</v>
      </c>
      <c r="Q1600" s="15" t="s">
        <v>45</v>
      </c>
    </row>
    <row r="1601" customFormat="false" ht="13.8" hidden="false" customHeight="false" outlineLevel="0" collapsed="false">
      <c r="A1601" s="348" t="s">
        <v>1678</v>
      </c>
      <c r="B1601" s="110" t="n">
        <v>0.453472222222222</v>
      </c>
      <c r="C1601" s="91" t="s">
        <v>5273</v>
      </c>
      <c r="D1601" s="19" t="s">
        <v>110</v>
      </c>
      <c r="E1601" s="19" t="s">
        <v>5274</v>
      </c>
      <c r="F1601" s="19" t="s">
        <v>102</v>
      </c>
      <c r="G1601" s="19" t="n">
        <v>4900</v>
      </c>
      <c r="H1601" s="97"/>
      <c r="I1601" s="97"/>
      <c r="J1601" s="97"/>
      <c r="K1601" s="97"/>
      <c r="M1601" s="24" t="s">
        <v>5275</v>
      </c>
      <c r="N1601" s="20" t="n">
        <v>43295</v>
      </c>
      <c r="O1601" s="434" t="s">
        <v>15</v>
      </c>
      <c r="P1601" s="19" t="n">
        <v>1</v>
      </c>
      <c r="Q1601" s="15" t="s">
        <v>45</v>
      </c>
    </row>
    <row r="1602" customFormat="false" ht="13.8" hidden="false" customHeight="false" outlineLevel="0" collapsed="false">
      <c r="A1602" s="19" t="s">
        <v>5276</v>
      </c>
      <c r="B1602" s="97"/>
      <c r="C1602" s="91" t="s">
        <v>5277</v>
      </c>
      <c r="D1602" s="19" t="s">
        <v>1308</v>
      </c>
      <c r="E1602" s="91" t="s">
        <v>5278</v>
      </c>
      <c r="F1602" s="19" t="s">
        <v>5279</v>
      </c>
      <c r="G1602" s="19"/>
      <c r="H1602" s="19" t="n">
        <v>30000</v>
      </c>
      <c r="I1602" s="97"/>
      <c r="J1602" s="97"/>
      <c r="K1602" s="97"/>
      <c r="L1602" s="97"/>
      <c r="M1602" s="97"/>
      <c r="N1602" s="20" t="n">
        <v>43299</v>
      </c>
      <c r="O1602" s="434" t="s">
        <v>15</v>
      </c>
      <c r="P1602" s="19" t="n">
        <v>1</v>
      </c>
      <c r="Q1602" s="15" t="s">
        <v>45</v>
      </c>
    </row>
    <row r="1603" customFormat="false" ht="13.8" hidden="false" customHeight="false" outlineLevel="0" collapsed="false">
      <c r="A1603" s="348" t="s">
        <v>1732</v>
      </c>
      <c r="B1603" s="110" t="n">
        <v>0.465972222222222</v>
      </c>
      <c r="C1603" s="19" t="s">
        <v>5280</v>
      </c>
      <c r="D1603" s="19" t="s">
        <v>110</v>
      </c>
      <c r="E1603" s="19" t="s">
        <v>5281</v>
      </c>
      <c r="F1603" s="19" t="s">
        <v>5282</v>
      </c>
      <c r="G1603" s="19" t="s">
        <v>1730</v>
      </c>
      <c r="H1603" s="97"/>
      <c r="I1603" s="97"/>
      <c r="J1603" s="97"/>
      <c r="K1603" s="97"/>
      <c r="L1603" s="97"/>
      <c r="M1603" s="97"/>
      <c r="N1603" s="97"/>
      <c r="O1603" s="426" t="s">
        <v>5283</v>
      </c>
      <c r="P1603" s="19" t="n">
        <v>1</v>
      </c>
      <c r="Q1603" s="15" t="s">
        <v>45</v>
      </c>
    </row>
    <row r="1604" customFormat="false" ht="13.8" hidden="false" customHeight="false" outlineLevel="0" collapsed="false">
      <c r="A1604" s="348" t="s">
        <v>1833</v>
      </c>
      <c r="B1604" s="110" t="n">
        <v>0.472222222222222</v>
      </c>
      <c r="C1604" s="19" t="s">
        <v>5284</v>
      </c>
      <c r="D1604" s="19" t="s">
        <v>110</v>
      </c>
      <c r="E1604" s="91" t="s">
        <v>5285</v>
      </c>
      <c r="F1604" s="91" t="s">
        <v>5286</v>
      </c>
      <c r="G1604" s="19" t="n">
        <v>5000</v>
      </c>
      <c r="H1604" s="97"/>
      <c r="I1604" s="97"/>
      <c r="J1604" s="97"/>
      <c r="K1604" s="97"/>
      <c r="L1604" s="97"/>
      <c r="M1604" s="19" t="s">
        <v>5287</v>
      </c>
      <c r="N1604" s="20" t="n">
        <v>43293</v>
      </c>
      <c r="O1604" s="434" t="s">
        <v>15</v>
      </c>
      <c r="P1604" s="19" t="n">
        <v>1</v>
      </c>
      <c r="Q1604" s="15" t="s">
        <v>45</v>
      </c>
    </row>
    <row r="1605" customFormat="false" ht="13.8" hidden="false" customHeight="false" outlineLevel="0" collapsed="false">
      <c r="A1605" s="348" t="s">
        <v>1839</v>
      </c>
      <c r="B1605" s="19" t="s">
        <v>5288</v>
      </c>
      <c r="C1605" s="19" t="s">
        <v>5289</v>
      </c>
      <c r="D1605" s="19" t="s">
        <v>1308</v>
      </c>
      <c r="E1605" s="91" t="s">
        <v>5290</v>
      </c>
      <c r="F1605" s="97"/>
      <c r="G1605" s="19" t="s">
        <v>3854</v>
      </c>
      <c r="H1605" s="97"/>
      <c r="I1605" s="97"/>
      <c r="J1605" s="97"/>
      <c r="K1605" s="97"/>
      <c r="L1605" s="97"/>
      <c r="M1605" s="97"/>
      <c r="N1605" s="97"/>
      <c r="O1605" s="137" t="s">
        <v>5291</v>
      </c>
      <c r="P1605" s="19" t="n">
        <v>1</v>
      </c>
      <c r="Q1605" s="15" t="s">
        <v>45</v>
      </c>
    </row>
    <row r="1606" customFormat="false" ht="13.8" hidden="false" customHeight="false" outlineLevel="0" collapsed="false">
      <c r="A1606" s="348" t="s">
        <v>1746</v>
      </c>
      <c r="B1606" s="141" t="s">
        <v>214</v>
      </c>
      <c r="C1606" s="95" t="s">
        <v>5292</v>
      </c>
      <c r="D1606" s="280" t="s">
        <v>4339</v>
      </c>
      <c r="E1606" s="95" t="s">
        <v>5293</v>
      </c>
      <c r="F1606" s="141" t="s">
        <v>5294</v>
      </c>
      <c r="G1606" s="141" t="s">
        <v>1804</v>
      </c>
      <c r="H1606" s="183"/>
      <c r="I1606" s="183"/>
      <c r="J1606" s="183"/>
      <c r="K1606" s="183"/>
      <c r="L1606" s="183"/>
      <c r="M1606" s="141" t="s">
        <v>5295</v>
      </c>
      <c r="N1606" s="184" t="n">
        <v>43294</v>
      </c>
      <c r="O1606" s="124" t="s">
        <v>5296</v>
      </c>
      <c r="P1606" s="19" t="n">
        <v>1</v>
      </c>
      <c r="Q1606" s="15" t="s">
        <v>45</v>
      </c>
    </row>
    <row r="1607" customFormat="false" ht="13.8" hidden="false" customHeight="false" outlineLevel="0" collapsed="false">
      <c r="A1607" s="348" t="s">
        <v>1696</v>
      </c>
      <c r="B1607" s="110" t="n">
        <v>0.482638888888889</v>
      </c>
      <c r="C1607" s="98" t="s">
        <v>5297</v>
      </c>
      <c r="D1607" s="19" t="s">
        <v>110</v>
      </c>
      <c r="E1607" s="19" t="s">
        <v>5298</v>
      </c>
      <c r="F1607" s="19" t="s">
        <v>5299</v>
      </c>
      <c r="G1607" s="19" t="n">
        <v>3800</v>
      </c>
      <c r="H1607" s="97"/>
      <c r="I1607" s="97"/>
      <c r="J1607" s="97"/>
      <c r="K1607" s="97"/>
      <c r="M1607" s="24" t="s">
        <v>5300</v>
      </c>
      <c r="N1607" s="20" t="n">
        <v>43294</v>
      </c>
      <c r="O1607" s="434" t="s">
        <v>15</v>
      </c>
      <c r="P1607" s="19" t="n">
        <v>1</v>
      </c>
      <c r="Q1607" s="15" t="s">
        <v>45</v>
      </c>
    </row>
    <row r="1608" customFormat="false" ht="13.8" hidden="false" customHeight="false" outlineLevel="0" collapsed="false">
      <c r="A1608" s="348" t="s">
        <v>1758</v>
      </c>
      <c r="B1608" s="19" t="s">
        <v>5301</v>
      </c>
      <c r="C1608" s="91" t="s">
        <v>5302</v>
      </c>
      <c r="D1608" s="19" t="s">
        <v>1308</v>
      </c>
      <c r="E1608" s="91" t="s">
        <v>5303</v>
      </c>
      <c r="F1608" s="97"/>
      <c r="G1608" s="19" t="s">
        <v>3858</v>
      </c>
      <c r="H1608" s="97"/>
      <c r="I1608" s="97"/>
      <c r="J1608" s="97"/>
      <c r="K1608" s="97"/>
      <c r="L1608" s="97"/>
      <c r="M1608" s="97"/>
      <c r="N1608" s="97"/>
      <c r="O1608" s="237" t="s">
        <v>5304</v>
      </c>
      <c r="P1608" s="19" t="n">
        <v>1</v>
      </c>
      <c r="Q1608" s="15" t="s">
        <v>45</v>
      </c>
    </row>
    <row r="1609" customFormat="false" ht="13.8" hidden="false" customHeight="false" outlineLevel="0" collapsed="false">
      <c r="A1609" s="348" t="s">
        <v>1761</v>
      </c>
      <c r="B1609" s="19" t="s">
        <v>359</v>
      </c>
      <c r="C1609" s="19" t="n">
        <v>879254745478</v>
      </c>
      <c r="D1609" s="19" t="s">
        <v>110</v>
      </c>
      <c r="E1609" s="91" t="s">
        <v>5305</v>
      </c>
      <c r="F1609" s="19" t="s">
        <v>5306</v>
      </c>
      <c r="G1609" s="19" t="s">
        <v>2808</v>
      </c>
      <c r="H1609" s="97"/>
      <c r="I1609" s="97"/>
      <c r="J1609" s="97"/>
      <c r="K1609" s="97"/>
      <c r="L1609" s="97"/>
      <c r="M1609" s="97"/>
      <c r="N1609" s="97"/>
      <c r="O1609" s="97"/>
      <c r="P1609" s="97"/>
      <c r="Q1609" s="15" t="s">
        <v>45</v>
      </c>
    </row>
    <row r="1610" customFormat="false" ht="13.8" hidden="false" customHeight="false" outlineLevel="0" collapsed="false">
      <c r="A1610" s="348" t="s">
        <v>1765</v>
      </c>
      <c r="B1610" s="19" t="s">
        <v>359</v>
      </c>
      <c r="C1610" s="19" t="s">
        <v>5307</v>
      </c>
      <c r="D1610" s="196" t="s">
        <v>4339</v>
      </c>
      <c r="E1610" s="91" t="s">
        <v>5308</v>
      </c>
      <c r="F1610" s="113" t="s">
        <v>5309</v>
      </c>
      <c r="G1610" s="19" t="n">
        <v>3200</v>
      </c>
      <c r="H1610" s="97"/>
      <c r="I1610" s="97"/>
      <c r="J1610" s="97"/>
      <c r="K1610" s="97"/>
      <c r="L1610" s="97"/>
      <c r="M1610" s="19" t="s">
        <v>5310</v>
      </c>
      <c r="N1610" s="20" t="n">
        <v>43294</v>
      </c>
      <c r="O1610" s="434" t="s">
        <v>15</v>
      </c>
      <c r="P1610" s="19" t="n">
        <v>1</v>
      </c>
      <c r="Q1610" s="15" t="s">
        <v>45</v>
      </c>
    </row>
    <row r="1611" customFormat="false" ht="13.8" hidden="false" customHeight="false" outlineLevel="0" collapsed="false">
      <c r="A1611" s="348" t="s">
        <v>4300</v>
      </c>
      <c r="B1611" s="19" t="s">
        <v>1988</v>
      </c>
      <c r="C1611" s="19" t="s">
        <v>5311</v>
      </c>
      <c r="D1611" s="196" t="s">
        <v>4339</v>
      </c>
      <c r="E1611" s="91" t="s">
        <v>5312</v>
      </c>
      <c r="F1611" s="19" t="s">
        <v>3639</v>
      </c>
      <c r="G1611" s="19" t="n">
        <v>4000</v>
      </c>
      <c r="H1611" s="97"/>
      <c r="I1611" s="97"/>
      <c r="J1611" s="97"/>
      <c r="K1611" s="97"/>
      <c r="L1611" s="97"/>
      <c r="M1611" s="19" t="s">
        <v>5313</v>
      </c>
      <c r="N1611" s="20" t="n">
        <v>43293</v>
      </c>
      <c r="O1611" s="434" t="s">
        <v>15</v>
      </c>
      <c r="P1611" s="19" t="n">
        <v>1</v>
      </c>
      <c r="Q1611" s="15" t="s">
        <v>45</v>
      </c>
    </row>
    <row r="1612" customFormat="false" ht="13.8" hidden="false" customHeight="false" outlineLevel="0" collapsed="false">
      <c r="A1612" s="348" t="s">
        <v>4304</v>
      </c>
      <c r="B1612" s="19" t="s">
        <v>769</v>
      </c>
      <c r="C1612" s="91" t="s">
        <v>5314</v>
      </c>
      <c r="D1612" s="196" t="s">
        <v>4339</v>
      </c>
      <c r="E1612" s="91" t="s">
        <v>5315</v>
      </c>
      <c r="F1612" s="97"/>
      <c r="G1612" s="97"/>
      <c r="H1612" s="97"/>
      <c r="I1612" s="97"/>
      <c r="J1612" s="97"/>
      <c r="K1612" s="97"/>
      <c r="L1612" s="97"/>
      <c r="M1612" s="97"/>
      <c r="N1612" s="97"/>
      <c r="O1612" s="469" t="s">
        <v>5316</v>
      </c>
      <c r="P1612" s="19" t="n">
        <v>1</v>
      </c>
      <c r="Q1612" s="15" t="s">
        <v>45</v>
      </c>
    </row>
    <row r="1613" customFormat="false" ht="13.8" hidden="false" customHeight="false" outlineLevel="0" collapsed="false">
      <c r="A1613" s="348" t="s">
        <v>4309</v>
      </c>
      <c r="B1613" s="19" t="s">
        <v>464</v>
      </c>
      <c r="C1613" s="19" t="n">
        <v>74957770557</v>
      </c>
      <c r="D1613" s="196" t="s">
        <v>4339</v>
      </c>
      <c r="E1613" s="19" t="s">
        <v>5317</v>
      </c>
      <c r="F1613" s="19" t="s">
        <v>5318</v>
      </c>
      <c r="G1613" s="19" t="s">
        <v>4200</v>
      </c>
      <c r="H1613" s="19" t="s">
        <v>3516</v>
      </c>
      <c r="I1613" s="97"/>
      <c r="J1613" s="97"/>
      <c r="K1613" s="97"/>
      <c r="L1613" s="97"/>
      <c r="M1613" s="19" t="s">
        <v>5319</v>
      </c>
      <c r="N1613" s="19" t="s">
        <v>5320</v>
      </c>
      <c r="O1613" s="152" t="s">
        <v>5151</v>
      </c>
      <c r="P1613" s="19" t="n">
        <v>1</v>
      </c>
      <c r="Q1613" s="15" t="s">
        <v>45</v>
      </c>
    </row>
    <row r="1614" customFormat="false" ht="13.8" hidden="false" customHeight="false" outlineLevel="0" collapsed="false">
      <c r="A1614" s="348" t="s">
        <v>1781</v>
      </c>
      <c r="B1614" s="19" t="s">
        <v>149</v>
      </c>
      <c r="C1614" s="505" t="s">
        <v>5321</v>
      </c>
      <c r="D1614" s="506" t="s">
        <v>5322</v>
      </c>
      <c r="E1614" s="506" t="s">
        <v>5323</v>
      </c>
      <c r="F1614" s="97"/>
      <c r="G1614" s="19" t="s">
        <v>938</v>
      </c>
      <c r="H1614" s="97"/>
      <c r="I1614" s="97"/>
      <c r="J1614" s="97"/>
      <c r="K1614" s="97"/>
      <c r="L1614" s="97"/>
      <c r="M1614" s="97"/>
      <c r="N1614" s="97"/>
      <c r="O1614" s="237" t="s">
        <v>5324</v>
      </c>
      <c r="P1614" s="19" t="n">
        <v>1</v>
      </c>
      <c r="Q1614" s="15" t="s">
        <v>45</v>
      </c>
    </row>
    <row r="1615" customFormat="false" ht="13.8" hidden="false" customHeight="false" outlineLevel="0" collapsed="false">
      <c r="A1615" s="348" t="s">
        <v>1914</v>
      </c>
      <c r="B1615" s="150" t="n">
        <v>43386</v>
      </c>
      <c r="C1615" s="507" t="s">
        <v>5325</v>
      </c>
      <c r="D1615" s="19" t="s">
        <v>1308</v>
      </c>
      <c r="E1615" s="91" t="s">
        <v>5326</v>
      </c>
      <c r="F1615" s="19" t="s">
        <v>5327</v>
      </c>
      <c r="G1615" s="19" t="s">
        <v>614</v>
      </c>
      <c r="H1615" s="97"/>
      <c r="I1615" s="97"/>
      <c r="J1615" s="97"/>
      <c r="K1615" s="97"/>
      <c r="L1615" s="97"/>
      <c r="M1615" s="97"/>
      <c r="N1615" s="97"/>
      <c r="O1615" s="191" t="s">
        <v>5328</v>
      </c>
      <c r="P1615" s="97"/>
      <c r="Q1615" s="15" t="s">
        <v>45</v>
      </c>
    </row>
    <row r="1616" customFormat="false" ht="13.8" hidden="false" customHeight="false" outlineLevel="0" collapsed="false">
      <c r="A1616" s="348" t="s">
        <v>5329</v>
      </c>
      <c r="B1616" s="110" t="n">
        <v>0.552083333333333</v>
      </c>
      <c r="C1616" s="56" t="s">
        <v>5330</v>
      </c>
      <c r="D1616" s="19" t="s">
        <v>110</v>
      </c>
      <c r="E1616" s="19" t="s">
        <v>102</v>
      </c>
      <c r="F1616" s="19" t="s">
        <v>5331</v>
      </c>
      <c r="G1616" s="97"/>
      <c r="H1616" s="97"/>
      <c r="I1616" s="97"/>
      <c r="J1616" s="97"/>
      <c r="K1616" s="97"/>
      <c r="L1616" s="97"/>
      <c r="M1616" s="97"/>
      <c r="N1616" s="97"/>
      <c r="O1616" s="297" t="s">
        <v>5332</v>
      </c>
      <c r="P1616" s="19" t="n">
        <v>1</v>
      </c>
      <c r="Q1616" s="15" t="s">
        <v>45</v>
      </c>
    </row>
    <row r="1617" customFormat="false" ht="13.8" hidden="false" customHeight="false" outlineLevel="0" collapsed="false">
      <c r="A1617" s="348" t="s">
        <v>3008</v>
      </c>
      <c r="B1617" s="110" t="n">
        <v>0.5625</v>
      </c>
      <c r="C1617" s="19" t="s">
        <v>5333</v>
      </c>
      <c r="D1617" s="19" t="s">
        <v>110</v>
      </c>
      <c r="E1617" s="19" t="s">
        <v>5334</v>
      </c>
      <c r="F1617" s="19" t="s">
        <v>48</v>
      </c>
      <c r="G1617" s="19" t="s">
        <v>1173</v>
      </c>
      <c r="H1617" s="97"/>
      <c r="I1617" s="97"/>
      <c r="J1617" s="97"/>
      <c r="K1617" s="97"/>
      <c r="L1617" s="97"/>
      <c r="M1617" s="97"/>
      <c r="N1617" s="97"/>
      <c r="O1617" s="247" t="s">
        <v>5335</v>
      </c>
      <c r="P1617" s="19" t="n">
        <v>1</v>
      </c>
      <c r="Q1617" s="15" t="s">
        <v>45</v>
      </c>
    </row>
    <row r="1618" customFormat="false" ht="13.8" hidden="false" customHeight="false" outlineLevel="0" collapsed="false">
      <c r="A1618" s="348" t="s">
        <v>3012</v>
      </c>
      <c r="B1618" s="110" t="n">
        <v>0.600694444444444</v>
      </c>
      <c r="C1618" s="19" t="s">
        <v>5336</v>
      </c>
      <c r="D1618" s="19" t="s">
        <v>110</v>
      </c>
      <c r="E1618" s="91" t="s">
        <v>5337</v>
      </c>
      <c r="F1618" s="19" t="s">
        <v>5338</v>
      </c>
      <c r="G1618" s="19" t="n">
        <v>3500</v>
      </c>
      <c r="H1618" s="97"/>
      <c r="I1618" s="97"/>
      <c r="J1618" s="97"/>
      <c r="K1618" s="97"/>
      <c r="L1618" s="97"/>
      <c r="M1618" s="19" t="s">
        <v>5339</v>
      </c>
      <c r="N1618" s="20" t="n">
        <v>43293</v>
      </c>
      <c r="O1618" s="207" t="s">
        <v>5340</v>
      </c>
      <c r="P1618" s="19" t="n">
        <v>1</v>
      </c>
      <c r="Q1618" s="15" t="s">
        <v>45</v>
      </c>
    </row>
    <row r="1619" customFormat="false" ht="13.8" hidden="false" customHeight="false" outlineLevel="0" collapsed="false">
      <c r="A1619" s="348" t="s">
        <v>1798</v>
      </c>
      <c r="B1619" s="19" t="s">
        <v>371</v>
      </c>
      <c r="C1619" s="15" t="s">
        <v>5341</v>
      </c>
      <c r="D1619" s="19" t="s">
        <v>1308</v>
      </c>
      <c r="E1619" s="91" t="s">
        <v>5342</v>
      </c>
      <c r="F1619" s="97"/>
      <c r="G1619" s="19" t="s">
        <v>2874</v>
      </c>
      <c r="H1619" s="97"/>
      <c r="I1619" s="97"/>
      <c r="J1619" s="97"/>
      <c r="K1619" s="97"/>
      <c r="L1619" s="97"/>
      <c r="M1619" s="97"/>
      <c r="N1619" s="97"/>
      <c r="O1619" s="459" t="s">
        <v>5343</v>
      </c>
      <c r="P1619" s="19" t="n">
        <v>1</v>
      </c>
      <c r="Q1619" s="15" t="s">
        <v>45</v>
      </c>
    </row>
    <row r="1620" customFormat="false" ht="13.8" hidden="false" customHeight="false" outlineLevel="0" collapsed="false">
      <c r="A1620" s="348" t="s">
        <v>5344</v>
      </c>
      <c r="B1620" s="19" t="s">
        <v>5345</v>
      </c>
      <c r="C1620" s="19" t="s">
        <v>5346</v>
      </c>
      <c r="D1620" s="19" t="s">
        <v>1308</v>
      </c>
      <c r="E1620" s="19" t="s">
        <v>5347</v>
      </c>
      <c r="F1620" s="19" t="s">
        <v>5348</v>
      </c>
      <c r="G1620" s="19" t="s">
        <v>4928</v>
      </c>
      <c r="H1620" s="97"/>
      <c r="I1620" s="97"/>
      <c r="J1620" s="97"/>
      <c r="K1620" s="97"/>
      <c r="L1620" s="97"/>
      <c r="M1620" s="97"/>
      <c r="N1620" s="97"/>
      <c r="O1620" s="137" t="s">
        <v>5349</v>
      </c>
      <c r="P1620" s="19" t="n">
        <v>1</v>
      </c>
      <c r="Q1620" s="15" t="s">
        <v>45</v>
      </c>
    </row>
    <row r="1621" customFormat="false" ht="13.8" hidden="false" customHeight="false" outlineLevel="0" collapsed="false">
      <c r="A1621" s="348" t="s">
        <v>3427</v>
      </c>
      <c r="B1621" s="19" t="s">
        <v>404</v>
      </c>
      <c r="C1621" s="19" t="s">
        <v>5350</v>
      </c>
      <c r="D1621" s="196" t="s">
        <v>4339</v>
      </c>
      <c r="E1621" s="91" t="s">
        <v>5351</v>
      </c>
      <c r="F1621" s="19" t="s">
        <v>3623</v>
      </c>
      <c r="G1621" s="19" t="s">
        <v>248</v>
      </c>
      <c r="H1621" s="97"/>
      <c r="I1621" s="97"/>
      <c r="J1621" s="97"/>
      <c r="K1621" s="97"/>
      <c r="L1621" s="97"/>
      <c r="M1621" s="97"/>
      <c r="N1621" s="97"/>
      <c r="O1621" s="247" t="s">
        <v>5352</v>
      </c>
      <c r="P1621" s="19" t="n">
        <v>1</v>
      </c>
      <c r="Q1621" s="15" t="s">
        <v>45</v>
      </c>
    </row>
    <row r="1622" customFormat="false" ht="13.8" hidden="false" customHeight="false" outlineLevel="0" collapsed="false">
      <c r="A1622" s="348" t="s">
        <v>3024</v>
      </c>
      <c r="B1622" s="110" t="n">
        <v>0.636111111111111</v>
      </c>
      <c r="C1622" s="19" t="s">
        <v>5353</v>
      </c>
      <c r="D1622" s="19" t="s">
        <v>110</v>
      </c>
      <c r="E1622" s="91" t="s">
        <v>5354</v>
      </c>
      <c r="F1622" s="19" t="s">
        <v>4852</v>
      </c>
      <c r="G1622" s="19" t="n">
        <v>9500</v>
      </c>
      <c r="H1622" s="97"/>
      <c r="I1622" s="97"/>
      <c r="J1622" s="97"/>
      <c r="K1622" s="97"/>
      <c r="M1622" s="24" t="s">
        <v>5355</v>
      </c>
      <c r="N1622" s="20" t="n">
        <v>43294</v>
      </c>
      <c r="O1622" s="434" t="s">
        <v>15</v>
      </c>
      <c r="P1622" s="19" t="n">
        <v>1</v>
      </c>
      <c r="Q1622" s="15" t="s">
        <v>45</v>
      </c>
    </row>
    <row r="1623" customFormat="false" ht="13.8" hidden="false" customHeight="false" outlineLevel="0" collapsed="false">
      <c r="A1623" s="348" t="s">
        <v>3028</v>
      </c>
      <c r="B1623" s="19" t="s">
        <v>5356</v>
      </c>
      <c r="C1623" s="19" t="s">
        <v>5357</v>
      </c>
      <c r="D1623" s="196" t="s">
        <v>4339</v>
      </c>
      <c r="E1623" s="97"/>
      <c r="F1623" s="97"/>
      <c r="G1623" s="97"/>
      <c r="H1623" s="97"/>
      <c r="I1623" s="97"/>
      <c r="J1623" s="97"/>
      <c r="K1623" s="97"/>
      <c r="L1623" s="97"/>
      <c r="M1623" s="97"/>
      <c r="N1623" s="97"/>
      <c r="O1623" s="140" t="s">
        <v>5358</v>
      </c>
      <c r="P1623" s="19" t="n">
        <v>1</v>
      </c>
      <c r="Q1623" s="15" t="s">
        <v>45</v>
      </c>
    </row>
    <row r="1624" customFormat="false" ht="13.8" hidden="false" customHeight="false" outlineLevel="0" collapsed="false">
      <c r="A1624" s="348" t="s">
        <v>3031</v>
      </c>
      <c r="B1624" s="97"/>
      <c r="C1624" s="19" t="s">
        <v>5359</v>
      </c>
      <c r="D1624" s="19" t="s">
        <v>1308</v>
      </c>
      <c r="E1624" s="91" t="s">
        <v>5360</v>
      </c>
      <c r="F1624" s="91" t="s">
        <v>5361</v>
      </c>
      <c r="G1624" s="19" t="n">
        <v>6000</v>
      </c>
      <c r="H1624" s="97"/>
      <c r="I1624" s="97"/>
      <c r="J1624" s="97"/>
      <c r="K1624" s="97"/>
      <c r="L1624" s="97"/>
      <c r="M1624" s="19" t="s">
        <v>5362</v>
      </c>
      <c r="N1624" s="20" t="n">
        <v>43293</v>
      </c>
      <c r="O1624" s="434" t="s">
        <v>15</v>
      </c>
      <c r="P1624" s="19" t="n">
        <v>1</v>
      </c>
      <c r="Q1624" s="15" t="s">
        <v>45</v>
      </c>
    </row>
    <row r="1625" customFormat="false" ht="13.8" hidden="false" customHeight="false" outlineLevel="0" collapsed="false">
      <c r="A1625" s="180"/>
      <c r="B1625" s="180" t="s">
        <v>5363</v>
      </c>
      <c r="C1625" s="180" t="s">
        <v>5363</v>
      </c>
      <c r="D1625" s="180" t="s">
        <v>5363</v>
      </c>
      <c r="E1625" s="180" t="s">
        <v>5363</v>
      </c>
      <c r="F1625" s="180" t="s">
        <v>5363</v>
      </c>
      <c r="G1625" s="180" t="s">
        <v>5363</v>
      </c>
      <c r="H1625" s="19" t="n">
        <v>108000</v>
      </c>
      <c r="I1625" s="180"/>
      <c r="J1625" s="180"/>
      <c r="K1625" s="180" t="s">
        <v>5363</v>
      </c>
      <c r="L1625" s="180"/>
      <c r="M1625" s="180" t="s">
        <v>5363</v>
      </c>
      <c r="N1625" s="180" t="s">
        <v>5363</v>
      </c>
      <c r="O1625" s="180" t="s">
        <v>5363</v>
      </c>
      <c r="P1625" s="19" t="n">
        <v>0</v>
      </c>
      <c r="Q1625" s="15" t="s">
        <v>45</v>
      </c>
    </row>
    <row r="1626" customFormat="false" ht="13.8" hidden="false" customHeight="false" outlineLevel="0" collapsed="false">
      <c r="A1626" s="348" t="s">
        <v>3037</v>
      </c>
      <c r="B1626" s="19" t="s">
        <v>78</v>
      </c>
      <c r="C1626" s="98" t="s">
        <v>5364</v>
      </c>
      <c r="D1626" s="196" t="s">
        <v>4339</v>
      </c>
      <c r="E1626" s="91" t="s">
        <v>5365</v>
      </c>
      <c r="F1626" s="91" t="s">
        <v>5366</v>
      </c>
      <c r="G1626" s="97"/>
      <c r="H1626" s="97"/>
      <c r="I1626" s="97"/>
      <c r="J1626" s="97"/>
      <c r="K1626" s="97"/>
      <c r="L1626" s="97"/>
      <c r="M1626" s="97"/>
      <c r="N1626" s="97"/>
      <c r="O1626" s="247" t="s">
        <v>5328</v>
      </c>
      <c r="P1626" s="19" t="n">
        <v>1</v>
      </c>
      <c r="Q1626" s="15" t="s">
        <v>45</v>
      </c>
    </row>
    <row r="1627" customFormat="false" ht="13.8" hidden="false" customHeight="false" outlineLevel="0" collapsed="false">
      <c r="A1627" s="348" t="s">
        <v>3043</v>
      </c>
      <c r="B1627" s="110" t="n">
        <v>0.684027777777778</v>
      </c>
      <c r="C1627" s="19" t="s">
        <v>5367</v>
      </c>
      <c r="D1627" s="19" t="s">
        <v>110</v>
      </c>
      <c r="E1627" s="19" t="s">
        <v>5104</v>
      </c>
      <c r="F1627" s="19" t="s">
        <v>5368</v>
      </c>
      <c r="G1627" s="19" t="n">
        <v>5200</v>
      </c>
      <c r="H1627" s="97"/>
      <c r="I1627" s="97"/>
      <c r="J1627" s="97"/>
      <c r="K1627" s="97"/>
      <c r="L1627" s="97"/>
      <c r="M1627" s="30" t="s">
        <v>5369</v>
      </c>
      <c r="N1627" s="20" t="n">
        <v>43294</v>
      </c>
      <c r="O1627" s="434" t="s">
        <v>15</v>
      </c>
      <c r="P1627" s="19" t="n">
        <v>1</v>
      </c>
      <c r="Q1627" s="15" t="s">
        <v>45</v>
      </c>
    </row>
    <row r="1628" customFormat="false" ht="13.8" hidden="false" customHeight="false" outlineLevel="0" collapsed="false">
      <c r="A1628" s="348" t="s">
        <v>3047</v>
      </c>
      <c r="B1628" s="19" t="s">
        <v>848</v>
      </c>
      <c r="C1628" s="91" t="s">
        <v>5370</v>
      </c>
      <c r="D1628" s="19" t="s">
        <v>1308</v>
      </c>
      <c r="E1628" s="91" t="s">
        <v>5371</v>
      </c>
      <c r="F1628" s="19" t="s">
        <v>5372</v>
      </c>
      <c r="G1628" s="19" t="n">
        <v>5000</v>
      </c>
      <c r="H1628" s="97"/>
      <c r="I1628" s="97"/>
      <c r="J1628" s="97"/>
      <c r="K1628" s="97"/>
      <c r="L1628" s="97"/>
      <c r="M1628" s="30" t="s">
        <v>5373</v>
      </c>
      <c r="N1628" s="20" t="n">
        <v>43294</v>
      </c>
      <c r="O1628" s="434" t="s">
        <v>15</v>
      </c>
      <c r="P1628" s="19" t="n">
        <v>1</v>
      </c>
      <c r="Q1628" s="15" t="s">
        <v>45</v>
      </c>
    </row>
    <row r="1629" customFormat="false" ht="13.8" hidden="false" customHeight="false" outlineLevel="0" collapsed="false">
      <c r="A1629" s="348" t="s">
        <v>3053</v>
      </c>
      <c r="B1629" s="19" t="s">
        <v>602</v>
      </c>
      <c r="C1629" s="91" t="s">
        <v>5374</v>
      </c>
      <c r="D1629" s="19" t="s">
        <v>1308</v>
      </c>
      <c r="E1629" s="19" t="s">
        <v>5375</v>
      </c>
      <c r="F1629" s="19" t="s">
        <v>4852</v>
      </c>
      <c r="G1629" s="19" t="n">
        <v>2500</v>
      </c>
      <c r="H1629" s="97"/>
      <c r="I1629" s="97"/>
      <c r="J1629" s="97"/>
      <c r="K1629" s="97"/>
      <c r="L1629" s="97"/>
      <c r="M1629" s="30" t="s">
        <v>5376</v>
      </c>
      <c r="N1629" s="20" t="n">
        <v>43295</v>
      </c>
      <c r="O1629" s="434" t="s">
        <v>15</v>
      </c>
      <c r="P1629" s="19" t="n">
        <v>1</v>
      </c>
      <c r="Q1629" s="15" t="s">
        <v>45</v>
      </c>
    </row>
    <row r="1630" customFormat="false" ht="13.8" hidden="false" customHeight="false" outlineLevel="0" collapsed="false">
      <c r="A1630" s="348" t="s">
        <v>3058</v>
      </c>
      <c r="B1630" s="19" t="s">
        <v>2669</v>
      </c>
      <c r="C1630" s="91" t="s">
        <v>5377</v>
      </c>
      <c r="D1630" s="196" t="s">
        <v>4339</v>
      </c>
      <c r="E1630" s="91" t="s">
        <v>5378</v>
      </c>
      <c r="F1630" s="19" t="s">
        <v>5338</v>
      </c>
      <c r="G1630" s="19" t="n">
        <v>2500</v>
      </c>
      <c r="H1630" s="97"/>
      <c r="I1630" s="97"/>
      <c r="J1630" s="97"/>
      <c r="K1630" s="97"/>
      <c r="L1630" s="97"/>
      <c r="M1630" s="19" t="s">
        <v>5379</v>
      </c>
      <c r="N1630" s="20" t="n">
        <v>43294</v>
      </c>
      <c r="O1630" s="434" t="s">
        <v>15</v>
      </c>
      <c r="P1630" s="19" t="n">
        <v>1</v>
      </c>
      <c r="Q1630" s="15" t="s">
        <v>45</v>
      </c>
    </row>
    <row r="1631" customFormat="false" ht="13.8" hidden="false" customHeight="false" outlineLevel="0" collapsed="false">
      <c r="A1631" s="348" t="s">
        <v>3062</v>
      </c>
      <c r="B1631" s="19" t="s">
        <v>1618</v>
      </c>
      <c r="C1631" s="19" t="s">
        <v>5380</v>
      </c>
      <c r="D1631" s="196" t="s">
        <v>4339</v>
      </c>
      <c r="E1631" s="91" t="s">
        <v>5381</v>
      </c>
      <c r="F1631" s="19" t="s">
        <v>5338</v>
      </c>
      <c r="G1631" s="19" t="s">
        <v>328</v>
      </c>
      <c r="H1631" s="97"/>
      <c r="I1631" s="97"/>
      <c r="J1631" s="97"/>
      <c r="K1631" s="97"/>
      <c r="L1631" s="97"/>
      <c r="M1631" s="97"/>
      <c r="N1631" s="97"/>
      <c r="O1631" s="237" t="s">
        <v>5382</v>
      </c>
      <c r="P1631" s="19" t="n">
        <v>1</v>
      </c>
      <c r="Q1631" s="15" t="s">
        <v>45</v>
      </c>
    </row>
    <row r="1632" customFormat="false" ht="13.8" hidden="false" customHeight="false" outlineLevel="0" collapsed="false">
      <c r="A1632" s="348" t="s">
        <v>3067</v>
      </c>
      <c r="B1632" s="19" t="s">
        <v>386</v>
      </c>
      <c r="C1632" s="91" t="s">
        <v>5383</v>
      </c>
      <c r="D1632" s="196" t="s">
        <v>4339</v>
      </c>
      <c r="E1632" s="91" t="s">
        <v>5384</v>
      </c>
      <c r="F1632" s="19" t="s">
        <v>4135</v>
      </c>
      <c r="G1632" s="19" t="n">
        <v>6300</v>
      </c>
      <c r="H1632" s="97"/>
      <c r="I1632" s="97"/>
      <c r="J1632" s="97"/>
      <c r="K1632" s="97"/>
      <c r="L1632" s="97"/>
      <c r="M1632" s="19" t="s">
        <v>5385</v>
      </c>
      <c r="N1632" s="20" t="n">
        <v>43294</v>
      </c>
      <c r="O1632" s="434" t="s">
        <v>15</v>
      </c>
      <c r="P1632" s="19" t="n">
        <v>1</v>
      </c>
      <c r="Q1632" s="15" t="s">
        <v>45</v>
      </c>
    </row>
    <row r="1633" customFormat="false" ht="13.8" hidden="false" customHeight="false" outlineLevel="0" collapsed="false">
      <c r="A1633" s="348" t="s">
        <v>3075</v>
      </c>
      <c r="B1633" s="20" t="n">
        <v>43178</v>
      </c>
      <c r="C1633" s="481" t="s">
        <v>5386</v>
      </c>
      <c r="D1633" s="19" t="s">
        <v>476</v>
      </c>
      <c r="E1633" s="113" t="s">
        <v>5387</v>
      </c>
      <c r="F1633" s="19" t="s">
        <v>5388</v>
      </c>
      <c r="G1633" s="19" t="n">
        <v>3200</v>
      </c>
      <c r="H1633" s="97"/>
      <c r="I1633" s="97"/>
      <c r="J1633" s="97"/>
      <c r="K1633" s="97"/>
      <c r="L1633" s="97"/>
      <c r="M1633" s="19" t="s">
        <v>5389</v>
      </c>
      <c r="N1633" s="20" t="n">
        <v>43294</v>
      </c>
      <c r="O1633" s="434" t="s">
        <v>15</v>
      </c>
      <c r="P1633" s="97"/>
      <c r="Q1633" s="15" t="s">
        <v>45</v>
      </c>
    </row>
    <row r="1634" customFormat="false" ht="13.8" hidden="false" customHeight="false" outlineLevel="0" collapsed="false">
      <c r="A1634" s="348" t="s">
        <v>3080</v>
      </c>
      <c r="B1634" s="97"/>
      <c r="C1634" s="19" t="n">
        <v>89057485564</v>
      </c>
      <c r="D1634" s="19" t="s">
        <v>476</v>
      </c>
      <c r="E1634" s="91" t="s">
        <v>5390</v>
      </c>
      <c r="F1634" s="19" t="s">
        <v>5391</v>
      </c>
      <c r="G1634" s="19" t="n">
        <v>2500</v>
      </c>
      <c r="H1634" s="97"/>
      <c r="I1634" s="97"/>
      <c r="J1634" s="97"/>
      <c r="K1634" s="97"/>
      <c r="L1634" s="97"/>
      <c r="M1634" s="19" t="s">
        <v>5392</v>
      </c>
      <c r="N1634" s="20" t="n">
        <v>43296</v>
      </c>
      <c r="O1634" s="434" t="s">
        <v>15</v>
      </c>
      <c r="P1634" s="97"/>
      <c r="Q1634" s="15" t="s">
        <v>45</v>
      </c>
    </row>
    <row r="1635" customFormat="false" ht="15.75" hidden="false" customHeight="true" outlineLevel="0" collapsed="false">
      <c r="Q1635" s="15" t="s">
        <v>45</v>
      </c>
    </row>
    <row r="1636" customFormat="false" ht="13.8" hidden="false" customHeight="false" outlineLevel="0" collapsed="false">
      <c r="A1636" s="3" t="s">
        <v>34</v>
      </c>
      <c r="B1636" s="59" t="s">
        <v>1</v>
      </c>
      <c r="C1636" s="4" t="s">
        <v>35</v>
      </c>
      <c r="D1636" s="4" t="s">
        <v>3</v>
      </c>
      <c r="E1636" s="4" t="s">
        <v>1021</v>
      </c>
      <c r="F1636" s="5" t="s">
        <v>37</v>
      </c>
      <c r="G1636" s="4" t="s">
        <v>38</v>
      </c>
      <c r="H1636" s="6" t="s">
        <v>39</v>
      </c>
      <c r="I1636" s="6"/>
      <c r="J1636" s="6"/>
      <c r="K1636" s="6" t="s">
        <v>40</v>
      </c>
      <c r="L1636" s="6"/>
      <c r="M1636" s="4" t="s">
        <v>41</v>
      </c>
      <c r="N1636" s="6" t="s">
        <v>42</v>
      </c>
      <c r="O1636" s="370" t="s">
        <v>43</v>
      </c>
      <c r="P1636" s="4" t="s">
        <v>44</v>
      </c>
      <c r="Q1636" s="15" t="s">
        <v>45</v>
      </c>
    </row>
    <row r="1637" customFormat="false" ht="13.8" hidden="false" customHeight="false" outlineLevel="0" collapsed="false">
      <c r="A1637" s="105" t="n">
        <v>43294</v>
      </c>
      <c r="B1637" s="465" t="s">
        <v>394</v>
      </c>
      <c r="C1637" s="97"/>
      <c r="D1637" s="97"/>
      <c r="E1637" s="10"/>
      <c r="F1637" s="11" t="n">
        <f aca="false">G1637+H1637+K1637</f>
        <v>115500</v>
      </c>
      <c r="G1637" s="12" t="n">
        <f aca="false">SUM(G1638:G1672)</f>
        <v>82900</v>
      </c>
      <c r="H1637" s="115" t="n">
        <f aca="false">SUM(H1638:H1672)</f>
        <v>32600</v>
      </c>
      <c r="I1637" s="12"/>
      <c r="J1637" s="12"/>
      <c r="K1637" s="12" t="n">
        <f aca="false">SUM(K1638:K1666)</f>
        <v>0</v>
      </c>
      <c r="L1637" s="12"/>
      <c r="M1637" s="466"/>
      <c r="N1637" s="466"/>
      <c r="O1637" s="97"/>
      <c r="P1637" s="12" t="n">
        <f aca="false">SUM(P1638:P23584)</f>
        <v>3.48493160658434E+040</v>
      </c>
      <c r="Q1637" s="15" t="s">
        <v>45</v>
      </c>
    </row>
    <row r="1638" customFormat="false" ht="13.8" hidden="false" customHeight="false" outlineLevel="0" collapsed="false">
      <c r="A1638" s="348" t="s">
        <v>1810</v>
      </c>
      <c r="B1638" s="19" t="s">
        <v>5393</v>
      </c>
      <c r="C1638" s="508" t="s">
        <v>5394</v>
      </c>
      <c r="D1638" s="19" t="s">
        <v>476</v>
      </c>
      <c r="E1638" s="91" t="s">
        <v>5395</v>
      </c>
      <c r="F1638" s="19" t="s">
        <v>5396</v>
      </c>
      <c r="G1638" s="19" t="n">
        <v>5000</v>
      </c>
      <c r="H1638" s="97"/>
      <c r="I1638" s="97"/>
      <c r="J1638" s="97"/>
      <c r="K1638" s="97"/>
      <c r="L1638" s="97"/>
      <c r="M1638" s="19" t="s">
        <v>5397</v>
      </c>
      <c r="N1638" s="20" t="n">
        <v>43295</v>
      </c>
      <c r="O1638" s="434" t="s">
        <v>15</v>
      </c>
      <c r="P1638" s="19" t="n">
        <v>1</v>
      </c>
      <c r="Q1638" s="15" t="s">
        <v>45</v>
      </c>
    </row>
    <row r="1639" customFormat="false" ht="13.8" hidden="false" customHeight="false" outlineLevel="0" collapsed="false">
      <c r="A1639" s="348" t="s">
        <v>1814</v>
      </c>
      <c r="B1639" s="19" t="s">
        <v>1245</v>
      </c>
      <c r="C1639" s="19" t="s">
        <v>5398</v>
      </c>
      <c r="D1639" s="19" t="s">
        <v>476</v>
      </c>
      <c r="E1639" s="91" t="s">
        <v>5399</v>
      </c>
      <c r="F1639" s="19" t="s">
        <v>5400</v>
      </c>
      <c r="G1639" s="19" t="n">
        <v>5700</v>
      </c>
      <c r="H1639" s="97"/>
      <c r="I1639" s="97"/>
      <c r="J1639" s="97"/>
      <c r="K1639" s="97"/>
      <c r="L1639" s="97"/>
      <c r="M1639" s="19" t="s">
        <v>5401</v>
      </c>
      <c r="N1639" s="20" t="n">
        <v>43295</v>
      </c>
      <c r="O1639" s="434" t="s">
        <v>15</v>
      </c>
      <c r="P1639" s="19" t="n">
        <v>1</v>
      </c>
      <c r="Q1639" s="15" t="s">
        <v>45</v>
      </c>
    </row>
    <row r="1640" customFormat="false" ht="13.8" hidden="false" customHeight="false" outlineLevel="0" collapsed="false">
      <c r="A1640" s="348" t="s">
        <v>1819</v>
      </c>
      <c r="B1640" s="19" t="s">
        <v>51</v>
      </c>
      <c r="C1640" s="19" t="s">
        <v>5402</v>
      </c>
      <c r="D1640" s="19" t="s">
        <v>476</v>
      </c>
      <c r="E1640" s="91" t="s">
        <v>5403</v>
      </c>
      <c r="F1640" s="19" t="s">
        <v>3434</v>
      </c>
      <c r="H1640" s="43" t="n">
        <v>11600</v>
      </c>
      <c r="I1640" s="97"/>
      <c r="J1640" s="97"/>
      <c r="K1640" s="97"/>
      <c r="L1640" s="97"/>
      <c r="M1640" s="122" t="s">
        <v>5404</v>
      </c>
      <c r="N1640" s="97"/>
      <c r="O1640" s="434" t="s">
        <v>15</v>
      </c>
      <c r="P1640" s="19" t="n">
        <v>1</v>
      </c>
      <c r="Q1640" s="15" t="s">
        <v>45</v>
      </c>
    </row>
    <row r="1641" customFormat="false" ht="13.8" hidden="false" customHeight="false" outlineLevel="0" collapsed="false">
      <c r="A1641" s="348" t="s">
        <v>1673</v>
      </c>
      <c r="B1641" s="19" t="s">
        <v>1483</v>
      </c>
      <c r="C1641" s="19" t="s">
        <v>5405</v>
      </c>
      <c r="D1641" s="196" t="s">
        <v>4339</v>
      </c>
      <c r="E1641" s="91" t="s">
        <v>5406</v>
      </c>
      <c r="F1641" s="19" t="s">
        <v>3865</v>
      </c>
      <c r="G1641" s="97"/>
      <c r="H1641" s="19" t="n">
        <v>21000</v>
      </c>
      <c r="I1641" s="97"/>
      <c r="J1641" s="97"/>
      <c r="K1641" s="97"/>
      <c r="L1641" s="97"/>
      <c r="M1641" s="97"/>
      <c r="N1641" s="97"/>
      <c r="O1641" s="509" t="s">
        <v>5407</v>
      </c>
      <c r="P1641" s="19" t="n">
        <v>1</v>
      </c>
      <c r="Q1641" s="15" t="s">
        <v>45</v>
      </c>
    </row>
    <row r="1642" customFormat="false" ht="13.8" hidden="false" customHeight="false" outlineLevel="0" collapsed="false">
      <c r="A1642" s="348" t="s">
        <v>1678</v>
      </c>
      <c r="B1642" s="19" t="s">
        <v>457</v>
      </c>
      <c r="C1642" s="91" t="s">
        <v>5408</v>
      </c>
      <c r="D1642" s="196" t="s">
        <v>4339</v>
      </c>
      <c r="E1642" s="91" t="s">
        <v>5409</v>
      </c>
      <c r="F1642" s="19" t="s">
        <v>5338</v>
      </c>
      <c r="G1642" s="19" t="n">
        <v>1700</v>
      </c>
      <c r="H1642" s="97"/>
      <c r="I1642" s="97"/>
      <c r="J1642" s="97"/>
      <c r="K1642" s="97"/>
      <c r="L1642" s="97"/>
      <c r="M1642" s="19" t="s">
        <v>5410</v>
      </c>
      <c r="N1642" s="20" t="n">
        <v>43294</v>
      </c>
      <c r="O1642" s="434" t="s">
        <v>15</v>
      </c>
      <c r="P1642" s="19" t="n">
        <v>1</v>
      </c>
      <c r="Q1642" s="15" t="s">
        <v>45</v>
      </c>
    </row>
    <row r="1643" customFormat="false" ht="13.8" hidden="false" customHeight="false" outlineLevel="0" collapsed="false">
      <c r="A1643" s="348" t="s">
        <v>1732</v>
      </c>
      <c r="B1643" s="150" t="n">
        <v>43384</v>
      </c>
      <c r="C1643" s="30" t="s">
        <v>5411</v>
      </c>
      <c r="D1643" s="196" t="s">
        <v>4339</v>
      </c>
      <c r="E1643" s="91" t="s">
        <v>5412</v>
      </c>
      <c r="F1643" s="19" t="s">
        <v>5413</v>
      </c>
      <c r="G1643" s="19" t="s">
        <v>92</v>
      </c>
      <c r="H1643" s="97"/>
      <c r="I1643" s="97"/>
      <c r="J1643" s="97"/>
      <c r="K1643" s="97"/>
      <c r="L1643" s="97"/>
      <c r="M1643" s="97"/>
      <c r="N1643" s="97"/>
      <c r="O1643" s="247" t="s">
        <v>5414</v>
      </c>
      <c r="P1643" s="19" t="n">
        <v>1</v>
      </c>
      <c r="Q1643" s="15" t="s">
        <v>45</v>
      </c>
    </row>
    <row r="1644" customFormat="false" ht="13.8" hidden="false" customHeight="false" outlineLevel="0" collapsed="false">
      <c r="A1644" s="348" t="s">
        <v>1833</v>
      </c>
      <c r="B1644" s="19" t="s">
        <v>4757</v>
      </c>
      <c r="C1644" s="19" t="s">
        <v>5415</v>
      </c>
      <c r="D1644" s="19" t="s">
        <v>476</v>
      </c>
      <c r="E1644" s="91" t="s">
        <v>5416</v>
      </c>
      <c r="F1644" s="97"/>
      <c r="G1644" s="19" t="n">
        <v>4500</v>
      </c>
      <c r="H1644" s="97"/>
      <c r="I1644" s="97"/>
      <c r="J1644" s="97"/>
      <c r="K1644" s="97"/>
      <c r="L1644" s="97"/>
      <c r="M1644" s="19" t="s">
        <v>5417</v>
      </c>
      <c r="N1644" s="20" t="n">
        <v>43295</v>
      </c>
      <c r="O1644" s="434" t="s">
        <v>15</v>
      </c>
      <c r="P1644" s="19" t="n">
        <v>1</v>
      </c>
      <c r="Q1644" s="15" t="s">
        <v>45</v>
      </c>
    </row>
    <row r="1645" customFormat="false" ht="13.8" hidden="false" customHeight="false" outlineLevel="0" collapsed="false">
      <c r="A1645" s="348" t="s">
        <v>1839</v>
      </c>
      <c r="B1645" s="19" t="s">
        <v>453</v>
      </c>
      <c r="C1645" s="19" t="s">
        <v>5418</v>
      </c>
      <c r="D1645" s="196" t="s">
        <v>4339</v>
      </c>
      <c r="E1645" s="91" t="s">
        <v>5419</v>
      </c>
      <c r="F1645" s="19" t="s">
        <v>5338</v>
      </c>
      <c r="G1645" s="19" t="n">
        <v>5300</v>
      </c>
      <c r="H1645" s="97"/>
      <c r="I1645" s="97"/>
      <c r="J1645" s="97"/>
      <c r="K1645" s="97"/>
      <c r="L1645" s="97"/>
      <c r="M1645" s="19" t="s">
        <v>5420</v>
      </c>
      <c r="N1645" s="20" t="n">
        <v>43294</v>
      </c>
      <c r="O1645" s="434" t="s">
        <v>15</v>
      </c>
      <c r="P1645" s="19" t="n">
        <v>1</v>
      </c>
      <c r="Q1645" s="15" t="s">
        <v>45</v>
      </c>
    </row>
    <row r="1646" customFormat="false" ht="13.8" hidden="false" customHeight="false" outlineLevel="0" collapsed="false">
      <c r="A1646" s="348" t="s">
        <v>1746</v>
      </c>
      <c r="B1646" s="110" t="n">
        <v>0.486805555555556</v>
      </c>
      <c r="C1646" s="19" t="n">
        <v>89851429979</v>
      </c>
      <c r="D1646" s="19" t="s">
        <v>110</v>
      </c>
      <c r="E1646" s="19" t="s">
        <v>5421</v>
      </c>
      <c r="F1646" s="19" t="s">
        <v>5422</v>
      </c>
      <c r="G1646" s="97"/>
      <c r="H1646" s="97"/>
      <c r="I1646" s="97"/>
      <c r="J1646" s="97"/>
      <c r="K1646" s="97"/>
      <c r="L1646" s="97"/>
      <c r="M1646" s="97"/>
      <c r="N1646" s="97"/>
      <c r="O1646" s="510" t="s">
        <v>5423</v>
      </c>
      <c r="P1646" s="19" t="n">
        <v>1</v>
      </c>
      <c r="Q1646" s="15" t="s">
        <v>45</v>
      </c>
    </row>
    <row r="1647" customFormat="false" ht="13.8" hidden="false" customHeight="false" outlineLevel="0" collapsed="false">
      <c r="A1647" s="19" t="s">
        <v>656</v>
      </c>
      <c r="B1647" s="97"/>
      <c r="C1647" s="97"/>
      <c r="D1647" s="97"/>
      <c r="E1647" s="91" t="s">
        <v>5424</v>
      </c>
      <c r="F1647" s="97"/>
      <c r="G1647" s="19" t="n">
        <v>2500</v>
      </c>
      <c r="H1647" s="97"/>
      <c r="I1647" s="97"/>
      <c r="J1647" s="97"/>
      <c r="K1647" s="97"/>
      <c r="L1647" s="97"/>
      <c r="M1647" s="97"/>
      <c r="N1647" s="19"/>
      <c r="O1647" s="434" t="s">
        <v>15</v>
      </c>
      <c r="P1647" s="19" t="n">
        <v>1</v>
      </c>
      <c r="Q1647" s="15" t="s">
        <v>45</v>
      </c>
    </row>
    <row r="1648" customFormat="false" ht="13.8" hidden="false" customHeight="false" outlineLevel="0" collapsed="false">
      <c r="A1648" s="348" t="s">
        <v>1758</v>
      </c>
      <c r="B1648" s="19" t="s">
        <v>395</v>
      </c>
      <c r="C1648" s="91" t="s">
        <v>5425</v>
      </c>
      <c r="D1648" s="196" t="s">
        <v>4339</v>
      </c>
      <c r="E1648" s="91" t="s">
        <v>5426</v>
      </c>
      <c r="F1648" s="91" t="s">
        <v>5427</v>
      </c>
      <c r="G1648" s="97"/>
      <c r="H1648" s="97"/>
      <c r="I1648" s="97"/>
      <c r="J1648" s="97"/>
      <c r="K1648" s="97"/>
      <c r="L1648" s="97"/>
      <c r="M1648" s="97"/>
      <c r="N1648" s="97"/>
      <c r="O1648" s="469" t="s">
        <v>5428</v>
      </c>
      <c r="P1648" s="19" t="n">
        <v>1</v>
      </c>
      <c r="Q1648" s="15" t="s">
        <v>45</v>
      </c>
    </row>
    <row r="1649" customFormat="false" ht="13.8" hidden="false" customHeight="false" outlineLevel="0" collapsed="false">
      <c r="A1649" s="348" t="s">
        <v>1761</v>
      </c>
      <c r="B1649" s="150" t="n">
        <v>43385</v>
      </c>
      <c r="C1649" s="19" t="s">
        <v>5429</v>
      </c>
      <c r="D1649" s="196" t="s">
        <v>4339</v>
      </c>
      <c r="E1649" s="91" t="s">
        <v>5430</v>
      </c>
      <c r="F1649" s="19" t="s">
        <v>3639</v>
      </c>
      <c r="G1649" s="19" t="s">
        <v>949</v>
      </c>
      <c r="H1649" s="97"/>
      <c r="I1649" s="97"/>
      <c r="J1649" s="97"/>
      <c r="K1649" s="97"/>
      <c r="L1649" s="97"/>
      <c r="M1649" s="97"/>
      <c r="N1649" s="97"/>
      <c r="O1649" s="247" t="s">
        <v>5431</v>
      </c>
      <c r="P1649" s="19" t="n">
        <v>1</v>
      </c>
      <c r="Q1649" s="15" t="s">
        <v>45</v>
      </c>
    </row>
    <row r="1650" customFormat="false" ht="13.8" hidden="false" customHeight="false" outlineLevel="0" collapsed="false">
      <c r="A1650" s="348" t="s">
        <v>1765</v>
      </c>
      <c r="B1650" s="19" t="s">
        <v>284</v>
      </c>
      <c r="C1650" s="98" t="s">
        <v>5432</v>
      </c>
      <c r="D1650" s="196" t="s">
        <v>4339</v>
      </c>
      <c r="E1650" s="91" t="s">
        <v>5433</v>
      </c>
      <c r="F1650" s="19" t="s">
        <v>5338</v>
      </c>
      <c r="G1650" s="19" t="n">
        <v>4100</v>
      </c>
      <c r="H1650" s="97"/>
      <c r="I1650" s="97"/>
      <c r="J1650" s="97"/>
      <c r="K1650" s="97"/>
      <c r="L1650" s="97"/>
      <c r="M1650" s="19" t="s">
        <v>5434</v>
      </c>
      <c r="N1650" s="20" t="n">
        <v>43303</v>
      </c>
      <c r="O1650" s="434" t="s">
        <v>15</v>
      </c>
      <c r="P1650" s="19" t="n">
        <v>1</v>
      </c>
      <c r="Q1650" s="15" t="s">
        <v>45</v>
      </c>
    </row>
    <row r="1651" customFormat="false" ht="13.8" hidden="false" customHeight="false" outlineLevel="0" collapsed="false">
      <c r="A1651" s="348" t="s">
        <v>4300</v>
      </c>
      <c r="B1651" s="110" t="n">
        <v>0.545833333333333</v>
      </c>
      <c r="C1651" s="91" t="s">
        <v>5435</v>
      </c>
      <c r="D1651" s="19" t="s">
        <v>476</v>
      </c>
      <c r="E1651" s="91" t="s">
        <v>5436</v>
      </c>
      <c r="F1651" s="19" t="s">
        <v>3639</v>
      </c>
      <c r="G1651" s="19" t="n">
        <v>5700</v>
      </c>
      <c r="H1651" s="97"/>
      <c r="I1651" s="97"/>
      <c r="J1651" s="97"/>
      <c r="K1651" s="97"/>
      <c r="L1651" s="97"/>
      <c r="M1651" s="19" t="s">
        <v>5437</v>
      </c>
      <c r="N1651" s="20" t="n">
        <v>43296</v>
      </c>
      <c r="O1651" s="434" t="s">
        <v>15</v>
      </c>
      <c r="P1651" s="19" t="n">
        <v>1</v>
      </c>
      <c r="Q1651" s="15" t="s">
        <v>45</v>
      </c>
    </row>
    <row r="1652" customFormat="false" ht="13.8" hidden="false" customHeight="false" outlineLevel="0" collapsed="false">
      <c r="A1652" s="19" t="s">
        <v>656</v>
      </c>
      <c r="B1652" s="97"/>
      <c r="C1652" s="19" t="s">
        <v>5438</v>
      </c>
      <c r="D1652" s="19" t="s">
        <v>476</v>
      </c>
      <c r="E1652" s="91" t="s">
        <v>5439</v>
      </c>
      <c r="F1652" s="19" t="s">
        <v>5440</v>
      </c>
      <c r="G1652" s="19" t="n">
        <v>4500</v>
      </c>
      <c r="H1652" s="97"/>
      <c r="I1652" s="97"/>
      <c r="J1652" s="97"/>
      <c r="K1652" s="97"/>
      <c r="L1652" s="97"/>
      <c r="M1652" s="19" t="s">
        <v>5441</v>
      </c>
      <c r="N1652" s="20" t="n">
        <v>43294</v>
      </c>
      <c r="O1652" s="434" t="s">
        <v>15</v>
      </c>
      <c r="P1652" s="19" t="n">
        <v>1</v>
      </c>
      <c r="Q1652" s="15" t="s">
        <v>45</v>
      </c>
    </row>
    <row r="1653" customFormat="false" ht="13.8" hidden="false" customHeight="false" outlineLevel="0" collapsed="false">
      <c r="A1653" s="348" t="s">
        <v>4304</v>
      </c>
      <c r="B1653" s="110" t="n">
        <v>0.548611111111111</v>
      </c>
      <c r="C1653" s="19" t="s">
        <v>5442</v>
      </c>
      <c r="D1653" s="19" t="s">
        <v>110</v>
      </c>
      <c r="E1653" s="19" t="s">
        <v>5443</v>
      </c>
      <c r="F1653" s="19" t="s">
        <v>5444</v>
      </c>
      <c r="G1653" s="19" t="n">
        <v>1600</v>
      </c>
      <c r="H1653" s="97"/>
      <c r="I1653" s="97"/>
      <c r="J1653" s="97"/>
      <c r="K1653" s="97"/>
      <c r="M1653" s="24" t="s">
        <v>5445</v>
      </c>
      <c r="N1653" s="20" t="n">
        <v>43295</v>
      </c>
      <c r="O1653" s="434" t="s">
        <v>15</v>
      </c>
      <c r="P1653" s="19" t="n">
        <v>1</v>
      </c>
      <c r="Q1653" s="15" t="s">
        <v>45</v>
      </c>
    </row>
    <row r="1654" customFormat="false" ht="13.8" hidden="false" customHeight="false" outlineLevel="0" collapsed="false">
      <c r="A1654" s="348" t="s">
        <v>4309</v>
      </c>
      <c r="B1654" s="19" t="s">
        <v>887</v>
      </c>
      <c r="C1654" s="19" t="s">
        <v>5446</v>
      </c>
      <c r="D1654" s="196" t="s">
        <v>4339</v>
      </c>
      <c r="E1654" s="91" t="s">
        <v>5447</v>
      </c>
      <c r="F1654" s="19" t="s">
        <v>3639</v>
      </c>
      <c r="G1654" s="19" t="s">
        <v>2790</v>
      </c>
      <c r="H1654" s="97"/>
      <c r="I1654" s="97"/>
      <c r="J1654" s="97"/>
      <c r="K1654" s="97"/>
      <c r="L1654" s="97"/>
      <c r="M1654" s="97"/>
      <c r="N1654" s="97"/>
      <c r="O1654" s="247" t="s">
        <v>5448</v>
      </c>
      <c r="P1654" s="19" t="n">
        <v>1</v>
      </c>
      <c r="Q1654" s="15" t="s">
        <v>45</v>
      </c>
    </row>
    <row r="1655" customFormat="false" ht="13.8" hidden="false" customHeight="false" outlineLevel="0" collapsed="false">
      <c r="A1655" s="348" t="s">
        <v>1781</v>
      </c>
      <c r="B1655" s="110" t="n">
        <v>0.568055555555556</v>
      </c>
      <c r="C1655" s="19" t="n">
        <v>84952585060</v>
      </c>
      <c r="D1655" s="19" t="s">
        <v>110</v>
      </c>
      <c r="E1655" s="19" t="s">
        <v>377</v>
      </c>
      <c r="F1655" s="19" t="s">
        <v>102</v>
      </c>
      <c r="G1655" s="19" t="s">
        <v>5449</v>
      </c>
      <c r="H1655" s="19" t="s">
        <v>5450</v>
      </c>
      <c r="I1655" s="19"/>
      <c r="J1655" s="19"/>
      <c r="K1655" s="19" t="s">
        <v>1475</v>
      </c>
      <c r="L1655" s="19"/>
      <c r="M1655" s="19" t="s">
        <v>4199</v>
      </c>
      <c r="N1655" s="19" t="s">
        <v>3516</v>
      </c>
      <c r="O1655" s="19" t="s">
        <v>377</v>
      </c>
      <c r="P1655" s="19" t="n">
        <v>1</v>
      </c>
      <c r="Q1655" s="15" t="s">
        <v>45</v>
      </c>
    </row>
    <row r="1656" customFormat="false" ht="13.8" hidden="false" customHeight="false" outlineLevel="0" collapsed="false">
      <c r="A1656" s="348" t="s">
        <v>1914</v>
      </c>
      <c r="B1656" s="110" t="n">
        <v>0.571527777777778</v>
      </c>
      <c r="C1656" s="91" t="s">
        <v>5451</v>
      </c>
      <c r="D1656" s="19" t="s">
        <v>476</v>
      </c>
      <c r="E1656" s="91" t="s">
        <v>5452</v>
      </c>
      <c r="F1656" s="91" t="s">
        <v>3584</v>
      </c>
      <c r="G1656" s="19" t="n">
        <v>4500</v>
      </c>
      <c r="H1656" s="97"/>
      <c r="I1656" s="97"/>
      <c r="J1656" s="97"/>
      <c r="K1656" s="97"/>
      <c r="L1656" s="97"/>
      <c r="M1656" s="19" t="s">
        <v>5453</v>
      </c>
      <c r="N1656" s="20" t="n">
        <v>43295</v>
      </c>
      <c r="O1656" s="434" t="s">
        <v>15</v>
      </c>
      <c r="P1656" s="19" t="n">
        <v>1</v>
      </c>
      <c r="Q1656" s="15" t="s">
        <v>45</v>
      </c>
    </row>
    <row r="1657" customFormat="false" ht="13.8" hidden="false" customHeight="false" outlineLevel="0" collapsed="false">
      <c r="A1657" s="348" t="s">
        <v>1917</v>
      </c>
      <c r="B1657" s="19" t="s">
        <v>5454</v>
      </c>
      <c r="C1657" s="19" t="s">
        <v>5455</v>
      </c>
      <c r="D1657" s="19" t="s">
        <v>476</v>
      </c>
      <c r="E1657" s="91" t="s">
        <v>5456</v>
      </c>
      <c r="F1657" s="19" t="s">
        <v>4460</v>
      </c>
      <c r="G1657" s="122" t="n">
        <f aca="false">13000-3700</f>
        <v>9300</v>
      </c>
      <c r="H1657" s="97"/>
      <c r="I1657" s="97"/>
      <c r="J1657" s="97"/>
      <c r="K1657" s="97"/>
      <c r="L1657" s="97"/>
      <c r="M1657" s="19" t="s">
        <v>5457</v>
      </c>
      <c r="N1657" s="20" t="n">
        <v>43295</v>
      </c>
      <c r="O1657" s="434" t="s">
        <v>15</v>
      </c>
      <c r="P1657" s="19" t="n">
        <v>1</v>
      </c>
      <c r="Q1657" s="15" t="s">
        <v>45</v>
      </c>
    </row>
    <row r="1658" customFormat="false" ht="13.8" hidden="false" customHeight="false" outlineLevel="0" collapsed="false">
      <c r="A1658" s="348" t="s">
        <v>3008</v>
      </c>
      <c r="B1658" s="19" t="s">
        <v>1114</v>
      </c>
      <c r="C1658" s="19" t="s">
        <v>5458</v>
      </c>
      <c r="D1658" s="196" t="s">
        <v>4339</v>
      </c>
      <c r="E1658" s="91" t="s">
        <v>5459</v>
      </c>
      <c r="F1658" s="19" t="s">
        <v>2394</v>
      </c>
      <c r="G1658" s="19" t="s">
        <v>3615</v>
      </c>
      <c r="H1658" s="97"/>
      <c r="I1658" s="97"/>
      <c r="J1658" s="97"/>
      <c r="K1658" s="97"/>
      <c r="L1658" s="97"/>
      <c r="M1658" s="97"/>
      <c r="N1658" s="97"/>
      <c r="O1658" s="247" t="s">
        <v>5460</v>
      </c>
      <c r="P1658" s="19" t="n">
        <v>1</v>
      </c>
      <c r="Q1658" s="15" t="s">
        <v>45</v>
      </c>
    </row>
    <row r="1659" customFormat="false" ht="13.8" hidden="false" customHeight="false" outlineLevel="0" collapsed="false">
      <c r="A1659" s="348" t="s">
        <v>3012</v>
      </c>
      <c r="B1659" s="19" t="s">
        <v>162</v>
      </c>
      <c r="C1659" s="91" t="s">
        <v>5461</v>
      </c>
      <c r="D1659" s="196" t="s">
        <v>4339</v>
      </c>
      <c r="E1659" s="91" t="s">
        <v>5462</v>
      </c>
      <c r="F1659" s="19" t="s">
        <v>3865</v>
      </c>
      <c r="G1659" s="19" t="n">
        <v>4400</v>
      </c>
      <c r="H1659" s="97"/>
      <c r="I1659" s="97"/>
      <c r="J1659" s="97"/>
      <c r="K1659" s="97"/>
      <c r="L1659" s="97"/>
      <c r="M1659" s="19" t="s">
        <v>5463</v>
      </c>
      <c r="N1659" s="20" t="n">
        <v>43297</v>
      </c>
      <c r="O1659" s="434" t="s">
        <v>15</v>
      </c>
      <c r="P1659" s="19" t="n">
        <v>1</v>
      </c>
      <c r="Q1659" s="15" t="s">
        <v>45</v>
      </c>
    </row>
    <row r="1660" customFormat="false" ht="13.8" hidden="false" customHeight="false" outlineLevel="0" collapsed="false">
      <c r="A1660" s="348" t="s">
        <v>1798</v>
      </c>
      <c r="B1660" s="19" t="s">
        <v>1062</v>
      </c>
      <c r="C1660" s="91" t="s">
        <v>5464</v>
      </c>
      <c r="D1660" s="196" t="s">
        <v>4339</v>
      </c>
      <c r="E1660" s="19" t="s">
        <v>5465</v>
      </c>
      <c r="F1660" s="19" t="s">
        <v>5465</v>
      </c>
      <c r="G1660" s="97"/>
      <c r="H1660" s="97"/>
      <c r="I1660" s="97"/>
      <c r="J1660" s="97"/>
      <c r="K1660" s="97"/>
      <c r="L1660" s="97"/>
      <c r="M1660" s="97"/>
      <c r="N1660" s="97"/>
      <c r="O1660" s="247" t="s">
        <v>5466</v>
      </c>
      <c r="P1660" s="19" t="n">
        <v>1</v>
      </c>
      <c r="Q1660" s="15" t="s">
        <v>45</v>
      </c>
    </row>
    <row r="1661" customFormat="false" ht="13.8" hidden="false" customHeight="false" outlineLevel="0" collapsed="false">
      <c r="A1661" s="348" t="s">
        <v>1801</v>
      </c>
      <c r="B1661" s="19" t="s">
        <v>810</v>
      </c>
      <c r="C1661" s="19" t="s">
        <v>5467</v>
      </c>
      <c r="D1661" s="19" t="s">
        <v>476</v>
      </c>
      <c r="E1661" s="19" t="s">
        <v>5468</v>
      </c>
      <c r="F1661" s="19" t="s">
        <v>3336</v>
      </c>
      <c r="G1661" s="19" t="s">
        <v>1042</v>
      </c>
      <c r="H1661" s="97"/>
      <c r="I1661" s="97"/>
      <c r="J1661" s="97"/>
      <c r="K1661" s="97"/>
      <c r="L1661" s="97"/>
      <c r="M1661" s="97"/>
      <c r="N1661" s="97"/>
      <c r="O1661" s="247" t="s">
        <v>5469</v>
      </c>
      <c r="P1661" s="19" t="n">
        <v>1</v>
      </c>
      <c r="Q1661" s="15" t="s">
        <v>45</v>
      </c>
    </row>
    <row r="1662" customFormat="false" ht="13.8" hidden="false" customHeight="false" outlineLevel="0" collapsed="false">
      <c r="A1662" s="348" t="s">
        <v>3427</v>
      </c>
      <c r="B1662" s="110" t="n">
        <v>0.645833333333333</v>
      </c>
      <c r="C1662" s="91" t="s">
        <v>5470</v>
      </c>
      <c r="D1662" s="19" t="s">
        <v>110</v>
      </c>
      <c r="E1662" s="19" t="s">
        <v>5471</v>
      </c>
      <c r="F1662" s="19" t="s">
        <v>5472</v>
      </c>
      <c r="G1662" s="122" t="n">
        <f aca="false">9400-5000</f>
        <v>4400</v>
      </c>
      <c r="H1662" s="97"/>
      <c r="I1662" s="97"/>
      <c r="J1662" s="97"/>
      <c r="K1662" s="97"/>
      <c r="M1662" s="24" t="s">
        <v>5473</v>
      </c>
      <c r="N1662" s="20" t="n">
        <v>43298</v>
      </c>
      <c r="O1662" s="434" t="s">
        <v>15</v>
      </c>
      <c r="P1662" s="19" t="n">
        <v>1</v>
      </c>
      <c r="Q1662" s="15" t="s">
        <v>45</v>
      </c>
    </row>
    <row r="1663" customFormat="false" ht="13.8" hidden="false" customHeight="false" outlineLevel="0" collapsed="false">
      <c r="A1663" s="348" t="s">
        <v>3024</v>
      </c>
      <c r="B1663" s="19" t="s">
        <v>73</v>
      </c>
      <c r="C1663" s="19" t="s">
        <v>5474</v>
      </c>
      <c r="D1663" s="196" t="s">
        <v>4339</v>
      </c>
      <c r="E1663" s="91" t="s">
        <v>5475</v>
      </c>
      <c r="F1663" s="19" t="s">
        <v>5472</v>
      </c>
      <c r="G1663" s="19" t="n">
        <v>4700</v>
      </c>
      <c r="H1663" s="97"/>
      <c r="I1663" s="97"/>
      <c r="J1663" s="97"/>
      <c r="K1663" s="97"/>
      <c r="L1663" s="97"/>
      <c r="M1663" s="19" t="s">
        <v>5476</v>
      </c>
      <c r="N1663" s="20" t="n">
        <v>43295</v>
      </c>
      <c r="O1663" s="434" t="s">
        <v>15</v>
      </c>
      <c r="P1663" s="19" t="n">
        <v>1</v>
      </c>
      <c r="Q1663" s="15" t="s">
        <v>45</v>
      </c>
    </row>
    <row r="1664" customFormat="false" ht="13.8" hidden="false" customHeight="false" outlineLevel="0" collapsed="false">
      <c r="A1664" s="348" t="s">
        <v>3028</v>
      </c>
      <c r="B1664" s="110" t="n">
        <v>0.688888888888889</v>
      </c>
      <c r="C1664" s="19" t="s">
        <v>5477</v>
      </c>
      <c r="D1664" s="19" t="s">
        <v>110</v>
      </c>
      <c r="E1664" s="19" t="s">
        <v>129</v>
      </c>
      <c r="F1664" s="19" t="s">
        <v>1172</v>
      </c>
      <c r="G1664" s="19" t="s">
        <v>3615</v>
      </c>
      <c r="H1664" s="97"/>
      <c r="I1664" s="97"/>
      <c r="J1664" s="97"/>
      <c r="K1664" s="97"/>
      <c r="L1664" s="97"/>
      <c r="M1664" s="97"/>
      <c r="N1664" s="97"/>
      <c r="O1664" s="137" t="s">
        <v>5478</v>
      </c>
      <c r="P1664" s="19" t="n">
        <v>1</v>
      </c>
      <c r="Q1664" s="15" t="s">
        <v>45</v>
      </c>
    </row>
    <row r="1665" customFormat="false" ht="13.8" hidden="false" customHeight="false" outlineLevel="0" collapsed="false">
      <c r="A1665" s="348" t="s">
        <v>3031</v>
      </c>
      <c r="B1665" s="19" t="s">
        <v>848</v>
      </c>
      <c r="C1665" s="91" t="s">
        <v>5479</v>
      </c>
      <c r="D1665" s="196" t="s">
        <v>4339</v>
      </c>
      <c r="E1665" s="91" t="s">
        <v>5480</v>
      </c>
      <c r="F1665" s="19" t="s">
        <v>5338</v>
      </c>
      <c r="G1665" s="19" t="n">
        <v>4400</v>
      </c>
      <c r="H1665" s="97"/>
      <c r="I1665" s="97"/>
      <c r="J1665" s="97"/>
      <c r="K1665" s="97"/>
      <c r="L1665" s="97"/>
      <c r="M1665" s="19" t="s">
        <v>5481</v>
      </c>
      <c r="N1665" s="20" t="n">
        <v>43296</v>
      </c>
      <c r="O1665" s="434" t="s">
        <v>15</v>
      </c>
      <c r="P1665" s="19" t="n">
        <v>1</v>
      </c>
      <c r="Q1665" s="15" t="s">
        <v>45</v>
      </c>
    </row>
    <row r="1666" customFormat="false" ht="13.8" hidden="false" customHeight="false" outlineLevel="0" collapsed="false">
      <c r="A1666" s="348" t="s">
        <v>3037</v>
      </c>
      <c r="B1666" s="19" t="s">
        <v>1655</v>
      </c>
      <c r="C1666" s="211" t="s">
        <v>5482</v>
      </c>
      <c r="D1666" s="196" t="s">
        <v>4339</v>
      </c>
      <c r="E1666" s="91" t="s">
        <v>5483</v>
      </c>
      <c r="F1666" s="19" t="s">
        <v>771</v>
      </c>
      <c r="G1666" s="97"/>
      <c r="H1666" s="97"/>
      <c r="I1666" s="97"/>
      <c r="J1666" s="97"/>
      <c r="K1666" s="97"/>
      <c r="L1666" s="97"/>
      <c r="M1666" s="97"/>
      <c r="N1666" s="97"/>
      <c r="O1666" s="511" t="s">
        <v>771</v>
      </c>
      <c r="P1666" s="19" t="n">
        <v>1</v>
      </c>
      <c r="Q1666" s="15" t="s">
        <v>45</v>
      </c>
    </row>
    <row r="1667" customFormat="false" ht="13.8" hidden="false" customHeight="false" outlineLevel="0" collapsed="false">
      <c r="A1667" s="348" t="s">
        <v>3043</v>
      </c>
      <c r="B1667" s="19" t="s">
        <v>918</v>
      </c>
      <c r="C1667" s="19" t="s">
        <v>5484</v>
      </c>
      <c r="D1667" s="196" t="s">
        <v>4339</v>
      </c>
      <c r="E1667" s="91" t="s">
        <v>5485</v>
      </c>
      <c r="F1667" s="19" t="s">
        <v>2394</v>
      </c>
      <c r="G1667" s="19" t="n">
        <v>6500</v>
      </c>
      <c r="H1667" s="97"/>
      <c r="I1667" s="97"/>
      <c r="J1667" s="97"/>
      <c r="K1667" s="97"/>
      <c r="L1667" s="97"/>
      <c r="M1667" s="19" t="s">
        <v>5486</v>
      </c>
      <c r="N1667" s="20" t="n">
        <v>43296</v>
      </c>
      <c r="O1667" s="434" t="s">
        <v>15</v>
      </c>
      <c r="P1667" s="19" t="n">
        <v>1</v>
      </c>
      <c r="Q1667" s="15" t="s">
        <v>45</v>
      </c>
    </row>
    <row r="1668" customFormat="false" ht="13.8" hidden="false" customHeight="false" outlineLevel="0" collapsed="false">
      <c r="A1668" s="348" t="s">
        <v>3047</v>
      </c>
      <c r="B1668" s="19" t="s">
        <v>918</v>
      </c>
      <c r="C1668" s="19" t="s">
        <v>5487</v>
      </c>
      <c r="D1668" s="196" t="s">
        <v>4339</v>
      </c>
      <c r="E1668" s="19" t="s">
        <v>5488</v>
      </c>
      <c r="F1668" s="19" t="s">
        <v>5489</v>
      </c>
      <c r="G1668" s="19" t="s">
        <v>1379</v>
      </c>
      <c r="H1668" s="97"/>
      <c r="I1668" s="97"/>
      <c r="J1668" s="97"/>
      <c r="K1668" s="97"/>
      <c r="L1668" s="97"/>
      <c r="M1668" s="97"/>
      <c r="N1668" s="97"/>
      <c r="O1668" s="237" t="s">
        <v>5490</v>
      </c>
      <c r="P1668" s="19" t="n">
        <v>1</v>
      </c>
      <c r="Q1668" s="15" t="s">
        <v>45</v>
      </c>
    </row>
    <row r="1669" customFormat="false" ht="13.8" hidden="false" customHeight="false" outlineLevel="0" collapsed="false">
      <c r="A1669" s="348" t="s">
        <v>3053</v>
      </c>
      <c r="B1669" s="19" t="s">
        <v>434</v>
      </c>
      <c r="C1669" s="19" t="s">
        <v>5491</v>
      </c>
      <c r="D1669" s="196" t="s">
        <v>4339</v>
      </c>
      <c r="E1669" s="91" t="s">
        <v>5492</v>
      </c>
      <c r="F1669" s="19" t="s">
        <v>5493</v>
      </c>
      <c r="G1669" s="19" t="n">
        <v>4100</v>
      </c>
      <c r="H1669" s="97"/>
      <c r="I1669" s="97"/>
      <c r="J1669" s="97"/>
      <c r="K1669" s="97"/>
      <c r="L1669" s="97"/>
      <c r="M1669" s="19" t="s">
        <v>5494</v>
      </c>
      <c r="N1669" s="20" t="n">
        <v>43297</v>
      </c>
      <c r="O1669" s="434" t="s">
        <v>15</v>
      </c>
      <c r="P1669" s="19" t="n">
        <v>1</v>
      </c>
      <c r="Q1669" s="15" t="s">
        <v>45</v>
      </c>
    </row>
    <row r="1670" customFormat="false" ht="13.8" hidden="false" customHeight="false" outlineLevel="0" collapsed="false">
      <c r="A1670" s="348" t="s">
        <v>3058</v>
      </c>
      <c r="B1670" s="19" t="s">
        <v>5495</v>
      </c>
      <c r="C1670" s="19" t="s">
        <v>5496</v>
      </c>
      <c r="D1670" s="19" t="s">
        <v>476</v>
      </c>
      <c r="E1670" s="19" t="s">
        <v>5497</v>
      </c>
      <c r="F1670" s="97"/>
      <c r="G1670" s="97"/>
      <c r="H1670" s="97"/>
      <c r="I1670" s="97"/>
      <c r="J1670" s="97"/>
      <c r="K1670" s="97"/>
      <c r="L1670" s="97"/>
      <c r="M1670" s="97"/>
      <c r="N1670" s="97"/>
      <c r="O1670" s="15" t="s">
        <v>5498</v>
      </c>
      <c r="P1670" s="97"/>
      <c r="Q1670" s="15" t="s">
        <v>45</v>
      </c>
    </row>
    <row r="1671" customFormat="false" ht="13.8" hidden="false" customHeight="false" outlineLevel="0" collapsed="false">
      <c r="A1671" s="97"/>
      <c r="B1671" s="97"/>
      <c r="C1671" s="19" t="n">
        <v>89852437445</v>
      </c>
      <c r="D1671" s="19" t="s">
        <v>476</v>
      </c>
      <c r="E1671" s="19" t="s">
        <v>5499</v>
      </c>
      <c r="F1671" s="97"/>
      <c r="G1671" s="19" t="s">
        <v>1713</v>
      </c>
      <c r="H1671" s="97"/>
      <c r="I1671" s="97"/>
      <c r="J1671" s="97"/>
      <c r="K1671" s="97"/>
      <c r="L1671" s="97"/>
      <c r="M1671" s="97"/>
      <c r="N1671" s="97"/>
      <c r="O1671" s="459" t="s">
        <v>2855</v>
      </c>
      <c r="P1671" s="97"/>
      <c r="Q1671" s="15" t="s">
        <v>45</v>
      </c>
    </row>
    <row r="1672" customFormat="false" ht="13.8" hidden="false" customHeight="false" outlineLevel="0" collapsed="false">
      <c r="A1672" s="97"/>
      <c r="B1672" s="97"/>
      <c r="C1672" s="97"/>
      <c r="D1672" s="97"/>
      <c r="E1672" s="97"/>
      <c r="F1672" s="97"/>
      <c r="G1672" s="97"/>
      <c r="H1672" s="97"/>
      <c r="I1672" s="97"/>
      <c r="J1672" s="97"/>
      <c r="K1672" s="97"/>
      <c r="L1672" s="97"/>
      <c r="M1672" s="97"/>
      <c r="N1672" s="97"/>
      <c r="O1672" s="97"/>
      <c r="P1672" s="97"/>
      <c r="Q1672" s="15" t="s">
        <v>45</v>
      </c>
    </row>
    <row r="1673" customFormat="false" ht="13.8" hidden="false" customHeight="false" outlineLevel="0" collapsed="false">
      <c r="A1673" s="3" t="s">
        <v>34</v>
      </c>
      <c r="B1673" s="59" t="s">
        <v>1</v>
      </c>
      <c r="C1673" s="4" t="s">
        <v>35</v>
      </c>
      <c r="D1673" s="4" t="s">
        <v>3</v>
      </c>
      <c r="E1673" s="4" t="s">
        <v>1021</v>
      </c>
      <c r="F1673" s="5" t="s">
        <v>37</v>
      </c>
      <c r="G1673" s="4" t="s">
        <v>38</v>
      </c>
      <c r="H1673" s="6" t="s">
        <v>39</v>
      </c>
      <c r="I1673" s="6"/>
      <c r="J1673" s="6"/>
      <c r="K1673" s="6" t="s">
        <v>40</v>
      </c>
      <c r="L1673" s="6"/>
      <c r="M1673" s="4" t="s">
        <v>41</v>
      </c>
      <c r="N1673" s="6" t="s">
        <v>42</v>
      </c>
      <c r="O1673" s="370" t="s">
        <v>43</v>
      </c>
      <c r="P1673" s="4" t="s">
        <v>44</v>
      </c>
      <c r="Q1673" s="15" t="s">
        <v>45</v>
      </c>
    </row>
    <row r="1674" customFormat="false" ht="13.8" hidden="false" customHeight="false" outlineLevel="0" collapsed="false">
      <c r="A1674" s="105" t="n">
        <v>43297</v>
      </c>
      <c r="B1674" s="465" t="s">
        <v>422</v>
      </c>
      <c r="C1674" s="97"/>
      <c r="D1674" s="97"/>
      <c r="E1674" s="10"/>
      <c r="F1674" s="11" t="n">
        <f aca="false">G1674+H1674+K1674</f>
        <v>105100</v>
      </c>
      <c r="G1674" s="12" t="n">
        <f aca="false">SUM(G1675:G1704)</f>
        <v>100100</v>
      </c>
      <c r="H1674" s="115" t="n">
        <f aca="false">SUM(H1675:H1704)</f>
        <v>5000</v>
      </c>
      <c r="I1674" s="12"/>
      <c r="J1674" s="12"/>
      <c r="K1674" s="12" t="n">
        <f aca="false">SUM(K1675:K1704)</f>
        <v>0</v>
      </c>
      <c r="L1674" s="12"/>
      <c r="M1674" s="466"/>
      <c r="N1674" s="466"/>
      <c r="O1674" s="97"/>
      <c r="P1674" s="12" t="n">
        <f aca="false">SUM(P1675:P23621)</f>
        <v>1.74246580329217E+040</v>
      </c>
      <c r="Q1674" s="15" t="s">
        <v>45</v>
      </c>
    </row>
    <row r="1675" customFormat="false" ht="13.8" hidden="false" customHeight="false" outlineLevel="0" collapsed="false">
      <c r="A1675" s="348" t="s">
        <v>1810</v>
      </c>
      <c r="B1675" s="110" t="n">
        <v>0.434027777777778</v>
      </c>
      <c r="C1675" s="19" t="s">
        <v>5500</v>
      </c>
      <c r="D1675" s="19" t="s">
        <v>110</v>
      </c>
      <c r="E1675" s="19" t="s">
        <v>5501</v>
      </c>
      <c r="F1675" s="19" t="s">
        <v>5502</v>
      </c>
      <c r="G1675" s="19" t="n">
        <v>1800</v>
      </c>
      <c r="H1675" s="97"/>
      <c r="I1675" s="97"/>
      <c r="J1675" s="97"/>
      <c r="K1675" s="97"/>
      <c r="M1675" s="24" t="s">
        <v>5503</v>
      </c>
      <c r="N1675" s="20" t="n">
        <v>43297</v>
      </c>
      <c r="O1675" s="434" t="s">
        <v>15</v>
      </c>
      <c r="P1675" s="19" t="n">
        <v>1</v>
      </c>
      <c r="Q1675" s="15" t="s">
        <v>45</v>
      </c>
    </row>
    <row r="1676" customFormat="false" ht="13.8" hidden="false" customHeight="false" outlineLevel="0" collapsed="false">
      <c r="A1676" s="19" t="s">
        <v>5504</v>
      </c>
      <c r="B1676" s="19" t="s">
        <v>5504</v>
      </c>
      <c r="C1676" s="19" t="s">
        <v>5504</v>
      </c>
      <c r="D1676" s="19" t="s">
        <v>5504</v>
      </c>
      <c r="E1676" s="19" t="s">
        <v>5504</v>
      </c>
      <c r="F1676" s="19" t="s">
        <v>5504</v>
      </c>
      <c r="G1676" s="19" t="s">
        <v>5504</v>
      </c>
      <c r="H1676" s="19" t="n">
        <v>5000</v>
      </c>
      <c r="I1676" s="19"/>
      <c r="J1676" s="19"/>
      <c r="K1676" s="19" t="s">
        <v>5504</v>
      </c>
      <c r="L1676" s="19"/>
      <c r="M1676" s="19" t="s">
        <v>5504</v>
      </c>
      <c r="N1676" s="19" t="s">
        <v>5504</v>
      </c>
      <c r="O1676" s="434" t="s">
        <v>15</v>
      </c>
      <c r="P1676" s="19" t="n">
        <v>1</v>
      </c>
      <c r="Q1676" s="15" t="s">
        <v>45</v>
      </c>
    </row>
    <row r="1677" customFormat="false" ht="13.8" hidden="false" customHeight="false" outlineLevel="0" collapsed="false">
      <c r="A1677" s="348" t="s">
        <v>1819</v>
      </c>
      <c r="B1677" s="97"/>
      <c r="C1677" s="19" t="n">
        <v>79660440474</v>
      </c>
      <c r="D1677" s="196" t="s">
        <v>4339</v>
      </c>
      <c r="E1677" s="91" t="s">
        <v>5505</v>
      </c>
      <c r="F1677" s="19" t="s">
        <v>5506</v>
      </c>
      <c r="G1677" s="19"/>
      <c r="H1677" s="97"/>
      <c r="I1677" s="97"/>
      <c r="J1677" s="97"/>
      <c r="K1677" s="97"/>
      <c r="L1677" s="97"/>
      <c r="M1677" s="97"/>
      <c r="N1677" s="97"/>
      <c r="O1677" s="152" t="s">
        <v>5507</v>
      </c>
      <c r="P1677" s="19" t="n">
        <v>1</v>
      </c>
      <c r="Q1677" s="15" t="s">
        <v>45</v>
      </c>
    </row>
    <row r="1678" customFormat="false" ht="13.8" hidden="false" customHeight="false" outlineLevel="0" collapsed="false">
      <c r="A1678" s="348" t="s">
        <v>1673</v>
      </c>
      <c r="B1678" s="19" t="s">
        <v>214</v>
      </c>
      <c r="C1678" s="19" t="s">
        <v>5508</v>
      </c>
      <c r="D1678" s="196" t="s">
        <v>4339</v>
      </c>
      <c r="E1678" s="91" t="s">
        <v>5509</v>
      </c>
      <c r="F1678" s="19" t="s">
        <v>3623</v>
      </c>
      <c r="G1678" s="97"/>
      <c r="H1678" s="19" t="s">
        <v>248</v>
      </c>
      <c r="I1678" s="97"/>
      <c r="J1678" s="97"/>
      <c r="K1678" s="97"/>
      <c r="L1678" s="97"/>
      <c r="M1678" s="97"/>
      <c r="N1678" s="97"/>
      <c r="O1678" s="152" t="s">
        <v>5510</v>
      </c>
      <c r="P1678" s="19" t="n">
        <v>1</v>
      </c>
      <c r="Q1678" s="15" t="s">
        <v>45</v>
      </c>
    </row>
    <row r="1679" customFormat="false" ht="13.8" hidden="false" customHeight="false" outlineLevel="0" collapsed="false">
      <c r="A1679" s="348" t="s">
        <v>1678</v>
      </c>
      <c r="B1679" s="19" t="s">
        <v>1505</v>
      </c>
      <c r="C1679" s="19" t="s">
        <v>5511</v>
      </c>
      <c r="D1679" s="196" t="s">
        <v>4339</v>
      </c>
      <c r="E1679" s="91" t="s">
        <v>5512</v>
      </c>
      <c r="F1679" s="19" t="s">
        <v>3865</v>
      </c>
      <c r="G1679" s="19" t="n">
        <v>3800</v>
      </c>
      <c r="H1679" s="97"/>
      <c r="I1679" s="97"/>
      <c r="J1679" s="97"/>
      <c r="K1679" s="97"/>
      <c r="L1679" s="97"/>
      <c r="M1679" s="19" t="s">
        <v>5513</v>
      </c>
      <c r="N1679" s="20" t="n">
        <v>43297</v>
      </c>
      <c r="O1679" s="434" t="s">
        <v>15</v>
      </c>
      <c r="P1679" s="19" t="n">
        <v>1</v>
      </c>
      <c r="Q1679" s="15" t="s">
        <v>45</v>
      </c>
    </row>
    <row r="1680" customFormat="false" ht="13.8" hidden="false" customHeight="false" outlineLevel="0" collapsed="false">
      <c r="A1680" s="348" t="s">
        <v>1732</v>
      </c>
      <c r="B1680" s="97"/>
      <c r="C1680" s="19" t="s">
        <v>5514</v>
      </c>
      <c r="D1680" s="19" t="s">
        <v>476</v>
      </c>
      <c r="E1680" s="91" t="s">
        <v>5515</v>
      </c>
      <c r="F1680" s="19" t="s">
        <v>102</v>
      </c>
      <c r="G1680" s="19" t="n">
        <v>1600</v>
      </c>
      <c r="K1680" s="97"/>
      <c r="L1680" s="97"/>
      <c r="M1680" s="19" t="s">
        <v>5516</v>
      </c>
      <c r="N1680" s="20" t="n">
        <v>43299</v>
      </c>
      <c r="O1680" s="434" t="s">
        <v>15</v>
      </c>
      <c r="P1680" s="19" t="n">
        <v>1</v>
      </c>
      <c r="Q1680" s="15" t="s">
        <v>45</v>
      </c>
    </row>
    <row r="1681" customFormat="false" ht="13.8" hidden="false" customHeight="false" outlineLevel="0" collapsed="false">
      <c r="A1681" s="348" t="s">
        <v>1833</v>
      </c>
      <c r="B1681" s="19" t="s">
        <v>589</v>
      </c>
      <c r="C1681" s="91" t="s">
        <v>5517</v>
      </c>
      <c r="D1681" s="196" t="s">
        <v>4339</v>
      </c>
      <c r="E1681" s="91" t="s">
        <v>5518</v>
      </c>
      <c r="F1681" s="19" t="s">
        <v>102</v>
      </c>
      <c r="G1681" s="19" t="s">
        <v>92</v>
      </c>
      <c r="H1681" s="97"/>
      <c r="I1681" s="97"/>
      <c r="J1681" s="97"/>
      <c r="K1681" s="97"/>
      <c r="L1681" s="97"/>
      <c r="M1681" s="97"/>
      <c r="N1681" s="97"/>
      <c r="O1681" s="337" t="s">
        <v>5519</v>
      </c>
      <c r="P1681" s="19" t="n">
        <v>1</v>
      </c>
      <c r="Q1681" s="15" t="s">
        <v>45</v>
      </c>
    </row>
    <row r="1682" customFormat="false" ht="13.8" hidden="false" customHeight="false" outlineLevel="0" collapsed="false">
      <c r="A1682" s="348" t="s">
        <v>1839</v>
      </c>
      <c r="B1682" s="110" t="n">
        <v>0.483333333333333</v>
      </c>
      <c r="C1682" s="19" t="s">
        <v>5520</v>
      </c>
      <c r="D1682" s="196" t="s">
        <v>4339</v>
      </c>
      <c r="E1682" s="19" t="s">
        <v>5521</v>
      </c>
      <c r="F1682" s="19" t="s">
        <v>5522</v>
      </c>
      <c r="G1682" s="19" t="s">
        <v>933</v>
      </c>
      <c r="H1682" s="97"/>
      <c r="I1682" s="97"/>
      <c r="J1682" s="97"/>
      <c r="K1682" s="97"/>
      <c r="L1682" s="97"/>
      <c r="M1682" s="97"/>
      <c r="N1682" s="97"/>
      <c r="O1682" s="247" t="s">
        <v>5523</v>
      </c>
      <c r="P1682" s="19" t="n">
        <v>1</v>
      </c>
      <c r="Q1682" s="15" t="s">
        <v>45</v>
      </c>
    </row>
    <row r="1683" customFormat="false" ht="13.8" hidden="false" customHeight="false" outlineLevel="0" collapsed="false">
      <c r="A1683" s="348" t="s">
        <v>1746</v>
      </c>
      <c r="B1683" s="19" t="s">
        <v>359</v>
      </c>
      <c r="C1683" s="24" t="s">
        <v>1438</v>
      </c>
      <c r="D1683" s="19" t="s">
        <v>110</v>
      </c>
      <c r="E1683" s="19" t="s">
        <v>5524</v>
      </c>
      <c r="F1683" s="19" t="s">
        <v>5525</v>
      </c>
      <c r="G1683" s="19" t="n">
        <v>17500</v>
      </c>
      <c r="H1683" s="97"/>
      <c r="I1683" s="97"/>
      <c r="J1683" s="97"/>
      <c r="K1683" s="97"/>
      <c r="M1683" s="24" t="s">
        <v>5526</v>
      </c>
      <c r="N1683" s="20" t="n">
        <v>43298</v>
      </c>
      <c r="O1683" s="434" t="s">
        <v>15</v>
      </c>
      <c r="P1683" s="19" t="n">
        <v>1</v>
      </c>
      <c r="Q1683" s="15" t="s">
        <v>45</v>
      </c>
    </row>
    <row r="1684" customFormat="false" ht="13.8" hidden="false" customHeight="false" outlineLevel="0" collapsed="false">
      <c r="A1684" s="348" t="s">
        <v>1696</v>
      </c>
      <c r="B1684" s="110" t="n">
        <v>0.511111111111111</v>
      </c>
      <c r="C1684" s="19" t="n">
        <v>89265803199</v>
      </c>
      <c r="D1684" s="19" t="s">
        <v>110</v>
      </c>
      <c r="E1684" s="19" t="s">
        <v>5527</v>
      </c>
      <c r="F1684" s="19" t="s">
        <v>5528</v>
      </c>
      <c r="G1684" s="19" t="s">
        <v>5529</v>
      </c>
      <c r="H1684" s="97"/>
      <c r="I1684" s="97"/>
      <c r="J1684" s="97"/>
      <c r="K1684" s="97"/>
      <c r="L1684" s="97"/>
      <c r="M1684" s="97"/>
      <c r="N1684" s="97"/>
      <c r="O1684" s="337" t="s">
        <v>5530</v>
      </c>
      <c r="P1684" s="19" t="n">
        <v>1</v>
      </c>
      <c r="Q1684" s="15" t="s">
        <v>45</v>
      </c>
    </row>
    <row r="1685" customFormat="false" ht="13.8" hidden="false" customHeight="false" outlineLevel="0" collapsed="false">
      <c r="A1685" s="348" t="s">
        <v>1758</v>
      </c>
      <c r="B1685" s="19" t="s">
        <v>284</v>
      </c>
      <c r="C1685" s="19" t="s">
        <v>5531</v>
      </c>
      <c r="D1685" s="196" t="s">
        <v>4339</v>
      </c>
      <c r="E1685" s="91" t="s">
        <v>5532</v>
      </c>
      <c r="F1685" s="19" t="s">
        <v>102</v>
      </c>
      <c r="G1685" s="19" t="s">
        <v>5533</v>
      </c>
      <c r="H1685" s="97"/>
      <c r="I1685" s="97"/>
      <c r="J1685" s="97"/>
      <c r="K1685" s="97"/>
      <c r="L1685" s="97"/>
      <c r="M1685" s="97"/>
      <c r="N1685" s="97"/>
      <c r="O1685" s="247" t="s">
        <v>5534</v>
      </c>
      <c r="P1685" s="19" t="n">
        <v>1</v>
      </c>
      <c r="Q1685" s="15" t="s">
        <v>45</v>
      </c>
    </row>
    <row r="1686" customFormat="false" ht="13.8" hidden="false" customHeight="false" outlineLevel="0" collapsed="false">
      <c r="A1686" s="348" t="s">
        <v>1761</v>
      </c>
      <c r="B1686" s="19" t="s">
        <v>776</v>
      </c>
      <c r="C1686" s="19" t="s">
        <v>5535</v>
      </c>
      <c r="D1686" s="19" t="s">
        <v>5536</v>
      </c>
      <c r="E1686" s="91" t="s">
        <v>5537</v>
      </c>
      <c r="F1686" s="19" t="s">
        <v>102</v>
      </c>
      <c r="G1686" s="19" t="s">
        <v>139</v>
      </c>
      <c r="H1686" s="97"/>
      <c r="I1686" s="97"/>
      <c r="J1686" s="97"/>
      <c r="K1686" s="97"/>
      <c r="L1686" s="97"/>
      <c r="M1686" s="97"/>
      <c r="N1686" s="97"/>
      <c r="O1686" s="247" t="s">
        <v>5538</v>
      </c>
      <c r="P1686" s="19" t="n">
        <v>1</v>
      </c>
      <c r="Q1686" s="15" t="s">
        <v>45</v>
      </c>
    </row>
    <row r="1687" customFormat="false" ht="13.8" hidden="false" customHeight="false" outlineLevel="0" collapsed="false">
      <c r="A1687" s="348" t="s">
        <v>1765</v>
      </c>
      <c r="B1687" s="19" t="s">
        <v>776</v>
      </c>
      <c r="C1687" s="19" t="s">
        <v>5539</v>
      </c>
      <c r="D1687" s="19" t="s">
        <v>5536</v>
      </c>
      <c r="E1687" s="91" t="s">
        <v>5540</v>
      </c>
      <c r="F1687" s="19" t="s">
        <v>5541</v>
      </c>
      <c r="G1687" s="19" t="s">
        <v>949</v>
      </c>
      <c r="H1687" s="97"/>
      <c r="I1687" s="97"/>
      <c r="J1687" s="97"/>
      <c r="K1687" s="97"/>
      <c r="L1687" s="97"/>
      <c r="M1687" s="97"/>
      <c r="N1687" s="97"/>
      <c r="O1687" s="247" t="s">
        <v>5542</v>
      </c>
      <c r="P1687" s="19" t="n">
        <v>1</v>
      </c>
      <c r="Q1687" s="15" t="s">
        <v>45</v>
      </c>
    </row>
    <row r="1688" customFormat="false" ht="13.8" hidden="false" customHeight="false" outlineLevel="0" collapsed="false">
      <c r="A1688" s="348" t="s">
        <v>4300</v>
      </c>
      <c r="B1688" s="19" t="s">
        <v>149</v>
      </c>
      <c r="C1688" s="19" t="s">
        <v>5543</v>
      </c>
      <c r="D1688" s="19" t="s">
        <v>110</v>
      </c>
      <c r="E1688" s="19" t="s">
        <v>5544</v>
      </c>
      <c r="F1688" s="91" t="s">
        <v>5545</v>
      </c>
      <c r="G1688" s="19" t="n">
        <v>26000</v>
      </c>
      <c r="H1688" s="97"/>
      <c r="I1688" s="97"/>
      <c r="J1688" s="97"/>
      <c r="K1688" s="97"/>
      <c r="M1688" s="24" t="s">
        <v>5546</v>
      </c>
      <c r="N1688" s="20" t="n">
        <v>43298</v>
      </c>
      <c r="O1688" s="434" t="s">
        <v>15</v>
      </c>
      <c r="P1688" s="19" t="n">
        <v>1</v>
      </c>
      <c r="Q1688" s="15" t="s">
        <v>45</v>
      </c>
    </row>
    <row r="1689" customFormat="false" ht="13.8" hidden="false" customHeight="false" outlineLevel="0" collapsed="false">
      <c r="A1689" s="348" t="s">
        <v>4304</v>
      </c>
      <c r="B1689" s="19" t="s">
        <v>141</v>
      </c>
      <c r="C1689" s="91" t="s">
        <v>5547</v>
      </c>
      <c r="D1689" s="196" t="s">
        <v>4339</v>
      </c>
      <c r="E1689" s="91" t="s">
        <v>5548</v>
      </c>
      <c r="F1689" s="19" t="s">
        <v>4460</v>
      </c>
      <c r="G1689" s="19" t="n">
        <v>12000</v>
      </c>
      <c r="H1689" s="97"/>
      <c r="I1689" s="97"/>
      <c r="J1689" s="97"/>
      <c r="K1689" s="97"/>
      <c r="L1689" s="97"/>
      <c r="M1689" s="19" t="s">
        <v>5549</v>
      </c>
      <c r="N1689" s="20" t="n">
        <v>43299</v>
      </c>
      <c r="O1689" s="434" t="s">
        <v>15</v>
      </c>
      <c r="P1689" s="19" t="n">
        <v>1</v>
      </c>
      <c r="Q1689" s="15" t="s">
        <v>45</v>
      </c>
    </row>
    <row r="1690" customFormat="false" ht="13.8" hidden="false" customHeight="false" outlineLevel="0" collapsed="false">
      <c r="A1690" s="348" t="s">
        <v>4309</v>
      </c>
      <c r="B1690" s="110" t="n">
        <v>0.545138888888889</v>
      </c>
      <c r="C1690" s="98" t="n">
        <v>79017225538</v>
      </c>
      <c r="D1690" s="19" t="s">
        <v>110</v>
      </c>
      <c r="E1690" s="19" t="s">
        <v>5550</v>
      </c>
      <c r="F1690" s="19" t="s">
        <v>5550</v>
      </c>
      <c r="G1690" s="97"/>
      <c r="H1690" s="97"/>
      <c r="I1690" s="97"/>
      <c r="J1690" s="97"/>
      <c r="K1690" s="97"/>
      <c r="L1690" s="97"/>
      <c r="M1690" s="97"/>
      <c r="N1690" s="97"/>
      <c r="O1690" s="463" t="s">
        <v>771</v>
      </c>
      <c r="P1690" s="97"/>
      <c r="Q1690" s="15" t="s">
        <v>45</v>
      </c>
    </row>
    <row r="1691" customFormat="false" ht="13.8" hidden="false" customHeight="false" outlineLevel="0" collapsed="false">
      <c r="A1691" s="348" t="s">
        <v>1781</v>
      </c>
      <c r="B1691" s="19" t="s">
        <v>365</v>
      </c>
      <c r="C1691" s="19" t="s">
        <v>5551</v>
      </c>
      <c r="D1691" s="196" t="s">
        <v>4339</v>
      </c>
      <c r="E1691" s="91" t="s">
        <v>5552</v>
      </c>
      <c r="F1691" s="19" t="s">
        <v>48</v>
      </c>
      <c r="G1691" s="19" t="n">
        <v>5700</v>
      </c>
      <c r="H1691" s="97"/>
      <c r="I1691" s="97"/>
      <c r="J1691" s="97"/>
      <c r="K1691" s="97"/>
      <c r="L1691" s="97"/>
      <c r="M1691" s="19" t="s">
        <v>5553</v>
      </c>
      <c r="N1691" s="20" t="n">
        <v>43298</v>
      </c>
      <c r="O1691" s="434" t="s">
        <v>15</v>
      </c>
      <c r="P1691" s="19" t="n">
        <v>1</v>
      </c>
      <c r="Q1691" s="15" t="s">
        <v>45</v>
      </c>
    </row>
    <row r="1692" customFormat="false" ht="13.8" hidden="false" customHeight="false" outlineLevel="0" collapsed="false">
      <c r="A1692" s="348" t="s">
        <v>1914</v>
      </c>
      <c r="B1692" s="19" t="s">
        <v>887</v>
      </c>
      <c r="C1692" s="19" t="s">
        <v>5554</v>
      </c>
      <c r="D1692" s="19" t="s">
        <v>5555</v>
      </c>
      <c r="E1692" s="97"/>
      <c r="F1692" s="19" t="s">
        <v>5556</v>
      </c>
      <c r="G1692" s="97"/>
      <c r="H1692" s="97"/>
      <c r="I1692" s="97"/>
      <c r="J1692" s="97"/>
      <c r="K1692" s="97"/>
      <c r="L1692" s="97"/>
      <c r="M1692" s="97"/>
      <c r="N1692" s="97"/>
      <c r="O1692" s="152" t="s">
        <v>5557</v>
      </c>
      <c r="P1692" s="19" t="n">
        <v>1</v>
      </c>
      <c r="Q1692" s="15" t="s">
        <v>45</v>
      </c>
    </row>
    <row r="1693" customFormat="false" ht="13.8" hidden="false" customHeight="false" outlineLevel="0" collapsed="false">
      <c r="A1693" s="348" t="s">
        <v>1917</v>
      </c>
      <c r="B1693" s="19" t="s">
        <v>2543</v>
      </c>
      <c r="C1693" s="19" t="s">
        <v>5558</v>
      </c>
      <c r="D1693" s="196" t="s">
        <v>4339</v>
      </c>
      <c r="E1693" s="91" t="s">
        <v>5559</v>
      </c>
      <c r="F1693" s="19" t="s">
        <v>5560</v>
      </c>
      <c r="G1693" s="97"/>
      <c r="H1693" s="97"/>
      <c r="I1693" s="97"/>
      <c r="J1693" s="97"/>
      <c r="K1693" s="97"/>
      <c r="L1693" s="97"/>
      <c r="M1693" s="97"/>
      <c r="N1693" s="97"/>
      <c r="O1693" s="152" t="s">
        <v>5561</v>
      </c>
      <c r="P1693" s="97"/>
      <c r="Q1693" s="15" t="s">
        <v>45</v>
      </c>
    </row>
    <row r="1694" customFormat="false" ht="13.8" hidden="false" customHeight="false" outlineLevel="0" collapsed="false">
      <c r="A1694" s="348" t="s">
        <v>3008</v>
      </c>
      <c r="B1694" s="19" t="s">
        <v>708</v>
      </c>
      <c r="C1694" s="19" t="s">
        <v>5562</v>
      </c>
      <c r="D1694" s="196" t="s">
        <v>4339</v>
      </c>
      <c r="E1694" s="91" t="s">
        <v>5563</v>
      </c>
      <c r="F1694" s="19" t="s">
        <v>48</v>
      </c>
      <c r="G1694" s="97"/>
      <c r="H1694" s="97"/>
      <c r="I1694" s="97"/>
      <c r="J1694" s="97"/>
      <c r="K1694" s="97"/>
      <c r="L1694" s="97"/>
      <c r="M1694" s="97"/>
      <c r="N1694" s="97"/>
      <c r="O1694" s="337" t="s">
        <v>5519</v>
      </c>
      <c r="P1694" s="19" t="n">
        <v>1</v>
      </c>
      <c r="Q1694" s="15" t="s">
        <v>45</v>
      </c>
    </row>
    <row r="1695" customFormat="false" ht="13.8" hidden="false" customHeight="false" outlineLevel="0" collapsed="false">
      <c r="A1695" s="19" t="s">
        <v>4190</v>
      </c>
      <c r="B1695" s="19" t="s">
        <v>5564</v>
      </c>
      <c r="C1695" s="24" t="s">
        <v>5565</v>
      </c>
      <c r="D1695" s="19" t="s">
        <v>2223</v>
      </c>
      <c r="E1695" s="24" t="s">
        <v>5565</v>
      </c>
      <c r="F1695" s="19" t="s">
        <v>5565</v>
      </c>
      <c r="G1695" s="19" t="n">
        <v>8000</v>
      </c>
      <c r="H1695" s="97"/>
      <c r="I1695" s="97"/>
      <c r="J1695" s="97"/>
      <c r="K1695" s="97"/>
      <c r="L1695" s="97"/>
      <c r="M1695" s="97"/>
      <c r="N1695" s="97"/>
      <c r="O1695" s="434" t="s">
        <v>2328</v>
      </c>
      <c r="P1695" s="97"/>
      <c r="Q1695" s="15" t="s">
        <v>45</v>
      </c>
    </row>
    <row r="1696" customFormat="false" ht="13.8" hidden="false" customHeight="false" outlineLevel="0" collapsed="false">
      <c r="A1696" s="348" t="s">
        <v>3012</v>
      </c>
      <c r="B1696" s="110" t="n">
        <v>0.591666666666667</v>
      </c>
      <c r="C1696" s="91" t="s">
        <v>5566</v>
      </c>
      <c r="D1696" s="19" t="s">
        <v>110</v>
      </c>
      <c r="E1696" s="19" t="s">
        <v>5567</v>
      </c>
      <c r="F1696" s="19" t="s">
        <v>5568</v>
      </c>
      <c r="G1696" s="19" t="n">
        <v>4000</v>
      </c>
      <c r="H1696" s="97"/>
      <c r="I1696" s="97"/>
      <c r="J1696" s="97"/>
      <c r="K1696" s="97"/>
      <c r="M1696" s="24" t="s">
        <v>5569</v>
      </c>
      <c r="N1696" s="20" t="n">
        <v>43301</v>
      </c>
      <c r="O1696" s="434" t="s">
        <v>15</v>
      </c>
      <c r="P1696" s="19" t="n">
        <v>1</v>
      </c>
      <c r="Q1696" s="15" t="s">
        <v>45</v>
      </c>
    </row>
    <row r="1697" customFormat="false" ht="13.8" hidden="false" customHeight="false" outlineLevel="0" collapsed="false">
      <c r="A1697" s="348" t="s">
        <v>3012</v>
      </c>
      <c r="B1697" s="110" t="n">
        <v>0.597916666666667</v>
      </c>
      <c r="C1697" s="56" t="s">
        <v>5570</v>
      </c>
      <c r="D1697" s="19" t="s">
        <v>110</v>
      </c>
      <c r="E1697" s="97"/>
      <c r="F1697" s="19" t="s">
        <v>102</v>
      </c>
      <c r="G1697" s="97"/>
      <c r="H1697" s="97"/>
      <c r="I1697" s="97"/>
      <c r="J1697" s="97"/>
      <c r="K1697" s="97"/>
      <c r="L1697" s="97"/>
      <c r="M1697" s="97"/>
      <c r="N1697" s="97"/>
      <c r="O1697" s="19" t="s">
        <v>5571</v>
      </c>
      <c r="P1697" s="19" t="n">
        <v>1</v>
      </c>
      <c r="Q1697" s="15" t="s">
        <v>45</v>
      </c>
    </row>
    <row r="1698" customFormat="false" ht="13.8" hidden="false" customHeight="false" outlineLevel="0" collapsed="false">
      <c r="A1698" s="348" t="s">
        <v>1798</v>
      </c>
      <c r="B1698" s="110" t="n">
        <v>0.611111111111111</v>
      </c>
      <c r="C1698" s="19" t="s">
        <v>5572</v>
      </c>
      <c r="D1698" s="19" t="s">
        <v>110</v>
      </c>
      <c r="E1698" s="19" t="s">
        <v>5573</v>
      </c>
      <c r="F1698" s="19" t="s">
        <v>5574</v>
      </c>
      <c r="G1698" s="19" t="s">
        <v>328</v>
      </c>
      <c r="H1698" s="97"/>
      <c r="I1698" s="97"/>
      <c r="J1698" s="97"/>
      <c r="K1698" s="97"/>
      <c r="L1698" s="97"/>
      <c r="M1698" s="97"/>
      <c r="N1698" s="97"/>
      <c r="O1698" s="512" t="s">
        <v>5575</v>
      </c>
      <c r="P1698" s="19" t="n">
        <v>1</v>
      </c>
      <c r="Q1698" s="15" t="s">
        <v>45</v>
      </c>
    </row>
    <row r="1699" customFormat="false" ht="13.8" hidden="false" customHeight="false" outlineLevel="0" collapsed="false">
      <c r="A1699" s="348" t="s">
        <v>1801</v>
      </c>
      <c r="B1699" s="110" t="n">
        <v>0.632638888888889</v>
      </c>
      <c r="C1699" s="349" t="s">
        <v>5576</v>
      </c>
      <c r="D1699" s="19" t="s">
        <v>110</v>
      </c>
      <c r="E1699" s="91" t="s">
        <v>5577</v>
      </c>
      <c r="F1699" s="19" t="s">
        <v>5578</v>
      </c>
      <c r="G1699" s="19" t="n">
        <v>1800</v>
      </c>
      <c r="H1699" s="97"/>
      <c r="I1699" s="97"/>
      <c r="J1699" s="97"/>
      <c r="K1699" s="97"/>
      <c r="L1699" s="97"/>
      <c r="M1699" s="19" t="s">
        <v>5579</v>
      </c>
      <c r="N1699" s="20" t="n">
        <v>43299</v>
      </c>
      <c r="O1699" s="434" t="s">
        <v>15</v>
      </c>
      <c r="P1699" s="19" t="n">
        <v>1</v>
      </c>
      <c r="Q1699" s="15" t="s">
        <v>45</v>
      </c>
    </row>
    <row r="1700" customFormat="false" ht="13.8" hidden="false" customHeight="false" outlineLevel="0" collapsed="false">
      <c r="A1700" s="348" t="s">
        <v>3427</v>
      </c>
      <c r="B1700" s="19" t="s">
        <v>404</v>
      </c>
      <c r="C1700" s="19" t="s">
        <v>5580</v>
      </c>
      <c r="D1700" s="196" t="s">
        <v>4339</v>
      </c>
      <c r="E1700" s="91" t="s">
        <v>5581</v>
      </c>
      <c r="F1700" s="91" t="s">
        <v>5582</v>
      </c>
      <c r="G1700" s="19" t="n">
        <v>3400</v>
      </c>
      <c r="H1700" s="97"/>
      <c r="I1700" s="97"/>
      <c r="J1700" s="97"/>
      <c r="K1700" s="97"/>
      <c r="L1700" s="97"/>
      <c r="M1700" s="19" t="s">
        <v>5583</v>
      </c>
      <c r="N1700" s="20" t="n">
        <v>43297</v>
      </c>
      <c r="O1700" s="434" t="s">
        <v>15</v>
      </c>
      <c r="P1700" s="19" t="n">
        <v>1</v>
      </c>
      <c r="Q1700" s="15" t="s">
        <v>45</v>
      </c>
    </row>
    <row r="1701" customFormat="false" ht="13.8" hidden="false" customHeight="false" outlineLevel="0" collapsed="false">
      <c r="A1701" s="348" t="s">
        <v>3024</v>
      </c>
      <c r="B1701" s="19" t="s">
        <v>3275</v>
      </c>
      <c r="C1701" s="19" t="s">
        <v>5584</v>
      </c>
      <c r="D1701" s="19" t="s">
        <v>476</v>
      </c>
      <c r="E1701" s="91" t="s">
        <v>5585</v>
      </c>
      <c r="F1701" s="97"/>
      <c r="G1701" s="19" t="n">
        <v>4500</v>
      </c>
      <c r="H1701" s="97"/>
      <c r="I1701" s="97"/>
      <c r="J1701" s="97"/>
      <c r="K1701" s="97"/>
      <c r="L1701" s="97"/>
      <c r="M1701" s="97"/>
      <c r="N1701" s="97"/>
      <c r="O1701" s="137" t="s">
        <v>5586</v>
      </c>
      <c r="P1701" s="97"/>
      <c r="Q1701" s="15" t="s">
        <v>45</v>
      </c>
    </row>
    <row r="1702" customFormat="false" ht="13.8" hidden="false" customHeight="false" outlineLevel="0" collapsed="false">
      <c r="A1702" s="348" t="s">
        <v>3028</v>
      </c>
      <c r="B1702" s="91" t="s">
        <v>5587</v>
      </c>
      <c r="C1702" s="19" t="s">
        <v>5588</v>
      </c>
      <c r="D1702" s="19" t="s">
        <v>476</v>
      </c>
      <c r="E1702" s="19" t="s">
        <v>5589</v>
      </c>
      <c r="F1702" s="19" t="s">
        <v>5590</v>
      </c>
      <c r="G1702" s="97"/>
      <c r="H1702" s="97"/>
      <c r="I1702" s="97"/>
      <c r="J1702" s="97"/>
      <c r="K1702" s="97"/>
      <c r="L1702" s="97"/>
      <c r="M1702" s="97"/>
      <c r="N1702" s="97"/>
      <c r="O1702" s="513" t="s">
        <v>5591</v>
      </c>
      <c r="P1702" s="97"/>
      <c r="Q1702" s="15" t="s">
        <v>45</v>
      </c>
    </row>
    <row r="1703" customFormat="false" ht="13.8" hidden="false" customHeight="false" outlineLevel="0" collapsed="false">
      <c r="A1703" s="348" t="s">
        <v>3031</v>
      </c>
      <c r="B1703" s="91" t="s">
        <v>5592</v>
      </c>
      <c r="C1703" s="19" t="s">
        <v>5593</v>
      </c>
      <c r="D1703" s="196" t="s">
        <v>4339</v>
      </c>
      <c r="E1703" s="91" t="s">
        <v>5594</v>
      </c>
      <c r="F1703" s="19" t="s">
        <v>4848</v>
      </c>
      <c r="G1703" s="19" t="n">
        <v>10000</v>
      </c>
      <c r="H1703" s="97"/>
      <c r="I1703" s="97"/>
      <c r="J1703" s="97"/>
      <c r="K1703" s="97"/>
      <c r="L1703" s="97"/>
      <c r="M1703" s="19" t="s">
        <v>5595</v>
      </c>
      <c r="N1703" s="20" t="n">
        <v>43300</v>
      </c>
      <c r="O1703" s="207" t="s">
        <v>5596</v>
      </c>
      <c r="P1703" s="19" t="n">
        <v>1</v>
      </c>
      <c r="Q1703" s="15" t="s">
        <v>45</v>
      </c>
    </row>
    <row r="1704" customFormat="false" ht="13.8" hidden="false" customHeight="false" outlineLevel="0" collapsed="false">
      <c r="A1704" s="97"/>
      <c r="B1704" s="97"/>
      <c r="C1704" s="19"/>
      <c r="D1704" s="97"/>
      <c r="E1704" s="97"/>
      <c r="F1704" s="97"/>
      <c r="G1704" s="97"/>
      <c r="H1704" s="97"/>
      <c r="I1704" s="97"/>
      <c r="J1704" s="97"/>
      <c r="K1704" s="97"/>
      <c r="L1704" s="97"/>
      <c r="M1704" s="97"/>
      <c r="N1704" s="97"/>
      <c r="O1704" s="97"/>
      <c r="P1704" s="97"/>
      <c r="Q1704" s="15" t="s">
        <v>45</v>
      </c>
    </row>
    <row r="1705" customFormat="false" ht="13.8" hidden="false" customHeight="false" outlineLevel="0" collapsed="false">
      <c r="A1705" s="3" t="s">
        <v>34</v>
      </c>
      <c r="B1705" s="59" t="s">
        <v>1</v>
      </c>
      <c r="C1705" s="4" t="s">
        <v>35</v>
      </c>
      <c r="D1705" s="4" t="s">
        <v>3</v>
      </c>
      <c r="E1705" s="4" t="s">
        <v>1021</v>
      </c>
      <c r="F1705" s="5" t="s">
        <v>37</v>
      </c>
      <c r="G1705" s="4" t="s">
        <v>38</v>
      </c>
      <c r="H1705" s="6" t="s">
        <v>39</v>
      </c>
      <c r="I1705" s="6"/>
      <c r="J1705" s="6"/>
      <c r="K1705" s="6" t="s">
        <v>40</v>
      </c>
      <c r="L1705" s="6"/>
      <c r="M1705" s="4" t="s">
        <v>41</v>
      </c>
      <c r="N1705" s="6" t="s">
        <v>42</v>
      </c>
      <c r="O1705" s="370" t="s">
        <v>43</v>
      </c>
      <c r="P1705" s="4" t="s">
        <v>44</v>
      </c>
      <c r="Q1705" s="15" t="s">
        <v>45</v>
      </c>
    </row>
    <row r="1706" customFormat="false" ht="13.8" hidden="false" customHeight="false" outlineLevel="0" collapsed="false">
      <c r="A1706" s="105" t="n">
        <v>43298</v>
      </c>
      <c r="B1706" s="465" t="s">
        <v>260</v>
      </c>
      <c r="C1706" s="97"/>
      <c r="D1706" s="97"/>
      <c r="E1706" s="10"/>
      <c r="F1706" s="11" t="n">
        <f aca="false">G1706+H1706+K1706</f>
        <v>64900</v>
      </c>
      <c r="G1706" s="12" t="n">
        <f aca="false">SUM(G1707:G1743)</f>
        <v>33700</v>
      </c>
      <c r="H1706" s="115" t="n">
        <f aca="false">SUM(H1707:H1743)</f>
        <v>31200</v>
      </c>
      <c r="I1706" s="12"/>
      <c r="J1706" s="12"/>
      <c r="K1706" s="12" t="n">
        <f aca="false">SUM(K1707:K1736)</f>
        <v>0</v>
      </c>
      <c r="L1706" s="12"/>
      <c r="M1706" s="466"/>
      <c r="N1706" s="466"/>
      <c r="O1706" s="97"/>
      <c r="P1706" s="12" t="n">
        <f aca="false">SUM(P1707:P23653)</f>
        <v>8.71232901646084E+039</v>
      </c>
      <c r="Q1706" s="15" t="s">
        <v>45</v>
      </c>
    </row>
    <row r="1707" customFormat="false" ht="13.8" hidden="false" customHeight="false" outlineLevel="0" collapsed="false">
      <c r="A1707" s="348" t="s">
        <v>1810</v>
      </c>
      <c r="B1707" s="110" t="n">
        <v>0.411805555555556</v>
      </c>
      <c r="C1707" s="19" t="s">
        <v>5597</v>
      </c>
      <c r="D1707" s="19" t="s">
        <v>110</v>
      </c>
      <c r="E1707" s="19" t="s">
        <v>3647</v>
      </c>
      <c r="F1707" s="19" t="s">
        <v>5598</v>
      </c>
      <c r="G1707" s="19" t="s">
        <v>840</v>
      </c>
      <c r="H1707" s="97"/>
      <c r="I1707" s="97"/>
      <c r="J1707" s="97"/>
      <c r="K1707" s="97"/>
      <c r="L1707" s="97"/>
      <c r="M1707" s="97"/>
      <c r="N1707" s="97"/>
      <c r="O1707" s="247" t="s">
        <v>5599</v>
      </c>
      <c r="P1707" s="19" t="n">
        <v>1</v>
      </c>
      <c r="Q1707" s="15" t="s">
        <v>45</v>
      </c>
    </row>
    <row r="1708" customFormat="false" ht="13.8" hidden="false" customHeight="false" outlineLevel="0" collapsed="false">
      <c r="A1708" s="348" t="s">
        <v>1814</v>
      </c>
      <c r="B1708" s="110" t="n">
        <v>0.425</v>
      </c>
      <c r="C1708" s="91" t="s">
        <v>5600</v>
      </c>
      <c r="D1708" s="19" t="s">
        <v>110</v>
      </c>
      <c r="E1708" s="19" t="s">
        <v>5601</v>
      </c>
      <c r="F1708" s="19" t="s">
        <v>5602</v>
      </c>
      <c r="G1708" s="19"/>
      <c r="H1708" s="97"/>
      <c r="I1708" s="97"/>
      <c r="J1708" s="97"/>
      <c r="K1708" s="97"/>
      <c r="L1708" s="97"/>
      <c r="M1708" s="97"/>
      <c r="N1708" s="97"/>
      <c r="O1708" s="337" t="s">
        <v>5603</v>
      </c>
      <c r="P1708" s="19" t="n">
        <v>1</v>
      </c>
      <c r="Q1708" s="15" t="s">
        <v>45</v>
      </c>
    </row>
    <row r="1709" customFormat="false" ht="13.8" hidden="false" customHeight="false" outlineLevel="0" collapsed="false">
      <c r="A1709" s="348" t="s">
        <v>1819</v>
      </c>
      <c r="B1709" s="110" t="n">
        <v>0.429166666666667</v>
      </c>
      <c r="C1709" s="19" t="n">
        <v>89037396036</v>
      </c>
      <c r="D1709" s="19" t="s">
        <v>110</v>
      </c>
      <c r="E1709" s="19" t="s">
        <v>5604</v>
      </c>
      <c r="F1709" s="19" t="s">
        <v>48</v>
      </c>
      <c r="G1709" s="19" t="s">
        <v>248</v>
      </c>
      <c r="H1709" s="97"/>
      <c r="I1709" s="97"/>
      <c r="J1709" s="97"/>
      <c r="K1709" s="97"/>
      <c r="L1709" s="97"/>
      <c r="M1709" s="97"/>
      <c r="N1709" s="97"/>
      <c r="O1709" s="514" t="s">
        <v>5423</v>
      </c>
      <c r="P1709" s="19" t="n">
        <v>1</v>
      </c>
      <c r="Q1709" s="15" t="s">
        <v>45</v>
      </c>
    </row>
    <row r="1710" customFormat="false" ht="13.8" hidden="false" customHeight="false" outlineLevel="0" collapsed="false">
      <c r="A1710" s="348" t="s">
        <v>1673</v>
      </c>
      <c r="B1710" s="110" t="n">
        <v>0.430555555555556</v>
      </c>
      <c r="C1710" s="19" t="s">
        <v>5605</v>
      </c>
      <c r="D1710" s="19" t="s">
        <v>110</v>
      </c>
      <c r="E1710" s="19" t="s">
        <v>5606</v>
      </c>
      <c r="F1710" s="19" t="s">
        <v>48</v>
      </c>
      <c r="G1710" s="97"/>
      <c r="H1710" s="97"/>
      <c r="I1710" s="97"/>
      <c r="J1710" s="97"/>
      <c r="K1710" s="97"/>
      <c r="L1710" s="97"/>
      <c r="M1710" s="97"/>
      <c r="N1710" s="97"/>
      <c r="O1710" s="152" t="s">
        <v>5607</v>
      </c>
      <c r="P1710" s="19" t="n">
        <v>1</v>
      </c>
      <c r="Q1710" s="15" t="s">
        <v>45</v>
      </c>
    </row>
    <row r="1711" customFormat="false" ht="13.8" hidden="false" customHeight="false" outlineLevel="0" collapsed="false">
      <c r="A1711" s="348" t="s">
        <v>1678</v>
      </c>
      <c r="B1711" s="110" t="n">
        <v>0.432638888888889</v>
      </c>
      <c r="C1711" s="19" t="s">
        <v>5608</v>
      </c>
      <c r="D1711" s="19" t="s">
        <v>110</v>
      </c>
      <c r="E1711" s="19" t="s">
        <v>5075</v>
      </c>
      <c r="F1711" s="19" t="s">
        <v>48</v>
      </c>
      <c r="G1711" s="19" t="n">
        <v>4100</v>
      </c>
      <c r="H1711" s="97"/>
      <c r="I1711" s="97"/>
      <c r="J1711" s="97"/>
      <c r="K1711" s="97"/>
      <c r="M1711" s="24" t="s">
        <v>5609</v>
      </c>
      <c r="N1711" s="19" t="n">
        <v>18.07</v>
      </c>
      <c r="O1711" s="434" t="s">
        <v>15</v>
      </c>
      <c r="P1711" s="19" t="n">
        <v>1</v>
      </c>
      <c r="Q1711" s="15" t="s">
        <v>45</v>
      </c>
    </row>
    <row r="1712" customFormat="false" ht="13.8" hidden="false" customHeight="false" outlineLevel="0" collapsed="false">
      <c r="A1712" s="348" t="s">
        <v>1732</v>
      </c>
      <c r="B1712" s="19" t="s">
        <v>453</v>
      </c>
      <c r="C1712" s="19" t="s">
        <v>5610</v>
      </c>
      <c r="D1712" s="19" t="s">
        <v>4339</v>
      </c>
      <c r="E1712" s="19" t="s">
        <v>5611</v>
      </c>
      <c r="F1712" s="91" t="s">
        <v>5612</v>
      </c>
      <c r="G1712" s="97"/>
      <c r="H1712" s="19" t="n">
        <v>10000</v>
      </c>
      <c r="I1712" s="97"/>
      <c r="J1712" s="97"/>
      <c r="K1712" s="97"/>
      <c r="L1712" s="97"/>
      <c r="M1712" s="97"/>
      <c r="N1712" s="97"/>
      <c r="O1712" s="207" t="s">
        <v>5045</v>
      </c>
      <c r="P1712" s="19" t="n">
        <v>1</v>
      </c>
      <c r="Q1712" s="15" t="s">
        <v>45</v>
      </c>
    </row>
    <row r="1713" customFormat="false" ht="13.8" hidden="false" customHeight="false" outlineLevel="0" collapsed="false">
      <c r="A1713" s="348" t="s">
        <v>1833</v>
      </c>
      <c r="B1713" s="19" t="s">
        <v>4512</v>
      </c>
      <c r="C1713" s="19" t="s">
        <v>5613</v>
      </c>
      <c r="D1713" s="19" t="s">
        <v>4339</v>
      </c>
      <c r="E1713" s="91" t="s">
        <v>5614</v>
      </c>
      <c r="F1713" s="19" t="s">
        <v>5615</v>
      </c>
      <c r="G1713" s="97"/>
      <c r="H1713" s="97"/>
      <c r="I1713" s="97"/>
      <c r="J1713" s="97"/>
      <c r="K1713" s="97"/>
      <c r="L1713" s="97"/>
      <c r="M1713" s="97"/>
      <c r="N1713" s="97"/>
      <c r="O1713" s="152" t="s">
        <v>5616</v>
      </c>
      <c r="P1713" s="19" t="n">
        <v>1</v>
      </c>
      <c r="Q1713" s="15" t="s">
        <v>45</v>
      </c>
    </row>
    <row r="1714" customFormat="false" ht="13.8" hidden="false" customHeight="false" outlineLevel="0" collapsed="false">
      <c r="A1714" s="348" t="s">
        <v>1839</v>
      </c>
      <c r="B1714" s="19" t="s">
        <v>113</v>
      </c>
      <c r="C1714" s="19" t="n">
        <v>74992598731</v>
      </c>
      <c r="D1714" s="19" t="s">
        <v>4339</v>
      </c>
      <c r="E1714" s="515" t="s">
        <v>5617</v>
      </c>
      <c r="F1714" s="97"/>
      <c r="G1714" s="97"/>
      <c r="H1714" s="97"/>
      <c r="I1714" s="97"/>
      <c r="J1714" s="97"/>
      <c r="K1714" s="97"/>
      <c r="L1714" s="97"/>
      <c r="M1714" s="97"/>
      <c r="N1714" s="97"/>
      <c r="O1714" s="152" t="s">
        <v>5617</v>
      </c>
      <c r="P1714" s="19" t="n">
        <v>1</v>
      </c>
      <c r="Q1714" s="15" t="s">
        <v>45</v>
      </c>
    </row>
    <row r="1715" customFormat="false" ht="13.8" hidden="false" customHeight="false" outlineLevel="0" collapsed="false">
      <c r="A1715" s="348"/>
      <c r="B1715" s="19"/>
      <c r="C1715" s="19" t="n">
        <v>79055713849</v>
      </c>
      <c r="D1715" s="19" t="s">
        <v>4339</v>
      </c>
      <c r="E1715" s="515" t="s">
        <v>5617</v>
      </c>
      <c r="F1715" s="97"/>
      <c r="G1715" s="19" t="s">
        <v>3347</v>
      </c>
      <c r="H1715" s="97"/>
      <c r="I1715" s="97"/>
      <c r="J1715" s="97"/>
      <c r="K1715" s="97"/>
      <c r="L1715" s="97"/>
      <c r="M1715" s="97"/>
      <c r="N1715" s="97"/>
      <c r="O1715" s="152" t="s">
        <v>5617</v>
      </c>
      <c r="P1715" s="19"/>
      <c r="Q1715" s="15" t="s">
        <v>45</v>
      </c>
    </row>
    <row r="1716" customFormat="false" ht="13.8" hidden="false" customHeight="false" outlineLevel="0" collapsed="false">
      <c r="A1716" s="348" t="s">
        <v>1746</v>
      </c>
      <c r="B1716" s="19" t="s">
        <v>5618</v>
      </c>
      <c r="C1716" s="19" t="n">
        <v>74954358694</v>
      </c>
      <c r="D1716" s="19" t="s">
        <v>4339</v>
      </c>
      <c r="E1716" s="97"/>
      <c r="F1716" s="97"/>
      <c r="G1716" s="97"/>
      <c r="H1716" s="97"/>
      <c r="I1716" s="97"/>
      <c r="J1716" s="97"/>
      <c r="K1716" s="97"/>
      <c r="L1716" s="97"/>
      <c r="M1716" s="97"/>
      <c r="N1716" s="97"/>
      <c r="O1716" s="135" t="s">
        <v>5150</v>
      </c>
      <c r="P1716" s="19" t="n">
        <v>1</v>
      </c>
      <c r="Q1716" s="15" t="s">
        <v>45</v>
      </c>
    </row>
    <row r="1717" customFormat="false" ht="13.8" hidden="false" customHeight="false" outlineLevel="0" collapsed="false">
      <c r="A1717" s="348" t="s">
        <v>1696</v>
      </c>
      <c r="B1717" s="19" t="s">
        <v>5619</v>
      </c>
      <c r="C1717" s="19" t="n">
        <v>79263909882</v>
      </c>
      <c r="D1717" s="19" t="s">
        <v>4339</v>
      </c>
      <c r="E1717" s="19" t="s">
        <v>5620</v>
      </c>
      <c r="F1717" s="19" t="s">
        <v>4415</v>
      </c>
      <c r="G1717" s="97"/>
      <c r="H1717" s="97"/>
      <c r="I1717" s="97"/>
      <c r="J1717" s="97"/>
      <c r="K1717" s="97"/>
      <c r="L1717" s="97"/>
      <c r="M1717" s="97"/>
      <c r="N1717" s="97"/>
      <c r="O1717" s="337" t="s">
        <v>5621</v>
      </c>
      <c r="P1717" s="19" t="n">
        <v>1</v>
      </c>
      <c r="Q1717" s="15" t="s">
        <v>45</v>
      </c>
    </row>
    <row r="1718" customFormat="false" ht="13.8" hidden="false" customHeight="false" outlineLevel="0" collapsed="false">
      <c r="A1718" s="348" t="s">
        <v>1758</v>
      </c>
      <c r="B1718" s="110" t="n">
        <v>0.451388888888889</v>
      </c>
      <c r="C1718" s="19" t="n">
        <v>89646304867</v>
      </c>
      <c r="D1718" s="19" t="s">
        <v>110</v>
      </c>
      <c r="E1718" s="19" t="s">
        <v>5622</v>
      </c>
      <c r="F1718" s="19" t="s">
        <v>5623</v>
      </c>
      <c r="G1718" s="97"/>
      <c r="H1718" s="97"/>
      <c r="I1718" s="97"/>
      <c r="J1718" s="97"/>
      <c r="K1718" s="97"/>
      <c r="L1718" s="97"/>
      <c r="M1718" s="97"/>
      <c r="N1718" s="97"/>
      <c r="O1718" s="152" t="s">
        <v>5624</v>
      </c>
      <c r="P1718" s="19" t="n">
        <v>1</v>
      </c>
      <c r="Q1718" s="15" t="s">
        <v>45</v>
      </c>
    </row>
    <row r="1719" customFormat="false" ht="13.8" hidden="false" customHeight="false" outlineLevel="0" collapsed="false">
      <c r="A1719" s="348" t="s">
        <v>1761</v>
      </c>
      <c r="B1719" s="110" t="n">
        <v>0.454861111111111</v>
      </c>
      <c r="C1719" s="19" t="s">
        <v>5625</v>
      </c>
      <c r="D1719" s="19" t="s">
        <v>110</v>
      </c>
      <c r="E1719" s="19" t="s">
        <v>5626</v>
      </c>
      <c r="F1719" s="91" t="s">
        <v>5627</v>
      </c>
      <c r="G1719" s="19" t="s">
        <v>564</v>
      </c>
      <c r="H1719" s="97"/>
      <c r="I1719" s="97"/>
      <c r="J1719" s="97"/>
      <c r="K1719" s="97"/>
      <c r="L1719" s="97"/>
      <c r="M1719" s="97"/>
      <c r="N1719" s="97"/>
      <c r="O1719" s="247" t="s">
        <v>5628</v>
      </c>
      <c r="P1719" s="19" t="n">
        <v>1</v>
      </c>
      <c r="Q1719" s="15" t="s">
        <v>45</v>
      </c>
    </row>
    <row r="1720" customFormat="false" ht="13.8" hidden="false" customHeight="false" outlineLevel="0" collapsed="false">
      <c r="A1720" s="348" t="s">
        <v>1765</v>
      </c>
      <c r="B1720" s="19" t="s">
        <v>200</v>
      </c>
      <c r="C1720" s="19" t="s">
        <v>5629</v>
      </c>
      <c r="D1720" s="19" t="s">
        <v>4339</v>
      </c>
      <c r="E1720" s="91" t="s">
        <v>5630</v>
      </c>
      <c r="F1720" s="19" t="s">
        <v>3639</v>
      </c>
      <c r="G1720" s="19" t="s">
        <v>134</v>
      </c>
      <c r="H1720" s="97"/>
      <c r="I1720" s="97"/>
      <c r="J1720" s="97"/>
      <c r="K1720" s="97"/>
      <c r="L1720" s="97"/>
      <c r="M1720" s="97"/>
      <c r="N1720" s="97"/>
      <c r="O1720" s="247" t="s">
        <v>5631</v>
      </c>
      <c r="P1720" s="19" t="n">
        <v>1</v>
      </c>
      <c r="Q1720" s="15" t="s">
        <v>45</v>
      </c>
    </row>
    <row r="1721" customFormat="false" ht="13.8" hidden="false" customHeight="false" outlineLevel="0" collapsed="false">
      <c r="A1721" s="348" t="s">
        <v>4300</v>
      </c>
      <c r="B1721" s="20" t="n">
        <v>43231</v>
      </c>
      <c r="C1721" s="91" t="s">
        <v>5632</v>
      </c>
      <c r="D1721" s="19" t="s">
        <v>4339</v>
      </c>
      <c r="E1721" s="91" t="s">
        <v>5633</v>
      </c>
      <c r="F1721" s="19" t="s">
        <v>5634</v>
      </c>
      <c r="G1721" s="19" t="n">
        <v>4300</v>
      </c>
      <c r="H1721" s="97"/>
      <c r="I1721" s="97"/>
      <c r="J1721" s="97"/>
      <c r="K1721" s="97"/>
      <c r="M1721" s="24" t="s">
        <v>5635</v>
      </c>
      <c r="N1721" s="20" t="n">
        <v>43301</v>
      </c>
      <c r="O1721" s="207" t="s">
        <v>5636</v>
      </c>
      <c r="P1721" s="19" t="n">
        <v>1</v>
      </c>
      <c r="Q1721" s="15" t="s">
        <v>45</v>
      </c>
    </row>
    <row r="1722" customFormat="false" ht="13.8" hidden="false" customHeight="false" outlineLevel="0" collapsed="false">
      <c r="A1722" s="348" t="s">
        <v>4304</v>
      </c>
      <c r="B1722" s="19" t="s">
        <v>214</v>
      </c>
      <c r="C1722" s="19" t="s">
        <v>5637</v>
      </c>
      <c r="D1722" s="19" t="s">
        <v>4339</v>
      </c>
      <c r="E1722" s="91" t="s">
        <v>5638</v>
      </c>
      <c r="F1722" s="19" t="s">
        <v>3809</v>
      </c>
      <c r="G1722" s="19" t="n">
        <v>2500</v>
      </c>
      <c r="H1722" s="97"/>
      <c r="I1722" s="97"/>
      <c r="J1722" s="97"/>
      <c r="K1722" s="97"/>
      <c r="L1722" s="97"/>
      <c r="M1722" s="19" t="s">
        <v>5639</v>
      </c>
      <c r="N1722" s="20" t="n">
        <v>43298</v>
      </c>
      <c r="O1722" s="434" t="s">
        <v>15</v>
      </c>
      <c r="P1722" s="19" t="n">
        <v>1</v>
      </c>
      <c r="Q1722" s="15" t="s">
        <v>45</v>
      </c>
    </row>
    <row r="1723" customFormat="false" ht="13.8" hidden="false" customHeight="false" outlineLevel="0" collapsed="false">
      <c r="A1723" s="348" t="s">
        <v>4309</v>
      </c>
      <c r="B1723" s="110" t="n">
        <v>0.471527777777778</v>
      </c>
      <c r="C1723" s="19" t="n">
        <v>89773510848</v>
      </c>
      <c r="D1723" s="19" t="s">
        <v>110</v>
      </c>
      <c r="E1723" s="19" t="s">
        <v>5640</v>
      </c>
      <c r="F1723" s="19" t="s">
        <v>5641</v>
      </c>
      <c r="G1723" s="19" t="s">
        <v>1173</v>
      </c>
      <c r="H1723" s="97"/>
      <c r="I1723" s="97"/>
      <c r="J1723" s="97"/>
      <c r="K1723" s="97"/>
      <c r="L1723" s="97"/>
      <c r="M1723" s="516" t="s">
        <v>5642</v>
      </c>
      <c r="N1723" s="19" t="n">
        <v>18.07</v>
      </c>
      <c r="O1723" s="517" t="s">
        <v>5643</v>
      </c>
      <c r="P1723" s="19" t="n">
        <v>1</v>
      </c>
      <c r="Q1723" s="15" t="s">
        <v>45</v>
      </c>
    </row>
    <row r="1724" customFormat="false" ht="13.8" hidden="false" customHeight="false" outlineLevel="0" collapsed="false">
      <c r="A1724" s="348" t="s">
        <v>1781</v>
      </c>
      <c r="B1724" s="19" t="s">
        <v>1252</v>
      </c>
      <c r="C1724" s="19" t="s">
        <v>5644</v>
      </c>
      <c r="D1724" s="19" t="s">
        <v>4339</v>
      </c>
      <c r="E1724" s="91" t="s">
        <v>5645</v>
      </c>
      <c r="F1724" s="19" t="s">
        <v>3838</v>
      </c>
      <c r="G1724" s="19" t="s">
        <v>71</v>
      </c>
      <c r="H1724" s="97"/>
      <c r="I1724" s="97"/>
      <c r="J1724" s="97"/>
      <c r="K1724" s="97"/>
      <c r="L1724" s="97"/>
      <c r="M1724" s="97"/>
      <c r="N1724" s="97"/>
      <c r="O1724" s="152" t="s">
        <v>5646</v>
      </c>
      <c r="P1724" s="19" t="n">
        <v>1</v>
      </c>
      <c r="Q1724" s="15" t="s">
        <v>45</v>
      </c>
    </row>
    <row r="1725" customFormat="false" ht="13.8" hidden="false" customHeight="false" outlineLevel="0" collapsed="false">
      <c r="A1725" s="348" t="s">
        <v>1914</v>
      </c>
      <c r="B1725" s="19" t="s">
        <v>1252</v>
      </c>
      <c r="C1725" s="19" t="n">
        <v>79256880201</v>
      </c>
      <c r="D1725" s="19" t="s">
        <v>4339</v>
      </c>
      <c r="E1725" s="19"/>
      <c r="F1725" s="97"/>
      <c r="G1725" s="97"/>
      <c r="H1725" s="97"/>
      <c r="I1725" s="97"/>
      <c r="J1725" s="97"/>
      <c r="K1725" s="97"/>
      <c r="L1725" s="97"/>
      <c r="M1725" s="97"/>
      <c r="N1725" s="97"/>
      <c r="O1725" s="463" t="s">
        <v>771</v>
      </c>
      <c r="P1725" s="19" t="n">
        <v>1</v>
      </c>
      <c r="Q1725" s="15" t="s">
        <v>45</v>
      </c>
    </row>
    <row r="1726" customFormat="false" ht="13.8" hidden="false" customHeight="false" outlineLevel="0" collapsed="false">
      <c r="A1726" s="348" t="s">
        <v>1917</v>
      </c>
      <c r="B1726" s="19" t="s">
        <v>354</v>
      </c>
      <c r="C1726" s="19" t="s">
        <v>5647</v>
      </c>
      <c r="D1726" s="19" t="s">
        <v>4339</v>
      </c>
      <c r="E1726" s="91" t="s">
        <v>5648</v>
      </c>
      <c r="F1726" s="19" t="s">
        <v>5649</v>
      </c>
      <c r="G1726" s="97"/>
      <c r="H1726" s="97"/>
      <c r="I1726" s="97"/>
      <c r="J1726" s="97"/>
      <c r="K1726" s="97"/>
      <c r="L1726" s="97"/>
      <c r="M1726" s="97"/>
      <c r="N1726" s="97"/>
      <c r="O1726" s="247" t="s">
        <v>5650</v>
      </c>
      <c r="P1726" s="19" t="n">
        <v>1</v>
      </c>
      <c r="Q1726" s="15" t="s">
        <v>45</v>
      </c>
    </row>
    <row r="1727" customFormat="false" ht="13.8" hidden="false" customHeight="false" outlineLevel="0" collapsed="false">
      <c r="A1727" s="348" t="s">
        <v>3008</v>
      </c>
      <c r="B1727" s="19" t="s">
        <v>359</v>
      </c>
      <c r="C1727" s="91" t="s">
        <v>5651</v>
      </c>
      <c r="D1727" s="19" t="s">
        <v>4339</v>
      </c>
      <c r="E1727" s="91" t="s">
        <v>5652</v>
      </c>
      <c r="F1727" s="91" t="s">
        <v>5653</v>
      </c>
      <c r="G1727" s="97"/>
      <c r="H1727" s="24" t="n">
        <v>3000</v>
      </c>
      <c r="K1727" s="97"/>
      <c r="L1727" s="97"/>
      <c r="M1727" s="97"/>
      <c r="N1727" s="97"/>
      <c r="O1727" s="207" t="s">
        <v>5654</v>
      </c>
      <c r="P1727" s="19" t="n">
        <v>1</v>
      </c>
      <c r="Q1727" s="15" t="s">
        <v>45</v>
      </c>
    </row>
    <row r="1728" customFormat="false" ht="13.8" hidden="false" customHeight="false" outlineLevel="0" collapsed="false">
      <c r="A1728" s="348" t="s">
        <v>3012</v>
      </c>
      <c r="B1728" s="19" t="s">
        <v>141</v>
      </c>
      <c r="C1728" s="19" t="s">
        <v>5655</v>
      </c>
      <c r="D1728" s="19" t="s">
        <v>4339</v>
      </c>
      <c r="E1728" s="91" t="s">
        <v>5656</v>
      </c>
      <c r="F1728" s="19" t="s">
        <v>5657</v>
      </c>
      <c r="G1728" s="19" t="n">
        <v>3500</v>
      </c>
      <c r="H1728" s="97"/>
      <c r="I1728" s="97"/>
      <c r="J1728" s="97"/>
      <c r="K1728" s="97"/>
      <c r="L1728" s="97"/>
      <c r="M1728" s="19" t="s">
        <v>5658</v>
      </c>
      <c r="N1728" s="20" t="n">
        <v>43298</v>
      </c>
      <c r="O1728" s="434" t="s">
        <v>15</v>
      </c>
      <c r="P1728" s="19" t="n">
        <v>1</v>
      </c>
      <c r="Q1728" s="15" t="s">
        <v>45</v>
      </c>
    </row>
    <row r="1729" customFormat="false" ht="13.8" hidden="false" customHeight="false" outlineLevel="0" collapsed="false">
      <c r="A1729" s="348" t="s">
        <v>1798</v>
      </c>
      <c r="B1729" s="97"/>
      <c r="C1729" s="19" t="n">
        <v>84957819813</v>
      </c>
      <c r="D1729" s="97"/>
      <c r="E1729" s="91" t="s">
        <v>5659</v>
      </c>
      <c r="F1729" s="97"/>
      <c r="G1729" s="19" t="s">
        <v>859</v>
      </c>
      <c r="H1729" s="97"/>
      <c r="I1729" s="97"/>
      <c r="J1729" s="97"/>
      <c r="K1729" s="97"/>
      <c r="L1729" s="97"/>
      <c r="M1729" s="97"/>
      <c r="N1729" s="97"/>
      <c r="O1729" s="237" t="s">
        <v>5660</v>
      </c>
      <c r="P1729" s="19" t="n">
        <v>1</v>
      </c>
      <c r="Q1729" s="15" t="s">
        <v>45</v>
      </c>
    </row>
    <row r="1730" customFormat="false" ht="13.8" hidden="false" customHeight="false" outlineLevel="0" collapsed="false">
      <c r="A1730" s="19" t="s">
        <v>3875</v>
      </c>
      <c r="B1730" s="19" t="s">
        <v>5661</v>
      </c>
      <c r="C1730" s="19" t="s">
        <v>5661</v>
      </c>
      <c r="D1730" s="19" t="s">
        <v>5661</v>
      </c>
      <c r="E1730" s="19" t="s">
        <v>5661</v>
      </c>
      <c r="F1730" s="19" t="s">
        <v>5662</v>
      </c>
      <c r="G1730" s="19" t="n">
        <v>500</v>
      </c>
      <c r="H1730" s="97"/>
      <c r="I1730" s="97"/>
      <c r="J1730" s="97"/>
      <c r="K1730" s="97"/>
      <c r="L1730" s="97"/>
      <c r="M1730" s="97"/>
      <c r="N1730" s="97"/>
      <c r="O1730" s="296" t="s">
        <v>5663</v>
      </c>
      <c r="P1730" s="19" t="n">
        <v>1</v>
      </c>
      <c r="Q1730" s="15" t="s">
        <v>45</v>
      </c>
    </row>
    <row r="1731" customFormat="false" ht="13.8" hidden="false" customHeight="false" outlineLevel="0" collapsed="false">
      <c r="A1731" s="348" t="s">
        <v>1801</v>
      </c>
      <c r="B1731" s="19" t="s">
        <v>371</v>
      </c>
      <c r="C1731" s="349" t="s">
        <v>5664</v>
      </c>
      <c r="D1731" s="19" t="s">
        <v>4339</v>
      </c>
      <c r="E1731" s="97"/>
      <c r="F1731" s="97"/>
      <c r="G1731" s="97"/>
      <c r="H1731" s="97"/>
      <c r="I1731" s="97"/>
      <c r="J1731" s="97"/>
      <c r="K1731" s="97"/>
      <c r="L1731" s="97"/>
      <c r="M1731" s="97"/>
      <c r="N1731" s="97"/>
      <c r="O1731" s="463" t="s">
        <v>600</v>
      </c>
      <c r="P1731" s="19" t="n">
        <v>1</v>
      </c>
      <c r="Q1731" s="15" t="s">
        <v>45</v>
      </c>
    </row>
    <row r="1732" customFormat="false" ht="13.8" hidden="false" customHeight="false" outlineLevel="0" collapsed="false">
      <c r="A1732" s="348" t="s">
        <v>3427</v>
      </c>
      <c r="B1732" s="97"/>
      <c r="C1732" s="19" t="n">
        <v>79777260090</v>
      </c>
      <c r="D1732" s="19" t="s">
        <v>4339</v>
      </c>
      <c r="E1732" s="97"/>
      <c r="F1732" s="97"/>
      <c r="G1732" s="97"/>
      <c r="H1732" s="97"/>
      <c r="I1732" s="97"/>
      <c r="J1732" s="97"/>
      <c r="K1732" s="97"/>
      <c r="L1732" s="97"/>
      <c r="M1732" s="97"/>
      <c r="N1732" s="97"/>
      <c r="O1732" s="463" t="s">
        <v>600</v>
      </c>
      <c r="P1732" s="19" t="n">
        <v>1</v>
      </c>
      <c r="Q1732" s="15" t="s">
        <v>45</v>
      </c>
    </row>
    <row r="1733" customFormat="false" ht="13.8" hidden="false" customHeight="false" outlineLevel="0" collapsed="false">
      <c r="A1733" s="348" t="s">
        <v>3024</v>
      </c>
      <c r="B1733" s="110" t="n">
        <v>0.632638888888889</v>
      </c>
      <c r="C1733" s="19" t="s">
        <v>5665</v>
      </c>
      <c r="D1733" s="19" t="s">
        <v>110</v>
      </c>
      <c r="E1733" s="19" t="s">
        <v>5666</v>
      </c>
      <c r="F1733" s="19" t="s">
        <v>3772</v>
      </c>
      <c r="G1733" s="19" t="n">
        <v>5500</v>
      </c>
      <c r="H1733" s="97"/>
      <c r="I1733" s="97"/>
      <c r="J1733" s="97"/>
      <c r="K1733" s="97"/>
      <c r="M1733" s="24" t="s">
        <v>5667</v>
      </c>
      <c r="N1733" s="20" t="n">
        <v>43306</v>
      </c>
      <c r="O1733" s="434" t="s">
        <v>15</v>
      </c>
      <c r="P1733" s="19" t="n">
        <v>1</v>
      </c>
      <c r="Q1733" s="15" t="s">
        <v>45</v>
      </c>
    </row>
    <row r="1734" customFormat="false" ht="13.8" hidden="false" customHeight="false" outlineLevel="0" collapsed="false">
      <c r="A1734" s="348" t="s">
        <v>3028</v>
      </c>
      <c r="B1734" s="19" t="s">
        <v>73</v>
      </c>
      <c r="C1734" s="24" t="s">
        <v>5668</v>
      </c>
      <c r="D1734" s="19" t="s">
        <v>4339</v>
      </c>
      <c r="E1734" s="91" t="s">
        <v>5669</v>
      </c>
      <c r="F1734" s="19" t="s">
        <v>4135</v>
      </c>
      <c r="G1734" s="19" t="n">
        <v>3000</v>
      </c>
      <c r="H1734" s="97"/>
      <c r="I1734" s="97"/>
      <c r="J1734" s="97"/>
      <c r="K1734" s="97"/>
      <c r="L1734" s="97"/>
      <c r="M1734" s="19" t="s">
        <v>5670</v>
      </c>
      <c r="N1734" s="97"/>
      <c r="O1734" s="434" t="s">
        <v>15</v>
      </c>
      <c r="P1734" s="19" t="n">
        <v>1</v>
      </c>
      <c r="Q1734" s="15" t="s">
        <v>45</v>
      </c>
    </row>
    <row r="1735" customFormat="false" ht="13.8" hidden="false" customHeight="false" outlineLevel="0" collapsed="false">
      <c r="A1735" s="348" t="s">
        <v>3031</v>
      </c>
      <c r="B1735" s="97"/>
      <c r="C1735" s="19" t="s">
        <v>5671</v>
      </c>
      <c r="D1735" s="19" t="s">
        <v>476</v>
      </c>
      <c r="E1735" s="91" t="s">
        <v>5672</v>
      </c>
      <c r="F1735" s="19" t="s">
        <v>3772</v>
      </c>
      <c r="G1735" s="97"/>
      <c r="H1735" s="19" t="n">
        <v>9200</v>
      </c>
      <c r="I1735" s="97"/>
      <c r="J1735" s="97"/>
      <c r="K1735" s="97"/>
      <c r="L1735" s="97"/>
      <c r="M1735" s="97"/>
      <c r="N1735" s="20" t="n">
        <v>43299</v>
      </c>
      <c r="O1735" s="434" t="s">
        <v>15</v>
      </c>
      <c r="P1735" s="19" t="n">
        <v>1</v>
      </c>
      <c r="Q1735" s="15" t="s">
        <v>45</v>
      </c>
    </row>
    <row r="1736" customFormat="false" ht="13.8" hidden="false" customHeight="false" outlineLevel="0" collapsed="false">
      <c r="A1736" s="348" t="s">
        <v>3037</v>
      </c>
      <c r="B1736" s="19" t="s">
        <v>2206</v>
      </c>
      <c r="C1736" s="19" t="s">
        <v>5673</v>
      </c>
      <c r="D1736" s="19" t="s">
        <v>4339</v>
      </c>
      <c r="E1736" s="91" t="s">
        <v>5674</v>
      </c>
      <c r="F1736" s="19" t="s">
        <v>5675</v>
      </c>
      <c r="G1736" s="19" t="s">
        <v>967</v>
      </c>
      <c r="H1736" s="97"/>
      <c r="I1736" s="97"/>
      <c r="J1736" s="97"/>
      <c r="K1736" s="97"/>
      <c r="L1736" s="97"/>
      <c r="M1736" s="97"/>
      <c r="N1736" s="97"/>
      <c r="O1736" s="337" t="s">
        <v>5676</v>
      </c>
      <c r="P1736" s="19" t="n">
        <v>1</v>
      </c>
      <c r="Q1736" s="15" t="s">
        <v>45</v>
      </c>
    </row>
    <row r="1737" customFormat="false" ht="13.8" hidden="false" customHeight="false" outlineLevel="0" collapsed="false">
      <c r="A1737" s="348" t="s">
        <v>3043</v>
      </c>
      <c r="B1737" s="19" t="s">
        <v>78</v>
      </c>
      <c r="C1737" s="19" t="s">
        <v>5677</v>
      </c>
      <c r="D1737" s="19" t="s">
        <v>4339</v>
      </c>
      <c r="E1737" s="91" t="s">
        <v>5678</v>
      </c>
      <c r="F1737" s="91" t="s">
        <v>5679</v>
      </c>
      <c r="G1737" s="19"/>
      <c r="H1737" s="19" t="n">
        <v>9000</v>
      </c>
      <c r="I1737" s="97"/>
      <c r="J1737" s="97"/>
      <c r="K1737" s="97"/>
      <c r="L1737" s="97"/>
      <c r="M1737" s="97"/>
      <c r="N1737" s="97"/>
      <c r="O1737" s="434" t="s">
        <v>15</v>
      </c>
      <c r="P1737" s="19" t="n">
        <v>1</v>
      </c>
      <c r="Q1737" s="15" t="s">
        <v>45</v>
      </c>
    </row>
    <row r="1738" customFormat="false" ht="13.8" hidden="false" customHeight="false" outlineLevel="0" collapsed="false">
      <c r="A1738" s="348" t="s">
        <v>5680</v>
      </c>
      <c r="B1738" s="110" t="n">
        <v>0.677083333333333</v>
      </c>
      <c r="C1738" s="98" t="s">
        <v>5681</v>
      </c>
      <c r="D1738" s="19" t="s">
        <v>110</v>
      </c>
      <c r="E1738" s="19" t="s">
        <v>5682</v>
      </c>
      <c r="F1738" s="19" t="s">
        <v>5683</v>
      </c>
      <c r="G1738" s="19" t="s">
        <v>1713</v>
      </c>
      <c r="H1738" s="97"/>
      <c r="I1738" s="97"/>
      <c r="J1738" s="97"/>
      <c r="K1738" s="97"/>
      <c r="L1738" s="97"/>
      <c r="M1738" s="97"/>
      <c r="N1738" s="97"/>
      <c r="O1738" s="251" t="s">
        <v>5684</v>
      </c>
      <c r="P1738" s="19" t="n">
        <v>1</v>
      </c>
      <c r="Q1738" s="15" t="s">
        <v>45</v>
      </c>
    </row>
    <row r="1739" customFormat="false" ht="13.8" hidden="false" customHeight="false" outlineLevel="0" collapsed="false">
      <c r="A1739" s="348" t="s">
        <v>3053</v>
      </c>
      <c r="B1739" s="19" t="s">
        <v>3275</v>
      </c>
      <c r="C1739" s="91" t="s">
        <v>5685</v>
      </c>
      <c r="D1739" s="19" t="s">
        <v>4339</v>
      </c>
      <c r="E1739" s="91" t="s">
        <v>5686</v>
      </c>
      <c r="F1739" s="19" t="s">
        <v>5687</v>
      </c>
      <c r="G1739" s="19" t="s">
        <v>5688</v>
      </c>
      <c r="H1739" s="97"/>
      <c r="I1739" s="97"/>
      <c r="J1739" s="97"/>
      <c r="K1739" s="97"/>
      <c r="L1739" s="97"/>
      <c r="M1739" s="97"/>
      <c r="N1739" s="97"/>
      <c r="O1739" s="380" t="s">
        <v>5689</v>
      </c>
      <c r="P1739" s="19" t="n">
        <v>1</v>
      </c>
      <c r="Q1739" s="15" t="s">
        <v>45</v>
      </c>
    </row>
    <row r="1740" customFormat="false" ht="13.8" hidden="false" customHeight="false" outlineLevel="0" collapsed="false">
      <c r="A1740" s="97"/>
      <c r="B1740" s="97"/>
      <c r="C1740" s="19" t="s">
        <v>5690</v>
      </c>
      <c r="D1740" s="97"/>
      <c r="E1740" s="19" t="s">
        <v>5691</v>
      </c>
      <c r="F1740" s="19" t="s">
        <v>4852</v>
      </c>
      <c r="G1740" s="19" t="s">
        <v>933</v>
      </c>
      <c r="H1740" s="97"/>
      <c r="I1740" s="97"/>
      <c r="J1740" s="97"/>
      <c r="K1740" s="97"/>
      <c r="L1740" s="97"/>
      <c r="M1740" s="97"/>
      <c r="N1740" s="97"/>
      <c r="O1740" s="191" t="s">
        <v>5692</v>
      </c>
      <c r="P1740" s="19" t="n">
        <v>1</v>
      </c>
      <c r="Q1740" s="15" t="s">
        <v>45</v>
      </c>
    </row>
    <row r="1741" customFormat="false" ht="13.8" hidden="false" customHeight="false" outlineLevel="0" collapsed="false">
      <c r="A1741" s="348" t="s">
        <v>3058</v>
      </c>
      <c r="B1741" s="110" t="n">
        <v>0.714583333333333</v>
      </c>
      <c r="C1741" s="19" t="s">
        <v>5693</v>
      </c>
      <c r="D1741" s="19" t="s">
        <v>110</v>
      </c>
      <c r="E1741" s="19" t="s">
        <v>5075</v>
      </c>
      <c r="F1741" s="19" t="s">
        <v>5694</v>
      </c>
      <c r="G1741" s="19" t="n">
        <v>4600</v>
      </c>
      <c r="H1741" s="97"/>
      <c r="I1741" s="97"/>
      <c r="J1741" s="97"/>
      <c r="K1741" s="97"/>
      <c r="M1741" s="24" t="s">
        <v>5695</v>
      </c>
      <c r="N1741" s="20" t="n">
        <v>43300</v>
      </c>
      <c r="O1741" s="434" t="s">
        <v>15</v>
      </c>
      <c r="P1741" s="19" t="n">
        <v>1</v>
      </c>
      <c r="Q1741" s="15" t="s">
        <v>45</v>
      </c>
    </row>
    <row r="1742" customFormat="false" ht="13.8" hidden="false" customHeight="false" outlineLevel="0" collapsed="false">
      <c r="A1742" s="348" t="s">
        <v>3062</v>
      </c>
      <c r="B1742" s="19" t="s">
        <v>83</v>
      </c>
      <c r="C1742" s="19" t="s">
        <v>5696</v>
      </c>
      <c r="D1742" s="19" t="s">
        <v>5697</v>
      </c>
      <c r="E1742" s="91" t="s">
        <v>5698</v>
      </c>
      <c r="F1742" s="91" t="s">
        <v>5699</v>
      </c>
      <c r="G1742" s="97"/>
      <c r="H1742" s="19" t="s">
        <v>734</v>
      </c>
      <c r="I1742" s="97"/>
      <c r="J1742" s="97"/>
      <c r="K1742" s="97"/>
      <c r="L1742" s="97"/>
      <c r="M1742" s="97"/>
      <c r="N1742" s="97"/>
      <c r="O1742" s="247" t="s">
        <v>5700</v>
      </c>
      <c r="P1742" s="19" t="n">
        <v>1</v>
      </c>
      <c r="Q1742" s="15" t="s">
        <v>45</v>
      </c>
    </row>
    <row r="1743" customFormat="false" ht="13.8" hidden="false" customHeight="false" outlineLevel="0" collapsed="false">
      <c r="A1743" s="348" t="s">
        <v>3067</v>
      </c>
      <c r="B1743" s="19" t="s">
        <v>5458</v>
      </c>
      <c r="C1743" s="196" t="s">
        <v>4339</v>
      </c>
      <c r="D1743" s="19" t="s">
        <v>4339</v>
      </c>
      <c r="E1743" s="91" t="s">
        <v>5701</v>
      </c>
      <c r="F1743" s="19" t="s">
        <v>3438</v>
      </c>
      <c r="G1743" s="19" t="n">
        <v>5700</v>
      </c>
      <c r="H1743" s="97"/>
      <c r="I1743" s="97"/>
      <c r="J1743" s="97"/>
      <c r="K1743" s="97"/>
      <c r="L1743" s="97"/>
      <c r="M1743" s="19" t="s">
        <v>5702</v>
      </c>
      <c r="N1743" s="518" t="n">
        <v>43299</v>
      </c>
      <c r="O1743" s="207" t="s">
        <v>5703</v>
      </c>
      <c r="P1743" s="19" t="n">
        <v>1</v>
      </c>
      <c r="Q1743" s="15" t="s">
        <v>45</v>
      </c>
    </row>
    <row r="1744" customFormat="false" ht="13.8" hidden="false" customHeight="false" outlineLevel="0" collapsed="false">
      <c r="A1744" s="3" t="s">
        <v>34</v>
      </c>
      <c r="B1744" s="59" t="s">
        <v>1</v>
      </c>
      <c r="C1744" s="4" t="s">
        <v>35</v>
      </c>
      <c r="D1744" s="4" t="s">
        <v>3</v>
      </c>
      <c r="E1744" s="4" t="s">
        <v>1021</v>
      </c>
      <c r="F1744" s="5" t="s">
        <v>37</v>
      </c>
      <c r="G1744" s="4" t="s">
        <v>38</v>
      </c>
      <c r="H1744" s="6" t="s">
        <v>39</v>
      </c>
      <c r="I1744" s="6"/>
      <c r="J1744" s="6"/>
      <c r="K1744" s="6" t="s">
        <v>40</v>
      </c>
      <c r="L1744" s="6"/>
      <c r="M1744" s="4" t="s">
        <v>41</v>
      </c>
      <c r="N1744" s="6" t="s">
        <v>42</v>
      </c>
      <c r="O1744" s="370" t="s">
        <v>43</v>
      </c>
      <c r="P1744" s="4" t="s">
        <v>44</v>
      </c>
      <c r="Q1744" s="15" t="s">
        <v>45</v>
      </c>
    </row>
    <row r="1745" customFormat="false" ht="13.8" hidden="false" customHeight="false" outlineLevel="0" collapsed="false">
      <c r="A1745" s="105" t="n">
        <v>43299</v>
      </c>
      <c r="B1745" s="465" t="s">
        <v>311</v>
      </c>
      <c r="C1745" s="97"/>
      <c r="D1745" s="97"/>
      <c r="E1745" s="10"/>
      <c r="F1745" s="11" t="n">
        <f aca="false">G1745+H1745+K1745</f>
        <v>67400</v>
      </c>
      <c r="G1745" s="12" t="n">
        <f aca="false">SUM(G1746:G1767)</f>
        <v>54400</v>
      </c>
      <c r="H1745" s="115" t="n">
        <f aca="false">SUM(H1746:H1778)</f>
        <v>13000</v>
      </c>
      <c r="I1745" s="12"/>
      <c r="J1745" s="12"/>
      <c r="K1745" s="12" t="n">
        <f aca="false">SUM(K1746:K1775)</f>
        <v>0</v>
      </c>
      <c r="L1745" s="12"/>
      <c r="M1745" s="466"/>
      <c r="N1745" s="466"/>
      <c r="O1745" s="97"/>
      <c r="P1745" s="12" t="n">
        <f aca="false">SUM(P1746:P23692)</f>
        <v>4.35616450823042E+039</v>
      </c>
      <c r="Q1745" s="15" t="s">
        <v>45</v>
      </c>
    </row>
    <row r="1746" customFormat="false" ht="13.8" hidden="false" customHeight="false" outlineLevel="0" collapsed="false">
      <c r="A1746" s="348" t="s">
        <v>1810</v>
      </c>
      <c r="B1746" s="19" t="s">
        <v>5704</v>
      </c>
      <c r="C1746" s="19" t="s">
        <v>5705</v>
      </c>
      <c r="D1746" s="19" t="s">
        <v>476</v>
      </c>
      <c r="E1746" s="91" t="s">
        <v>5706</v>
      </c>
      <c r="F1746" s="19" t="s">
        <v>506</v>
      </c>
      <c r="G1746" s="19" t="s">
        <v>506</v>
      </c>
      <c r="H1746" s="97"/>
      <c r="I1746" s="97"/>
      <c r="J1746" s="97"/>
      <c r="K1746" s="97"/>
      <c r="L1746" s="97"/>
      <c r="M1746" s="97"/>
      <c r="N1746" s="97"/>
      <c r="O1746" s="233" t="s">
        <v>5707</v>
      </c>
      <c r="P1746" s="19" t="n">
        <v>1</v>
      </c>
      <c r="Q1746" s="15" t="s">
        <v>45</v>
      </c>
    </row>
    <row r="1747" customFormat="false" ht="13.8" hidden="false" customHeight="false" outlineLevel="0" collapsed="false">
      <c r="A1747" s="348" t="s">
        <v>1814</v>
      </c>
      <c r="B1747" s="110" t="n">
        <v>0.397916666666667</v>
      </c>
      <c r="C1747" s="319" t="s">
        <v>5708</v>
      </c>
      <c r="D1747" s="19" t="s">
        <v>110</v>
      </c>
      <c r="E1747" s="19" t="s">
        <v>5709</v>
      </c>
      <c r="F1747" s="19" t="s">
        <v>5710</v>
      </c>
      <c r="G1747" s="19" t="n">
        <v>19800</v>
      </c>
      <c r="H1747" s="97"/>
      <c r="I1747" s="97"/>
      <c r="J1747" s="97"/>
      <c r="K1747" s="97"/>
      <c r="M1747" s="24" t="s">
        <v>5711</v>
      </c>
      <c r="N1747" s="20" t="n">
        <v>43304</v>
      </c>
      <c r="O1747" s="434" t="s">
        <v>15</v>
      </c>
      <c r="P1747" s="19" t="n">
        <v>1</v>
      </c>
      <c r="Q1747" s="15" t="s">
        <v>45</v>
      </c>
    </row>
    <row r="1748" customFormat="false" ht="13.8" hidden="false" customHeight="false" outlineLevel="0" collapsed="false">
      <c r="A1748" s="348" t="s">
        <v>1819</v>
      </c>
      <c r="B1748" s="110" t="n">
        <v>0.413194444444444</v>
      </c>
      <c r="C1748" s="19" t="s">
        <v>5712</v>
      </c>
      <c r="D1748" s="19" t="s">
        <v>476</v>
      </c>
      <c r="E1748" s="19" t="s">
        <v>5713</v>
      </c>
      <c r="F1748" s="19" t="s">
        <v>5714</v>
      </c>
      <c r="G1748" s="97"/>
      <c r="H1748" s="97"/>
      <c r="I1748" s="97"/>
      <c r="J1748" s="97"/>
      <c r="K1748" s="97"/>
      <c r="L1748" s="97"/>
      <c r="M1748" s="97"/>
      <c r="N1748" s="97"/>
      <c r="O1748" s="233" t="s">
        <v>5715</v>
      </c>
      <c r="P1748" s="19" t="n">
        <v>1</v>
      </c>
      <c r="Q1748" s="15" t="s">
        <v>45</v>
      </c>
    </row>
    <row r="1749" customFormat="false" ht="13.8" hidden="false" customHeight="false" outlineLevel="0" collapsed="false">
      <c r="A1749" s="348" t="s">
        <v>1673</v>
      </c>
      <c r="B1749" s="110" t="n">
        <v>0.414583333333333</v>
      </c>
      <c r="C1749" s="19" t="s">
        <v>5716</v>
      </c>
      <c r="D1749" s="19" t="s">
        <v>110</v>
      </c>
      <c r="E1749" s="19" t="s">
        <v>5075</v>
      </c>
      <c r="F1749" s="19" t="s">
        <v>3772</v>
      </c>
      <c r="G1749" s="19" t="n">
        <v>5700</v>
      </c>
      <c r="H1749" s="97"/>
      <c r="I1749" s="97"/>
      <c r="J1749" s="97"/>
      <c r="K1749" s="97"/>
      <c r="M1749" s="24" t="s">
        <v>5717</v>
      </c>
      <c r="N1749" s="20" t="n">
        <v>43300</v>
      </c>
      <c r="O1749" s="434" t="s">
        <v>15</v>
      </c>
      <c r="P1749" s="19" t="n">
        <v>1</v>
      </c>
      <c r="Q1749" s="15" t="s">
        <v>45</v>
      </c>
    </row>
    <row r="1750" customFormat="false" ht="13.8" hidden="false" customHeight="false" outlineLevel="0" collapsed="false">
      <c r="A1750" s="348" t="s">
        <v>1678</v>
      </c>
      <c r="B1750" s="110" t="n">
        <v>0.417361111111111</v>
      </c>
      <c r="C1750" s="19" t="n">
        <v>89265393000</v>
      </c>
      <c r="D1750" s="19" t="s">
        <v>110</v>
      </c>
      <c r="E1750" s="19" t="s">
        <v>5718</v>
      </c>
      <c r="F1750" s="19" t="s">
        <v>3584</v>
      </c>
      <c r="G1750" s="19" t="s">
        <v>651</v>
      </c>
      <c r="H1750" s="97"/>
      <c r="I1750" s="97"/>
      <c r="J1750" s="97"/>
      <c r="K1750" s="97"/>
      <c r="L1750" s="97"/>
      <c r="M1750" s="97"/>
      <c r="N1750" s="97"/>
      <c r="O1750" s="519" t="s">
        <v>5719</v>
      </c>
      <c r="P1750" s="19" t="n">
        <v>1</v>
      </c>
      <c r="Q1750" s="15" t="s">
        <v>45</v>
      </c>
    </row>
    <row r="1751" customFormat="false" ht="13.8" hidden="false" customHeight="false" outlineLevel="0" collapsed="false">
      <c r="A1751" s="348" t="s">
        <v>1732</v>
      </c>
      <c r="B1751" s="110" t="n">
        <v>0.445833333333333</v>
      </c>
      <c r="C1751" s="19" t="s">
        <v>5720</v>
      </c>
      <c r="D1751" s="19" t="s">
        <v>110</v>
      </c>
      <c r="E1751" s="91" t="s">
        <v>5721</v>
      </c>
      <c r="F1751" s="19" t="s">
        <v>3584</v>
      </c>
      <c r="G1751" s="97"/>
      <c r="H1751" s="97"/>
      <c r="I1751" s="97"/>
      <c r="J1751" s="97"/>
      <c r="K1751" s="97"/>
      <c r="L1751" s="97"/>
      <c r="M1751" s="97"/>
      <c r="N1751" s="97"/>
      <c r="O1751" s="337" t="s">
        <v>5722</v>
      </c>
      <c r="P1751" s="19" t="n">
        <v>1</v>
      </c>
      <c r="Q1751" s="15" t="s">
        <v>45</v>
      </c>
    </row>
    <row r="1752" customFormat="false" ht="13.8" hidden="false" customHeight="false" outlineLevel="0" collapsed="false">
      <c r="A1752" s="348" t="s">
        <v>1833</v>
      </c>
      <c r="B1752" s="110" t="n">
        <v>0.464583333333333</v>
      </c>
      <c r="C1752" s="19" t="s">
        <v>5723</v>
      </c>
      <c r="D1752" s="19" t="s">
        <v>110</v>
      </c>
      <c r="E1752" s="91" t="s">
        <v>5724</v>
      </c>
      <c r="F1752" s="19" t="s">
        <v>5725</v>
      </c>
      <c r="G1752" s="19" t="s">
        <v>788</v>
      </c>
      <c r="H1752" s="97"/>
      <c r="I1752" s="97"/>
      <c r="J1752" s="97"/>
      <c r="K1752" s="97"/>
      <c r="L1752" s="97"/>
      <c r="M1752" s="97"/>
      <c r="N1752" s="97"/>
      <c r="O1752" s="247" t="s">
        <v>5726</v>
      </c>
      <c r="P1752" s="19" t="n">
        <v>1</v>
      </c>
      <c r="Q1752" s="15" t="s">
        <v>45</v>
      </c>
    </row>
    <row r="1753" customFormat="false" ht="13.8" hidden="false" customHeight="false" outlineLevel="0" collapsed="false">
      <c r="A1753" s="348" t="s">
        <v>1839</v>
      </c>
      <c r="B1753" s="19" t="s">
        <v>772</v>
      </c>
      <c r="C1753" s="56" t="s">
        <v>5727</v>
      </c>
      <c r="D1753" s="19" t="s">
        <v>476</v>
      </c>
      <c r="E1753" s="91" t="s">
        <v>5728</v>
      </c>
      <c r="F1753" s="520" t="s">
        <v>5729</v>
      </c>
      <c r="G1753" s="19" t="n">
        <v>3800</v>
      </c>
      <c r="H1753" s="97"/>
      <c r="I1753" s="97"/>
      <c r="J1753" s="97"/>
      <c r="K1753" s="97"/>
      <c r="L1753" s="97"/>
      <c r="M1753" s="19" t="s">
        <v>5730</v>
      </c>
      <c r="N1753" s="20" t="n">
        <v>43301</v>
      </c>
      <c r="O1753" s="434" t="s">
        <v>15</v>
      </c>
      <c r="P1753" s="19" t="n">
        <v>1</v>
      </c>
      <c r="Q1753" s="15" t="s">
        <v>45</v>
      </c>
    </row>
    <row r="1754" customFormat="false" ht="13.8" hidden="false" customHeight="false" outlineLevel="0" collapsed="false">
      <c r="A1754" s="348" t="s">
        <v>1746</v>
      </c>
      <c r="B1754" s="110" t="n">
        <v>0.541666666666667</v>
      </c>
      <c r="C1754" s="19" t="s">
        <v>5731</v>
      </c>
      <c r="D1754" s="19" t="s">
        <v>110</v>
      </c>
      <c r="E1754" s="19" t="s">
        <v>129</v>
      </c>
      <c r="F1754" s="19" t="s">
        <v>5732</v>
      </c>
      <c r="G1754" s="19" t="n">
        <v>4100</v>
      </c>
      <c r="H1754" s="97"/>
      <c r="I1754" s="97"/>
      <c r="J1754" s="97"/>
      <c r="K1754" s="97"/>
      <c r="M1754" s="24" t="s">
        <v>5733</v>
      </c>
      <c r="N1754" s="20" t="n">
        <v>43302</v>
      </c>
      <c r="O1754" s="434" t="s">
        <v>15</v>
      </c>
      <c r="P1754" s="19" t="n">
        <v>1</v>
      </c>
      <c r="Q1754" s="15" t="s">
        <v>45</v>
      </c>
    </row>
    <row r="1755" customFormat="false" ht="13.8" hidden="false" customHeight="false" outlineLevel="0" collapsed="false">
      <c r="A1755" s="348" t="s">
        <v>1696</v>
      </c>
      <c r="B1755" s="110" t="n">
        <v>0.552083333333333</v>
      </c>
      <c r="C1755" s="19" t="s">
        <v>5734</v>
      </c>
      <c r="D1755" s="19" t="s">
        <v>110</v>
      </c>
      <c r="E1755" s="91" t="s">
        <v>5735</v>
      </c>
      <c r="F1755" s="91" t="s">
        <v>5736</v>
      </c>
      <c r="G1755" s="19" t="s">
        <v>774</v>
      </c>
      <c r="H1755" s="97"/>
      <c r="I1755" s="97"/>
      <c r="J1755" s="97"/>
      <c r="K1755" s="97"/>
      <c r="L1755" s="97"/>
      <c r="M1755" s="97"/>
      <c r="N1755" s="97"/>
      <c r="O1755" s="521" t="s">
        <v>5737</v>
      </c>
      <c r="P1755" s="19" t="n">
        <v>1</v>
      </c>
      <c r="Q1755" s="15" t="s">
        <v>45</v>
      </c>
    </row>
    <row r="1756" customFormat="false" ht="13.8" hidden="false" customHeight="false" outlineLevel="0" collapsed="false">
      <c r="A1756" s="348" t="s">
        <v>1758</v>
      </c>
      <c r="B1756" s="20" t="n">
        <v>43265</v>
      </c>
      <c r="C1756" s="19" t="s">
        <v>5738</v>
      </c>
      <c r="D1756" s="19" t="s">
        <v>4339</v>
      </c>
      <c r="E1756" s="91" t="s">
        <v>5739</v>
      </c>
      <c r="F1756" s="19" t="s">
        <v>5740</v>
      </c>
      <c r="G1756" s="19" t="n">
        <v>4100</v>
      </c>
      <c r="H1756" s="97"/>
      <c r="I1756" s="97"/>
      <c r="J1756" s="97"/>
      <c r="K1756" s="97"/>
      <c r="L1756" s="97"/>
      <c r="M1756" s="19" t="s">
        <v>5741</v>
      </c>
      <c r="N1756" s="20" t="n">
        <v>43300</v>
      </c>
      <c r="O1756" s="434" t="s">
        <v>15</v>
      </c>
      <c r="P1756" s="19" t="n">
        <v>1</v>
      </c>
      <c r="Q1756" s="15" t="s">
        <v>45</v>
      </c>
    </row>
    <row r="1757" customFormat="false" ht="13.8" hidden="false" customHeight="false" outlineLevel="0" collapsed="false">
      <c r="A1757" s="24" t="s">
        <v>5742</v>
      </c>
      <c r="B1757" s="24" t="s">
        <v>5742</v>
      </c>
      <c r="C1757" s="24" t="s">
        <v>5742</v>
      </c>
      <c r="D1757" s="24" t="s">
        <v>5743</v>
      </c>
      <c r="E1757" s="24" t="s">
        <v>5742</v>
      </c>
      <c r="F1757" s="24" t="s">
        <v>5742</v>
      </c>
      <c r="G1757" s="19" t="n">
        <v>8000</v>
      </c>
      <c r="H1757" s="97"/>
      <c r="I1757" s="97"/>
      <c r="J1757" s="97"/>
      <c r="K1757" s="97"/>
      <c r="L1757" s="97"/>
      <c r="M1757" s="97"/>
      <c r="N1757" s="97"/>
      <c r="O1757" s="239" t="s">
        <v>5744</v>
      </c>
      <c r="P1757" s="19" t="n">
        <v>0</v>
      </c>
      <c r="Q1757" s="15" t="s">
        <v>45</v>
      </c>
    </row>
    <row r="1758" customFormat="false" ht="13.8" hidden="false" customHeight="false" outlineLevel="0" collapsed="false">
      <c r="A1758" s="121" t="s">
        <v>1761</v>
      </c>
      <c r="B1758" s="141" t="s">
        <v>523</v>
      </c>
      <c r="C1758" s="141" t="s">
        <v>5745</v>
      </c>
      <c r="D1758" s="141" t="s">
        <v>4339</v>
      </c>
      <c r="E1758" s="95" t="s">
        <v>5746</v>
      </c>
      <c r="F1758" s="141" t="s">
        <v>3809</v>
      </c>
      <c r="G1758" s="141" t="s">
        <v>5747</v>
      </c>
      <c r="H1758" s="183"/>
      <c r="I1758" s="183"/>
      <c r="J1758" s="183"/>
      <c r="K1758" s="183"/>
      <c r="L1758" s="183"/>
      <c r="M1758" s="141" t="s">
        <v>5748</v>
      </c>
      <c r="N1758" s="184" t="n">
        <v>43299</v>
      </c>
      <c r="O1758" s="522" t="s">
        <v>5749</v>
      </c>
      <c r="P1758" s="141" t="n">
        <v>1</v>
      </c>
      <c r="Q1758" s="15" t="s">
        <v>45</v>
      </c>
    </row>
    <row r="1759" customFormat="false" ht="13.8" hidden="false" customHeight="false" outlineLevel="0" collapsed="false">
      <c r="A1759" s="348" t="s">
        <v>1765</v>
      </c>
      <c r="B1759" s="19" t="s">
        <v>3269</v>
      </c>
      <c r="C1759" s="19" t="s">
        <v>5750</v>
      </c>
      <c r="D1759" s="19" t="s">
        <v>4339</v>
      </c>
      <c r="E1759" s="91" t="s">
        <v>5751</v>
      </c>
      <c r="F1759" s="19" t="s">
        <v>3584</v>
      </c>
      <c r="G1759" s="19" t="n">
        <v>5000</v>
      </c>
      <c r="H1759" s="97"/>
      <c r="I1759" s="97"/>
      <c r="J1759" s="97"/>
      <c r="K1759" s="97"/>
      <c r="L1759" s="97"/>
      <c r="M1759" s="19" t="s">
        <v>5752</v>
      </c>
      <c r="N1759" s="20" t="n">
        <v>43301</v>
      </c>
      <c r="O1759" s="434" t="s">
        <v>15</v>
      </c>
      <c r="P1759" s="19" t="n">
        <v>1</v>
      </c>
      <c r="Q1759" s="15" t="s">
        <v>45</v>
      </c>
    </row>
    <row r="1760" customFormat="false" ht="13.8" hidden="false" customHeight="false" outlineLevel="0" collapsed="false">
      <c r="A1760" s="348" t="s">
        <v>4300</v>
      </c>
      <c r="B1760" s="19" t="s">
        <v>2405</v>
      </c>
      <c r="C1760" s="211" t="s">
        <v>5753</v>
      </c>
      <c r="D1760" s="19" t="s">
        <v>4339</v>
      </c>
      <c r="E1760" s="91" t="s">
        <v>5754</v>
      </c>
      <c r="F1760" s="19" t="s">
        <v>102</v>
      </c>
      <c r="G1760" s="19" t="n">
        <v>3900</v>
      </c>
      <c r="H1760" s="97"/>
      <c r="I1760" s="97"/>
      <c r="J1760" s="97"/>
      <c r="K1760" s="97"/>
      <c r="L1760" s="97"/>
      <c r="M1760" s="19" t="s">
        <v>5755</v>
      </c>
      <c r="N1760" s="20" t="n">
        <v>43301</v>
      </c>
      <c r="O1760" s="434" t="s">
        <v>15</v>
      </c>
      <c r="P1760" s="19" t="n">
        <v>1</v>
      </c>
      <c r="Q1760" s="15" t="s">
        <v>45</v>
      </c>
    </row>
    <row r="1761" customFormat="false" ht="13.8" hidden="false" customHeight="false" outlineLevel="0" collapsed="false">
      <c r="A1761" s="348" t="s">
        <v>4304</v>
      </c>
      <c r="B1761" s="19" t="s">
        <v>5756</v>
      </c>
      <c r="C1761" s="440" t="s">
        <v>5757</v>
      </c>
      <c r="D1761" s="19" t="s">
        <v>476</v>
      </c>
      <c r="E1761" s="19"/>
      <c r="F1761" s="97"/>
      <c r="G1761" s="97"/>
      <c r="H1761" s="97"/>
      <c r="I1761" s="97"/>
      <c r="J1761" s="97"/>
      <c r="K1761" s="97"/>
      <c r="L1761" s="97"/>
      <c r="M1761" s="97"/>
      <c r="N1761" s="97"/>
      <c r="O1761" s="152" t="s">
        <v>5758</v>
      </c>
      <c r="P1761" s="19" t="n">
        <v>1</v>
      </c>
      <c r="Q1761" s="15" t="s">
        <v>45</v>
      </c>
    </row>
    <row r="1762" customFormat="false" ht="13.8" hidden="false" customHeight="false" outlineLevel="0" collapsed="false">
      <c r="A1762" s="348" t="s">
        <v>4309</v>
      </c>
      <c r="B1762" s="19" t="s">
        <v>5759</v>
      </c>
      <c r="C1762" s="19" t="s">
        <v>5760</v>
      </c>
      <c r="D1762" s="19" t="s">
        <v>476</v>
      </c>
      <c r="E1762" s="19" t="s">
        <v>5761</v>
      </c>
      <c r="F1762" s="19" t="s">
        <v>5761</v>
      </c>
      <c r="G1762" s="19"/>
      <c r="H1762" s="19"/>
      <c r="I1762" s="19"/>
      <c r="J1762" s="19"/>
      <c r="K1762" s="19"/>
      <c r="L1762" s="19"/>
      <c r="M1762" s="19"/>
      <c r="N1762" s="19"/>
      <c r="O1762" s="95" t="s">
        <v>5761</v>
      </c>
      <c r="P1762" s="19" t="n">
        <v>1</v>
      </c>
      <c r="Q1762" s="15" t="s">
        <v>45</v>
      </c>
    </row>
    <row r="1763" customFormat="false" ht="13.8" hidden="false" customHeight="false" outlineLevel="0" collapsed="false">
      <c r="A1763" s="348" t="s">
        <v>1781</v>
      </c>
      <c r="B1763" s="97"/>
      <c r="C1763" s="19" t="s">
        <v>5762</v>
      </c>
      <c r="D1763" s="19" t="s">
        <v>476</v>
      </c>
      <c r="E1763" s="19" t="s">
        <v>5763</v>
      </c>
      <c r="F1763" s="19" t="s">
        <v>48</v>
      </c>
      <c r="G1763" s="19" t="s">
        <v>103</v>
      </c>
      <c r="H1763" s="97"/>
      <c r="I1763" s="97"/>
      <c r="J1763" s="97"/>
      <c r="K1763" s="97"/>
      <c r="L1763" s="97"/>
      <c r="M1763" s="97"/>
      <c r="N1763" s="97"/>
      <c r="O1763" s="176" t="s">
        <v>2855</v>
      </c>
      <c r="P1763" s="19" t="n">
        <v>1</v>
      </c>
      <c r="Q1763" s="15" t="s">
        <v>45</v>
      </c>
    </row>
    <row r="1764" customFormat="false" ht="13.8" hidden="false" customHeight="false" outlineLevel="0" collapsed="false">
      <c r="A1764" s="348" t="s">
        <v>1781</v>
      </c>
      <c r="B1764" s="20" t="n">
        <v>43148</v>
      </c>
      <c r="C1764" s="211" t="s">
        <v>5764</v>
      </c>
      <c r="D1764" s="19" t="s">
        <v>4339</v>
      </c>
      <c r="E1764" s="91" t="s">
        <v>5765</v>
      </c>
      <c r="F1764" s="91" t="s">
        <v>5766</v>
      </c>
      <c r="G1764" s="97"/>
      <c r="H1764" s="19" t="n">
        <v>13000</v>
      </c>
      <c r="I1764" s="97"/>
      <c r="J1764" s="97"/>
      <c r="K1764" s="97"/>
      <c r="L1764" s="97"/>
      <c r="M1764" s="97"/>
      <c r="N1764" s="97"/>
      <c r="O1764" s="434" t="s">
        <v>15</v>
      </c>
      <c r="P1764" s="19" t="n">
        <v>1</v>
      </c>
      <c r="Q1764" s="15" t="s">
        <v>45</v>
      </c>
    </row>
    <row r="1765" customFormat="false" ht="13.8" hidden="false" customHeight="false" outlineLevel="0" collapsed="false">
      <c r="A1765" s="348" t="s">
        <v>1914</v>
      </c>
      <c r="B1765" s="20" t="n">
        <v>43148</v>
      </c>
      <c r="C1765" s="19" t="n">
        <v>79859134460</v>
      </c>
      <c r="D1765" s="19" t="s">
        <v>4339</v>
      </c>
      <c r="E1765" s="97"/>
      <c r="F1765" s="97"/>
      <c r="G1765" s="97"/>
      <c r="H1765" s="97"/>
      <c r="I1765" s="97"/>
      <c r="J1765" s="97"/>
      <c r="K1765" s="97"/>
      <c r="L1765" s="97"/>
      <c r="M1765" s="97"/>
      <c r="N1765" s="97"/>
      <c r="O1765" s="486" t="s">
        <v>5767</v>
      </c>
      <c r="P1765" s="19" t="n">
        <v>1</v>
      </c>
      <c r="Q1765" s="15" t="s">
        <v>45</v>
      </c>
    </row>
    <row r="1766" customFormat="false" ht="13.8" hidden="false" customHeight="false" outlineLevel="0" collapsed="false">
      <c r="A1766" s="348" t="s">
        <v>1917</v>
      </c>
      <c r="B1766" s="20" t="n">
        <v>43148</v>
      </c>
      <c r="C1766" s="19" t="n">
        <v>79773506318</v>
      </c>
      <c r="D1766" s="19" t="s">
        <v>4339</v>
      </c>
      <c r="E1766" s="97"/>
      <c r="F1766" s="97"/>
      <c r="G1766" s="97"/>
      <c r="H1766" s="97"/>
      <c r="I1766" s="97"/>
      <c r="J1766" s="97"/>
      <c r="K1766" s="97"/>
      <c r="L1766" s="97"/>
      <c r="M1766" s="97"/>
      <c r="N1766" s="97"/>
      <c r="O1766" s="152" t="s">
        <v>5768</v>
      </c>
      <c r="P1766" s="19" t="n">
        <v>1</v>
      </c>
      <c r="Q1766" s="15" t="s">
        <v>45</v>
      </c>
    </row>
    <row r="1767" customFormat="false" ht="13.8" hidden="false" customHeight="false" outlineLevel="0" collapsed="false">
      <c r="A1767" s="348" t="s">
        <v>3008</v>
      </c>
      <c r="B1767" s="19" t="s">
        <v>5769</v>
      </c>
      <c r="C1767" s="19" t="s">
        <v>5770</v>
      </c>
      <c r="D1767" s="19" t="s">
        <v>4339</v>
      </c>
      <c r="E1767" s="91" t="s">
        <v>5771</v>
      </c>
      <c r="F1767" s="19" t="s">
        <v>5772</v>
      </c>
      <c r="G1767" s="19" t="s">
        <v>3615</v>
      </c>
      <c r="H1767" s="97"/>
      <c r="I1767" s="97"/>
      <c r="J1767" s="97"/>
      <c r="K1767" s="97"/>
      <c r="L1767" s="97"/>
      <c r="M1767" s="97"/>
      <c r="N1767" s="97"/>
      <c r="O1767" s="247" t="s">
        <v>5773</v>
      </c>
      <c r="P1767" s="19" t="n">
        <v>1</v>
      </c>
      <c r="Q1767" s="15" t="s">
        <v>45</v>
      </c>
    </row>
    <row r="1768" customFormat="false" ht="13.8" hidden="false" customHeight="false" outlineLevel="0" collapsed="false">
      <c r="A1768" s="348" t="s">
        <v>3012</v>
      </c>
      <c r="B1768" s="19" t="s">
        <v>713</v>
      </c>
      <c r="C1768" s="19" t="s">
        <v>5774</v>
      </c>
      <c r="D1768" s="19" t="s">
        <v>4339</v>
      </c>
      <c r="E1768" s="91" t="s">
        <v>5775</v>
      </c>
      <c r="F1768" s="19" t="s">
        <v>3809</v>
      </c>
      <c r="G1768" s="19" t="n">
        <v>4800</v>
      </c>
      <c r="H1768" s="97"/>
      <c r="I1768" s="97"/>
      <c r="J1768" s="97"/>
      <c r="K1768" s="97"/>
      <c r="L1768" s="97"/>
      <c r="M1768" s="19" t="s">
        <v>5776</v>
      </c>
      <c r="N1768" s="20" t="n">
        <v>43300</v>
      </c>
      <c r="O1768" s="434" t="s">
        <v>15</v>
      </c>
      <c r="P1768" s="19" t="n">
        <v>1</v>
      </c>
      <c r="Q1768" s="15" t="s">
        <v>45</v>
      </c>
    </row>
    <row r="1769" customFormat="false" ht="13.8" hidden="false" customHeight="false" outlineLevel="0" collapsed="false">
      <c r="A1769" s="3" t="s">
        <v>34</v>
      </c>
      <c r="B1769" s="59" t="s">
        <v>1</v>
      </c>
      <c r="C1769" s="4" t="s">
        <v>35</v>
      </c>
      <c r="D1769" s="4" t="s">
        <v>3</v>
      </c>
      <c r="E1769" s="4" t="s">
        <v>1021</v>
      </c>
      <c r="F1769" s="5" t="s">
        <v>37</v>
      </c>
      <c r="G1769" s="4" t="s">
        <v>38</v>
      </c>
      <c r="H1769" s="6" t="s">
        <v>39</v>
      </c>
      <c r="I1769" s="6"/>
      <c r="J1769" s="6"/>
      <c r="K1769" s="6" t="s">
        <v>40</v>
      </c>
      <c r="L1769" s="6"/>
      <c r="M1769" s="4" t="s">
        <v>41</v>
      </c>
      <c r="N1769" s="6" t="s">
        <v>42</v>
      </c>
      <c r="O1769" s="370" t="s">
        <v>43</v>
      </c>
      <c r="P1769" s="4" t="s">
        <v>44</v>
      </c>
      <c r="Q1769" s="15" t="s">
        <v>45</v>
      </c>
    </row>
    <row r="1770" customFormat="false" ht="13.8" hidden="false" customHeight="false" outlineLevel="0" collapsed="false">
      <c r="A1770" s="105" t="n">
        <v>43299</v>
      </c>
      <c r="B1770" s="465" t="s">
        <v>349</v>
      </c>
      <c r="C1770" s="97"/>
      <c r="D1770" s="97"/>
      <c r="E1770" s="10"/>
      <c r="F1770" s="11" t="n">
        <f aca="false">G1770+H1770+K1770</f>
        <v>57100</v>
      </c>
      <c r="G1770" s="12" t="n">
        <f aca="false">SUM(G1771:G1808)</f>
        <v>57100</v>
      </c>
      <c r="H1770" s="115" t="n">
        <f aca="false">SUM(H1771:H1803)</f>
        <v>0</v>
      </c>
      <c r="I1770" s="12"/>
      <c r="J1770" s="12"/>
      <c r="K1770" s="12" t="n">
        <f aca="false">SUM(K1771:K1808)</f>
        <v>0</v>
      </c>
      <c r="L1770" s="12"/>
      <c r="M1770" s="466"/>
      <c r="N1770" s="466"/>
      <c r="O1770" s="97"/>
      <c r="P1770" s="12" t="n">
        <f aca="false">SUM(P1771:P23717)</f>
        <v>2.17808225411521E+039</v>
      </c>
      <c r="Q1770" s="15" t="s">
        <v>45</v>
      </c>
    </row>
    <row r="1771" customFormat="false" ht="13.8" hidden="false" customHeight="false" outlineLevel="0" collapsed="false">
      <c r="A1771" s="348" t="s">
        <v>1810</v>
      </c>
      <c r="B1771" s="19" t="s">
        <v>5393</v>
      </c>
      <c r="C1771" s="19" t="s">
        <v>5777</v>
      </c>
      <c r="D1771" s="19" t="s">
        <v>476</v>
      </c>
      <c r="E1771" s="91" t="s">
        <v>5778</v>
      </c>
      <c r="F1771" s="97"/>
      <c r="G1771" s="19" t="s">
        <v>1379</v>
      </c>
      <c r="H1771" s="97"/>
      <c r="I1771" s="97"/>
      <c r="J1771" s="97"/>
      <c r="K1771" s="97"/>
      <c r="L1771" s="97"/>
      <c r="M1771" s="97"/>
      <c r="N1771" s="97"/>
      <c r="O1771" s="356" t="s">
        <v>5779</v>
      </c>
      <c r="P1771" s="19" t="n">
        <v>1</v>
      </c>
      <c r="Q1771" s="15" t="s">
        <v>45</v>
      </c>
    </row>
    <row r="1772" customFormat="false" ht="13.8" hidden="false" customHeight="false" outlineLevel="0" collapsed="false">
      <c r="A1772" s="348" t="s">
        <v>1814</v>
      </c>
      <c r="B1772" s="110" t="n">
        <v>0.396527777777778</v>
      </c>
      <c r="C1772" s="91" t="s">
        <v>5780</v>
      </c>
      <c r="D1772" s="19" t="s">
        <v>110</v>
      </c>
      <c r="E1772" s="19" t="s">
        <v>504</v>
      </c>
      <c r="F1772" s="19" t="s">
        <v>5781</v>
      </c>
      <c r="G1772" s="19" t="s">
        <v>1001</v>
      </c>
      <c r="H1772" s="97"/>
      <c r="I1772" s="97"/>
      <c r="J1772" s="97"/>
      <c r="K1772" s="97"/>
      <c r="L1772" s="97"/>
      <c r="M1772" s="97"/>
      <c r="N1772" s="97"/>
      <c r="O1772" s="356" t="s">
        <v>5782</v>
      </c>
      <c r="P1772" s="19" t="n">
        <v>1</v>
      </c>
      <c r="Q1772" s="15" t="s">
        <v>45</v>
      </c>
    </row>
    <row r="1773" customFormat="false" ht="13.8" hidden="false" customHeight="false" outlineLevel="0" collapsed="false">
      <c r="A1773" s="348" t="s">
        <v>1819</v>
      </c>
      <c r="B1773" s="110" t="n">
        <v>0.404166666666667</v>
      </c>
      <c r="C1773" s="98" t="s">
        <v>5783</v>
      </c>
      <c r="D1773" s="19" t="s">
        <v>110</v>
      </c>
      <c r="E1773" s="19" t="s">
        <v>5784</v>
      </c>
      <c r="F1773" s="19" t="s">
        <v>5785</v>
      </c>
      <c r="G1773" s="19" t="s">
        <v>949</v>
      </c>
      <c r="H1773" s="97"/>
      <c r="I1773" s="97"/>
      <c r="J1773" s="97"/>
      <c r="K1773" s="97"/>
      <c r="L1773" s="97"/>
      <c r="M1773" s="97"/>
      <c r="N1773" s="97"/>
      <c r="O1773" s="137" t="s">
        <v>5786</v>
      </c>
      <c r="P1773" s="19" t="n">
        <v>1</v>
      </c>
      <c r="Q1773" s="15" t="s">
        <v>45</v>
      </c>
    </row>
    <row r="1774" customFormat="false" ht="13.8" hidden="false" customHeight="false" outlineLevel="0" collapsed="false">
      <c r="A1774" s="348" t="s">
        <v>1673</v>
      </c>
      <c r="B1774" s="19" t="s">
        <v>4262</v>
      </c>
      <c r="C1774" s="19" t="s">
        <v>5787</v>
      </c>
      <c r="D1774" s="19" t="s">
        <v>476</v>
      </c>
      <c r="E1774" s="91" t="s">
        <v>5788</v>
      </c>
      <c r="F1774" s="19" t="s">
        <v>5789</v>
      </c>
      <c r="G1774" s="19" t="s">
        <v>1001</v>
      </c>
      <c r="H1774" s="97"/>
      <c r="I1774" s="97"/>
      <c r="J1774" s="97"/>
      <c r="K1774" s="97"/>
      <c r="L1774" s="97"/>
      <c r="M1774" s="97"/>
      <c r="N1774" s="97"/>
      <c r="O1774" s="523" t="s">
        <v>5790</v>
      </c>
      <c r="P1774" s="19" t="n">
        <v>1</v>
      </c>
      <c r="Q1774" s="15" t="s">
        <v>45</v>
      </c>
    </row>
    <row r="1775" customFormat="false" ht="13.8" hidden="false" customHeight="false" outlineLevel="0" collapsed="false">
      <c r="A1775" s="348" t="s">
        <v>1678</v>
      </c>
      <c r="B1775" s="110" t="n">
        <v>0.425</v>
      </c>
      <c r="C1775" s="19" t="s">
        <v>5791</v>
      </c>
      <c r="D1775" s="19" t="s">
        <v>687</v>
      </c>
      <c r="E1775" s="91" t="s">
        <v>5792</v>
      </c>
      <c r="F1775" s="19" t="s">
        <v>5793</v>
      </c>
      <c r="G1775" s="19" t="n">
        <v>4400</v>
      </c>
      <c r="H1775" s="97"/>
      <c r="I1775" s="97"/>
      <c r="J1775" s="97"/>
      <c r="K1775" s="97"/>
      <c r="L1775" s="97"/>
      <c r="M1775" s="19" t="s">
        <v>5794</v>
      </c>
      <c r="N1775" s="20" t="n">
        <v>43303</v>
      </c>
      <c r="O1775" s="434" t="s">
        <v>15</v>
      </c>
      <c r="P1775" s="19" t="n">
        <v>1</v>
      </c>
      <c r="Q1775" s="15" t="s">
        <v>45</v>
      </c>
    </row>
    <row r="1776" customFormat="false" ht="13.8" hidden="false" customHeight="false" outlineLevel="0" collapsed="false">
      <c r="A1776" s="348" t="s">
        <v>1732</v>
      </c>
      <c r="B1776" s="19" t="s">
        <v>1252</v>
      </c>
      <c r="C1776" s="98" t="s">
        <v>5795</v>
      </c>
      <c r="D1776" s="19" t="s">
        <v>4339</v>
      </c>
      <c r="E1776" s="97"/>
      <c r="F1776" s="19" t="s">
        <v>5796</v>
      </c>
      <c r="G1776" s="97"/>
      <c r="H1776" s="97"/>
      <c r="I1776" s="97"/>
      <c r="J1776" s="97"/>
      <c r="K1776" s="97"/>
      <c r="L1776" s="97"/>
      <c r="M1776" s="97"/>
      <c r="N1776" s="97"/>
      <c r="O1776" s="365" t="s">
        <v>5797</v>
      </c>
      <c r="P1776" s="19" t="n">
        <v>1</v>
      </c>
      <c r="Q1776" s="15" t="s">
        <v>45</v>
      </c>
    </row>
    <row r="1777" customFormat="false" ht="13.8" hidden="false" customHeight="false" outlineLevel="0" collapsed="false">
      <c r="A1777" s="348" t="s">
        <v>1833</v>
      </c>
      <c r="B1777" s="19" t="s">
        <v>457</v>
      </c>
      <c r="C1777" s="19" t="s">
        <v>5798</v>
      </c>
      <c r="D1777" s="19" t="s">
        <v>4339</v>
      </c>
      <c r="E1777" s="91" t="s">
        <v>5799</v>
      </c>
      <c r="F1777" s="19" t="s">
        <v>3809</v>
      </c>
      <c r="G1777" s="19" t="s">
        <v>2808</v>
      </c>
      <c r="H1777" s="97"/>
      <c r="I1777" s="97"/>
      <c r="J1777" s="97"/>
      <c r="K1777" s="97"/>
      <c r="L1777" s="97"/>
      <c r="M1777" s="97"/>
      <c r="N1777" s="97"/>
      <c r="O1777" s="524" t="s">
        <v>5800</v>
      </c>
      <c r="P1777" s="19" t="n">
        <v>1</v>
      </c>
      <c r="Q1777" s="15" t="s">
        <v>45</v>
      </c>
    </row>
    <row r="1778" customFormat="false" ht="13.8" hidden="false" customHeight="false" outlineLevel="0" collapsed="false">
      <c r="A1778" s="348" t="s">
        <v>1839</v>
      </c>
      <c r="B1778" s="110" t="n">
        <v>0.447916666666667</v>
      </c>
      <c r="C1778" s="19" t="s">
        <v>5801</v>
      </c>
      <c r="D1778" s="19" t="s">
        <v>110</v>
      </c>
      <c r="E1778" s="19" t="s">
        <v>1569</v>
      </c>
      <c r="F1778" s="19" t="s">
        <v>5802</v>
      </c>
      <c r="G1778" s="19" t="s">
        <v>2594</v>
      </c>
      <c r="H1778" s="97"/>
      <c r="I1778" s="97"/>
      <c r="J1778" s="97"/>
      <c r="K1778" s="97"/>
      <c r="L1778" s="97"/>
      <c r="M1778" s="97"/>
      <c r="N1778" s="97"/>
      <c r="O1778" s="512" t="s">
        <v>5803</v>
      </c>
      <c r="P1778" s="19" t="n">
        <v>1</v>
      </c>
      <c r="Q1778" s="15" t="s">
        <v>45</v>
      </c>
    </row>
    <row r="1779" customFormat="false" ht="13.8" hidden="false" customHeight="false" outlineLevel="0" collapsed="false">
      <c r="A1779" s="348" t="s">
        <v>1746</v>
      </c>
      <c r="B1779" s="19" t="s">
        <v>541</v>
      </c>
      <c r="C1779" s="91" t="s">
        <v>5804</v>
      </c>
      <c r="D1779" s="19" t="s">
        <v>4339</v>
      </c>
      <c r="E1779" s="91" t="s">
        <v>5805</v>
      </c>
      <c r="F1779" s="91" t="s">
        <v>5806</v>
      </c>
      <c r="G1779" s="19" t="n">
        <v>5000</v>
      </c>
      <c r="H1779" s="97"/>
      <c r="I1779" s="97"/>
      <c r="J1779" s="97"/>
      <c r="K1779" s="97"/>
      <c r="L1779" s="97"/>
      <c r="M1779" s="19" t="s">
        <v>5807</v>
      </c>
      <c r="N1779" s="20" t="n">
        <v>43302</v>
      </c>
      <c r="O1779" s="207" t="s">
        <v>5808</v>
      </c>
      <c r="P1779" s="19" t="n">
        <v>1</v>
      </c>
      <c r="Q1779" s="15" t="s">
        <v>45</v>
      </c>
    </row>
    <row r="1780" customFormat="false" ht="13.8" hidden="false" customHeight="false" outlineLevel="0" collapsed="false">
      <c r="A1780" s="348" t="s">
        <v>1696</v>
      </c>
      <c r="B1780" s="19" t="s">
        <v>5809</v>
      </c>
      <c r="C1780" s="19" t="s">
        <v>5810</v>
      </c>
      <c r="D1780" s="19" t="s">
        <v>476</v>
      </c>
      <c r="E1780" s="19" t="s">
        <v>5811</v>
      </c>
      <c r="F1780" s="97"/>
      <c r="G1780" s="97"/>
      <c r="H1780" s="97"/>
      <c r="I1780" s="97"/>
      <c r="J1780" s="97"/>
      <c r="K1780" s="97"/>
      <c r="L1780" s="97"/>
      <c r="M1780" s="97"/>
      <c r="N1780" s="97"/>
      <c r="O1780" s="141" t="s">
        <v>5812</v>
      </c>
      <c r="P1780" s="19" t="n">
        <v>1</v>
      </c>
      <c r="Q1780" s="15" t="s">
        <v>45</v>
      </c>
    </row>
    <row r="1781" customFormat="false" ht="13.8" hidden="false" customHeight="false" outlineLevel="0" collapsed="false">
      <c r="A1781" s="348" t="s">
        <v>1758</v>
      </c>
      <c r="B1781" s="19" t="s">
        <v>556</v>
      </c>
      <c r="C1781" s="19" t="s">
        <v>5813</v>
      </c>
      <c r="D1781" s="19" t="s">
        <v>476</v>
      </c>
      <c r="E1781" s="91" t="s">
        <v>5814</v>
      </c>
      <c r="F1781" s="19" t="s">
        <v>5815</v>
      </c>
      <c r="G1781" s="97"/>
      <c r="H1781" s="97"/>
      <c r="I1781" s="97"/>
      <c r="J1781" s="97"/>
      <c r="K1781" s="97"/>
      <c r="L1781" s="97"/>
      <c r="M1781" s="97"/>
      <c r="N1781" s="97"/>
      <c r="O1781" s="525" t="s">
        <v>5591</v>
      </c>
      <c r="P1781" s="19" t="n">
        <v>1</v>
      </c>
      <c r="Q1781" s="15" t="s">
        <v>45</v>
      </c>
    </row>
    <row r="1782" customFormat="false" ht="13.8" hidden="false" customHeight="false" outlineLevel="0" collapsed="false">
      <c r="A1782" s="121" t="s">
        <v>1761</v>
      </c>
      <c r="B1782" s="183"/>
      <c r="C1782" s="141" t="s">
        <v>5816</v>
      </c>
      <c r="D1782" s="141" t="s">
        <v>476</v>
      </c>
      <c r="E1782" s="141" t="s">
        <v>5817</v>
      </c>
      <c r="F1782" s="141" t="s">
        <v>5818</v>
      </c>
      <c r="G1782" s="141" t="s">
        <v>268</v>
      </c>
      <c r="H1782" s="183"/>
      <c r="I1782" s="183"/>
      <c r="J1782" s="183"/>
      <c r="K1782" s="183"/>
      <c r="L1782" s="278"/>
      <c r="M1782" s="250" t="s">
        <v>5819</v>
      </c>
      <c r="N1782" s="184" t="n">
        <v>43301</v>
      </c>
      <c r="O1782" s="526" t="s">
        <v>5820</v>
      </c>
      <c r="P1782" s="19" t="n">
        <v>1</v>
      </c>
      <c r="Q1782" s="15" t="s">
        <v>45</v>
      </c>
    </row>
    <row r="1783" customFormat="false" ht="13.8" hidden="false" customHeight="false" outlineLevel="0" collapsed="false">
      <c r="A1783" s="348" t="s">
        <v>1765</v>
      </c>
      <c r="B1783" s="19" t="s">
        <v>214</v>
      </c>
      <c r="C1783" s="19" t="s">
        <v>5821</v>
      </c>
      <c r="D1783" s="19" t="s">
        <v>4339</v>
      </c>
      <c r="E1783" s="91" t="s">
        <v>5822</v>
      </c>
      <c r="F1783" s="19" t="s">
        <v>48</v>
      </c>
      <c r="G1783" s="19" t="s">
        <v>1804</v>
      </c>
      <c r="H1783" s="97"/>
      <c r="I1783" s="97"/>
      <c r="J1783" s="97"/>
      <c r="K1783" s="97"/>
      <c r="L1783" s="97"/>
      <c r="M1783" s="97"/>
      <c r="N1783" s="97"/>
      <c r="O1783" s="133" t="s">
        <v>5823</v>
      </c>
      <c r="P1783" s="19" t="n">
        <v>1</v>
      </c>
      <c r="Q1783" s="15" t="s">
        <v>45</v>
      </c>
    </row>
    <row r="1784" customFormat="false" ht="13.8" hidden="false" customHeight="false" outlineLevel="0" collapsed="false">
      <c r="A1784" s="348" t="s">
        <v>4300</v>
      </c>
      <c r="B1784" s="97"/>
      <c r="C1784" s="19" t="s">
        <v>5824</v>
      </c>
      <c r="D1784" s="19" t="s">
        <v>476</v>
      </c>
      <c r="E1784" s="91" t="s">
        <v>5825</v>
      </c>
      <c r="F1784" s="97"/>
      <c r="G1784" s="19"/>
      <c r="H1784" s="24" t="s">
        <v>569</v>
      </c>
      <c r="K1784" s="97"/>
      <c r="L1784" s="97"/>
      <c r="M1784" s="97"/>
      <c r="N1784" s="97"/>
      <c r="O1784" s="237" t="s">
        <v>5826</v>
      </c>
      <c r="P1784" s="19" t="n">
        <v>1</v>
      </c>
      <c r="Q1784" s="15" t="s">
        <v>45</v>
      </c>
    </row>
    <row r="1785" customFormat="false" ht="13.8" hidden="false" customHeight="false" outlineLevel="0" collapsed="false">
      <c r="A1785" s="457"/>
      <c r="B1785" s="347"/>
      <c r="C1785" s="347" t="s">
        <v>5677</v>
      </c>
      <c r="D1785" s="347" t="s">
        <v>4339</v>
      </c>
      <c r="E1785" s="402" t="s">
        <v>5678</v>
      </c>
      <c r="F1785" s="402" t="s">
        <v>5679</v>
      </c>
      <c r="G1785" s="347" t="s">
        <v>1103</v>
      </c>
      <c r="H1785" s="111"/>
      <c r="I1785" s="111"/>
      <c r="J1785" s="111"/>
      <c r="K1785" s="111"/>
      <c r="L1785" s="111"/>
      <c r="M1785" s="111"/>
      <c r="N1785" s="111"/>
      <c r="O1785" s="527" t="s">
        <v>5827</v>
      </c>
      <c r="P1785" s="347" t="n">
        <v>1</v>
      </c>
      <c r="Q1785" s="15" t="s">
        <v>45</v>
      </c>
    </row>
    <row r="1786" customFormat="false" ht="13.8" hidden="false" customHeight="false" outlineLevel="0" collapsed="false">
      <c r="A1786" s="348" t="s">
        <v>4304</v>
      </c>
      <c r="B1786" s="19" t="s">
        <v>1505</v>
      </c>
      <c r="C1786" s="91" t="s">
        <v>5828</v>
      </c>
      <c r="D1786" s="19" t="s">
        <v>4339</v>
      </c>
      <c r="E1786" s="91" t="s">
        <v>5829</v>
      </c>
      <c r="F1786" s="19" t="s">
        <v>3809</v>
      </c>
      <c r="G1786" s="19" t="n">
        <v>7500</v>
      </c>
      <c r="H1786" s="97"/>
      <c r="I1786" s="97"/>
      <c r="J1786" s="97"/>
      <c r="K1786" s="97"/>
      <c r="L1786" s="97"/>
      <c r="M1786" s="19" t="s">
        <v>5830</v>
      </c>
      <c r="N1786" s="20" t="n">
        <v>43304</v>
      </c>
      <c r="O1786" s="207" t="s">
        <v>3963</v>
      </c>
      <c r="P1786" s="19" t="n">
        <v>1</v>
      </c>
      <c r="Q1786" s="15" t="s">
        <v>45</v>
      </c>
    </row>
    <row r="1787" customFormat="false" ht="13.8" hidden="false" customHeight="false" outlineLevel="0" collapsed="false">
      <c r="A1787" s="348" t="s">
        <v>4309</v>
      </c>
      <c r="B1787" s="19" t="s">
        <v>1252</v>
      </c>
      <c r="C1787" s="19" t="s">
        <v>5831</v>
      </c>
      <c r="D1787" s="19" t="s">
        <v>4339</v>
      </c>
      <c r="E1787" s="91" t="s">
        <v>5832</v>
      </c>
      <c r="F1787" s="19" t="s">
        <v>5833</v>
      </c>
      <c r="G1787" s="97"/>
      <c r="H1787" s="97"/>
      <c r="I1787" s="97"/>
      <c r="J1787" s="97"/>
      <c r="K1787" s="97"/>
      <c r="L1787" s="97"/>
      <c r="M1787" s="97"/>
      <c r="N1787" s="97"/>
      <c r="O1787" s="152" t="s">
        <v>5834</v>
      </c>
      <c r="P1787" s="19" t="n">
        <v>1</v>
      </c>
      <c r="Q1787" s="15" t="s">
        <v>45</v>
      </c>
    </row>
    <row r="1788" customFormat="false" ht="13.8" hidden="false" customHeight="false" outlineLevel="0" collapsed="false">
      <c r="A1788" s="348" t="s">
        <v>1781</v>
      </c>
      <c r="B1788" s="19" t="s">
        <v>589</v>
      </c>
      <c r="C1788" s="19" t="s">
        <v>5835</v>
      </c>
      <c r="D1788" s="19" t="s">
        <v>4339</v>
      </c>
      <c r="E1788" s="91" t="s">
        <v>5836</v>
      </c>
      <c r="F1788" s="19" t="s">
        <v>5833</v>
      </c>
      <c r="G1788" s="97"/>
      <c r="H1788" s="97"/>
      <c r="I1788" s="97"/>
      <c r="J1788" s="97"/>
      <c r="K1788" s="97"/>
      <c r="L1788" s="97"/>
      <c r="M1788" s="97"/>
      <c r="N1788" s="97"/>
      <c r="O1788" s="152" t="s">
        <v>5837</v>
      </c>
      <c r="P1788" s="19" t="n">
        <v>1</v>
      </c>
      <c r="Q1788" s="15" t="s">
        <v>45</v>
      </c>
    </row>
    <row r="1789" customFormat="false" ht="13.8" hidden="false" customHeight="false" outlineLevel="0" collapsed="false">
      <c r="A1789" s="348" t="s">
        <v>1914</v>
      </c>
      <c r="B1789" s="110" t="n">
        <v>0.502777777777778</v>
      </c>
      <c r="C1789" s="19" t="s">
        <v>5838</v>
      </c>
      <c r="D1789" s="19" t="s">
        <v>110</v>
      </c>
      <c r="E1789" s="19" t="s">
        <v>5839</v>
      </c>
      <c r="F1789" s="19" t="s">
        <v>5840</v>
      </c>
      <c r="G1789" s="19" t="s">
        <v>614</v>
      </c>
      <c r="H1789" s="97"/>
      <c r="I1789" s="97"/>
      <c r="J1789" s="97"/>
      <c r="K1789" s="97"/>
      <c r="L1789" s="97"/>
      <c r="M1789" s="97"/>
      <c r="N1789" s="97"/>
      <c r="O1789" s="247" t="s">
        <v>5841</v>
      </c>
      <c r="P1789" s="19" t="n">
        <v>1</v>
      </c>
      <c r="Q1789" s="15" t="s">
        <v>45</v>
      </c>
    </row>
    <row r="1790" customFormat="false" ht="13.8" hidden="false" customHeight="false" outlineLevel="0" collapsed="false">
      <c r="A1790" s="348" t="s">
        <v>1917</v>
      </c>
      <c r="B1790" s="97"/>
      <c r="C1790" s="19" t="s">
        <v>5842</v>
      </c>
      <c r="D1790" s="19" t="s">
        <v>476</v>
      </c>
      <c r="E1790" s="91" t="s">
        <v>5843</v>
      </c>
      <c r="F1790" s="19" t="s">
        <v>5844</v>
      </c>
      <c r="G1790" s="19" t="n">
        <v>4900</v>
      </c>
      <c r="H1790" s="97"/>
      <c r="I1790" s="97"/>
      <c r="J1790" s="97"/>
      <c r="K1790" s="97"/>
      <c r="L1790" s="97"/>
      <c r="M1790" s="19" t="s">
        <v>5845</v>
      </c>
      <c r="N1790" s="20" t="n">
        <v>43304</v>
      </c>
      <c r="O1790" s="207" t="s">
        <v>3963</v>
      </c>
      <c r="P1790" s="19" t="n">
        <v>1</v>
      </c>
      <c r="Q1790" s="15" t="s">
        <v>45</v>
      </c>
    </row>
    <row r="1791" customFormat="false" ht="13.8" hidden="false" customHeight="false" outlineLevel="0" collapsed="false">
      <c r="A1791" s="348" t="s">
        <v>3008</v>
      </c>
      <c r="B1791" s="97"/>
      <c r="C1791" s="19" t="s">
        <v>5846</v>
      </c>
      <c r="D1791" s="19" t="s">
        <v>476</v>
      </c>
      <c r="E1791" s="91" t="s">
        <v>5847</v>
      </c>
      <c r="F1791" s="19" t="s">
        <v>5848</v>
      </c>
      <c r="G1791" s="19" t="n">
        <v>4200</v>
      </c>
      <c r="H1791" s="97"/>
      <c r="I1791" s="97"/>
      <c r="J1791" s="97"/>
      <c r="K1791" s="97"/>
      <c r="L1791" s="97"/>
      <c r="M1791" s="19" t="s">
        <v>5849</v>
      </c>
      <c r="N1791" s="20" t="n">
        <v>43301</v>
      </c>
      <c r="O1791" s="207" t="s">
        <v>3963</v>
      </c>
      <c r="P1791" s="19" t="n">
        <v>1</v>
      </c>
      <c r="Q1791" s="15" t="s">
        <v>45</v>
      </c>
    </row>
    <row r="1792" customFormat="false" ht="13.8" hidden="false" customHeight="false" outlineLevel="0" collapsed="false">
      <c r="A1792" s="348" t="s">
        <v>3012</v>
      </c>
      <c r="B1792" s="110" t="n">
        <v>0.5125</v>
      </c>
      <c r="C1792" s="56" t="s">
        <v>5850</v>
      </c>
      <c r="D1792" s="19" t="s">
        <v>110</v>
      </c>
      <c r="E1792" s="19" t="s">
        <v>5851</v>
      </c>
      <c r="F1792" s="19" t="s">
        <v>5852</v>
      </c>
      <c r="G1792" s="19" t="s">
        <v>1730</v>
      </c>
      <c r="H1792" s="97"/>
      <c r="I1792" s="97"/>
      <c r="J1792" s="97"/>
      <c r="K1792" s="97"/>
      <c r="L1792" s="97"/>
      <c r="M1792" s="97"/>
      <c r="N1792" s="97"/>
      <c r="O1792" s="528" t="s">
        <v>5423</v>
      </c>
      <c r="P1792" s="19" t="n">
        <v>1</v>
      </c>
      <c r="Q1792" s="15" t="s">
        <v>45</v>
      </c>
    </row>
    <row r="1793" customFormat="false" ht="13.8" hidden="false" customHeight="false" outlineLevel="0" collapsed="false">
      <c r="A1793" s="348" t="s">
        <v>1798</v>
      </c>
      <c r="B1793" s="20" t="n">
        <v>43232</v>
      </c>
      <c r="C1793" s="19" t="s">
        <v>5853</v>
      </c>
      <c r="D1793" s="19" t="s">
        <v>4339</v>
      </c>
      <c r="E1793" s="91" t="s">
        <v>5854</v>
      </c>
      <c r="F1793" s="97"/>
      <c r="G1793" s="19" t="s">
        <v>949</v>
      </c>
      <c r="H1793" s="97"/>
      <c r="I1793" s="97"/>
      <c r="J1793" s="97"/>
      <c r="K1793" s="97"/>
      <c r="L1793" s="97"/>
      <c r="M1793" s="97"/>
      <c r="N1793" s="97"/>
      <c r="O1793" s="365" t="s">
        <v>5855</v>
      </c>
      <c r="P1793" s="19" t="n">
        <v>1</v>
      </c>
      <c r="Q1793" s="15" t="s">
        <v>45</v>
      </c>
    </row>
    <row r="1794" customFormat="false" ht="13.8" hidden="false" customHeight="false" outlineLevel="0" collapsed="false">
      <c r="A1794" s="348" t="s">
        <v>1801</v>
      </c>
      <c r="B1794" s="110" t="n">
        <v>0.514583333333333</v>
      </c>
      <c r="C1794" s="19" t="s">
        <v>5856</v>
      </c>
      <c r="D1794" s="19" t="s">
        <v>110</v>
      </c>
      <c r="E1794" s="19" t="s">
        <v>129</v>
      </c>
      <c r="F1794" s="19" t="s">
        <v>5857</v>
      </c>
      <c r="G1794" s="97"/>
      <c r="H1794" s="97"/>
      <c r="I1794" s="97"/>
      <c r="J1794" s="97"/>
      <c r="K1794" s="97"/>
      <c r="L1794" s="97"/>
      <c r="M1794" s="97"/>
      <c r="N1794" s="97"/>
      <c r="O1794" s="258" t="s">
        <v>5858</v>
      </c>
      <c r="P1794" s="19" t="n">
        <v>1</v>
      </c>
      <c r="Q1794" s="15" t="s">
        <v>45</v>
      </c>
    </row>
    <row r="1795" customFormat="false" ht="13.8" hidden="false" customHeight="false" outlineLevel="0" collapsed="false">
      <c r="A1795" s="348" t="s">
        <v>3427</v>
      </c>
      <c r="B1795" s="19" t="s">
        <v>4771</v>
      </c>
      <c r="C1795" s="19" t="s">
        <v>5859</v>
      </c>
      <c r="D1795" s="19" t="s">
        <v>476</v>
      </c>
      <c r="E1795" s="91" t="s">
        <v>5860</v>
      </c>
      <c r="F1795" s="91" t="s">
        <v>5861</v>
      </c>
      <c r="G1795" s="97"/>
      <c r="H1795" s="97"/>
      <c r="I1795" s="97"/>
      <c r="J1795" s="97"/>
      <c r="K1795" s="97"/>
      <c r="L1795" s="97"/>
      <c r="M1795" s="97"/>
      <c r="N1795" s="97"/>
      <c r="O1795" s="191" t="s">
        <v>5862</v>
      </c>
      <c r="P1795" s="19" t="n">
        <v>1</v>
      </c>
      <c r="Q1795" s="15" t="s">
        <v>45</v>
      </c>
    </row>
    <row r="1796" customFormat="false" ht="13.8" hidden="false" customHeight="false" outlineLevel="0" collapsed="false">
      <c r="A1796" s="348" t="s">
        <v>3024</v>
      </c>
      <c r="B1796" s="19" t="s">
        <v>5863</v>
      </c>
      <c r="C1796" s="19" t="s">
        <v>5864</v>
      </c>
      <c r="D1796" s="19" t="s">
        <v>476</v>
      </c>
      <c r="E1796" s="91" t="s">
        <v>5865</v>
      </c>
      <c r="F1796" s="19" t="s">
        <v>5866</v>
      </c>
      <c r="H1796" s="19"/>
      <c r="I1796" s="97"/>
      <c r="J1796" s="97"/>
      <c r="K1796" s="97"/>
      <c r="L1796" s="97"/>
      <c r="M1796" s="97"/>
      <c r="N1796" s="97"/>
      <c r="O1796" s="141" t="s">
        <v>5867</v>
      </c>
      <c r="P1796" s="19" t="n">
        <v>1</v>
      </c>
      <c r="Q1796" s="15" t="s">
        <v>45</v>
      </c>
    </row>
    <row r="1797" customFormat="false" ht="13.8" hidden="false" customHeight="false" outlineLevel="0" collapsed="false">
      <c r="A1797" s="121" t="s">
        <v>3028</v>
      </c>
      <c r="B1797" s="141" t="s">
        <v>5868</v>
      </c>
      <c r="C1797" s="95" t="s">
        <v>5869</v>
      </c>
      <c r="D1797" s="141" t="s">
        <v>4339</v>
      </c>
      <c r="E1797" s="95" t="s">
        <v>5870</v>
      </c>
      <c r="F1797" s="141" t="s">
        <v>5871</v>
      </c>
      <c r="G1797" s="141" t="s">
        <v>564</v>
      </c>
      <c r="H1797" s="183"/>
      <c r="I1797" s="183"/>
      <c r="J1797" s="183"/>
      <c r="K1797" s="183"/>
      <c r="L1797" s="183"/>
      <c r="M1797" s="141" t="s">
        <v>5872</v>
      </c>
      <c r="N1797" s="184" t="n">
        <v>43301</v>
      </c>
      <c r="O1797" s="479" t="s">
        <v>5873</v>
      </c>
      <c r="P1797" s="141" t="n">
        <v>1</v>
      </c>
      <c r="Q1797" s="15" t="s">
        <v>45</v>
      </c>
    </row>
    <row r="1798" customFormat="false" ht="13.8" hidden="false" customHeight="false" outlineLevel="0" collapsed="false">
      <c r="A1798" s="348" t="s">
        <v>3031</v>
      </c>
      <c r="B1798" s="19" t="s">
        <v>2590</v>
      </c>
      <c r="C1798" s="19" t="n">
        <v>89032594033</v>
      </c>
      <c r="D1798" s="19" t="s">
        <v>476</v>
      </c>
      <c r="E1798" s="91" t="s">
        <v>5874</v>
      </c>
      <c r="F1798" s="19" t="s">
        <v>102</v>
      </c>
      <c r="G1798" s="97"/>
      <c r="H1798" s="97"/>
      <c r="I1798" s="97"/>
      <c r="J1798" s="97"/>
      <c r="K1798" s="97"/>
      <c r="L1798" s="97"/>
      <c r="M1798" s="97"/>
      <c r="N1798" s="97"/>
      <c r="O1798" s="237" t="s">
        <v>5875</v>
      </c>
      <c r="P1798" s="19" t="n">
        <v>1</v>
      </c>
      <c r="Q1798" s="15" t="s">
        <v>45</v>
      </c>
    </row>
    <row r="1799" customFormat="false" ht="13.8" hidden="false" customHeight="false" outlineLevel="0" collapsed="false">
      <c r="A1799" s="348" t="s">
        <v>3037</v>
      </c>
      <c r="B1799" s="110" t="n">
        <v>0.542361111111111</v>
      </c>
      <c r="C1799" s="19" t="n">
        <v>84997635131</v>
      </c>
      <c r="D1799" s="19" t="s">
        <v>110</v>
      </c>
      <c r="E1799" s="19" t="s">
        <v>5876</v>
      </c>
      <c r="F1799" s="19" t="s">
        <v>48</v>
      </c>
      <c r="G1799" s="19" t="s">
        <v>268</v>
      </c>
      <c r="H1799" s="97"/>
      <c r="I1799" s="97"/>
      <c r="J1799" s="97"/>
      <c r="K1799" s="97"/>
      <c r="L1799" s="97"/>
      <c r="M1799" s="97"/>
      <c r="N1799" s="97"/>
      <c r="O1799" s="191" t="s">
        <v>5877</v>
      </c>
      <c r="P1799" s="19" t="n">
        <v>1</v>
      </c>
      <c r="Q1799" s="15" t="s">
        <v>45</v>
      </c>
    </row>
    <row r="1800" customFormat="false" ht="13.8" hidden="false" customHeight="false" outlineLevel="0" collapsed="false">
      <c r="A1800" s="348" t="s">
        <v>3043</v>
      </c>
      <c r="B1800" s="19" t="s">
        <v>149</v>
      </c>
      <c r="C1800" s="19" t="s">
        <v>5878</v>
      </c>
      <c r="D1800" s="19" t="s">
        <v>4339</v>
      </c>
      <c r="E1800" s="91" t="s">
        <v>5879</v>
      </c>
      <c r="F1800" s="19" t="s">
        <v>102</v>
      </c>
      <c r="G1800" s="19" t="n">
        <v>4600</v>
      </c>
      <c r="H1800" s="97"/>
      <c r="I1800" s="97"/>
      <c r="J1800" s="97"/>
      <c r="K1800" s="97"/>
      <c r="L1800" s="97"/>
      <c r="M1800" s="19" t="s">
        <v>5880</v>
      </c>
      <c r="N1800" s="20" t="n">
        <v>43301</v>
      </c>
      <c r="O1800" s="207" t="s">
        <v>3963</v>
      </c>
      <c r="P1800" s="19" t="n">
        <v>1</v>
      </c>
      <c r="Q1800" s="15" t="s">
        <v>45</v>
      </c>
    </row>
    <row r="1801" customFormat="false" ht="13.8" hidden="false" customHeight="false" outlineLevel="0" collapsed="false">
      <c r="A1801" s="348" t="s">
        <v>3047</v>
      </c>
      <c r="B1801" s="110" t="n">
        <v>0.550694444444444</v>
      </c>
      <c r="C1801" s="98" t="s">
        <v>5881</v>
      </c>
      <c r="D1801" s="19" t="s">
        <v>110</v>
      </c>
      <c r="E1801" s="19" t="s">
        <v>5882</v>
      </c>
      <c r="F1801" s="19" t="s">
        <v>48</v>
      </c>
      <c r="G1801" s="19" t="n">
        <v>4500</v>
      </c>
      <c r="H1801" s="97"/>
      <c r="I1801" s="97"/>
      <c r="J1801" s="97"/>
      <c r="K1801" s="97"/>
      <c r="M1801" s="24" t="s">
        <v>5883</v>
      </c>
      <c r="N1801" s="20" t="n">
        <v>43301</v>
      </c>
      <c r="O1801" s="207" t="s">
        <v>3963</v>
      </c>
      <c r="P1801" s="19" t="n">
        <v>1</v>
      </c>
      <c r="Q1801" s="15" t="s">
        <v>45</v>
      </c>
    </row>
    <row r="1802" customFormat="false" ht="13.8" hidden="false" customHeight="false" outlineLevel="0" collapsed="false">
      <c r="A1802" s="348" t="s">
        <v>3053</v>
      </c>
      <c r="B1802" s="19" t="s">
        <v>149</v>
      </c>
      <c r="C1802" s="19" t="s">
        <v>5884</v>
      </c>
      <c r="D1802" s="19" t="s">
        <v>4339</v>
      </c>
      <c r="E1802" s="91" t="s">
        <v>5885</v>
      </c>
      <c r="F1802" s="19" t="s">
        <v>48</v>
      </c>
      <c r="G1802" s="19" t="n">
        <v>4100</v>
      </c>
      <c r="H1802" s="97"/>
      <c r="I1802" s="97"/>
      <c r="J1802" s="97"/>
      <c r="K1802" s="97"/>
      <c r="L1802" s="97"/>
      <c r="M1802" s="19" t="s">
        <v>5886</v>
      </c>
      <c r="N1802" s="20" t="n">
        <v>43318</v>
      </c>
      <c r="O1802" s="207" t="s">
        <v>3963</v>
      </c>
      <c r="P1802" s="19" t="n">
        <v>1</v>
      </c>
      <c r="Q1802" s="15" t="s">
        <v>45</v>
      </c>
    </row>
    <row r="1803" customFormat="false" ht="13.8" hidden="false" customHeight="false" outlineLevel="0" collapsed="false">
      <c r="A1803" s="348" t="s">
        <v>3058</v>
      </c>
      <c r="B1803" s="19" t="s">
        <v>708</v>
      </c>
      <c r="C1803" s="529" t="s">
        <v>5887</v>
      </c>
      <c r="D1803" s="19" t="s">
        <v>4339</v>
      </c>
      <c r="E1803" s="91" t="s">
        <v>5888</v>
      </c>
      <c r="F1803" s="19" t="s">
        <v>5889</v>
      </c>
      <c r="G1803" s="19" t="n">
        <v>4800</v>
      </c>
      <c r="H1803" s="97"/>
      <c r="I1803" s="97"/>
      <c r="J1803" s="97"/>
      <c r="K1803" s="97"/>
      <c r="L1803" s="97"/>
      <c r="M1803" s="19" t="s">
        <v>5890</v>
      </c>
      <c r="N1803" s="20" t="n">
        <v>43302</v>
      </c>
      <c r="O1803" s="207" t="s">
        <v>3963</v>
      </c>
      <c r="P1803" s="19" t="n">
        <v>1</v>
      </c>
      <c r="Q1803" s="15" t="s">
        <v>45</v>
      </c>
    </row>
    <row r="1804" customFormat="false" ht="13.8" hidden="false" customHeight="false" outlineLevel="0" collapsed="false">
      <c r="A1804" s="530"/>
      <c r="B1804" s="97"/>
      <c r="C1804" s="19" t="s">
        <v>5891</v>
      </c>
      <c r="D1804" s="19" t="s">
        <v>476</v>
      </c>
      <c r="E1804" s="19" t="s">
        <v>5892</v>
      </c>
      <c r="F1804" s="97"/>
      <c r="G1804" s="97"/>
      <c r="H1804" s="97"/>
      <c r="I1804" s="97"/>
      <c r="J1804" s="97"/>
      <c r="K1804" s="97"/>
      <c r="L1804" s="97"/>
      <c r="M1804" s="97"/>
      <c r="N1804" s="97"/>
      <c r="O1804" s="531" t="s">
        <v>5893</v>
      </c>
      <c r="P1804" s="19" t="n">
        <v>1</v>
      </c>
      <c r="Q1804" s="15" t="s">
        <v>45</v>
      </c>
    </row>
    <row r="1805" customFormat="false" ht="13.8" hidden="false" customHeight="false" outlineLevel="0" collapsed="false">
      <c r="A1805" s="348" t="s">
        <v>3067</v>
      </c>
      <c r="B1805" s="19" t="s">
        <v>2913</v>
      </c>
      <c r="C1805" s="19" t="s">
        <v>5894</v>
      </c>
      <c r="D1805" s="19" t="s">
        <v>4339</v>
      </c>
      <c r="E1805" s="91" t="s">
        <v>5895</v>
      </c>
      <c r="F1805" s="97"/>
      <c r="G1805" s="97"/>
      <c r="H1805" s="97"/>
      <c r="I1805" s="97"/>
      <c r="J1805" s="97"/>
      <c r="K1805" s="97"/>
      <c r="L1805" s="97"/>
      <c r="M1805" s="97"/>
      <c r="N1805" s="97"/>
      <c r="O1805" s="247" t="s">
        <v>5896</v>
      </c>
      <c r="P1805" s="19" t="n">
        <v>1</v>
      </c>
      <c r="Q1805" s="15" t="s">
        <v>45</v>
      </c>
    </row>
    <row r="1806" customFormat="false" ht="13.8" hidden="false" customHeight="false" outlineLevel="0" collapsed="false">
      <c r="A1806" s="348" t="s">
        <v>3075</v>
      </c>
      <c r="B1806" s="19" t="s">
        <v>78</v>
      </c>
      <c r="C1806" s="19" t="s">
        <v>5897</v>
      </c>
      <c r="D1806" s="19" t="s">
        <v>4339</v>
      </c>
      <c r="E1806" s="91" t="s">
        <v>5898</v>
      </c>
      <c r="F1806" s="19" t="s">
        <v>5899</v>
      </c>
      <c r="G1806" s="19" t="n">
        <v>7000</v>
      </c>
      <c r="H1806" s="97"/>
      <c r="I1806" s="97"/>
      <c r="J1806" s="97"/>
      <c r="K1806" s="97"/>
      <c r="L1806" s="97"/>
      <c r="M1806" s="19" t="s">
        <v>5900</v>
      </c>
      <c r="N1806" s="20" t="n">
        <v>43300</v>
      </c>
      <c r="O1806" s="207" t="s">
        <v>3963</v>
      </c>
      <c r="P1806" s="19" t="n">
        <v>1</v>
      </c>
      <c r="Q1806" s="15" t="s">
        <v>45</v>
      </c>
    </row>
    <row r="1807" customFormat="false" ht="13.8" hidden="false" customHeight="false" outlineLevel="0" collapsed="false">
      <c r="A1807" s="348" t="s">
        <v>3080</v>
      </c>
      <c r="B1807" s="110" t="n">
        <v>0.674305555555556</v>
      </c>
      <c r="C1807" s="19" t="s">
        <v>5901</v>
      </c>
      <c r="D1807" s="19" t="s">
        <v>110</v>
      </c>
      <c r="E1807" s="19" t="s">
        <v>5902</v>
      </c>
      <c r="F1807" s="19" t="s">
        <v>102</v>
      </c>
      <c r="G1807" s="19" t="n">
        <v>6100</v>
      </c>
      <c r="H1807" s="97"/>
      <c r="I1807" s="97"/>
      <c r="J1807" s="97"/>
      <c r="K1807" s="97"/>
      <c r="M1807" s="24" t="s">
        <v>5903</v>
      </c>
      <c r="N1807" s="20" t="n">
        <v>43303</v>
      </c>
      <c r="O1807" s="207" t="s">
        <v>3963</v>
      </c>
      <c r="P1807" s="19" t="n">
        <v>1</v>
      </c>
      <c r="Q1807" s="15" t="s">
        <v>45</v>
      </c>
    </row>
    <row r="1808" customFormat="false" ht="13.8" hidden="false" customHeight="false" outlineLevel="0" collapsed="false">
      <c r="A1808" s="348" t="s">
        <v>5904</v>
      </c>
      <c r="B1808" s="19" t="s">
        <v>602</v>
      </c>
      <c r="C1808" s="91" t="s">
        <v>5905</v>
      </c>
      <c r="D1808" s="19" t="s">
        <v>4339</v>
      </c>
      <c r="E1808" s="91" t="s">
        <v>5906</v>
      </c>
      <c r="F1808" s="19" t="s">
        <v>3809</v>
      </c>
      <c r="G1808" s="19" t="s">
        <v>949</v>
      </c>
      <c r="H1808" s="97"/>
      <c r="I1808" s="97"/>
      <c r="J1808" s="97"/>
      <c r="K1808" s="97"/>
      <c r="L1808" s="97"/>
      <c r="M1808" s="97"/>
      <c r="N1808" s="97"/>
      <c r="O1808" s="532" t="s">
        <v>5907</v>
      </c>
      <c r="P1808" s="19" t="n">
        <v>1</v>
      </c>
      <c r="Q1808" s="15" t="s">
        <v>45</v>
      </c>
    </row>
    <row r="1809" customFormat="false" ht="13.8" hidden="false" customHeight="false" outlineLevel="0" collapsed="false">
      <c r="A1809" s="3" t="s">
        <v>34</v>
      </c>
      <c r="B1809" s="59" t="s">
        <v>1</v>
      </c>
      <c r="C1809" s="4" t="s">
        <v>35</v>
      </c>
      <c r="D1809" s="4" t="s">
        <v>3</v>
      </c>
      <c r="E1809" s="4" t="s">
        <v>1021</v>
      </c>
      <c r="F1809" s="5" t="s">
        <v>37</v>
      </c>
      <c r="G1809" s="4" t="s">
        <v>38</v>
      </c>
      <c r="H1809" s="6" t="s">
        <v>39</v>
      </c>
      <c r="I1809" s="6"/>
      <c r="J1809" s="6"/>
      <c r="K1809" s="6" t="s">
        <v>40</v>
      </c>
      <c r="L1809" s="6"/>
      <c r="M1809" s="4" t="s">
        <v>41</v>
      </c>
      <c r="N1809" s="6" t="s">
        <v>42</v>
      </c>
      <c r="O1809" s="370" t="s">
        <v>43</v>
      </c>
      <c r="P1809" s="4" t="s">
        <v>44</v>
      </c>
      <c r="Q1809" s="15" t="s">
        <v>45</v>
      </c>
    </row>
    <row r="1810" customFormat="false" ht="13.8" hidden="false" customHeight="false" outlineLevel="0" collapsed="false">
      <c r="A1810" s="105" t="n">
        <v>43300</v>
      </c>
      <c r="B1810" s="465" t="s">
        <v>394</v>
      </c>
      <c r="C1810" s="97"/>
      <c r="D1810" s="97"/>
      <c r="E1810" s="10"/>
      <c r="F1810" s="11" t="n">
        <f aca="false">G1810+H1810+K1810</f>
        <v>108300</v>
      </c>
      <c r="G1810" s="12" t="n">
        <f aca="false">SUM(G1811:G1825)</f>
        <v>35800</v>
      </c>
      <c r="H1810" s="115" t="n">
        <f aca="false">SUM(H1811:H1837)</f>
        <v>72500</v>
      </c>
      <c r="I1810" s="12"/>
      <c r="J1810" s="12"/>
      <c r="K1810" s="12" t="n">
        <f aca="false">SUM(K1811:K1834)</f>
        <v>0</v>
      </c>
      <c r="L1810" s="12"/>
      <c r="M1810" s="466"/>
      <c r="N1810" s="466"/>
      <c r="O1810" s="97"/>
      <c r="P1810" s="12" t="n">
        <f aca="false">SUM(P1811:P23757)</f>
        <v>1.08904112705761E+039</v>
      </c>
      <c r="Q1810" s="15" t="s">
        <v>45</v>
      </c>
    </row>
    <row r="1811" customFormat="false" ht="13.8" hidden="false" customHeight="false" outlineLevel="0" collapsed="false">
      <c r="A1811" s="348" t="s">
        <v>1810</v>
      </c>
      <c r="B1811" s="110" t="n">
        <v>0.394444444444444</v>
      </c>
      <c r="C1811" s="91" t="s">
        <v>5908</v>
      </c>
      <c r="D1811" s="19" t="s">
        <v>110</v>
      </c>
      <c r="E1811" s="19" t="s">
        <v>129</v>
      </c>
      <c r="F1811" s="19" t="s">
        <v>5909</v>
      </c>
      <c r="G1811" s="19" t="n">
        <v>5900</v>
      </c>
      <c r="H1811" s="97"/>
      <c r="I1811" s="97"/>
      <c r="J1811" s="97"/>
      <c r="K1811" s="97"/>
      <c r="M1811" s="24" t="s">
        <v>5910</v>
      </c>
      <c r="N1811" s="20" t="n">
        <v>43302</v>
      </c>
      <c r="O1811" s="207" t="s">
        <v>3963</v>
      </c>
      <c r="P1811" s="19" t="n">
        <v>1</v>
      </c>
      <c r="Q1811" s="15" t="s">
        <v>45</v>
      </c>
    </row>
    <row r="1812" customFormat="false" ht="13.8" hidden="false" customHeight="false" outlineLevel="0" collapsed="false">
      <c r="A1812" s="348" t="s">
        <v>1814</v>
      </c>
      <c r="B1812" s="19" t="s">
        <v>1715</v>
      </c>
      <c r="C1812" s="91" t="s">
        <v>5911</v>
      </c>
      <c r="D1812" s="19" t="s">
        <v>476</v>
      </c>
      <c r="E1812" s="91" t="s">
        <v>5912</v>
      </c>
      <c r="F1812" s="19" t="s">
        <v>5913</v>
      </c>
      <c r="G1812" s="19" t="n">
        <v>4500</v>
      </c>
      <c r="H1812" s="97"/>
      <c r="I1812" s="97"/>
      <c r="J1812" s="97"/>
      <c r="K1812" s="97"/>
      <c r="L1812" s="97"/>
      <c r="M1812" s="19" t="s">
        <v>5914</v>
      </c>
      <c r="N1812" s="20" t="n">
        <v>43304</v>
      </c>
      <c r="O1812" s="207" t="s">
        <v>3963</v>
      </c>
      <c r="P1812" s="19" t="n">
        <v>1</v>
      </c>
      <c r="Q1812" s="15" t="s">
        <v>45</v>
      </c>
    </row>
    <row r="1813" customFormat="false" ht="13.8" hidden="false" customHeight="false" outlineLevel="0" collapsed="false">
      <c r="A1813" s="348" t="s">
        <v>1819</v>
      </c>
      <c r="B1813" s="19" t="s">
        <v>1505</v>
      </c>
      <c r="C1813" s="19" t="s">
        <v>5915</v>
      </c>
      <c r="D1813" s="19" t="s">
        <v>4339</v>
      </c>
      <c r="E1813" s="91" t="s">
        <v>5916</v>
      </c>
      <c r="F1813" s="19" t="s">
        <v>5899</v>
      </c>
      <c r="G1813" s="19" t="n">
        <v>4100</v>
      </c>
      <c r="H1813" s="97"/>
      <c r="I1813" s="97"/>
      <c r="J1813" s="97"/>
      <c r="K1813" s="97"/>
      <c r="L1813" s="97"/>
      <c r="M1813" s="19" t="s">
        <v>5917</v>
      </c>
      <c r="N1813" s="20" t="n">
        <v>43302</v>
      </c>
      <c r="O1813" s="207" t="s">
        <v>3963</v>
      </c>
      <c r="P1813" s="19" t="n">
        <v>1</v>
      </c>
      <c r="Q1813" s="15" t="s">
        <v>45</v>
      </c>
    </row>
    <row r="1814" customFormat="false" ht="13.8" hidden="false" customHeight="false" outlineLevel="0" collapsed="false">
      <c r="A1814" s="348" t="s">
        <v>1673</v>
      </c>
      <c r="B1814" s="19" t="s">
        <v>354</v>
      </c>
      <c r="C1814" s="91" t="s">
        <v>5918</v>
      </c>
      <c r="D1814" s="19" t="s">
        <v>4339</v>
      </c>
      <c r="E1814" s="91" t="s">
        <v>5919</v>
      </c>
      <c r="F1814" s="19" t="s">
        <v>3809</v>
      </c>
      <c r="G1814" s="19" t="n">
        <v>3000</v>
      </c>
      <c r="H1814" s="97"/>
      <c r="I1814" s="97"/>
      <c r="J1814" s="97"/>
      <c r="K1814" s="97"/>
      <c r="L1814" s="97"/>
      <c r="M1814" s="19" t="s">
        <v>5920</v>
      </c>
      <c r="N1814" s="20" t="n">
        <v>43303</v>
      </c>
      <c r="O1814" s="207" t="s">
        <v>3963</v>
      </c>
      <c r="P1814" s="19" t="n">
        <v>1</v>
      </c>
      <c r="Q1814" s="15" t="s">
        <v>45</v>
      </c>
    </row>
    <row r="1815" customFormat="false" ht="13.8" hidden="false" customHeight="false" outlineLevel="0" collapsed="false">
      <c r="A1815" s="348" t="s">
        <v>1678</v>
      </c>
      <c r="B1815" s="20" t="n">
        <v>43232</v>
      </c>
      <c r="C1815" s="19" t="s">
        <v>5921</v>
      </c>
      <c r="D1815" s="19" t="s">
        <v>4339</v>
      </c>
      <c r="E1815" s="91" t="s">
        <v>5922</v>
      </c>
      <c r="F1815" s="19" t="s">
        <v>3809</v>
      </c>
      <c r="G1815" s="19" t="s">
        <v>139</v>
      </c>
      <c r="H1815" s="97"/>
      <c r="I1815" s="97"/>
      <c r="J1815" s="97"/>
      <c r="K1815" s="97"/>
      <c r="L1815" s="97"/>
      <c r="M1815" s="97"/>
      <c r="N1815" s="97"/>
      <c r="O1815" s="152" t="s">
        <v>5923</v>
      </c>
      <c r="P1815" s="19" t="n">
        <v>1</v>
      </c>
      <c r="Q1815" s="15" t="s">
        <v>45</v>
      </c>
    </row>
    <row r="1816" customFormat="false" ht="13.8" hidden="false" customHeight="false" outlineLevel="0" collapsed="false">
      <c r="A1816" s="348" t="s">
        <v>1732</v>
      </c>
      <c r="B1816" s="19" t="s">
        <v>371</v>
      </c>
      <c r="C1816" s="19" t="s">
        <v>5924</v>
      </c>
      <c r="D1816" s="19" t="s">
        <v>4339</v>
      </c>
      <c r="E1816" s="91" t="s">
        <v>5925</v>
      </c>
      <c r="F1816" s="19" t="s">
        <v>3809</v>
      </c>
      <c r="G1816" s="19" t="n">
        <v>4100</v>
      </c>
      <c r="H1816" s="97"/>
      <c r="I1816" s="97"/>
      <c r="J1816" s="97"/>
      <c r="K1816" s="97"/>
      <c r="L1816" s="97"/>
      <c r="M1816" s="19" t="s">
        <v>5926</v>
      </c>
      <c r="N1816" s="20" t="n">
        <v>43301</v>
      </c>
      <c r="O1816" s="207" t="s">
        <v>3963</v>
      </c>
      <c r="P1816" s="19" t="n">
        <v>1</v>
      </c>
      <c r="Q1816" s="15" t="s">
        <v>45</v>
      </c>
    </row>
    <row r="1817" customFormat="false" ht="13.8" hidden="false" customHeight="false" outlineLevel="0" collapsed="false">
      <c r="A1817" s="348" t="s">
        <v>1833</v>
      </c>
      <c r="B1817" s="20" t="n">
        <v>43233</v>
      </c>
      <c r="C1817" s="98" t="n">
        <v>79258351186</v>
      </c>
      <c r="D1817" s="19" t="s">
        <v>4339</v>
      </c>
      <c r="E1817" s="91" t="s">
        <v>5927</v>
      </c>
      <c r="F1817" s="19" t="s">
        <v>3438</v>
      </c>
      <c r="G1817" s="97"/>
      <c r="H1817" s="97"/>
      <c r="I1817" s="97"/>
      <c r="J1817" s="97"/>
      <c r="K1817" s="97"/>
      <c r="L1817" s="97"/>
      <c r="M1817" s="97"/>
      <c r="N1817" s="97"/>
      <c r="O1817" s="463" t="s">
        <v>5928</v>
      </c>
      <c r="P1817" s="19" t="n">
        <v>1</v>
      </c>
      <c r="Q1817" s="15" t="s">
        <v>45</v>
      </c>
    </row>
    <row r="1818" customFormat="false" ht="13.8" hidden="false" customHeight="false" outlineLevel="0" collapsed="false">
      <c r="A1818" s="348" t="s">
        <v>1839</v>
      </c>
      <c r="B1818" s="19" t="s">
        <v>227</v>
      </c>
      <c r="C1818" s="98" t="s">
        <v>5929</v>
      </c>
      <c r="D1818" s="19" t="s">
        <v>4339</v>
      </c>
      <c r="E1818" s="91" t="s">
        <v>5930</v>
      </c>
      <c r="F1818" s="19" t="s">
        <v>5931</v>
      </c>
      <c r="G1818" s="19"/>
      <c r="H1818" s="19" t="s">
        <v>5932</v>
      </c>
      <c r="I1818" s="97"/>
      <c r="J1818" s="97"/>
      <c r="K1818" s="97"/>
      <c r="L1818" s="97"/>
      <c r="M1818" s="19"/>
      <c r="N1818" s="97"/>
      <c r="O1818" s="152" t="s">
        <v>5933</v>
      </c>
      <c r="P1818" s="19" t="n">
        <v>1</v>
      </c>
      <c r="Q1818" s="15" t="s">
        <v>45</v>
      </c>
    </row>
    <row r="1819" customFormat="false" ht="13.8" hidden="false" customHeight="false" outlineLevel="0" collapsed="false">
      <c r="A1819" s="348" t="s">
        <v>1746</v>
      </c>
      <c r="B1819" s="19" t="s">
        <v>989</v>
      </c>
      <c r="C1819" s="19" t="s">
        <v>5934</v>
      </c>
      <c r="D1819" s="19" t="s">
        <v>476</v>
      </c>
      <c r="E1819" s="91" t="s">
        <v>5935</v>
      </c>
      <c r="F1819" s="91" t="s">
        <v>5936</v>
      </c>
      <c r="G1819" s="19" t="n">
        <v>5000</v>
      </c>
      <c r="H1819" s="97"/>
      <c r="I1819" s="97"/>
      <c r="J1819" s="97"/>
      <c r="K1819" s="97"/>
      <c r="L1819" s="97"/>
      <c r="M1819" s="19" t="s">
        <v>5937</v>
      </c>
      <c r="N1819" s="20" t="n">
        <v>43302</v>
      </c>
      <c r="O1819" s="207" t="s">
        <v>3963</v>
      </c>
      <c r="P1819" s="19" t="n">
        <v>1</v>
      </c>
      <c r="Q1819" s="15" t="s">
        <v>45</v>
      </c>
    </row>
    <row r="1820" customFormat="false" ht="13.8" hidden="false" customHeight="false" outlineLevel="0" collapsed="false">
      <c r="A1820" s="348" t="s">
        <v>1696</v>
      </c>
      <c r="B1820" s="110" t="n">
        <v>0.583333333333333</v>
      </c>
      <c r="C1820" s="19" t="n">
        <v>84959528878</v>
      </c>
      <c r="D1820" s="19" t="s">
        <v>110</v>
      </c>
      <c r="E1820" s="19" t="s">
        <v>5938</v>
      </c>
      <c r="F1820" s="19" t="s">
        <v>5939</v>
      </c>
      <c r="G1820" s="19" t="s">
        <v>506</v>
      </c>
      <c r="H1820" s="97"/>
      <c r="I1820" s="97"/>
      <c r="J1820" s="97"/>
      <c r="K1820" s="97"/>
      <c r="L1820" s="97"/>
      <c r="M1820" s="97"/>
      <c r="N1820" s="97"/>
      <c r="O1820" s="247" t="s">
        <v>5940</v>
      </c>
      <c r="P1820" s="19" t="n">
        <v>1</v>
      </c>
      <c r="Q1820" s="15" t="s">
        <v>45</v>
      </c>
    </row>
    <row r="1821" customFormat="false" ht="13.8" hidden="false" customHeight="false" outlineLevel="0" collapsed="false">
      <c r="A1821" s="348" t="s">
        <v>1758</v>
      </c>
      <c r="B1821" s="20" t="n">
        <v>43173</v>
      </c>
      <c r="C1821" s="19" t="s">
        <v>5941</v>
      </c>
      <c r="D1821" s="19" t="s">
        <v>110</v>
      </c>
      <c r="E1821" s="19" t="s">
        <v>5942</v>
      </c>
      <c r="F1821" s="19" t="s">
        <v>4852</v>
      </c>
      <c r="G1821" s="19"/>
      <c r="H1821" s="19" t="n">
        <v>10000</v>
      </c>
      <c r="I1821" s="97"/>
      <c r="J1821" s="97"/>
      <c r="K1821" s="97"/>
      <c r="L1821" s="97"/>
      <c r="M1821" s="19" t="s">
        <v>5943</v>
      </c>
      <c r="N1821" s="533" t="s">
        <v>5944</v>
      </c>
      <c r="O1821" s="207" t="s">
        <v>5945</v>
      </c>
      <c r="P1821" s="19" t="n">
        <v>1</v>
      </c>
      <c r="Q1821" s="15" t="s">
        <v>45</v>
      </c>
    </row>
    <row r="1822" customFormat="false" ht="13.8" hidden="false" customHeight="false" outlineLevel="0" collapsed="false">
      <c r="A1822" s="121" t="s">
        <v>1761</v>
      </c>
      <c r="B1822" s="184" t="n">
        <v>43173</v>
      </c>
      <c r="C1822" s="141" t="s">
        <v>5946</v>
      </c>
      <c r="D1822" s="141" t="s">
        <v>476</v>
      </c>
      <c r="E1822" s="141" t="s">
        <v>5947</v>
      </c>
      <c r="F1822" s="141" t="s">
        <v>4852</v>
      </c>
      <c r="G1822" s="141" t="s">
        <v>4928</v>
      </c>
      <c r="H1822" s="183"/>
      <c r="I1822" s="183"/>
      <c r="J1822" s="183"/>
      <c r="K1822" s="183"/>
      <c r="L1822" s="183"/>
      <c r="M1822" s="141" t="s">
        <v>5948</v>
      </c>
      <c r="N1822" s="184" t="n">
        <v>43302</v>
      </c>
      <c r="O1822" s="442" t="s">
        <v>3963</v>
      </c>
      <c r="P1822" s="19" t="n">
        <v>1</v>
      </c>
      <c r="Q1822" s="15" t="s">
        <v>45</v>
      </c>
    </row>
    <row r="1823" customFormat="false" ht="13.8" hidden="false" customHeight="false" outlineLevel="0" collapsed="false">
      <c r="A1823" s="534" t="s">
        <v>5949</v>
      </c>
      <c r="B1823" s="534" t="s">
        <v>5949</v>
      </c>
      <c r="C1823" s="534" t="s">
        <v>5949</v>
      </c>
      <c r="D1823" s="19" t="s">
        <v>476</v>
      </c>
      <c r="E1823" s="19" t="s">
        <v>5950</v>
      </c>
      <c r="F1823" s="19" t="s">
        <v>5951</v>
      </c>
      <c r="G1823" s="19"/>
      <c r="H1823" s="19" t="n">
        <v>12000</v>
      </c>
      <c r="I1823" s="97"/>
      <c r="J1823" s="97"/>
      <c r="K1823" s="97"/>
      <c r="L1823" s="97"/>
      <c r="M1823" s="534" t="s">
        <v>5949</v>
      </c>
      <c r="N1823" s="534" t="s">
        <v>5949</v>
      </c>
      <c r="O1823" s="207" t="s">
        <v>3963</v>
      </c>
      <c r="P1823" s="19" t="n">
        <v>1</v>
      </c>
      <c r="Q1823" s="15" t="s">
        <v>45</v>
      </c>
    </row>
    <row r="1824" customFormat="false" ht="13.8" hidden="false" customHeight="false" outlineLevel="0" collapsed="false">
      <c r="A1824" s="348" t="s">
        <v>1765</v>
      </c>
      <c r="B1824" s="298" t="s">
        <v>4144</v>
      </c>
      <c r="C1824" s="91" t="s">
        <v>5952</v>
      </c>
      <c r="D1824" s="19" t="s">
        <v>4339</v>
      </c>
      <c r="E1824" s="19" t="s">
        <v>5953</v>
      </c>
      <c r="F1824" s="19" t="s">
        <v>3865</v>
      </c>
      <c r="G1824" s="19" t="n">
        <v>4700</v>
      </c>
      <c r="H1824" s="97"/>
      <c r="I1824" s="97"/>
      <c r="J1824" s="97"/>
      <c r="K1824" s="97"/>
      <c r="L1824" s="97"/>
      <c r="M1824" s="19" t="s">
        <v>5954</v>
      </c>
      <c r="N1824" s="20" t="n">
        <v>43302</v>
      </c>
      <c r="O1824" s="207" t="s">
        <v>3963</v>
      </c>
      <c r="P1824" s="19" t="n">
        <v>1</v>
      </c>
      <c r="Q1824" s="15" t="s">
        <v>45</v>
      </c>
    </row>
    <row r="1825" customFormat="false" ht="13.8" hidden="false" customHeight="false" outlineLevel="0" collapsed="false">
      <c r="A1825" s="348" t="s">
        <v>4300</v>
      </c>
      <c r="B1825" s="298" t="s">
        <v>4144</v>
      </c>
      <c r="C1825" s="19" t="s">
        <v>5955</v>
      </c>
      <c r="D1825" s="19" t="s">
        <v>4339</v>
      </c>
      <c r="E1825" s="91" t="s">
        <v>5956</v>
      </c>
      <c r="F1825" s="19" t="s">
        <v>3809</v>
      </c>
      <c r="G1825" s="19" t="n">
        <v>4500</v>
      </c>
      <c r="H1825" s="97"/>
      <c r="I1825" s="97"/>
      <c r="J1825" s="97"/>
      <c r="K1825" s="97"/>
      <c r="L1825" s="97"/>
      <c r="M1825" s="19" t="s">
        <v>5957</v>
      </c>
      <c r="N1825" s="20" t="n">
        <v>43302</v>
      </c>
      <c r="O1825" s="207" t="s">
        <v>3963</v>
      </c>
      <c r="P1825" s="19" t="n">
        <v>1</v>
      </c>
      <c r="Q1825" s="15" t="s">
        <v>45</v>
      </c>
    </row>
    <row r="1826" customFormat="false" ht="13.8" hidden="false" customHeight="false" outlineLevel="0" collapsed="false">
      <c r="A1826" s="3" t="s">
        <v>34</v>
      </c>
      <c r="B1826" s="59" t="s">
        <v>1</v>
      </c>
      <c r="C1826" s="4" t="s">
        <v>35</v>
      </c>
      <c r="D1826" s="4" t="s">
        <v>3</v>
      </c>
      <c r="E1826" s="4" t="s">
        <v>1021</v>
      </c>
      <c r="F1826" s="5" t="s">
        <v>37</v>
      </c>
      <c r="G1826" s="4" t="s">
        <v>38</v>
      </c>
      <c r="H1826" s="6" t="s">
        <v>39</v>
      </c>
      <c r="I1826" s="6"/>
      <c r="J1826" s="6"/>
      <c r="K1826" s="6" t="s">
        <v>40</v>
      </c>
      <c r="L1826" s="6"/>
      <c r="M1826" s="4" t="s">
        <v>41</v>
      </c>
      <c r="N1826" s="6" t="s">
        <v>42</v>
      </c>
      <c r="O1826" s="370" t="s">
        <v>43</v>
      </c>
      <c r="P1826" s="4" t="s">
        <v>44</v>
      </c>
      <c r="Q1826" s="15" t="s">
        <v>45</v>
      </c>
    </row>
    <row r="1827" customFormat="false" ht="13.8" hidden="false" customHeight="false" outlineLevel="0" collapsed="false">
      <c r="A1827" s="105" t="n">
        <v>43304</v>
      </c>
      <c r="B1827" s="465" t="s">
        <v>422</v>
      </c>
      <c r="C1827" s="97"/>
      <c r="D1827" s="97"/>
      <c r="E1827" s="10"/>
      <c r="F1827" s="11" t="n">
        <f aca="false">G1827+H1827+K1827</f>
        <v>214900</v>
      </c>
      <c r="G1827" s="12" t="n">
        <f aca="false">SUM(G1828:G1865)</f>
        <v>176400</v>
      </c>
      <c r="H1827" s="115" t="n">
        <f aca="false">SUM(H1828:H1860)</f>
        <v>38500</v>
      </c>
      <c r="I1827" s="12"/>
      <c r="J1827" s="12"/>
      <c r="K1827" s="12" t="n">
        <f aca="false">SUM(K1828:K1857)</f>
        <v>0</v>
      </c>
      <c r="L1827" s="12"/>
      <c r="M1827" s="466"/>
      <c r="N1827" s="466"/>
      <c r="O1827" s="97"/>
      <c r="P1827" s="12" t="n">
        <f aca="false">SUM(P1828:P23780)</f>
        <v>5.44520563528803E+038</v>
      </c>
      <c r="Q1827" s="15" t="s">
        <v>45</v>
      </c>
    </row>
    <row r="1828" customFormat="false" ht="13.8" hidden="false" customHeight="false" outlineLevel="0" collapsed="false">
      <c r="A1828" s="19" t="s">
        <v>5958</v>
      </c>
      <c r="B1828" s="19" t="s">
        <v>5958</v>
      </c>
      <c r="C1828" s="19" t="s">
        <v>5959</v>
      </c>
      <c r="D1828" s="19" t="s">
        <v>476</v>
      </c>
      <c r="E1828" s="19" t="s">
        <v>5960</v>
      </c>
      <c r="F1828" s="19" t="s">
        <v>3434</v>
      </c>
      <c r="G1828" s="97"/>
      <c r="H1828" s="19" t="n">
        <v>12000</v>
      </c>
      <c r="I1828" s="97"/>
      <c r="J1828" s="97"/>
      <c r="K1828" s="97"/>
      <c r="L1828" s="97"/>
      <c r="M1828" s="19" t="s">
        <v>5961</v>
      </c>
      <c r="N1828" s="97"/>
      <c r="O1828" s="207" t="s">
        <v>5962</v>
      </c>
      <c r="P1828" s="19" t="n">
        <v>1</v>
      </c>
      <c r="Q1828" s="15" t="s">
        <v>45</v>
      </c>
    </row>
    <row r="1829" customFormat="false" ht="13.8" hidden="false" customHeight="false" outlineLevel="0" collapsed="false">
      <c r="A1829" s="348" t="s">
        <v>1810</v>
      </c>
      <c r="B1829" s="110" t="n">
        <v>0.416666666666667</v>
      </c>
      <c r="C1829" s="19" t="s">
        <v>5963</v>
      </c>
      <c r="D1829" s="19" t="s">
        <v>5964</v>
      </c>
      <c r="E1829" s="19" t="s">
        <v>5965</v>
      </c>
      <c r="F1829" s="19" t="s">
        <v>5388</v>
      </c>
      <c r="G1829" s="19" t="s">
        <v>949</v>
      </c>
      <c r="H1829" s="97"/>
      <c r="I1829" s="97"/>
      <c r="J1829" s="97"/>
      <c r="K1829" s="97"/>
      <c r="L1829" s="97"/>
      <c r="M1829" s="97"/>
      <c r="N1829" s="97"/>
      <c r="O1829" s="247" t="s">
        <v>5966</v>
      </c>
      <c r="P1829" s="19" t="n">
        <v>1</v>
      </c>
      <c r="Q1829" s="15" t="s">
        <v>45</v>
      </c>
    </row>
    <row r="1830" customFormat="false" ht="13.8" hidden="false" customHeight="false" outlineLevel="0" collapsed="false">
      <c r="A1830" s="348" t="s">
        <v>1814</v>
      </c>
      <c r="B1830" s="19" t="s">
        <v>453</v>
      </c>
      <c r="C1830" s="19" t="s">
        <v>5967</v>
      </c>
      <c r="D1830" s="19" t="s">
        <v>4339</v>
      </c>
      <c r="E1830" s="91" t="s">
        <v>5968</v>
      </c>
      <c r="F1830" s="19" t="s">
        <v>3865</v>
      </c>
      <c r="G1830" s="19" t="s">
        <v>949</v>
      </c>
      <c r="H1830" s="97"/>
      <c r="I1830" s="97"/>
      <c r="J1830" s="97"/>
      <c r="K1830" s="97"/>
      <c r="L1830" s="97"/>
      <c r="M1830" s="97"/>
      <c r="N1830" s="97"/>
      <c r="O1830" s="152" t="s">
        <v>5969</v>
      </c>
      <c r="P1830" s="19" t="n">
        <v>1</v>
      </c>
      <c r="Q1830" s="15" t="s">
        <v>45</v>
      </c>
    </row>
    <row r="1831" customFormat="false" ht="13.8" hidden="false" customHeight="false" outlineLevel="0" collapsed="false">
      <c r="A1831" s="348" t="s">
        <v>1819</v>
      </c>
      <c r="B1831" s="97"/>
      <c r="C1831" s="19" t="s">
        <v>5970</v>
      </c>
      <c r="D1831" s="19" t="s">
        <v>4339</v>
      </c>
      <c r="E1831" s="91" t="s">
        <v>5971</v>
      </c>
      <c r="F1831" s="19" t="s">
        <v>5388</v>
      </c>
      <c r="G1831" s="19" t="s">
        <v>5533</v>
      </c>
      <c r="H1831" s="97"/>
      <c r="I1831" s="97"/>
      <c r="J1831" s="97"/>
      <c r="K1831" s="97"/>
      <c r="L1831" s="97"/>
      <c r="M1831" s="97"/>
      <c r="N1831" s="97"/>
      <c r="O1831" s="152" t="s">
        <v>5972</v>
      </c>
      <c r="P1831" s="19" t="n">
        <v>1</v>
      </c>
      <c r="Q1831" s="15" t="s">
        <v>45</v>
      </c>
    </row>
    <row r="1832" customFormat="false" ht="13.8" hidden="false" customHeight="false" outlineLevel="0" collapsed="false">
      <c r="A1832" s="348" t="s">
        <v>1673</v>
      </c>
      <c r="B1832" s="110" t="n">
        <v>0.447916666666667</v>
      </c>
      <c r="C1832" s="19" t="s">
        <v>5973</v>
      </c>
      <c r="D1832" s="19" t="s">
        <v>110</v>
      </c>
      <c r="E1832" s="19" t="s">
        <v>5974</v>
      </c>
      <c r="F1832" s="19" t="s">
        <v>5388</v>
      </c>
      <c r="G1832" s="19" t="s">
        <v>944</v>
      </c>
      <c r="H1832" s="97"/>
      <c r="I1832" s="97"/>
      <c r="J1832" s="97"/>
      <c r="K1832" s="97"/>
      <c r="L1832" s="97"/>
      <c r="M1832" s="97"/>
      <c r="N1832" s="97"/>
      <c r="O1832" s="152" t="s">
        <v>5975</v>
      </c>
      <c r="P1832" s="19" t="n">
        <v>1</v>
      </c>
      <c r="Q1832" s="15" t="s">
        <v>45</v>
      </c>
    </row>
    <row r="1833" customFormat="false" ht="13.8" hidden="false" customHeight="false" outlineLevel="0" collapsed="false">
      <c r="A1833" s="348" t="s">
        <v>1678</v>
      </c>
      <c r="B1833" s="110" t="n">
        <v>0.459722222222222</v>
      </c>
      <c r="C1833" s="19" t="s">
        <v>5976</v>
      </c>
      <c r="D1833" s="19" t="s">
        <v>110</v>
      </c>
      <c r="E1833" s="19" t="s">
        <v>5977</v>
      </c>
      <c r="F1833" s="19" t="s">
        <v>5978</v>
      </c>
      <c r="G1833" s="19" t="s">
        <v>1854</v>
      </c>
      <c r="H1833" s="97"/>
      <c r="I1833" s="97"/>
      <c r="J1833" s="97"/>
      <c r="K1833" s="97"/>
      <c r="L1833" s="97"/>
      <c r="M1833" s="97"/>
      <c r="N1833" s="97"/>
      <c r="O1833" s="535" t="s">
        <v>5979</v>
      </c>
      <c r="P1833" s="19" t="n">
        <v>1</v>
      </c>
      <c r="Q1833" s="15" t="s">
        <v>45</v>
      </c>
    </row>
    <row r="1834" customFormat="false" ht="13.8" hidden="false" customHeight="false" outlineLevel="0" collapsed="false">
      <c r="A1834" s="348" t="s">
        <v>1732</v>
      </c>
      <c r="B1834" s="110" t="n">
        <v>0.479166666666667</v>
      </c>
      <c r="C1834" s="19" t="s">
        <v>5980</v>
      </c>
      <c r="D1834" s="19" t="s">
        <v>961</v>
      </c>
      <c r="E1834" s="19" t="s">
        <v>5981</v>
      </c>
      <c r="F1834" s="19" t="s">
        <v>5982</v>
      </c>
      <c r="G1834" s="19" t="n">
        <v>5700</v>
      </c>
      <c r="H1834" s="97"/>
      <c r="I1834" s="97"/>
      <c r="J1834" s="97"/>
      <c r="K1834" s="97"/>
      <c r="L1834" s="97"/>
      <c r="M1834" s="19" t="s">
        <v>5983</v>
      </c>
      <c r="N1834" s="20" t="n">
        <v>43304</v>
      </c>
      <c r="O1834" s="207" t="s">
        <v>3963</v>
      </c>
      <c r="P1834" s="19" t="n">
        <v>1</v>
      </c>
      <c r="Q1834" s="15" t="s">
        <v>45</v>
      </c>
    </row>
    <row r="1835" customFormat="false" ht="13.8" hidden="false" customHeight="false" outlineLevel="0" collapsed="false">
      <c r="A1835" s="348" t="s">
        <v>1833</v>
      </c>
      <c r="B1835" s="19" t="s">
        <v>395</v>
      </c>
      <c r="C1835" s="19" t="s">
        <v>5984</v>
      </c>
      <c r="D1835" s="19" t="s">
        <v>4339</v>
      </c>
      <c r="E1835" s="91" t="s">
        <v>5985</v>
      </c>
      <c r="F1835" s="19" t="s">
        <v>5986</v>
      </c>
      <c r="G1835" s="19" t="n">
        <v>4700</v>
      </c>
      <c r="H1835" s="97"/>
      <c r="I1835" s="97"/>
      <c r="J1835" s="97"/>
      <c r="K1835" s="97"/>
      <c r="L1835" s="97"/>
      <c r="M1835" s="19" t="s">
        <v>5987</v>
      </c>
      <c r="N1835" s="20" t="n">
        <v>43306</v>
      </c>
      <c r="O1835" s="207" t="s">
        <v>3963</v>
      </c>
      <c r="P1835" s="19" t="n">
        <v>1</v>
      </c>
      <c r="Q1835" s="15" t="s">
        <v>45</v>
      </c>
    </row>
    <row r="1836" customFormat="false" ht="13.8" hidden="false" customHeight="false" outlineLevel="0" collapsed="false">
      <c r="A1836" s="348" t="s">
        <v>1839</v>
      </c>
      <c r="B1836" s="19" t="s">
        <v>1988</v>
      </c>
      <c r="C1836" s="19" t="s">
        <v>5988</v>
      </c>
      <c r="D1836" s="19" t="s">
        <v>4339</v>
      </c>
      <c r="E1836" s="91" t="s">
        <v>5989</v>
      </c>
      <c r="F1836" s="19" t="s">
        <v>5990</v>
      </c>
      <c r="G1836" s="19" t="n">
        <v>2100</v>
      </c>
      <c r="H1836" s="97"/>
      <c r="I1836" s="97"/>
      <c r="J1836" s="97"/>
      <c r="K1836" s="97"/>
      <c r="L1836" s="97"/>
      <c r="M1836" s="19" t="s">
        <v>5991</v>
      </c>
      <c r="N1836" s="20" t="n">
        <v>43304</v>
      </c>
      <c r="O1836" s="207" t="s">
        <v>3963</v>
      </c>
      <c r="P1836" s="19" t="n">
        <v>1</v>
      </c>
      <c r="Q1836" s="15" t="s">
        <v>45</v>
      </c>
    </row>
    <row r="1837" customFormat="false" ht="13.8" hidden="false" customHeight="false" outlineLevel="0" collapsed="false">
      <c r="A1837" s="348" t="s">
        <v>1746</v>
      </c>
      <c r="B1837" s="19" t="s">
        <v>5992</v>
      </c>
      <c r="C1837" s="19" t="s">
        <v>5993</v>
      </c>
      <c r="D1837" s="19" t="s">
        <v>4339</v>
      </c>
      <c r="E1837" s="19" t="s">
        <v>5994</v>
      </c>
      <c r="F1837" s="97"/>
      <c r="G1837" s="97"/>
      <c r="H1837" s="97"/>
      <c r="I1837" s="97"/>
      <c r="J1837" s="97"/>
      <c r="K1837" s="97"/>
      <c r="L1837" s="97"/>
      <c r="M1837" s="97"/>
      <c r="N1837" s="97"/>
      <c r="O1837" s="267" t="s">
        <v>5994</v>
      </c>
      <c r="P1837" s="19" t="n">
        <v>1</v>
      </c>
      <c r="Q1837" s="15" t="s">
        <v>45</v>
      </c>
    </row>
    <row r="1838" customFormat="false" ht="13.8" hidden="false" customHeight="false" outlineLevel="0" collapsed="false">
      <c r="A1838" s="348" t="s">
        <v>1696</v>
      </c>
      <c r="B1838" s="19" t="s">
        <v>5995</v>
      </c>
      <c r="C1838" s="19" t="n">
        <v>89778894728</v>
      </c>
      <c r="D1838" s="19" t="s">
        <v>476</v>
      </c>
      <c r="E1838" s="91" t="s">
        <v>5996</v>
      </c>
      <c r="F1838" s="19" t="s">
        <v>4852</v>
      </c>
      <c r="H1838" s="19" t="n">
        <v>13000</v>
      </c>
      <c r="I1838" s="97"/>
      <c r="J1838" s="97"/>
      <c r="K1838" s="97"/>
      <c r="L1838" s="97"/>
      <c r="M1838" s="19" t="s">
        <v>5997</v>
      </c>
      <c r="N1838" s="20" t="n">
        <v>43305</v>
      </c>
      <c r="O1838" s="207" t="s">
        <v>5962</v>
      </c>
      <c r="P1838" s="19" t="n">
        <v>1</v>
      </c>
      <c r="Q1838" s="15" t="s">
        <v>45</v>
      </c>
    </row>
    <row r="1839" customFormat="false" ht="13.8" hidden="false" customHeight="false" outlineLevel="0" collapsed="false">
      <c r="A1839" s="348" t="s">
        <v>1758</v>
      </c>
      <c r="B1839" s="19" t="s">
        <v>3378</v>
      </c>
      <c r="C1839" s="91" t="s">
        <v>5998</v>
      </c>
      <c r="D1839" s="19" t="s">
        <v>4339</v>
      </c>
      <c r="E1839" s="91" t="s">
        <v>5999</v>
      </c>
      <c r="F1839" s="19" t="s">
        <v>3639</v>
      </c>
      <c r="G1839" s="97"/>
      <c r="H1839" s="19" t="n">
        <v>5700</v>
      </c>
      <c r="I1839" s="97"/>
      <c r="J1839" s="97"/>
      <c r="K1839" s="97"/>
      <c r="L1839" s="97"/>
      <c r="M1839" s="19" t="s">
        <v>6000</v>
      </c>
      <c r="N1839" s="20" t="n">
        <v>43304</v>
      </c>
      <c r="O1839" s="207" t="s">
        <v>5962</v>
      </c>
      <c r="P1839" s="19" t="n">
        <v>1</v>
      </c>
      <c r="Q1839" s="15" t="s">
        <v>45</v>
      </c>
    </row>
    <row r="1840" customFormat="false" ht="13.8" hidden="false" customHeight="false" outlineLevel="0" collapsed="false">
      <c r="A1840" s="348" t="s">
        <v>1761</v>
      </c>
      <c r="B1840" s="19" t="s">
        <v>983</v>
      </c>
      <c r="C1840" s="19" t="s">
        <v>6001</v>
      </c>
      <c r="D1840" s="19" t="s">
        <v>4339</v>
      </c>
      <c r="E1840" s="19" t="s">
        <v>4415</v>
      </c>
      <c r="F1840" s="91" t="s">
        <v>6002</v>
      </c>
      <c r="G1840" s="97"/>
      <c r="H1840" s="19" t="n">
        <v>7800</v>
      </c>
      <c r="I1840" s="97"/>
      <c r="J1840" s="97"/>
      <c r="K1840" s="97"/>
      <c r="L1840" s="97"/>
      <c r="M1840" s="97"/>
      <c r="N1840" s="97"/>
      <c r="O1840" s="207" t="s">
        <v>5962</v>
      </c>
      <c r="P1840" s="19" t="n">
        <v>1</v>
      </c>
      <c r="Q1840" s="15" t="s">
        <v>45</v>
      </c>
    </row>
    <row r="1841" customFormat="false" ht="13.8" hidden="false" customHeight="false" outlineLevel="0" collapsed="false">
      <c r="A1841" s="348" t="s">
        <v>1765</v>
      </c>
      <c r="B1841" s="110" t="n">
        <v>0.572222222222222</v>
      </c>
      <c r="C1841" s="19" t="s">
        <v>6003</v>
      </c>
      <c r="D1841" s="19" t="s">
        <v>110</v>
      </c>
      <c r="E1841" s="19" t="s">
        <v>6004</v>
      </c>
      <c r="F1841" s="19" t="s">
        <v>102</v>
      </c>
      <c r="G1841" s="19" t="n">
        <f aca="false">5100+1500</f>
        <v>6600</v>
      </c>
      <c r="H1841" s="19"/>
      <c r="I1841" s="97"/>
      <c r="J1841" s="97"/>
      <c r="K1841" s="97"/>
      <c r="M1841" s="24" t="s">
        <v>6005</v>
      </c>
      <c r="N1841" s="20" t="n">
        <v>43306</v>
      </c>
      <c r="O1841" s="207" t="s">
        <v>3963</v>
      </c>
      <c r="P1841" s="19" t="n">
        <v>1</v>
      </c>
      <c r="Q1841" s="15" t="s">
        <v>45</v>
      </c>
    </row>
    <row r="1842" customFormat="false" ht="13.8" hidden="false" customHeight="false" outlineLevel="0" collapsed="false">
      <c r="A1842" s="348" t="s">
        <v>4300</v>
      </c>
      <c r="B1842" s="19" t="s">
        <v>989</v>
      </c>
      <c r="C1842" s="19" t="s">
        <v>6006</v>
      </c>
      <c r="D1842" s="19" t="s">
        <v>4339</v>
      </c>
      <c r="E1842" s="91" t="s">
        <v>6007</v>
      </c>
      <c r="F1842" s="19" t="s">
        <v>102</v>
      </c>
      <c r="G1842" s="97"/>
      <c r="H1842" s="97"/>
      <c r="I1842" s="97"/>
      <c r="J1842" s="97"/>
      <c r="K1842" s="97"/>
      <c r="L1842" s="97"/>
      <c r="M1842" s="97"/>
      <c r="N1842" s="97"/>
      <c r="O1842" s="152" t="s">
        <v>6008</v>
      </c>
      <c r="P1842" s="19" t="n">
        <v>1</v>
      </c>
      <c r="Q1842" s="15" t="s">
        <v>45</v>
      </c>
    </row>
    <row r="1843" customFormat="false" ht="13.8" hidden="false" customHeight="false" outlineLevel="0" collapsed="false">
      <c r="A1843" s="348" t="s">
        <v>4304</v>
      </c>
      <c r="B1843" s="19" t="s">
        <v>371</v>
      </c>
      <c r="C1843" s="91" t="s">
        <v>6009</v>
      </c>
      <c r="D1843" s="19" t="s">
        <v>4339</v>
      </c>
      <c r="E1843" s="91" t="s">
        <v>6010</v>
      </c>
      <c r="F1843" s="19" t="s">
        <v>48</v>
      </c>
      <c r="G1843" s="19" t="n">
        <v>3400</v>
      </c>
      <c r="H1843" s="19"/>
      <c r="I1843" s="97"/>
      <c r="J1843" s="97"/>
      <c r="K1843" s="97"/>
      <c r="M1843" s="24" t="s">
        <v>6011</v>
      </c>
      <c r="N1843" s="20" t="n">
        <v>43304</v>
      </c>
      <c r="O1843" s="207" t="s">
        <v>3963</v>
      </c>
      <c r="P1843" s="19" t="n">
        <v>1</v>
      </c>
      <c r="Q1843" s="15" t="s">
        <v>45</v>
      </c>
    </row>
    <row r="1844" customFormat="false" ht="13.8" hidden="false" customHeight="false" outlineLevel="0" collapsed="false">
      <c r="A1844" s="348" t="s">
        <v>4309</v>
      </c>
      <c r="B1844" s="19" t="s">
        <v>404</v>
      </c>
      <c r="C1844" s="19" t="s">
        <v>6012</v>
      </c>
      <c r="D1844" s="19" t="s">
        <v>4339</v>
      </c>
      <c r="E1844" s="91" t="s">
        <v>6013</v>
      </c>
      <c r="F1844" s="19" t="s">
        <v>48</v>
      </c>
      <c r="G1844" s="19" t="n">
        <v>3200</v>
      </c>
      <c r="H1844" s="19"/>
      <c r="I1844" s="97"/>
      <c r="J1844" s="97"/>
      <c r="K1844" s="97"/>
      <c r="L1844" s="97"/>
      <c r="M1844" s="19" t="s">
        <v>6014</v>
      </c>
      <c r="N1844" s="20" t="n">
        <v>43308</v>
      </c>
      <c r="O1844" s="207" t="s">
        <v>6015</v>
      </c>
      <c r="P1844" s="19" t="n">
        <v>1</v>
      </c>
      <c r="Q1844" s="15" t="s">
        <v>45</v>
      </c>
    </row>
    <row r="1845" customFormat="false" ht="13.8" hidden="false" customHeight="false" outlineLevel="0" collapsed="false">
      <c r="A1845" s="348" t="s">
        <v>1781</v>
      </c>
      <c r="B1845" s="19" t="s">
        <v>2343</v>
      </c>
      <c r="C1845" s="91" t="s">
        <v>6016</v>
      </c>
      <c r="D1845" s="19" t="s">
        <v>4339</v>
      </c>
      <c r="E1845" s="91" t="s">
        <v>6017</v>
      </c>
      <c r="F1845" s="19" t="s">
        <v>6018</v>
      </c>
      <c r="G1845" s="97"/>
      <c r="H1845" s="97"/>
      <c r="I1845" s="97"/>
      <c r="J1845" s="97"/>
      <c r="K1845" s="97"/>
      <c r="L1845" s="97"/>
      <c r="M1845" s="97"/>
      <c r="N1845" s="97"/>
      <c r="O1845" s="412" t="s">
        <v>6019</v>
      </c>
      <c r="P1845" s="19" t="n">
        <v>1</v>
      </c>
      <c r="Q1845" s="15" t="s">
        <v>45</v>
      </c>
    </row>
    <row r="1846" customFormat="false" ht="13.8" hidden="false" customHeight="false" outlineLevel="0" collapsed="false">
      <c r="A1846" s="504" t="s">
        <v>6020</v>
      </c>
      <c r="B1846" s="19" t="s">
        <v>6021</v>
      </c>
      <c r="C1846" s="19" t="n">
        <v>89295661251</v>
      </c>
      <c r="D1846" s="19" t="s">
        <v>476</v>
      </c>
      <c r="E1846" s="91" t="s">
        <v>6022</v>
      </c>
      <c r="F1846" s="19" t="s">
        <v>48</v>
      </c>
      <c r="G1846" s="19" t="s">
        <v>5533</v>
      </c>
      <c r="H1846" s="97"/>
      <c r="I1846" s="97"/>
      <c r="J1846" s="97"/>
      <c r="K1846" s="97"/>
      <c r="L1846" s="97"/>
      <c r="M1846" s="97"/>
      <c r="N1846" s="97"/>
      <c r="O1846" s="95" t="s">
        <v>116</v>
      </c>
      <c r="P1846" s="19" t="n">
        <v>1</v>
      </c>
      <c r="Q1846" s="15" t="s">
        <v>45</v>
      </c>
    </row>
    <row r="1847" customFormat="false" ht="13.8" hidden="false" customHeight="false" outlineLevel="0" collapsed="false">
      <c r="A1847" s="348" t="s">
        <v>1914</v>
      </c>
      <c r="B1847" s="19" t="s">
        <v>386</v>
      </c>
      <c r="C1847" s="19" t="s">
        <v>6023</v>
      </c>
      <c r="D1847" s="19" t="s">
        <v>4339</v>
      </c>
      <c r="E1847" s="91" t="s">
        <v>6024</v>
      </c>
      <c r="F1847" s="19" t="s">
        <v>48</v>
      </c>
      <c r="G1847" s="19" t="n">
        <v>4100</v>
      </c>
      <c r="H1847" s="97"/>
      <c r="I1847" s="97"/>
      <c r="J1847" s="97"/>
      <c r="K1847" s="97"/>
      <c r="L1847" s="97"/>
      <c r="M1847" s="19" t="s">
        <v>6025</v>
      </c>
      <c r="N1847" s="20" t="n">
        <v>43304</v>
      </c>
      <c r="O1847" s="207" t="s">
        <v>3963</v>
      </c>
      <c r="P1847" s="19" t="n">
        <v>1</v>
      </c>
      <c r="Q1847" s="15" t="s">
        <v>45</v>
      </c>
    </row>
    <row r="1848" customFormat="false" ht="13.8" hidden="false" customHeight="false" outlineLevel="0" collapsed="false">
      <c r="A1848" s="97"/>
      <c r="B1848" s="97"/>
      <c r="C1848" s="97"/>
      <c r="D1848" s="97"/>
      <c r="E1848" s="97"/>
      <c r="F1848" s="97"/>
      <c r="G1848" s="97"/>
      <c r="H1848" s="97"/>
      <c r="I1848" s="97"/>
      <c r="J1848" s="97"/>
      <c r="K1848" s="97"/>
      <c r="L1848" s="97"/>
      <c r="M1848" s="97"/>
      <c r="N1848" s="97"/>
      <c r="O1848" s="97"/>
      <c r="P1848" s="97"/>
      <c r="Q1848" s="15" t="s">
        <v>45</v>
      </c>
    </row>
    <row r="1849" customFormat="false" ht="13.8" hidden="false" customHeight="false" outlineLevel="0" collapsed="false">
      <c r="A1849" s="3" t="s">
        <v>34</v>
      </c>
      <c r="B1849" s="59" t="s">
        <v>1</v>
      </c>
      <c r="C1849" s="4" t="s">
        <v>35</v>
      </c>
      <c r="D1849" s="4" t="s">
        <v>3</v>
      </c>
      <c r="E1849" s="4" t="s">
        <v>1021</v>
      </c>
      <c r="F1849" s="5" t="s">
        <v>37</v>
      </c>
      <c r="G1849" s="4" t="s">
        <v>38</v>
      </c>
      <c r="H1849" s="6" t="s">
        <v>39</v>
      </c>
      <c r="I1849" s="6"/>
      <c r="J1849" s="6"/>
      <c r="K1849" s="6" t="s">
        <v>40</v>
      </c>
      <c r="L1849" s="6"/>
      <c r="M1849" s="4" t="s">
        <v>41</v>
      </c>
      <c r="N1849" s="6" t="s">
        <v>42</v>
      </c>
      <c r="O1849" s="370" t="s">
        <v>43</v>
      </c>
      <c r="P1849" s="4" t="s">
        <v>44</v>
      </c>
      <c r="Q1849" s="15" t="s">
        <v>45</v>
      </c>
    </row>
    <row r="1850" customFormat="false" ht="13.8" hidden="false" customHeight="false" outlineLevel="0" collapsed="false">
      <c r="A1850" s="105" t="n">
        <v>43305</v>
      </c>
      <c r="B1850" s="465" t="s">
        <v>260</v>
      </c>
      <c r="C1850" s="97"/>
      <c r="D1850" s="97"/>
      <c r="E1850" s="10"/>
      <c r="F1850" s="11" t="n">
        <f aca="false">G1850+H1850+K1850</f>
        <v>79100</v>
      </c>
      <c r="G1850" s="12" t="n">
        <f aca="false">SUM(G1851:G1868)</f>
        <v>79100</v>
      </c>
      <c r="H1850" s="115" t="n">
        <f aca="false">SUM(H1851:H1868)</f>
        <v>0</v>
      </c>
      <c r="I1850" s="12"/>
      <c r="J1850" s="12"/>
      <c r="K1850" s="12" t="n">
        <f aca="false">SUM(K1851:K1880)</f>
        <v>0</v>
      </c>
      <c r="L1850" s="12"/>
      <c r="M1850" s="466"/>
      <c r="N1850" s="466"/>
      <c r="O1850" s="97"/>
      <c r="P1850" s="12" t="n">
        <f aca="false">SUM(P1851:P23803)</f>
        <v>2.72260281764401E+038</v>
      </c>
      <c r="Q1850" s="15" t="s">
        <v>45</v>
      </c>
    </row>
    <row r="1851" customFormat="false" ht="13.8" hidden="false" customHeight="false" outlineLevel="0" collapsed="false">
      <c r="A1851" s="348" t="s">
        <v>1810</v>
      </c>
      <c r="B1851" s="110" t="n">
        <v>0.399305555555556</v>
      </c>
      <c r="C1851" s="19" t="n">
        <v>79295681187</v>
      </c>
      <c r="D1851" s="19" t="s">
        <v>110</v>
      </c>
      <c r="E1851" s="97"/>
      <c r="F1851" s="19" t="s">
        <v>6026</v>
      </c>
      <c r="G1851" s="19" t="n">
        <v>3100</v>
      </c>
      <c r="H1851" s="97"/>
      <c r="I1851" s="97"/>
      <c r="J1851" s="97"/>
      <c r="K1851" s="97"/>
      <c r="M1851" s="24" t="s">
        <v>6027</v>
      </c>
      <c r="N1851" s="20" t="n">
        <v>43305</v>
      </c>
      <c r="O1851" s="207" t="s">
        <v>3963</v>
      </c>
      <c r="P1851" s="19" t="n">
        <v>1</v>
      </c>
      <c r="Q1851" s="15" t="s">
        <v>45</v>
      </c>
    </row>
    <row r="1852" customFormat="false" ht="13.8" hidden="false" customHeight="false" outlineLevel="0" collapsed="false">
      <c r="A1852" s="348" t="s">
        <v>1814</v>
      </c>
      <c r="B1852" s="19" t="s">
        <v>1865</v>
      </c>
      <c r="C1852" s="19" t="s">
        <v>6028</v>
      </c>
      <c r="D1852" s="19" t="s">
        <v>476</v>
      </c>
      <c r="E1852" s="91" t="s">
        <v>6029</v>
      </c>
      <c r="F1852" s="97"/>
      <c r="G1852" s="19" t="n">
        <v>5100</v>
      </c>
      <c r="H1852" s="97"/>
      <c r="I1852" s="97"/>
      <c r="J1852" s="97"/>
      <c r="K1852" s="97"/>
      <c r="L1852" s="427"/>
      <c r="M1852" s="536" t="s">
        <v>6030</v>
      </c>
      <c r="N1852" s="20" t="n">
        <v>43305</v>
      </c>
      <c r="O1852" s="207" t="s">
        <v>3963</v>
      </c>
      <c r="P1852" s="19" t="n">
        <v>1</v>
      </c>
      <c r="Q1852" s="15" t="s">
        <v>45</v>
      </c>
    </row>
    <row r="1853" customFormat="false" ht="13.8" hidden="false" customHeight="false" outlineLevel="0" collapsed="false">
      <c r="A1853" s="348" t="s">
        <v>1819</v>
      </c>
      <c r="B1853" s="19" t="s">
        <v>6031</v>
      </c>
      <c r="C1853" s="24" t="s">
        <v>6032</v>
      </c>
      <c r="D1853" s="19" t="s">
        <v>476</v>
      </c>
      <c r="E1853" s="21" t="s">
        <v>6033</v>
      </c>
      <c r="F1853" s="21" t="s">
        <v>6034</v>
      </c>
      <c r="G1853" s="19" t="n">
        <v>5100</v>
      </c>
      <c r="H1853" s="97"/>
      <c r="I1853" s="97"/>
      <c r="J1853" s="97"/>
      <c r="K1853" s="97"/>
      <c r="L1853" s="97"/>
      <c r="M1853" s="91" t="s">
        <v>6035</v>
      </c>
      <c r="N1853" s="20" t="n">
        <v>43305</v>
      </c>
      <c r="O1853" s="207" t="s">
        <v>3963</v>
      </c>
      <c r="P1853" s="19" t="n">
        <v>1</v>
      </c>
      <c r="Q1853" s="15" t="s">
        <v>45</v>
      </c>
    </row>
    <row r="1854" customFormat="false" ht="13.8" hidden="false" customHeight="false" outlineLevel="0" collapsed="false">
      <c r="A1854" s="348" t="s">
        <v>1673</v>
      </c>
      <c r="B1854" s="110" t="n">
        <v>0.409027777777778</v>
      </c>
      <c r="C1854" s="19" t="n">
        <v>89998380691</v>
      </c>
      <c r="D1854" s="19" t="s">
        <v>110</v>
      </c>
      <c r="E1854" s="19" t="s">
        <v>3647</v>
      </c>
      <c r="F1854" s="19" t="s">
        <v>6036</v>
      </c>
      <c r="G1854" s="97"/>
      <c r="H1854" s="97"/>
      <c r="I1854" s="97"/>
      <c r="J1854" s="97"/>
      <c r="K1854" s="97"/>
      <c r="L1854" s="97"/>
      <c r="M1854" s="97"/>
      <c r="N1854" s="97"/>
      <c r="O1854" s="297" t="s">
        <v>6037</v>
      </c>
      <c r="P1854" s="19" t="n">
        <v>1</v>
      </c>
      <c r="Q1854" s="15" t="s">
        <v>45</v>
      </c>
    </row>
    <row r="1855" customFormat="false" ht="13.8" hidden="false" customHeight="false" outlineLevel="0" collapsed="false">
      <c r="A1855" s="348" t="s">
        <v>1678</v>
      </c>
      <c r="B1855" s="19" t="s">
        <v>51</v>
      </c>
      <c r="C1855" s="211" t="s">
        <v>6038</v>
      </c>
      <c r="D1855" s="19" t="s">
        <v>4339</v>
      </c>
      <c r="E1855" s="91" t="s">
        <v>6039</v>
      </c>
      <c r="F1855" s="19" t="s">
        <v>3639</v>
      </c>
      <c r="G1855" s="19" t="n">
        <v>4000</v>
      </c>
      <c r="H1855" s="97"/>
      <c r="I1855" s="97"/>
      <c r="J1855" s="97"/>
      <c r="K1855" s="97"/>
      <c r="L1855" s="97"/>
      <c r="M1855" s="19" t="s">
        <v>6040</v>
      </c>
      <c r="N1855" s="20" t="n">
        <v>43305</v>
      </c>
      <c r="O1855" s="207" t="s">
        <v>3963</v>
      </c>
      <c r="P1855" s="19" t="n">
        <v>1</v>
      </c>
      <c r="Q1855" s="15" t="s">
        <v>45</v>
      </c>
    </row>
    <row r="1856" customFormat="false" ht="13.8" hidden="false" customHeight="false" outlineLevel="0" collapsed="false">
      <c r="A1856" s="348" t="s">
        <v>1732</v>
      </c>
      <c r="B1856" s="19" t="s">
        <v>1483</v>
      </c>
      <c r="C1856" s="211" t="s">
        <v>6041</v>
      </c>
      <c r="D1856" s="19" t="s">
        <v>4339</v>
      </c>
      <c r="E1856" s="91" t="s">
        <v>6042</v>
      </c>
      <c r="F1856" s="19" t="s">
        <v>48</v>
      </c>
      <c r="G1856" s="19" t="n">
        <v>5400</v>
      </c>
      <c r="H1856" s="97"/>
      <c r="I1856" s="97"/>
      <c r="J1856" s="97"/>
      <c r="K1856" s="97"/>
      <c r="L1856" s="97"/>
      <c r="M1856" s="19" t="s">
        <v>6043</v>
      </c>
      <c r="N1856" s="20" t="n">
        <v>43305</v>
      </c>
      <c r="O1856" s="207" t="s">
        <v>3963</v>
      </c>
      <c r="P1856" s="19" t="n">
        <v>1</v>
      </c>
      <c r="Q1856" s="15" t="s">
        <v>45</v>
      </c>
    </row>
    <row r="1857" customFormat="false" ht="13.8" hidden="false" customHeight="false" outlineLevel="0" collapsed="false">
      <c r="A1857" s="348" t="s">
        <v>1833</v>
      </c>
      <c r="B1857" s="19" t="s">
        <v>589</v>
      </c>
      <c r="C1857" s="91" t="s">
        <v>6044</v>
      </c>
      <c r="D1857" s="19" t="s">
        <v>476</v>
      </c>
      <c r="E1857" s="91" t="s">
        <v>6045</v>
      </c>
      <c r="F1857" s="19" t="s">
        <v>6046</v>
      </c>
      <c r="G1857" s="19" t="n">
        <v>3500</v>
      </c>
      <c r="H1857" s="97"/>
      <c r="I1857" s="97"/>
      <c r="J1857" s="97"/>
      <c r="K1857" s="97"/>
      <c r="L1857" s="97"/>
      <c r="M1857" s="91" t="s">
        <v>6047</v>
      </c>
      <c r="N1857" s="20" t="n">
        <v>43306</v>
      </c>
      <c r="O1857" s="207" t="s">
        <v>3963</v>
      </c>
      <c r="P1857" s="97"/>
      <c r="Q1857" s="15" t="s">
        <v>45</v>
      </c>
    </row>
    <row r="1858" customFormat="false" ht="13.8" hidden="false" customHeight="false" outlineLevel="0" collapsed="false">
      <c r="A1858" s="348" t="s">
        <v>1839</v>
      </c>
      <c r="B1858" s="19" t="s">
        <v>556</v>
      </c>
      <c r="C1858" s="19" t="s">
        <v>6048</v>
      </c>
      <c r="D1858" s="19" t="s">
        <v>4339</v>
      </c>
      <c r="E1858" s="91" t="s">
        <v>6049</v>
      </c>
      <c r="F1858" s="91" t="s">
        <v>3584</v>
      </c>
      <c r="G1858" s="19" t="n">
        <v>5700</v>
      </c>
      <c r="H1858" s="97"/>
      <c r="I1858" s="97"/>
      <c r="J1858" s="97"/>
      <c r="K1858" s="97"/>
      <c r="L1858" s="97"/>
      <c r="M1858" s="19" t="s">
        <v>6050</v>
      </c>
      <c r="N1858" s="20" t="n">
        <v>43306</v>
      </c>
      <c r="O1858" s="207" t="s">
        <v>3963</v>
      </c>
      <c r="P1858" s="19" t="n">
        <v>1</v>
      </c>
      <c r="Q1858" s="15" t="s">
        <v>45</v>
      </c>
    </row>
    <row r="1859" customFormat="false" ht="13.8" hidden="false" customHeight="false" outlineLevel="0" collapsed="false">
      <c r="A1859" s="348" t="s">
        <v>1746</v>
      </c>
      <c r="B1859" s="19" t="s">
        <v>214</v>
      </c>
      <c r="C1859" s="19" t="s">
        <v>6051</v>
      </c>
      <c r="D1859" s="19" t="s">
        <v>4339</v>
      </c>
      <c r="E1859" s="91" t="s">
        <v>6052</v>
      </c>
      <c r="F1859" s="19" t="s">
        <v>48</v>
      </c>
      <c r="G1859" s="19" t="n">
        <v>4300</v>
      </c>
      <c r="H1859" s="97"/>
      <c r="I1859" s="97"/>
      <c r="J1859" s="97"/>
      <c r="K1859" s="97"/>
      <c r="L1859" s="97"/>
      <c r="M1859" s="19" t="s">
        <v>6053</v>
      </c>
      <c r="N1859" s="20" t="n">
        <v>43306</v>
      </c>
      <c r="O1859" s="207" t="s">
        <v>3963</v>
      </c>
      <c r="P1859" s="19" t="n">
        <v>1</v>
      </c>
      <c r="Q1859" s="15" t="s">
        <v>45</v>
      </c>
    </row>
    <row r="1860" customFormat="false" ht="13.8" hidden="false" customHeight="false" outlineLevel="0" collapsed="false">
      <c r="A1860" s="348" t="s">
        <v>1696</v>
      </c>
      <c r="B1860" s="19" t="s">
        <v>354</v>
      </c>
      <c r="C1860" s="91" t="s">
        <v>6054</v>
      </c>
      <c r="D1860" s="19" t="s">
        <v>4339</v>
      </c>
      <c r="E1860" s="91" t="s">
        <v>6055</v>
      </c>
      <c r="F1860" s="19" t="s">
        <v>48</v>
      </c>
      <c r="G1860" s="19" t="n">
        <v>5500</v>
      </c>
      <c r="H1860" s="97"/>
      <c r="I1860" s="97"/>
      <c r="J1860" s="97"/>
      <c r="K1860" s="97"/>
      <c r="L1860" s="97"/>
      <c r="M1860" s="19" t="s">
        <v>6056</v>
      </c>
      <c r="N1860" s="20" t="n">
        <v>43309</v>
      </c>
      <c r="O1860" s="207" t="s">
        <v>3963</v>
      </c>
      <c r="P1860" s="19" t="n">
        <v>1</v>
      </c>
      <c r="Q1860" s="15" t="s">
        <v>45</v>
      </c>
    </row>
    <row r="1861" customFormat="false" ht="13.8" hidden="false" customHeight="false" outlineLevel="0" collapsed="false">
      <c r="A1861" s="348" t="s">
        <v>1758</v>
      </c>
      <c r="B1861" s="19" t="s">
        <v>776</v>
      </c>
      <c r="C1861" s="91" t="s">
        <v>6057</v>
      </c>
      <c r="D1861" s="19" t="s">
        <v>4339</v>
      </c>
      <c r="E1861" s="91" t="s">
        <v>6058</v>
      </c>
      <c r="F1861" s="19" t="s">
        <v>3639</v>
      </c>
      <c r="G1861" s="19" t="n">
        <v>5700</v>
      </c>
      <c r="H1861" s="97"/>
      <c r="I1861" s="97"/>
      <c r="J1861" s="97"/>
      <c r="K1861" s="97"/>
      <c r="L1861" s="97"/>
      <c r="M1861" s="19" t="s">
        <v>6059</v>
      </c>
      <c r="N1861" s="20" t="n">
        <v>43305</v>
      </c>
      <c r="O1861" s="207" t="s">
        <v>3963</v>
      </c>
      <c r="P1861" s="19" t="n">
        <v>1</v>
      </c>
      <c r="Q1861" s="15" t="s">
        <v>45</v>
      </c>
    </row>
    <row r="1862" customFormat="false" ht="13.8" hidden="false" customHeight="false" outlineLevel="0" collapsed="false">
      <c r="A1862" s="348" t="s">
        <v>1761</v>
      </c>
      <c r="B1862" s="20" t="n">
        <v>43233</v>
      </c>
      <c r="C1862" s="19" t="s">
        <v>6060</v>
      </c>
      <c r="D1862" s="19" t="s">
        <v>4339</v>
      </c>
      <c r="E1862" s="91" t="s">
        <v>6061</v>
      </c>
      <c r="F1862" s="19" t="s">
        <v>3639</v>
      </c>
      <c r="G1862" s="19" t="s">
        <v>933</v>
      </c>
      <c r="H1862" s="97"/>
      <c r="I1862" s="97"/>
      <c r="J1862" s="97"/>
      <c r="K1862" s="97"/>
      <c r="L1862" s="97"/>
      <c r="M1862" s="97"/>
      <c r="N1862" s="97"/>
      <c r="O1862" s="152" t="s">
        <v>6062</v>
      </c>
      <c r="P1862" s="19" t="n">
        <v>1</v>
      </c>
      <c r="Q1862" s="15" t="s">
        <v>45</v>
      </c>
    </row>
    <row r="1863" customFormat="false" ht="13.8" hidden="false" customHeight="false" outlineLevel="0" collapsed="false">
      <c r="A1863" s="348" t="s">
        <v>1765</v>
      </c>
      <c r="B1863" s="150" t="n">
        <v>43386</v>
      </c>
      <c r="C1863" s="19" t="s">
        <v>6063</v>
      </c>
      <c r="D1863" s="19" t="s">
        <v>4339</v>
      </c>
      <c r="E1863" s="91" t="s">
        <v>6064</v>
      </c>
      <c r="F1863" s="19" t="s">
        <v>3809</v>
      </c>
      <c r="G1863" s="97"/>
      <c r="H1863" s="97"/>
      <c r="I1863" s="97"/>
      <c r="J1863" s="97"/>
      <c r="K1863" s="97"/>
      <c r="L1863" s="97"/>
      <c r="M1863" s="97"/>
      <c r="N1863" s="97"/>
      <c r="O1863" s="247" t="s">
        <v>6065</v>
      </c>
      <c r="P1863" s="19" t="n">
        <v>1</v>
      </c>
      <c r="Q1863" s="15" t="s">
        <v>45</v>
      </c>
    </row>
    <row r="1864" customFormat="false" ht="13.8" hidden="false" customHeight="false" outlineLevel="0" collapsed="false">
      <c r="A1864" s="348" t="s">
        <v>4300</v>
      </c>
      <c r="B1864" s="19" t="s">
        <v>404</v>
      </c>
      <c r="C1864" s="91" t="s">
        <v>6066</v>
      </c>
      <c r="D1864" s="19" t="s">
        <v>4339</v>
      </c>
      <c r="E1864" s="91" t="s">
        <v>6067</v>
      </c>
      <c r="F1864" s="19" t="s">
        <v>4157</v>
      </c>
      <c r="G1864" s="19" t="n">
        <v>15000</v>
      </c>
      <c r="H1864" s="97"/>
      <c r="I1864" s="97"/>
      <c r="J1864" s="97"/>
      <c r="K1864" s="97"/>
      <c r="L1864" s="97"/>
      <c r="M1864" s="19" t="s">
        <v>6068</v>
      </c>
      <c r="N1864" s="20" t="n">
        <v>43306</v>
      </c>
      <c r="O1864" s="207" t="s">
        <v>3963</v>
      </c>
      <c r="P1864" s="19" t="n">
        <v>1</v>
      </c>
      <c r="Q1864" s="15" t="s">
        <v>45</v>
      </c>
    </row>
    <row r="1865" customFormat="false" ht="13.8" hidden="false" customHeight="false" outlineLevel="0" collapsed="false">
      <c r="A1865" s="348" t="s">
        <v>4304</v>
      </c>
      <c r="B1865" s="150" t="n">
        <v>43388</v>
      </c>
      <c r="C1865" s="19" t="s">
        <v>6069</v>
      </c>
      <c r="D1865" s="19" t="s">
        <v>476</v>
      </c>
      <c r="E1865" s="91" t="s">
        <v>6070</v>
      </c>
      <c r="F1865" s="19" t="s">
        <v>6071</v>
      </c>
      <c r="G1865" s="19" t="n">
        <v>5100</v>
      </c>
      <c r="H1865" s="97"/>
      <c r="I1865" s="97"/>
      <c r="J1865" s="97"/>
      <c r="K1865" s="97"/>
      <c r="L1865" s="97"/>
      <c r="M1865" s="19" t="s">
        <v>6072</v>
      </c>
      <c r="N1865" s="20" t="n">
        <v>43307</v>
      </c>
      <c r="O1865" s="207" t="s">
        <v>3963</v>
      </c>
      <c r="P1865" s="19" t="n">
        <v>1</v>
      </c>
      <c r="Q1865" s="15" t="s">
        <v>45</v>
      </c>
    </row>
    <row r="1866" customFormat="false" ht="13.8" hidden="false" customHeight="false" outlineLevel="0" collapsed="false">
      <c r="A1866" s="19" t="s">
        <v>6073</v>
      </c>
      <c r="B1866" s="19" t="s">
        <v>3731</v>
      </c>
      <c r="C1866" s="19" t="s">
        <v>4190</v>
      </c>
      <c r="D1866" s="19" t="s">
        <v>6074</v>
      </c>
      <c r="E1866" s="19" t="s">
        <v>6073</v>
      </c>
      <c r="F1866" s="19" t="s">
        <v>6073</v>
      </c>
      <c r="G1866" s="19" t="n">
        <v>1500</v>
      </c>
      <c r="H1866" s="97"/>
      <c r="I1866" s="97"/>
      <c r="J1866" s="97"/>
      <c r="K1866" s="97"/>
      <c r="L1866" s="97"/>
      <c r="M1866" s="19" t="s">
        <v>6073</v>
      </c>
      <c r="N1866" s="19" t="s">
        <v>6073</v>
      </c>
      <c r="O1866" s="227" t="s">
        <v>6073</v>
      </c>
      <c r="P1866" s="19" t="n">
        <v>1</v>
      </c>
      <c r="Q1866" s="15" t="s">
        <v>45</v>
      </c>
    </row>
    <row r="1867" customFormat="false" ht="13.8" hidden="false" customHeight="false" outlineLevel="0" collapsed="false">
      <c r="A1867" s="348" t="s">
        <v>4309</v>
      </c>
      <c r="B1867" s="20" t="n">
        <v>43175</v>
      </c>
      <c r="C1867" s="19" t="s">
        <v>6075</v>
      </c>
      <c r="D1867" s="19" t="s">
        <v>4339</v>
      </c>
      <c r="E1867" s="91" t="s">
        <v>6076</v>
      </c>
      <c r="F1867" s="19" t="s">
        <v>6077</v>
      </c>
      <c r="G1867" s="19" t="n">
        <v>4000</v>
      </c>
      <c r="H1867" s="97"/>
      <c r="I1867" s="97"/>
      <c r="J1867" s="97"/>
      <c r="K1867" s="97"/>
      <c r="L1867" s="97"/>
      <c r="M1867" s="19" t="s">
        <v>6078</v>
      </c>
      <c r="N1867" s="20" t="n">
        <v>43309</v>
      </c>
      <c r="O1867" s="207" t="s">
        <v>3963</v>
      </c>
      <c r="P1867" s="19" t="n">
        <v>1</v>
      </c>
      <c r="Q1867" s="15" t="s">
        <v>45</v>
      </c>
    </row>
    <row r="1868" customFormat="false" ht="13.8" hidden="false" customHeight="false" outlineLevel="0" collapsed="false">
      <c r="A1868" s="348" t="s">
        <v>1781</v>
      </c>
      <c r="B1868" s="19" t="s">
        <v>185</v>
      </c>
      <c r="C1868" s="19" t="s">
        <v>6079</v>
      </c>
      <c r="D1868" s="19" t="s">
        <v>4339</v>
      </c>
      <c r="E1868" s="91" t="s">
        <v>6080</v>
      </c>
      <c r="F1868" s="19" t="s">
        <v>3639</v>
      </c>
      <c r="G1868" s="19" t="n">
        <v>6100</v>
      </c>
      <c r="H1868" s="97"/>
      <c r="I1868" s="97"/>
      <c r="J1868" s="97"/>
      <c r="K1868" s="97"/>
      <c r="L1868" s="97"/>
      <c r="M1868" s="19" t="s">
        <v>6081</v>
      </c>
      <c r="N1868" s="20" t="n">
        <v>43307</v>
      </c>
      <c r="O1868" s="207" t="s">
        <v>3963</v>
      </c>
      <c r="P1868" s="19" t="n">
        <v>1</v>
      </c>
      <c r="Q1868" s="15" t="s">
        <v>45</v>
      </c>
    </row>
    <row r="1869" customFormat="false" ht="13.8" hidden="false" customHeight="false" outlineLevel="0" collapsed="false">
      <c r="A1869" s="3" t="s">
        <v>34</v>
      </c>
      <c r="B1869" s="59" t="s">
        <v>1</v>
      </c>
      <c r="C1869" s="4" t="s">
        <v>35</v>
      </c>
      <c r="D1869" s="4" t="s">
        <v>3</v>
      </c>
      <c r="E1869" s="4" t="s">
        <v>1021</v>
      </c>
      <c r="F1869" s="5" t="s">
        <v>37</v>
      </c>
      <c r="G1869" s="4" t="s">
        <v>38</v>
      </c>
      <c r="H1869" s="6" t="s">
        <v>39</v>
      </c>
      <c r="I1869" s="6"/>
      <c r="J1869" s="6"/>
      <c r="K1869" s="6" t="s">
        <v>40</v>
      </c>
      <c r="L1869" s="6"/>
      <c r="M1869" s="4" t="s">
        <v>41</v>
      </c>
      <c r="N1869" s="6" t="s">
        <v>42</v>
      </c>
      <c r="O1869" s="370" t="s">
        <v>43</v>
      </c>
      <c r="P1869" s="4" t="s">
        <v>44</v>
      </c>
      <c r="Q1869" s="15" t="s">
        <v>45</v>
      </c>
    </row>
    <row r="1870" customFormat="false" ht="13.8" hidden="false" customHeight="false" outlineLevel="0" collapsed="false">
      <c r="A1870" s="105" t="n">
        <v>43306</v>
      </c>
      <c r="B1870" s="465" t="s">
        <v>311</v>
      </c>
      <c r="C1870" s="97"/>
      <c r="D1870" s="97"/>
      <c r="E1870" s="10"/>
      <c r="F1870" s="11" t="n">
        <f aca="false">G1870+H1870+K1870</f>
        <v>88680</v>
      </c>
      <c r="G1870" s="12" t="n">
        <f aca="false">SUM(G1871:G1909)</f>
        <v>88680</v>
      </c>
      <c r="H1870" s="115" t="n">
        <f aca="false">SUM(H1871:H1909)</f>
        <v>0</v>
      </c>
      <c r="I1870" s="12"/>
      <c r="J1870" s="12"/>
      <c r="K1870" s="12" t="n">
        <f aca="false">SUM(K1871:K1909)</f>
        <v>0</v>
      </c>
      <c r="L1870" s="12"/>
      <c r="M1870" s="466"/>
      <c r="N1870" s="466"/>
      <c r="O1870" s="97"/>
      <c r="P1870" s="12" t="n">
        <f aca="false">SUM(P1871:P23823)</f>
        <v>1.36130140882201E+038</v>
      </c>
      <c r="Q1870" s="15" t="s">
        <v>45</v>
      </c>
    </row>
    <row r="1871" customFormat="false" ht="13.8" hidden="false" customHeight="false" outlineLevel="0" collapsed="false">
      <c r="A1871" s="348" t="s">
        <v>1810</v>
      </c>
      <c r="B1871" s="110" t="n">
        <v>0.386111111111111</v>
      </c>
      <c r="C1871" s="19" t="s">
        <v>6082</v>
      </c>
      <c r="D1871" s="19" t="s">
        <v>110</v>
      </c>
      <c r="E1871" s="19" t="s">
        <v>129</v>
      </c>
      <c r="F1871" s="19" t="s">
        <v>6083</v>
      </c>
      <c r="G1871" s="19" t="n">
        <v>6100</v>
      </c>
      <c r="H1871" s="97"/>
      <c r="I1871" s="97"/>
      <c r="J1871" s="97"/>
      <c r="K1871" s="97"/>
      <c r="L1871" s="97"/>
      <c r="M1871" s="30" t="s">
        <v>6084</v>
      </c>
      <c r="N1871" s="20" t="n">
        <v>43307</v>
      </c>
      <c r="O1871" s="207" t="s">
        <v>3963</v>
      </c>
      <c r="P1871" s="19" t="n">
        <v>1</v>
      </c>
      <c r="Q1871" s="15" t="s">
        <v>45</v>
      </c>
    </row>
    <row r="1872" customFormat="false" ht="13.8" hidden="false" customHeight="false" outlineLevel="0" collapsed="false">
      <c r="A1872" s="348" t="s">
        <v>1814</v>
      </c>
      <c r="B1872" s="19" t="s">
        <v>6085</v>
      </c>
      <c r="C1872" s="19" t="s">
        <v>6086</v>
      </c>
      <c r="D1872" s="19" t="s">
        <v>476</v>
      </c>
      <c r="E1872" s="91" t="s">
        <v>6087</v>
      </c>
      <c r="F1872" s="19" t="s">
        <v>6088</v>
      </c>
      <c r="G1872" s="19" t="n">
        <v>5100</v>
      </c>
      <c r="H1872" s="97"/>
      <c r="I1872" s="97"/>
      <c r="J1872" s="97"/>
      <c r="K1872" s="97"/>
      <c r="L1872" s="97"/>
      <c r="M1872" s="9" t="s">
        <v>6089</v>
      </c>
      <c r="N1872" s="20" t="n">
        <v>43307</v>
      </c>
      <c r="O1872" s="207" t="s">
        <v>3963</v>
      </c>
      <c r="P1872" s="19" t="n">
        <v>1</v>
      </c>
      <c r="Q1872" s="15" t="s">
        <v>45</v>
      </c>
    </row>
    <row r="1873" customFormat="false" ht="13.8" hidden="false" customHeight="false" outlineLevel="0" collapsed="false">
      <c r="A1873" s="348" t="s">
        <v>1819</v>
      </c>
      <c r="B1873" s="19" t="s">
        <v>2066</v>
      </c>
      <c r="C1873" s="19" t="s">
        <v>6090</v>
      </c>
      <c r="D1873" s="19" t="s">
        <v>476</v>
      </c>
      <c r="E1873" s="19" t="s">
        <v>6091</v>
      </c>
      <c r="F1873" s="19" t="s">
        <v>6083</v>
      </c>
      <c r="G1873" s="19" t="s">
        <v>1001</v>
      </c>
      <c r="H1873" s="97"/>
      <c r="I1873" s="97"/>
      <c r="J1873" s="97"/>
      <c r="K1873" s="97"/>
      <c r="L1873" s="97"/>
      <c r="M1873" s="9" t="s">
        <v>6092</v>
      </c>
      <c r="N1873" s="20" t="n">
        <v>43307</v>
      </c>
      <c r="O1873" s="207" t="s">
        <v>3963</v>
      </c>
      <c r="P1873" s="19" t="n">
        <v>1</v>
      </c>
      <c r="Q1873" s="15" t="s">
        <v>45</v>
      </c>
    </row>
    <row r="1874" customFormat="false" ht="13.8" hidden="false" customHeight="false" outlineLevel="0" collapsed="false">
      <c r="A1874" s="348" t="s">
        <v>1673</v>
      </c>
      <c r="B1874" s="110" t="n">
        <v>0.398611111111111</v>
      </c>
      <c r="C1874" s="98" t="n">
        <v>89264769107</v>
      </c>
      <c r="D1874" s="19" t="s">
        <v>110</v>
      </c>
      <c r="E1874" s="19" t="s">
        <v>6093</v>
      </c>
      <c r="F1874" s="19" t="s">
        <v>6094</v>
      </c>
      <c r="G1874" s="19" t="s">
        <v>4928</v>
      </c>
      <c r="H1874" s="97"/>
      <c r="I1874" s="97"/>
      <c r="J1874" s="97"/>
      <c r="K1874" s="97"/>
      <c r="L1874" s="97"/>
      <c r="M1874" s="97"/>
      <c r="N1874" s="97"/>
      <c r="O1874" s="365" t="s">
        <v>6095</v>
      </c>
      <c r="P1874" s="19" t="n">
        <v>1</v>
      </c>
      <c r="Q1874" s="15" t="s">
        <v>45</v>
      </c>
    </row>
    <row r="1875" customFormat="false" ht="13.8" hidden="false" customHeight="false" outlineLevel="0" collapsed="false">
      <c r="A1875" s="348" t="s">
        <v>1678</v>
      </c>
      <c r="B1875" s="110" t="n">
        <v>0.409027777777778</v>
      </c>
      <c r="C1875" s="113" t="s">
        <v>6096</v>
      </c>
      <c r="D1875" s="19" t="s">
        <v>6097</v>
      </c>
      <c r="E1875" s="91" t="s">
        <v>6098</v>
      </c>
      <c r="F1875" s="19" t="s">
        <v>6099</v>
      </c>
      <c r="G1875" s="19" t="n">
        <v>3830</v>
      </c>
      <c r="H1875" s="97"/>
      <c r="I1875" s="97"/>
      <c r="J1875" s="97"/>
      <c r="K1875" s="97"/>
      <c r="L1875" s="97"/>
      <c r="M1875" s="9" t="s">
        <v>6100</v>
      </c>
      <c r="N1875" s="20" t="n">
        <v>43307</v>
      </c>
      <c r="O1875" s="207" t="s">
        <v>3963</v>
      </c>
      <c r="P1875" s="19" t="n">
        <v>1</v>
      </c>
      <c r="Q1875" s="15" t="s">
        <v>45</v>
      </c>
    </row>
    <row r="1876" customFormat="false" ht="13.8" hidden="false" customHeight="false" outlineLevel="0" collapsed="false">
      <c r="A1876" s="348" t="s">
        <v>1732</v>
      </c>
      <c r="B1876" s="110" t="n">
        <v>0.41875</v>
      </c>
      <c r="C1876" s="19" t="s">
        <v>6101</v>
      </c>
      <c r="D1876" s="19" t="s">
        <v>110</v>
      </c>
      <c r="E1876" s="19" t="s">
        <v>6102</v>
      </c>
      <c r="F1876" s="19" t="s">
        <v>6103</v>
      </c>
      <c r="G1876" s="19" t="n">
        <v>6200</v>
      </c>
      <c r="H1876" s="97"/>
      <c r="I1876" s="97"/>
      <c r="J1876" s="97"/>
      <c r="K1876" s="97"/>
      <c r="L1876" s="97"/>
      <c r="M1876" s="30" t="s">
        <v>6104</v>
      </c>
      <c r="N1876" s="20" t="n">
        <v>43306</v>
      </c>
      <c r="O1876" s="207" t="s">
        <v>3963</v>
      </c>
      <c r="P1876" s="19" t="n">
        <v>1</v>
      </c>
      <c r="Q1876" s="15" t="s">
        <v>45</v>
      </c>
    </row>
    <row r="1877" customFormat="false" ht="13.8" hidden="false" customHeight="false" outlineLevel="0" collapsed="false">
      <c r="A1877" s="348" t="s">
        <v>1833</v>
      </c>
      <c r="B1877" s="20" t="n">
        <v>43322</v>
      </c>
      <c r="C1877" s="19" t="s">
        <v>6105</v>
      </c>
      <c r="D1877" s="19" t="s">
        <v>476</v>
      </c>
      <c r="E1877" s="19" t="s">
        <v>6106</v>
      </c>
      <c r="F1877" s="19" t="s">
        <v>6107</v>
      </c>
      <c r="G1877" s="19" t="s">
        <v>4928</v>
      </c>
      <c r="H1877" s="97"/>
      <c r="I1877" s="97"/>
      <c r="J1877" s="97"/>
      <c r="K1877" s="97"/>
      <c r="L1877" s="97"/>
      <c r="M1877" s="30"/>
      <c r="N1877" s="97"/>
      <c r="O1877" s="152" t="s">
        <v>6108</v>
      </c>
      <c r="P1877" s="19" t="n">
        <v>1</v>
      </c>
      <c r="Q1877" s="15" t="s">
        <v>45</v>
      </c>
    </row>
    <row r="1878" customFormat="false" ht="13.8" hidden="false" customHeight="false" outlineLevel="0" collapsed="false">
      <c r="A1878" s="348" t="s">
        <v>1839</v>
      </c>
      <c r="B1878" s="19" t="s">
        <v>4262</v>
      </c>
      <c r="C1878" s="19" t="s">
        <v>6109</v>
      </c>
      <c r="D1878" s="19" t="s">
        <v>476</v>
      </c>
      <c r="E1878" s="91" t="s">
        <v>6110</v>
      </c>
      <c r="F1878" s="19" t="s">
        <v>6111</v>
      </c>
      <c r="G1878" s="19" t="n">
        <v>7000</v>
      </c>
      <c r="H1878" s="97"/>
      <c r="I1878" s="97"/>
      <c r="J1878" s="97"/>
      <c r="K1878" s="97"/>
      <c r="L1878" s="97"/>
      <c r="M1878" s="30" t="s">
        <v>6112</v>
      </c>
      <c r="N1878" s="20" t="n">
        <v>43308</v>
      </c>
      <c r="O1878" s="207" t="s">
        <v>3963</v>
      </c>
      <c r="P1878" s="19" t="n">
        <v>1</v>
      </c>
      <c r="Q1878" s="15" t="s">
        <v>45</v>
      </c>
    </row>
    <row r="1879" customFormat="false" ht="13.8" hidden="false" customHeight="false" outlineLevel="0" collapsed="false">
      <c r="A1879" s="348" t="s">
        <v>1746</v>
      </c>
      <c r="B1879" s="110" t="n">
        <v>0.435416666666667</v>
      </c>
      <c r="C1879" s="56" t="n">
        <v>79250220873</v>
      </c>
      <c r="D1879" s="19" t="s">
        <v>110</v>
      </c>
      <c r="E1879" s="19" t="s">
        <v>6113</v>
      </c>
      <c r="F1879" s="19" t="s">
        <v>6114</v>
      </c>
      <c r="G1879" s="19" t="n">
        <v>4000</v>
      </c>
      <c r="H1879" s="19"/>
      <c r="I1879" s="97"/>
      <c r="J1879" s="97"/>
      <c r="K1879" s="97"/>
      <c r="L1879" s="97"/>
      <c r="M1879" s="30" t="s">
        <v>6115</v>
      </c>
      <c r="N1879" s="20" t="n">
        <v>43307</v>
      </c>
      <c r="O1879" s="207" t="s">
        <v>3963</v>
      </c>
      <c r="P1879" s="19" t="n">
        <v>1</v>
      </c>
      <c r="Q1879" s="15" t="s">
        <v>45</v>
      </c>
    </row>
    <row r="1880" customFormat="false" ht="13.8" hidden="false" customHeight="false" outlineLevel="0" collapsed="false">
      <c r="A1880" s="348" t="s">
        <v>1696</v>
      </c>
      <c r="B1880" s="110" t="n">
        <v>0.439583333333333</v>
      </c>
      <c r="C1880" s="19" t="s">
        <v>6116</v>
      </c>
      <c r="D1880" s="19" t="s">
        <v>110</v>
      </c>
      <c r="E1880" s="19" t="s">
        <v>6117</v>
      </c>
      <c r="F1880" s="19" t="s">
        <v>6118</v>
      </c>
      <c r="G1880" s="19" t="s">
        <v>2950</v>
      </c>
      <c r="H1880" s="97"/>
      <c r="I1880" s="97"/>
      <c r="J1880" s="97"/>
      <c r="K1880" s="97"/>
      <c r="L1880" s="97"/>
      <c r="M1880" s="97"/>
      <c r="N1880" s="97"/>
      <c r="O1880" s="152" t="s">
        <v>6119</v>
      </c>
      <c r="P1880" s="19" t="n">
        <v>1</v>
      </c>
      <c r="Q1880" s="15" t="s">
        <v>45</v>
      </c>
    </row>
    <row r="1881" customFormat="false" ht="13.8" hidden="false" customHeight="false" outlineLevel="0" collapsed="false">
      <c r="A1881" s="348" t="s">
        <v>1758</v>
      </c>
      <c r="B1881" s="110" t="n">
        <v>0.444444444444444</v>
      </c>
      <c r="C1881" s="19" t="s">
        <v>6120</v>
      </c>
      <c r="D1881" s="19" t="s">
        <v>110</v>
      </c>
      <c r="E1881" s="19" t="s">
        <v>6121</v>
      </c>
      <c r="F1881" s="19" t="s">
        <v>2910</v>
      </c>
      <c r="G1881" s="19" t="n">
        <v>5350</v>
      </c>
      <c r="H1881" s="97"/>
      <c r="I1881" s="97"/>
      <c r="J1881" s="97"/>
      <c r="K1881" s="97"/>
      <c r="L1881" s="97"/>
      <c r="M1881" s="30" t="s">
        <v>6122</v>
      </c>
      <c r="N1881" s="20" t="n">
        <v>43308</v>
      </c>
      <c r="O1881" s="207" t="s">
        <v>3963</v>
      </c>
      <c r="P1881" s="19" t="n">
        <v>1</v>
      </c>
      <c r="Q1881" s="15" t="s">
        <v>45</v>
      </c>
    </row>
    <row r="1882" customFormat="false" ht="13.8" hidden="false" customHeight="false" outlineLevel="0" collapsed="false">
      <c r="A1882" s="348" t="s">
        <v>1761</v>
      </c>
      <c r="B1882" s="110" t="n">
        <v>0.450694444444444</v>
      </c>
      <c r="C1882" s="329" t="s">
        <v>6123</v>
      </c>
      <c r="D1882" s="19" t="s">
        <v>110</v>
      </c>
      <c r="E1882" s="97"/>
      <c r="F1882" s="19" t="s">
        <v>3584</v>
      </c>
      <c r="G1882" s="19" t="s">
        <v>3858</v>
      </c>
      <c r="H1882" s="97"/>
      <c r="I1882" s="97"/>
      <c r="J1882" s="97"/>
      <c r="K1882" s="97"/>
      <c r="L1882" s="97"/>
      <c r="M1882" s="97"/>
      <c r="N1882" s="97"/>
      <c r="O1882" s="369" t="s">
        <v>6124</v>
      </c>
      <c r="P1882" s="19" t="n">
        <v>1</v>
      </c>
      <c r="Q1882" s="15" t="s">
        <v>45</v>
      </c>
    </row>
    <row r="1883" customFormat="false" ht="13.8" hidden="false" customHeight="false" outlineLevel="0" collapsed="false">
      <c r="A1883" s="348" t="s">
        <v>1765</v>
      </c>
      <c r="B1883" s="19" t="s">
        <v>457</v>
      </c>
      <c r="C1883" s="19" t="s">
        <v>6125</v>
      </c>
      <c r="D1883" s="19" t="s">
        <v>4339</v>
      </c>
      <c r="E1883" s="91" t="s">
        <v>6126</v>
      </c>
      <c r="F1883" s="19" t="s">
        <v>6083</v>
      </c>
      <c r="G1883" s="19" t="n">
        <v>4300</v>
      </c>
      <c r="H1883" s="97"/>
      <c r="I1883" s="97"/>
      <c r="J1883" s="97"/>
      <c r="K1883" s="97"/>
      <c r="L1883" s="97"/>
      <c r="M1883" s="19" t="s">
        <v>6127</v>
      </c>
      <c r="N1883" s="20" t="n">
        <v>43311</v>
      </c>
      <c r="O1883" s="207" t="s">
        <v>3963</v>
      </c>
      <c r="P1883" s="19" t="n">
        <v>1</v>
      </c>
      <c r="Q1883" s="15" t="s">
        <v>45</v>
      </c>
    </row>
    <row r="1884" customFormat="false" ht="13.8" hidden="false" customHeight="false" outlineLevel="0" collapsed="false">
      <c r="A1884" s="348" t="s">
        <v>4300</v>
      </c>
      <c r="B1884" s="19" t="s">
        <v>1252</v>
      </c>
      <c r="C1884" s="19" t="n">
        <v>89660167404</v>
      </c>
      <c r="D1884" s="19" t="s">
        <v>476</v>
      </c>
      <c r="E1884" s="91" t="s">
        <v>6128</v>
      </c>
      <c r="F1884" s="19" t="s">
        <v>6129</v>
      </c>
      <c r="G1884" s="19" t="s">
        <v>614</v>
      </c>
      <c r="H1884" s="97"/>
      <c r="I1884" s="97"/>
      <c r="J1884" s="97"/>
      <c r="K1884" s="97"/>
      <c r="L1884" s="97"/>
      <c r="M1884" s="97"/>
      <c r="N1884" s="97"/>
      <c r="O1884" s="152" t="s">
        <v>6130</v>
      </c>
      <c r="P1884" s="19" t="n">
        <v>1</v>
      </c>
      <c r="Q1884" s="15" t="s">
        <v>45</v>
      </c>
    </row>
    <row r="1885" customFormat="false" ht="13.8" hidden="false" customHeight="false" outlineLevel="0" collapsed="false">
      <c r="A1885" s="348" t="s">
        <v>4304</v>
      </c>
      <c r="B1885" s="110" t="n">
        <v>0.475694444444444</v>
      </c>
      <c r="C1885" s="19" t="s">
        <v>6131</v>
      </c>
      <c r="D1885" s="19" t="s">
        <v>110</v>
      </c>
      <c r="E1885" s="19" t="s">
        <v>6132</v>
      </c>
      <c r="F1885" s="91" t="s">
        <v>6133</v>
      </c>
      <c r="G1885" s="19" t="s">
        <v>614</v>
      </c>
      <c r="H1885" s="97"/>
      <c r="I1885" s="97"/>
      <c r="J1885" s="97"/>
      <c r="K1885" s="97"/>
      <c r="L1885" s="97"/>
      <c r="M1885" s="97"/>
      <c r="N1885" s="97"/>
      <c r="O1885" s="337" t="s">
        <v>6134</v>
      </c>
      <c r="P1885" s="19" t="n">
        <v>1</v>
      </c>
      <c r="Q1885" s="15" t="s">
        <v>45</v>
      </c>
    </row>
    <row r="1886" customFormat="false" ht="13.8" hidden="false" customHeight="false" outlineLevel="0" collapsed="false">
      <c r="A1886" s="348" t="s">
        <v>4309</v>
      </c>
      <c r="B1886" s="19" t="s">
        <v>6135</v>
      </c>
      <c r="C1886" s="56" t="n">
        <v>79153330605</v>
      </c>
      <c r="D1886" s="19" t="s">
        <v>476</v>
      </c>
      <c r="E1886" s="19" t="s">
        <v>6136</v>
      </c>
      <c r="F1886" s="19" t="s">
        <v>5574</v>
      </c>
      <c r="G1886" s="19" t="s">
        <v>506</v>
      </c>
      <c r="H1886" s="97"/>
      <c r="I1886" s="97"/>
      <c r="J1886" s="97"/>
      <c r="K1886" s="97"/>
      <c r="L1886" s="97"/>
      <c r="M1886" s="97"/>
      <c r="N1886" s="97"/>
      <c r="O1886" s="95" t="s">
        <v>6137</v>
      </c>
      <c r="P1886" s="19" t="n">
        <v>1</v>
      </c>
      <c r="Q1886" s="15" t="s">
        <v>45</v>
      </c>
    </row>
    <row r="1887" customFormat="false" ht="13.8" hidden="false" customHeight="false" outlineLevel="0" collapsed="false">
      <c r="A1887" s="348" t="s">
        <v>1781</v>
      </c>
      <c r="B1887" s="141" t="s">
        <v>589</v>
      </c>
      <c r="C1887" s="95" t="s">
        <v>6138</v>
      </c>
      <c r="D1887" s="141" t="s">
        <v>476</v>
      </c>
      <c r="E1887" s="95" t="s">
        <v>6139</v>
      </c>
      <c r="F1887" s="141" t="s">
        <v>6140</v>
      </c>
      <c r="G1887" s="141" t="s">
        <v>4061</v>
      </c>
      <c r="H1887" s="183"/>
      <c r="I1887" s="183"/>
      <c r="J1887" s="183"/>
      <c r="K1887" s="183"/>
      <c r="L1887" s="183"/>
      <c r="M1887" s="141" t="s">
        <v>6141</v>
      </c>
      <c r="N1887" s="184" t="n">
        <v>43308</v>
      </c>
      <c r="O1887" s="230" t="s">
        <v>1256</v>
      </c>
      <c r="P1887" s="97"/>
      <c r="Q1887" s="15" t="s">
        <v>45</v>
      </c>
    </row>
    <row r="1888" customFormat="false" ht="13.8" hidden="false" customHeight="false" outlineLevel="0" collapsed="false">
      <c r="A1888" s="348" t="s">
        <v>1914</v>
      </c>
      <c r="B1888" s="110" t="n">
        <v>0.488194444444444</v>
      </c>
      <c r="C1888" s="56" t="n">
        <v>79631473421</v>
      </c>
      <c r="D1888" s="19" t="s">
        <v>110</v>
      </c>
      <c r="E1888" s="19" t="s">
        <v>6142</v>
      </c>
      <c r="F1888" s="19" t="s">
        <v>6143</v>
      </c>
      <c r="G1888" s="19" t="s">
        <v>4061</v>
      </c>
      <c r="H1888" s="97"/>
      <c r="I1888" s="97"/>
      <c r="J1888" s="97"/>
      <c r="K1888" s="97"/>
      <c r="L1888" s="97"/>
      <c r="M1888" s="97"/>
      <c r="N1888" s="97"/>
      <c r="O1888" s="251" t="s">
        <v>6144</v>
      </c>
      <c r="P1888" s="19" t="n">
        <v>1</v>
      </c>
      <c r="Q1888" s="15" t="s">
        <v>45</v>
      </c>
    </row>
    <row r="1889" customFormat="false" ht="13.8" hidden="false" customHeight="false" outlineLevel="0" collapsed="false">
      <c r="A1889" s="121" t="s">
        <v>1917</v>
      </c>
      <c r="B1889" s="141" t="s">
        <v>589</v>
      </c>
      <c r="C1889" s="141" t="s">
        <v>6145</v>
      </c>
      <c r="D1889" s="141" t="s">
        <v>4339</v>
      </c>
      <c r="E1889" s="95" t="s">
        <v>6146</v>
      </c>
      <c r="F1889" s="141" t="s">
        <v>4135</v>
      </c>
      <c r="G1889" s="141" t="s">
        <v>6147</v>
      </c>
      <c r="H1889" s="183"/>
      <c r="I1889" s="183"/>
      <c r="J1889" s="183"/>
      <c r="K1889" s="183"/>
      <c r="L1889" s="183"/>
      <c r="M1889" s="141" t="s">
        <v>6148</v>
      </c>
      <c r="N1889" s="184" t="n">
        <v>43312</v>
      </c>
      <c r="O1889" s="442" t="s">
        <v>3963</v>
      </c>
      <c r="P1889" s="19" t="n">
        <v>1</v>
      </c>
      <c r="Q1889" s="15" t="s">
        <v>45</v>
      </c>
    </row>
    <row r="1890" customFormat="false" ht="13.8" hidden="false" customHeight="false" outlineLevel="0" collapsed="false">
      <c r="A1890" s="348" t="s">
        <v>3008</v>
      </c>
      <c r="B1890" s="537" t="s">
        <v>1367</v>
      </c>
      <c r="C1890" s="537" t="n">
        <v>84957273051</v>
      </c>
      <c r="D1890" s="19" t="s">
        <v>476</v>
      </c>
      <c r="E1890" s="91" t="s">
        <v>6149</v>
      </c>
      <c r="F1890" s="97"/>
      <c r="G1890" s="19" t="s">
        <v>506</v>
      </c>
      <c r="H1890" s="97"/>
      <c r="I1890" s="97"/>
      <c r="J1890" s="97"/>
      <c r="K1890" s="97"/>
      <c r="L1890" s="97"/>
      <c r="M1890" s="97"/>
      <c r="N1890" s="97"/>
      <c r="O1890" s="347" t="s">
        <v>6150</v>
      </c>
      <c r="P1890" s="19" t="n">
        <v>1</v>
      </c>
      <c r="Q1890" s="15" t="s">
        <v>45</v>
      </c>
    </row>
    <row r="1891" customFormat="false" ht="13.8" hidden="false" customHeight="false" outlineLevel="0" collapsed="false">
      <c r="A1891" s="121" t="s">
        <v>3012</v>
      </c>
      <c r="B1891" s="141" t="s">
        <v>1988</v>
      </c>
      <c r="C1891" s="141" t="s">
        <v>6151</v>
      </c>
      <c r="D1891" s="141" t="s">
        <v>4339</v>
      </c>
      <c r="E1891" s="95" t="s">
        <v>6152</v>
      </c>
      <c r="F1891" s="141" t="s">
        <v>6153</v>
      </c>
      <c r="G1891" s="141" t="s">
        <v>933</v>
      </c>
      <c r="H1891" s="183"/>
      <c r="I1891" s="183"/>
      <c r="J1891" s="183"/>
      <c r="K1891" s="183"/>
      <c r="L1891" s="183"/>
      <c r="M1891" s="141" t="s">
        <v>6154</v>
      </c>
      <c r="N1891" s="184" t="n">
        <v>43306</v>
      </c>
      <c r="O1891" s="442" t="s">
        <v>3963</v>
      </c>
      <c r="P1891" s="141" t="n">
        <v>1</v>
      </c>
      <c r="Q1891" s="15" t="s">
        <v>45</v>
      </c>
    </row>
    <row r="1892" customFormat="false" ht="13.8" hidden="false" customHeight="false" outlineLevel="0" collapsed="false">
      <c r="A1892" s="348" t="s">
        <v>1798</v>
      </c>
      <c r="B1892" s="20" t="n">
        <v>43263</v>
      </c>
      <c r="C1892" s="19" t="s">
        <v>6155</v>
      </c>
      <c r="D1892" s="19" t="s">
        <v>6156</v>
      </c>
      <c r="E1892" s="91" t="s">
        <v>6157</v>
      </c>
      <c r="F1892" s="91" t="s">
        <v>6158</v>
      </c>
      <c r="G1892" s="19" t="n">
        <v>7000</v>
      </c>
      <c r="H1892" s="97"/>
      <c r="I1892" s="97"/>
      <c r="J1892" s="97"/>
      <c r="K1892" s="97"/>
      <c r="L1892" s="97"/>
      <c r="M1892" s="19" t="s">
        <v>6159</v>
      </c>
      <c r="N1892" s="20" t="n">
        <v>43307</v>
      </c>
      <c r="O1892" s="207" t="s">
        <v>6160</v>
      </c>
      <c r="P1892" s="19" t="n">
        <v>1</v>
      </c>
      <c r="Q1892" s="15" t="s">
        <v>45</v>
      </c>
    </row>
    <row r="1893" customFormat="false" ht="13.8" hidden="false" customHeight="false" outlineLevel="0" collapsed="false">
      <c r="A1893" s="348" t="s">
        <v>1801</v>
      </c>
      <c r="B1893" s="110" t="n">
        <v>0.5125</v>
      </c>
      <c r="C1893" s="19" t="s">
        <v>6161</v>
      </c>
      <c r="D1893" s="19" t="s">
        <v>110</v>
      </c>
      <c r="E1893" s="19" t="s">
        <v>129</v>
      </c>
      <c r="F1893" s="19" t="s">
        <v>6162</v>
      </c>
      <c r="G1893" s="19" t="s">
        <v>6163</v>
      </c>
      <c r="H1893" s="97"/>
      <c r="I1893" s="97"/>
      <c r="J1893" s="97"/>
      <c r="K1893" s="97"/>
      <c r="L1893" s="97"/>
      <c r="M1893" s="97"/>
      <c r="N1893" s="97"/>
      <c r="O1893" s="519" t="s">
        <v>6164</v>
      </c>
      <c r="P1893" s="19" t="n">
        <v>1</v>
      </c>
      <c r="Q1893" s="15" t="s">
        <v>45</v>
      </c>
    </row>
    <row r="1894" customFormat="false" ht="13.8" hidden="false" customHeight="false" outlineLevel="0" collapsed="false">
      <c r="A1894" s="348" t="s">
        <v>3427</v>
      </c>
      <c r="B1894" s="110" t="n">
        <v>0.514583333333333</v>
      </c>
      <c r="C1894" s="56" t="n">
        <v>79266444409</v>
      </c>
      <c r="D1894" s="19" t="s">
        <v>110</v>
      </c>
      <c r="E1894" s="91" t="s">
        <v>6165</v>
      </c>
      <c r="F1894" s="19" t="s">
        <v>6166</v>
      </c>
      <c r="G1894" s="19" t="s">
        <v>1042</v>
      </c>
      <c r="H1894" s="97"/>
      <c r="I1894" s="97"/>
      <c r="J1894" s="97"/>
      <c r="K1894" s="97"/>
      <c r="L1894" s="97"/>
      <c r="M1894" s="97"/>
      <c r="N1894" s="97"/>
      <c r="O1894" s="137" t="s">
        <v>6167</v>
      </c>
      <c r="P1894" s="19" t="n">
        <v>1</v>
      </c>
      <c r="Q1894" s="15" t="s">
        <v>45</v>
      </c>
    </row>
    <row r="1895" customFormat="false" ht="13.8" hidden="false" customHeight="false" outlineLevel="0" collapsed="false">
      <c r="A1895" s="348" t="s">
        <v>3024</v>
      </c>
      <c r="B1895" s="19" t="s">
        <v>1175</v>
      </c>
      <c r="C1895" s="91" t="s">
        <v>6168</v>
      </c>
      <c r="D1895" s="19" t="s">
        <v>4339</v>
      </c>
      <c r="E1895" s="91" t="s">
        <v>6169</v>
      </c>
      <c r="F1895" s="19" t="s">
        <v>6170</v>
      </c>
      <c r="G1895" s="97"/>
      <c r="H1895" s="97"/>
      <c r="I1895" s="97"/>
      <c r="J1895" s="97"/>
      <c r="K1895" s="97"/>
      <c r="L1895" s="97"/>
      <c r="M1895" s="97"/>
      <c r="N1895" s="97"/>
      <c r="O1895" s="337" t="s">
        <v>6171</v>
      </c>
      <c r="P1895" s="19" t="n">
        <v>1</v>
      </c>
      <c r="Q1895" s="15" t="s">
        <v>45</v>
      </c>
    </row>
    <row r="1896" customFormat="false" ht="13.8" hidden="false" customHeight="false" outlineLevel="0" collapsed="false">
      <c r="A1896" s="348" t="s">
        <v>3028</v>
      </c>
      <c r="B1896" s="110" t="n">
        <v>0.51875</v>
      </c>
      <c r="C1896" s="19" t="s">
        <v>6172</v>
      </c>
      <c r="D1896" s="19" t="s">
        <v>110</v>
      </c>
      <c r="E1896" s="91" t="s">
        <v>6173</v>
      </c>
      <c r="F1896" s="19" t="s">
        <v>5388</v>
      </c>
      <c r="G1896" s="19" t="s">
        <v>248</v>
      </c>
      <c r="H1896" s="97"/>
      <c r="I1896" s="97"/>
      <c r="J1896" s="97"/>
      <c r="K1896" s="97"/>
      <c r="L1896" s="97"/>
      <c r="M1896" s="97"/>
      <c r="N1896" s="97"/>
      <c r="O1896" s="538" t="s">
        <v>6174</v>
      </c>
      <c r="P1896" s="19" t="n">
        <v>1</v>
      </c>
      <c r="Q1896" s="15" t="s">
        <v>45</v>
      </c>
    </row>
    <row r="1897" customFormat="false" ht="13.8" hidden="false" customHeight="false" outlineLevel="0" collapsed="false">
      <c r="A1897" s="348" t="s">
        <v>3031</v>
      </c>
      <c r="B1897" s="97"/>
      <c r="C1897" s="19" t="s">
        <v>6175</v>
      </c>
      <c r="D1897" s="19" t="s">
        <v>476</v>
      </c>
      <c r="E1897" s="91" t="s">
        <v>6176</v>
      </c>
      <c r="F1897" s="19" t="s">
        <v>6177</v>
      </c>
      <c r="G1897" s="19" t="s">
        <v>4928</v>
      </c>
      <c r="H1897" s="97"/>
      <c r="I1897" s="97"/>
      <c r="J1897" s="97"/>
      <c r="K1897" s="97"/>
      <c r="L1897" s="97"/>
      <c r="M1897" s="97"/>
      <c r="N1897" s="97"/>
      <c r="O1897" s="451" t="s">
        <v>6178</v>
      </c>
      <c r="P1897" s="97"/>
      <c r="Q1897" s="15" t="s">
        <v>45</v>
      </c>
    </row>
    <row r="1898" customFormat="false" ht="13.8" hidden="false" customHeight="false" outlineLevel="0" collapsed="false">
      <c r="A1898" s="348" t="s">
        <v>3037</v>
      </c>
      <c r="B1898" s="19" t="s">
        <v>464</v>
      </c>
      <c r="C1898" s="19" t="s">
        <v>6179</v>
      </c>
      <c r="D1898" s="91" t="s">
        <v>6180</v>
      </c>
      <c r="E1898" s="91" t="s">
        <v>6181</v>
      </c>
      <c r="F1898" s="19" t="s">
        <v>6182</v>
      </c>
      <c r="G1898" s="19" t="n">
        <v>6100</v>
      </c>
      <c r="H1898" s="97"/>
      <c r="I1898" s="97"/>
      <c r="J1898" s="97"/>
      <c r="K1898" s="97"/>
      <c r="L1898" s="97"/>
      <c r="M1898" s="19" t="s">
        <v>6183</v>
      </c>
      <c r="N1898" s="20" t="n">
        <v>43308</v>
      </c>
      <c r="O1898" s="207" t="s">
        <v>6184</v>
      </c>
      <c r="P1898" s="19" t="n">
        <v>1</v>
      </c>
      <c r="Q1898" s="15" t="s">
        <v>45</v>
      </c>
    </row>
    <row r="1899" customFormat="false" ht="13.8" hidden="false" customHeight="false" outlineLevel="0" collapsed="false">
      <c r="A1899" s="19" t="s">
        <v>6185</v>
      </c>
      <c r="B1899" s="19" t="s">
        <v>6185</v>
      </c>
      <c r="C1899" s="19" t="s">
        <v>6185</v>
      </c>
      <c r="D1899" s="19" t="s">
        <v>6185</v>
      </c>
      <c r="E1899" s="19" t="s">
        <v>6186</v>
      </c>
      <c r="F1899" s="19" t="s">
        <v>6185</v>
      </c>
      <c r="G1899" s="19" t="n">
        <v>9100</v>
      </c>
      <c r="H1899" s="19"/>
      <c r="I1899" s="19"/>
      <c r="J1899" s="19"/>
      <c r="K1899" s="19"/>
      <c r="L1899" s="19"/>
      <c r="M1899" s="19" t="s">
        <v>6187</v>
      </c>
      <c r="N1899" s="19" t="s">
        <v>6185</v>
      </c>
      <c r="O1899" s="207" t="s">
        <v>3963</v>
      </c>
      <c r="P1899" s="19" t="n">
        <v>1</v>
      </c>
      <c r="Q1899" s="15" t="s">
        <v>45</v>
      </c>
    </row>
    <row r="1900" customFormat="false" ht="13.8" hidden="false" customHeight="false" outlineLevel="0" collapsed="false">
      <c r="A1900" s="348" t="s">
        <v>3043</v>
      </c>
      <c r="B1900" s="110" t="n">
        <v>0.572222222222222</v>
      </c>
      <c r="C1900" s="329" t="s">
        <v>6188</v>
      </c>
      <c r="D1900" s="19" t="s">
        <v>110</v>
      </c>
      <c r="E1900" s="19" t="s">
        <v>6189</v>
      </c>
      <c r="F1900" s="91" t="s">
        <v>6190</v>
      </c>
      <c r="G1900" s="97"/>
      <c r="H1900" s="97"/>
      <c r="I1900" s="97"/>
      <c r="J1900" s="97"/>
      <c r="K1900" s="97"/>
      <c r="L1900" s="97"/>
      <c r="M1900" s="97"/>
      <c r="N1900" s="97"/>
      <c r="O1900" s="144" t="s">
        <v>6191</v>
      </c>
      <c r="P1900" s="97"/>
      <c r="Q1900" s="15" t="s">
        <v>45</v>
      </c>
    </row>
    <row r="1901" customFormat="false" ht="13.8" hidden="false" customHeight="false" outlineLevel="0" collapsed="false">
      <c r="A1901" s="348" t="s">
        <v>3047</v>
      </c>
      <c r="B1901" s="110" t="n">
        <v>0.577777777777778</v>
      </c>
      <c r="C1901" s="56" t="s">
        <v>6192</v>
      </c>
      <c r="D1901" s="19" t="s">
        <v>476</v>
      </c>
      <c r="E1901" s="91" t="s">
        <v>6193</v>
      </c>
      <c r="F1901" s="19" t="s">
        <v>6194</v>
      </c>
      <c r="G1901" s="19" t="n">
        <v>2500</v>
      </c>
      <c r="H1901" s="97"/>
      <c r="I1901" s="97"/>
      <c r="J1901" s="97"/>
      <c r="K1901" s="97"/>
      <c r="L1901" s="97"/>
      <c r="M1901" s="19" t="s">
        <v>6195</v>
      </c>
      <c r="N1901" s="20" t="n">
        <v>43313</v>
      </c>
      <c r="O1901" s="207" t="s">
        <v>3963</v>
      </c>
      <c r="P1901" s="97"/>
      <c r="Q1901" s="15" t="s">
        <v>45</v>
      </c>
    </row>
    <row r="1902" customFormat="false" ht="13.8" hidden="false" customHeight="false" outlineLevel="0" collapsed="false">
      <c r="A1902" s="348" t="s">
        <v>3053</v>
      </c>
      <c r="B1902" s="19" t="s">
        <v>593</v>
      </c>
      <c r="C1902" s="19" t="s">
        <v>6196</v>
      </c>
      <c r="D1902" s="19" t="s">
        <v>4339</v>
      </c>
      <c r="E1902" s="91" t="s">
        <v>6197</v>
      </c>
      <c r="F1902" s="19" t="s">
        <v>6198</v>
      </c>
      <c r="G1902" s="122" t="n">
        <f aca="false">4200-2400</f>
        <v>1800</v>
      </c>
      <c r="H1902" s="97"/>
      <c r="I1902" s="97"/>
      <c r="J1902" s="97"/>
      <c r="K1902" s="97"/>
      <c r="L1902" s="97"/>
      <c r="M1902" s="19" t="s">
        <v>6199</v>
      </c>
      <c r="N1902" s="20" t="n">
        <v>43308</v>
      </c>
      <c r="O1902" s="207" t="s">
        <v>3963</v>
      </c>
      <c r="P1902" s="19" t="n">
        <v>1</v>
      </c>
      <c r="Q1902" s="15" t="s">
        <v>45</v>
      </c>
    </row>
    <row r="1903" customFormat="false" ht="13.8" hidden="false" customHeight="false" outlineLevel="0" collapsed="false">
      <c r="A1903" s="348" t="s">
        <v>3062</v>
      </c>
      <c r="B1903" s="19" t="s">
        <v>708</v>
      </c>
      <c r="C1903" s="91" t="s">
        <v>6200</v>
      </c>
      <c r="D1903" s="19" t="s">
        <v>4339</v>
      </c>
      <c r="E1903" s="91" t="s">
        <v>6201</v>
      </c>
      <c r="F1903" s="19" t="s">
        <v>6198</v>
      </c>
      <c r="G1903" s="19" t="n">
        <v>4600</v>
      </c>
      <c r="H1903" s="97"/>
      <c r="I1903" s="97"/>
      <c r="J1903" s="97"/>
      <c r="K1903" s="97"/>
      <c r="L1903" s="97"/>
      <c r="M1903" s="19" t="s">
        <v>6202</v>
      </c>
      <c r="N1903" s="20" t="n">
        <v>43309</v>
      </c>
      <c r="O1903" s="207" t="s">
        <v>15</v>
      </c>
      <c r="P1903" s="19" t="n">
        <v>1</v>
      </c>
      <c r="Q1903" s="15" t="s">
        <v>45</v>
      </c>
    </row>
    <row r="1904" customFormat="false" ht="13.8" hidden="false" customHeight="false" outlineLevel="0" collapsed="false">
      <c r="A1904" s="348" t="s">
        <v>3067</v>
      </c>
      <c r="B1904" s="334" t="n">
        <v>43387</v>
      </c>
      <c r="C1904" s="43" t="s">
        <v>6203</v>
      </c>
      <c r="D1904" s="19" t="s">
        <v>476</v>
      </c>
      <c r="E1904" s="19" t="s">
        <v>6204</v>
      </c>
      <c r="F1904" s="19" t="s">
        <v>3434</v>
      </c>
      <c r="G1904" s="24" t="n">
        <v>11500</v>
      </c>
      <c r="H1904" s="19"/>
      <c r="I1904" s="97"/>
      <c r="J1904" s="97"/>
      <c r="K1904" s="97"/>
      <c r="L1904" s="97"/>
      <c r="M1904" s="97"/>
      <c r="N1904" s="97"/>
      <c r="O1904" s="207" t="s">
        <v>6205</v>
      </c>
      <c r="P1904" s="19" t="n">
        <v>1</v>
      </c>
      <c r="Q1904" s="15" t="s">
        <v>45</v>
      </c>
    </row>
    <row r="1905" customFormat="false" ht="13.8" hidden="false" customHeight="false" outlineLevel="0" collapsed="false">
      <c r="A1905" s="348" t="s">
        <v>3075</v>
      </c>
      <c r="B1905" s="19" t="s">
        <v>6206</v>
      </c>
      <c r="C1905" s="43" t="n">
        <v>89265971007</v>
      </c>
      <c r="D1905" s="19" t="s">
        <v>476</v>
      </c>
      <c r="E1905" s="19" t="s">
        <v>6207</v>
      </c>
      <c r="F1905" s="97"/>
      <c r="G1905" s="97"/>
      <c r="H1905" s="97"/>
      <c r="I1905" s="97"/>
      <c r="J1905" s="97"/>
      <c r="K1905" s="97"/>
      <c r="L1905" s="97"/>
      <c r="M1905" s="97"/>
      <c r="N1905" s="97"/>
      <c r="O1905" s="141" t="s">
        <v>6208</v>
      </c>
      <c r="P1905" s="19" t="n">
        <v>1</v>
      </c>
      <c r="Q1905" s="15" t="s">
        <v>45</v>
      </c>
    </row>
    <row r="1906" customFormat="false" ht="13.8" hidden="false" customHeight="false" outlineLevel="0" collapsed="false">
      <c r="A1906" s="348" t="s">
        <v>3080</v>
      </c>
      <c r="B1906" s="19" t="s">
        <v>404</v>
      </c>
      <c r="C1906" s="91" t="s">
        <v>6209</v>
      </c>
      <c r="D1906" s="19" t="s">
        <v>6210</v>
      </c>
      <c r="E1906" s="91" t="s">
        <v>6211</v>
      </c>
      <c r="F1906" s="91" t="s">
        <v>6212</v>
      </c>
      <c r="G1906" s="19" t="s">
        <v>6213</v>
      </c>
      <c r="H1906" s="97"/>
      <c r="I1906" s="97"/>
      <c r="J1906" s="97"/>
      <c r="K1906" s="97"/>
      <c r="L1906" s="97"/>
      <c r="M1906" s="97"/>
      <c r="N1906" s="97"/>
      <c r="O1906" s="412" t="s">
        <v>6214</v>
      </c>
      <c r="P1906" s="19" t="n">
        <v>1</v>
      </c>
      <c r="Q1906" s="15" t="s">
        <v>45</v>
      </c>
    </row>
    <row r="1907" customFormat="false" ht="13.8" hidden="false" customHeight="false" outlineLevel="0" collapsed="false">
      <c r="A1907" s="348" t="s">
        <v>5904</v>
      </c>
      <c r="B1907" s="19" t="s">
        <v>3252</v>
      </c>
      <c r="C1907" s="19" t="s">
        <v>6215</v>
      </c>
      <c r="D1907" s="19" t="s">
        <v>4339</v>
      </c>
      <c r="E1907" s="91" t="s">
        <v>6216</v>
      </c>
      <c r="F1907" s="19" t="s">
        <v>3285</v>
      </c>
      <c r="G1907" s="19" t="s">
        <v>651</v>
      </c>
      <c r="H1907" s="97"/>
      <c r="I1907" s="97"/>
      <c r="J1907" s="97"/>
      <c r="K1907" s="97"/>
      <c r="L1907" s="97"/>
      <c r="M1907" s="97"/>
      <c r="N1907" s="97"/>
      <c r="O1907" s="207" t="s">
        <v>15</v>
      </c>
      <c r="P1907" s="19" t="n">
        <v>1</v>
      </c>
      <c r="Q1907" s="15" t="s">
        <v>45</v>
      </c>
    </row>
    <row r="1908" customFormat="false" ht="13.8" hidden="false" customHeight="false" outlineLevel="0" collapsed="false">
      <c r="A1908" s="348" t="s">
        <v>6217</v>
      </c>
      <c r="B1908" s="19" t="s">
        <v>1622</v>
      </c>
      <c r="C1908" s="211" t="s">
        <v>6218</v>
      </c>
      <c r="D1908" s="19" t="s">
        <v>4339</v>
      </c>
      <c r="E1908" s="91" t="s">
        <v>6219</v>
      </c>
      <c r="F1908" s="19" t="s">
        <v>3285</v>
      </c>
      <c r="G1908" s="19" t="s">
        <v>1005</v>
      </c>
      <c r="H1908" s="97"/>
      <c r="I1908" s="97"/>
      <c r="J1908" s="97"/>
      <c r="K1908" s="97"/>
      <c r="L1908" s="97"/>
      <c r="M1908" s="97"/>
      <c r="N1908" s="97"/>
      <c r="O1908" s="251" t="s">
        <v>6220</v>
      </c>
      <c r="P1908" s="19" t="n">
        <v>1</v>
      </c>
      <c r="Q1908" s="15" t="s">
        <v>45</v>
      </c>
    </row>
    <row r="1909" customFormat="false" ht="13.8" hidden="false" customHeight="false" outlineLevel="0" collapsed="false">
      <c r="A1909" s="97"/>
      <c r="B1909" s="97"/>
      <c r="C1909" s="97"/>
      <c r="D1909" s="97"/>
      <c r="E1909" s="97"/>
      <c r="F1909" s="97"/>
      <c r="G1909" s="19" t="n">
        <v>4200</v>
      </c>
      <c r="H1909" s="97"/>
      <c r="I1909" s="97"/>
      <c r="J1909" s="97"/>
      <c r="K1909" s="97"/>
      <c r="M1909" s="24" t="s">
        <v>6221</v>
      </c>
      <c r="N1909" s="20" t="n">
        <v>43308</v>
      </c>
      <c r="O1909" s="207" t="s">
        <v>15</v>
      </c>
      <c r="P1909" s="97"/>
      <c r="Q1909" s="15" t="s">
        <v>45</v>
      </c>
    </row>
    <row r="1910" customFormat="false" ht="13.8" hidden="false" customHeight="false" outlineLevel="0" collapsed="false">
      <c r="A1910" s="3" t="s">
        <v>34</v>
      </c>
      <c r="B1910" s="59" t="s">
        <v>1</v>
      </c>
      <c r="C1910" s="4" t="s">
        <v>35</v>
      </c>
      <c r="D1910" s="4" t="s">
        <v>3</v>
      </c>
      <c r="E1910" s="4" t="s">
        <v>1021</v>
      </c>
      <c r="F1910" s="5" t="s">
        <v>37</v>
      </c>
      <c r="G1910" s="4" t="s">
        <v>38</v>
      </c>
      <c r="H1910" s="6" t="s">
        <v>39</v>
      </c>
      <c r="I1910" s="6"/>
      <c r="J1910" s="6"/>
      <c r="K1910" s="6" t="s">
        <v>40</v>
      </c>
      <c r="L1910" s="6"/>
      <c r="M1910" s="4" t="s">
        <v>41</v>
      </c>
      <c r="N1910" s="6" t="s">
        <v>42</v>
      </c>
      <c r="O1910" s="370" t="s">
        <v>43</v>
      </c>
      <c r="P1910" s="4" t="s">
        <v>44</v>
      </c>
      <c r="Q1910" s="15" t="s">
        <v>45</v>
      </c>
    </row>
    <row r="1911" customFormat="false" ht="13.8" hidden="false" customHeight="false" outlineLevel="0" collapsed="false">
      <c r="A1911" s="60" t="n">
        <v>43307</v>
      </c>
      <c r="B1911" s="374" t="s">
        <v>349</v>
      </c>
      <c r="C1911" s="62"/>
      <c r="D1911" s="62"/>
      <c r="E1911" s="63"/>
      <c r="F1911" s="64" t="n">
        <f aca="false">G1911+H1911+K1911</f>
        <v>70600</v>
      </c>
      <c r="G1911" s="65" t="n">
        <f aca="false">SUM(G1912:G1940)</f>
        <v>70600</v>
      </c>
      <c r="H1911" s="131" t="n">
        <f aca="false">SUM(H1912:H1940)</f>
        <v>0</v>
      </c>
      <c r="I1911" s="65"/>
      <c r="J1911" s="65"/>
      <c r="K1911" s="65" t="n">
        <f aca="false">SUM(K1912:K1949)</f>
        <v>0</v>
      </c>
      <c r="L1911" s="65"/>
      <c r="M1911" s="281"/>
      <c r="N1911" s="281"/>
      <c r="O1911" s="62"/>
      <c r="P1911" s="65" t="n">
        <f aca="false">SUM(P1912:P23864)</f>
        <v>6.80650704411003E+037</v>
      </c>
      <c r="Q1911" s="15" t="s">
        <v>45</v>
      </c>
    </row>
    <row r="1912" customFormat="false" ht="13.8" hidden="false" customHeight="false" outlineLevel="0" collapsed="false">
      <c r="A1912" s="348" t="s">
        <v>1810</v>
      </c>
      <c r="B1912" s="110" t="n">
        <v>0.398611111111111</v>
      </c>
      <c r="C1912" s="19" t="s">
        <v>6222</v>
      </c>
      <c r="D1912" s="19" t="s">
        <v>6223</v>
      </c>
      <c r="E1912" s="19" t="s">
        <v>6224</v>
      </c>
      <c r="F1912" s="19" t="s">
        <v>6224</v>
      </c>
      <c r="G1912" s="19" t="n">
        <v>22500</v>
      </c>
      <c r="H1912" s="97"/>
      <c r="I1912" s="97"/>
      <c r="J1912" s="97"/>
      <c r="K1912" s="97"/>
      <c r="M1912" s="24" t="s">
        <v>6225</v>
      </c>
      <c r="N1912" s="20" t="n">
        <v>43308</v>
      </c>
      <c r="O1912" s="228" t="s">
        <v>6226</v>
      </c>
      <c r="P1912" s="19" t="n">
        <v>1</v>
      </c>
      <c r="Q1912" s="15" t="s">
        <v>45</v>
      </c>
    </row>
    <row r="1913" customFormat="false" ht="13.8" hidden="false" customHeight="false" outlineLevel="0" collapsed="false">
      <c r="A1913" s="348" t="s">
        <v>1814</v>
      </c>
      <c r="B1913" s="110" t="n">
        <v>0.406944444444444</v>
      </c>
      <c r="C1913" s="349" t="s">
        <v>6227</v>
      </c>
      <c r="D1913" s="19" t="s">
        <v>1563</v>
      </c>
      <c r="E1913" s="91" t="s">
        <v>6228</v>
      </c>
      <c r="F1913" s="19" t="s">
        <v>6229</v>
      </c>
      <c r="G1913" s="19" t="s">
        <v>501</v>
      </c>
      <c r="H1913" s="97"/>
      <c r="I1913" s="97"/>
      <c r="J1913" s="97"/>
      <c r="K1913" s="97"/>
      <c r="L1913" s="97"/>
      <c r="M1913" s="97"/>
      <c r="N1913" s="97"/>
      <c r="O1913" s="134" t="s">
        <v>6230</v>
      </c>
      <c r="P1913" s="19" t="n">
        <v>1</v>
      </c>
      <c r="Q1913" s="15" t="s">
        <v>45</v>
      </c>
    </row>
    <row r="1914" customFormat="false" ht="13.8" hidden="false" customHeight="false" outlineLevel="0" collapsed="false">
      <c r="A1914" s="348" t="s">
        <v>1819</v>
      </c>
      <c r="B1914" s="19" t="s">
        <v>2357</v>
      </c>
      <c r="C1914" s="91" t="s">
        <v>6231</v>
      </c>
      <c r="D1914" s="19" t="s">
        <v>4339</v>
      </c>
      <c r="E1914" s="91" t="s">
        <v>6232</v>
      </c>
      <c r="F1914" s="19" t="s">
        <v>3627</v>
      </c>
      <c r="G1914" s="19" t="n">
        <v>4100</v>
      </c>
      <c r="H1914" s="97"/>
      <c r="I1914" s="97"/>
      <c r="J1914" s="97"/>
      <c r="K1914" s="97"/>
      <c r="L1914" s="97"/>
      <c r="M1914" s="19" t="s">
        <v>6233</v>
      </c>
      <c r="N1914" s="20" t="n">
        <v>43308</v>
      </c>
      <c r="O1914" s="207" t="s">
        <v>15</v>
      </c>
      <c r="P1914" s="19" t="n">
        <v>1</v>
      </c>
      <c r="Q1914" s="15" t="s">
        <v>45</v>
      </c>
    </row>
    <row r="1915" customFormat="false" ht="13.8" hidden="false" customHeight="false" outlineLevel="0" collapsed="false">
      <c r="A1915" s="539" t="s">
        <v>2235</v>
      </c>
      <c r="B1915" s="110" t="n">
        <v>0.44375</v>
      </c>
      <c r="C1915" s="540" t="s">
        <v>6234</v>
      </c>
      <c r="D1915" s="19" t="s">
        <v>4339</v>
      </c>
      <c r="E1915" s="19" t="s">
        <v>6235</v>
      </c>
      <c r="F1915" s="19" t="s">
        <v>6236</v>
      </c>
      <c r="G1915" s="19" t="s">
        <v>6237</v>
      </c>
      <c r="H1915" s="97"/>
      <c r="I1915" s="97"/>
      <c r="J1915" s="97"/>
      <c r="K1915" s="97"/>
      <c r="L1915" s="97"/>
      <c r="M1915" s="97"/>
      <c r="N1915" s="97"/>
      <c r="O1915" s="251" t="s">
        <v>6238</v>
      </c>
      <c r="P1915" s="19" t="n">
        <v>1</v>
      </c>
      <c r="Q1915" s="15" t="s">
        <v>45</v>
      </c>
    </row>
    <row r="1916" customFormat="false" ht="13.8" hidden="false" customHeight="false" outlineLevel="0" collapsed="false">
      <c r="A1916" s="348" t="s">
        <v>1678</v>
      </c>
      <c r="B1916" s="97"/>
      <c r="C1916" s="24" t="n">
        <v>89857625993</v>
      </c>
      <c r="D1916" s="19" t="s">
        <v>110</v>
      </c>
      <c r="E1916" s="19" t="s">
        <v>6239</v>
      </c>
      <c r="F1916" s="91" t="s">
        <v>6240</v>
      </c>
      <c r="G1916" s="97"/>
      <c r="H1916" s="97"/>
      <c r="I1916" s="97"/>
      <c r="J1916" s="97"/>
      <c r="K1916" s="97"/>
      <c r="L1916" s="97"/>
      <c r="M1916" s="97"/>
      <c r="N1916" s="97"/>
      <c r="O1916" s="301" t="s">
        <v>6241</v>
      </c>
      <c r="P1916" s="19" t="n">
        <v>1</v>
      </c>
      <c r="Q1916" s="15" t="s">
        <v>45</v>
      </c>
    </row>
    <row r="1917" customFormat="false" ht="13.8" hidden="false" customHeight="false" outlineLevel="0" collapsed="false">
      <c r="A1917" s="348" t="s">
        <v>1732</v>
      </c>
      <c r="B1917" s="19" t="s">
        <v>556</v>
      </c>
      <c r="C1917" s="19" t="s">
        <v>6242</v>
      </c>
      <c r="D1917" s="19" t="s">
        <v>4339</v>
      </c>
      <c r="E1917" s="91" t="s">
        <v>6243</v>
      </c>
      <c r="F1917" s="19" t="s">
        <v>3809</v>
      </c>
      <c r="G1917" s="19" t="n">
        <v>5300</v>
      </c>
      <c r="H1917" s="97"/>
      <c r="I1917" s="97"/>
      <c r="J1917" s="97"/>
      <c r="K1917" s="97"/>
      <c r="L1917" s="97"/>
      <c r="M1917" s="19" t="s">
        <v>6244</v>
      </c>
      <c r="N1917" s="20" t="n">
        <v>43310</v>
      </c>
      <c r="O1917" s="207" t="s">
        <v>15</v>
      </c>
      <c r="P1917" s="19" t="n">
        <v>1</v>
      </c>
      <c r="Q1917" s="15" t="s">
        <v>45</v>
      </c>
    </row>
    <row r="1918" customFormat="false" ht="13.8" hidden="false" customHeight="false" outlineLevel="0" collapsed="false">
      <c r="A1918" s="348" t="s">
        <v>1833</v>
      </c>
      <c r="B1918" s="19" t="s">
        <v>214</v>
      </c>
      <c r="C1918" s="19" t="s">
        <v>6245</v>
      </c>
      <c r="D1918" s="19" t="s">
        <v>4339</v>
      </c>
      <c r="E1918" s="91" t="s">
        <v>6246</v>
      </c>
      <c r="F1918" s="19" t="s">
        <v>6247</v>
      </c>
      <c r="G1918" s="19" t="n">
        <v>5500</v>
      </c>
      <c r="H1918" s="97"/>
      <c r="I1918" s="97"/>
      <c r="J1918" s="97"/>
      <c r="K1918" s="97"/>
      <c r="L1918" s="97"/>
      <c r="M1918" s="19" t="s">
        <v>6248</v>
      </c>
      <c r="N1918" s="20" t="n">
        <v>43307</v>
      </c>
      <c r="O1918" s="207" t="s">
        <v>15</v>
      </c>
      <c r="P1918" s="19" t="n">
        <v>1</v>
      </c>
      <c r="Q1918" s="15" t="s">
        <v>45</v>
      </c>
    </row>
    <row r="1919" customFormat="false" ht="13.8" hidden="false" customHeight="false" outlineLevel="0" collapsed="false">
      <c r="A1919" s="348" t="s">
        <v>1839</v>
      </c>
      <c r="B1919" s="19" t="s">
        <v>589</v>
      </c>
      <c r="C1919" s="91" t="s">
        <v>5517</v>
      </c>
      <c r="D1919" s="196" t="s">
        <v>4339</v>
      </c>
      <c r="E1919" s="91" t="s">
        <v>6249</v>
      </c>
      <c r="F1919" s="19" t="s">
        <v>102</v>
      </c>
      <c r="G1919" s="19" t="n">
        <v>4300</v>
      </c>
      <c r="H1919" s="97"/>
      <c r="I1919" s="97"/>
      <c r="J1919" s="97"/>
      <c r="K1919" s="97"/>
      <c r="L1919" s="97"/>
      <c r="M1919" s="19" t="s">
        <v>6250</v>
      </c>
      <c r="N1919" s="20" t="n">
        <v>43308</v>
      </c>
      <c r="O1919" s="207" t="s">
        <v>6251</v>
      </c>
      <c r="P1919" s="19" t="n">
        <v>1</v>
      </c>
      <c r="Q1919" s="15" t="s">
        <v>45</v>
      </c>
    </row>
    <row r="1920" customFormat="false" ht="13.8" hidden="false" customHeight="false" outlineLevel="0" collapsed="false">
      <c r="A1920" s="348" t="s">
        <v>1746</v>
      </c>
      <c r="B1920" s="19" t="s">
        <v>1505</v>
      </c>
      <c r="C1920" s="211" t="s">
        <v>6252</v>
      </c>
      <c r="D1920" s="196" t="s">
        <v>4339</v>
      </c>
      <c r="E1920" s="91" t="s">
        <v>6253</v>
      </c>
      <c r="F1920" s="19" t="s">
        <v>102</v>
      </c>
      <c r="G1920" s="19" t="n">
        <v>5600</v>
      </c>
      <c r="H1920" s="97"/>
      <c r="I1920" s="97"/>
      <c r="J1920" s="97"/>
      <c r="K1920" s="97"/>
      <c r="L1920" s="97"/>
      <c r="M1920" s="19" t="s">
        <v>6254</v>
      </c>
      <c r="N1920" s="20" t="n">
        <v>43310</v>
      </c>
      <c r="O1920" s="207" t="s">
        <v>15</v>
      </c>
      <c r="P1920" s="19" t="n">
        <v>1</v>
      </c>
      <c r="Q1920" s="15" t="s">
        <v>45</v>
      </c>
    </row>
    <row r="1921" customFormat="false" ht="13.8" hidden="false" customHeight="false" outlineLevel="0" collapsed="false">
      <c r="A1921" s="348" t="s">
        <v>1696</v>
      </c>
      <c r="B1921" s="19" t="s">
        <v>2882</v>
      </c>
      <c r="C1921" s="211" t="s">
        <v>6255</v>
      </c>
      <c r="D1921" s="196" t="s">
        <v>4339</v>
      </c>
      <c r="E1921" s="97"/>
      <c r="F1921" s="97"/>
      <c r="G1921" s="97"/>
      <c r="H1921" s="97"/>
      <c r="I1921" s="97"/>
      <c r="J1921" s="97"/>
      <c r="K1921" s="97"/>
      <c r="L1921" s="97"/>
      <c r="M1921" s="97"/>
      <c r="N1921" s="97"/>
      <c r="O1921" s="541" t="s">
        <v>771</v>
      </c>
      <c r="P1921" s="19" t="n">
        <v>1</v>
      </c>
      <c r="Q1921" s="15" t="s">
        <v>45</v>
      </c>
    </row>
    <row r="1922" customFormat="false" ht="13.8" hidden="false" customHeight="false" outlineLevel="0" collapsed="false">
      <c r="A1922" s="348" t="s">
        <v>1758</v>
      </c>
      <c r="B1922" s="20" t="n">
        <v>43232</v>
      </c>
      <c r="C1922" s="19" t="s">
        <v>6256</v>
      </c>
      <c r="D1922" s="196" t="s">
        <v>4339</v>
      </c>
      <c r="E1922" s="91" t="s">
        <v>6257</v>
      </c>
      <c r="F1922" s="19" t="s">
        <v>3809</v>
      </c>
      <c r="G1922" s="19" t="n">
        <v>4600</v>
      </c>
      <c r="H1922" s="97"/>
      <c r="I1922" s="97"/>
      <c r="J1922" s="97"/>
      <c r="K1922" s="97"/>
      <c r="L1922" s="97"/>
      <c r="M1922" s="19" t="s">
        <v>6258</v>
      </c>
      <c r="N1922" s="20" t="n">
        <v>43310</v>
      </c>
      <c r="O1922" s="207" t="s">
        <v>15</v>
      </c>
      <c r="P1922" s="19" t="n">
        <v>1</v>
      </c>
      <c r="Q1922" s="15" t="s">
        <v>45</v>
      </c>
    </row>
    <row r="1923" customFormat="false" ht="13.8" hidden="false" customHeight="false" outlineLevel="0" collapsed="false">
      <c r="A1923" s="121" t="s">
        <v>1761</v>
      </c>
      <c r="B1923" s="141" t="s">
        <v>1175</v>
      </c>
      <c r="C1923" s="141" t="s">
        <v>6259</v>
      </c>
      <c r="D1923" s="280" t="s">
        <v>4339</v>
      </c>
      <c r="E1923" s="95" t="s">
        <v>6260</v>
      </c>
      <c r="F1923" s="141" t="s">
        <v>3865</v>
      </c>
      <c r="G1923" s="141" t="s">
        <v>2808</v>
      </c>
      <c r="H1923" s="183"/>
      <c r="I1923" s="183"/>
      <c r="J1923" s="183"/>
      <c r="K1923" s="183"/>
      <c r="L1923" s="183"/>
      <c r="M1923" s="141" t="s">
        <v>6261</v>
      </c>
      <c r="N1923" s="183"/>
      <c r="O1923" s="124" t="s">
        <v>6262</v>
      </c>
      <c r="P1923" s="19" t="n">
        <v>1</v>
      </c>
      <c r="Q1923" s="15" t="s">
        <v>45</v>
      </c>
    </row>
    <row r="1924" customFormat="false" ht="13.8" hidden="false" customHeight="false" outlineLevel="0" collapsed="false">
      <c r="A1924" s="348" t="s">
        <v>1765</v>
      </c>
      <c r="B1924" s="19" t="s">
        <v>464</v>
      </c>
      <c r="C1924" s="91" t="s">
        <v>6263</v>
      </c>
      <c r="D1924" s="196" t="s">
        <v>4339</v>
      </c>
      <c r="E1924" s="91" t="s">
        <v>6264</v>
      </c>
      <c r="F1924" s="19" t="s">
        <v>102</v>
      </c>
      <c r="G1924" s="19" t="n">
        <v>4000</v>
      </c>
      <c r="H1924" s="97"/>
      <c r="I1924" s="97"/>
      <c r="J1924" s="97"/>
      <c r="K1924" s="97"/>
      <c r="L1924" s="97"/>
      <c r="M1924" s="19" t="s">
        <v>6265</v>
      </c>
      <c r="N1924" s="20" t="n">
        <v>43308</v>
      </c>
      <c r="O1924" s="207" t="s">
        <v>15</v>
      </c>
      <c r="P1924" s="19" t="n">
        <v>1</v>
      </c>
      <c r="Q1924" s="15" t="s">
        <v>45</v>
      </c>
    </row>
    <row r="1925" customFormat="false" ht="13.8" hidden="false" customHeight="false" outlineLevel="0" collapsed="false">
      <c r="A1925" s="348" t="s">
        <v>1765</v>
      </c>
      <c r="B1925" s="110" t="n">
        <v>0.544444444444444</v>
      </c>
      <c r="C1925" s="19" t="s">
        <v>6266</v>
      </c>
      <c r="D1925" s="19" t="s">
        <v>110</v>
      </c>
      <c r="E1925" s="19" t="s">
        <v>6267</v>
      </c>
      <c r="F1925" s="91" t="s">
        <v>6268</v>
      </c>
      <c r="G1925" s="19" t="s">
        <v>1730</v>
      </c>
      <c r="H1925" s="97"/>
      <c r="I1925" s="97"/>
      <c r="J1925" s="97"/>
      <c r="K1925" s="97"/>
      <c r="L1925" s="97"/>
      <c r="M1925" s="97"/>
      <c r="N1925" s="97"/>
      <c r="O1925" s="369" t="s">
        <v>6269</v>
      </c>
      <c r="P1925" s="19" t="n">
        <v>1</v>
      </c>
      <c r="Q1925" s="15" t="s">
        <v>45</v>
      </c>
    </row>
    <row r="1926" customFormat="false" ht="13.8" hidden="false" customHeight="false" outlineLevel="0" collapsed="false">
      <c r="A1926" s="348" t="s">
        <v>4300</v>
      </c>
      <c r="B1926" s="19" t="s">
        <v>149</v>
      </c>
      <c r="C1926" s="91" t="s">
        <v>6270</v>
      </c>
      <c r="D1926" s="196" t="s">
        <v>4339</v>
      </c>
      <c r="E1926" s="91" t="s">
        <v>6271</v>
      </c>
      <c r="F1926" s="19" t="s">
        <v>102</v>
      </c>
      <c r="G1926" s="19" t="s">
        <v>949</v>
      </c>
      <c r="H1926" s="97"/>
      <c r="I1926" s="97"/>
      <c r="J1926" s="97"/>
      <c r="K1926" s="97"/>
      <c r="L1926" s="97"/>
      <c r="M1926" s="97"/>
      <c r="N1926" s="97"/>
      <c r="O1926" s="380" t="s">
        <v>6272</v>
      </c>
      <c r="P1926" s="19" t="n">
        <v>1</v>
      </c>
      <c r="Q1926" s="15" t="s">
        <v>45</v>
      </c>
    </row>
    <row r="1927" customFormat="false" ht="13.8" hidden="false" customHeight="false" outlineLevel="0" collapsed="false">
      <c r="A1927" s="348" t="s">
        <v>4304</v>
      </c>
      <c r="B1927" s="19" t="s">
        <v>776</v>
      </c>
      <c r="C1927" s="19" t="s">
        <v>6273</v>
      </c>
      <c r="D1927" s="196" t="s">
        <v>4339</v>
      </c>
      <c r="E1927" s="91" t="s">
        <v>6274</v>
      </c>
      <c r="F1927" s="19" t="s">
        <v>102</v>
      </c>
      <c r="G1927" s="19" t="n">
        <v>4100</v>
      </c>
      <c r="H1927" s="97"/>
      <c r="I1927" s="97"/>
      <c r="J1927" s="97"/>
      <c r="K1927" s="97"/>
      <c r="L1927" s="97"/>
      <c r="M1927" s="19" t="s">
        <v>6275</v>
      </c>
      <c r="N1927" s="20" t="n">
        <v>43308</v>
      </c>
      <c r="O1927" s="207" t="s">
        <v>15</v>
      </c>
      <c r="P1927" s="19" t="n">
        <v>1</v>
      </c>
      <c r="Q1927" s="15" t="s">
        <v>45</v>
      </c>
    </row>
    <row r="1928" customFormat="false" ht="13.8" hidden="false" customHeight="false" outlineLevel="0" collapsed="false">
      <c r="A1928" s="348" t="s">
        <v>4309</v>
      </c>
      <c r="B1928" s="110" t="n">
        <v>0.553472222222222</v>
      </c>
      <c r="C1928" s="19" t="s">
        <v>6276</v>
      </c>
      <c r="D1928" s="19" t="s">
        <v>110</v>
      </c>
      <c r="E1928" s="19" t="s">
        <v>6277</v>
      </c>
      <c r="F1928" s="91" t="s">
        <v>6278</v>
      </c>
      <c r="G1928" s="19" t="s">
        <v>1011</v>
      </c>
      <c r="H1928" s="97"/>
      <c r="I1928" s="97"/>
      <c r="J1928" s="97"/>
      <c r="K1928" s="97"/>
      <c r="L1928" s="97"/>
      <c r="M1928" s="97"/>
      <c r="N1928" s="97"/>
      <c r="O1928" s="380" t="s">
        <v>6272</v>
      </c>
      <c r="P1928" s="19" t="n">
        <v>1</v>
      </c>
      <c r="Q1928" s="15" t="s">
        <v>45</v>
      </c>
    </row>
    <row r="1929" customFormat="false" ht="13.8" hidden="false" customHeight="false" outlineLevel="0" collapsed="false">
      <c r="A1929" s="348" t="s">
        <v>1781</v>
      </c>
      <c r="B1929" s="19" t="s">
        <v>149</v>
      </c>
      <c r="C1929" s="19" t="s">
        <v>6279</v>
      </c>
      <c r="D1929" s="196" t="s">
        <v>4339</v>
      </c>
      <c r="E1929" s="91" t="s">
        <v>6280</v>
      </c>
      <c r="F1929" s="97"/>
      <c r="G1929" s="97"/>
      <c r="H1929" s="97"/>
      <c r="I1929" s="97"/>
      <c r="J1929" s="97"/>
      <c r="K1929" s="97"/>
      <c r="L1929" s="97"/>
      <c r="M1929" s="97"/>
      <c r="N1929" s="97"/>
      <c r="O1929" s="247" t="s">
        <v>6281</v>
      </c>
      <c r="P1929" s="19" t="n">
        <v>1</v>
      </c>
      <c r="Q1929" s="15" t="s">
        <v>45</v>
      </c>
    </row>
    <row r="1930" customFormat="false" ht="13.8" hidden="false" customHeight="false" outlineLevel="0" collapsed="false">
      <c r="A1930" s="144" t="s">
        <v>6282</v>
      </c>
      <c r="B1930" s="110" t="n">
        <v>0.559722222222222</v>
      </c>
      <c r="C1930" s="19" t="s">
        <v>6283</v>
      </c>
      <c r="D1930" s="19" t="s">
        <v>110</v>
      </c>
      <c r="E1930" s="19" t="s">
        <v>6284</v>
      </c>
      <c r="F1930" s="19" t="s">
        <v>6285</v>
      </c>
      <c r="G1930" s="19" t="s">
        <v>4928</v>
      </c>
      <c r="H1930" s="97"/>
      <c r="I1930" s="97"/>
      <c r="J1930" s="97"/>
      <c r="K1930" s="97"/>
      <c r="L1930" s="97"/>
      <c r="M1930" s="97"/>
      <c r="N1930" s="97"/>
      <c r="O1930" s="419" t="s">
        <v>6286</v>
      </c>
      <c r="P1930" s="19" t="n">
        <v>1</v>
      </c>
      <c r="Q1930" s="15" t="s">
        <v>45</v>
      </c>
    </row>
    <row r="1931" customFormat="false" ht="13.8" hidden="false" customHeight="false" outlineLevel="0" collapsed="false">
      <c r="A1931" s="348" t="s">
        <v>1914</v>
      </c>
      <c r="B1931" s="19" t="s">
        <v>887</v>
      </c>
      <c r="C1931" s="19" t="s">
        <v>6287</v>
      </c>
      <c r="D1931" s="196" t="s">
        <v>4339</v>
      </c>
      <c r="E1931" s="91" t="s">
        <v>6288</v>
      </c>
      <c r="F1931" s="91" t="s">
        <v>6289</v>
      </c>
      <c r="G1931" s="19" t="s">
        <v>506</v>
      </c>
      <c r="H1931" s="97"/>
      <c r="I1931" s="97"/>
      <c r="J1931" s="97"/>
      <c r="K1931" s="97"/>
      <c r="L1931" s="97"/>
      <c r="M1931" s="97"/>
      <c r="N1931" s="97"/>
      <c r="O1931" s="152" t="s">
        <v>6290</v>
      </c>
      <c r="P1931" s="19" t="n">
        <v>1</v>
      </c>
      <c r="Q1931" s="15" t="s">
        <v>45</v>
      </c>
    </row>
    <row r="1932" customFormat="false" ht="13.8" hidden="false" customHeight="false" outlineLevel="0" collapsed="false">
      <c r="A1932" s="348" t="s">
        <v>1917</v>
      </c>
      <c r="B1932" s="110" t="n">
        <v>0.565972222222222</v>
      </c>
      <c r="C1932" s="19" t="s">
        <v>6291</v>
      </c>
      <c r="D1932" s="19" t="s">
        <v>110</v>
      </c>
      <c r="E1932" s="19" t="s">
        <v>1768</v>
      </c>
      <c r="F1932" s="19" t="s">
        <v>6292</v>
      </c>
      <c r="G1932" s="19" t="s">
        <v>2594</v>
      </c>
      <c r="H1932" s="97"/>
      <c r="I1932" s="97"/>
      <c r="J1932" s="97"/>
      <c r="K1932" s="97"/>
      <c r="L1932" s="97"/>
      <c r="M1932" s="97"/>
      <c r="N1932" s="97"/>
      <c r="O1932" s="134" t="s">
        <v>6293</v>
      </c>
      <c r="P1932" s="19" t="n">
        <v>1</v>
      </c>
      <c r="Q1932" s="15" t="s">
        <v>45</v>
      </c>
    </row>
    <row r="1933" customFormat="false" ht="13.8" hidden="false" customHeight="false" outlineLevel="0" collapsed="false">
      <c r="A1933" s="348" t="s">
        <v>3008</v>
      </c>
      <c r="B1933" s="19" t="s">
        <v>983</v>
      </c>
      <c r="C1933" s="19" t="s">
        <v>6294</v>
      </c>
      <c r="D1933" s="196" t="s">
        <v>6295</v>
      </c>
      <c r="E1933" s="91" t="s">
        <v>6296</v>
      </c>
      <c r="F1933" s="91" t="s">
        <v>6297</v>
      </c>
      <c r="G1933" s="97"/>
      <c r="H1933" s="97"/>
      <c r="I1933" s="97"/>
      <c r="J1933" s="97"/>
      <c r="K1933" s="97"/>
      <c r="L1933" s="97"/>
      <c r="M1933" s="97"/>
      <c r="N1933" s="97"/>
      <c r="O1933" s="152" t="s">
        <v>6298</v>
      </c>
      <c r="P1933" s="19" t="n">
        <v>1</v>
      </c>
      <c r="Q1933" s="15" t="s">
        <v>45</v>
      </c>
    </row>
    <row r="1934" customFormat="false" ht="13.8" hidden="false" customHeight="false" outlineLevel="0" collapsed="false">
      <c r="A1934" s="19" t="s">
        <v>6299</v>
      </c>
      <c r="B1934" s="19" t="s">
        <v>6299</v>
      </c>
      <c r="C1934" s="19" t="s">
        <v>6299</v>
      </c>
      <c r="D1934" s="19" t="s">
        <v>110</v>
      </c>
      <c r="E1934" s="19" t="s">
        <v>6299</v>
      </c>
      <c r="F1934" s="19" t="s">
        <v>6299</v>
      </c>
      <c r="G1934" s="19" t="n">
        <v>2500</v>
      </c>
      <c r="H1934" s="97"/>
      <c r="I1934" s="97"/>
      <c r="J1934" s="97"/>
      <c r="K1934" s="97"/>
      <c r="L1934" s="97"/>
      <c r="M1934" s="97"/>
      <c r="N1934" s="20" t="n">
        <v>43310</v>
      </c>
      <c r="O1934" s="239" t="s">
        <v>6300</v>
      </c>
      <c r="P1934" s="19" t="n">
        <v>1</v>
      </c>
      <c r="Q1934" s="15" t="s">
        <v>45</v>
      </c>
    </row>
    <row r="1935" customFormat="false" ht="13.8" hidden="false" customHeight="false" outlineLevel="0" collapsed="false">
      <c r="A1935" s="348" t="s">
        <v>3012</v>
      </c>
      <c r="B1935" s="110" t="n">
        <v>0.593055555555556</v>
      </c>
      <c r="C1935" s="19" t="s">
        <v>6301</v>
      </c>
      <c r="D1935" s="19" t="s">
        <v>110</v>
      </c>
      <c r="E1935" s="19" t="s">
        <v>6302</v>
      </c>
      <c r="F1935" s="19" t="s">
        <v>6303</v>
      </c>
      <c r="G1935" s="19" t="n">
        <v>3200</v>
      </c>
      <c r="H1935" s="97"/>
      <c r="I1935" s="97"/>
      <c r="J1935" s="97"/>
      <c r="K1935" s="97"/>
      <c r="M1935" s="24" t="s">
        <v>6304</v>
      </c>
      <c r="N1935" s="20" t="n">
        <v>43308</v>
      </c>
      <c r="O1935" s="207" t="s">
        <v>15</v>
      </c>
      <c r="P1935" s="19" t="n">
        <v>1</v>
      </c>
      <c r="Q1935" s="15" t="s">
        <v>45</v>
      </c>
    </row>
    <row r="1936" customFormat="false" ht="13.8" hidden="false" customHeight="false" outlineLevel="0" collapsed="false">
      <c r="A1936" s="348" t="s">
        <v>1798</v>
      </c>
      <c r="B1936" s="110" t="n">
        <v>0.607638888888889</v>
      </c>
      <c r="C1936" s="19" t="s">
        <v>6305</v>
      </c>
      <c r="D1936" s="19" t="s">
        <v>110</v>
      </c>
      <c r="E1936" s="19" t="s">
        <v>6306</v>
      </c>
      <c r="F1936" s="19" t="s">
        <v>4852</v>
      </c>
      <c r="G1936" s="19" t="n">
        <v>4900</v>
      </c>
      <c r="H1936" s="97"/>
      <c r="I1936" s="97"/>
      <c r="J1936" s="97"/>
      <c r="K1936" s="97"/>
      <c r="M1936" s="24" t="s">
        <v>6307</v>
      </c>
      <c r="N1936" s="20" t="n">
        <v>43308</v>
      </c>
      <c r="O1936" s="207" t="s">
        <v>15</v>
      </c>
      <c r="P1936" s="19" t="n">
        <v>1</v>
      </c>
      <c r="Q1936" s="15" t="s">
        <v>45</v>
      </c>
    </row>
    <row r="1937" customFormat="false" ht="13.8" hidden="false" customHeight="false" outlineLevel="0" collapsed="false">
      <c r="A1937" s="121" t="s">
        <v>1801</v>
      </c>
      <c r="B1937" s="141" t="s">
        <v>162</v>
      </c>
      <c r="C1937" s="95" t="s">
        <v>6308</v>
      </c>
      <c r="D1937" s="280" t="s">
        <v>4339</v>
      </c>
      <c r="E1937" s="95" t="s">
        <v>6309</v>
      </c>
      <c r="F1937" s="141" t="s">
        <v>3627</v>
      </c>
      <c r="G1937" s="141" t="s">
        <v>1708</v>
      </c>
      <c r="H1937" s="183"/>
      <c r="I1937" s="183"/>
      <c r="J1937" s="183"/>
      <c r="K1937" s="183"/>
      <c r="L1937" s="183"/>
      <c r="M1937" s="141" t="s">
        <v>6310</v>
      </c>
      <c r="N1937" s="184" t="n">
        <v>43309</v>
      </c>
      <c r="O1937" s="442" t="s">
        <v>15</v>
      </c>
      <c r="P1937" s="141" t="n">
        <v>1</v>
      </c>
      <c r="Q1937" s="15" t="s">
        <v>45</v>
      </c>
    </row>
    <row r="1938" customFormat="false" ht="13.8" hidden="false" customHeight="false" outlineLevel="0" collapsed="false">
      <c r="A1938" s="348" t="s">
        <v>3427</v>
      </c>
      <c r="B1938" s="110" t="n">
        <v>0.635416666666667</v>
      </c>
      <c r="C1938" s="98" t="n">
        <v>79204441144</v>
      </c>
      <c r="D1938" s="19" t="s">
        <v>110</v>
      </c>
      <c r="E1938" s="19" t="s">
        <v>6311</v>
      </c>
      <c r="F1938" s="19" t="s">
        <v>6312</v>
      </c>
      <c r="G1938" s="97"/>
      <c r="H1938" s="97"/>
      <c r="I1938" s="97"/>
      <c r="J1938" s="97"/>
      <c r="K1938" s="97"/>
      <c r="L1938" s="97"/>
      <c r="M1938" s="97"/>
      <c r="N1938" s="97"/>
      <c r="O1938" s="475" t="s">
        <v>6313</v>
      </c>
      <c r="P1938" s="19" t="n">
        <v>1</v>
      </c>
      <c r="Q1938" s="15" t="s">
        <v>45</v>
      </c>
    </row>
    <row r="1939" customFormat="false" ht="13.8" hidden="false" customHeight="false" outlineLevel="0" collapsed="false">
      <c r="A1939" s="348" t="s">
        <v>3024</v>
      </c>
      <c r="B1939" s="110" t="n">
        <v>0.645833333333333</v>
      </c>
      <c r="C1939" s="19" t="n">
        <v>89859905352</v>
      </c>
      <c r="D1939" s="19" t="s">
        <v>110</v>
      </c>
      <c r="E1939" s="19" t="s">
        <v>6314</v>
      </c>
      <c r="F1939" s="19" t="s">
        <v>3347</v>
      </c>
      <c r="G1939" s="19" t="s">
        <v>1730</v>
      </c>
      <c r="H1939" s="97"/>
      <c r="I1939" s="97"/>
      <c r="J1939" s="97"/>
      <c r="K1939" s="97"/>
      <c r="L1939" s="97"/>
      <c r="M1939" s="97"/>
      <c r="N1939" s="97"/>
      <c r="O1939" s="251" t="s">
        <v>6315</v>
      </c>
      <c r="P1939" s="19" t="n">
        <v>1</v>
      </c>
      <c r="Q1939" s="15" t="s">
        <v>45</v>
      </c>
    </row>
    <row r="1940" customFormat="false" ht="13.8" hidden="false" customHeight="false" outlineLevel="0" collapsed="false">
      <c r="A1940" s="19" t="s">
        <v>6316</v>
      </c>
      <c r="B1940" s="97"/>
      <c r="C1940" s="97"/>
      <c r="D1940" s="19" t="s">
        <v>3777</v>
      </c>
      <c r="E1940" s="91" t="s">
        <v>6317</v>
      </c>
      <c r="F1940" s="97"/>
      <c r="G1940" s="97"/>
      <c r="H1940" s="97"/>
      <c r="I1940" s="97"/>
      <c r="J1940" s="97"/>
      <c r="K1940" s="97"/>
      <c r="L1940" s="97"/>
      <c r="M1940" s="97"/>
      <c r="N1940" s="97"/>
      <c r="O1940" s="542" t="s">
        <v>6318</v>
      </c>
      <c r="P1940" s="19" t="n">
        <v>1</v>
      </c>
      <c r="Q1940" s="15" t="s">
        <v>45</v>
      </c>
    </row>
    <row r="1941" customFormat="false" ht="13.8" hidden="false" customHeight="false" outlineLevel="0" collapsed="false">
      <c r="A1941" s="3" t="s">
        <v>34</v>
      </c>
      <c r="B1941" s="59" t="s">
        <v>1</v>
      </c>
      <c r="C1941" s="4" t="s">
        <v>35</v>
      </c>
      <c r="D1941" s="4" t="s">
        <v>3</v>
      </c>
      <c r="E1941" s="4" t="s">
        <v>1021</v>
      </c>
      <c r="F1941" s="5" t="s">
        <v>37</v>
      </c>
      <c r="G1941" s="4" t="s">
        <v>38</v>
      </c>
      <c r="H1941" s="6" t="s">
        <v>39</v>
      </c>
      <c r="I1941" s="6"/>
      <c r="J1941" s="6"/>
      <c r="K1941" s="6" t="s">
        <v>40</v>
      </c>
      <c r="L1941" s="6"/>
      <c r="M1941" s="4" t="s">
        <v>41</v>
      </c>
      <c r="N1941" s="6" t="s">
        <v>42</v>
      </c>
      <c r="O1941" s="370" t="s">
        <v>43</v>
      </c>
      <c r="P1941" s="4" t="s">
        <v>44</v>
      </c>
      <c r="Q1941" s="15" t="s">
        <v>45</v>
      </c>
    </row>
    <row r="1942" customFormat="false" ht="13.8" hidden="false" customHeight="false" outlineLevel="0" collapsed="false">
      <c r="A1942" s="60" t="n">
        <v>43308</v>
      </c>
      <c r="B1942" s="374" t="s">
        <v>394</v>
      </c>
      <c r="C1942" s="62"/>
      <c r="D1942" s="62"/>
      <c r="E1942" s="63"/>
      <c r="F1942" s="64" t="n">
        <f aca="false">G1942+H1942+K1942</f>
        <v>79200</v>
      </c>
      <c r="G1942" s="65" t="n">
        <f aca="false">SUM(G1943:G1968)</f>
        <v>58200</v>
      </c>
      <c r="H1942" s="131" t="n">
        <f aca="false">SUM(H1943:H1968)</f>
        <v>21000</v>
      </c>
      <c r="I1942" s="65"/>
      <c r="J1942" s="65"/>
      <c r="K1942" s="65" t="n">
        <f aca="false">SUM(K1943:K1983)</f>
        <v>0</v>
      </c>
      <c r="L1942" s="65"/>
      <c r="M1942" s="281"/>
      <c r="N1942" s="281"/>
      <c r="O1942" s="62"/>
      <c r="P1942" s="65" t="n">
        <f aca="false">SUM(P1943:P23895)</f>
        <v>3.40325352205502E+037</v>
      </c>
      <c r="Q1942" s="15" t="s">
        <v>45</v>
      </c>
    </row>
    <row r="1943" customFormat="false" ht="13.8" hidden="false" customHeight="false" outlineLevel="0" collapsed="false">
      <c r="A1943" s="348" t="s">
        <v>1810</v>
      </c>
      <c r="B1943" s="543" t="n">
        <v>0.397916666666667</v>
      </c>
      <c r="C1943" s="91" t="s">
        <v>6319</v>
      </c>
      <c r="D1943" s="19" t="s">
        <v>476</v>
      </c>
      <c r="E1943" s="91" t="s">
        <v>6320</v>
      </c>
      <c r="F1943" s="19" t="s">
        <v>6321</v>
      </c>
      <c r="G1943" s="24" t="n">
        <v>16000</v>
      </c>
      <c r="H1943" s="97"/>
      <c r="I1943" s="97"/>
      <c r="J1943" s="97"/>
      <c r="K1943" s="97"/>
      <c r="L1943" s="97"/>
      <c r="M1943" s="19" t="s">
        <v>6322</v>
      </c>
      <c r="N1943" s="20" t="n">
        <v>43309</v>
      </c>
      <c r="O1943" s="207" t="s">
        <v>15</v>
      </c>
      <c r="P1943" s="19" t="n">
        <v>1</v>
      </c>
      <c r="Q1943" s="15" t="s">
        <v>45</v>
      </c>
    </row>
    <row r="1944" customFormat="false" ht="13.8" hidden="false" customHeight="false" outlineLevel="0" collapsed="false">
      <c r="A1944" s="348" t="s">
        <v>1814</v>
      </c>
      <c r="B1944" s="19" t="s">
        <v>6323</v>
      </c>
      <c r="C1944" s="19" t="s">
        <v>6324</v>
      </c>
      <c r="D1944" s="19" t="s">
        <v>476</v>
      </c>
      <c r="E1944" s="19" t="s">
        <v>6325</v>
      </c>
      <c r="F1944" s="19" t="s">
        <v>6326</v>
      </c>
      <c r="G1944" s="19" t="s">
        <v>328</v>
      </c>
      <c r="H1944" s="97"/>
      <c r="I1944" s="97"/>
      <c r="J1944" s="97"/>
      <c r="K1944" s="97"/>
      <c r="L1944" s="97"/>
      <c r="M1944" s="97"/>
      <c r="N1944" s="97"/>
      <c r="O1944" s="544" t="s">
        <v>6327</v>
      </c>
      <c r="P1944" s="19" t="n">
        <v>1</v>
      </c>
      <c r="Q1944" s="15" t="s">
        <v>45</v>
      </c>
    </row>
    <row r="1945" customFormat="false" ht="13.8" hidden="false" customHeight="false" outlineLevel="0" collapsed="false">
      <c r="A1945" s="348" t="s">
        <v>1819</v>
      </c>
      <c r="B1945" s="110" t="n">
        <v>0.413194444444444</v>
      </c>
      <c r="C1945" s="19" t="n">
        <v>89296565234</v>
      </c>
      <c r="D1945" s="19" t="s">
        <v>110</v>
      </c>
      <c r="E1945" s="91" t="s">
        <v>6328</v>
      </c>
      <c r="F1945" s="19" t="s">
        <v>6329</v>
      </c>
      <c r="G1945" s="19" t="s">
        <v>804</v>
      </c>
      <c r="H1945" s="97"/>
      <c r="I1945" s="97"/>
      <c r="J1945" s="97"/>
      <c r="K1945" s="97"/>
      <c r="L1945" s="97"/>
      <c r="M1945" s="97"/>
      <c r="N1945" s="97"/>
      <c r="O1945" s="152" t="s">
        <v>6330</v>
      </c>
      <c r="P1945" s="19" t="n">
        <v>1</v>
      </c>
      <c r="Q1945" s="15" t="s">
        <v>45</v>
      </c>
    </row>
    <row r="1946" customFormat="false" ht="13.8" hidden="false" customHeight="false" outlineLevel="0" collapsed="false">
      <c r="A1946" s="348" t="s">
        <v>1673</v>
      </c>
      <c r="B1946" s="110" t="n">
        <v>0.419444444444444</v>
      </c>
      <c r="C1946" s="19" t="s">
        <v>6331</v>
      </c>
      <c r="D1946" s="19" t="s">
        <v>110</v>
      </c>
      <c r="E1946" s="91" t="s">
        <v>6332</v>
      </c>
      <c r="F1946" s="19" t="s">
        <v>4848</v>
      </c>
      <c r="G1946" s="19" t="n">
        <v>5700</v>
      </c>
      <c r="H1946" s="97"/>
      <c r="I1946" s="97"/>
      <c r="J1946" s="97"/>
      <c r="K1946" s="97"/>
      <c r="L1946" s="97"/>
      <c r="M1946" s="19" t="s">
        <v>6333</v>
      </c>
      <c r="N1946" s="20" t="n">
        <v>43313</v>
      </c>
      <c r="O1946" s="207" t="s">
        <v>15</v>
      </c>
      <c r="P1946" s="19" t="n">
        <v>1</v>
      </c>
      <c r="Q1946" s="15" t="s">
        <v>45</v>
      </c>
    </row>
    <row r="1947" customFormat="false" ht="13.8" hidden="false" customHeight="false" outlineLevel="0" collapsed="false">
      <c r="A1947" s="348" t="s">
        <v>1678</v>
      </c>
      <c r="B1947" s="150" t="n">
        <v>43414</v>
      </c>
      <c r="C1947" s="19" t="s">
        <v>6334</v>
      </c>
      <c r="D1947" s="19" t="s">
        <v>476</v>
      </c>
      <c r="E1947" s="91" t="s">
        <v>6335</v>
      </c>
      <c r="F1947" s="19" t="s">
        <v>6336</v>
      </c>
      <c r="H1947" s="19" t="n">
        <v>9000</v>
      </c>
      <c r="I1947" s="97"/>
      <c r="J1947" s="97"/>
      <c r="K1947" s="97"/>
      <c r="L1947" s="97"/>
      <c r="M1947" s="19" t="s">
        <v>6337</v>
      </c>
      <c r="N1947" s="20" t="n">
        <v>43310</v>
      </c>
      <c r="O1947" s="207" t="s">
        <v>6338</v>
      </c>
      <c r="P1947" s="19" t="n">
        <v>1</v>
      </c>
      <c r="Q1947" s="15" t="s">
        <v>45</v>
      </c>
    </row>
    <row r="1948" customFormat="false" ht="13.8" hidden="false" customHeight="false" outlineLevel="0" collapsed="false">
      <c r="A1948" s="348" t="s">
        <v>1732</v>
      </c>
      <c r="B1948" s="110" t="n">
        <v>0.429166666666667</v>
      </c>
      <c r="C1948" s="19" t="s">
        <v>2054</v>
      </c>
      <c r="D1948" s="19" t="s">
        <v>110</v>
      </c>
      <c r="E1948" s="19" t="s">
        <v>2054</v>
      </c>
      <c r="F1948" s="19" t="s">
        <v>6339</v>
      </c>
      <c r="G1948" s="97"/>
      <c r="H1948" s="19" t="n">
        <v>12000</v>
      </c>
      <c r="I1948" s="97"/>
      <c r="J1948" s="97"/>
      <c r="K1948" s="97"/>
      <c r="L1948" s="97"/>
      <c r="M1948" s="97"/>
      <c r="N1948" s="97"/>
      <c r="O1948" s="207" t="s">
        <v>6340</v>
      </c>
      <c r="P1948" s="19" t="n">
        <v>1</v>
      </c>
      <c r="Q1948" s="15" t="s">
        <v>45</v>
      </c>
    </row>
    <row r="1949" customFormat="false" ht="13.8" hidden="false" customHeight="false" outlineLevel="0" collapsed="false">
      <c r="A1949" s="348" t="s">
        <v>1833</v>
      </c>
      <c r="B1949" s="19" t="s">
        <v>4512</v>
      </c>
      <c r="C1949" s="19" t="s">
        <v>6341</v>
      </c>
      <c r="D1949" s="196" t="s">
        <v>4339</v>
      </c>
      <c r="E1949" s="19" t="s">
        <v>6342</v>
      </c>
      <c r="F1949" s="19" t="s">
        <v>6342</v>
      </c>
      <c r="G1949" s="97"/>
      <c r="H1949" s="97"/>
      <c r="I1949" s="97"/>
      <c r="J1949" s="97"/>
      <c r="K1949" s="97"/>
      <c r="L1949" s="97"/>
      <c r="M1949" s="97"/>
      <c r="N1949" s="97"/>
      <c r="O1949" s="411" t="s">
        <v>6343</v>
      </c>
      <c r="P1949" s="19" t="n">
        <v>1</v>
      </c>
      <c r="Q1949" s="15" t="s">
        <v>45</v>
      </c>
    </row>
    <row r="1950" customFormat="false" ht="13.8" hidden="false" customHeight="false" outlineLevel="0" collapsed="false">
      <c r="A1950" s="348" t="s">
        <v>1839</v>
      </c>
      <c r="B1950" s="19" t="s">
        <v>5619</v>
      </c>
      <c r="C1950" s="545" t="s">
        <v>6344</v>
      </c>
      <c r="D1950" s="196" t="s">
        <v>4339</v>
      </c>
      <c r="E1950" s="91" t="s">
        <v>6345</v>
      </c>
      <c r="F1950" s="19" t="s">
        <v>48</v>
      </c>
      <c r="G1950" s="19" t="s">
        <v>614</v>
      </c>
      <c r="H1950" s="97"/>
      <c r="I1950" s="97"/>
      <c r="J1950" s="97"/>
      <c r="K1950" s="97"/>
      <c r="L1950" s="97"/>
      <c r="M1950" s="97"/>
      <c r="N1950" s="97"/>
      <c r="O1950" s="546" t="s">
        <v>6346</v>
      </c>
      <c r="P1950" s="19" t="n">
        <v>1</v>
      </c>
      <c r="Q1950" s="15" t="s">
        <v>45</v>
      </c>
    </row>
    <row r="1951" customFormat="false" ht="13.8" hidden="false" customHeight="false" outlineLevel="0" collapsed="false">
      <c r="A1951" s="348" t="s">
        <v>1746</v>
      </c>
      <c r="B1951" s="110" t="n">
        <v>0.451388888888889</v>
      </c>
      <c r="C1951" s="56" t="s">
        <v>6347</v>
      </c>
      <c r="D1951" s="19" t="s">
        <v>110</v>
      </c>
      <c r="E1951" s="19" t="s">
        <v>6348</v>
      </c>
      <c r="F1951" s="19" t="s">
        <v>6349</v>
      </c>
      <c r="G1951" s="19" t="s">
        <v>6350</v>
      </c>
      <c r="H1951" s="97"/>
      <c r="I1951" s="547"/>
      <c r="J1951" s="547"/>
      <c r="K1951" s="547"/>
      <c r="L1951" s="547"/>
      <c r="M1951" s="547"/>
      <c r="N1951" s="97"/>
      <c r="O1951" s="548" t="s">
        <v>6351</v>
      </c>
      <c r="P1951" s="19" t="n">
        <v>1</v>
      </c>
      <c r="Q1951" s="15" t="s">
        <v>45</v>
      </c>
    </row>
    <row r="1952" customFormat="false" ht="13.8" hidden="false" customHeight="false" outlineLevel="0" collapsed="false">
      <c r="A1952" s="348" t="s">
        <v>1696</v>
      </c>
      <c r="B1952" s="19" t="s">
        <v>200</v>
      </c>
      <c r="C1952" s="19" t="s">
        <v>6352</v>
      </c>
      <c r="D1952" s="196" t="s">
        <v>4339</v>
      </c>
      <c r="E1952" s="91" t="s">
        <v>6353</v>
      </c>
      <c r="F1952" s="19" t="s">
        <v>3809</v>
      </c>
      <c r="G1952" s="19" t="s">
        <v>933</v>
      </c>
      <c r="H1952" s="97"/>
      <c r="I1952" s="97"/>
      <c r="J1952" s="97"/>
      <c r="K1952" s="97"/>
      <c r="L1952" s="97"/>
      <c r="M1952" s="97"/>
      <c r="N1952" s="97"/>
      <c r="O1952" s="144" t="s">
        <v>6354</v>
      </c>
      <c r="P1952" s="19" t="n">
        <v>1</v>
      </c>
      <c r="Q1952" s="15" t="s">
        <v>45</v>
      </c>
    </row>
    <row r="1953" customFormat="false" ht="13.8" hidden="false" customHeight="false" outlineLevel="0" collapsed="false">
      <c r="A1953" s="348" t="s">
        <v>1758</v>
      </c>
      <c r="B1953" s="19" t="s">
        <v>556</v>
      </c>
      <c r="C1953" s="19" t="s">
        <v>6355</v>
      </c>
      <c r="D1953" s="196" t="s">
        <v>4339</v>
      </c>
      <c r="E1953" s="91" t="s">
        <v>6356</v>
      </c>
      <c r="F1953" s="19" t="s">
        <v>4415</v>
      </c>
      <c r="G1953" s="97"/>
      <c r="H1953" s="97"/>
      <c r="I1953" s="97"/>
      <c r="J1953" s="97"/>
      <c r="K1953" s="97"/>
      <c r="L1953" s="97"/>
      <c r="M1953" s="97"/>
      <c r="N1953" s="97"/>
      <c r="O1953" s="144" t="s">
        <v>6357</v>
      </c>
      <c r="P1953" s="19" t="n">
        <v>1</v>
      </c>
      <c r="Q1953" s="15" t="s">
        <v>45</v>
      </c>
    </row>
    <row r="1954" customFormat="false" ht="13.8" hidden="false" customHeight="false" outlineLevel="0" collapsed="false">
      <c r="A1954" s="348" t="s">
        <v>1761</v>
      </c>
      <c r="B1954" s="110" t="n">
        <v>0.46875</v>
      </c>
      <c r="C1954" s="349" t="s">
        <v>6358</v>
      </c>
      <c r="D1954" s="19" t="s">
        <v>110</v>
      </c>
      <c r="E1954" s="19" t="s">
        <v>6359</v>
      </c>
      <c r="F1954" s="19" t="s">
        <v>129</v>
      </c>
      <c r="G1954" s="19" t="n">
        <v>6100</v>
      </c>
      <c r="H1954" s="97"/>
      <c r="I1954" s="97"/>
      <c r="J1954" s="97"/>
      <c r="K1954" s="97"/>
      <c r="M1954" s="24" t="s">
        <v>6360</v>
      </c>
      <c r="N1954" s="20" t="n">
        <v>43279</v>
      </c>
      <c r="O1954" s="207" t="s">
        <v>15</v>
      </c>
      <c r="P1954" s="19" t="n">
        <v>1</v>
      </c>
      <c r="Q1954" s="15" t="s">
        <v>45</v>
      </c>
    </row>
    <row r="1955" customFormat="false" ht="13.8" hidden="false" customHeight="false" outlineLevel="0" collapsed="false">
      <c r="A1955" s="348" t="s">
        <v>1765</v>
      </c>
      <c r="B1955" s="19" t="s">
        <v>214</v>
      </c>
      <c r="C1955" s="19" t="s">
        <v>6361</v>
      </c>
      <c r="D1955" s="19" t="s">
        <v>476</v>
      </c>
      <c r="E1955" s="91" t="s">
        <v>6362</v>
      </c>
      <c r="F1955" s="97"/>
      <c r="G1955" s="19" t="s">
        <v>4928</v>
      </c>
      <c r="H1955" s="97"/>
      <c r="I1955" s="97"/>
      <c r="J1955" s="97"/>
      <c r="K1955" s="97"/>
      <c r="L1955" s="97"/>
      <c r="M1955" s="97"/>
      <c r="N1955" s="97"/>
      <c r="O1955" s="133" t="s">
        <v>6363</v>
      </c>
      <c r="P1955" s="19" t="n">
        <v>1</v>
      </c>
      <c r="Q1955" s="15" t="s">
        <v>45</v>
      </c>
    </row>
    <row r="1956" customFormat="false" ht="13.8" hidden="false" customHeight="false" outlineLevel="0" collapsed="false">
      <c r="A1956" s="348" t="s">
        <v>4300</v>
      </c>
      <c r="B1956" s="19" t="s">
        <v>214</v>
      </c>
      <c r="C1956" s="91" t="s">
        <v>6364</v>
      </c>
      <c r="D1956" s="196" t="s">
        <v>4339</v>
      </c>
      <c r="E1956" s="91" t="s">
        <v>6365</v>
      </c>
      <c r="F1956" s="19" t="s">
        <v>3809</v>
      </c>
      <c r="G1956" s="19" t="n">
        <v>4100</v>
      </c>
      <c r="H1956" s="97"/>
      <c r="I1956" s="97"/>
      <c r="J1956" s="97"/>
      <c r="K1956" s="97"/>
      <c r="L1956" s="97"/>
      <c r="M1956" s="19" t="s">
        <v>6366</v>
      </c>
      <c r="N1956" s="20" t="n">
        <v>43308</v>
      </c>
      <c r="O1956" s="207" t="s">
        <v>15</v>
      </c>
      <c r="P1956" s="19" t="n">
        <v>1</v>
      </c>
      <c r="Q1956" s="15" t="s">
        <v>45</v>
      </c>
    </row>
    <row r="1957" customFormat="false" ht="13.8" hidden="false" customHeight="false" outlineLevel="0" collapsed="false">
      <c r="A1957" s="348" t="s">
        <v>4304</v>
      </c>
      <c r="B1957" s="19" t="s">
        <v>6367</v>
      </c>
      <c r="C1957" s="19" t="s">
        <v>6368</v>
      </c>
      <c r="D1957" s="19" t="s">
        <v>476</v>
      </c>
      <c r="E1957" s="19" t="s">
        <v>6369</v>
      </c>
      <c r="F1957" s="91" t="s">
        <v>6370</v>
      </c>
      <c r="G1957" s="19"/>
      <c r="H1957" s="97"/>
      <c r="I1957" s="97"/>
      <c r="J1957" s="97"/>
      <c r="K1957" s="97"/>
      <c r="L1957" s="97"/>
      <c r="M1957" s="97"/>
      <c r="N1957" s="97"/>
      <c r="O1957" s="95" t="s">
        <v>6371</v>
      </c>
      <c r="P1957" s="19" t="n">
        <v>1</v>
      </c>
      <c r="Q1957" s="15" t="s">
        <v>45</v>
      </c>
    </row>
    <row r="1958" customFormat="false" ht="13.8" hidden="false" customHeight="false" outlineLevel="0" collapsed="false">
      <c r="A1958" s="348" t="s">
        <v>4309</v>
      </c>
      <c r="B1958" s="19" t="s">
        <v>589</v>
      </c>
      <c r="C1958" s="98" t="s">
        <v>6372</v>
      </c>
      <c r="D1958" s="196" t="s">
        <v>4339</v>
      </c>
      <c r="E1958" s="91" t="s">
        <v>6373</v>
      </c>
      <c r="F1958" s="19" t="s">
        <v>3639</v>
      </c>
      <c r="G1958" s="97"/>
      <c r="H1958" s="97"/>
      <c r="I1958" s="97"/>
      <c r="J1958" s="97"/>
      <c r="K1958" s="97"/>
      <c r="L1958" s="97"/>
      <c r="M1958" s="97"/>
      <c r="N1958" s="97"/>
      <c r="O1958" s="251" t="s">
        <v>6374</v>
      </c>
      <c r="P1958" s="19" t="n">
        <v>1</v>
      </c>
      <c r="Q1958" s="15" t="s">
        <v>45</v>
      </c>
    </row>
    <row r="1959" customFormat="false" ht="13.8" hidden="false" customHeight="false" outlineLevel="0" collapsed="false">
      <c r="A1959" s="348" t="s">
        <v>1781</v>
      </c>
      <c r="B1959" s="19" t="s">
        <v>753</v>
      </c>
      <c r="C1959" s="19" t="s">
        <v>6375</v>
      </c>
      <c r="D1959" s="196" t="s">
        <v>4339</v>
      </c>
      <c r="E1959" s="91" t="s">
        <v>6376</v>
      </c>
      <c r="F1959" s="19" t="s">
        <v>4142</v>
      </c>
      <c r="G1959" s="19" t="n">
        <v>5500</v>
      </c>
      <c r="H1959" s="97"/>
      <c r="I1959" s="97"/>
      <c r="J1959" s="97"/>
      <c r="K1959" s="97"/>
      <c r="L1959" s="97"/>
      <c r="M1959" s="19" t="s">
        <v>6377</v>
      </c>
      <c r="N1959" s="20" t="n">
        <v>43309</v>
      </c>
      <c r="O1959" s="207" t="s">
        <v>15</v>
      </c>
      <c r="P1959" s="19" t="n">
        <v>1</v>
      </c>
      <c r="Q1959" s="15" t="s">
        <v>45</v>
      </c>
    </row>
    <row r="1960" customFormat="false" ht="13.8" hidden="false" customHeight="false" outlineLevel="0" collapsed="false">
      <c r="A1960" s="348" t="s">
        <v>1914</v>
      </c>
      <c r="B1960" s="19" t="s">
        <v>354</v>
      </c>
      <c r="C1960" s="91" t="s">
        <v>6378</v>
      </c>
      <c r="D1960" s="196" t="s">
        <v>4339</v>
      </c>
      <c r="E1960" s="91" t="s">
        <v>6379</v>
      </c>
      <c r="F1960" s="19" t="s">
        <v>3639</v>
      </c>
      <c r="G1960" s="19" t="s">
        <v>3615</v>
      </c>
      <c r="H1960" s="97"/>
      <c r="I1960" s="97"/>
      <c r="J1960" s="97"/>
      <c r="K1960" s="97"/>
      <c r="L1960" s="97"/>
      <c r="M1960" s="97"/>
      <c r="N1960" s="97"/>
      <c r="O1960" s="251" t="s">
        <v>6380</v>
      </c>
      <c r="P1960" s="19" t="n">
        <v>1</v>
      </c>
      <c r="Q1960" s="15" t="s">
        <v>45</v>
      </c>
    </row>
    <row r="1961" customFormat="false" ht="13.8" hidden="false" customHeight="false" outlineLevel="0" collapsed="false">
      <c r="A1961" s="348" t="s">
        <v>1917</v>
      </c>
      <c r="B1961" s="19" t="s">
        <v>1988</v>
      </c>
      <c r="C1961" s="19" t="n">
        <v>79035209342</v>
      </c>
      <c r="D1961" s="196" t="s">
        <v>4339</v>
      </c>
      <c r="E1961" s="97"/>
      <c r="F1961" s="97"/>
      <c r="G1961" s="97"/>
      <c r="H1961" s="97"/>
      <c r="I1961" s="97"/>
      <c r="J1961" s="97"/>
      <c r="K1961" s="97"/>
      <c r="L1961" s="97"/>
      <c r="M1961" s="97"/>
      <c r="N1961" s="97"/>
      <c r="O1961" s="549" t="s">
        <v>6381</v>
      </c>
      <c r="P1961" s="19" t="n">
        <v>1</v>
      </c>
      <c r="Q1961" s="15" t="s">
        <v>45</v>
      </c>
    </row>
    <row r="1962" customFormat="false" ht="13.8" hidden="false" customHeight="false" outlineLevel="0" collapsed="false">
      <c r="A1962" s="348" t="s">
        <v>3008</v>
      </c>
      <c r="B1962" s="110" t="n">
        <v>0.566666666666667</v>
      </c>
      <c r="C1962" s="19" t="n">
        <v>89663197733</v>
      </c>
      <c r="D1962" s="19" t="s">
        <v>110</v>
      </c>
      <c r="E1962" s="19" t="s">
        <v>6382</v>
      </c>
      <c r="F1962" s="19" t="s">
        <v>6383</v>
      </c>
      <c r="G1962" s="97"/>
      <c r="H1962" s="97"/>
      <c r="I1962" s="97"/>
      <c r="J1962" s="97"/>
      <c r="K1962" s="97"/>
      <c r="L1962" s="97"/>
      <c r="M1962" s="97"/>
      <c r="N1962" s="97"/>
      <c r="O1962" s="550" t="s">
        <v>6384</v>
      </c>
      <c r="P1962" s="19" t="n">
        <v>1</v>
      </c>
      <c r="Q1962" s="15" t="s">
        <v>45</v>
      </c>
    </row>
    <row r="1963" customFormat="false" ht="13.8" hidden="false" customHeight="false" outlineLevel="0" collapsed="false">
      <c r="A1963" s="348" t="s">
        <v>3012</v>
      </c>
      <c r="B1963" s="19" t="s">
        <v>1067</v>
      </c>
      <c r="C1963" s="19" t="s">
        <v>6385</v>
      </c>
      <c r="D1963" s="196" t="s">
        <v>4339</v>
      </c>
      <c r="E1963" s="91" t="s">
        <v>6386</v>
      </c>
      <c r="F1963" s="19" t="s">
        <v>3639</v>
      </c>
      <c r="G1963" s="97"/>
      <c r="H1963" s="97"/>
      <c r="I1963" s="97"/>
      <c r="J1963" s="97"/>
      <c r="K1963" s="97"/>
      <c r="L1963" s="97"/>
      <c r="M1963" s="97"/>
      <c r="N1963" s="97"/>
      <c r="O1963" s="251" t="s">
        <v>6387</v>
      </c>
      <c r="P1963" s="19" t="n">
        <v>1</v>
      </c>
      <c r="Q1963" s="15" t="s">
        <v>45</v>
      </c>
    </row>
    <row r="1964" customFormat="false" ht="13.8" hidden="false" customHeight="false" outlineLevel="0" collapsed="false">
      <c r="A1964" s="348" t="s">
        <v>1798</v>
      </c>
      <c r="B1964" s="19" t="s">
        <v>404</v>
      </c>
      <c r="C1964" s="91" t="s">
        <v>6388</v>
      </c>
      <c r="D1964" s="196" t="s">
        <v>4339</v>
      </c>
      <c r="E1964" s="91" t="s">
        <v>6389</v>
      </c>
      <c r="F1964" s="19" t="s">
        <v>3639</v>
      </c>
      <c r="G1964" s="19" t="n">
        <v>4500</v>
      </c>
      <c r="H1964" s="97"/>
      <c r="I1964" s="97"/>
      <c r="J1964" s="97"/>
      <c r="K1964" s="97"/>
      <c r="L1964" s="97"/>
      <c r="M1964" s="19" t="s">
        <v>6390</v>
      </c>
      <c r="N1964" s="20" t="n">
        <v>43309</v>
      </c>
      <c r="O1964" s="207" t="s">
        <v>15</v>
      </c>
      <c r="P1964" s="19" t="n">
        <v>1</v>
      </c>
      <c r="Q1964" s="15" t="s">
        <v>45</v>
      </c>
    </row>
    <row r="1965" customFormat="false" ht="13.8" hidden="false" customHeight="false" outlineLevel="0" collapsed="false">
      <c r="A1965" s="348" t="s">
        <v>1801</v>
      </c>
      <c r="B1965" s="19" t="s">
        <v>899</v>
      </c>
      <c r="C1965" s="91" t="s">
        <v>6391</v>
      </c>
      <c r="D1965" s="196" t="s">
        <v>4339</v>
      </c>
      <c r="E1965" s="91" t="s">
        <v>6392</v>
      </c>
      <c r="F1965" s="19" t="s">
        <v>6393</v>
      </c>
      <c r="G1965" s="19" t="n">
        <v>5000</v>
      </c>
      <c r="H1965" s="97"/>
      <c r="I1965" s="97"/>
      <c r="J1965" s="97"/>
      <c r="K1965" s="97"/>
      <c r="L1965" s="97"/>
      <c r="M1965" s="19" t="s">
        <v>6394</v>
      </c>
      <c r="N1965" s="20" t="n">
        <v>43310</v>
      </c>
      <c r="O1965" s="207" t="s">
        <v>6395</v>
      </c>
      <c r="P1965" s="19" t="n">
        <v>1</v>
      </c>
      <c r="Q1965" s="15" t="s">
        <v>45</v>
      </c>
    </row>
    <row r="1966" customFormat="false" ht="13.8" hidden="false" customHeight="false" outlineLevel="0" collapsed="false">
      <c r="A1966" s="19" t="s">
        <v>3427</v>
      </c>
      <c r="B1966" s="19" t="s">
        <v>6396</v>
      </c>
      <c r="C1966" s="24" t="s">
        <v>6397</v>
      </c>
      <c r="D1966" s="19" t="s">
        <v>476</v>
      </c>
      <c r="E1966" s="91" t="s">
        <v>6398</v>
      </c>
      <c r="F1966" s="19" t="s">
        <v>6399</v>
      </c>
      <c r="G1966" s="30" t="n">
        <v>5300</v>
      </c>
      <c r="H1966" s="97"/>
      <c r="I1966" s="97"/>
      <c r="J1966" s="97"/>
      <c r="K1966" s="97"/>
      <c r="M1966" s="24" t="s">
        <v>6400</v>
      </c>
      <c r="N1966" s="20" t="n">
        <v>43309</v>
      </c>
      <c r="O1966" s="207" t="s">
        <v>15</v>
      </c>
      <c r="P1966" s="19" t="n">
        <v>1</v>
      </c>
      <c r="Q1966" s="15" t="s">
        <v>45</v>
      </c>
    </row>
    <row r="1967" customFormat="false" ht="13.8" hidden="false" customHeight="false" outlineLevel="0" collapsed="false">
      <c r="A1967" s="19" t="s">
        <v>3024</v>
      </c>
      <c r="B1967" s="19" t="s">
        <v>6396</v>
      </c>
      <c r="C1967" s="113" t="s">
        <v>6401</v>
      </c>
      <c r="D1967" s="19" t="s">
        <v>476</v>
      </c>
      <c r="E1967" s="91" t="s">
        <v>6402</v>
      </c>
      <c r="F1967" s="19" t="s">
        <v>6403</v>
      </c>
      <c r="G1967" s="18" t="n">
        <v>6000</v>
      </c>
      <c r="H1967" s="97"/>
      <c r="I1967" s="97"/>
      <c r="J1967" s="97"/>
      <c r="K1967" s="97"/>
      <c r="L1967" s="97"/>
      <c r="M1967" s="19" t="s">
        <v>6404</v>
      </c>
      <c r="N1967" s="20" t="n">
        <v>43309</v>
      </c>
      <c r="O1967" s="207" t="s">
        <v>15</v>
      </c>
      <c r="P1967" s="19" t="n">
        <v>1</v>
      </c>
      <c r="Q1967" s="15" t="s">
        <v>45</v>
      </c>
    </row>
    <row r="1968" customFormat="false" ht="13.8" hidden="false" customHeight="false" outlineLevel="0" collapsed="false">
      <c r="A1968" s="19" t="s">
        <v>3028</v>
      </c>
      <c r="B1968" s="19" t="s">
        <v>6396</v>
      </c>
      <c r="C1968" s="91" t="s">
        <v>6405</v>
      </c>
      <c r="D1968" s="19" t="s">
        <v>476</v>
      </c>
      <c r="E1968" s="91" t="s">
        <v>6406</v>
      </c>
      <c r="F1968" s="19" t="s">
        <v>6407</v>
      </c>
      <c r="G1968" s="19" t="s">
        <v>71</v>
      </c>
      <c r="H1968" s="97"/>
      <c r="I1968" s="97"/>
      <c r="J1968" s="97"/>
      <c r="K1968" s="97"/>
      <c r="L1968" s="97"/>
      <c r="M1968" s="97"/>
      <c r="N1968" s="97"/>
      <c r="O1968" s="451" t="s">
        <v>6408</v>
      </c>
      <c r="P1968" s="97"/>
      <c r="Q1968" s="15" t="s">
        <v>45</v>
      </c>
    </row>
    <row r="1969" customFormat="false" ht="13.8" hidden="false" customHeight="false" outlineLevel="0" collapsed="false">
      <c r="A1969" s="19" t="s">
        <v>3031</v>
      </c>
      <c r="B1969" s="19" t="s">
        <v>6396</v>
      </c>
      <c r="C1969" s="127" t="s">
        <v>6409</v>
      </c>
      <c r="D1969" s="19" t="s">
        <v>476</v>
      </c>
      <c r="E1969" s="127" t="s">
        <v>6410</v>
      </c>
      <c r="F1969" s="128"/>
      <c r="G1969" s="128"/>
      <c r="H1969" s="128"/>
      <c r="I1969" s="128"/>
      <c r="J1969" s="128"/>
      <c r="K1969" s="128"/>
      <c r="L1969" s="128"/>
      <c r="M1969" s="128"/>
      <c r="N1969" s="128"/>
      <c r="O1969" s="551" t="s">
        <v>6411</v>
      </c>
      <c r="P1969" s="128"/>
      <c r="Q1969" s="15" t="s">
        <v>45</v>
      </c>
    </row>
    <row r="1970" customFormat="false" ht="13.8" hidden="false" customHeight="false" outlineLevel="0" collapsed="false">
      <c r="A1970" s="19" t="s">
        <v>3037</v>
      </c>
      <c r="B1970" s="19" t="s">
        <v>6396</v>
      </c>
      <c r="C1970" s="142" t="s">
        <v>6412</v>
      </c>
      <c r="D1970" s="19" t="s">
        <v>476</v>
      </c>
      <c r="E1970" s="142" t="s">
        <v>6413</v>
      </c>
      <c r="F1970" s="128"/>
      <c r="G1970" s="128"/>
      <c r="H1970" s="128"/>
      <c r="I1970" s="128"/>
      <c r="J1970" s="128"/>
      <c r="K1970" s="128"/>
      <c r="L1970" s="128"/>
      <c r="M1970" s="128"/>
      <c r="N1970" s="128"/>
      <c r="O1970" s="552" t="s">
        <v>6414</v>
      </c>
      <c r="P1970" s="128"/>
      <c r="Q1970" s="15" t="s">
        <v>45</v>
      </c>
    </row>
    <row r="1971" customFormat="false" ht="13.8" hidden="false" customHeight="false" outlineLevel="0" collapsed="false">
      <c r="A1971" s="3" t="s">
        <v>34</v>
      </c>
      <c r="B1971" s="59" t="s">
        <v>1</v>
      </c>
      <c r="C1971" s="4" t="s">
        <v>35</v>
      </c>
      <c r="D1971" s="4" t="s">
        <v>3</v>
      </c>
      <c r="E1971" s="4" t="s">
        <v>1021</v>
      </c>
      <c r="F1971" s="5" t="s">
        <v>37</v>
      </c>
      <c r="G1971" s="4" t="s">
        <v>38</v>
      </c>
      <c r="H1971" s="6" t="s">
        <v>39</v>
      </c>
      <c r="I1971" s="6"/>
      <c r="J1971" s="6"/>
      <c r="K1971" s="6" t="s">
        <v>40</v>
      </c>
      <c r="L1971" s="6"/>
      <c r="M1971" s="4" t="s">
        <v>41</v>
      </c>
      <c r="N1971" s="6" t="s">
        <v>42</v>
      </c>
      <c r="O1971" s="370" t="s">
        <v>43</v>
      </c>
      <c r="P1971" s="4" t="s">
        <v>44</v>
      </c>
      <c r="Q1971" s="15" t="s">
        <v>45</v>
      </c>
    </row>
    <row r="1972" customFormat="false" ht="13.8" hidden="false" customHeight="false" outlineLevel="0" collapsed="false">
      <c r="A1972" s="60" t="n">
        <v>43311</v>
      </c>
      <c r="B1972" s="374" t="s">
        <v>422</v>
      </c>
      <c r="C1972" s="62"/>
      <c r="D1972" s="62"/>
      <c r="E1972" s="63"/>
      <c r="F1972" s="64" t="n">
        <f aca="false">G1972+H1972+K1972</f>
        <v>63400</v>
      </c>
      <c r="G1972" s="65" t="n">
        <f aca="false">SUM(G1973:G2004)</f>
        <v>63400</v>
      </c>
      <c r="H1972" s="131" t="n">
        <f aca="false">SUM(H1973:H2004)</f>
        <v>0</v>
      </c>
      <c r="I1972" s="65"/>
      <c r="J1972" s="65"/>
      <c r="K1972" s="65" t="n">
        <f aca="false">SUM(K1973:K2010)</f>
        <v>0</v>
      </c>
      <c r="L1972" s="65"/>
      <c r="M1972" s="281"/>
      <c r="N1972" s="281"/>
      <c r="O1972" s="62"/>
      <c r="P1972" s="65" t="n">
        <f aca="false">SUM(P1973:P23922)</f>
        <v>1.70162676102751E+037</v>
      </c>
      <c r="Q1972" s="15" t="s">
        <v>45</v>
      </c>
    </row>
    <row r="1973" customFormat="false" ht="13.8" hidden="false" customHeight="false" outlineLevel="0" collapsed="false">
      <c r="A1973" s="348" t="s">
        <v>1810</v>
      </c>
      <c r="B1973" s="19" t="s">
        <v>1095</v>
      </c>
      <c r="C1973" s="19" t="s">
        <v>6415</v>
      </c>
      <c r="D1973" s="19" t="s">
        <v>5964</v>
      </c>
      <c r="E1973" s="19" t="s">
        <v>6416</v>
      </c>
      <c r="F1973" s="19" t="s">
        <v>6417</v>
      </c>
      <c r="G1973" s="97"/>
      <c r="H1973" s="97"/>
      <c r="I1973" s="97"/>
      <c r="J1973" s="97"/>
      <c r="K1973" s="97"/>
      <c r="L1973" s="97"/>
      <c r="M1973" s="97"/>
      <c r="N1973" s="97"/>
      <c r="O1973" s="247" t="s">
        <v>6418</v>
      </c>
      <c r="P1973" s="19" t="n">
        <v>1</v>
      </c>
      <c r="Q1973" s="15" t="s">
        <v>45</v>
      </c>
    </row>
    <row r="1974" customFormat="false" ht="13.8" hidden="false" customHeight="false" outlineLevel="0" collapsed="false">
      <c r="A1974" s="348" t="s">
        <v>1814</v>
      </c>
      <c r="B1974" s="19" t="s">
        <v>6419</v>
      </c>
      <c r="C1974" s="33" t="s">
        <v>6420</v>
      </c>
      <c r="D1974" s="19" t="s">
        <v>476</v>
      </c>
      <c r="E1974" s="91" t="s">
        <v>6421</v>
      </c>
      <c r="F1974" s="97"/>
      <c r="G1974" s="97"/>
      <c r="H1974" s="97"/>
      <c r="I1974" s="97"/>
      <c r="J1974" s="97"/>
      <c r="K1974" s="97"/>
      <c r="L1974" s="97"/>
      <c r="M1974" s="97"/>
      <c r="N1974" s="97"/>
      <c r="O1974" s="152" t="s">
        <v>6422</v>
      </c>
      <c r="P1974" s="19" t="n">
        <v>1</v>
      </c>
      <c r="Q1974" s="15" t="s">
        <v>45</v>
      </c>
    </row>
    <row r="1975" customFormat="false" ht="13.8" hidden="false" customHeight="false" outlineLevel="0" collapsed="false">
      <c r="A1975" s="348" t="s">
        <v>1819</v>
      </c>
      <c r="B1975" s="19" t="s">
        <v>113</v>
      </c>
      <c r="C1975" s="553" t="s">
        <v>6423</v>
      </c>
      <c r="D1975" s="19" t="s">
        <v>476</v>
      </c>
      <c r="E1975" s="91" t="s">
        <v>6424</v>
      </c>
      <c r="F1975" s="97"/>
      <c r="G1975" s="19" t="n">
        <v>6500</v>
      </c>
      <c r="H1975" s="97"/>
      <c r="I1975" s="97"/>
      <c r="J1975" s="97"/>
      <c r="K1975" s="97"/>
      <c r="L1975" s="97"/>
      <c r="M1975" s="19" t="s">
        <v>6425</v>
      </c>
      <c r="N1975" s="20" t="n">
        <v>43313</v>
      </c>
      <c r="O1975" s="207" t="s">
        <v>15</v>
      </c>
      <c r="P1975" s="19" t="n">
        <v>1</v>
      </c>
      <c r="Q1975" s="15" t="s">
        <v>45</v>
      </c>
    </row>
    <row r="1976" customFormat="false" ht="13.8" hidden="false" customHeight="false" outlineLevel="0" collapsed="false">
      <c r="A1976" s="348" t="s">
        <v>1673</v>
      </c>
      <c r="B1976" s="19" t="s">
        <v>541</v>
      </c>
      <c r="C1976" s="19" t="s">
        <v>6426</v>
      </c>
      <c r="D1976" s="19" t="s">
        <v>476</v>
      </c>
      <c r="E1976" s="91" t="s">
        <v>6427</v>
      </c>
      <c r="F1976" s="91" t="s">
        <v>6428</v>
      </c>
      <c r="G1976" s="97"/>
      <c r="H1976" s="97"/>
      <c r="I1976" s="97"/>
      <c r="J1976" s="97"/>
      <c r="K1976" s="97"/>
      <c r="L1976" s="97"/>
      <c r="M1976" s="97"/>
      <c r="N1976" s="97"/>
      <c r="O1976" s="95" t="s">
        <v>6428</v>
      </c>
      <c r="P1976" s="19" t="n">
        <v>1</v>
      </c>
      <c r="Q1976" s="15" t="s">
        <v>45</v>
      </c>
    </row>
    <row r="1977" customFormat="false" ht="13.8" hidden="false" customHeight="false" outlineLevel="0" collapsed="false">
      <c r="A1977" s="348" t="s">
        <v>1678</v>
      </c>
      <c r="B1977" s="150" t="n">
        <v>43445</v>
      </c>
      <c r="C1977" s="19" t="s">
        <v>6429</v>
      </c>
      <c r="D1977" s="19" t="s">
        <v>476</v>
      </c>
      <c r="E1977" s="91" t="s">
        <v>6430</v>
      </c>
      <c r="F1977" s="19" t="s">
        <v>2910</v>
      </c>
      <c r="G1977" s="19" t="n">
        <v>5100</v>
      </c>
      <c r="H1977" s="97"/>
      <c r="I1977" s="97"/>
      <c r="J1977" s="97"/>
      <c r="K1977" s="97"/>
      <c r="L1977" s="97"/>
      <c r="M1977" s="97"/>
      <c r="N1977" s="20" t="n">
        <v>43342</v>
      </c>
      <c r="O1977" s="207" t="s">
        <v>15</v>
      </c>
      <c r="P1977" s="19" t="n">
        <v>1</v>
      </c>
      <c r="Q1977" s="15" t="s">
        <v>45</v>
      </c>
    </row>
    <row r="1978" customFormat="false" ht="13.8" hidden="false" customHeight="false" outlineLevel="0" collapsed="false">
      <c r="A1978" s="348" t="s">
        <v>1732</v>
      </c>
      <c r="B1978" s="110" t="n">
        <v>0.466666666666667</v>
      </c>
      <c r="C1978" s="19" t="s">
        <v>6431</v>
      </c>
      <c r="D1978" s="19" t="s">
        <v>110</v>
      </c>
      <c r="E1978" s="19" t="s">
        <v>6432</v>
      </c>
      <c r="F1978" s="91" t="s">
        <v>6433</v>
      </c>
      <c r="G1978" s="19" t="s">
        <v>6434</v>
      </c>
      <c r="H1978" s="97"/>
      <c r="I1978" s="97"/>
      <c r="J1978" s="97"/>
      <c r="K1978" s="97"/>
      <c r="L1978" s="97"/>
      <c r="M1978" s="97"/>
      <c r="N1978" s="97"/>
      <c r="O1978" s="152" t="s">
        <v>6435</v>
      </c>
      <c r="P1978" s="19" t="n">
        <v>1</v>
      </c>
      <c r="Q1978" s="15" t="s">
        <v>45</v>
      </c>
    </row>
    <row r="1979" customFormat="false" ht="13.8" hidden="false" customHeight="false" outlineLevel="0" collapsed="false">
      <c r="A1979" s="348" t="s">
        <v>1833</v>
      </c>
      <c r="B1979" s="110" t="n">
        <v>0.474305555555556</v>
      </c>
      <c r="C1979" s="19" t="n">
        <v>89263944277</v>
      </c>
      <c r="D1979" s="19" t="s">
        <v>110</v>
      </c>
      <c r="E1979" s="19" t="s">
        <v>6436</v>
      </c>
      <c r="F1979" s="97"/>
      <c r="G1979" s="19" t="s">
        <v>2594</v>
      </c>
      <c r="H1979" s="97"/>
      <c r="I1979" s="97"/>
      <c r="J1979" s="97"/>
      <c r="K1979" s="97"/>
      <c r="L1979" s="97"/>
      <c r="M1979" s="97"/>
      <c r="N1979" s="97"/>
      <c r="O1979" s="342" t="s">
        <v>6437</v>
      </c>
      <c r="P1979" s="19" t="n">
        <v>1</v>
      </c>
      <c r="Q1979" s="15" t="s">
        <v>45</v>
      </c>
    </row>
    <row r="1980" customFormat="false" ht="13.8" hidden="false" customHeight="false" outlineLevel="0" collapsed="false">
      <c r="A1980" s="348" t="s">
        <v>1839</v>
      </c>
      <c r="B1980" s="110" t="n">
        <v>0.476388888888889</v>
      </c>
      <c r="C1980" s="19" t="s">
        <v>6438</v>
      </c>
      <c r="D1980" s="19" t="s">
        <v>110</v>
      </c>
      <c r="E1980" s="19" t="s">
        <v>5075</v>
      </c>
      <c r="F1980" s="19" t="s">
        <v>4820</v>
      </c>
      <c r="G1980" s="19" t="n">
        <v>5700</v>
      </c>
      <c r="H1980" s="97"/>
      <c r="I1980" s="97"/>
      <c r="J1980" s="97"/>
      <c r="K1980" s="97"/>
      <c r="M1980" s="24" t="s">
        <v>6439</v>
      </c>
      <c r="N1980" s="20" t="n">
        <v>43313</v>
      </c>
      <c r="O1980" s="207" t="s">
        <v>15</v>
      </c>
      <c r="P1980" s="19" t="n">
        <v>1</v>
      </c>
      <c r="Q1980" s="15" t="s">
        <v>45</v>
      </c>
    </row>
    <row r="1981" customFormat="false" ht="13.8" hidden="false" customHeight="false" outlineLevel="0" collapsed="false">
      <c r="A1981" s="348" t="s">
        <v>1746</v>
      </c>
      <c r="B1981" s="19" t="s">
        <v>6440</v>
      </c>
      <c r="C1981" s="553" t="s">
        <v>6441</v>
      </c>
      <c r="D1981" s="19" t="s">
        <v>476</v>
      </c>
      <c r="E1981" s="91" t="s">
        <v>6442</v>
      </c>
      <c r="F1981" s="19" t="s">
        <v>6407</v>
      </c>
      <c r="G1981" s="19" t="s">
        <v>6443</v>
      </c>
      <c r="H1981" s="97"/>
      <c r="I1981" s="97"/>
      <c r="J1981" s="97"/>
      <c r="K1981" s="97"/>
      <c r="L1981" s="97"/>
      <c r="M1981" s="97"/>
      <c r="N1981" s="97"/>
      <c r="O1981" s="95" t="s">
        <v>6444</v>
      </c>
      <c r="P1981" s="19" t="n">
        <v>1</v>
      </c>
      <c r="Q1981" s="15" t="s">
        <v>45</v>
      </c>
    </row>
    <row r="1982" customFormat="false" ht="13.8" hidden="false" customHeight="false" outlineLevel="0" collapsed="false">
      <c r="A1982" s="348" t="s">
        <v>1696</v>
      </c>
      <c r="B1982" s="19" t="s">
        <v>2882</v>
      </c>
      <c r="C1982" s="349" t="s">
        <v>6445</v>
      </c>
      <c r="D1982" s="19" t="s">
        <v>476</v>
      </c>
      <c r="E1982" s="91" t="s">
        <v>6446</v>
      </c>
      <c r="F1982" s="19" t="s">
        <v>48</v>
      </c>
      <c r="G1982" s="19" t="s">
        <v>1730</v>
      </c>
      <c r="H1982" s="97"/>
      <c r="I1982" s="97"/>
      <c r="J1982" s="97"/>
      <c r="K1982" s="97"/>
      <c r="O1982" s="152" t="s">
        <v>6447</v>
      </c>
      <c r="P1982" s="19" t="n">
        <v>1</v>
      </c>
      <c r="Q1982" s="15" t="s">
        <v>45</v>
      </c>
    </row>
    <row r="1983" customFormat="false" ht="13.8" hidden="false" customHeight="false" outlineLevel="0" collapsed="false">
      <c r="A1983" s="348" t="s">
        <v>1758</v>
      </c>
      <c r="B1983" s="110" t="n">
        <v>0.489583333333333</v>
      </c>
      <c r="C1983" s="91" t="s">
        <v>6448</v>
      </c>
      <c r="D1983" s="19" t="s">
        <v>110</v>
      </c>
      <c r="E1983" s="19" t="s">
        <v>5075</v>
      </c>
      <c r="F1983" s="19" t="s">
        <v>6449</v>
      </c>
      <c r="G1983" s="19" t="s">
        <v>734</v>
      </c>
      <c r="H1983" s="97"/>
      <c r="I1983" s="97"/>
      <c r="J1983" s="97"/>
      <c r="K1983" s="97"/>
      <c r="L1983" s="97"/>
      <c r="M1983" s="97"/>
      <c r="N1983" s="97"/>
      <c r="O1983" s="152" t="s">
        <v>6450</v>
      </c>
      <c r="P1983" s="19" t="n">
        <v>1</v>
      </c>
      <c r="Q1983" s="15" t="s">
        <v>45</v>
      </c>
    </row>
    <row r="1984" customFormat="false" ht="13.8" hidden="false" customHeight="false" outlineLevel="0" collapsed="false">
      <c r="A1984" s="348" t="s">
        <v>1761</v>
      </c>
      <c r="B1984" s="19" t="s">
        <v>6451</v>
      </c>
      <c r="C1984" s="19" t="s">
        <v>6452</v>
      </c>
      <c r="D1984" s="19" t="s">
        <v>476</v>
      </c>
      <c r="E1984" s="91" t="s">
        <v>6453</v>
      </c>
      <c r="F1984" s="19" t="s">
        <v>48</v>
      </c>
      <c r="G1984" s="19" t="n">
        <v>5100</v>
      </c>
      <c r="H1984" s="97"/>
      <c r="I1984" s="97"/>
      <c r="J1984" s="97"/>
      <c r="K1984" s="97"/>
      <c r="L1984" s="97"/>
      <c r="M1984" s="19" t="s">
        <v>6454</v>
      </c>
      <c r="N1984" s="20" t="n">
        <v>43311</v>
      </c>
      <c r="O1984" s="207" t="s">
        <v>15</v>
      </c>
      <c r="P1984" s="19" t="n">
        <v>1</v>
      </c>
      <c r="Q1984" s="15" t="s">
        <v>45</v>
      </c>
    </row>
    <row r="1985" customFormat="false" ht="13.8" hidden="false" customHeight="false" outlineLevel="0" collapsed="false">
      <c r="A1985" s="348" t="s">
        <v>1765</v>
      </c>
      <c r="B1985" s="110" t="n">
        <v>0.496527777777778</v>
      </c>
      <c r="C1985" s="56" t="s">
        <v>6455</v>
      </c>
      <c r="D1985" s="19" t="s">
        <v>110</v>
      </c>
      <c r="E1985" s="19" t="s">
        <v>6456</v>
      </c>
      <c r="F1985" s="19" t="s">
        <v>6457</v>
      </c>
      <c r="G1985" s="19" t="s">
        <v>2085</v>
      </c>
      <c r="H1985" s="97"/>
      <c r="I1985" s="97"/>
      <c r="J1985" s="97"/>
      <c r="K1985" s="97"/>
      <c r="L1985" s="97"/>
      <c r="M1985" s="97"/>
      <c r="N1985" s="97"/>
      <c r="O1985" s="122" t="s">
        <v>6458</v>
      </c>
      <c r="P1985" s="19" t="n">
        <v>1</v>
      </c>
      <c r="Q1985" s="15" t="s">
        <v>45</v>
      </c>
    </row>
    <row r="1986" customFormat="false" ht="13.8" hidden="false" customHeight="false" outlineLevel="0" collapsed="false">
      <c r="A1986" s="348" t="s">
        <v>4300</v>
      </c>
      <c r="B1986" s="19" t="s">
        <v>1883</v>
      </c>
      <c r="C1986" s="19" t="s">
        <v>6459</v>
      </c>
      <c r="D1986" s="19" t="s">
        <v>476</v>
      </c>
      <c r="E1986" s="19" t="s">
        <v>6460</v>
      </c>
      <c r="F1986" s="19" t="s">
        <v>6461</v>
      </c>
      <c r="G1986" s="19" t="s">
        <v>4928</v>
      </c>
      <c r="H1986" s="97"/>
      <c r="I1986" s="97"/>
      <c r="J1986" s="97"/>
      <c r="K1986" s="97"/>
      <c r="L1986" s="97"/>
      <c r="M1986" s="97"/>
      <c r="N1986" s="97"/>
      <c r="O1986" s="337" t="s">
        <v>6462</v>
      </c>
      <c r="P1986" s="19" t="n">
        <v>1</v>
      </c>
      <c r="Q1986" s="15" t="s">
        <v>45</v>
      </c>
    </row>
    <row r="1987" customFormat="false" ht="13.8" hidden="false" customHeight="false" outlineLevel="0" collapsed="false">
      <c r="A1987" s="504" t="s">
        <v>6463</v>
      </c>
      <c r="B1987" s="110" t="n">
        <v>0.406944444444444</v>
      </c>
      <c r="C1987" s="349" t="s">
        <v>6227</v>
      </c>
      <c r="D1987" s="19" t="s">
        <v>6464</v>
      </c>
      <c r="E1987" s="91" t="s">
        <v>6228</v>
      </c>
      <c r="F1987" s="19" t="s">
        <v>6465</v>
      </c>
      <c r="G1987" s="19" t="n">
        <v>8000</v>
      </c>
      <c r="H1987" s="97"/>
      <c r="I1987" s="97"/>
      <c r="J1987" s="97"/>
      <c r="K1987" s="97"/>
      <c r="L1987" s="97"/>
      <c r="M1987" s="19" t="s">
        <v>6466</v>
      </c>
      <c r="N1987" s="20" t="n">
        <v>43312</v>
      </c>
      <c r="O1987" s="207" t="s">
        <v>15</v>
      </c>
      <c r="P1987" s="19" t="n">
        <v>1</v>
      </c>
      <c r="Q1987" s="15" t="s">
        <v>45</v>
      </c>
    </row>
    <row r="1988" customFormat="false" ht="13.8" hidden="false" customHeight="false" outlineLevel="0" collapsed="false">
      <c r="A1988" s="348" t="s">
        <v>4304</v>
      </c>
      <c r="B1988" s="110" t="n">
        <v>0.555555555555556</v>
      </c>
      <c r="C1988" s="19" t="s">
        <v>6467</v>
      </c>
      <c r="D1988" s="19" t="s">
        <v>110</v>
      </c>
      <c r="E1988" s="19" t="s">
        <v>6468</v>
      </c>
      <c r="F1988" s="91" t="s">
        <v>6469</v>
      </c>
      <c r="G1988" s="19" t="n">
        <v>6500</v>
      </c>
      <c r="H1988" s="97"/>
      <c r="I1988" s="97"/>
      <c r="J1988" s="97"/>
      <c r="K1988" s="97"/>
      <c r="M1988" s="24" t="s">
        <v>6470</v>
      </c>
      <c r="N1988" s="19" t="s">
        <v>3347</v>
      </c>
      <c r="O1988" s="207" t="s">
        <v>15</v>
      </c>
      <c r="P1988" s="19" t="n">
        <v>1</v>
      </c>
      <c r="Q1988" s="15" t="s">
        <v>45</v>
      </c>
    </row>
    <row r="1989" customFormat="false" ht="13.8" hidden="false" customHeight="false" outlineLevel="0" collapsed="false">
      <c r="A1989" s="348" t="s">
        <v>4309</v>
      </c>
      <c r="B1989" s="19" t="s">
        <v>6471</v>
      </c>
      <c r="C1989" s="19" t="s">
        <v>6472</v>
      </c>
      <c r="D1989" s="19" t="s">
        <v>476</v>
      </c>
      <c r="E1989" s="91" t="s">
        <v>6473</v>
      </c>
      <c r="F1989" s="91" t="s">
        <v>6474</v>
      </c>
      <c r="G1989" s="19" t="n">
        <v>11500</v>
      </c>
      <c r="H1989" s="97"/>
      <c r="I1989" s="97"/>
      <c r="J1989" s="97"/>
      <c r="K1989" s="97"/>
      <c r="L1989" s="97"/>
      <c r="M1989" s="19" t="s">
        <v>6475</v>
      </c>
      <c r="N1989" s="20" t="n">
        <v>43312</v>
      </c>
      <c r="O1989" s="207" t="s">
        <v>15</v>
      </c>
      <c r="P1989" s="19" t="n">
        <v>1</v>
      </c>
      <c r="Q1989" s="15" t="s">
        <v>45</v>
      </c>
    </row>
    <row r="1990" customFormat="false" ht="13.8" hidden="false" customHeight="false" outlineLevel="0" collapsed="false">
      <c r="A1990" s="348" t="s">
        <v>6476</v>
      </c>
      <c r="B1990" s="19" t="s">
        <v>3228</v>
      </c>
      <c r="C1990" s="19" t="s">
        <v>6477</v>
      </c>
      <c r="D1990" s="19" t="s">
        <v>476</v>
      </c>
      <c r="E1990" s="19" t="s">
        <v>6478</v>
      </c>
      <c r="F1990" s="19" t="s">
        <v>6479</v>
      </c>
      <c r="G1990" s="19" t="s">
        <v>564</v>
      </c>
      <c r="H1990" s="97"/>
      <c r="I1990" s="97"/>
      <c r="J1990" s="97"/>
      <c r="K1990" s="97"/>
      <c r="L1990" s="97"/>
      <c r="M1990" s="97"/>
      <c r="N1990" s="97"/>
      <c r="O1990" s="337" t="s">
        <v>6480</v>
      </c>
      <c r="P1990" s="19" t="n">
        <v>1</v>
      </c>
      <c r="Q1990" s="15" t="s">
        <v>45</v>
      </c>
    </row>
    <row r="1991" customFormat="false" ht="13.8" hidden="false" customHeight="false" outlineLevel="0" collapsed="false">
      <c r="A1991" s="348" t="s">
        <v>1914</v>
      </c>
      <c r="B1991" s="97"/>
      <c r="C1991" s="440" t="s">
        <v>6481</v>
      </c>
      <c r="D1991" s="19" t="s">
        <v>476</v>
      </c>
      <c r="E1991" s="19" t="s">
        <v>600</v>
      </c>
      <c r="F1991" s="97"/>
      <c r="G1991" s="97"/>
      <c r="H1991" s="97"/>
      <c r="I1991" s="97"/>
      <c r="J1991" s="97"/>
      <c r="K1991" s="97"/>
      <c r="L1991" s="97"/>
      <c r="M1991" s="97"/>
      <c r="N1991" s="97"/>
      <c r="O1991" s="141" t="s">
        <v>600</v>
      </c>
      <c r="P1991" s="19" t="n">
        <v>1</v>
      </c>
      <c r="Q1991" s="15" t="s">
        <v>45</v>
      </c>
    </row>
    <row r="1992" customFormat="false" ht="13.8" hidden="false" customHeight="false" outlineLevel="0" collapsed="false">
      <c r="A1992" s="348" t="s">
        <v>1917</v>
      </c>
      <c r="B1992" s="110" t="n">
        <v>0.579861111111111</v>
      </c>
      <c r="C1992" s="19" t="s">
        <v>6482</v>
      </c>
      <c r="D1992" s="19" t="s">
        <v>110</v>
      </c>
      <c r="E1992" s="19" t="s">
        <v>129</v>
      </c>
      <c r="F1992" s="19" t="s">
        <v>6483</v>
      </c>
      <c r="G1992" s="97"/>
      <c r="H1992" s="97"/>
      <c r="I1992" s="97"/>
      <c r="J1992" s="97"/>
      <c r="K1992" s="97"/>
      <c r="L1992" s="97"/>
      <c r="M1992" s="97"/>
      <c r="N1992" s="97"/>
      <c r="O1992" s="247" t="s">
        <v>6484</v>
      </c>
      <c r="P1992" s="19" t="n">
        <v>1</v>
      </c>
      <c r="Q1992" s="15" t="s">
        <v>45</v>
      </c>
    </row>
    <row r="1993" customFormat="false" ht="13.8" hidden="false" customHeight="false" outlineLevel="0" collapsed="false">
      <c r="A1993" s="348" t="s">
        <v>3008</v>
      </c>
      <c r="B1993" s="19" t="s">
        <v>6485</v>
      </c>
      <c r="C1993" s="19" t="s">
        <v>6486</v>
      </c>
      <c r="D1993" s="19" t="s">
        <v>476</v>
      </c>
      <c r="E1993" s="19" t="s">
        <v>6487</v>
      </c>
      <c r="F1993" s="97"/>
      <c r="G1993" s="97"/>
      <c r="H1993" s="97"/>
      <c r="I1993" s="97"/>
      <c r="J1993" s="97"/>
      <c r="K1993" s="97"/>
      <c r="L1993" s="97"/>
      <c r="M1993" s="97"/>
      <c r="N1993" s="97"/>
      <c r="O1993" s="451" t="s">
        <v>6488</v>
      </c>
      <c r="P1993" s="19" t="n">
        <v>1</v>
      </c>
      <c r="Q1993" s="15" t="s">
        <v>45</v>
      </c>
    </row>
    <row r="1994" customFormat="false" ht="13.8" hidden="false" customHeight="false" outlineLevel="0" collapsed="false">
      <c r="A1994" s="121" t="s">
        <v>3012</v>
      </c>
      <c r="B1994" s="249" t="n">
        <v>0.597222222222222</v>
      </c>
      <c r="C1994" s="141" t="s">
        <v>6489</v>
      </c>
      <c r="D1994" s="141" t="s">
        <v>6490</v>
      </c>
      <c r="E1994" s="141" t="s">
        <v>6491</v>
      </c>
      <c r="F1994" s="141" t="s">
        <v>6492</v>
      </c>
      <c r="G1994" s="141" t="s">
        <v>6493</v>
      </c>
      <c r="H1994" s="183"/>
      <c r="I1994" s="183"/>
      <c r="J1994" s="183"/>
      <c r="K1994" s="183"/>
      <c r="L1994" s="278"/>
      <c r="M1994" s="250" t="s">
        <v>6494</v>
      </c>
      <c r="N1994" s="184" t="n">
        <v>43316</v>
      </c>
      <c r="O1994" s="479" t="s">
        <v>6495</v>
      </c>
      <c r="P1994" s="19" t="n">
        <v>1</v>
      </c>
      <c r="Q1994" s="15" t="s">
        <v>45</v>
      </c>
    </row>
    <row r="1995" customFormat="false" ht="13.8" hidden="false" customHeight="false" outlineLevel="0" collapsed="false">
      <c r="A1995" s="348" t="s">
        <v>1798</v>
      </c>
      <c r="B1995" s="110" t="n">
        <v>0.599305555555556</v>
      </c>
      <c r="C1995" s="19" t="s">
        <v>6496</v>
      </c>
      <c r="D1995" s="19" t="s">
        <v>110</v>
      </c>
      <c r="E1995" s="19" t="s">
        <v>6497</v>
      </c>
      <c r="F1995" s="91" t="s">
        <v>6498</v>
      </c>
      <c r="G1995" s="19" t="n">
        <v>15000</v>
      </c>
      <c r="H1995" s="97"/>
      <c r="I1995" s="97"/>
      <c r="J1995" s="97"/>
      <c r="K1995" s="97"/>
      <c r="M1995" s="24" t="s">
        <v>6499</v>
      </c>
      <c r="N1995" s="19" t="n">
        <v>31.07</v>
      </c>
      <c r="O1995" s="207" t="s">
        <v>15</v>
      </c>
      <c r="P1995" s="19" t="n">
        <v>1</v>
      </c>
      <c r="Q1995" s="15" t="s">
        <v>45</v>
      </c>
    </row>
    <row r="1996" customFormat="false" ht="13.8" hidden="false" customHeight="false" outlineLevel="0" collapsed="false">
      <c r="A1996" s="348" t="s">
        <v>1801</v>
      </c>
      <c r="B1996" s="110" t="n">
        <v>0.603472222222222</v>
      </c>
      <c r="C1996" s="19" t="s">
        <v>6500</v>
      </c>
      <c r="D1996" s="19" t="s">
        <v>110</v>
      </c>
      <c r="E1996" s="554" t="s">
        <v>6501</v>
      </c>
      <c r="F1996" s="19" t="s">
        <v>6502</v>
      </c>
      <c r="G1996" s="97"/>
      <c r="H1996" s="97"/>
      <c r="I1996" s="97"/>
      <c r="J1996" s="97"/>
      <c r="K1996" s="97"/>
      <c r="L1996" s="97"/>
      <c r="M1996" s="97"/>
      <c r="N1996" s="97"/>
      <c r="O1996" s="247" t="s">
        <v>6503</v>
      </c>
      <c r="P1996" s="97"/>
      <c r="Q1996" s="15" t="s">
        <v>45</v>
      </c>
    </row>
    <row r="1997" customFormat="false" ht="13.8" hidden="false" customHeight="false" outlineLevel="0" collapsed="false">
      <c r="A1997" s="348" t="s">
        <v>3427</v>
      </c>
      <c r="B1997" s="110" t="n">
        <v>0.608333333333333</v>
      </c>
      <c r="C1997" s="91" t="s">
        <v>6504</v>
      </c>
      <c r="D1997" s="19" t="s">
        <v>110</v>
      </c>
      <c r="E1997" s="19" t="s">
        <v>6505</v>
      </c>
      <c r="F1997" s="91" t="s">
        <v>6506</v>
      </c>
      <c r="G1997" s="19" t="s">
        <v>734</v>
      </c>
      <c r="H1997" s="97"/>
      <c r="I1997" s="97"/>
      <c r="J1997" s="97"/>
      <c r="K1997" s="97"/>
      <c r="L1997" s="97"/>
      <c r="M1997" s="97"/>
      <c r="N1997" s="97"/>
      <c r="O1997" s="247" t="s">
        <v>6507</v>
      </c>
      <c r="P1997" s="19" t="n">
        <v>1</v>
      </c>
      <c r="Q1997" s="15" t="s">
        <v>45</v>
      </c>
    </row>
    <row r="1998" customFormat="false" ht="13.8" hidden="false" customHeight="false" outlineLevel="0" collapsed="false">
      <c r="A1998" s="348" t="s">
        <v>3024</v>
      </c>
      <c r="B1998" s="19" t="s">
        <v>6485</v>
      </c>
      <c r="C1998" s="553" t="s">
        <v>6508</v>
      </c>
      <c r="D1998" s="19" t="s">
        <v>476</v>
      </c>
      <c r="E1998" s="91" t="s">
        <v>6509</v>
      </c>
      <c r="F1998" s="97"/>
      <c r="G1998" s="19" t="s">
        <v>6510</v>
      </c>
      <c r="H1998" s="97"/>
      <c r="I1998" s="97"/>
      <c r="J1998" s="97"/>
      <c r="K1998" s="97"/>
      <c r="L1998" s="97"/>
      <c r="M1998" s="97"/>
      <c r="N1998" s="97"/>
      <c r="O1998" s="337" t="s">
        <v>6511</v>
      </c>
      <c r="P1998" s="19" t="n">
        <v>1</v>
      </c>
      <c r="Q1998" s="15" t="s">
        <v>45</v>
      </c>
    </row>
    <row r="1999" customFormat="false" ht="13.8" hidden="false" customHeight="false" outlineLevel="0" collapsed="false">
      <c r="A1999" s="348" t="s">
        <v>3028</v>
      </c>
      <c r="B1999" s="19" t="s">
        <v>73</v>
      </c>
      <c r="C1999" s="19" t="s">
        <v>6512</v>
      </c>
      <c r="D1999" s="196" t="s">
        <v>4339</v>
      </c>
      <c r="E1999" s="19" t="s">
        <v>6513</v>
      </c>
      <c r="F1999" s="19" t="s">
        <v>6514</v>
      </c>
      <c r="G1999" s="19" t="s">
        <v>933</v>
      </c>
      <c r="H1999" s="97"/>
      <c r="I1999" s="97"/>
      <c r="J1999" s="97"/>
      <c r="K1999" s="97"/>
      <c r="L1999" s="97"/>
      <c r="M1999" s="97"/>
      <c r="N1999" s="97"/>
      <c r="O1999" s="247" t="s">
        <v>6515</v>
      </c>
      <c r="P1999" s="19" t="n">
        <v>1</v>
      </c>
      <c r="Q1999" s="15" t="s">
        <v>45</v>
      </c>
    </row>
    <row r="2000" customFormat="false" ht="13.8" hidden="false" customHeight="false" outlineLevel="0" collapsed="false">
      <c r="A2000" s="348" t="s">
        <v>3031</v>
      </c>
      <c r="B2000" s="110" t="n">
        <v>0.657638888888889</v>
      </c>
      <c r="C2000" s="19" t="s">
        <v>6516</v>
      </c>
      <c r="D2000" s="19" t="s">
        <v>110</v>
      </c>
      <c r="E2000" s="91" t="s">
        <v>6517</v>
      </c>
      <c r="F2000" s="91" t="s">
        <v>6518</v>
      </c>
      <c r="G2000" s="97"/>
      <c r="H2000" s="97"/>
      <c r="I2000" s="97"/>
      <c r="J2000" s="97"/>
      <c r="K2000" s="97"/>
      <c r="L2000" s="97"/>
      <c r="M2000" s="97"/>
      <c r="N2000" s="97"/>
      <c r="O2000" s="247" t="s">
        <v>6519</v>
      </c>
      <c r="P2000" s="19" t="n">
        <v>1</v>
      </c>
      <c r="Q2000" s="15" t="s">
        <v>45</v>
      </c>
    </row>
    <row r="2001" customFormat="false" ht="13.8" hidden="false" customHeight="false" outlineLevel="0" collapsed="false">
      <c r="A2001" s="348" t="s">
        <v>3037</v>
      </c>
      <c r="B2001" s="19" t="s">
        <v>78</v>
      </c>
      <c r="C2001" s="19" t="s">
        <v>6520</v>
      </c>
      <c r="D2001" s="196" t="s">
        <v>4339</v>
      </c>
      <c r="E2001" s="91" t="s">
        <v>6521</v>
      </c>
      <c r="F2001" s="19" t="s">
        <v>3584</v>
      </c>
      <c r="G2001" s="97"/>
      <c r="H2001" s="97"/>
      <c r="I2001" s="97"/>
      <c r="J2001" s="97"/>
      <c r="K2001" s="97"/>
      <c r="L2001" s="97"/>
      <c r="M2001" s="97"/>
      <c r="N2001" s="97"/>
      <c r="O2001" s="247" t="s">
        <v>6522</v>
      </c>
      <c r="P2001" s="19" t="n">
        <v>1</v>
      </c>
      <c r="Q2001" s="15" t="s">
        <v>45</v>
      </c>
    </row>
    <row r="2002" customFormat="false" ht="13.8" hidden="false" customHeight="false" outlineLevel="0" collapsed="false">
      <c r="A2002" s="348" t="s">
        <v>3043</v>
      </c>
      <c r="B2002" s="19" t="s">
        <v>6523</v>
      </c>
      <c r="C2002" s="19" t="s">
        <v>6524</v>
      </c>
      <c r="D2002" s="19" t="s">
        <v>476</v>
      </c>
      <c r="E2002" s="19" t="s">
        <v>6525</v>
      </c>
      <c r="F2002" s="19" t="s">
        <v>4425</v>
      </c>
      <c r="G2002" s="19" t="s">
        <v>501</v>
      </c>
      <c r="H2002" s="97"/>
      <c r="I2002" s="97"/>
      <c r="J2002" s="97"/>
      <c r="K2002" s="97"/>
      <c r="L2002" s="97"/>
      <c r="M2002" s="97"/>
      <c r="N2002" s="97"/>
      <c r="O2002" s="451" t="s">
        <v>6526</v>
      </c>
      <c r="P2002" s="19" t="s">
        <v>6485</v>
      </c>
      <c r="Q2002" s="15" t="s">
        <v>45</v>
      </c>
    </row>
    <row r="2003" customFormat="false" ht="13.8" hidden="false" customHeight="false" outlineLevel="0" collapsed="false">
      <c r="A2003" s="348" t="s">
        <v>3047</v>
      </c>
      <c r="B2003" s="19" t="s">
        <v>6527</v>
      </c>
      <c r="C2003" s="19" t="n">
        <v>89252830286</v>
      </c>
      <c r="D2003" s="19" t="s">
        <v>476</v>
      </c>
      <c r="E2003" s="19" t="s">
        <v>6528</v>
      </c>
      <c r="F2003" s="97"/>
      <c r="G2003" s="19" t="s">
        <v>2020</v>
      </c>
      <c r="H2003" s="97"/>
      <c r="I2003" s="97"/>
      <c r="J2003" s="97"/>
      <c r="K2003" s="97"/>
      <c r="L2003" s="97"/>
      <c r="M2003" s="97"/>
      <c r="N2003" s="97"/>
      <c r="O2003" s="191" t="s">
        <v>6529</v>
      </c>
      <c r="P2003" s="97"/>
      <c r="Q2003" s="15" t="s">
        <v>45</v>
      </c>
    </row>
    <row r="2004" customFormat="false" ht="13.8" hidden="false" customHeight="false" outlineLevel="0" collapsed="false">
      <c r="A2004" s="348" t="s">
        <v>3053</v>
      </c>
      <c r="B2004" s="19" t="s">
        <v>512</v>
      </c>
      <c r="C2004" s="19" t="s">
        <v>6530</v>
      </c>
      <c r="D2004" s="196" t="s">
        <v>4339</v>
      </c>
      <c r="E2004" s="91" t="s">
        <v>6531</v>
      </c>
      <c r="F2004" s="19" t="s">
        <v>5125</v>
      </c>
      <c r="G2004" s="19" t="s">
        <v>463</v>
      </c>
      <c r="H2004" s="97"/>
      <c r="I2004" s="97"/>
      <c r="J2004" s="97"/>
      <c r="K2004" s="97"/>
      <c r="L2004" s="97"/>
      <c r="M2004" s="97"/>
      <c r="N2004" s="97"/>
      <c r="O2004" s="247" t="s">
        <v>6532</v>
      </c>
      <c r="P2004" s="19" t="n">
        <v>1</v>
      </c>
      <c r="Q2004" s="15" t="s">
        <v>45</v>
      </c>
    </row>
    <row r="2005" customFormat="false" ht="13.8" hidden="false" customHeight="false" outlineLevel="0" collapsed="false">
      <c r="A2005" s="3" t="s">
        <v>34</v>
      </c>
      <c r="B2005" s="59" t="s">
        <v>1</v>
      </c>
      <c r="C2005" s="4" t="s">
        <v>35</v>
      </c>
      <c r="D2005" s="4" t="s">
        <v>3</v>
      </c>
      <c r="E2005" s="4" t="s">
        <v>1021</v>
      </c>
      <c r="F2005" s="5" t="s">
        <v>37</v>
      </c>
      <c r="G2005" s="4" t="s">
        <v>38</v>
      </c>
      <c r="H2005" s="6" t="s">
        <v>39</v>
      </c>
      <c r="I2005" s="6"/>
      <c r="J2005" s="6"/>
      <c r="K2005" s="6" t="s">
        <v>40</v>
      </c>
      <c r="L2005" s="6"/>
      <c r="M2005" s="4" t="s">
        <v>41</v>
      </c>
      <c r="N2005" s="6" t="s">
        <v>42</v>
      </c>
      <c r="O2005" s="370" t="s">
        <v>43</v>
      </c>
      <c r="P2005" s="4" t="s">
        <v>44</v>
      </c>
      <c r="Q2005" s="15" t="s">
        <v>45</v>
      </c>
    </row>
    <row r="2006" customFormat="false" ht="13.8" hidden="false" customHeight="false" outlineLevel="0" collapsed="false">
      <c r="A2006" s="60" t="n">
        <v>43312</v>
      </c>
      <c r="B2006" s="374" t="s">
        <v>260</v>
      </c>
      <c r="C2006" s="62"/>
      <c r="D2006" s="62"/>
      <c r="E2006" s="63"/>
      <c r="F2006" s="64" t="n">
        <f aca="false">G2006+H2006+K2006</f>
        <v>85030</v>
      </c>
      <c r="G2006" s="65" t="n">
        <f aca="false">SUM(G2007:G2037)</f>
        <v>71030</v>
      </c>
      <c r="H2006" s="131" t="n">
        <f aca="false">SUM(H2007:H2037)</f>
        <v>14000</v>
      </c>
      <c r="I2006" s="65"/>
      <c r="J2006" s="65"/>
      <c r="K2006" s="65" t="n">
        <f aca="false">SUM(K2007:K2044)</f>
        <v>0</v>
      </c>
      <c r="L2006" s="65"/>
      <c r="M2006" s="281"/>
      <c r="N2006" s="281"/>
      <c r="O2006" s="62"/>
      <c r="P2006" s="65" t="n">
        <f aca="false">SUM(P2007:P23956)</f>
        <v>8.50813380513754E+036</v>
      </c>
      <c r="Q2006" s="15" t="s">
        <v>45</v>
      </c>
    </row>
    <row r="2007" customFormat="false" ht="13.8" hidden="false" customHeight="false" outlineLevel="0" collapsed="false">
      <c r="A2007" s="348" t="s">
        <v>1810</v>
      </c>
      <c r="B2007" s="110" t="n">
        <v>0.373611111111111</v>
      </c>
      <c r="C2007" s="19" t="n">
        <v>89030043480</v>
      </c>
      <c r="D2007" s="19" t="s">
        <v>110</v>
      </c>
      <c r="E2007" s="19" t="s">
        <v>129</v>
      </c>
      <c r="F2007" s="19" t="s">
        <v>2910</v>
      </c>
      <c r="G2007" s="19" t="n">
        <v>5500</v>
      </c>
      <c r="H2007" s="97"/>
      <c r="I2007" s="97"/>
      <c r="J2007" s="97"/>
      <c r="K2007" s="97"/>
      <c r="L2007" s="97"/>
      <c r="M2007" s="30" t="s">
        <v>6533</v>
      </c>
      <c r="N2007" s="20" t="n">
        <v>43312</v>
      </c>
      <c r="O2007" s="207" t="s">
        <v>15</v>
      </c>
      <c r="P2007" s="19" t="n">
        <v>1</v>
      </c>
      <c r="Q2007" s="15" t="s">
        <v>45</v>
      </c>
    </row>
    <row r="2008" customFormat="false" ht="13.8" hidden="false" customHeight="false" outlineLevel="0" collapsed="false">
      <c r="A2008" s="348" t="s">
        <v>1814</v>
      </c>
      <c r="B2008" s="110" t="n">
        <v>0.399305555555556</v>
      </c>
      <c r="C2008" s="19" t="s">
        <v>6534</v>
      </c>
      <c r="D2008" s="19" t="s">
        <v>110</v>
      </c>
      <c r="E2008" s="19" t="s">
        <v>129</v>
      </c>
      <c r="F2008" s="19" t="s">
        <v>6535</v>
      </c>
      <c r="G2008" s="19" t="s">
        <v>4928</v>
      </c>
      <c r="H2008" s="97"/>
      <c r="I2008" s="97"/>
      <c r="J2008" s="97"/>
      <c r="K2008" s="97"/>
      <c r="L2008" s="97"/>
      <c r="M2008" s="97"/>
      <c r="N2008" s="97"/>
      <c r="O2008" s="332" t="s">
        <v>6536</v>
      </c>
      <c r="P2008" s="19" t="n">
        <v>1</v>
      </c>
      <c r="Q2008" s="15" t="s">
        <v>45</v>
      </c>
    </row>
    <row r="2009" customFormat="false" ht="13.8" hidden="false" customHeight="false" outlineLevel="0" collapsed="false">
      <c r="A2009" s="348" t="s">
        <v>1819</v>
      </c>
      <c r="B2009" s="19" t="s">
        <v>1715</v>
      </c>
      <c r="C2009" s="19" t="s">
        <v>6537</v>
      </c>
      <c r="D2009" s="19" t="s">
        <v>801</v>
      </c>
      <c r="E2009" s="91" t="s">
        <v>6538</v>
      </c>
      <c r="F2009" s="19" t="s">
        <v>6539</v>
      </c>
      <c r="G2009" s="19" t="n">
        <v>4300</v>
      </c>
      <c r="H2009" s="97"/>
      <c r="I2009" s="97"/>
      <c r="J2009" s="97"/>
      <c r="K2009" s="97"/>
      <c r="L2009" s="97"/>
      <c r="M2009" s="30" t="s">
        <v>6540</v>
      </c>
      <c r="N2009" s="20" t="n">
        <v>43312</v>
      </c>
      <c r="O2009" s="207" t="s">
        <v>15</v>
      </c>
      <c r="P2009" s="19" t="n">
        <v>1</v>
      </c>
      <c r="Q2009" s="15" t="s">
        <v>45</v>
      </c>
    </row>
    <row r="2010" customFormat="false" ht="13.8" hidden="false" customHeight="false" outlineLevel="0" collapsed="false">
      <c r="A2010" s="348" t="s">
        <v>1673</v>
      </c>
      <c r="B2010" s="110" t="n">
        <v>0.413194444444444</v>
      </c>
      <c r="C2010" s="19" t="s">
        <v>6541</v>
      </c>
      <c r="D2010" s="19" t="s">
        <v>110</v>
      </c>
      <c r="E2010" s="19" t="s">
        <v>6542</v>
      </c>
      <c r="F2010" s="19" t="s">
        <v>6543</v>
      </c>
      <c r="G2010" s="19" t="n">
        <v>9100</v>
      </c>
      <c r="H2010" s="97"/>
      <c r="I2010" s="97"/>
      <c r="J2010" s="97"/>
      <c r="K2010" s="97"/>
      <c r="L2010" s="97"/>
      <c r="M2010" s="30" t="s">
        <v>6544</v>
      </c>
      <c r="N2010" s="20" t="n">
        <v>43313</v>
      </c>
      <c r="O2010" s="207" t="s">
        <v>15</v>
      </c>
      <c r="P2010" s="19" t="n">
        <v>1</v>
      </c>
      <c r="Q2010" s="15" t="s">
        <v>45</v>
      </c>
    </row>
    <row r="2011" customFormat="false" ht="13.8" hidden="false" customHeight="false" outlineLevel="0" collapsed="false">
      <c r="A2011" s="348" t="s">
        <v>1678</v>
      </c>
      <c r="B2011" s="110" t="n">
        <v>0.415277777777778</v>
      </c>
      <c r="C2011" s="19" t="s">
        <v>6545</v>
      </c>
      <c r="D2011" s="19" t="s">
        <v>6097</v>
      </c>
      <c r="E2011" s="19" t="s">
        <v>2910</v>
      </c>
      <c r="F2011" s="97"/>
      <c r="G2011" s="19" t="s">
        <v>92</v>
      </c>
      <c r="H2011" s="97"/>
      <c r="I2011" s="97"/>
      <c r="J2011" s="97"/>
      <c r="K2011" s="97"/>
      <c r="L2011" s="97"/>
      <c r="M2011" s="97"/>
      <c r="N2011" s="97"/>
      <c r="O2011" s="155" t="s">
        <v>6546</v>
      </c>
      <c r="P2011" s="19" t="n">
        <v>1</v>
      </c>
      <c r="Q2011" s="15" t="s">
        <v>45</v>
      </c>
    </row>
    <row r="2012" customFormat="false" ht="13.8" hidden="false" customHeight="false" outlineLevel="0" collapsed="false">
      <c r="A2012" s="348" t="s">
        <v>1732</v>
      </c>
      <c r="B2012" s="110" t="n">
        <v>0.424305555555556</v>
      </c>
      <c r="C2012" s="19" t="s">
        <v>6547</v>
      </c>
      <c r="D2012" s="19" t="s">
        <v>110</v>
      </c>
      <c r="E2012" s="19" t="s">
        <v>129</v>
      </c>
      <c r="F2012" s="19" t="s">
        <v>6548</v>
      </c>
      <c r="G2012" s="19" t="n">
        <v>5130</v>
      </c>
      <c r="H2012" s="97"/>
      <c r="I2012" s="97"/>
      <c r="J2012" s="97"/>
      <c r="K2012" s="97"/>
      <c r="L2012" s="97"/>
      <c r="M2012" s="19" t="s">
        <v>6549</v>
      </c>
      <c r="N2012" s="20" t="n">
        <v>43315</v>
      </c>
      <c r="O2012" s="207" t="s">
        <v>15</v>
      </c>
      <c r="P2012" s="19" t="n">
        <v>1</v>
      </c>
      <c r="Q2012" s="15" t="s">
        <v>45</v>
      </c>
    </row>
    <row r="2013" customFormat="false" ht="13.8" hidden="false" customHeight="false" outlineLevel="0" collapsed="false">
      <c r="A2013" s="348" t="s">
        <v>1833</v>
      </c>
      <c r="B2013" s="19" t="s">
        <v>2321</v>
      </c>
      <c r="C2013" s="91" t="s">
        <v>6550</v>
      </c>
      <c r="D2013" s="19" t="s">
        <v>476</v>
      </c>
      <c r="E2013" s="91" t="s">
        <v>6551</v>
      </c>
      <c r="F2013" s="97"/>
      <c r="G2013" s="555" t="n">
        <v>6500</v>
      </c>
      <c r="H2013" s="97"/>
      <c r="I2013" s="97"/>
      <c r="J2013" s="97"/>
      <c r="K2013" s="97"/>
      <c r="L2013" s="97"/>
      <c r="M2013" s="97"/>
      <c r="N2013" s="20" t="n">
        <v>43317</v>
      </c>
      <c r="O2013" s="207" t="s">
        <v>15</v>
      </c>
      <c r="P2013" s="19" t="n">
        <v>1</v>
      </c>
      <c r="Q2013" s="15" t="s">
        <v>45</v>
      </c>
    </row>
    <row r="2014" customFormat="false" ht="13.8" hidden="false" customHeight="false" outlineLevel="0" collapsed="false">
      <c r="A2014" s="348" t="s">
        <v>1839</v>
      </c>
      <c r="B2014" s="19" t="s">
        <v>1483</v>
      </c>
      <c r="C2014" s="19" t="s">
        <v>6552</v>
      </c>
      <c r="D2014" s="196" t="s">
        <v>4339</v>
      </c>
      <c r="E2014" s="19" t="s">
        <v>6553</v>
      </c>
      <c r="F2014" s="91" t="s">
        <v>6554</v>
      </c>
      <c r="G2014" s="19" t="s">
        <v>3615</v>
      </c>
      <c r="H2014" s="97"/>
      <c r="I2014" s="97"/>
      <c r="J2014" s="97"/>
      <c r="K2014" s="97"/>
      <c r="L2014" s="97"/>
      <c r="M2014" s="97"/>
      <c r="N2014" s="97"/>
      <c r="O2014" s="144" t="s">
        <v>6555</v>
      </c>
      <c r="P2014" s="97"/>
      <c r="Q2014" s="15" t="s">
        <v>45</v>
      </c>
    </row>
    <row r="2015" customFormat="false" ht="13.8" hidden="false" customHeight="false" outlineLevel="0" collapsed="false">
      <c r="A2015" s="348" t="s">
        <v>1746</v>
      </c>
      <c r="B2015" s="110" t="n">
        <v>0.447222222222222</v>
      </c>
      <c r="C2015" s="19" t="n">
        <v>89852172295</v>
      </c>
      <c r="D2015" s="19" t="s">
        <v>110</v>
      </c>
      <c r="E2015" s="19" t="s">
        <v>6556</v>
      </c>
      <c r="F2015" s="19" t="s">
        <v>6557</v>
      </c>
      <c r="G2015" s="19"/>
      <c r="H2015" s="19" t="n">
        <v>1500</v>
      </c>
      <c r="I2015" s="97"/>
      <c r="J2015" s="97"/>
      <c r="K2015" s="97"/>
      <c r="L2015" s="97"/>
      <c r="M2015" s="97"/>
      <c r="N2015" s="97"/>
      <c r="O2015" s="156" t="s">
        <v>6558</v>
      </c>
      <c r="P2015" s="19" t="n">
        <v>1</v>
      </c>
      <c r="Q2015" s="15" t="s">
        <v>45</v>
      </c>
    </row>
    <row r="2016" customFormat="false" ht="13.8" hidden="false" customHeight="false" outlineLevel="0" collapsed="false">
      <c r="A2016" s="348" t="s">
        <v>1696</v>
      </c>
      <c r="B2016" s="19" t="s">
        <v>4057</v>
      </c>
      <c r="C2016" s="19" t="n">
        <v>84991990484</v>
      </c>
      <c r="D2016" s="19" t="s">
        <v>476</v>
      </c>
      <c r="E2016" s="91" t="s">
        <v>6559</v>
      </c>
      <c r="F2016" s="97"/>
      <c r="G2016" s="97"/>
      <c r="H2016" s="24" t="s">
        <v>1103</v>
      </c>
      <c r="K2016" s="97"/>
      <c r="L2016" s="97"/>
      <c r="M2016" s="97"/>
      <c r="N2016" s="97"/>
      <c r="O2016" s="144" t="s">
        <v>6560</v>
      </c>
      <c r="P2016" s="19" t="n">
        <v>1</v>
      </c>
      <c r="Q2016" s="15" t="s">
        <v>45</v>
      </c>
    </row>
    <row r="2017" customFormat="false" ht="13.8" hidden="false" customHeight="false" outlineLevel="0" collapsed="false">
      <c r="A2017" s="348" t="s">
        <v>1758</v>
      </c>
      <c r="B2017" s="19" t="s">
        <v>4057</v>
      </c>
      <c r="C2017" s="553" t="s">
        <v>6561</v>
      </c>
      <c r="D2017" s="19" t="s">
        <v>476</v>
      </c>
      <c r="E2017" s="91" t="s">
        <v>6562</v>
      </c>
      <c r="F2017" s="19" t="s">
        <v>6563</v>
      </c>
      <c r="G2017" s="19" t="n">
        <v>4500</v>
      </c>
      <c r="H2017" s="97"/>
      <c r="I2017" s="97"/>
      <c r="J2017" s="97"/>
      <c r="K2017" s="97"/>
      <c r="L2017" s="97"/>
      <c r="M2017" s="19" t="s">
        <v>6564</v>
      </c>
      <c r="N2017" s="20" t="n">
        <v>43313</v>
      </c>
      <c r="O2017" s="207" t="s">
        <v>15</v>
      </c>
      <c r="P2017" s="19" t="n">
        <v>1</v>
      </c>
      <c r="Q2017" s="15" t="s">
        <v>45</v>
      </c>
    </row>
    <row r="2018" customFormat="false" ht="13.8" hidden="false" customHeight="false" outlineLevel="0" collapsed="false">
      <c r="A2018" s="348" t="s">
        <v>1761</v>
      </c>
      <c r="B2018" s="19" t="s">
        <v>1483</v>
      </c>
      <c r="C2018" s="19" t="s">
        <v>6565</v>
      </c>
      <c r="D2018" s="196" t="s">
        <v>4339</v>
      </c>
      <c r="E2018" s="91" t="s">
        <v>6566</v>
      </c>
      <c r="F2018" s="19" t="s">
        <v>3643</v>
      </c>
      <c r="G2018" s="19" t="n">
        <v>5400</v>
      </c>
      <c r="H2018" s="97"/>
      <c r="I2018" s="97"/>
      <c r="J2018" s="97"/>
      <c r="K2018" s="97"/>
      <c r="L2018" s="97"/>
      <c r="M2018" s="19" t="s">
        <v>6567</v>
      </c>
      <c r="N2018" s="20" t="n">
        <v>43314</v>
      </c>
      <c r="O2018" s="207" t="s">
        <v>15</v>
      </c>
      <c r="P2018" s="19" t="n">
        <v>1</v>
      </c>
      <c r="Q2018" s="15" t="s">
        <v>45</v>
      </c>
    </row>
    <row r="2019" customFormat="false" ht="13.8" hidden="false" customHeight="false" outlineLevel="0" collapsed="false">
      <c r="A2019" s="348" t="s">
        <v>1765</v>
      </c>
      <c r="B2019" s="110" t="n">
        <v>0.479166666666667</v>
      </c>
      <c r="C2019" s="19" t="s">
        <v>6568</v>
      </c>
      <c r="D2019" s="19" t="s">
        <v>110</v>
      </c>
      <c r="E2019" s="19" t="s">
        <v>6569</v>
      </c>
      <c r="F2019" s="19" t="s">
        <v>6570</v>
      </c>
      <c r="G2019" s="19" t="s">
        <v>1001</v>
      </c>
      <c r="H2019" s="97"/>
      <c r="I2019" s="97"/>
      <c r="J2019" s="97"/>
      <c r="K2019" s="97"/>
      <c r="L2019" s="97"/>
      <c r="M2019" s="97"/>
      <c r="N2019" s="97"/>
      <c r="O2019" s="369" t="s">
        <v>6571</v>
      </c>
      <c r="P2019" s="19" t="n">
        <v>1</v>
      </c>
      <c r="Q2019" s="15" t="s">
        <v>45</v>
      </c>
    </row>
    <row r="2020" customFormat="false" ht="13.8" hidden="false" customHeight="false" outlineLevel="0" collapsed="false">
      <c r="A2020" s="348" t="s">
        <v>4300</v>
      </c>
      <c r="B2020" s="19" t="s">
        <v>1252</v>
      </c>
      <c r="C2020" s="19" t="s">
        <v>6572</v>
      </c>
      <c r="D2020" s="196" t="s">
        <v>4339</v>
      </c>
      <c r="E2020" s="91" t="s">
        <v>6573</v>
      </c>
      <c r="F2020" s="19" t="s">
        <v>5931</v>
      </c>
      <c r="G2020" s="19" t="s">
        <v>71</v>
      </c>
      <c r="H2020" s="97"/>
      <c r="I2020" s="97"/>
      <c r="J2020" s="97"/>
      <c r="K2020" s="97"/>
      <c r="L2020" s="97"/>
      <c r="M2020" s="97"/>
      <c r="N2020" s="97"/>
      <c r="O2020" s="144" t="s">
        <v>6555</v>
      </c>
      <c r="P2020" s="19" t="n">
        <v>1</v>
      </c>
      <c r="Q2020" s="15" t="s">
        <v>45</v>
      </c>
    </row>
    <row r="2021" customFormat="false" ht="13.8" hidden="false" customHeight="false" outlineLevel="0" collapsed="false">
      <c r="A2021" s="348" t="s">
        <v>4304</v>
      </c>
      <c r="B2021" s="97"/>
      <c r="C2021" s="19" t="n">
        <v>79999785881</v>
      </c>
      <c r="D2021" s="196" t="s">
        <v>4339</v>
      </c>
      <c r="E2021" s="97"/>
      <c r="F2021" s="97"/>
      <c r="G2021" s="97"/>
      <c r="H2021" s="97"/>
      <c r="I2021" s="97"/>
      <c r="J2021" s="97"/>
      <c r="K2021" s="97"/>
      <c r="L2021" s="97"/>
      <c r="M2021" s="97"/>
      <c r="N2021" s="97"/>
      <c r="O2021" s="450" t="s">
        <v>771</v>
      </c>
      <c r="P2021" s="19" t="n">
        <v>1</v>
      </c>
      <c r="Q2021" s="15" t="s">
        <v>45</v>
      </c>
    </row>
    <row r="2022" customFormat="false" ht="13.8" hidden="false" customHeight="false" outlineLevel="0" collapsed="false">
      <c r="A2022" s="348" t="s">
        <v>4309</v>
      </c>
      <c r="B2022" s="110" t="n">
        <v>0.489583333333333</v>
      </c>
      <c r="C2022" s="91" t="s">
        <v>6574</v>
      </c>
      <c r="D2022" s="19" t="s">
        <v>110</v>
      </c>
      <c r="E2022" s="91" t="s">
        <v>6575</v>
      </c>
      <c r="F2022" s="19" t="s">
        <v>6576</v>
      </c>
      <c r="G2022" s="19" t="s">
        <v>5195</v>
      </c>
      <c r="H2022" s="97"/>
      <c r="I2022" s="97"/>
      <c r="J2022" s="97"/>
      <c r="K2022" s="97"/>
      <c r="L2022" s="97"/>
      <c r="M2022" s="97"/>
      <c r="N2022" s="97"/>
      <c r="O2022" s="247" t="s">
        <v>6577</v>
      </c>
      <c r="P2022" s="19" t="n">
        <v>1</v>
      </c>
      <c r="Q2022" s="15" t="s">
        <v>45</v>
      </c>
    </row>
    <row r="2023" customFormat="false" ht="13.8" hidden="false" customHeight="false" outlineLevel="0" collapsed="false">
      <c r="A2023" s="348" t="s">
        <v>6578</v>
      </c>
      <c r="B2023" s="19" t="s">
        <v>354</v>
      </c>
      <c r="C2023" s="91" t="s">
        <v>6579</v>
      </c>
      <c r="D2023" s="196" t="s">
        <v>4339</v>
      </c>
      <c r="E2023" s="91" t="s">
        <v>6580</v>
      </c>
      <c r="F2023" s="19" t="s">
        <v>3865</v>
      </c>
      <c r="G2023" s="19" t="n">
        <v>5700</v>
      </c>
      <c r="H2023" s="97"/>
      <c r="I2023" s="97"/>
      <c r="J2023" s="97"/>
      <c r="K2023" s="97"/>
      <c r="L2023" s="97"/>
      <c r="M2023" s="19" t="s">
        <v>6581</v>
      </c>
      <c r="N2023" s="20" t="n">
        <v>43314</v>
      </c>
      <c r="O2023" s="207" t="s">
        <v>15</v>
      </c>
      <c r="P2023" s="19" t="n">
        <v>1</v>
      </c>
      <c r="Q2023" s="15" t="s">
        <v>45</v>
      </c>
    </row>
    <row r="2024" customFormat="false" ht="13.8" hidden="false" customHeight="false" outlineLevel="0" collapsed="false">
      <c r="A2024" s="348" t="s">
        <v>6582</v>
      </c>
      <c r="B2024" s="97"/>
      <c r="C2024" s="363" t="s">
        <v>6583</v>
      </c>
      <c r="D2024" s="97"/>
      <c r="E2024" s="91" t="s">
        <v>6584</v>
      </c>
      <c r="F2024" s="97"/>
      <c r="G2024" s="97"/>
      <c r="H2024" s="97"/>
      <c r="I2024" s="97"/>
      <c r="J2024" s="97"/>
      <c r="K2024" s="97"/>
      <c r="L2024" s="97"/>
      <c r="M2024" s="97"/>
      <c r="N2024" s="97"/>
      <c r="O2024" s="451" t="s">
        <v>6585</v>
      </c>
      <c r="P2024" s="97"/>
      <c r="Q2024" s="15" t="s">
        <v>45</v>
      </c>
    </row>
    <row r="2025" customFormat="false" ht="13.8" hidden="false" customHeight="false" outlineLevel="0" collapsed="false">
      <c r="A2025" s="19" t="s">
        <v>6586</v>
      </c>
      <c r="B2025" s="19" t="s">
        <v>6586</v>
      </c>
      <c r="C2025" s="19" t="s">
        <v>6586</v>
      </c>
      <c r="D2025" s="19" t="s">
        <v>6586</v>
      </c>
      <c r="E2025" s="19" t="s">
        <v>6586</v>
      </c>
      <c r="F2025" s="19" t="s">
        <v>6586</v>
      </c>
      <c r="G2025" s="19" t="n">
        <v>2800</v>
      </c>
      <c r="H2025" s="97"/>
      <c r="I2025" s="97"/>
      <c r="J2025" s="97"/>
      <c r="K2025" s="97"/>
      <c r="L2025" s="128"/>
      <c r="M2025" s="556" t="s">
        <v>6587</v>
      </c>
      <c r="N2025" s="20" t="n">
        <v>43323</v>
      </c>
      <c r="O2025" s="207" t="s">
        <v>15</v>
      </c>
      <c r="P2025" s="97"/>
      <c r="Q2025" s="15" t="s">
        <v>45</v>
      </c>
    </row>
    <row r="2026" customFormat="false" ht="13.8" hidden="false" customHeight="false" outlineLevel="0" collapsed="false">
      <c r="A2026" s="348" t="s">
        <v>6588</v>
      </c>
      <c r="B2026" s="19" t="s">
        <v>464</v>
      </c>
      <c r="C2026" s="19" t="s">
        <v>6589</v>
      </c>
      <c r="D2026" s="196" t="s">
        <v>4339</v>
      </c>
      <c r="E2026" s="91" t="s">
        <v>6590</v>
      </c>
      <c r="F2026" s="19" t="s">
        <v>3627</v>
      </c>
      <c r="G2026" s="19" t="s">
        <v>2886</v>
      </c>
      <c r="H2026" s="97"/>
      <c r="I2026" s="97"/>
      <c r="J2026" s="97"/>
      <c r="K2026" s="97"/>
      <c r="L2026" s="97"/>
      <c r="M2026" s="97"/>
      <c r="N2026" s="97"/>
      <c r="O2026" s="155" t="s">
        <v>6591</v>
      </c>
      <c r="P2026" s="19" t="n">
        <v>1</v>
      </c>
      <c r="Q2026" s="15" t="s">
        <v>45</v>
      </c>
    </row>
    <row r="2027" customFormat="false" ht="13.8" hidden="false" customHeight="false" outlineLevel="0" collapsed="false">
      <c r="A2027" s="348" t="s">
        <v>6592</v>
      </c>
      <c r="B2027" s="19" t="s">
        <v>776</v>
      </c>
      <c r="C2027" s="440" t="s">
        <v>6593</v>
      </c>
      <c r="D2027" s="97"/>
      <c r="E2027" s="19" t="s">
        <v>6594</v>
      </c>
      <c r="F2027" s="97"/>
      <c r="G2027" s="19" t="s">
        <v>614</v>
      </c>
      <c r="H2027" s="97"/>
      <c r="I2027" s="97"/>
      <c r="J2027" s="97"/>
      <c r="K2027" s="97"/>
      <c r="L2027" s="97"/>
      <c r="M2027" s="97"/>
      <c r="N2027" s="97"/>
      <c r="O2027" s="363" t="s">
        <v>6595</v>
      </c>
      <c r="P2027" s="19" t="n">
        <v>1</v>
      </c>
      <c r="Q2027" s="15" t="s">
        <v>45</v>
      </c>
    </row>
    <row r="2028" customFormat="false" ht="13.8" hidden="false" customHeight="false" outlineLevel="0" collapsed="false">
      <c r="A2028" s="348" t="s">
        <v>6596</v>
      </c>
      <c r="B2028" s="110" t="n">
        <v>0.54375</v>
      </c>
      <c r="C2028" s="91" t="s">
        <v>6597</v>
      </c>
      <c r="D2028" s="19" t="s">
        <v>110</v>
      </c>
      <c r="E2028" s="91" t="s">
        <v>6598</v>
      </c>
      <c r="F2028" s="91" t="s">
        <v>6599</v>
      </c>
      <c r="G2028" s="97"/>
      <c r="H2028" s="97"/>
      <c r="I2028" s="97"/>
      <c r="J2028" s="97"/>
      <c r="K2028" s="97"/>
      <c r="L2028" s="97"/>
      <c r="M2028" s="97"/>
      <c r="N2028" s="97"/>
      <c r="O2028" s="251" t="s">
        <v>6600</v>
      </c>
      <c r="P2028" s="19" t="n">
        <v>1</v>
      </c>
      <c r="Q2028" s="15" t="s">
        <v>45</v>
      </c>
    </row>
    <row r="2029" customFormat="false" ht="13.8" hidden="false" customHeight="false" outlineLevel="0" collapsed="false">
      <c r="A2029" s="348" t="s">
        <v>6601</v>
      </c>
      <c r="B2029" s="19" t="s">
        <v>149</v>
      </c>
      <c r="C2029" s="91" t="s">
        <v>6602</v>
      </c>
      <c r="D2029" s="196" t="s">
        <v>4339</v>
      </c>
      <c r="E2029" s="91" t="s">
        <v>6603</v>
      </c>
      <c r="F2029" s="97"/>
      <c r="G2029" s="19" t="n">
        <v>4100</v>
      </c>
      <c r="H2029" s="97"/>
      <c r="I2029" s="97"/>
      <c r="J2029" s="97"/>
      <c r="K2029" s="97"/>
      <c r="L2029" s="97"/>
      <c r="M2029" s="19" t="s">
        <v>6604</v>
      </c>
      <c r="N2029" s="20" t="n">
        <v>43313</v>
      </c>
      <c r="O2029" s="207" t="s">
        <v>4534</v>
      </c>
      <c r="P2029" s="19" t="n">
        <v>1</v>
      </c>
      <c r="Q2029" s="15" t="s">
        <v>45</v>
      </c>
    </row>
    <row r="2030" customFormat="false" ht="13.8" hidden="false" customHeight="false" outlineLevel="0" collapsed="false">
      <c r="A2030" s="348" t="s">
        <v>6605</v>
      </c>
      <c r="B2030" s="110" t="n">
        <v>0.557638888888889</v>
      </c>
      <c r="C2030" s="19" t="s">
        <v>6606</v>
      </c>
      <c r="D2030" s="19" t="s">
        <v>110</v>
      </c>
      <c r="E2030" s="19" t="s">
        <v>6607</v>
      </c>
      <c r="F2030" s="19" t="s">
        <v>6608</v>
      </c>
      <c r="G2030" s="97"/>
      <c r="H2030" s="19" t="n">
        <v>5000</v>
      </c>
      <c r="I2030" s="97"/>
      <c r="J2030" s="97"/>
      <c r="K2030" s="97"/>
      <c r="L2030" s="97"/>
      <c r="M2030" s="97"/>
      <c r="N2030" s="97"/>
      <c r="O2030" s="156" t="s">
        <v>6558</v>
      </c>
      <c r="P2030" s="19" t="n">
        <v>1</v>
      </c>
      <c r="Q2030" s="15" t="s">
        <v>45</v>
      </c>
    </row>
    <row r="2031" customFormat="false" ht="13.8" hidden="false" customHeight="false" outlineLevel="0" collapsed="false">
      <c r="A2031" s="348" t="s">
        <v>6609</v>
      </c>
      <c r="B2031" s="19" t="s">
        <v>1109</v>
      </c>
      <c r="C2031" s="19" t="n">
        <v>84952219901</v>
      </c>
      <c r="D2031" s="19" t="s">
        <v>6610</v>
      </c>
      <c r="E2031" s="91" t="s">
        <v>6611</v>
      </c>
      <c r="F2031" s="19" t="s">
        <v>6612</v>
      </c>
      <c r="H2031" s="97"/>
      <c r="I2031" s="97"/>
      <c r="J2031" s="97"/>
      <c r="K2031" s="97"/>
      <c r="L2031" s="97"/>
      <c r="M2031" s="97"/>
      <c r="N2031" s="97"/>
      <c r="O2031" s="369" t="s">
        <v>6613</v>
      </c>
      <c r="P2031" s="19" t="n">
        <v>1</v>
      </c>
      <c r="Q2031" s="15" t="s">
        <v>45</v>
      </c>
    </row>
    <row r="2032" customFormat="false" ht="13.8" hidden="false" customHeight="false" outlineLevel="0" collapsed="false">
      <c r="A2032" s="348" t="s">
        <v>6614</v>
      </c>
      <c r="B2032" s="19" t="s">
        <v>887</v>
      </c>
      <c r="C2032" s="91" t="s">
        <v>6615</v>
      </c>
      <c r="D2032" s="196" t="s">
        <v>4339</v>
      </c>
      <c r="E2032" s="91" t="s">
        <v>6616</v>
      </c>
      <c r="F2032" s="19" t="s">
        <v>3865</v>
      </c>
      <c r="G2032" s="122" t="n">
        <f aca="false">5100-2100</f>
        <v>3000</v>
      </c>
      <c r="H2032" s="97"/>
      <c r="I2032" s="97"/>
      <c r="J2032" s="97"/>
      <c r="K2032" s="97"/>
      <c r="L2032" s="97"/>
      <c r="M2032" s="19" t="s">
        <v>6617</v>
      </c>
      <c r="N2032" s="20" t="n">
        <v>43312</v>
      </c>
      <c r="O2032" s="207" t="s">
        <v>15</v>
      </c>
      <c r="P2032" s="19" t="n">
        <v>1</v>
      </c>
      <c r="Q2032" s="15" t="s">
        <v>45</v>
      </c>
    </row>
    <row r="2033" customFormat="false" ht="13.8" hidden="false" customHeight="false" outlineLevel="0" collapsed="false">
      <c r="A2033" s="348" t="s">
        <v>6618</v>
      </c>
      <c r="B2033" s="110" t="n">
        <v>0.569444444444444</v>
      </c>
      <c r="C2033" s="19" t="s">
        <v>6619</v>
      </c>
      <c r="D2033" s="19" t="s">
        <v>687</v>
      </c>
      <c r="E2033" s="19" t="s">
        <v>6620</v>
      </c>
      <c r="F2033" s="91" t="s">
        <v>6621</v>
      </c>
      <c r="G2033" s="19" t="n">
        <v>15000</v>
      </c>
      <c r="H2033" s="19"/>
      <c r="I2033" s="97"/>
      <c r="J2033" s="97"/>
      <c r="K2033" s="97"/>
      <c r="L2033" s="97"/>
      <c r="M2033" s="21" t="s">
        <v>6622</v>
      </c>
      <c r="N2033" s="20" t="n">
        <v>43314</v>
      </c>
      <c r="O2033" s="207" t="s">
        <v>6623</v>
      </c>
      <c r="P2033" s="19" t="n">
        <v>1</v>
      </c>
      <c r="Q2033" s="15" t="s">
        <v>45</v>
      </c>
    </row>
    <row r="2034" customFormat="false" ht="13.8" hidden="false" customHeight="false" outlineLevel="0" collapsed="false">
      <c r="A2034" s="348" t="s">
        <v>6624</v>
      </c>
      <c r="B2034" s="110" t="n">
        <v>0.572916666666667</v>
      </c>
      <c r="C2034" s="19" t="s">
        <v>6625</v>
      </c>
      <c r="D2034" s="19" t="s">
        <v>1308</v>
      </c>
      <c r="E2034" s="19" t="s">
        <v>6626</v>
      </c>
      <c r="F2034" s="91" t="s">
        <v>6627</v>
      </c>
      <c r="G2034" s="19" t="s">
        <v>4928</v>
      </c>
      <c r="H2034" s="97"/>
      <c r="I2034" s="97"/>
      <c r="J2034" s="97"/>
      <c r="K2034" s="97"/>
      <c r="L2034" s="97"/>
      <c r="M2034" s="97"/>
      <c r="N2034" s="97"/>
      <c r="O2034" s="557" t="s">
        <v>377</v>
      </c>
      <c r="P2034" s="97"/>
      <c r="Q2034" s="15" t="s">
        <v>45</v>
      </c>
    </row>
    <row r="2035" customFormat="false" ht="13.8" hidden="false" customHeight="false" outlineLevel="0" collapsed="false">
      <c r="A2035" s="19" t="s">
        <v>6628</v>
      </c>
      <c r="B2035" s="19" t="s">
        <v>6628</v>
      </c>
      <c r="C2035" s="19" t="s">
        <v>6628</v>
      </c>
      <c r="D2035" s="19" t="s">
        <v>6628</v>
      </c>
      <c r="E2035" s="19" t="s">
        <v>6628</v>
      </c>
      <c r="F2035" s="19" t="s">
        <v>6628</v>
      </c>
      <c r="G2035" s="19"/>
      <c r="H2035" s="19" t="n">
        <v>7500</v>
      </c>
      <c r="I2035" s="97"/>
      <c r="J2035" s="97"/>
      <c r="K2035" s="97"/>
      <c r="L2035" s="97"/>
      <c r="M2035" s="19" t="s">
        <v>6629</v>
      </c>
      <c r="N2035" s="20" t="n">
        <v>43315</v>
      </c>
      <c r="O2035" s="207" t="s">
        <v>15</v>
      </c>
      <c r="P2035" s="97"/>
      <c r="Q2035" s="15" t="s">
        <v>45</v>
      </c>
    </row>
    <row r="2036" customFormat="false" ht="13.8" hidden="false" customHeight="false" outlineLevel="0" collapsed="false">
      <c r="A2036" s="348" t="s">
        <v>6630</v>
      </c>
      <c r="B2036" s="19" t="s">
        <v>2598</v>
      </c>
      <c r="C2036" s="19" t="s">
        <v>6631</v>
      </c>
      <c r="D2036" s="196" t="s">
        <v>4339</v>
      </c>
      <c r="E2036" s="91" t="s">
        <v>6632</v>
      </c>
      <c r="F2036" s="97"/>
      <c r="G2036" s="97"/>
      <c r="H2036" s="19" t="s">
        <v>71</v>
      </c>
      <c r="I2036" s="97"/>
      <c r="J2036" s="97"/>
      <c r="K2036" s="97"/>
      <c r="L2036" s="97"/>
      <c r="M2036" s="97"/>
      <c r="N2036" s="97"/>
      <c r="O2036" s="144" t="s">
        <v>6633</v>
      </c>
      <c r="P2036" s="19" t="n">
        <v>1</v>
      </c>
      <c r="Q2036" s="15" t="s">
        <v>45</v>
      </c>
    </row>
    <row r="2037" customFormat="false" ht="13.8" hidden="false" customHeight="false" outlineLevel="0" collapsed="false">
      <c r="A2037" s="348" t="s">
        <v>6634</v>
      </c>
      <c r="B2037" s="19" t="s">
        <v>1505</v>
      </c>
      <c r="C2037" s="19" t="s">
        <v>6635</v>
      </c>
      <c r="D2037" s="196" t="s">
        <v>4339</v>
      </c>
      <c r="E2037" s="91" t="s">
        <v>6636</v>
      </c>
      <c r="F2037" s="19" t="s">
        <v>6637</v>
      </c>
      <c r="G2037" s="97"/>
      <c r="H2037" s="97"/>
      <c r="I2037" s="97"/>
      <c r="J2037" s="97"/>
      <c r="K2037" s="97"/>
      <c r="L2037" s="97"/>
      <c r="M2037" s="97"/>
      <c r="N2037" s="97"/>
      <c r="O2037" s="452" t="s">
        <v>6638</v>
      </c>
      <c r="P2037" s="19" t="n">
        <v>1</v>
      </c>
      <c r="Q2037" s="15" t="s">
        <v>45</v>
      </c>
    </row>
    <row r="2038" customFormat="false" ht="13.8" hidden="false" customHeight="false" outlineLevel="0" collapsed="false">
      <c r="A2038" s="3" t="s">
        <v>34</v>
      </c>
      <c r="B2038" s="59" t="s">
        <v>1</v>
      </c>
      <c r="C2038" s="4" t="s">
        <v>35</v>
      </c>
      <c r="D2038" s="4" t="s">
        <v>3</v>
      </c>
      <c r="E2038" s="4" t="s">
        <v>1021</v>
      </c>
      <c r="F2038" s="5" t="s">
        <v>37</v>
      </c>
      <c r="G2038" s="4" t="s">
        <v>38</v>
      </c>
      <c r="H2038" s="6" t="s">
        <v>39</v>
      </c>
      <c r="I2038" s="6"/>
      <c r="J2038" s="6"/>
      <c r="K2038" s="6" t="s">
        <v>40</v>
      </c>
      <c r="L2038" s="6"/>
      <c r="M2038" s="4" t="s">
        <v>41</v>
      </c>
      <c r="N2038" s="6" t="s">
        <v>42</v>
      </c>
      <c r="O2038" s="370" t="s">
        <v>43</v>
      </c>
      <c r="P2038" s="4" t="s">
        <v>44</v>
      </c>
      <c r="Q2038" s="15" t="s">
        <v>45</v>
      </c>
    </row>
    <row r="2039" customFormat="false" ht="13.8" hidden="false" customHeight="false" outlineLevel="0" collapsed="false">
      <c r="A2039" s="60" t="n">
        <v>43313</v>
      </c>
      <c r="B2039" s="374" t="s">
        <v>311</v>
      </c>
      <c r="C2039" s="62"/>
      <c r="D2039" s="62"/>
      <c r="E2039" s="63"/>
      <c r="F2039" s="64" t="n">
        <f aca="false">G2039+H2039+K2039</f>
        <v>53400</v>
      </c>
      <c r="G2039" s="65" t="n">
        <f aca="false">SUM(G2040:G2066)</f>
        <v>29400</v>
      </c>
      <c r="H2039" s="131" t="n">
        <f aca="false">SUM(H2040:H2066)</f>
        <v>24000</v>
      </c>
      <c r="I2039" s="65"/>
      <c r="J2039" s="65"/>
      <c r="K2039" s="65" t="n">
        <f aca="false">SUM(K2040:K2077)</f>
        <v>0</v>
      </c>
      <c r="L2039" s="65"/>
      <c r="M2039" s="281"/>
      <c r="N2039" s="281"/>
      <c r="O2039" s="62"/>
      <c r="P2039" s="65" t="n">
        <f aca="false">SUM(P2040:P23989)</f>
        <v>4.25406690256877E+036</v>
      </c>
      <c r="Q2039" s="15" t="s">
        <v>45</v>
      </c>
    </row>
    <row r="2040" customFormat="false" ht="13.8" hidden="false" customHeight="false" outlineLevel="0" collapsed="false">
      <c r="A2040" s="348" t="s">
        <v>6639</v>
      </c>
      <c r="B2040" s="110" t="n">
        <v>0.411805555555556</v>
      </c>
      <c r="C2040" s="19" t="s">
        <v>6640</v>
      </c>
      <c r="D2040" s="19" t="s">
        <v>110</v>
      </c>
      <c r="E2040" s="19" t="s">
        <v>129</v>
      </c>
      <c r="F2040" s="19" t="s">
        <v>6641</v>
      </c>
      <c r="G2040" s="19" t="s">
        <v>6642</v>
      </c>
      <c r="H2040" s="97"/>
      <c r="I2040" s="97"/>
      <c r="J2040" s="97"/>
      <c r="K2040" s="97"/>
      <c r="L2040" s="97"/>
      <c r="M2040" s="97"/>
      <c r="N2040" s="97"/>
      <c r="O2040" s="95" t="s">
        <v>6643</v>
      </c>
      <c r="P2040" s="19" t="n">
        <v>1</v>
      </c>
      <c r="Q2040" s="15" t="s">
        <v>45</v>
      </c>
    </row>
    <row r="2041" customFormat="false" ht="13.8" hidden="false" customHeight="false" outlineLevel="0" collapsed="false">
      <c r="A2041" s="348" t="s">
        <v>6644</v>
      </c>
      <c r="B2041" s="110" t="n">
        <v>0.416666666666667</v>
      </c>
      <c r="C2041" s="19" t="s">
        <v>6645</v>
      </c>
      <c r="D2041" s="19" t="s">
        <v>110</v>
      </c>
      <c r="E2041" s="19" t="s">
        <v>6646</v>
      </c>
      <c r="F2041" s="91" t="s">
        <v>6647</v>
      </c>
      <c r="G2041" s="19"/>
      <c r="H2041" s="19" t="n">
        <v>24000</v>
      </c>
      <c r="I2041" s="97"/>
      <c r="J2041" s="97"/>
      <c r="K2041" s="97"/>
      <c r="L2041" s="97"/>
      <c r="M2041" s="97"/>
      <c r="N2041" s="97"/>
      <c r="O2041" s="207" t="s">
        <v>4804</v>
      </c>
      <c r="P2041" s="19" t="n">
        <v>1</v>
      </c>
      <c r="Q2041" s="15" t="s">
        <v>45</v>
      </c>
    </row>
    <row r="2042" customFormat="false" ht="13.8" hidden="false" customHeight="false" outlineLevel="0" collapsed="false">
      <c r="A2042" s="348" t="s">
        <v>6648</v>
      </c>
      <c r="B2042" s="110" t="n">
        <v>0.430555555555556</v>
      </c>
      <c r="C2042" s="19" t="n">
        <v>84992420967</v>
      </c>
      <c r="D2042" s="19" t="s">
        <v>110</v>
      </c>
      <c r="E2042" s="19" t="s">
        <v>6649</v>
      </c>
      <c r="F2042" s="19" t="s">
        <v>5574</v>
      </c>
      <c r="G2042" s="19" t="s">
        <v>614</v>
      </c>
      <c r="H2042" s="97"/>
      <c r="I2042" s="97"/>
      <c r="J2042" s="97"/>
      <c r="K2042" s="97"/>
      <c r="L2042" s="97"/>
      <c r="M2042" s="97"/>
      <c r="N2042" s="97"/>
      <c r="O2042" s="152" t="s">
        <v>6650</v>
      </c>
      <c r="P2042" s="19" t="n">
        <v>1</v>
      </c>
      <c r="Q2042" s="15" t="s">
        <v>45</v>
      </c>
    </row>
    <row r="2043" customFormat="false" ht="13.8" hidden="false" customHeight="false" outlineLevel="0" collapsed="false">
      <c r="A2043" s="348" t="s">
        <v>6651</v>
      </c>
      <c r="B2043" s="19" t="s">
        <v>453</v>
      </c>
      <c r="C2043" s="91" t="s">
        <v>6652</v>
      </c>
      <c r="D2043" s="196" t="s">
        <v>4339</v>
      </c>
      <c r="E2043" s="91" t="s">
        <v>6653</v>
      </c>
      <c r="F2043" s="97"/>
      <c r="G2043" s="19" t="s">
        <v>788</v>
      </c>
      <c r="H2043" s="97"/>
      <c r="I2043" s="97"/>
      <c r="J2043" s="97"/>
      <c r="K2043" s="97"/>
      <c r="L2043" s="97"/>
      <c r="M2043" s="97"/>
      <c r="N2043" s="97"/>
      <c r="O2043" s="342" t="s">
        <v>6654</v>
      </c>
      <c r="P2043" s="19" t="n">
        <v>1</v>
      </c>
      <c r="Q2043" s="15" t="s">
        <v>45</v>
      </c>
    </row>
    <row r="2044" customFormat="false" ht="13.8" hidden="false" customHeight="false" outlineLevel="0" collapsed="false">
      <c r="A2044" s="19" t="s">
        <v>5450</v>
      </c>
      <c r="B2044" s="19" t="s">
        <v>1384</v>
      </c>
      <c r="C2044" s="19" t="s">
        <v>3875</v>
      </c>
      <c r="D2044" s="19" t="s">
        <v>4358</v>
      </c>
      <c r="E2044" s="19" t="s">
        <v>6655</v>
      </c>
      <c r="F2044" s="97"/>
      <c r="G2044" s="119" t="n">
        <v>7000</v>
      </c>
      <c r="H2044" s="97"/>
      <c r="I2044" s="97"/>
      <c r="J2044" s="97"/>
      <c r="K2044" s="97"/>
      <c r="M2044" s="558" t="s">
        <v>6655</v>
      </c>
      <c r="N2044" s="20" t="n">
        <v>43313</v>
      </c>
      <c r="O2044" s="559" t="s">
        <v>6655</v>
      </c>
      <c r="P2044" s="19" t="s">
        <v>6656</v>
      </c>
      <c r="Q2044" s="15" t="s">
        <v>45</v>
      </c>
    </row>
    <row r="2045" customFormat="false" ht="13.8" hidden="false" customHeight="false" outlineLevel="0" collapsed="false">
      <c r="A2045" s="348" t="s">
        <v>6657</v>
      </c>
      <c r="B2045" s="110" t="n">
        <v>0.440277777777778</v>
      </c>
      <c r="C2045" s="56" t="s">
        <v>6658</v>
      </c>
      <c r="D2045" s="19" t="s">
        <v>110</v>
      </c>
      <c r="E2045" s="19" t="s">
        <v>6659</v>
      </c>
      <c r="F2045" s="19" t="s">
        <v>6660</v>
      </c>
      <c r="G2045" s="19" t="n">
        <v>2500</v>
      </c>
      <c r="H2045" s="97"/>
      <c r="I2045" s="97"/>
      <c r="J2045" s="97"/>
      <c r="K2045" s="97"/>
      <c r="M2045" s="24" t="s">
        <v>6661</v>
      </c>
      <c r="N2045" s="20" t="n">
        <v>43314</v>
      </c>
      <c r="O2045" s="207" t="s">
        <v>15</v>
      </c>
      <c r="P2045" s="19" t="n">
        <v>1</v>
      </c>
      <c r="Q2045" s="15" t="s">
        <v>45</v>
      </c>
    </row>
    <row r="2046" customFormat="false" ht="13.8" hidden="false" customHeight="false" outlineLevel="0" collapsed="false">
      <c r="A2046" s="121" t="s">
        <v>6662</v>
      </c>
      <c r="B2046" s="141" t="s">
        <v>113</v>
      </c>
      <c r="C2046" s="95" t="s">
        <v>6663</v>
      </c>
      <c r="D2046" s="280" t="s">
        <v>4339</v>
      </c>
      <c r="E2046" s="95" t="s">
        <v>6664</v>
      </c>
      <c r="F2046" s="141" t="s">
        <v>6665</v>
      </c>
      <c r="G2046" s="141" t="s">
        <v>501</v>
      </c>
      <c r="H2046" s="183"/>
      <c r="I2046" s="183"/>
      <c r="J2046" s="183"/>
      <c r="K2046" s="183"/>
      <c r="L2046" s="183"/>
      <c r="M2046" s="141" t="s">
        <v>6666</v>
      </c>
      <c r="N2046" s="184" t="n">
        <v>43318</v>
      </c>
      <c r="O2046" s="479" t="s">
        <v>6667</v>
      </c>
      <c r="P2046" s="141" t="n">
        <v>1</v>
      </c>
      <c r="Q2046" s="15" t="s">
        <v>45</v>
      </c>
    </row>
    <row r="2047" customFormat="false" ht="13.8" hidden="false" customHeight="false" outlineLevel="0" collapsed="false">
      <c r="A2047" s="348" t="s">
        <v>6668</v>
      </c>
      <c r="B2047" s="110" t="n">
        <v>0.444444444444444</v>
      </c>
      <c r="C2047" s="19" t="s">
        <v>6669</v>
      </c>
      <c r="D2047" s="19" t="s">
        <v>476</v>
      </c>
      <c r="E2047" s="19" t="s">
        <v>6670</v>
      </c>
      <c r="F2047" s="19" t="s">
        <v>6671</v>
      </c>
      <c r="G2047" s="19" t="s">
        <v>651</v>
      </c>
      <c r="H2047" s="97"/>
      <c r="I2047" s="97"/>
      <c r="J2047" s="97"/>
      <c r="K2047" s="97"/>
      <c r="L2047" s="97"/>
      <c r="M2047" s="97"/>
      <c r="N2047" s="97"/>
      <c r="O2047" s="342" t="s">
        <v>6672</v>
      </c>
      <c r="P2047" s="19" t="n">
        <v>1</v>
      </c>
      <c r="Q2047" s="15" t="s">
        <v>45</v>
      </c>
    </row>
    <row r="2048" customFormat="false" ht="13.8" hidden="false" customHeight="false" outlineLevel="0" collapsed="false">
      <c r="A2048" s="348" t="s">
        <v>6673</v>
      </c>
      <c r="B2048" s="19" t="s">
        <v>541</v>
      </c>
      <c r="C2048" s="19" t="s">
        <v>6674</v>
      </c>
      <c r="D2048" s="9" t="s">
        <v>4339</v>
      </c>
      <c r="E2048" s="91" t="s">
        <v>6675</v>
      </c>
      <c r="F2048" s="19" t="s">
        <v>6665</v>
      </c>
      <c r="G2048" s="19" t="n">
        <v>4300</v>
      </c>
      <c r="H2048" s="97"/>
      <c r="I2048" s="97"/>
      <c r="J2048" s="97"/>
      <c r="K2048" s="97"/>
      <c r="M2048" s="24" t="s">
        <v>6676</v>
      </c>
      <c r="N2048" s="20" t="n">
        <v>43313</v>
      </c>
      <c r="O2048" s="207" t="s">
        <v>15</v>
      </c>
      <c r="P2048" s="19" t="n">
        <v>1</v>
      </c>
      <c r="Q2048" s="15" t="s">
        <v>45</v>
      </c>
    </row>
    <row r="2049" customFormat="false" ht="13.8" hidden="false" customHeight="false" outlineLevel="0" collapsed="false">
      <c r="A2049" s="348" t="s">
        <v>6677</v>
      </c>
      <c r="B2049" s="110"/>
      <c r="C2049" s="382" t="s">
        <v>6678</v>
      </c>
      <c r="D2049" s="97"/>
      <c r="E2049" s="19" t="s">
        <v>6679</v>
      </c>
      <c r="F2049" s="97"/>
      <c r="G2049" s="97"/>
      <c r="H2049" s="97"/>
      <c r="I2049" s="97"/>
      <c r="J2049" s="97"/>
      <c r="K2049" s="97"/>
      <c r="L2049" s="97"/>
      <c r="M2049" s="97"/>
      <c r="N2049" s="97"/>
      <c r="O2049" s="347" t="s">
        <v>6680</v>
      </c>
      <c r="P2049" s="97"/>
      <c r="Q2049" s="15" t="s">
        <v>45</v>
      </c>
    </row>
    <row r="2050" customFormat="false" ht="13.8" hidden="false" customHeight="false" outlineLevel="0" collapsed="false">
      <c r="A2050" s="348" t="s">
        <v>6677</v>
      </c>
      <c r="B2050" s="110" t="n">
        <v>0.470833333333333</v>
      </c>
      <c r="C2050" s="91" t="s">
        <v>6681</v>
      </c>
      <c r="D2050" s="19" t="s">
        <v>110</v>
      </c>
      <c r="E2050" s="15" t="s">
        <v>6682</v>
      </c>
      <c r="F2050" s="19" t="s">
        <v>6683</v>
      </c>
      <c r="G2050" s="19" t="s">
        <v>259</v>
      </c>
      <c r="H2050" s="97"/>
      <c r="I2050" s="97"/>
      <c r="J2050" s="97"/>
      <c r="K2050" s="97"/>
      <c r="L2050" s="97"/>
      <c r="M2050" s="97"/>
      <c r="N2050" s="97"/>
      <c r="O2050" s="560" t="s">
        <v>6684</v>
      </c>
      <c r="P2050" s="19" t="n">
        <v>1</v>
      </c>
      <c r="Q2050" s="15" t="s">
        <v>45</v>
      </c>
    </row>
    <row r="2051" customFormat="false" ht="13.8" hidden="false" customHeight="false" outlineLevel="0" collapsed="false">
      <c r="A2051" s="348" t="s">
        <v>6685</v>
      </c>
      <c r="B2051" s="110" t="n">
        <v>0.472916666666667</v>
      </c>
      <c r="C2051" s="98" t="s">
        <v>6686</v>
      </c>
      <c r="D2051" s="19" t="s">
        <v>110</v>
      </c>
      <c r="E2051" s="19" t="s">
        <v>6687</v>
      </c>
      <c r="F2051" s="19" t="s">
        <v>6688</v>
      </c>
      <c r="G2051" s="97"/>
      <c r="H2051" s="97"/>
      <c r="I2051" s="97"/>
      <c r="J2051" s="97"/>
      <c r="K2051" s="97"/>
      <c r="L2051" s="97"/>
      <c r="M2051" s="97"/>
      <c r="N2051" s="97"/>
      <c r="O2051" s="291" t="s">
        <v>6689</v>
      </c>
      <c r="P2051" s="19" t="n">
        <v>1</v>
      </c>
      <c r="Q2051" s="15" t="s">
        <v>45</v>
      </c>
    </row>
    <row r="2052" customFormat="false" ht="13.8" hidden="false" customHeight="false" outlineLevel="0" collapsed="false">
      <c r="A2052" s="19" t="s">
        <v>6690</v>
      </c>
      <c r="B2052" s="19" t="s">
        <v>6690</v>
      </c>
      <c r="C2052" s="19" t="s">
        <v>6691</v>
      </c>
      <c r="D2052" s="19" t="s">
        <v>476</v>
      </c>
      <c r="E2052" s="19" t="s">
        <v>6692</v>
      </c>
      <c r="F2052" s="97"/>
      <c r="G2052" s="97"/>
      <c r="H2052" s="19" t="s">
        <v>3001</v>
      </c>
      <c r="I2052" s="97"/>
      <c r="J2052" s="97"/>
      <c r="K2052" s="97"/>
      <c r="L2052" s="97"/>
      <c r="M2052" s="97"/>
      <c r="N2052" s="97"/>
      <c r="O2052" s="561" t="s">
        <v>6693</v>
      </c>
      <c r="P2052" s="19" t="s">
        <v>3732</v>
      </c>
      <c r="Q2052" s="15" t="s">
        <v>45</v>
      </c>
    </row>
    <row r="2053" customFormat="false" ht="13.8" hidden="false" customHeight="false" outlineLevel="0" collapsed="false">
      <c r="A2053" s="348" t="s">
        <v>6694</v>
      </c>
      <c r="B2053" s="110" t="n">
        <v>0.478472222222222</v>
      </c>
      <c r="C2053" s="19" t="s">
        <v>6695</v>
      </c>
      <c r="D2053" s="19" t="s">
        <v>110</v>
      </c>
      <c r="E2053" s="19" t="s">
        <v>6696</v>
      </c>
      <c r="F2053" s="19" t="s">
        <v>6697</v>
      </c>
      <c r="G2053" s="19" t="s">
        <v>1001</v>
      </c>
      <c r="H2053" s="97"/>
      <c r="I2053" s="97"/>
      <c r="J2053" s="97"/>
      <c r="K2053" s="97"/>
      <c r="L2053" s="97"/>
      <c r="M2053" s="97"/>
      <c r="N2053" s="97"/>
      <c r="O2053" s="301" t="s">
        <v>6698</v>
      </c>
      <c r="P2053" s="19" t="n">
        <v>1</v>
      </c>
      <c r="Q2053" s="15" t="s">
        <v>45</v>
      </c>
    </row>
    <row r="2054" customFormat="false" ht="13.8" hidden="false" customHeight="false" outlineLevel="0" collapsed="false">
      <c r="A2054" s="348" t="s">
        <v>6699</v>
      </c>
      <c r="B2054" s="150" t="n">
        <v>43385</v>
      </c>
      <c r="C2054" s="91" t="s">
        <v>6700</v>
      </c>
      <c r="D2054" s="9" t="s">
        <v>4339</v>
      </c>
      <c r="E2054" s="91" t="s">
        <v>6701</v>
      </c>
      <c r="F2054" s="97"/>
      <c r="G2054" s="97"/>
      <c r="H2054" s="97"/>
      <c r="I2054" s="97"/>
      <c r="J2054" s="97"/>
      <c r="K2054" s="97"/>
      <c r="L2054" s="97"/>
      <c r="M2054" s="97"/>
      <c r="N2054" s="97"/>
      <c r="O2054" s="452" t="s">
        <v>6638</v>
      </c>
      <c r="P2054" s="19" t="n">
        <v>1</v>
      </c>
      <c r="Q2054" s="15" t="s">
        <v>45</v>
      </c>
    </row>
    <row r="2055" customFormat="false" ht="13.8" hidden="false" customHeight="false" outlineLevel="0" collapsed="false">
      <c r="A2055" s="121" t="s">
        <v>6702</v>
      </c>
      <c r="B2055" s="141" t="s">
        <v>1175</v>
      </c>
      <c r="C2055" s="141" t="s">
        <v>6703</v>
      </c>
      <c r="D2055" s="107" t="s">
        <v>4339</v>
      </c>
      <c r="E2055" s="95" t="s">
        <v>6704</v>
      </c>
      <c r="F2055" s="141" t="s">
        <v>3809</v>
      </c>
      <c r="G2055" s="141" t="s">
        <v>92</v>
      </c>
      <c r="H2055" s="183"/>
      <c r="I2055" s="183"/>
      <c r="J2055" s="183"/>
      <c r="K2055" s="183"/>
      <c r="L2055" s="183"/>
      <c r="M2055" s="141" t="s">
        <v>6705</v>
      </c>
      <c r="N2055" s="184" t="n">
        <v>43314</v>
      </c>
      <c r="O2055" s="479" t="s">
        <v>6706</v>
      </c>
      <c r="P2055" s="141" t="n">
        <v>1</v>
      </c>
      <c r="Q2055" s="15" t="s">
        <v>45</v>
      </c>
    </row>
    <row r="2056" customFormat="false" ht="13.8" hidden="false" customHeight="false" outlineLevel="0" collapsed="false">
      <c r="A2056" s="348" t="s">
        <v>6707</v>
      </c>
      <c r="B2056" s="19" t="s">
        <v>149</v>
      </c>
      <c r="C2056" s="19" t="s">
        <v>6708</v>
      </c>
      <c r="D2056" s="19" t="s">
        <v>110</v>
      </c>
      <c r="E2056" s="19" t="s">
        <v>4425</v>
      </c>
      <c r="F2056" s="19" t="s">
        <v>1172</v>
      </c>
      <c r="G2056" s="19" t="s">
        <v>3615</v>
      </c>
      <c r="H2056" s="97"/>
      <c r="I2056" s="97"/>
      <c r="J2056" s="97"/>
      <c r="K2056" s="97"/>
      <c r="L2056" s="97"/>
      <c r="M2056" s="97"/>
      <c r="N2056" s="97"/>
      <c r="O2056" s="562" t="s">
        <v>5423</v>
      </c>
      <c r="P2056" s="19" t="n">
        <v>1</v>
      </c>
      <c r="Q2056" s="15" t="s">
        <v>45</v>
      </c>
    </row>
    <row r="2057" customFormat="false" ht="13.8" hidden="false" customHeight="false" outlineLevel="0" collapsed="false">
      <c r="A2057" s="348" t="s">
        <v>6709</v>
      </c>
      <c r="B2057" s="110" t="n">
        <v>0.586805555555556</v>
      </c>
      <c r="C2057" s="19" t="s">
        <v>6710</v>
      </c>
      <c r="D2057" s="19" t="s">
        <v>110</v>
      </c>
      <c r="E2057" s="19" t="s">
        <v>6711</v>
      </c>
      <c r="F2057" s="19" t="s">
        <v>6712</v>
      </c>
      <c r="G2057" s="19" t="s">
        <v>797</v>
      </c>
      <c r="H2057" s="97"/>
      <c r="I2057" s="97"/>
      <c r="J2057" s="97"/>
      <c r="K2057" s="97"/>
      <c r="L2057" s="97"/>
      <c r="M2057" s="97"/>
      <c r="N2057" s="97"/>
      <c r="O2057" s="291" t="s">
        <v>6713</v>
      </c>
      <c r="P2057" s="19" t="n">
        <v>1</v>
      </c>
      <c r="Q2057" s="15" t="s">
        <v>45</v>
      </c>
    </row>
    <row r="2058" customFormat="false" ht="13.8" hidden="false" customHeight="false" outlineLevel="0" collapsed="false">
      <c r="A2058" s="348" t="s">
        <v>6714</v>
      </c>
      <c r="B2058" s="110" t="n">
        <v>0.588194444444444</v>
      </c>
      <c r="C2058" s="19" t="n">
        <v>89152102069</v>
      </c>
      <c r="D2058" s="19" t="s">
        <v>476</v>
      </c>
      <c r="E2058" s="19" t="s">
        <v>6715</v>
      </c>
      <c r="F2058" s="19" t="s">
        <v>5440</v>
      </c>
      <c r="G2058" s="19" t="s">
        <v>103</v>
      </c>
      <c r="H2058" s="97"/>
      <c r="I2058" s="97"/>
      <c r="J2058" s="97"/>
      <c r="K2058" s="97"/>
      <c r="L2058" s="97"/>
      <c r="M2058" s="97"/>
      <c r="N2058" s="97"/>
      <c r="O2058" s="291" t="s">
        <v>6716</v>
      </c>
      <c r="P2058" s="19" t="n">
        <v>1</v>
      </c>
      <c r="Q2058" s="15" t="s">
        <v>45</v>
      </c>
    </row>
    <row r="2059" customFormat="false" ht="13.8" hidden="false" customHeight="false" outlineLevel="0" collapsed="false">
      <c r="A2059" s="348" t="s">
        <v>6717</v>
      </c>
      <c r="B2059" s="110" t="n">
        <v>0.590277777777778</v>
      </c>
      <c r="C2059" s="91" t="s">
        <v>6718</v>
      </c>
      <c r="D2059" s="19" t="s">
        <v>6719</v>
      </c>
      <c r="E2059" s="19" t="s">
        <v>6720</v>
      </c>
      <c r="F2059" s="97"/>
      <c r="G2059" s="19" t="s">
        <v>2808</v>
      </c>
      <c r="H2059" s="97"/>
      <c r="I2059" s="97"/>
      <c r="J2059" s="97"/>
      <c r="K2059" s="97"/>
      <c r="L2059" s="97"/>
      <c r="M2059" s="97"/>
      <c r="N2059" s="97"/>
      <c r="O2059" s="152" t="s">
        <v>6721</v>
      </c>
      <c r="P2059" s="19" t="n">
        <v>1</v>
      </c>
      <c r="Q2059" s="15" t="s">
        <v>45</v>
      </c>
    </row>
    <row r="2060" customFormat="false" ht="13.8" hidden="false" customHeight="false" outlineLevel="0" collapsed="false">
      <c r="A2060" s="348" t="s">
        <v>6722</v>
      </c>
      <c r="B2060" s="110" t="n">
        <v>0.600694444444444</v>
      </c>
      <c r="C2060" s="19" t="s">
        <v>6723</v>
      </c>
      <c r="D2060" s="19" t="s">
        <v>110</v>
      </c>
      <c r="E2060" s="19" t="s">
        <v>6724</v>
      </c>
      <c r="F2060" s="19" t="s">
        <v>6725</v>
      </c>
      <c r="G2060" s="19" t="s">
        <v>501</v>
      </c>
      <c r="H2060" s="97"/>
      <c r="I2060" s="97"/>
      <c r="J2060" s="97"/>
      <c r="K2060" s="97"/>
      <c r="L2060" s="97"/>
      <c r="M2060" s="97"/>
      <c r="N2060" s="97"/>
      <c r="O2060" s="562" t="s">
        <v>5423</v>
      </c>
      <c r="P2060" s="19" t="n">
        <v>1</v>
      </c>
      <c r="Q2060" s="15" t="s">
        <v>45</v>
      </c>
    </row>
    <row r="2061" customFormat="false" ht="13.8" hidden="false" customHeight="false" outlineLevel="0" collapsed="false">
      <c r="A2061" s="348" t="s">
        <v>6588</v>
      </c>
      <c r="B2061" s="110" t="n">
        <v>0.604166666666667</v>
      </c>
      <c r="C2061" s="98" t="s">
        <v>6726</v>
      </c>
      <c r="D2061" s="19" t="s">
        <v>110</v>
      </c>
      <c r="E2061" s="19" t="s">
        <v>129</v>
      </c>
      <c r="F2061" s="19" t="s">
        <v>6727</v>
      </c>
      <c r="G2061" s="19" t="s">
        <v>1005</v>
      </c>
      <c r="H2061" s="97"/>
      <c r="I2061" s="97"/>
      <c r="J2061" s="97"/>
      <c r="K2061" s="97"/>
      <c r="L2061" s="97"/>
      <c r="M2061" s="97"/>
      <c r="N2061" s="97"/>
      <c r="O2061" s="247" t="s">
        <v>6728</v>
      </c>
      <c r="P2061" s="19" t="n">
        <v>1</v>
      </c>
      <c r="Q2061" s="15" t="s">
        <v>45</v>
      </c>
    </row>
    <row r="2062" customFormat="false" ht="13.8" hidden="false" customHeight="false" outlineLevel="0" collapsed="false">
      <c r="A2062" s="348" t="s">
        <v>6592</v>
      </c>
      <c r="B2062" s="110" t="n">
        <v>0.627777777777778</v>
      </c>
      <c r="C2062" s="19" t="s">
        <v>6729</v>
      </c>
      <c r="D2062" s="19" t="s">
        <v>110</v>
      </c>
      <c r="E2062" s="19" t="s">
        <v>129</v>
      </c>
      <c r="F2062" s="19" t="s">
        <v>6730</v>
      </c>
      <c r="G2062" s="19" t="n">
        <v>4500</v>
      </c>
      <c r="H2062" s="97"/>
      <c r="I2062" s="97"/>
      <c r="J2062" s="97"/>
      <c r="K2062" s="97"/>
      <c r="M2062" s="24" t="s">
        <v>6731</v>
      </c>
      <c r="N2062" s="20" t="n">
        <v>43316</v>
      </c>
      <c r="O2062" s="207" t="s">
        <v>15</v>
      </c>
      <c r="P2062" s="19" t="n">
        <v>1</v>
      </c>
      <c r="Q2062" s="15" t="s">
        <v>45</v>
      </c>
    </row>
    <row r="2063" customFormat="false" ht="13.8" hidden="false" customHeight="false" outlineLevel="0" collapsed="false">
      <c r="A2063" s="348" t="s">
        <v>6596</v>
      </c>
      <c r="B2063" s="19" t="s">
        <v>810</v>
      </c>
      <c r="C2063" s="91" t="s">
        <v>6732</v>
      </c>
      <c r="D2063" s="9" t="s">
        <v>4339</v>
      </c>
      <c r="E2063" s="91" t="s">
        <v>6733</v>
      </c>
      <c r="F2063" s="19" t="s">
        <v>3809</v>
      </c>
      <c r="G2063" s="19" t="n">
        <v>5000</v>
      </c>
      <c r="H2063" s="97"/>
      <c r="I2063" s="97"/>
      <c r="J2063" s="97"/>
      <c r="K2063" s="97"/>
      <c r="L2063" s="97"/>
      <c r="M2063" s="19" t="s">
        <v>6734</v>
      </c>
      <c r="N2063" s="20" t="n">
        <v>43315</v>
      </c>
      <c r="O2063" s="207" t="s">
        <v>15</v>
      </c>
      <c r="P2063" s="19" t="n">
        <v>1</v>
      </c>
      <c r="Q2063" s="15" t="s">
        <v>45</v>
      </c>
    </row>
    <row r="2064" customFormat="false" ht="13.8" hidden="false" customHeight="false" outlineLevel="0" collapsed="false">
      <c r="A2064" s="348" t="s">
        <v>6601</v>
      </c>
      <c r="B2064" s="19" t="s">
        <v>5035</v>
      </c>
      <c r="C2064" s="19" t="s">
        <v>6735</v>
      </c>
      <c r="D2064" s="9" t="s">
        <v>4339</v>
      </c>
      <c r="E2064" s="91" t="s">
        <v>6736</v>
      </c>
      <c r="F2064" s="19" t="s">
        <v>3809</v>
      </c>
      <c r="G2064" s="19" t="n">
        <v>6100</v>
      </c>
      <c r="H2064" s="97"/>
      <c r="I2064" s="97"/>
      <c r="J2064" s="97"/>
      <c r="K2064" s="97"/>
      <c r="L2064" s="97"/>
      <c r="M2064" s="19" t="s">
        <v>6737</v>
      </c>
      <c r="N2064" s="20" t="n">
        <v>43316</v>
      </c>
      <c r="O2064" s="207" t="s">
        <v>15</v>
      </c>
      <c r="P2064" s="19" t="n">
        <v>1</v>
      </c>
      <c r="Q2064" s="15" t="s">
        <v>45</v>
      </c>
    </row>
    <row r="2065" customFormat="false" ht="13.8" hidden="false" customHeight="false" outlineLevel="0" collapsed="false">
      <c r="A2065" s="348" t="s">
        <v>6605</v>
      </c>
      <c r="B2065" s="150" t="n">
        <v>43450</v>
      </c>
      <c r="C2065" s="19" t="n">
        <v>84956681222</v>
      </c>
      <c r="D2065" s="19" t="s">
        <v>476</v>
      </c>
      <c r="E2065" s="19" t="s">
        <v>6738</v>
      </c>
      <c r="F2065" s="97"/>
      <c r="G2065" s="97"/>
      <c r="K2065" s="97"/>
      <c r="L2065" s="97"/>
      <c r="M2065" s="97"/>
      <c r="N2065" s="97"/>
      <c r="O2065" s="247" t="s">
        <v>6739</v>
      </c>
      <c r="P2065" s="97"/>
      <c r="Q2065" s="15" t="s">
        <v>45</v>
      </c>
    </row>
    <row r="2066" customFormat="false" ht="13.8" hidden="false" customHeight="false" outlineLevel="0" collapsed="false">
      <c r="A2066" s="348" t="s">
        <v>6609</v>
      </c>
      <c r="B2066" s="19" t="s">
        <v>691</v>
      </c>
      <c r="C2066" s="19" t="s">
        <v>6740</v>
      </c>
      <c r="D2066" s="19" t="s">
        <v>476</v>
      </c>
      <c r="E2066" s="19" t="s">
        <v>6741</v>
      </c>
      <c r="F2066" s="97"/>
      <c r="G2066" s="97"/>
      <c r="H2066" s="19" t="s">
        <v>1042</v>
      </c>
      <c r="I2066" s="97"/>
      <c r="J2066" s="97"/>
      <c r="K2066" s="97"/>
      <c r="L2066" s="97"/>
      <c r="M2066" s="97"/>
      <c r="N2066" s="97"/>
      <c r="O2066" s="494" t="s">
        <v>6742</v>
      </c>
      <c r="P2066" s="97"/>
      <c r="Q2066" s="15" t="s">
        <v>45</v>
      </c>
    </row>
    <row r="2067" customFormat="false" ht="13.8" hidden="false" customHeight="false" outlineLevel="0" collapsed="false">
      <c r="A2067" s="3" t="s">
        <v>34</v>
      </c>
      <c r="B2067" s="59" t="s">
        <v>1</v>
      </c>
      <c r="C2067" s="4" t="s">
        <v>35</v>
      </c>
      <c r="D2067" s="4" t="s">
        <v>3</v>
      </c>
      <c r="E2067" s="4" t="s">
        <v>1021</v>
      </c>
      <c r="F2067" s="5" t="s">
        <v>37</v>
      </c>
      <c r="G2067" s="4" t="s">
        <v>38</v>
      </c>
      <c r="H2067" s="6" t="s">
        <v>39</v>
      </c>
      <c r="I2067" s="6"/>
      <c r="J2067" s="6"/>
      <c r="K2067" s="6" t="s">
        <v>40</v>
      </c>
      <c r="L2067" s="6"/>
      <c r="M2067" s="4" t="s">
        <v>41</v>
      </c>
      <c r="N2067" s="6" t="s">
        <v>42</v>
      </c>
      <c r="O2067" s="370" t="s">
        <v>43</v>
      </c>
      <c r="P2067" s="4" t="s">
        <v>44</v>
      </c>
      <c r="Q2067" s="15" t="s">
        <v>45</v>
      </c>
    </row>
    <row r="2068" customFormat="false" ht="13.8" hidden="false" customHeight="false" outlineLevel="0" collapsed="false">
      <c r="A2068" s="60" t="n">
        <v>43314</v>
      </c>
      <c r="B2068" s="374" t="s">
        <v>349</v>
      </c>
      <c r="C2068" s="62"/>
      <c r="D2068" s="62"/>
      <c r="E2068" s="63"/>
      <c r="F2068" s="64" t="n">
        <f aca="false">G2068+H2068+K2068</f>
        <v>44300</v>
      </c>
      <c r="G2068" s="65" t="n">
        <f aca="false">SUM(G2069:G2084)</f>
        <v>10800</v>
      </c>
      <c r="H2068" s="131" t="n">
        <f aca="false">SUM(H2069:H2084)</f>
        <v>33500</v>
      </c>
      <c r="I2068" s="65"/>
      <c r="J2068" s="65"/>
      <c r="K2068" s="65" t="n">
        <f aca="false">SUM(K2069:K2106)</f>
        <v>0</v>
      </c>
      <c r="L2068" s="65"/>
      <c r="M2068" s="281"/>
      <c r="N2068" s="281"/>
      <c r="O2068" s="62"/>
      <c r="P2068" s="65" t="n">
        <f aca="false">SUM(P2069:P24018)</f>
        <v>2.12703345128439E+036</v>
      </c>
      <c r="Q2068" s="15" t="s">
        <v>45</v>
      </c>
    </row>
    <row r="2069" customFormat="false" ht="13.8" hidden="false" customHeight="false" outlineLevel="0" collapsed="false">
      <c r="A2069" s="348" t="s">
        <v>6639</v>
      </c>
      <c r="B2069" s="19" t="s">
        <v>4180</v>
      </c>
      <c r="C2069" s="91" t="s">
        <v>6743</v>
      </c>
      <c r="D2069" s="19" t="s">
        <v>1308</v>
      </c>
      <c r="E2069" s="19" t="s">
        <v>6744</v>
      </c>
      <c r="F2069" s="91" t="s">
        <v>6745</v>
      </c>
      <c r="G2069" s="19" t="n">
        <v>2500</v>
      </c>
      <c r="H2069" s="97"/>
      <c r="I2069" s="97"/>
      <c r="J2069" s="97"/>
      <c r="K2069" s="97"/>
      <c r="L2069" s="97"/>
      <c r="M2069" s="19" t="s">
        <v>6746</v>
      </c>
      <c r="N2069" s="20" t="n">
        <v>43316</v>
      </c>
      <c r="O2069" s="207" t="s">
        <v>15</v>
      </c>
      <c r="P2069" s="19" t="n">
        <v>1</v>
      </c>
      <c r="Q2069" s="15" t="s">
        <v>45</v>
      </c>
    </row>
    <row r="2070" customFormat="false" ht="13.8" hidden="false" customHeight="false" outlineLevel="0" collapsed="false">
      <c r="A2070" s="348" t="s">
        <v>6644</v>
      </c>
      <c r="B2070" s="19" t="s">
        <v>541</v>
      </c>
      <c r="C2070" s="19" t="s">
        <v>6747</v>
      </c>
      <c r="D2070" s="9" t="s">
        <v>4339</v>
      </c>
      <c r="E2070" s="91" t="s">
        <v>6748</v>
      </c>
      <c r="F2070" s="19" t="s">
        <v>2035</v>
      </c>
      <c r="G2070" s="19"/>
      <c r="H2070" s="19" t="n">
        <v>7800</v>
      </c>
      <c r="I2070" s="97"/>
      <c r="J2070" s="97"/>
      <c r="K2070" s="97"/>
      <c r="L2070" s="97"/>
      <c r="M2070" s="97"/>
      <c r="N2070" s="97"/>
      <c r="O2070" s="207" t="s">
        <v>5045</v>
      </c>
      <c r="P2070" s="19" t="n">
        <v>1</v>
      </c>
      <c r="Q2070" s="15" t="s">
        <v>45</v>
      </c>
    </row>
    <row r="2071" customFormat="false" ht="13.8" hidden="false" customHeight="false" outlineLevel="0" collapsed="false">
      <c r="A2071" s="348" t="s">
        <v>6648</v>
      </c>
      <c r="B2071" s="19" t="s">
        <v>200</v>
      </c>
      <c r="C2071" s="19" t="s">
        <v>6749</v>
      </c>
      <c r="D2071" s="9" t="s">
        <v>4339</v>
      </c>
      <c r="E2071" s="91" t="s">
        <v>6750</v>
      </c>
      <c r="F2071" s="19" t="s">
        <v>3809</v>
      </c>
      <c r="G2071" s="19" t="n">
        <v>4000</v>
      </c>
      <c r="H2071" s="97"/>
      <c r="I2071" s="97"/>
      <c r="J2071" s="97"/>
      <c r="K2071" s="97"/>
      <c r="L2071" s="97"/>
      <c r="M2071" s="19" t="s">
        <v>6751</v>
      </c>
      <c r="N2071" s="20" t="n">
        <v>43314</v>
      </c>
      <c r="O2071" s="207" t="s">
        <v>15</v>
      </c>
      <c r="P2071" s="19" t="n">
        <v>1</v>
      </c>
      <c r="Q2071" s="15" t="s">
        <v>45</v>
      </c>
    </row>
    <row r="2072" customFormat="false" ht="13.8" hidden="false" customHeight="false" outlineLevel="0" collapsed="false">
      <c r="A2072" s="348" t="s">
        <v>6651</v>
      </c>
      <c r="B2072" s="19" t="s">
        <v>930</v>
      </c>
      <c r="C2072" s="19" t="s">
        <v>6752</v>
      </c>
      <c r="D2072" s="9" t="s">
        <v>4339</v>
      </c>
      <c r="E2072" s="91" t="s">
        <v>6753</v>
      </c>
      <c r="F2072" s="19" t="s">
        <v>3584</v>
      </c>
      <c r="G2072" s="97"/>
      <c r="H2072" s="97"/>
      <c r="I2072" s="97"/>
      <c r="J2072" s="97"/>
      <c r="K2072" s="97"/>
      <c r="L2072" s="97"/>
      <c r="M2072" s="97"/>
      <c r="N2072" s="97"/>
      <c r="O2072" s="494" t="s">
        <v>6754</v>
      </c>
      <c r="P2072" s="19" t="n">
        <v>1</v>
      </c>
      <c r="Q2072" s="15" t="s">
        <v>45</v>
      </c>
    </row>
    <row r="2073" customFormat="false" ht="13.8" hidden="false" customHeight="false" outlineLevel="0" collapsed="false">
      <c r="A2073" s="348" t="s">
        <v>1678</v>
      </c>
      <c r="B2073" s="19" t="s">
        <v>1067</v>
      </c>
      <c r="C2073" s="19" t="s">
        <v>6385</v>
      </c>
      <c r="D2073" s="196" t="s">
        <v>4339</v>
      </c>
      <c r="E2073" s="91" t="s">
        <v>6386</v>
      </c>
      <c r="F2073" s="19" t="s">
        <v>3639</v>
      </c>
      <c r="G2073" s="97"/>
      <c r="H2073" s="19" t="n">
        <v>6200</v>
      </c>
      <c r="I2073" s="97"/>
      <c r="J2073" s="97"/>
      <c r="K2073" s="97"/>
      <c r="L2073" s="97"/>
      <c r="M2073" s="97"/>
      <c r="N2073" s="97"/>
      <c r="O2073" s="228" t="s">
        <v>6755</v>
      </c>
      <c r="P2073" s="19" t="n">
        <v>1</v>
      </c>
      <c r="Q2073" s="15" t="s">
        <v>45</v>
      </c>
    </row>
    <row r="2074" customFormat="false" ht="13.8" hidden="false" customHeight="false" outlineLevel="0" collapsed="false">
      <c r="A2074" s="348" t="s">
        <v>1732</v>
      </c>
      <c r="B2074" s="19" t="s">
        <v>6756</v>
      </c>
      <c r="C2074" s="56" t="s">
        <v>6757</v>
      </c>
      <c r="D2074" s="19" t="s">
        <v>1308</v>
      </c>
      <c r="E2074" s="19" t="s">
        <v>6758</v>
      </c>
      <c r="F2074" s="91" t="s">
        <v>6759</v>
      </c>
      <c r="G2074" s="97"/>
      <c r="H2074" s="19" t="n">
        <v>12000</v>
      </c>
      <c r="I2074" s="97"/>
      <c r="J2074" s="97"/>
      <c r="K2074" s="97"/>
      <c r="L2074" s="97"/>
      <c r="M2074" s="97"/>
      <c r="N2074" s="97"/>
      <c r="O2074" s="563" t="s">
        <v>4921</v>
      </c>
      <c r="P2074" s="97"/>
      <c r="Q2074" s="15" t="s">
        <v>45</v>
      </c>
    </row>
    <row r="2075" customFormat="false" ht="13.8" hidden="false" customHeight="false" outlineLevel="0" collapsed="false">
      <c r="A2075" s="348" t="s">
        <v>1833</v>
      </c>
      <c r="B2075" s="110" t="n">
        <v>0.504166666666667</v>
      </c>
      <c r="C2075" s="19" t="n">
        <v>89857677197</v>
      </c>
      <c r="D2075" s="19" t="s">
        <v>110</v>
      </c>
      <c r="E2075" s="19" t="s">
        <v>6760</v>
      </c>
      <c r="F2075" s="91" t="s">
        <v>6761</v>
      </c>
      <c r="G2075" s="19"/>
      <c r="H2075" s="19" t="n">
        <v>7500</v>
      </c>
      <c r="I2075" s="97"/>
      <c r="J2075" s="97"/>
      <c r="K2075" s="97"/>
      <c r="L2075" s="97"/>
      <c r="M2075" s="97"/>
      <c r="N2075" s="97"/>
      <c r="O2075" s="207" t="s">
        <v>15</v>
      </c>
      <c r="P2075" s="19" t="n">
        <v>1</v>
      </c>
      <c r="Q2075" s="15" t="s">
        <v>45</v>
      </c>
    </row>
    <row r="2076" customFormat="false" ht="13.8" hidden="false" customHeight="false" outlineLevel="0" collapsed="false">
      <c r="A2076" s="348" t="s">
        <v>1839</v>
      </c>
      <c r="B2076" s="150" t="n">
        <v>43385</v>
      </c>
      <c r="C2076" s="19" t="s">
        <v>6762</v>
      </c>
      <c r="D2076" s="9" t="s">
        <v>4339</v>
      </c>
      <c r="E2076" s="91" t="s">
        <v>6763</v>
      </c>
      <c r="F2076" s="19" t="s">
        <v>6764</v>
      </c>
      <c r="G2076" s="97"/>
      <c r="H2076" s="97"/>
      <c r="I2076" s="97"/>
      <c r="J2076" s="97"/>
      <c r="K2076" s="97"/>
      <c r="L2076" s="97"/>
      <c r="M2076" s="97"/>
      <c r="N2076" s="97"/>
      <c r="O2076" s="486" t="s">
        <v>6765</v>
      </c>
      <c r="P2076" s="19" t="n">
        <v>1</v>
      </c>
      <c r="Q2076" s="15" t="s">
        <v>45</v>
      </c>
    </row>
    <row r="2077" customFormat="false" ht="13.8" hidden="false" customHeight="false" outlineLevel="0" collapsed="false">
      <c r="A2077" s="348" t="s">
        <v>1746</v>
      </c>
      <c r="B2077" s="19" t="s">
        <v>122</v>
      </c>
      <c r="C2077" s="91" t="s">
        <v>6766</v>
      </c>
      <c r="D2077" s="9" t="s">
        <v>4339</v>
      </c>
      <c r="E2077" s="91" t="s">
        <v>6767</v>
      </c>
      <c r="F2077" s="19" t="s">
        <v>4460</v>
      </c>
      <c r="G2077" s="19" t="s">
        <v>569</v>
      </c>
      <c r="H2077" s="97"/>
      <c r="I2077" s="97"/>
      <c r="J2077" s="97"/>
      <c r="K2077" s="97"/>
      <c r="L2077" s="97"/>
      <c r="M2077" s="97"/>
      <c r="N2077" s="97"/>
      <c r="O2077" s="144" t="s">
        <v>6768</v>
      </c>
      <c r="P2077" s="19" t="n">
        <v>1</v>
      </c>
      <c r="Q2077" s="15" t="s">
        <v>45</v>
      </c>
    </row>
    <row r="2078" customFormat="false" ht="13.8" hidden="false" customHeight="false" outlineLevel="0" collapsed="false">
      <c r="A2078" s="348" t="s">
        <v>1696</v>
      </c>
      <c r="B2078" s="19" t="s">
        <v>284</v>
      </c>
      <c r="C2078" s="24" t="s">
        <v>6769</v>
      </c>
      <c r="D2078" s="9" t="s">
        <v>4339</v>
      </c>
      <c r="E2078" s="91" t="s">
        <v>6770</v>
      </c>
      <c r="F2078" s="19" t="s">
        <v>6771</v>
      </c>
      <c r="G2078" s="97"/>
      <c r="H2078" s="97"/>
      <c r="I2078" s="97"/>
      <c r="J2078" s="97"/>
      <c r="K2078" s="97"/>
      <c r="L2078" s="97"/>
      <c r="M2078" s="97"/>
      <c r="N2078" s="97"/>
      <c r="O2078" s="332" t="s">
        <v>6772</v>
      </c>
      <c r="P2078" s="19" t="n">
        <v>1</v>
      </c>
      <c r="Q2078" s="15" t="s">
        <v>45</v>
      </c>
    </row>
    <row r="2079" customFormat="false" ht="13.8" hidden="false" customHeight="false" outlineLevel="0" collapsed="false">
      <c r="A2079" s="348" t="s">
        <v>1758</v>
      </c>
      <c r="B2079" s="19" t="s">
        <v>778</v>
      </c>
      <c r="C2079" s="19" t="s">
        <v>6773</v>
      </c>
      <c r="D2079" s="9" t="s">
        <v>4339</v>
      </c>
      <c r="E2079" s="91" t="s">
        <v>6774</v>
      </c>
      <c r="F2079" s="19" t="s">
        <v>3584</v>
      </c>
      <c r="G2079" s="19" t="s">
        <v>2594</v>
      </c>
      <c r="H2079" s="97"/>
      <c r="I2079" s="97"/>
      <c r="J2079" s="97"/>
      <c r="K2079" s="97"/>
      <c r="L2079" s="97"/>
      <c r="M2079" s="97"/>
      <c r="N2079" s="97"/>
      <c r="O2079" s="144" t="s">
        <v>6775</v>
      </c>
      <c r="P2079" s="19" t="n">
        <v>1</v>
      </c>
      <c r="Q2079" s="15" t="s">
        <v>45</v>
      </c>
    </row>
    <row r="2080" customFormat="false" ht="13.8" hidden="false" customHeight="false" outlineLevel="0" collapsed="false">
      <c r="A2080" s="348" t="s">
        <v>1761</v>
      </c>
      <c r="B2080" s="19" t="s">
        <v>4422</v>
      </c>
      <c r="C2080" s="19" t="s">
        <v>6776</v>
      </c>
      <c r="D2080" s="9" t="s">
        <v>4339</v>
      </c>
      <c r="E2080" s="91" t="s">
        <v>6777</v>
      </c>
      <c r="F2080" s="19" t="s">
        <v>102</v>
      </c>
      <c r="G2080" s="19" t="s">
        <v>564</v>
      </c>
      <c r="H2080" s="97"/>
      <c r="I2080" s="97"/>
      <c r="J2080" s="97"/>
      <c r="K2080" s="97"/>
      <c r="L2080" s="97"/>
      <c r="M2080" s="97"/>
      <c r="N2080" s="97"/>
      <c r="O2080" s="144" t="s">
        <v>6778</v>
      </c>
      <c r="P2080" s="19" t="n">
        <v>1</v>
      </c>
      <c r="Q2080" s="15" t="s">
        <v>45</v>
      </c>
    </row>
    <row r="2081" customFormat="false" ht="13.8" hidden="false" customHeight="false" outlineLevel="0" collapsed="false">
      <c r="A2081" s="348" t="s">
        <v>1765</v>
      </c>
      <c r="B2081" s="110" t="n">
        <v>0.552083333333333</v>
      </c>
      <c r="C2081" s="329" t="s">
        <v>6779</v>
      </c>
      <c r="D2081" s="19" t="s">
        <v>110</v>
      </c>
      <c r="E2081" s="19" t="s">
        <v>6696</v>
      </c>
      <c r="F2081" s="91" t="s">
        <v>6780</v>
      </c>
      <c r="G2081" s="19" t="s">
        <v>651</v>
      </c>
      <c r="H2081" s="97"/>
      <c r="I2081" s="97"/>
      <c r="J2081" s="97"/>
      <c r="K2081" s="97"/>
      <c r="L2081" s="97"/>
      <c r="M2081" s="97"/>
      <c r="N2081" s="97"/>
      <c r="O2081" s="337" t="s">
        <v>6781</v>
      </c>
      <c r="P2081" s="19" t="n">
        <v>1</v>
      </c>
      <c r="Q2081" s="15" t="s">
        <v>45</v>
      </c>
    </row>
    <row r="2082" customFormat="false" ht="13.8" hidden="false" customHeight="false" outlineLevel="0" collapsed="false">
      <c r="A2082" s="348" t="s">
        <v>4300</v>
      </c>
      <c r="B2082" s="110" t="n">
        <v>0.55625</v>
      </c>
      <c r="C2082" s="19" t="s">
        <v>6782</v>
      </c>
      <c r="D2082" s="19" t="s">
        <v>110</v>
      </c>
      <c r="E2082" s="19" t="s">
        <v>6783</v>
      </c>
      <c r="F2082" s="19" t="s">
        <v>6784</v>
      </c>
      <c r="G2082" s="19" t="s">
        <v>6785</v>
      </c>
      <c r="H2082" s="97"/>
      <c r="I2082" s="97"/>
      <c r="J2082" s="97"/>
      <c r="K2082" s="97"/>
      <c r="L2082" s="97"/>
      <c r="M2082" s="97"/>
      <c r="N2082" s="97"/>
      <c r="O2082" s="137" t="s">
        <v>6786</v>
      </c>
      <c r="P2082" s="19" t="n">
        <v>1</v>
      </c>
      <c r="Q2082" s="15" t="s">
        <v>45</v>
      </c>
    </row>
    <row r="2083" customFormat="false" ht="13.8" hidden="false" customHeight="false" outlineLevel="0" collapsed="false">
      <c r="A2083" s="348" t="s">
        <v>4304</v>
      </c>
      <c r="B2083" s="110" t="n">
        <v>0.618055555555556</v>
      </c>
      <c r="C2083" s="19" t="s">
        <v>6787</v>
      </c>
      <c r="D2083" s="19" t="s">
        <v>110</v>
      </c>
      <c r="E2083" s="19" t="s">
        <v>129</v>
      </c>
      <c r="F2083" s="19" t="s">
        <v>6788</v>
      </c>
      <c r="G2083" s="19" t="s">
        <v>3388</v>
      </c>
      <c r="H2083" s="97"/>
      <c r="I2083" s="97"/>
      <c r="J2083" s="97"/>
      <c r="K2083" s="97"/>
      <c r="L2083" s="97"/>
      <c r="M2083" s="97"/>
      <c r="N2083" s="97"/>
      <c r="O2083" s="564" t="s">
        <v>6789</v>
      </c>
      <c r="P2083" s="19" t="n">
        <v>1</v>
      </c>
      <c r="Q2083" s="15" t="s">
        <v>45</v>
      </c>
    </row>
    <row r="2084" customFormat="false" ht="13.8" hidden="false" customHeight="false" outlineLevel="0" collapsed="false">
      <c r="A2084" s="348" t="s">
        <v>4309</v>
      </c>
      <c r="B2084" s="19" t="s">
        <v>404</v>
      </c>
      <c r="C2084" s="19" t="s">
        <v>6790</v>
      </c>
      <c r="D2084" s="9" t="s">
        <v>4339</v>
      </c>
      <c r="E2084" s="91" t="s">
        <v>6791</v>
      </c>
      <c r="F2084" s="19" t="s">
        <v>3865</v>
      </c>
      <c r="G2084" s="19" t="n">
        <v>4300</v>
      </c>
      <c r="H2084" s="97"/>
      <c r="I2084" s="97"/>
      <c r="J2084" s="97"/>
      <c r="K2084" s="97"/>
      <c r="L2084" s="97"/>
      <c r="M2084" s="19" t="s">
        <v>6792</v>
      </c>
      <c r="N2084" s="20" t="n">
        <v>43315</v>
      </c>
      <c r="O2084" s="207" t="s">
        <v>15</v>
      </c>
      <c r="P2084" s="19" t="n">
        <v>1</v>
      </c>
      <c r="Q2084" s="15" t="s">
        <v>45</v>
      </c>
    </row>
    <row r="2085" customFormat="false" ht="13.8" hidden="false" customHeight="false" outlineLevel="0" collapsed="false">
      <c r="A2085" s="3" t="s">
        <v>34</v>
      </c>
      <c r="B2085" s="59" t="s">
        <v>1</v>
      </c>
      <c r="C2085" s="4" t="s">
        <v>35</v>
      </c>
      <c r="D2085" s="4" t="s">
        <v>3</v>
      </c>
      <c r="E2085" s="4" t="s">
        <v>1021</v>
      </c>
      <c r="F2085" s="5" t="s">
        <v>37</v>
      </c>
      <c r="G2085" s="4" t="s">
        <v>38</v>
      </c>
      <c r="H2085" s="6" t="s">
        <v>39</v>
      </c>
      <c r="I2085" s="6"/>
      <c r="J2085" s="6"/>
      <c r="K2085" s="6" t="s">
        <v>40</v>
      </c>
      <c r="L2085" s="6"/>
      <c r="M2085" s="4" t="s">
        <v>41</v>
      </c>
      <c r="N2085" s="6" t="s">
        <v>42</v>
      </c>
      <c r="O2085" s="370" t="s">
        <v>43</v>
      </c>
      <c r="P2085" s="4" t="s">
        <v>44</v>
      </c>
      <c r="Q2085" s="15" t="s">
        <v>45</v>
      </c>
    </row>
    <row r="2086" customFormat="false" ht="13.8" hidden="false" customHeight="false" outlineLevel="0" collapsed="false">
      <c r="A2086" s="60" t="n">
        <v>43315</v>
      </c>
      <c r="B2086" s="374" t="s">
        <v>394</v>
      </c>
      <c r="C2086" s="62"/>
      <c r="D2086" s="62"/>
      <c r="E2086" s="63"/>
      <c r="F2086" s="64" t="n">
        <f aca="false">G2086+H2086+K2086</f>
        <v>104800</v>
      </c>
      <c r="G2086" s="65" t="n">
        <f aca="false">SUM(G2087:G2122)</f>
        <v>90200</v>
      </c>
      <c r="H2086" s="131" t="n">
        <f aca="false">SUM(H2087:H2122)</f>
        <v>14600</v>
      </c>
      <c r="I2086" s="65"/>
      <c r="J2086" s="65"/>
      <c r="K2086" s="65" t="n">
        <f aca="false">SUM(K2087:K2124)</f>
        <v>0</v>
      </c>
      <c r="L2086" s="65"/>
      <c r="M2086" s="281"/>
      <c r="N2086" s="281"/>
      <c r="O2086" s="62"/>
      <c r="P2086" s="65" t="n">
        <f aca="false">SUM(P2087:P24036)</f>
        <v>1.06351672564219E+036</v>
      </c>
      <c r="Q2086" s="15" t="s">
        <v>45</v>
      </c>
    </row>
    <row r="2087" customFormat="false" ht="13.8" hidden="false" customHeight="false" outlineLevel="0" collapsed="false">
      <c r="A2087" s="121" t="s">
        <v>1810</v>
      </c>
      <c r="B2087" s="249" t="n">
        <v>0.373611111111111</v>
      </c>
      <c r="C2087" s="141" t="s">
        <v>6793</v>
      </c>
      <c r="D2087" s="141" t="s">
        <v>110</v>
      </c>
      <c r="E2087" s="141" t="s">
        <v>4504</v>
      </c>
      <c r="F2087" s="141" t="s">
        <v>5472</v>
      </c>
      <c r="G2087" s="141" t="s">
        <v>774</v>
      </c>
      <c r="H2087" s="183"/>
      <c r="I2087" s="183"/>
      <c r="J2087" s="183"/>
      <c r="K2087" s="183"/>
      <c r="L2087" s="278"/>
      <c r="M2087" s="250" t="s">
        <v>6794</v>
      </c>
      <c r="N2087" s="184" t="n">
        <v>43316</v>
      </c>
      <c r="O2087" s="442" t="s">
        <v>15</v>
      </c>
      <c r="P2087" s="141" t="n">
        <v>1</v>
      </c>
      <c r="Q2087" s="15" t="s">
        <v>45</v>
      </c>
    </row>
    <row r="2088" customFormat="false" ht="13.8" hidden="false" customHeight="false" outlineLevel="0" collapsed="false">
      <c r="A2088" s="348" t="s">
        <v>1814</v>
      </c>
      <c r="B2088" s="110" t="n">
        <v>0.380555555555556</v>
      </c>
      <c r="C2088" s="19" t="s">
        <v>6795</v>
      </c>
      <c r="D2088" s="19" t="s">
        <v>110</v>
      </c>
      <c r="E2088" s="19" t="s">
        <v>6542</v>
      </c>
      <c r="F2088" s="19" t="s">
        <v>6796</v>
      </c>
      <c r="G2088" s="19" t="n">
        <v>2500</v>
      </c>
      <c r="H2088" s="97"/>
      <c r="I2088" s="97"/>
      <c r="J2088" s="97"/>
      <c r="K2088" s="97"/>
      <c r="M2088" s="24" t="s">
        <v>6797</v>
      </c>
      <c r="N2088" s="20" t="n">
        <v>43316</v>
      </c>
      <c r="O2088" s="207" t="s">
        <v>15</v>
      </c>
      <c r="P2088" s="19" t="n">
        <v>1</v>
      </c>
      <c r="Q2088" s="15" t="s">
        <v>45</v>
      </c>
    </row>
    <row r="2089" customFormat="false" ht="13.8" hidden="false" customHeight="false" outlineLevel="0" collapsed="false">
      <c r="A2089" s="348" t="s">
        <v>1819</v>
      </c>
      <c r="B2089" s="110" t="n">
        <v>0.390277777777778</v>
      </c>
      <c r="C2089" s="19" t="s">
        <v>6798</v>
      </c>
      <c r="D2089" s="19" t="s">
        <v>110</v>
      </c>
      <c r="E2089" s="19" t="s">
        <v>6799</v>
      </c>
      <c r="F2089" s="19" t="s">
        <v>6800</v>
      </c>
      <c r="G2089" s="19" t="s">
        <v>933</v>
      </c>
      <c r="H2089" s="97"/>
      <c r="I2089" s="97"/>
      <c r="J2089" s="97"/>
      <c r="K2089" s="97"/>
      <c r="L2089" s="97"/>
      <c r="M2089" s="97"/>
      <c r="N2089" s="97"/>
      <c r="O2089" s="230" t="s">
        <v>6801</v>
      </c>
      <c r="P2089" s="19" t="n">
        <v>1</v>
      </c>
      <c r="Q2089" s="15" t="s">
        <v>45</v>
      </c>
    </row>
    <row r="2090" customFormat="false" ht="13.8" hidden="false" customHeight="false" outlineLevel="0" collapsed="false">
      <c r="A2090" s="348" t="s">
        <v>5152</v>
      </c>
      <c r="B2090" s="110" t="n">
        <v>0.402777777777778</v>
      </c>
      <c r="C2090" s="91" t="s">
        <v>6802</v>
      </c>
      <c r="D2090" s="19" t="s">
        <v>1308</v>
      </c>
      <c r="E2090" s="91" t="s">
        <v>6803</v>
      </c>
      <c r="F2090" s="19" t="s">
        <v>6804</v>
      </c>
      <c r="G2090" s="19" t="n">
        <v>7000</v>
      </c>
      <c r="H2090" s="97"/>
      <c r="I2090" s="97"/>
      <c r="J2090" s="97"/>
      <c r="K2090" s="97"/>
      <c r="L2090" s="97"/>
      <c r="M2090" s="19" t="s">
        <v>6805</v>
      </c>
      <c r="N2090" s="20" t="n">
        <v>43316</v>
      </c>
      <c r="O2090" s="207" t="s">
        <v>15</v>
      </c>
      <c r="P2090" s="19" t="n">
        <v>1</v>
      </c>
      <c r="Q2090" s="15" t="s">
        <v>45</v>
      </c>
    </row>
    <row r="2091" customFormat="false" ht="13.8" hidden="false" customHeight="false" outlineLevel="0" collapsed="false">
      <c r="A2091" s="348" t="s">
        <v>1678</v>
      </c>
      <c r="B2091" s="110" t="n">
        <v>0.416666666666667</v>
      </c>
      <c r="C2091" s="98" t="s">
        <v>6806</v>
      </c>
      <c r="D2091" s="19" t="s">
        <v>110</v>
      </c>
      <c r="E2091" s="19" t="s">
        <v>6807</v>
      </c>
      <c r="F2091" s="19" t="s">
        <v>6808</v>
      </c>
      <c r="G2091" s="19" t="n">
        <v>5600</v>
      </c>
      <c r="H2091" s="97"/>
      <c r="I2091" s="97"/>
      <c r="J2091" s="97"/>
      <c r="K2091" s="97"/>
      <c r="M2091" s="24" t="s">
        <v>6809</v>
      </c>
      <c r="N2091" s="20" t="n">
        <v>43317</v>
      </c>
      <c r="O2091" s="207" t="s">
        <v>15</v>
      </c>
      <c r="P2091" s="19" t="n">
        <v>1</v>
      </c>
      <c r="Q2091" s="15" t="s">
        <v>45</v>
      </c>
    </row>
    <row r="2092" customFormat="false" ht="13.8" hidden="false" customHeight="false" outlineLevel="0" collapsed="false">
      <c r="A2092" s="348" t="s">
        <v>1732</v>
      </c>
      <c r="B2092" s="19" t="s">
        <v>1483</v>
      </c>
      <c r="C2092" s="19" t="s">
        <v>6810</v>
      </c>
      <c r="D2092" s="9" t="s">
        <v>4339</v>
      </c>
      <c r="E2092" s="91" t="s">
        <v>6811</v>
      </c>
      <c r="F2092" s="24" t="s">
        <v>3639</v>
      </c>
      <c r="G2092" s="19" t="n">
        <v>6500</v>
      </c>
      <c r="H2092" s="97"/>
      <c r="I2092" s="97"/>
      <c r="J2092" s="97"/>
      <c r="K2092" s="97"/>
      <c r="L2092" s="97"/>
      <c r="M2092" s="19" t="s">
        <v>6812</v>
      </c>
      <c r="N2092" s="20" t="n">
        <v>43327</v>
      </c>
      <c r="O2092" s="207" t="s">
        <v>15</v>
      </c>
      <c r="P2092" s="19" t="n">
        <v>1</v>
      </c>
      <c r="Q2092" s="15" t="s">
        <v>45</v>
      </c>
    </row>
    <row r="2093" customFormat="false" ht="13.8" hidden="false" customHeight="false" outlineLevel="0" collapsed="false">
      <c r="A2093" s="348" t="s">
        <v>1833</v>
      </c>
      <c r="B2093" s="19" t="s">
        <v>113</v>
      </c>
      <c r="C2093" s="19" t="s">
        <v>6813</v>
      </c>
      <c r="D2093" s="9" t="s">
        <v>4339</v>
      </c>
      <c r="E2093" s="91" t="s">
        <v>6814</v>
      </c>
      <c r="F2093" s="19" t="s">
        <v>5472</v>
      </c>
      <c r="G2093" s="19" t="s">
        <v>5533</v>
      </c>
      <c r="H2093" s="97"/>
      <c r="I2093" s="97"/>
      <c r="J2093" s="97"/>
      <c r="K2093" s="97"/>
      <c r="L2093" s="97"/>
      <c r="M2093" s="97"/>
      <c r="N2093" s="97"/>
      <c r="O2093" s="155" t="s">
        <v>6815</v>
      </c>
      <c r="P2093" s="19" t="n">
        <v>1</v>
      </c>
      <c r="Q2093" s="15" t="s">
        <v>45</v>
      </c>
    </row>
    <row r="2094" customFormat="false" ht="13.8" hidden="false" customHeight="false" outlineLevel="0" collapsed="false">
      <c r="A2094" s="348" t="s">
        <v>1839</v>
      </c>
      <c r="B2094" s="19" t="s">
        <v>5619</v>
      </c>
      <c r="C2094" s="19" t="s">
        <v>6816</v>
      </c>
      <c r="D2094" s="19" t="s">
        <v>1308</v>
      </c>
      <c r="E2094" s="91" t="s">
        <v>6817</v>
      </c>
      <c r="F2094" s="19" t="s">
        <v>6818</v>
      </c>
      <c r="G2094" s="19" t="n">
        <v>9000</v>
      </c>
      <c r="H2094" s="97"/>
      <c r="I2094" s="97"/>
      <c r="J2094" s="97"/>
      <c r="K2094" s="97"/>
      <c r="L2094" s="97"/>
      <c r="M2094" s="91" t="s">
        <v>6819</v>
      </c>
      <c r="N2094" s="20" t="n">
        <v>43316</v>
      </c>
      <c r="O2094" s="207" t="s">
        <v>15</v>
      </c>
      <c r="P2094" s="19" t="n">
        <v>1</v>
      </c>
      <c r="Q2094" s="15" t="s">
        <v>45</v>
      </c>
    </row>
    <row r="2095" customFormat="false" ht="13.8" hidden="false" customHeight="false" outlineLevel="0" collapsed="false">
      <c r="A2095" s="348" t="s">
        <v>1746</v>
      </c>
      <c r="B2095" s="110" t="n">
        <v>0.445138888888889</v>
      </c>
      <c r="C2095" s="56" t="s">
        <v>6820</v>
      </c>
      <c r="D2095" s="19" t="s">
        <v>110</v>
      </c>
      <c r="E2095" s="19" t="s">
        <v>129</v>
      </c>
      <c r="F2095" s="19" t="s">
        <v>6821</v>
      </c>
      <c r="G2095" s="19" t="n">
        <v>5700</v>
      </c>
      <c r="H2095" s="97"/>
      <c r="I2095" s="97"/>
      <c r="J2095" s="97"/>
      <c r="K2095" s="97"/>
      <c r="M2095" s="24" t="s">
        <v>6822</v>
      </c>
      <c r="N2095" s="20" t="n">
        <v>43316</v>
      </c>
      <c r="O2095" s="207" t="s">
        <v>15</v>
      </c>
      <c r="P2095" s="19" t="n">
        <v>1</v>
      </c>
      <c r="Q2095" s="15" t="s">
        <v>45</v>
      </c>
    </row>
    <row r="2096" customFormat="false" ht="13.8" hidden="false" customHeight="false" outlineLevel="0" collapsed="false">
      <c r="A2096" s="348" t="s">
        <v>1696</v>
      </c>
      <c r="B2096" s="19" t="s">
        <v>200</v>
      </c>
      <c r="C2096" s="19" t="s">
        <v>6823</v>
      </c>
      <c r="D2096" s="9" t="s">
        <v>4339</v>
      </c>
      <c r="E2096" s="91" t="s">
        <v>6824</v>
      </c>
      <c r="F2096" s="19" t="s">
        <v>48</v>
      </c>
      <c r="G2096" s="19" t="n">
        <v>3800</v>
      </c>
      <c r="H2096" s="97"/>
      <c r="I2096" s="97"/>
      <c r="J2096" s="97"/>
      <c r="K2096" s="97"/>
      <c r="L2096" s="97"/>
      <c r="M2096" s="19" t="s">
        <v>6825</v>
      </c>
      <c r="N2096" s="20" t="n">
        <v>43315</v>
      </c>
      <c r="O2096" s="207" t="s">
        <v>15</v>
      </c>
      <c r="P2096" s="19" t="n">
        <v>1</v>
      </c>
      <c r="Q2096" s="15" t="s">
        <v>45</v>
      </c>
    </row>
    <row r="2097" customFormat="false" ht="13.8" hidden="false" customHeight="false" outlineLevel="0" collapsed="false">
      <c r="A2097" s="348" t="s">
        <v>1758</v>
      </c>
      <c r="B2097" s="19" t="s">
        <v>556</v>
      </c>
      <c r="C2097" s="19" t="s">
        <v>6826</v>
      </c>
      <c r="D2097" s="9" t="s">
        <v>4339</v>
      </c>
      <c r="E2097" s="91" t="s">
        <v>6827</v>
      </c>
      <c r="F2097" s="24" t="s">
        <v>3639</v>
      </c>
      <c r="G2097" s="97"/>
      <c r="H2097" s="19" t="n">
        <v>6300</v>
      </c>
      <c r="I2097" s="97"/>
      <c r="J2097" s="97"/>
      <c r="K2097" s="97"/>
      <c r="L2097" s="97"/>
      <c r="M2097" s="19" t="s">
        <v>6828</v>
      </c>
      <c r="N2097" s="20" t="n">
        <v>43317</v>
      </c>
      <c r="O2097" s="207" t="s">
        <v>6829</v>
      </c>
      <c r="P2097" s="19" t="n">
        <v>1</v>
      </c>
      <c r="Q2097" s="15" t="s">
        <v>45</v>
      </c>
    </row>
    <row r="2098" customFormat="false" ht="13.8" hidden="false" customHeight="false" outlineLevel="0" collapsed="false">
      <c r="A2098" s="348" t="s">
        <v>1761</v>
      </c>
      <c r="B2098" s="20" t="n">
        <v>43231</v>
      </c>
      <c r="C2098" s="91" t="s">
        <v>6830</v>
      </c>
      <c r="D2098" s="9" t="s">
        <v>4339</v>
      </c>
      <c r="E2098" s="91" t="s">
        <v>6831</v>
      </c>
      <c r="F2098" s="19" t="s">
        <v>6832</v>
      </c>
      <c r="G2098" s="97"/>
      <c r="H2098" s="97"/>
      <c r="I2098" s="97"/>
      <c r="J2098" s="97"/>
      <c r="K2098" s="97"/>
      <c r="L2098" s="97"/>
      <c r="M2098" s="97"/>
      <c r="N2098" s="97"/>
      <c r="O2098" s="138" t="s">
        <v>6833</v>
      </c>
      <c r="P2098" s="19" t="n">
        <v>1</v>
      </c>
      <c r="Q2098" s="15" t="s">
        <v>45</v>
      </c>
    </row>
    <row r="2099" customFormat="false" ht="13.8" hidden="false" customHeight="false" outlineLevel="0" collapsed="false">
      <c r="A2099" s="348" t="s">
        <v>1765</v>
      </c>
      <c r="B2099" s="110" t="n">
        <v>0.466666666666667</v>
      </c>
      <c r="C2099" s="91" t="s">
        <v>6834</v>
      </c>
      <c r="D2099" s="19" t="s">
        <v>110</v>
      </c>
      <c r="E2099" s="19" t="s">
        <v>6835</v>
      </c>
      <c r="F2099" s="19" t="s">
        <v>6836</v>
      </c>
      <c r="G2099" s="19" t="n">
        <v>4300</v>
      </c>
      <c r="H2099" s="97"/>
      <c r="I2099" s="97"/>
      <c r="J2099" s="97"/>
      <c r="K2099" s="97"/>
      <c r="M2099" s="24" t="s">
        <v>6837</v>
      </c>
      <c r="N2099" s="20" t="n">
        <v>43317</v>
      </c>
      <c r="O2099" s="207" t="s">
        <v>15</v>
      </c>
      <c r="P2099" s="19" t="n">
        <v>1</v>
      </c>
      <c r="Q2099" s="15" t="s">
        <v>45</v>
      </c>
    </row>
    <row r="2100" customFormat="false" ht="13.8" hidden="false" customHeight="false" outlineLevel="0" collapsed="false">
      <c r="A2100" s="348" t="s">
        <v>4300</v>
      </c>
      <c r="B2100" s="19" t="s">
        <v>214</v>
      </c>
      <c r="C2100" s="19" t="s">
        <v>6838</v>
      </c>
      <c r="D2100" s="9" t="s">
        <v>4339</v>
      </c>
      <c r="E2100" s="91" t="s">
        <v>6839</v>
      </c>
      <c r="F2100" s="19" t="s">
        <v>48</v>
      </c>
      <c r="G2100" s="19" t="n">
        <v>4500</v>
      </c>
      <c r="H2100" s="97"/>
      <c r="I2100" s="97"/>
      <c r="J2100" s="97"/>
      <c r="K2100" s="97"/>
      <c r="L2100" s="97"/>
      <c r="M2100" s="19" t="s">
        <v>6840</v>
      </c>
      <c r="N2100" s="20" t="n">
        <v>43316</v>
      </c>
      <c r="O2100" s="207" t="s">
        <v>15</v>
      </c>
      <c r="P2100" s="19" t="n">
        <v>1</v>
      </c>
      <c r="Q2100" s="15" t="s">
        <v>45</v>
      </c>
    </row>
    <row r="2101" customFormat="false" ht="13.8" hidden="false" customHeight="false" outlineLevel="0" collapsed="false">
      <c r="A2101" s="121" t="s">
        <v>6841</v>
      </c>
      <c r="B2101" s="141" t="s">
        <v>1252</v>
      </c>
      <c r="C2101" s="141" t="s">
        <v>6842</v>
      </c>
      <c r="D2101" s="141" t="s">
        <v>6843</v>
      </c>
      <c r="E2101" s="95" t="s">
        <v>6844</v>
      </c>
      <c r="F2101" s="141" t="s">
        <v>48</v>
      </c>
      <c r="G2101" s="141" t="s">
        <v>614</v>
      </c>
      <c r="H2101" s="183"/>
      <c r="I2101" s="183"/>
      <c r="J2101" s="183"/>
      <c r="K2101" s="183"/>
      <c r="L2101" s="183"/>
      <c r="M2101" s="141" t="s">
        <v>6845</v>
      </c>
      <c r="N2101" s="184" t="n">
        <v>43315</v>
      </c>
      <c r="O2101" s="297" t="s">
        <v>6846</v>
      </c>
      <c r="P2101" s="141" t="n">
        <v>1</v>
      </c>
      <c r="Q2101" s="15" t="s">
        <v>45</v>
      </c>
    </row>
    <row r="2102" customFormat="false" ht="13.8" hidden="false" customHeight="false" outlineLevel="0" collapsed="false">
      <c r="A2102" s="348" t="s">
        <v>4309</v>
      </c>
      <c r="B2102" s="19" t="s">
        <v>1505</v>
      </c>
      <c r="C2102" s="19" t="s">
        <v>6847</v>
      </c>
      <c r="D2102" s="9" t="s">
        <v>4339</v>
      </c>
      <c r="E2102" s="91" t="s">
        <v>6848</v>
      </c>
      <c r="F2102" s="19" t="s">
        <v>48</v>
      </c>
      <c r="G2102" s="19" t="n">
        <v>3800</v>
      </c>
      <c r="H2102" s="97"/>
      <c r="I2102" s="97"/>
      <c r="J2102" s="97"/>
      <c r="K2102" s="97"/>
      <c r="L2102" s="97"/>
      <c r="M2102" s="19" t="s">
        <v>6849</v>
      </c>
      <c r="N2102" s="20" t="n">
        <v>43315</v>
      </c>
      <c r="O2102" s="207" t="s">
        <v>6850</v>
      </c>
      <c r="P2102" s="19" t="n">
        <v>1</v>
      </c>
      <c r="Q2102" s="15" t="s">
        <v>45</v>
      </c>
    </row>
    <row r="2103" customFormat="false" ht="13.8" hidden="false" customHeight="false" outlineLevel="0" collapsed="false">
      <c r="A2103" s="348" t="s">
        <v>6476</v>
      </c>
      <c r="B2103" s="19" t="s">
        <v>753</v>
      </c>
      <c r="C2103" s="19" t="s">
        <v>6851</v>
      </c>
      <c r="D2103" s="19" t="s">
        <v>1308</v>
      </c>
      <c r="E2103" s="91" t="s">
        <v>6852</v>
      </c>
      <c r="F2103" s="97"/>
      <c r="G2103" s="19" t="s">
        <v>734</v>
      </c>
      <c r="H2103" s="97"/>
      <c r="I2103" s="97"/>
      <c r="J2103" s="97"/>
      <c r="K2103" s="97"/>
      <c r="L2103" s="97"/>
      <c r="M2103" s="97"/>
      <c r="N2103" s="97"/>
      <c r="O2103" s="137" t="s">
        <v>6853</v>
      </c>
      <c r="P2103" s="19" t="n">
        <v>1</v>
      </c>
      <c r="Q2103" s="15" t="s">
        <v>45</v>
      </c>
    </row>
    <row r="2104" customFormat="false" ht="13.8" hidden="false" customHeight="false" outlineLevel="0" collapsed="false">
      <c r="A2104" s="348" t="s">
        <v>6854</v>
      </c>
      <c r="B2104" s="19" t="s">
        <v>556</v>
      </c>
      <c r="C2104" s="440" t="s">
        <v>6855</v>
      </c>
      <c r="D2104" s="19" t="s">
        <v>1308</v>
      </c>
      <c r="E2104" s="91" t="s">
        <v>6856</v>
      </c>
      <c r="F2104" s="91" t="s">
        <v>6857</v>
      </c>
      <c r="G2104" s="19" t="s">
        <v>501</v>
      </c>
      <c r="H2104" s="97"/>
      <c r="I2104" s="97"/>
      <c r="J2104" s="97"/>
      <c r="K2104" s="97"/>
      <c r="L2104" s="97"/>
      <c r="M2104" s="97"/>
      <c r="N2104" s="97"/>
      <c r="O2104" s="347" t="s">
        <v>6858</v>
      </c>
      <c r="P2104" s="19" t="n">
        <v>1</v>
      </c>
      <c r="Q2104" s="15" t="s">
        <v>45</v>
      </c>
    </row>
    <row r="2105" customFormat="false" ht="13.8" hidden="false" customHeight="false" outlineLevel="0" collapsed="false">
      <c r="A2105" s="348" t="s">
        <v>1917</v>
      </c>
      <c r="B2105" s="110" t="n">
        <v>0.502083333333333</v>
      </c>
      <c r="C2105" s="19" t="s">
        <v>6859</v>
      </c>
      <c r="D2105" s="19" t="s">
        <v>110</v>
      </c>
      <c r="E2105" s="19" t="s">
        <v>6860</v>
      </c>
      <c r="F2105" s="19" t="s">
        <v>6861</v>
      </c>
      <c r="G2105" s="19" t="s">
        <v>3615</v>
      </c>
      <c r="H2105" s="97"/>
      <c r="I2105" s="97"/>
      <c r="J2105" s="97"/>
      <c r="K2105" s="97"/>
      <c r="L2105" s="97"/>
      <c r="M2105" s="97"/>
      <c r="N2105" s="97"/>
      <c r="O2105" s="230" t="s">
        <v>6862</v>
      </c>
      <c r="P2105" s="19" t="n">
        <v>1</v>
      </c>
      <c r="Q2105" s="15" t="s">
        <v>45</v>
      </c>
    </row>
    <row r="2106" customFormat="false" ht="13.8" hidden="false" customHeight="false" outlineLevel="0" collapsed="false">
      <c r="A2106" s="348" t="s">
        <v>3008</v>
      </c>
      <c r="B2106" s="19" t="s">
        <v>359</v>
      </c>
      <c r="C2106" s="19" t="s">
        <v>6863</v>
      </c>
      <c r="D2106" s="9" t="s">
        <v>4339</v>
      </c>
      <c r="E2106" s="91" t="s">
        <v>6864</v>
      </c>
      <c r="F2106" s="19" t="s">
        <v>3627</v>
      </c>
      <c r="G2106" s="97"/>
      <c r="H2106" s="19" t="n">
        <v>8300</v>
      </c>
      <c r="I2106" s="97"/>
      <c r="J2106" s="97"/>
      <c r="K2106" s="97"/>
      <c r="L2106" s="97"/>
      <c r="M2106" s="19" t="s">
        <v>6865</v>
      </c>
      <c r="N2106" s="20" t="n">
        <v>43318</v>
      </c>
      <c r="O2106" s="207" t="s">
        <v>6829</v>
      </c>
      <c r="P2106" s="19" t="n">
        <v>1</v>
      </c>
      <c r="Q2106" s="15" t="s">
        <v>45</v>
      </c>
    </row>
    <row r="2107" customFormat="false" ht="13.8" hidden="false" customHeight="false" outlineLevel="0" collapsed="false">
      <c r="A2107" s="348" t="s">
        <v>3012</v>
      </c>
      <c r="B2107" s="97"/>
      <c r="C2107" s="440" t="s">
        <v>6866</v>
      </c>
      <c r="D2107" s="19" t="s">
        <v>1308</v>
      </c>
      <c r="E2107" s="19" t="s">
        <v>6867</v>
      </c>
      <c r="F2107" s="97"/>
      <c r="G2107" s="97"/>
      <c r="H2107" s="97"/>
      <c r="I2107" s="97"/>
      <c r="J2107" s="97"/>
      <c r="K2107" s="97"/>
      <c r="L2107" s="97"/>
      <c r="M2107" s="97"/>
      <c r="N2107" s="97"/>
      <c r="O2107" s="565" t="s">
        <v>6868</v>
      </c>
      <c r="P2107" s="97"/>
      <c r="Q2107" s="15" t="s">
        <v>45</v>
      </c>
    </row>
    <row r="2108" customFormat="false" ht="13.8" hidden="false" customHeight="false" outlineLevel="0" collapsed="false">
      <c r="A2108" s="348" t="s">
        <v>1798</v>
      </c>
      <c r="B2108" s="19" t="s">
        <v>284</v>
      </c>
      <c r="C2108" s="153" t="s">
        <v>6869</v>
      </c>
      <c r="D2108" s="9" t="s">
        <v>4339</v>
      </c>
      <c r="E2108" s="91" t="s">
        <v>6870</v>
      </c>
      <c r="F2108" s="19" t="s">
        <v>5986</v>
      </c>
      <c r="G2108" s="19" t="s">
        <v>949</v>
      </c>
      <c r="H2108" s="19"/>
      <c r="I2108" s="97"/>
      <c r="J2108" s="97"/>
      <c r="K2108" s="97"/>
      <c r="L2108" s="97"/>
      <c r="M2108" s="97"/>
      <c r="N2108" s="97"/>
      <c r="O2108" s="230" t="s">
        <v>6871</v>
      </c>
      <c r="P2108" s="19" t="n">
        <v>1</v>
      </c>
      <c r="Q2108" s="15" t="s">
        <v>45</v>
      </c>
    </row>
    <row r="2109" customFormat="false" ht="13.8" hidden="false" customHeight="false" outlineLevel="0" collapsed="false">
      <c r="A2109" s="348" t="s">
        <v>1801</v>
      </c>
      <c r="B2109" s="19" t="s">
        <v>141</v>
      </c>
      <c r="C2109" s="91" t="s">
        <v>6872</v>
      </c>
      <c r="D2109" s="9" t="s">
        <v>4339</v>
      </c>
      <c r="E2109" s="91" t="s">
        <v>6873</v>
      </c>
      <c r="F2109" s="19" t="s">
        <v>6874</v>
      </c>
      <c r="G2109" s="19" t="n">
        <v>4400</v>
      </c>
      <c r="H2109" s="97"/>
      <c r="I2109" s="97"/>
      <c r="J2109" s="97"/>
      <c r="K2109" s="97"/>
      <c r="L2109" s="97"/>
      <c r="M2109" s="19" t="s">
        <v>6875</v>
      </c>
      <c r="N2109" s="20" t="n">
        <v>43317</v>
      </c>
      <c r="O2109" s="207" t="s">
        <v>15</v>
      </c>
      <c r="P2109" s="19" t="n">
        <v>1</v>
      </c>
      <c r="Q2109" s="15" t="s">
        <v>45</v>
      </c>
    </row>
    <row r="2110" customFormat="false" ht="13.8" hidden="false" customHeight="false" outlineLevel="0" collapsed="false">
      <c r="A2110" s="348" t="s">
        <v>3427</v>
      </c>
      <c r="B2110" s="110" t="n">
        <v>0.550694444444444</v>
      </c>
      <c r="C2110" s="98" t="s">
        <v>6876</v>
      </c>
      <c r="D2110" s="19" t="s">
        <v>110</v>
      </c>
      <c r="E2110" s="19" t="s">
        <v>129</v>
      </c>
      <c r="F2110" s="19" t="s">
        <v>6877</v>
      </c>
      <c r="G2110" s="19" t="s">
        <v>248</v>
      </c>
      <c r="H2110" s="97"/>
      <c r="I2110" s="97"/>
      <c r="J2110" s="97"/>
      <c r="K2110" s="97"/>
      <c r="L2110" s="97"/>
      <c r="M2110" s="97"/>
      <c r="N2110" s="97"/>
      <c r="O2110" s="230" t="s">
        <v>6878</v>
      </c>
      <c r="P2110" s="19" t="n">
        <v>1</v>
      </c>
      <c r="Q2110" s="15" t="s">
        <v>45</v>
      </c>
    </row>
    <row r="2111" customFormat="false" ht="13.8" hidden="false" customHeight="false" outlineLevel="0" collapsed="false">
      <c r="A2111" s="348" t="s">
        <v>3024</v>
      </c>
      <c r="B2111" s="110" t="n">
        <v>0.595138888888889</v>
      </c>
      <c r="C2111" s="19" t="s">
        <v>6879</v>
      </c>
      <c r="D2111" s="19" t="s">
        <v>110</v>
      </c>
      <c r="E2111" s="19" t="s">
        <v>6880</v>
      </c>
      <c r="F2111" s="91" t="s">
        <v>6881</v>
      </c>
      <c r="G2111" s="19" t="n">
        <v>7000</v>
      </c>
      <c r="H2111" s="97"/>
      <c r="I2111" s="97"/>
      <c r="J2111" s="97"/>
      <c r="K2111" s="97"/>
      <c r="M2111" s="24" t="s">
        <v>6882</v>
      </c>
      <c r="N2111" s="20" t="n">
        <v>43316</v>
      </c>
      <c r="O2111" s="566" t="s">
        <v>15</v>
      </c>
      <c r="P2111" s="19" t="n">
        <v>1</v>
      </c>
      <c r="Q2111" s="15" t="s">
        <v>45</v>
      </c>
    </row>
    <row r="2112" customFormat="false" ht="13.8" hidden="false" customHeight="false" outlineLevel="0" collapsed="false">
      <c r="A2112" s="348" t="s">
        <v>3028</v>
      </c>
      <c r="B2112" s="110" t="n">
        <v>0.598611111111111</v>
      </c>
      <c r="C2112" s="19" t="s">
        <v>6883</v>
      </c>
      <c r="D2112" s="19" t="s">
        <v>110</v>
      </c>
      <c r="E2112" s="19" t="s">
        <v>129</v>
      </c>
      <c r="F2112" s="19" t="s">
        <v>6884</v>
      </c>
      <c r="G2112" s="19" t="s">
        <v>5533</v>
      </c>
      <c r="H2112" s="97"/>
      <c r="I2112" s="97"/>
      <c r="J2112" s="97"/>
      <c r="K2112" s="97"/>
      <c r="L2112" s="97"/>
      <c r="M2112" s="97"/>
      <c r="N2112" s="97"/>
      <c r="O2112" s="567" t="s">
        <v>6885</v>
      </c>
      <c r="P2112" s="19" t="n">
        <v>1</v>
      </c>
      <c r="Q2112" s="15" t="s">
        <v>45</v>
      </c>
    </row>
    <row r="2113" customFormat="false" ht="13.8" hidden="false" customHeight="false" outlineLevel="0" collapsed="false">
      <c r="A2113" s="348" t="s">
        <v>3031</v>
      </c>
      <c r="B2113" s="19" t="s">
        <v>602</v>
      </c>
      <c r="C2113" s="91" t="s">
        <v>6886</v>
      </c>
      <c r="D2113" s="9" t="s">
        <v>4339</v>
      </c>
      <c r="E2113" s="91" t="s">
        <v>6887</v>
      </c>
      <c r="F2113" s="19" t="s">
        <v>6884</v>
      </c>
      <c r="G2113" s="19" t="n">
        <v>4200</v>
      </c>
      <c r="H2113" s="97"/>
      <c r="I2113" s="97"/>
      <c r="J2113" s="97"/>
      <c r="K2113" s="97"/>
      <c r="L2113" s="97"/>
      <c r="M2113" s="19" t="s">
        <v>6888</v>
      </c>
      <c r="N2113" s="20" t="n">
        <v>43316</v>
      </c>
      <c r="O2113" s="207" t="s">
        <v>15</v>
      </c>
      <c r="P2113" s="19" t="n">
        <v>1</v>
      </c>
      <c r="Q2113" s="15" t="s">
        <v>45</v>
      </c>
    </row>
    <row r="2114" customFormat="false" ht="13.8" hidden="false" customHeight="false" outlineLevel="0" collapsed="false">
      <c r="A2114" s="348" t="s">
        <v>3037</v>
      </c>
      <c r="B2114" s="19" t="s">
        <v>83</v>
      </c>
      <c r="C2114" s="19" t="s">
        <v>6889</v>
      </c>
      <c r="D2114" s="9" t="s">
        <v>4339</v>
      </c>
      <c r="E2114" s="91" t="s">
        <v>6890</v>
      </c>
      <c r="F2114" s="19" t="s">
        <v>6891</v>
      </c>
      <c r="G2114" s="19" t="n">
        <v>4300</v>
      </c>
      <c r="H2114" s="97"/>
      <c r="I2114" s="97"/>
      <c r="J2114" s="97"/>
      <c r="K2114" s="97"/>
      <c r="L2114" s="97"/>
      <c r="M2114" s="19" t="s">
        <v>6892</v>
      </c>
      <c r="N2114" s="20" t="n">
        <v>43323</v>
      </c>
      <c r="O2114" s="207" t="s">
        <v>15</v>
      </c>
      <c r="P2114" s="19" t="n">
        <v>1</v>
      </c>
      <c r="Q2114" s="15" t="s">
        <v>45</v>
      </c>
    </row>
    <row r="2115" customFormat="false" ht="13.8" hidden="false" customHeight="false" outlineLevel="0" collapsed="false">
      <c r="A2115" s="348" t="s">
        <v>3043</v>
      </c>
      <c r="B2115" s="19" t="s">
        <v>6893</v>
      </c>
      <c r="C2115" s="211" t="s">
        <v>6894</v>
      </c>
      <c r="D2115" s="9" t="s">
        <v>4339</v>
      </c>
      <c r="E2115" s="91" t="s">
        <v>6895</v>
      </c>
      <c r="F2115" s="19" t="s">
        <v>5986</v>
      </c>
      <c r="G2115" s="19" t="s">
        <v>3615</v>
      </c>
      <c r="H2115" s="97"/>
      <c r="I2115" s="97"/>
      <c r="J2115" s="97"/>
      <c r="K2115" s="97"/>
      <c r="L2115" s="97"/>
      <c r="M2115" s="97"/>
      <c r="N2115" s="97"/>
      <c r="O2115" s="207" t="s">
        <v>6896</v>
      </c>
      <c r="P2115" s="19" t="n">
        <v>1</v>
      </c>
      <c r="Q2115" s="15" t="s">
        <v>45</v>
      </c>
    </row>
    <row r="2116" customFormat="false" ht="13.8" hidden="false" customHeight="false" outlineLevel="0" collapsed="false">
      <c r="A2116" s="348" t="s">
        <v>3047</v>
      </c>
      <c r="B2116" s="97"/>
      <c r="C2116" s="19" t="n">
        <v>79161738292</v>
      </c>
      <c r="D2116" s="9" t="s">
        <v>4339</v>
      </c>
      <c r="E2116" s="97"/>
      <c r="F2116" s="97"/>
      <c r="G2116" s="97"/>
      <c r="H2116" s="97"/>
      <c r="I2116" s="97"/>
      <c r="J2116" s="97"/>
      <c r="K2116" s="97"/>
      <c r="L2116" s="97"/>
      <c r="M2116" s="97"/>
      <c r="N2116" s="97"/>
      <c r="O2116" s="435" t="s">
        <v>6897</v>
      </c>
      <c r="P2116" s="19" t="n">
        <v>1</v>
      </c>
      <c r="Q2116" s="15" t="s">
        <v>45</v>
      </c>
    </row>
    <row r="2117" customFormat="false" ht="13.8" hidden="false" customHeight="false" outlineLevel="0" collapsed="false">
      <c r="A2117" s="348" t="s">
        <v>3053</v>
      </c>
      <c r="B2117" s="19" t="s">
        <v>386</v>
      </c>
      <c r="C2117" s="91" t="s">
        <v>6898</v>
      </c>
      <c r="D2117" s="9" t="s">
        <v>4339</v>
      </c>
      <c r="E2117" s="91" t="s">
        <v>6899</v>
      </c>
      <c r="F2117" s="19" t="s">
        <v>2176</v>
      </c>
      <c r="G2117" s="19" t="n">
        <v>8000</v>
      </c>
      <c r="H2117" s="97"/>
      <c r="I2117" s="97"/>
      <c r="J2117" s="97"/>
      <c r="K2117" s="97"/>
      <c r="L2117" s="97"/>
      <c r="M2117" s="19" t="s">
        <v>6900</v>
      </c>
      <c r="N2117" s="20" t="n">
        <v>43317</v>
      </c>
      <c r="O2117" s="207" t="s">
        <v>15</v>
      </c>
      <c r="P2117" s="19" t="n">
        <v>1</v>
      </c>
      <c r="Q2117" s="15" t="s">
        <v>45</v>
      </c>
    </row>
    <row r="2118" customFormat="false" ht="13.8" hidden="false" customHeight="false" outlineLevel="0" collapsed="false">
      <c r="A2118" s="348" t="s">
        <v>3058</v>
      </c>
      <c r="B2118" s="568" t="s">
        <v>6901</v>
      </c>
      <c r="C2118" s="19" t="s">
        <v>6902</v>
      </c>
      <c r="D2118" s="9" t="s">
        <v>4339</v>
      </c>
      <c r="E2118" s="91" t="s">
        <v>6903</v>
      </c>
      <c r="F2118" s="19" t="s">
        <v>48</v>
      </c>
      <c r="G2118" s="19" t="n">
        <v>5300</v>
      </c>
      <c r="H2118" s="97"/>
      <c r="I2118" s="97"/>
      <c r="J2118" s="97"/>
      <c r="K2118" s="97"/>
      <c r="L2118" s="97"/>
      <c r="M2118" s="19" t="s">
        <v>6904</v>
      </c>
      <c r="N2118" s="20" t="n">
        <v>43316</v>
      </c>
      <c r="O2118" s="207" t="s">
        <v>15</v>
      </c>
      <c r="P2118" s="19" t="n">
        <v>1</v>
      </c>
      <c r="Q2118" s="15" t="s">
        <v>45</v>
      </c>
    </row>
    <row r="2119" customFormat="false" ht="13.8" hidden="false" customHeight="false" outlineLevel="0" collapsed="false">
      <c r="A2119" s="348" t="s">
        <v>3062</v>
      </c>
      <c r="B2119" s="568" t="s">
        <v>6901</v>
      </c>
      <c r="C2119" s="19" t="s">
        <v>6905</v>
      </c>
      <c r="D2119" s="9" t="s">
        <v>4339</v>
      </c>
      <c r="E2119" s="91" t="s">
        <v>6906</v>
      </c>
      <c r="F2119" s="19" t="s">
        <v>48</v>
      </c>
      <c r="G2119" s="19" t="s">
        <v>933</v>
      </c>
      <c r="H2119" s="97"/>
      <c r="I2119" s="97"/>
      <c r="J2119" s="97"/>
      <c r="K2119" s="97"/>
      <c r="L2119" s="97"/>
      <c r="M2119" s="19" t="s">
        <v>6907</v>
      </c>
      <c r="N2119" s="20" t="n">
        <v>43316</v>
      </c>
      <c r="O2119" s="474" t="s">
        <v>6908</v>
      </c>
      <c r="P2119" s="19" t="n">
        <v>1</v>
      </c>
      <c r="Q2119" s="15" t="s">
        <v>45</v>
      </c>
    </row>
    <row r="2120" customFormat="false" ht="13.8" hidden="false" customHeight="false" outlineLevel="0" collapsed="false">
      <c r="A2120" s="348" t="s">
        <v>3067</v>
      </c>
      <c r="B2120" s="568" t="s">
        <v>6901</v>
      </c>
      <c r="C2120" s="19" t="s">
        <v>6909</v>
      </c>
      <c r="D2120" s="9" t="s">
        <v>4339</v>
      </c>
      <c r="E2120" s="91" t="s">
        <v>6910</v>
      </c>
      <c r="F2120" s="19" t="s">
        <v>48</v>
      </c>
      <c r="G2120" s="19" t="n">
        <v>4300</v>
      </c>
      <c r="H2120" s="97"/>
      <c r="I2120" s="97"/>
      <c r="J2120" s="97"/>
      <c r="K2120" s="97"/>
      <c r="L2120" s="97"/>
      <c r="M2120" s="19" t="s">
        <v>6911</v>
      </c>
      <c r="N2120" s="20" t="n">
        <v>43318</v>
      </c>
      <c r="O2120" s="207" t="s">
        <v>15</v>
      </c>
      <c r="P2120" s="19" t="n">
        <v>1</v>
      </c>
      <c r="Q2120" s="15" t="s">
        <v>45</v>
      </c>
    </row>
    <row r="2121" customFormat="false" ht="13.8" hidden="false" customHeight="false" outlineLevel="0" collapsed="false">
      <c r="A2121" s="348" t="s">
        <v>3075</v>
      </c>
      <c r="B2121" s="568" t="s">
        <v>6901</v>
      </c>
      <c r="C2121" s="19" t="s">
        <v>6912</v>
      </c>
      <c r="D2121" s="9" t="s">
        <v>4339</v>
      </c>
      <c r="E2121" s="91" t="s">
        <v>6913</v>
      </c>
      <c r="F2121" s="19" t="s">
        <v>48</v>
      </c>
      <c r="G2121" s="19" t="s">
        <v>92</v>
      </c>
      <c r="H2121" s="97"/>
      <c r="I2121" s="97"/>
      <c r="J2121" s="97"/>
      <c r="K2121" s="97"/>
      <c r="L2121" s="97"/>
      <c r="M2121" s="19" t="s">
        <v>6914</v>
      </c>
      <c r="N2121" s="20" t="n">
        <v>43318</v>
      </c>
      <c r="O2121" s="474" t="s">
        <v>6915</v>
      </c>
      <c r="P2121" s="19" t="n">
        <v>1</v>
      </c>
      <c r="Q2121" s="15" t="s">
        <v>45</v>
      </c>
    </row>
    <row r="2122" customFormat="false" ht="13.8" hidden="false" customHeight="false" outlineLevel="0" collapsed="false">
      <c r="A2122" s="348" t="s">
        <v>3080</v>
      </c>
      <c r="B2122" s="568" t="s">
        <v>6916</v>
      </c>
      <c r="C2122" s="91" t="s">
        <v>6917</v>
      </c>
      <c r="D2122" s="9" t="s">
        <v>4339</v>
      </c>
      <c r="E2122" s="91" t="s">
        <v>6918</v>
      </c>
      <c r="F2122" s="19" t="s">
        <v>4852</v>
      </c>
      <c r="G2122" s="19" t="s">
        <v>92</v>
      </c>
      <c r="H2122" s="97"/>
      <c r="I2122" s="97"/>
      <c r="J2122" s="97"/>
      <c r="K2122" s="97"/>
      <c r="L2122" s="97"/>
      <c r="M2122" s="19" t="s">
        <v>6919</v>
      </c>
      <c r="N2122" s="20" t="n">
        <v>43317</v>
      </c>
      <c r="O2122" s="474" t="s">
        <v>6920</v>
      </c>
      <c r="P2122" s="19" t="n">
        <v>1</v>
      </c>
      <c r="Q2122" s="15" t="s">
        <v>45</v>
      </c>
    </row>
    <row r="2123" customFormat="false" ht="13.8" hidden="false" customHeight="false" outlineLevel="0" collapsed="false">
      <c r="A2123" s="3" t="s">
        <v>34</v>
      </c>
      <c r="B2123" s="59" t="s">
        <v>1</v>
      </c>
      <c r="C2123" s="4" t="s">
        <v>35</v>
      </c>
      <c r="D2123" s="4" t="s">
        <v>3</v>
      </c>
      <c r="E2123" s="4" t="s">
        <v>1021</v>
      </c>
      <c r="F2123" s="5" t="s">
        <v>37</v>
      </c>
      <c r="G2123" s="4" t="s">
        <v>38</v>
      </c>
      <c r="H2123" s="6" t="s">
        <v>39</v>
      </c>
      <c r="I2123" s="6"/>
      <c r="J2123" s="6"/>
      <c r="K2123" s="6" t="s">
        <v>40</v>
      </c>
      <c r="L2123" s="6"/>
      <c r="M2123" s="4" t="s">
        <v>41</v>
      </c>
      <c r="N2123" s="6" t="s">
        <v>42</v>
      </c>
      <c r="O2123" s="370" t="s">
        <v>43</v>
      </c>
      <c r="P2123" s="4" t="s">
        <v>44</v>
      </c>
      <c r="Q2123" s="15" t="s">
        <v>45</v>
      </c>
    </row>
    <row r="2124" customFormat="false" ht="13.8" hidden="false" customHeight="false" outlineLevel="0" collapsed="false">
      <c r="A2124" s="60" t="n">
        <v>43318</v>
      </c>
      <c r="B2124" s="374" t="s">
        <v>6921</v>
      </c>
      <c r="C2124" s="62"/>
      <c r="D2124" s="62"/>
      <c r="E2124" s="63"/>
      <c r="F2124" s="64" t="n">
        <f aca="false">G2124+H2124+K2124</f>
        <v>71000</v>
      </c>
      <c r="G2124" s="65" t="n">
        <f aca="false">SUM(G2125:G2150)</f>
        <v>45000</v>
      </c>
      <c r="H2124" s="131" t="n">
        <f aca="false">SUM(H2125:H2150)</f>
        <v>26000</v>
      </c>
      <c r="I2124" s="65"/>
      <c r="J2124" s="65"/>
      <c r="K2124" s="65" t="n">
        <f aca="false">SUM(K2125:K2162)</f>
        <v>0</v>
      </c>
      <c r="L2124" s="65"/>
      <c r="M2124" s="281"/>
      <c r="N2124" s="281"/>
      <c r="O2124" s="62"/>
      <c r="P2124" s="65" t="n">
        <f aca="false">SUM(P2125:P24074)</f>
        <v>5.31758362821096E+035</v>
      </c>
      <c r="Q2124" s="15" t="s">
        <v>45</v>
      </c>
    </row>
    <row r="2125" customFormat="false" ht="13.8" hidden="false" customHeight="false" outlineLevel="0" collapsed="false">
      <c r="A2125" s="348" t="s">
        <v>1810</v>
      </c>
      <c r="B2125" s="110" t="n">
        <v>0.416666666666667</v>
      </c>
      <c r="C2125" s="19" t="s">
        <v>6922</v>
      </c>
      <c r="D2125" s="19" t="s">
        <v>110</v>
      </c>
      <c r="E2125" s="19" t="s">
        <v>6923</v>
      </c>
      <c r="F2125" s="19" t="s">
        <v>48</v>
      </c>
      <c r="G2125" s="19" t="n">
        <v>4200</v>
      </c>
      <c r="H2125" s="97"/>
      <c r="I2125" s="97"/>
      <c r="J2125" s="97"/>
      <c r="K2125" s="97"/>
      <c r="M2125" s="24" t="s">
        <v>6924</v>
      </c>
      <c r="N2125" s="20" t="n">
        <v>43318</v>
      </c>
      <c r="O2125" s="207" t="s">
        <v>15</v>
      </c>
      <c r="P2125" s="19" t="n">
        <v>1</v>
      </c>
      <c r="Q2125" s="15" t="s">
        <v>45</v>
      </c>
    </row>
    <row r="2126" customFormat="false" ht="13.8" hidden="false" customHeight="false" outlineLevel="0" collapsed="false">
      <c r="A2126" s="348" t="s">
        <v>1814</v>
      </c>
      <c r="B2126" s="19" t="s">
        <v>359</v>
      </c>
      <c r="C2126" s="113" t="s">
        <v>6925</v>
      </c>
      <c r="D2126" s="9" t="s">
        <v>4339</v>
      </c>
      <c r="E2126" s="91" t="s">
        <v>6926</v>
      </c>
      <c r="F2126" s="19" t="s">
        <v>102</v>
      </c>
      <c r="G2126" s="19" t="n">
        <v>5700</v>
      </c>
      <c r="H2126" s="97"/>
      <c r="I2126" s="97"/>
      <c r="J2126" s="97"/>
      <c r="K2126" s="97"/>
      <c r="L2126" s="97"/>
      <c r="M2126" s="19" t="s">
        <v>6927</v>
      </c>
      <c r="N2126" s="20" t="n">
        <v>43323</v>
      </c>
      <c r="O2126" s="207" t="s">
        <v>6928</v>
      </c>
      <c r="P2126" s="19" t="n">
        <v>1</v>
      </c>
      <c r="Q2126" s="15" t="s">
        <v>45</v>
      </c>
    </row>
    <row r="2127" customFormat="false" ht="13.8" hidden="false" customHeight="false" outlineLevel="0" collapsed="false">
      <c r="A2127" s="348" t="s">
        <v>1819</v>
      </c>
      <c r="B2127" s="110" t="n">
        <v>0.578472222222222</v>
      </c>
      <c r="C2127" s="19" t="s">
        <v>6929</v>
      </c>
      <c r="D2127" s="19" t="s">
        <v>110</v>
      </c>
      <c r="E2127" s="19" t="s">
        <v>6930</v>
      </c>
      <c r="F2127" s="19" t="s">
        <v>6931</v>
      </c>
      <c r="G2127" s="19" t="s">
        <v>328</v>
      </c>
      <c r="H2127" s="97"/>
      <c r="I2127" s="97"/>
      <c r="J2127" s="97"/>
      <c r="K2127" s="97"/>
      <c r="L2127" s="97"/>
      <c r="M2127" s="97"/>
      <c r="N2127" s="97"/>
      <c r="O2127" s="337" t="s">
        <v>6932</v>
      </c>
      <c r="P2127" s="19" t="n">
        <v>1</v>
      </c>
      <c r="Q2127" s="15" t="s">
        <v>45</v>
      </c>
    </row>
    <row r="2128" customFormat="false" ht="13.8" hidden="false" customHeight="false" outlineLevel="0" collapsed="false">
      <c r="A2128" s="348" t="s">
        <v>1673</v>
      </c>
      <c r="B2128" s="150" t="n">
        <v>43387</v>
      </c>
      <c r="C2128" s="91" t="s">
        <v>6933</v>
      </c>
      <c r="D2128" s="9" t="s">
        <v>4339</v>
      </c>
      <c r="E2128" s="91" t="s">
        <v>6934</v>
      </c>
      <c r="F2128" s="19" t="s">
        <v>102</v>
      </c>
      <c r="G2128" s="19" t="s">
        <v>4506</v>
      </c>
      <c r="H2128" s="97"/>
      <c r="I2128" s="97"/>
      <c r="J2128" s="97"/>
      <c r="K2128" s="97"/>
      <c r="L2128" s="97"/>
      <c r="M2128" s="97"/>
      <c r="N2128" s="97"/>
      <c r="O2128" s="569" t="s">
        <v>6935</v>
      </c>
      <c r="P2128" s="19" t="n">
        <v>1</v>
      </c>
      <c r="Q2128" s="15" t="s">
        <v>45</v>
      </c>
    </row>
    <row r="2129" customFormat="false" ht="13.8" hidden="false" customHeight="false" outlineLevel="0" collapsed="false">
      <c r="A2129" s="348" t="s">
        <v>1678</v>
      </c>
      <c r="B2129" s="19" t="s">
        <v>371</v>
      </c>
      <c r="C2129" s="91" t="s">
        <v>6936</v>
      </c>
      <c r="D2129" s="9" t="s">
        <v>4339</v>
      </c>
      <c r="E2129" s="91" t="s">
        <v>6937</v>
      </c>
      <c r="F2129" s="19" t="s">
        <v>102</v>
      </c>
      <c r="G2129" s="19" t="s">
        <v>6493</v>
      </c>
      <c r="H2129" s="97"/>
      <c r="I2129" s="97"/>
      <c r="J2129" s="97"/>
      <c r="K2129" s="97"/>
      <c r="L2129" s="97"/>
      <c r="M2129" s="97"/>
      <c r="N2129" s="97"/>
      <c r="O2129" s="342" t="s">
        <v>6938</v>
      </c>
      <c r="P2129" s="19" t="n">
        <v>1</v>
      </c>
      <c r="Q2129" s="15" t="s">
        <v>45</v>
      </c>
    </row>
    <row r="2130" customFormat="false" ht="13.8" hidden="false" customHeight="false" outlineLevel="0" collapsed="false">
      <c r="A2130" s="348" t="s">
        <v>1732</v>
      </c>
      <c r="B2130" s="19" t="s">
        <v>371</v>
      </c>
      <c r="C2130" s="19" t="s">
        <v>6939</v>
      </c>
      <c r="D2130" s="9" t="s">
        <v>4339</v>
      </c>
      <c r="E2130" s="19" t="s">
        <v>6940</v>
      </c>
      <c r="F2130" s="97"/>
      <c r="G2130" s="97"/>
      <c r="H2130" s="97"/>
      <c r="I2130" s="97"/>
      <c r="J2130" s="97"/>
      <c r="K2130" s="97"/>
      <c r="L2130" s="97"/>
      <c r="M2130" s="97"/>
      <c r="N2130" s="97"/>
      <c r="O2130" s="426" t="s">
        <v>6941</v>
      </c>
      <c r="P2130" s="19" t="n">
        <v>1</v>
      </c>
      <c r="Q2130" s="15" t="s">
        <v>45</v>
      </c>
    </row>
    <row r="2131" customFormat="false" ht="13.8" hidden="false" customHeight="false" outlineLevel="0" collapsed="false">
      <c r="A2131" s="348" t="s">
        <v>1833</v>
      </c>
      <c r="B2131" s="19" t="s">
        <v>404</v>
      </c>
      <c r="C2131" s="91" t="s">
        <v>6942</v>
      </c>
      <c r="D2131" s="9" t="s">
        <v>4339</v>
      </c>
      <c r="E2131" s="91" t="s">
        <v>6943</v>
      </c>
      <c r="F2131" s="19" t="s">
        <v>102</v>
      </c>
      <c r="G2131" s="19" t="s">
        <v>92</v>
      </c>
      <c r="H2131" s="97"/>
      <c r="I2131" s="97"/>
      <c r="J2131" s="97"/>
      <c r="K2131" s="97"/>
      <c r="L2131" s="97"/>
      <c r="M2131" s="97"/>
      <c r="N2131" s="97"/>
      <c r="O2131" s="152" t="s">
        <v>6944</v>
      </c>
      <c r="P2131" s="19" t="n">
        <v>1</v>
      </c>
      <c r="Q2131" s="15" t="s">
        <v>45</v>
      </c>
    </row>
    <row r="2132" customFormat="false" ht="13.8" hidden="false" customHeight="false" outlineLevel="0" collapsed="false">
      <c r="A2132" s="348" t="s">
        <v>1839</v>
      </c>
      <c r="B2132" s="19" t="s">
        <v>4565</v>
      </c>
      <c r="C2132" s="91" t="s">
        <v>6945</v>
      </c>
      <c r="D2132" s="9" t="s">
        <v>4339</v>
      </c>
      <c r="E2132" s="91" t="s">
        <v>6946</v>
      </c>
      <c r="F2132" s="19" t="s">
        <v>102</v>
      </c>
      <c r="G2132" s="19" t="n">
        <v>5500</v>
      </c>
      <c r="H2132" s="97"/>
      <c r="I2132" s="97"/>
      <c r="J2132" s="97"/>
      <c r="K2132" s="97"/>
      <c r="L2132" s="97"/>
      <c r="M2132" s="19" t="s">
        <v>6947</v>
      </c>
      <c r="N2132" s="20" t="n">
        <v>43319</v>
      </c>
      <c r="O2132" s="207" t="s">
        <v>15</v>
      </c>
      <c r="P2132" s="19" t="n">
        <v>1</v>
      </c>
      <c r="Q2132" s="15" t="s">
        <v>45</v>
      </c>
    </row>
    <row r="2133" customFormat="false" ht="13.8" hidden="false" customHeight="false" outlineLevel="0" collapsed="false">
      <c r="A2133" s="348" t="s">
        <v>1746</v>
      </c>
      <c r="B2133" s="19" t="s">
        <v>371</v>
      </c>
      <c r="C2133" s="19" t="s">
        <v>6948</v>
      </c>
      <c r="D2133" s="9" t="s">
        <v>4339</v>
      </c>
      <c r="E2133" s="91" t="s">
        <v>6949</v>
      </c>
      <c r="F2133" s="19" t="s">
        <v>102</v>
      </c>
      <c r="G2133" s="19" t="n">
        <v>6100</v>
      </c>
      <c r="H2133" s="97"/>
      <c r="I2133" s="97"/>
      <c r="J2133" s="97"/>
      <c r="K2133" s="97"/>
      <c r="L2133" s="97"/>
      <c r="M2133" s="19" t="s">
        <v>6950</v>
      </c>
      <c r="N2133" s="20" t="n">
        <v>43321</v>
      </c>
      <c r="O2133" s="207" t="s">
        <v>15</v>
      </c>
      <c r="P2133" s="19" t="n">
        <v>1</v>
      </c>
      <c r="Q2133" s="15" t="s">
        <v>45</v>
      </c>
    </row>
    <row r="2134" customFormat="false" ht="13.8" hidden="false" customHeight="false" outlineLevel="0" collapsed="false">
      <c r="A2134" s="348" t="s">
        <v>1696</v>
      </c>
      <c r="B2134" s="19" t="s">
        <v>404</v>
      </c>
      <c r="C2134" s="19" t="s">
        <v>6951</v>
      </c>
      <c r="D2134" s="9" t="s">
        <v>4339</v>
      </c>
      <c r="E2134" s="91" t="s">
        <v>6952</v>
      </c>
      <c r="F2134" s="19" t="s">
        <v>102</v>
      </c>
      <c r="G2134" s="19" t="n">
        <v>4900</v>
      </c>
      <c r="H2134" s="97"/>
      <c r="I2134" s="97"/>
      <c r="J2134" s="97"/>
      <c r="K2134" s="97"/>
      <c r="L2134" s="97"/>
      <c r="M2134" s="19" t="s">
        <v>6953</v>
      </c>
      <c r="N2134" s="20" t="n">
        <v>43324</v>
      </c>
      <c r="O2134" s="207" t="s">
        <v>15</v>
      </c>
      <c r="P2134" s="19" t="n">
        <v>1</v>
      </c>
      <c r="Q2134" s="15" t="s">
        <v>45</v>
      </c>
    </row>
    <row r="2135" customFormat="false" ht="13.8" hidden="false" customHeight="false" outlineLevel="0" collapsed="false">
      <c r="A2135" s="348" t="s">
        <v>1758</v>
      </c>
      <c r="B2135" s="19" t="s">
        <v>523</v>
      </c>
      <c r="C2135" s="91" t="s">
        <v>6954</v>
      </c>
      <c r="D2135" s="9" t="s">
        <v>4339</v>
      </c>
      <c r="E2135" s="91" t="s">
        <v>6955</v>
      </c>
      <c r="F2135" s="19" t="s">
        <v>4852</v>
      </c>
      <c r="G2135" s="19" t="s">
        <v>6956</v>
      </c>
      <c r="H2135" s="97"/>
      <c r="I2135" s="97"/>
      <c r="J2135" s="97"/>
      <c r="K2135" s="97"/>
      <c r="L2135" s="97"/>
      <c r="M2135" s="97"/>
      <c r="N2135" s="97"/>
      <c r="O2135" s="570" t="s">
        <v>6957</v>
      </c>
      <c r="P2135" s="19" t="n">
        <v>1</v>
      </c>
      <c r="Q2135" s="15" t="s">
        <v>45</v>
      </c>
    </row>
    <row r="2136" customFormat="false" ht="13.8" hidden="false" customHeight="false" outlineLevel="0" collapsed="false">
      <c r="A2136" s="348" t="s">
        <v>1758</v>
      </c>
      <c r="B2136" s="19" t="s">
        <v>2206</v>
      </c>
      <c r="C2136" s="19" t="s">
        <v>6958</v>
      </c>
      <c r="D2136" s="9" t="s">
        <v>4339</v>
      </c>
      <c r="E2136" s="91" t="s">
        <v>6959</v>
      </c>
      <c r="F2136" s="19" t="s">
        <v>4848</v>
      </c>
      <c r="G2136" s="19" t="s">
        <v>2950</v>
      </c>
      <c r="H2136" s="97"/>
      <c r="I2136" s="97"/>
      <c r="J2136" s="97"/>
      <c r="K2136" s="97"/>
      <c r="L2136" s="97"/>
      <c r="M2136" s="97"/>
      <c r="N2136" s="97"/>
      <c r="O2136" s="332" t="s">
        <v>6960</v>
      </c>
      <c r="P2136" s="19" t="n">
        <v>1</v>
      </c>
      <c r="Q2136" s="15" t="s">
        <v>45</v>
      </c>
    </row>
    <row r="2137" customFormat="false" ht="13.8" hidden="false" customHeight="false" outlineLevel="0" collapsed="false">
      <c r="A2137" s="348" t="s">
        <v>1761</v>
      </c>
      <c r="B2137" s="19" t="s">
        <v>815</v>
      </c>
      <c r="C2137" s="19" t="s">
        <v>6961</v>
      </c>
      <c r="D2137" s="9" t="s">
        <v>4339</v>
      </c>
      <c r="E2137" s="91" t="s">
        <v>6962</v>
      </c>
      <c r="F2137" s="19" t="s">
        <v>4460</v>
      </c>
      <c r="G2137" s="19" t="s">
        <v>1103</v>
      </c>
      <c r="H2137" s="97"/>
      <c r="I2137" s="97"/>
      <c r="J2137" s="97"/>
      <c r="K2137" s="97"/>
      <c r="L2137" s="97"/>
      <c r="M2137" s="97"/>
      <c r="N2137" s="97"/>
      <c r="O2137" s="332" t="s">
        <v>6963</v>
      </c>
      <c r="P2137" s="19" t="n">
        <v>1</v>
      </c>
      <c r="Q2137" s="15" t="s">
        <v>45</v>
      </c>
    </row>
    <row r="2138" customFormat="false" ht="13.8" hidden="false" customHeight="false" outlineLevel="0" collapsed="false">
      <c r="A2138" s="348" t="s">
        <v>1765</v>
      </c>
      <c r="B2138" s="19" t="s">
        <v>6964</v>
      </c>
      <c r="C2138" s="91" t="s">
        <v>6965</v>
      </c>
      <c r="D2138" s="19" t="s">
        <v>476</v>
      </c>
      <c r="E2138" s="91" t="s">
        <v>6966</v>
      </c>
      <c r="F2138" s="19" t="s">
        <v>102</v>
      </c>
      <c r="G2138" s="19" t="n">
        <v>7000</v>
      </c>
      <c r="H2138" s="97"/>
      <c r="I2138" s="97"/>
      <c r="J2138" s="97"/>
      <c r="K2138" s="97"/>
      <c r="L2138" s="97"/>
      <c r="M2138" s="97"/>
      <c r="N2138" s="20" t="n">
        <v>43320</v>
      </c>
      <c r="O2138" s="207" t="s">
        <v>15</v>
      </c>
      <c r="P2138" s="19" t="s">
        <v>1393</v>
      </c>
      <c r="Q2138" s="15" t="s">
        <v>45</v>
      </c>
    </row>
    <row r="2139" customFormat="false" ht="13.8" hidden="false" customHeight="false" outlineLevel="0" collapsed="false">
      <c r="A2139" s="348" t="s">
        <v>4300</v>
      </c>
      <c r="B2139" s="19" t="s">
        <v>6967</v>
      </c>
      <c r="C2139" s="19" t="n">
        <v>89267671360</v>
      </c>
      <c r="D2139" s="19" t="s">
        <v>476</v>
      </c>
      <c r="E2139" s="19" t="s">
        <v>6099</v>
      </c>
      <c r="F2139" s="19" t="s">
        <v>48</v>
      </c>
      <c r="G2139" s="19" t="s">
        <v>564</v>
      </c>
      <c r="H2139" s="97"/>
      <c r="I2139" s="97"/>
      <c r="J2139" s="97"/>
      <c r="K2139" s="97"/>
      <c r="L2139" s="97"/>
      <c r="M2139" s="97"/>
      <c r="N2139" s="97"/>
      <c r="O2139" s="332" t="s">
        <v>6968</v>
      </c>
      <c r="P2139" s="19" t="n">
        <v>1</v>
      </c>
      <c r="Q2139" s="15" t="s">
        <v>45</v>
      </c>
    </row>
    <row r="2140" customFormat="false" ht="13.8" hidden="false" customHeight="false" outlineLevel="0" collapsed="false">
      <c r="A2140" s="348" t="s">
        <v>4304</v>
      </c>
      <c r="B2140" s="19" t="s">
        <v>602</v>
      </c>
      <c r="C2140" s="98" t="s">
        <v>6969</v>
      </c>
      <c r="D2140" s="9" t="s">
        <v>4339</v>
      </c>
      <c r="E2140" s="91" t="s">
        <v>6970</v>
      </c>
      <c r="F2140" s="19" t="s">
        <v>4852</v>
      </c>
      <c r="G2140" s="19" t="n">
        <v>3800</v>
      </c>
      <c r="H2140" s="97"/>
      <c r="I2140" s="97"/>
      <c r="J2140" s="97"/>
      <c r="K2140" s="97"/>
      <c r="L2140" s="97"/>
      <c r="M2140" s="19" t="s">
        <v>6971</v>
      </c>
      <c r="N2140" s="20" t="n">
        <v>43318</v>
      </c>
      <c r="O2140" s="207" t="s">
        <v>15</v>
      </c>
      <c r="P2140" s="19" t="n">
        <v>1</v>
      </c>
      <c r="Q2140" s="15" t="s">
        <v>45</v>
      </c>
    </row>
    <row r="2141" customFormat="false" ht="13.8" hidden="false" customHeight="false" outlineLevel="0" collapsed="false">
      <c r="A2141" s="348" t="s">
        <v>4309</v>
      </c>
      <c r="B2141" s="19" t="s">
        <v>602</v>
      </c>
      <c r="C2141" s="440" t="s">
        <v>6972</v>
      </c>
      <c r="D2141" s="19" t="s">
        <v>476</v>
      </c>
      <c r="E2141" s="19" t="s">
        <v>600</v>
      </c>
      <c r="F2141" s="97"/>
      <c r="G2141" s="97"/>
      <c r="H2141" s="97"/>
      <c r="I2141" s="97"/>
      <c r="J2141" s="97"/>
      <c r="K2141" s="97"/>
      <c r="L2141" s="97"/>
      <c r="M2141" s="97"/>
      <c r="N2141" s="97"/>
      <c r="O2141" s="141" t="s">
        <v>6973</v>
      </c>
      <c r="P2141" s="19" t="n">
        <v>1</v>
      </c>
      <c r="Q2141" s="15" t="s">
        <v>45</v>
      </c>
    </row>
    <row r="2142" customFormat="false" ht="13.8" hidden="false" customHeight="false" outlineLevel="0" collapsed="false">
      <c r="A2142" s="121" t="s">
        <v>1781</v>
      </c>
      <c r="B2142" s="141" t="s">
        <v>6974</v>
      </c>
      <c r="C2142" s="141" t="s">
        <v>6975</v>
      </c>
      <c r="D2142" s="141" t="s">
        <v>476</v>
      </c>
      <c r="E2142" s="95" t="s">
        <v>6976</v>
      </c>
      <c r="F2142" s="141" t="s">
        <v>48</v>
      </c>
      <c r="G2142" s="141" t="s">
        <v>614</v>
      </c>
      <c r="H2142" s="183"/>
      <c r="I2142" s="183"/>
      <c r="J2142" s="183"/>
      <c r="K2142" s="183"/>
      <c r="L2142" s="183"/>
      <c r="M2142" s="141" t="s">
        <v>6977</v>
      </c>
      <c r="N2142" s="184" t="n">
        <v>43319</v>
      </c>
      <c r="O2142" s="479" t="s">
        <v>6978</v>
      </c>
      <c r="P2142" s="141" t="n">
        <v>1</v>
      </c>
      <c r="Q2142" s="15" t="s">
        <v>45</v>
      </c>
    </row>
    <row r="2143" customFormat="false" ht="13.8" hidden="false" customHeight="false" outlineLevel="0" collapsed="false">
      <c r="A2143" s="348" t="s">
        <v>1914</v>
      </c>
      <c r="B2143" s="19" t="s">
        <v>83</v>
      </c>
      <c r="C2143" s="19" t="s">
        <v>6979</v>
      </c>
      <c r="D2143" s="9" t="s">
        <v>4339</v>
      </c>
      <c r="E2143" s="91" t="s">
        <v>6980</v>
      </c>
      <c r="F2143" s="19" t="s">
        <v>48</v>
      </c>
      <c r="G2143" s="19" t="n">
        <v>3500</v>
      </c>
      <c r="H2143" s="97"/>
      <c r="I2143" s="97"/>
      <c r="J2143" s="97"/>
      <c r="K2143" s="97"/>
      <c r="M2143" s="24" t="s">
        <v>6981</v>
      </c>
      <c r="N2143" s="20" t="n">
        <v>43320</v>
      </c>
      <c r="O2143" s="207" t="s">
        <v>15</v>
      </c>
      <c r="P2143" s="19" t="n">
        <v>1</v>
      </c>
      <c r="Q2143" s="15" t="s">
        <v>45</v>
      </c>
    </row>
    <row r="2144" customFormat="false" ht="13.8" hidden="false" customHeight="false" outlineLevel="0" collapsed="false">
      <c r="A2144" s="348" t="s">
        <v>1917</v>
      </c>
      <c r="B2144" s="150" t="n">
        <v>43390</v>
      </c>
      <c r="C2144" s="19" t="s">
        <v>6982</v>
      </c>
      <c r="D2144" s="9" t="s">
        <v>4339</v>
      </c>
      <c r="E2144" s="91" t="s">
        <v>6983</v>
      </c>
      <c r="F2144" s="19" t="s">
        <v>6984</v>
      </c>
      <c r="G2144" s="19" t="s">
        <v>1001</v>
      </c>
      <c r="H2144" s="97"/>
      <c r="I2144" s="97"/>
      <c r="J2144" s="97"/>
      <c r="K2144" s="97"/>
      <c r="L2144" s="97"/>
      <c r="M2144" s="97"/>
      <c r="N2144" s="97"/>
      <c r="O2144" s="144" t="s">
        <v>6985</v>
      </c>
      <c r="P2144" s="19" t="n">
        <v>1</v>
      </c>
      <c r="Q2144" s="15" t="s">
        <v>45</v>
      </c>
    </row>
    <row r="2145" customFormat="false" ht="13.8" hidden="false" customHeight="false" outlineLevel="0" collapsed="false">
      <c r="A2145" s="348" t="s">
        <v>3008</v>
      </c>
      <c r="B2145" s="19" t="s">
        <v>918</v>
      </c>
      <c r="C2145" s="19" t="n">
        <v>89779386872</v>
      </c>
      <c r="D2145" s="19" t="s">
        <v>476</v>
      </c>
      <c r="E2145" s="91" t="s">
        <v>6986</v>
      </c>
      <c r="F2145" s="19" t="s">
        <v>4852</v>
      </c>
      <c r="G2145" s="19"/>
      <c r="H2145" s="19" t="n">
        <v>26000</v>
      </c>
      <c r="I2145" s="97"/>
      <c r="J2145" s="97"/>
      <c r="K2145" s="97"/>
      <c r="L2145" s="97"/>
      <c r="M2145" s="97"/>
      <c r="N2145" s="97"/>
      <c r="O2145" s="207" t="s">
        <v>6987</v>
      </c>
      <c r="P2145" s="19" t="s">
        <v>1393</v>
      </c>
      <c r="Q2145" s="15" t="s">
        <v>45</v>
      </c>
    </row>
    <row r="2146" customFormat="false" ht="13.8" hidden="false" customHeight="false" outlineLevel="0" collapsed="false">
      <c r="A2146" s="348" t="s">
        <v>3012</v>
      </c>
      <c r="B2146" s="19" t="s">
        <v>1393</v>
      </c>
      <c r="C2146" s="19" t="s">
        <v>6988</v>
      </c>
      <c r="D2146" s="19" t="s">
        <v>476</v>
      </c>
      <c r="E2146" s="91" t="s">
        <v>6989</v>
      </c>
      <c r="F2146" s="97"/>
      <c r="G2146" s="19" t="s">
        <v>1103</v>
      </c>
      <c r="H2146" s="97"/>
      <c r="I2146" s="97"/>
      <c r="J2146" s="97"/>
      <c r="K2146" s="97"/>
      <c r="L2146" s="97"/>
      <c r="M2146" s="97"/>
      <c r="N2146" s="97"/>
      <c r="O2146" s="571" t="s">
        <v>6990</v>
      </c>
      <c r="P2146" s="19" t="s">
        <v>1393</v>
      </c>
      <c r="Q2146" s="15" t="s">
        <v>45</v>
      </c>
    </row>
    <row r="2147" customFormat="false" ht="13.8" hidden="false" customHeight="false" outlineLevel="0" collapsed="false">
      <c r="A2147" s="348" t="s">
        <v>6991</v>
      </c>
      <c r="B2147" s="19" t="s">
        <v>1393</v>
      </c>
      <c r="C2147" s="19" t="s">
        <v>6992</v>
      </c>
      <c r="D2147" s="19" t="s">
        <v>476</v>
      </c>
      <c r="E2147" s="91" t="s">
        <v>6993</v>
      </c>
      <c r="F2147" s="19" t="s">
        <v>6994</v>
      </c>
      <c r="G2147" s="19" t="s">
        <v>268</v>
      </c>
      <c r="H2147" s="97"/>
      <c r="I2147" s="97"/>
      <c r="J2147" s="97"/>
      <c r="K2147" s="97"/>
      <c r="L2147" s="97"/>
      <c r="M2147" s="97"/>
      <c r="N2147" s="97"/>
      <c r="O2147" s="141" t="s">
        <v>377</v>
      </c>
      <c r="P2147" s="19" t="s">
        <v>1393</v>
      </c>
      <c r="Q2147" s="15" t="s">
        <v>45</v>
      </c>
    </row>
    <row r="2148" customFormat="false" ht="13.8" hidden="false" customHeight="false" outlineLevel="0" collapsed="false">
      <c r="A2148" s="121" t="s">
        <v>1801</v>
      </c>
      <c r="B2148" s="141" t="s">
        <v>1618</v>
      </c>
      <c r="C2148" s="250" t="s">
        <v>6995</v>
      </c>
      <c r="D2148" s="107" t="s">
        <v>4339</v>
      </c>
      <c r="E2148" s="95" t="s">
        <v>6996</v>
      </c>
      <c r="F2148" s="141" t="s">
        <v>4852</v>
      </c>
      <c r="G2148" s="141" t="s">
        <v>5533</v>
      </c>
      <c r="H2148" s="183"/>
      <c r="I2148" s="183"/>
      <c r="J2148" s="183"/>
      <c r="K2148" s="183"/>
      <c r="L2148" s="183"/>
      <c r="M2148" s="183"/>
      <c r="N2148" s="183"/>
      <c r="O2148" s="572" t="s">
        <v>43</v>
      </c>
      <c r="P2148" s="141" t="n">
        <v>1</v>
      </c>
      <c r="Q2148" s="15" t="s">
        <v>45</v>
      </c>
    </row>
    <row r="2149" customFormat="false" ht="13.8" hidden="false" customHeight="false" outlineLevel="0" collapsed="false">
      <c r="A2149" s="348" t="s">
        <v>3427</v>
      </c>
      <c r="B2149" s="20" t="n">
        <v>43238</v>
      </c>
      <c r="C2149" s="19" t="s">
        <v>6997</v>
      </c>
      <c r="D2149" s="9" t="s">
        <v>4339</v>
      </c>
      <c r="E2149" s="91" t="s">
        <v>6998</v>
      </c>
      <c r="F2149" s="19" t="s">
        <v>6999</v>
      </c>
      <c r="G2149" s="19" t="s">
        <v>5533</v>
      </c>
      <c r="H2149" s="97"/>
      <c r="I2149" s="97"/>
      <c r="J2149" s="97"/>
      <c r="K2149" s="97"/>
      <c r="L2149" s="97"/>
      <c r="M2149" s="97"/>
      <c r="N2149" s="97"/>
      <c r="O2149" s="144" t="s">
        <v>7000</v>
      </c>
      <c r="P2149" s="19" t="n">
        <v>1</v>
      </c>
      <c r="Q2149" s="15" t="s">
        <v>45</v>
      </c>
    </row>
    <row r="2150" customFormat="false" ht="13.8" hidden="false" customHeight="false" outlineLevel="0" collapsed="false">
      <c r="A2150" s="348" t="s">
        <v>3024</v>
      </c>
      <c r="B2150" s="19" t="s">
        <v>1627</v>
      </c>
      <c r="C2150" s="19" t="s">
        <v>7001</v>
      </c>
      <c r="D2150" s="9" t="s">
        <v>4339</v>
      </c>
      <c r="E2150" s="91" t="s">
        <v>7002</v>
      </c>
      <c r="F2150" s="19" t="s">
        <v>5986</v>
      </c>
      <c r="G2150" s="19" t="n">
        <v>4300</v>
      </c>
      <c r="H2150" s="97"/>
      <c r="I2150" s="97"/>
      <c r="J2150" s="97"/>
      <c r="K2150" s="97"/>
      <c r="L2150" s="97"/>
      <c r="M2150" s="19" t="s">
        <v>7003</v>
      </c>
      <c r="N2150" s="20" t="n">
        <v>43319</v>
      </c>
      <c r="O2150" s="207" t="s">
        <v>15</v>
      </c>
      <c r="P2150" s="19" t="n">
        <v>1</v>
      </c>
      <c r="Q2150" s="15" t="s">
        <v>45</v>
      </c>
    </row>
    <row r="2151" customFormat="false" ht="13.8" hidden="false" customHeight="false" outlineLevel="0" collapsed="false">
      <c r="A2151" s="3" t="s">
        <v>34</v>
      </c>
      <c r="B2151" s="59" t="s">
        <v>1</v>
      </c>
      <c r="C2151" s="4" t="s">
        <v>35</v>
      </c>
      <c r="D2151" s="4" t="s">
        <v>3</v>
      </c>
      <c r="E2151" s="4" t="s">
        <v>1021</v>
      </c>
      <c r="F2151" s="5" t="s">
        <v>37</v>
      </c>
      <c r="G2151" s="4" t="s">
        <v>38</v>
      </c>
      <c r="H2151" s="6" t="s">
        <v>39</v>
      </c>
      <c r="I2151" s="6"/>
      <c r="J2151" s="6"/>
      <c r="K2151" s="6" t="s">
        <v>40</v>
      </c>
      <c r="L2151" s="6"/>
      <c r="M2151" s="4" t="s">
        <v>41</v>
      </c>
      <c r="N2151" s="6" t="s">
        <v>42</v>
      </c>
      <c r="O2151" s="370" t="s">
        <v>43</v>
      </c>
      <c r="P2151" s="4" t="s">
        <v>44</v>
      </c>
      <c r="Q2151" s="15" t="s">
        <v>45</v>
      </c>
    </row>
    <row r="2152" customFormat="false" ht="13.8" hidden="false" customHeight="false" outlineLevel="0" collapsed="false">
      <c r="A2152" s="60" t="n">
        <v>43319</v>
      </c>
      <c r="B2152" s="374" t="s">
        <v>260</v>
      </c>
      <c r="C2152" s="62"/>
      <c r="D2152" s="62"/>
      <c r="E2152" s="63"/>
      <c r="F2152" s="64" t="n">
        <f aca="false">G2152+H2152+K2152</f>
        <v>160760</v>
      </c>
      <c r="G2152" s="65" t="n">
        <f aca="false">SUM(G2153:G2203)</f>
        <v>119260</v>
      </c>
      <c r="H2152" s="131" t="n">
        <f aca="false">SUM(H2153:H2203)</f>
        <v>41500</v>
      </c>
      <c r="I2152" s="65"/>
      <c r="J2152" s="65"/>
      <c r="K2152" s="65" t="n">
        <f aca="false">SUM(K2153:K2190)</f>
        <v>0</v>
      </c>
      <c r="L2152" s="65"/>
      <c r="M2152" s="281"/>
      <c r="N2152" s="281"/>
      <c r="O2152" s="62"/>
      <c r="P2152" s="65" t="n">
        <f aca="false">SUM(P2153:P24102)</f>
        <v>2.65879181410548E+035</v>
      </c>
      <c r="Q2152" s="15" t="s">
        <v>45</v>
      </c>
    </row>
    <row r="2153" customFormat="false" ht="13.8" hidden="false" customHeight="false" outlineLevel="0" collapsed="false">
      <c r="A2153" s="348" t="s">
        <v>1810</v>
      </c>
      <c r="B2153" s="110" t="n">
        <v>0.371527777777778</v>
      </c>
      <c r="C2153" s="56" t="n">
        <v>79647815760</v>
      </c>
      <c r="D2153" s="573" t="s">
        <v>110</v>
      </c>
      <c r="E2153" s="19" t="s">
        <v>4823</v>
      </c>
      <c r="F2153" s="97"/>
      <c r="G2153" s="97"/>
      <c r="H2153" s="97"/>
      <c r="I2153" s="97"/>
      <c r="J2153" s="97"/>
      <c r="K2153" s="97"/>
      <c r="L2153" s="97"/>
      <c r="M2153" s="97"/>
      <c r="N2153" s="97"/>
      <c r="O2153" s="347" t="s">
        <v>4201</v>
      </c>
      <c r="P2153" s="19"/>
      <c r="Q2153" s="15" t="s">
        <v>45</v>
      </c>
    </row>
    <row r="2154" customFormat="false" ht="13.8" hidden="false" customHeight="false" outlineLevel="0" collapsed="false">
      <c r="A2154" s="348" t="s">
        <v>1814</v>
      </c>
      <c r="B2154" s="110" t="n">
        <v>0.379861111111111</v>
      </c>
      <c r="C2154" s="19" t="n">
        <v>89257238751</v>
      </c>
      <c r="D2154" s="573" t="s">
        <v>110</v>
      </c>
      <c r="E2154" s="19" t="s">
        <v>7004</v>
      </c>
      <c r="F2154" s="97"/>
      <c r="G2154" s="97"/>
      <c r="H2154" s="97"/>
      <c r="I2154" s="97"/>
      <c r="J2154" s="97"/>
      <c r="K2154" s="97"/>
      <c r="L2154" s="97"/>
      <c r="M2154" s="97"/>
      <c r="N2154" s="97"/>
      <c r="O2154" s="333" t="s">
        <v>7005</v>
      </c>
      <c r="P2154" s="19" t="n">
        <v>1</v>
      </c>
      <c r="Q2154" s="15" t="s">
        <v>45</v>
      </c>
    </row>
    <row r="2155" customFormat="false" ht="13.8" hidden="false" customHeight="false" outlineLevel="0" collapsed="false">
      <c r="A2155" s="348" t="s">
        <v>1819</v>
      </c>
      <c r="B2155" s="110" t="n">
        <v>0.386111111111111</v>
      </c>
      <c r="C2155" s="19" t="n">
        <v>89852172295</v>
      </c>
      <c r="D2155" s="573" t="s">
        <v>110</v>
      </c>
      <c r="E2155" s="91" t="s">
        <v>7006</v>
      </c>
      <c r="F2155" s="19" t="s">
        <v>7007</v>
      </c>
      <c r="G2155" s="97"/>
      <c r="H2155" s="19" t="n">
        <v>8000</v>
      </c>
      <c r="I2155" s="97"/>
      <c r="J2155" s="97"/>
      <c r="K2155" s="97"/>
      <c r="L2155" s="97"/>
      <c r="M2155" s="97"/>
      <c r="N2155" s="97"/>
      <c r="O2155" s="538" t="s">
        <v>7008</v>
      </c>
      <c r="P2155" s="19" t="n">
        <v>1</v>
      </c>
      <c r="Q2155" s="15" t="s">
        <v>45</v>
      </c>
    </row>
    <row r="2156" customFormat="false" ht="13.8" hidden="false" customHeight="false" outlineLevel="0" collapsed="false">
      <c r="A2156" s="348" t="s">
        <v>1673</v>
      </c>
      <c r="B2156" s="110" t="n">
        <v>0.402777777777778</v>
      </c>
      <c r="C2156" s="19" t="s">
        <v>7009</v>
      </c>
      <c r="D2156" s="573" t="s">
        <v>110</v>
      </c>
      <c r="E2156" s="19" t="s">
        <v>7010</v>
      </c>
      <c r="F2156" s="19" t="s">
        <v>3865</v>
      </c>
      <c r="G2156" s="19" t="n">
        <v>3660</v>
      </c>
      <c r="H2156" s="97"/>
      <c r="I2156" s="97"/>
      <c r="J2156" s="97"/>
      <c r="K2156" s="97"/>
      <c r="M2156" s="24" t="s">
        <v>7011</v>
      </c>
      <c r="N2156" s="20" t="n">
        <v>43319</v>
      </c>
      <c r="O2156" s="207" t="s">
        <v>15</v>
      </c>
      <c r="P2156" s="97"/>
      <c r="Q2156" s="15" t="s">
        <v>45</v>
      </c>
    </row>
    <row r="2157" customFormat="false" ht="13.8" hidden="false" customHeight="false" outlineLevel="0" collapsed="false">
      <c r="A2157" s="348" t="s">
        <v>1678</v>
      </c>
      <c r="B2157" s="19" t="s">
        <v>1715</v>
      </c>
      <c r="C2157" s="329" t="s">
        <v>7012</v>
      </c>
      <c r="D2157" s="573" t="s">
        <v>476</v>
      </c>
      <c r="E2157" s="19" t="s">
        <v>7013</v>
      </c>
      <c r="F2157" s="19" t="s">
        <v>5388</v>
      </c>
      <c r="G2157" s="19" t="s">
        <v>564</v>
      </c>
      <c r="H2157" s="97"/>
      <c r="I2157" s="97"/>
      <c r="J2157" s="97"/>
      <c r="K2157" s="97"/>
      <c r="L2157" s="97"/>
      <c r="M2157" s="97"/>
      <c r="N2157" s="97"/>
      <c r="O2157" s="141" t="s">
        <v>7014</v>
      </c>
      <c r="P2157" s="19" t="n">
        <v>1</v>
      </c>
      <c r="Q2157" s="15" t="s">
        <v>45</v>
      </c>
    </row>
    <row r="2158" customFormat="false" ht="13.8" hidden="false" customHeight="false" outlineLevel="0" collapsed="false">
      <c r="A2158" s="121" t="s">
        <v>1732</v>
      </c>
      <c r="B2158" s="249" t="n">
        <v>0.411805555555556</v>
      </c>
      <c r="C2158" s="141" t="s">
        <v>7015</v>
      </c>
      <c r="D2158" s="141" t="s">
        <v>110</v>
      </c>
      <c r="E2158" s="141" t="s">
        <v>7010</v>
      </c>
      <c r="F2158" s="141" t="s">
        <v>7016</v>
      </c>
      <c r="G2158" s="141" t="s">
        <v>7017</v>
      </c>
      <c r="H2158" s="183"/>
      <c r="I2158" s="183"/>
      <c r="J2158" s="183"/>
      <c r="K2158" s="183"/>
      <c r="L2158" s="278"/>
      <c r="M2158" s="250" t="s">
        <v>7018</v>
      </c>
      <c r="N2158" s="184" t="n">
        <v>43322</v>
      </c>
      <c r="O2158" s="479" t="s">
        <v>7019</v>
      </c>
      <c r="P2158" s="574" t="s">
        <v>7020</v>
      </c>
      <c r="Q2158" s="15" t="s">
        <v>45</v>
      </c>
    </row>
    <row r="2159" customFormat="false" ht="13.8" hidden="false" customHeight="false" outlineLevel="0" collapsed="false">
      <c r="A2159" s="348" t="s">
        <v>1833</v>
      </c>
      <c r="B2159" s="229" t="n">
        <v>0.416666666666667</v>
      </c>
      <c r="C2159" s="153" t="s">
        <v>7021</v>
      </c>
      <c r="D2159" s="575" t="s">
        <v>476</v>
      </c>
      <c r="E2159" s="204" t="s">
        <v>7022</v>
      </c>
      <c r="F2159" s="178" t="s">
        <v>7023</v>
      </c>
      <c r="G2159" s="178" t="n">
        <v>5000</v>
      </c>
      <c r="H2159" s="205"/>
      <c r="I2159" s="205"/>
      <c r="J2159" s="205"/>
      <c r="K2159" s="205"/>
      <c r="L2159" s="265"/>
      <c r="M2159" s="24" t="s">
        <v>7024</v>
      </c>
      <c r="N2159" s="225" t="n">
        <v>43322</v>
      </c>
      <c r="O2159" s="207" t="s">
        <v>15</v>
      </c>
      <c r="P2159" s="178" t="n">
        <v>1</v>
      </c>
      <c r="Q2159" s="15" t="s">
        <v>45</v>
      </c>
    </row>
    <row r="2160" customFormat="false" ht="13.8" hidden="false" customHeight="false" outlineLevel="0" collapsed="false">
      <c r="A2160" s="348" t="s">
        <v>1839</v>
      </c>
      <c r="B2160" s="110" t="n">
        <v>0.434027777777778</v>
      </c>
      <c r="C2160" s="19" t="s">
        <v>7025</v>
      </c>
      <c r="D2160" s="19" t="s">
        <v>5138</v>
      </c>
      <c r="E2160" s="91" t="s">
        <v>7026</v>
      </c>
      <c r="F2160" s="91" t="s">
        <v>7027</v>
      </c>
      <c r="G2160" s="19" t="n">
        <v>8500</v>
      </c>
      <c r="H2160" s="97"/>
      <c r="I2160" s="97"/>
      <c r="J2160" s="97"/>
      <c r="K2160" s="97"/>
      <c r="L2160" s="97"/>
      <c r="M2160" s="97"/>
      <c r="N2160" s="20" t="n">
        <v>43320</v>
      </c>
      <c r="O2160" s="207" t="s">
        <v>15</v>
      </c>
      <c r="P2160" s="19" t="n">
        <v>1</v>
      </c>
      <c r="Q2160" s="15" t="s">
        <v>45</v>
      </c>
    </row>
    <row r="2161" customFormat="false" ht="13.8" hidden="false" customHeight="false" outlineLevel="0" collapsed="false">
      <c r="A2161" s="348" t="s">
        <v>1746</v>
      </c>
      <c r="B2161" s="19" t="s">
        <v>453</v>
      </c>
      <c r="C2161" s="91" t="s">
        <v>7028</v>
      </c>
      <c r="D2161" s="9" t="s">
        <v>4339</v>
      </c>
      <c r="E2161" s="91" t="s">
        <v>7029</v>
      </c>
      <c r="F2161" s="19" t="s">
        <v>5388</v>
      </c>
      <c r="G2161" s="19" t="n">
        <v>6700</v>
      </c>
      <c r="H2161" s="97"/>
      <c r="I2161" s="97"/>
      <c r="J2161" s="97"/>
      <c r="K2161" s="97"/>
      <c r="L2161" s="97"/>
      <c r="M2161" s="19" t="s">
        <v>7030</v>
      </c>
      <c r="N2161" s="20" t="n">
        <v>43321</v>
      </c>
      <c r="O2161" s="207" t="s">
        <v>15</v>
      </c>
      <c r="P2161" s="19" t="n">
        <v>1</v>
      </c>
      <c r="Q2161" s="15" t="s">
        <v>45</v>
      </c>
    </row>
    <row r="2162" customFormat="false" ht="13.8" hidden="false" customHeight="false" outlineLevel="0" collapsed="false">
      <c r="A2162" s="348" t="s">
        <v>1696</v>
      </c>
      <c r="B2162" s="110" t="n">
        <v>0.441666666666667</v>
      </c>
      <c r="C2162" s="19" t="s">
        <v>7031</v>
      </c>
      <c r="D2162" s="19" t="s">
        <v>110</v>
      </c>
      <c r="E2162" s="19" t="s">
        <v>7032</v>
      </c>
      <c r="F2162" s="19" t="s">
        <v>7033</v>
      </c>
      <c r="G2162" s="19" t="n">
        <v>3100</v>
      </c>
      <c r="H2162" s="97"/>
      <c r="I2162" s="97"/>
      <c r="J2162" s="97"/>
      <c r="K2162" s="97"/>
      <c r="M2162" s="24" t="s">
        <v>7034</v>
      </c>
      <c r="N2162" s="20" t="n">
        <v>43321</v>
      </c>
      <c r="O2162" s="207" t="s">
        <v>15</v>
      </c>
      <c r="P2162" s="19" t="n">
        <v>1</v>
      </c>
      <c r="Q2162" s="15" t="s">
        <v>45</v>
      </c>
    </row>
    <row r="2163" customFormat="false" ht="13.8" hidden="false" customHeight="false" outlineLevel="0" collapsed="false">
      <c r="A2163" s="348" t="s">
        <v>1758</v>
      </c>
      <c r="B2163" s="110" t="n">
        <v>0.45</v>
      </c>
      <c r="C2163" s="98" t="s">
        <v>7035</v>
      </c>
      <c r="D2163" s="19" t="s">
        <v>110</v>
      </c>
      <c r="E2163" s="91" t="s">
        <v>7036</v>
      </c>
      <c r="F2163" s="19" t="s">
        <v>1169</v>
      </c>
      <c r="G2163" s="19" t="n">
        <v>5700</v>
      </c>
      <c r="H2163" s="97"/>
      <c r="I2163" s="97"/>
      <c r="J2163" s="97"/>
      <c r="K2163" s="97"/>
      <c r="L2163" s="97"/>
      <c r="M2163" s="19" t="s">
        <v>7037</v>
      </c>
      <c r="N2163" s="20" t="n">
        <v>43320</v>
      </c>
      <c r="O2163" s="207" t="s">
        <v>15</v>
      </c>
      <c r="P2163" s="19" t="n">
        <v>1</v>
      </c>
      <c r="Q2163" s="15" t="s">
        <v>45</v>
      </c>
    </row>
    <row r="2164" customFormat="false" ht="13.8" hidden="false" customHeight="false" outlineLevel="0" collapsed="false">
      <c r="A2164" s="348" t="s">
        <v>1761</v>
      </c>
      <c r="B2164" s="110" t="n">
        <v>0.458333333333333</v>
      </c>
      <c r="C2164" s="553" t="s">
        <v>7038</v>
      </c>
      <c r="D2164" s="573" t="s">
        <v>476</v>
      </c>
      <c r="E2164" s="91" t="s">
        <v>7039</v>
      </c>
      <c r="F2164" s="91" t="s">
        <v>7040</v>
      </c>
      <c r="G2164" s="19" t="n">
        <v>9000</v>
      </c>
      <c r="H2164" s="97"/>
      <c r="I2164" s="97"/>
      <c r="J2164" s="97"/>
      <c r="K2164" s="97"/>
      <c r="M2164" s="24" t="s">
        <v>7041</v>
      </c>
      <c r="N2164" s="20" t="n">
        <v>43320</v>
      </c>
      <c r="O2164" s="207" t="s">
        <v>15</v>
      </c>
      <c r="P2164" s="19" t="n">
        <v>1</v>
      </c>
      <c r="Q2164" s="15" t="s">
        <v>45</v>
      </c>
    </row>
    <row r="2165" customFormat="false" ht="13.8" hidden="false" customHeight="false" outlineLevel="0" collapsed="false">
      <c r="A2165" s="348" t="s">
        <v>1765</v>
      </c>
      <c r="B2165" s="110" t="n">
        <v>0.452777777777778</v>
      </c>
      <c r="C2165" s="19" t="n">
        <v>84953513229</v>
      </c>
      <c r="D2165" s="19" t="s">
        <v>110</v>
      </c>
      <c r="E2165" s="19" t="s">
        <v>7042</v>
      </c>
      <c r="F2165" s="19" t="s">
        <v>5574</v>
      </c>
      <c r="G2165" s="19" t="s">
        <v>1730</v>
      </c>
      <c r="H2165" s="97"/>
      <c r="I2165" s="97"/>
      <c r="J2165" s="97"/>
      <c r="K2165" s="97"/>
      <c r="L2165" s="97"/>
      <c r="M2165" s="97"/>
      <c r="N2165" s="97"/>
      <c r="O2165" s="337" t="s">
        <v>7043</v>
      </c>
      <c r="P2165" s="19" t="n">
        <v>1</v>
      </c>
      <c r="Q2165" s="15" t="s">
        <v>45</v>
      </c>
    </row>
    <row r="2166" customFormat="false" ht="13.8" hidden="false" customHeight="false" outlineLevel="0" collapsed="false">
      <c r="A2166" s="121" t="s">
        <v>4300</v>
      </c>
      <c r="B2166" s="141" t="s">
        <v>117</v>
      </c>
      <c r="C2166" s="250" t="s">
        <v>7044</v>
      </c>
      <c r="D2166" s="107" t="s">
        <v>4339</v>
      </c>
      <c r="E2166" s="95" t="s">
        <v>7045</v>
      </c>
      <c r="F2166" s="95" t="s">
        <v>7046</v>
      </c>
      <c r="G2166" s="141" t="s">
        <v>7047</v>
      </c>
      <c r="H2166" s="183"/>
      <c r="I2166" s="183"/>
      <c r="J2166" s="183"/>
      <c r="K2166" s="183"/>
      <c r="L2166" s="183"/>
      <c r="M2166" s="141" t="s">
        <v>7048</v>
      </c>
      <c r="N2166" s="184" t="n">
        <v>43320</v>
      </c>
      <c r="O2166" s="442" t="s">
        <v>15</v>
      </c>
      <c r="P2166" s="19" t="n">
        <v>1</v>
      </c>
      <c r="Q2166" s="15" t="s">
        <v>45</v>
      </c>
    </row>
    <row r="2167" customFormat="false" ht="13.8" hidden="false" customHeight="false" outlineLevel="0" collapsed="false">
      <c r="A2167" s="348" t="s">
        <v>4304</v>
      </c>
      <c r="B2167" s="110" t="n">
        <v>0.454861111111111</v>
      </c>
      <c r="C2167" s="553" t="s">
        <v>7049</v>
      </c>
      <c r="D2167" s="19" t="s">
        <v>110</v>
      </c>
      <c r="E2167" s="91" t="s">
        <v>7050</v>
      </c>
      <c r="F2167" s="19" t="s">
        <v>7051</v>
      </c>
      <c r="G2167" s="19" t="n">
        <v>8500</v>
      </c>
      <c r="H2167" s="97"/>
      <c r="I2167" s="97"/>
      <c r="J2167" s="97"/>
      <c r="K2167" s="97"/>
      <c r="M2167" s="24" t="s">
        <v>7052</v>
      </c>
      <c r="N2167" s="20" t="n">
        <v>43321</v>
      </c>
      <c r="O2167" s="207" t="s">
        <v>15</v>
      </c>
      <c r="P2167" s="19" t="n">
        <v>1</v>
      </c>
      <c r="Q2167" s="15" t="s">
        <v>45</v>
      </c>
    </row>
    <row r="2168" customFormat="false" ht="13.8" hidden="false" customHeight="false" outlineLevel="0" collapsed="false">
      <c r="A2168" s="348" t="s">
        <v>4309</v>
      </c>
      <c r="B2168" s="19" t="s">
        <v>4604</v>
      </c>
      <c r="C2168" s="91" t="s">
        <v>7053</v>
      </c>
      <c r="D2168" s="9" t="s">
        <v>4339</v>
      </c>
      <c r="E2168" s="91" t="s">
        <v>7054</v>
      </c>
      <c r="F2168" s="19" t="s">
        <v>7055</v>
      </c>
      <c r="G2168" s="19" t="s">
        <v>949</v>
      </c>
      <c r="H2168" s="97"/>
      <c r="I2168" s="97"/>
      <c r="J2168" s="97"/>
      <c r="K2168" s="97"/>
      <c r="L2168" s="97"/>
      <c r="M2168" s="97"/>
      <c r="N2168" s="97"/>
      <c r="O2168" s="337" t="s">
        <v>7056</v>
      </c>
      <c r="P2168" s="19" t="n">
        <v>1</v>
      </c>
      <c r="Q2168" s="15" t="s">
        <v>45</v>
      </c>
    </row>
    <row r="2169" customFormat="false" ht="13.8" hidden="false" customHeight="false" outlineLevel="0" collapsed="false">
      <c r="A2169" s="348" t="s">
        <v>1781</v>
      </c>
      <c r="B2169" s="150" t="n">
        <v>43384</v>
      </c>
      <c r="C2169" s="98" t="s">
        <v>7057</v>
      </c>
      <c r="D2169" s="9" t="s">
        <v>4339</v>
      </c>
      <c r="E2169" s="19" t="s">
        <v>7058</v>
      </c>
      <c r="F2169" s="19" t="s">
        <v>1169</v>
      </c>
      <c r="G2169" s="19" t="s">
        <v>949</v>
      </c>
      <c r="H2169" s="97"/>
      <c r="I2169" s="97"/>
      <c r="J2169" s="97"/>
      <c r="K2169" s="97"/>
      <c r="L2169" s="97"/>
      <c r="M2169" s="97"/>
      <c r="N2169" s="97"/>
      <c r="O2169" s="152" t="s">
        <v>7059</v>
      </c>
      <c r="P2169" s="19" t="n">
        <v>1</v>
      </c>
      <c r="Q2169" s="15" t="s">
        <v>45</v>
      </c>
    </row>
    <row r="2170" customFormat="false" ht="13.8" hidden="false" customHeight="false" outlineLevel="0" collapsed="false">
      <c r="A2170" s="348" t="s">
        <v>1914</v>
      </c>
      <c r="B2170" s="19" t="s">
        <v>1505</v>
      </c>
      <c r="C2170" s="19" t="s">
        <v>7060</v>
      </c>
      <c r="D2170" s="9" t="s">
        <v>4339</v>
      </c>
      <c r="E2170" s="91" t="s">
        <v>7061</v>
      </c>
      <c r="F2170" s="19" t="s">
        <v>4852</v>
      </c>
      <c r="G2170" s="19" t="s">
        <v>949</v>
      </c>
      <c r="H2170" s="97"/>
      <c r="I2170" s="97"/>
      <c r="J2170" s="97"/>
      <c r="K2170" s="97"/>
      <c r="L2170" s="97"/>
      <c r="M2170" s="97"/>
      <c r="N2170" s="97"/>
      <c r="O2170" s="337" t="s">
        <v>7062</v>
      </c>
      <c r="P2170" s="19" t="n">
        <v>1</v>
      </c>
      <c r="Q2170" s="15" t="s">
        <v>45</v>
      </c>
    </row>
    <row r="2171" customFormat="false" ht="13.8" hidden="false" customHeight="false" outlineLevel="0" collapsed="false">
      <c r="A2171" s="348" t="s">
        <v>1917</v>
      </c>
      <c r="B2171" s="19" t="s">
        <v>1632</v>
      </c>
      <c r="C2171" s="19" t="s">
        <v>7063</v>
      </c>
      <c r="D2171" s="19" t="s">
        <v>1308</v>
      </c>
      <c r="E2171" s="91" t="s">
        <v>7064</v>
      </c>
      <c r="F2171" s="19" t="s">
        <v>7065</v>
      </c>
      <c r="G2171" s="19"/>
      <c r="H2171" s="97"/>
      <c r="I2171" s="97"/>
      <c r="J2171" s="97"/>
      <c r="K2171" s="97"/>
      <c r="L2171" s="97"/>
      <c r="M2171" s="97"/>
      <c r="N2171" s="97"/>
      <c r="O2171" s="451" t="s">
        <v>7066</v>
      </c>
      <c r="P2171" s="19" t="n">
        <v>1</v>
      </c>
      <c r="Q2171" s="15" t="s">
        <v>45</v>
      </c>
    </row>
    <row r="2172" customFormat="false" ht="13.8" hidden="false" customHeight="false" outlineLevel="0" collapsed="false">
      <c r="A2172" s="348" t="s">
        <v>3008</v>
      </c>
      <c r="B2172" s="19" t="s">
        <v>7067</v>
      </c>
      <c r="C2172" s="91" t="s">
        <v>7068</v>
      </c>
      <c r="D2172" s="19" t="s">
        <v>1308</v>
      </c>
      <c r="E2172" s="91" t="s">
        <v>7069</v>
      </c>
      <c r="F2172" s="19" t="s">
        <v>773</v>
      </c>
      <c r="G2172" s="19" t="n">
        <v>4000</v>
      </c>
      <c r="H2172" s="97"/>
      <c r="I2172" s="97"/>
      <c r="J2172" s="97"/>
      <c r="K2172" s="97"/>
      <c r="L2172" s="97"/>
      <c r="M2172" s="19" t="s">
        <v>7070</v>
      </c>
      <c r="N2172" s="20" t="n">
        <v>43320</v>
      </c>
      <c r="O2172" s="207" t="s">
        <v>15</v>
      </c>
      <c r="P2172" s="19" t="n">
        <v>1</v>
      </c>
      <c r="Q2172" s="15" t="s">
        <v>45</v>
      </c>
    </row>
    <row r="2173" customFormat="false" ht="13.8" hidden="false" customHeight="false" outlineLevel="0" collapsed="false">
      <c r="A2173" s="348" t="s">
        <v>7071</v>
      </c>
      <c r="B2173" s="20" t="n">
        <v>43112</v>
      </c>
      <c r="C2173" s="440" t="s">
        <v>7072</v>
      </c>
      <c r="D2173" s="19" t="s">
        <v>1308</v>
      </c>
      <c r="E2173" s="19" t="s">
        <v>7073</v>
      </c>
      <c r="F2173" s="97"/>
      <c r="G2173" s="19" t="s">
        <v>248</v>
      </c>
      <c r="H2173" s="97"/>
      <c r="I2173" s="97"/>
      <c r="J2173" s="97"/>
      <c r="K2173" s="97"/>
      <c r="L2173" s="97"/>
      <c r="M2173" s="97"/>
      <c r="N2173" s="97"/>
      <c r="O2173" s="544" t="s">
        <v>7074</v>
      </c>
      <c r="P2173" s="19" t="n">
        <v>1</v>
      </c>
      <c r="Q2173" s="15" t="s">
        <v>45</v>
      </c>
    </row>
    <row r="2174" customFormat="false" ht="13.8" hidden="false" customHeight="false" outlineLevel="0" collapsed="false">
      <c r="A2174" s="348" t="s">
        <v>1798</v>
      </c>
      <c r="B2174" s="19" t="s">
        <v>1988</v>
      </c>
      <c r="C2174" s="91" t="s">
        <v>7075</v>
      </c>
      <c r="D2174" s="9" t="s">
        <v>4339</v>
      </c>
      <c r="E2174" s="91" t="s">
        <v>7076</v>
      </c>
      <c r="F2174" s="19" t="s">
        <v>1169</v>
      </c>
      <c r="G2174" s="19" t="n">
        <v>3800</v>
      </c>
      <c r="H2174" s="97"/>
      <c r="I2174" s="97"/>
      <c r="J2174" s="97"/>
      <c r="K2174" s="97"/>
      <c r="L2174" s="97"/>
      <c r="M2174" s="19" t="s">
        <v>7077</v>
      </c>
      <c r="N2174" s="20" t="n">
        <v>43321</v>
      </c>
      <c r="O2174" s="207" t="s">
        <v>15</v>
      </c>
      <c r="P2174" s="19" t="n">
        <v>1</v>
      </c>
      <c r="Q2174" s="15" t="s">
        <v>45</v>
      </c>
    </row>
    <row r="2175" customFormat="false" ht="13.8" hidden="false" customHeight="false" outlineLevel="0" collapsed="false">
      <c r="A2175" s="348" t="s">
        <v>1801</v>
      </c>
      <c r="B2175" s="19" t="s">
        <v>359</v>
      </c>
      <c r="C2175" s="19" t="s">
        <v>7078</v>
      </c>
      <c r="D2175" s="9" t="s">
        <v>4339</v>
      </c>
      <c r="E2175" s="91" t="s">
        <v>7079</v>
      </c>
      <c r="F2175" s="19" t="s">
        <v>1169</v>
      </c>
      <c r="G2175" s="19" t="n">
        <v>2500</v>
      </c>
      <c r="H2175" s="97"/>
      <c r="I2175" s="97"/>
      <c r="J2175" s="97"/>
      <c r="K2175" s="97"/>
      <c r="L2175" s="97"/>
      <c r="M2175" s="19" t="s">
        <v>7080</v>
      </c>
      <c r="N2175" s="20" t="n">
        <v>43319</v>
      </c>
      <c r="O2175" s="207" t="s">
        <v>15</v>
      </c>
      <c r="P2175" s="19" t="n">
        <v>1</v>
      </c>
      <c r="Q2175" s="15" t="s">
        <v>45</v>
      </c>
    </row>
    <row r="2176" customFormat="false" ht="13.8" hidden="false" customHeight="false" outlineLevel="0" collapsed="false">
      <c r="A2176" s="121" t="s">
        <v>3427</v>
      </c>
      <c r="B2176" s="184" t="n">
        <v>43232</v>
      </c>
      <c r="C2176" s="95" t="s">
        <v>7081</v>
      </c>
      <c r="D2176" s="107" t="s">
        <v>4339</v>
      </c>
      <c r="E2176" s="95" t="s">
        <v>7082</v>
      </c>
      <c r="F2176" s="141" t="s">
        <v>4460</v>
      </c>
      <c r="G2176" s="141" t="s">
        <v>71</v>
      </c>
      <c r="H2176" s="183"/>
      <c r="I2176" s="183"/>
      <c r="J2176" s="183"/>
      <c r="K2176" s="183"/>
      <c r="L2176" s="183"/>
      <c r="M2176" s="141" t="s">
        <v>7083</v>
      </c>
      <c r="N2176" s="184" t="n">
        <v>43323</v>
      </c>
      <c r="O2176" s="442" t="s">
        <v>15</v>
      </c>
      <c r="P2176" s="19" t="s">
        <v>7084</v>
      </c>
      <c r="Q2176" s="15" t="s">
        <v>45</v>
      </c>
    </row>
    <row r="2177" customFormat="false" ht="13.8" hidden="false" customHeight="false" outlineLevel="0" collapsed="false">
      <c r="A2177" s="348" t="s">
        <v>3024</v>
      </c>
      <c r="B2177" s="19" t="s">
        <v>5995</v>
      </c>
      <c r="C2177" s="440" t="n">
        <v>79261791072</v>
      </c>
      <c r="D2177" s="19" t="s">
        <v>476</v>
      </c>
      <c r="E2177" s="19" t="s">
        <v>7085</v>
      </c>
      <c r="F2177" s="97"/>
      <c r="G2177" s="97"/>
      <c r="H2177" s="97"/>
      <c r="I2177" s="97"/>
      <c r="J2177" s="97"/>
      <c r="K2177" s="97"/>
      <c r="L2177" s="97"/>
      <c r="M2177" s="19"/>
      <c r="N2177" s="97"/>
      <c r="O2177" s="363" t="s">
        <v>7086</v>
      </c>
      <c r="P2177" s="19" t="n">
        <v>1</v>
      </c>
      <c r="Q2177" s="15" t="s">
        <v>45</v>
      </c>
    </row>
    <row r="2178" customFormat="false" ht="13.8" hidden="false" customHeight="false" outlineLevel="0" collapsed="false">
      <c r="A2178" s="348" t="s">
        <v>3028</v>
      </c>
      <c r="B2178" s="19" t="s">
        <v>284</v>
      </c>
      <c r="C2178" s="91" t="s">
        <v>7087</v>
      </c>
      <c r="D2178" s="19" t="s">
        <v>476</v>
      </c>
      <c r="E2178" s="91" t="s">
        <v>7088</v>
      </c>
      <c r="F2178" s="97"/>
      <c r="G2178" s="97"/>
      <c r="H2178" s="97"/>
      <c r="I2178" s="97"/>
      <c r="J2178" s="97"/>
      <c r="K2178" s="97"/>
      <c r="L2178" s="97"/>
      <c r="M2178" s="97"/>
      <c r="N2178" s="97"/>
      <c r="O2178" s="206" t="s">
        <v>7089</v>
      </c>
      <c r="P2178" s="19" t="n">
        <v>1</v>
      </c>
      <c r="Q2178" s="15" t="s">
        <v>45</v>
      </c>
    </row>
    <row r="2179" customFormat="false" ht="13.8" hidden="false" customHeight="false" outlineLevel="0" collapsed="false">
      <c r="A2179" s="348" t="s">
        <v>3031</v>
      </c>
      <c r="B2179" s="19" t="s">
        <v>464</v>
      </c>
      <c r="C2179" s="19" t="s">
        <v>7090</v>
      </c>
      <c r="D2179" s="19" t="s">
        <v>476</v>
      </c>
      <c r="E2179" s="19" t="s">
        <v>7091</v>
      </c>
      <c r="F2179" s="97"/>
      <c r="G2179" s="576" t="s">
        <v>1173</v>
      </c>
      <c r="H2179" s="97"/>
      <c r="I2179" s="97"/>
      <c r="J2179" s="97"/>
      <c r="K2179" s="97"/>
      <c r="L2179" s="97"/>
      <c r="M2179" s="97"/>
      <c r="N2179" s="97"/>
      <c r="O2179" s="247" t="s">
        <v>7092</v>
      </c>
      <c r="P2179" s="19" t="n">
        <v>1</v>
      </c>
      <c r="Q2179" s="15" t="s">
        <v>45</v>
      </c>
    </row>
    <row r="2180" customFormat="false" ht="13.8" hidden="false" customHeight="false" outlineLevel="0" collapsed="false">
      <c r="A2180" s="348" t="s">
        <v>3037</v>
      </c>
      <c r="B2180" s="110" t="n">
        <v>0.538194444444444</v>
      </c>
      <c r="C2180" s="19" t="s">
        <v>7093</v>
      </c>
      <c r="D2180" s="19" t="s">
        <v>110</v>
      </c>
      <c r="E2180" s="19" t="s">
        <v>7094</v>
      </c>
      <c r="F2180" s="19" t="s">
        <v>7095</v>
      </c>
      <c r="G2180" s="19" t="n">
        <v>18400</v>
      </c>
      <c r="H2180" s="97"/>
      <c r="I2180" s="97"/>
      <c r="J2180" s="97"/>
      <c r="K2180" s="97"/>
      <c r="M2180" s="24" t="s">
        <v>7096</v>
      </c>
      <c r="N2180" s="20" t="n">
        <v>43320</v>
      </c>
      <c r="O2180" s="207" t="s">
        <v>15</v>
      </c>
      <c r="P2180" s="19" t="n">
        <v>1</v>
      </c>
      <c r="Q2180" s="15" t="s">
        <v>45</v>
      </c>
    </row>
    <row r="2181" customFormat="false" ht="13.8" hidden="false" customHeight="false" outlineLevel="0" collapsed="false">
      <c r="A2181" s="348" t="s">
        <v>3043</v>
      </c>
      <c r="B2181" s="19" t="s">
        <v>7097</v>
      </c>
      <c r="C2181" s="91" t="s">
        <v>7098</v>
      </c>
      <c r="D2181" s="19" t="s">
        <v>1308</v>
      </c>
      <c r="E2181" s="91" t="s">
        <v>7099</v>
      </c>
      <c r="F2181" s="91" t="s">
        <v>7100</v>
      </c>
      <c r="G2181" s="19" t="n">
        <v>8000</v>
      </c>
      <c r="H2181" s="97"/>
      <c r="I2181" s="97"/>
      <c r="J2181" s="97"/>
      <c r="K2181" s="97"/>
      <c r="L2181" s="97"/>
      <c r="M2181" s="19" t="s">
        <v>7101</v>
      </c>
      <c r="N2181" s="20" t="n">
        <v>43320</v>
      </c>
      <c r="O2181" s="207" t="s">
        <v>15</v>
      </c>
      <c r="P2181" s="19" t="n">
        <v>1</v>
      </c>
      <c r="Q2181" s="15" t="s">
        <v>45</v>
      </c>
    </row>
    <row r="2182" customFormat="false" ht="13.8" hidden="false" customHeight="false" outlineLevel="0" collapsed="false">
      <c r="A2182" s="348" t="s">
        <v>3047</v>
      </c>
      <c r="B2182" s="110" t="n">
        <v>0.5625</v>
      </c>
      <c r="C2182" s="56" t="s">
        <v>7102</v>
      </c>
      <c r="D2182" s="19" t="s">
        <v>110</v>
      </c>
      <c r="E2182" s="91" t="s">
        <v>7103</v>
      </c>
      <c r="F2182" s="19" t="s">
        <v>7104</v>
      </c>
      <c r="G2182" s="97"/>
      <c r="H2182" s="97"/>
      <c r="I2182" s="97"/>
      <c r="J2182" s="97"/>
      <c r="K2182" s="97"/>
      <c r="L2182" s="97"/>
      <c r="M2182" s="97"/>
      <c r="N2182" s="97"/>
      <c r="O2182" s="469" t="s">
        <v>7105</v>
      </c>
      <c r="P2182" s="19" t="n">
        <v>1</v>
      </c>
      <c r="Q2182" s="15" t="s">
        <v>45</v>
      </c>
    </row>
    <row r="2183" customFormat="false" ht="13.8" hidden="false" customHeight="false" outlineLevel="0" collapsed="false">
      <c r="A2183" s="348" t="s">
        <v>3053</v>
      </c>
      <c r="B2183" s="19" t="s">
        <v>983</v>
      </c>
      <c r="C2183" s="19" t="s">
        <v>7106</v>
      </c>
      <c r="D2183" s="9" t="s">
        <v>4339</v>
      </c>
      <c r="E2183" s="91" t="s">
        <v>7107</v>
      </c>
      <c r="F2183" s="19" t="s">
        <v>7108</v>
      </c>
      <c r="G2183" s="97"/>
      <c r="H2183" s="97"/>
      <c r="I2183" s="97"/>
      <c r="J2183" s="97"/>
      <c r="K2183" s="97"/>
      <c r="L2183" s="97"/>
      <c r="M2183" s="97"/>
      <c r="N2183" s="97"/>
      <c r="O2183" s="337" t="s">
        <v>7109</v>
      </c>
      <c r="P2183" s="19" t="n">
        <v>1</v>
      </c>
      <c r="Q2183" s="15" t="s">
        <v>45</v>
      </c>
    </row>
    <row r="2184" customFormat="false" ht="13.8" hidden="false" customHeight="false" outlineLevel="0" collapsed="false">
      <c r="A2184" s="348" t="s">
        <v>3058</v>
      </c>
      <c r="B2184" s="19" t="s">
        <v>227</v>
      </c>
      <c r="C2184" s="19" t="s">
        <v>7110</v>
      </c>
      <c r="D2184" s="9" t="s">
        <v>4339</v>
      </c>
      <c r="E2184" s="91" t="s">
        <v>7111</v>
      </c>
      <c r="F2184" s="19" t="s">
        <v>48</v>
      </c>
      <c r="G2184" s="19" t="s">
        <v>933</v>
      </c>
      <c r="H2184" s="97"/>
      <c r="I2184" s="97"/>
      <c r="J2184" s="97"/>
      <c r="K2184" s="97"/>
      <c r="L2184" s="97"/>
      <c r="M2184" s="97"/>
      <c r="N2184" s="97"/>
      <c r="O2184" s="152" t="s">
        <v>7112</v>
      </c>
      <c r="P2184" s="19" t="n">
        <v>1</v>
      </c>
      <c r="Q2184" s="15" t="s">
        <v>45</v>
      </c>
    </row>
    <row r="2185" customFormat="false" ht="13.8" hidden="false" customHeight="false" outlineLevel="0" collapsed="false">
      <c r="A2185" s="348" t="s">
        <v>3062</v>
      </c>
      <c r="B2185" s="110" t="n">
        <v>0.576388888888889</v>
      </c>
      <c r="C2185" s="19" t="s">
        <v>7113</v>
      </c>
      <c r="D2185" s="19" t="s">
        <v>110</v>
      </c>
      <c r="E2185" s="19" t="s">
        <v>129</v>
      </c>
      <c r="F2185" s="91" t="s">
        <v>7114</v>
      </c>
      <c r="G2185" s="19" t="s">
        <v>569</v>
      </c>
      <c r="H2185" s="97"/>
      <c r="I2185" s="97"/>
      <c r="J2185" s="97"/>
      <c r="K2185" s="97"/>
      <c r="L2185" s="97"/>
      <c r="M2185" s="97"/>
      <c r="N2185" s="97"/>
      <c r="O2185" s="577" t="s">
        <v>7115</v>
      </c>
      <c r="P2185" s="19" t="n">
        <v>1</v>
      </c>
      <c r="Q2185" s="15" t="s">
        <v>45</v>
      </c>
    </row>
    <row r="2186" customFormat="false" ht="13.8" hidden="false" customHeight="false" outlineLevel="0" collapsed="false">
      <c r="A2186" s="348" t="s">
        <v>3067</v>
      </c>
      <c r="B2186" s="19" t="s">
        <v>2543</v>
      </c>
      <c r="C2186" s="19" t="s">
        <v>7116</v>
      </c>
      <c r="D2186" s="9" t="s">
        <v>4339</v>
      </c>
      <c r="E2186" s="19" t="s">
        <v>7117</v>
      </c>
      <c r="F2186" s="19" t="s">
        <v>7118</v>
      </c>
      <c r="G2186" s="19" t="s">
        <v>5533</v>
      </c>
      <c r="H2186" s="97"/>
      <c r="I2186" s="97"/>
      <c r="J2186" s="97"/>
      <c r="K2186" s="97"/>
      <c r="L2186" s="97"/>
      <c r="M2186" s="97"/>
      <c r="N2186" s="97"/>
      <c r="O2186" s="152" t="s">
        <v>7119</v>
      </c>
      <c r="P2186" s="19" t="n">
        <v>1</v>
      </c>
      <c r="Q2186" s="15" t="s">
        <v>45</v>
      </c>
    </row>
    <row r="2187" customFormat="false" ht="13.8" hidden="false" customHeight="false" outlineLevel="0" collapsed="false">
      <c r="A2187" s="348" t="s">
        <v>3075</v>
      </c>
      <c r="B2187" s="110" t="n">
        <v>0.604861111111111</v>
      </c>
      <c r="C2187" s="19" t="s">
        <v>7120</v>
      </c>
      <c r="D2187" s="19" t="s">
        <v>110</v>
      </c>
      <c r="E2187" s="19" t="s">
        <v>7121</v>
      </c>
      <c r="F2187" s="19" t="s">
        <v>48</v>
      </c>
      <c r="G2187" s="19"/>
      <c r="H2187" s="97"/>
      <c r="I2187" s="97"/>
      <c r="J2187" s="97"/>
      <c r="K2187" s="97"/>
      <c r="L2187" s="97"/>
      <c r="M2187" s="97"/>
      <c r="N2187" s="97"/>
      <c r="O2187" s="152" t="s">
        <v>7122</v>
      </c>
      <c r="P2187" s="19" t="n">
        <v>1</v>
      </c>
      <c r="Q2187" s="15" t="s">
        <v>45</v>
      </c>
    </row>
    <row r="2188" customFormat="false" ht="13.8" hidden="false" customHeight="false" outlineLevel="0" collapsed="false">
      <c r="A2188" s="19" t="s">
        <v>7123</v>
      </c>
      <c r="B2188" s="19" t="s">
        <v>1384</v>
      </c>
      <c r="C2188" s="19" t="s">
        <v>7124</v>
      </c>
      <c r="D2188" s="19" t="s">
        <v>110</v>
      </c>
      <c r="E2188" s="19" t="s">
        <v>129</v>
      </c>
      <c r="F2188" s="19" t="s">
        <v>7125</v>
      </c>
      <c r="G2188" s="19" t="n">
        <v>6200</v>
      </c>
      <c r="H2188" s="97"/>
      <c r="I2188" s="97"/>
      <c r="J2188" s="97"/>
      <c r="K2188" s="97"/>
      <c r="L2188" s="97"/>
      <c r="M2188" s="30" t="s">
        <v>7126</v>
      </c>
      <c r="N2188" s="20" t="n">
        <v>43319</v>
      </c>
      <c r="O2188" s="207" t="s">
        <v>15</v>
      </c>
      <c r="P2188" s="19" t="s">
        <v>3732</v>
      </c>
      <c r="Q2188" s="15" t="s">
        <v>45</v>
      </c>
    </row>
    <row r="2189" customFormat="false" ht="13.8" hidden="false" customHeight="false" outlineLevel="0" collapsed="false">
      <c r="A2189" s="348" t="s">
        <v>3080</v>
      </c>
      <c r="B2189" s="110" t="n">
        <v>0.633333333333333</v>
      </c>
      <c r="C2189" s="19" t="s">
        <v>7127</v>
      </c>
      <c r="D2189" s="19" t="s">
        <v>110</v>
      </c>
      <c r="E2189" s="19" t="s">
        <v>5075</v>
      </c>
      <c r="F2189" s="19" t="s">
        <v>48</v>
      </c>
      <c r="G2189" s="19" t="n">
        <v>4100</v>
      </c>
      <c r="H2189" s="97"/>
      <c r="I2189" s="97"/>
      <c r="J2189" s="97"/>
      <c r="K2189" s="97"/>
      <c r="L2189" s="97"/>
      <c r="M2189" s="30" t="s">
        <v>7128</v>
      </c>
      <c r="N2189" s="19" t="n">
        <v>8.08</v>
      </c>
      <c r="O2189" s="207" t="s">
        <v>15</v>
      </c>
      <c r="P2189" s="19" t="n">
        <v>1</v>
      </c>
      <c r="Q2189" s="15" t="s">
        <v>45</v>
      </c>
    </row>
    <row r="2190" customFormat="false" ht="13.8" hidden="false" customHeight="false" outlineLevel="0" collapsed="false">
      <c r="A2190" s="121" t="s">
        <v>5904</v>
      </c>
      <c r="B2190" s="141" t="s">
        <v>289</v>
      </c>
      <c r="C2190" s="141" t="s">
        <v>6995</v>
      </c>
      <c r="D2190" s="107" t="s">
        <v>4339</v>
      </c>
      <c r="E2190" s="95" t="s">
        <v>7129</v>
      </c>
      <c r="F2190" s="95" t="s">
        <v>7130</v>
      </c>
      <c r="G2190" s="141" t="s">
        <v>5533</v>
      </c>
      <c r="H2190" s="183"/>
      <c r="I2190" s="183"/>
      <c r="J2190" s="183"/>
      <c r="K2190" s="183"/>
      <c r="L2190" s="183"/>
      <c r="M2190" s="141" t="s">
        <v>7131</v>
      </c>
      <c r="N2190" s="184" t="n">
        <v>43325</v>
      </c>
      <c r="O2190" s="479" t="s">
        <v>7132</v>
      </c>
      <c r="P2190" s="178" t="n">
        <v>1</v>
      </c>
      <c r="Q2190" s="15" t="s">
        <v>45</v>
      </c>
    </row>
    <row r="2191" customFormat="false" ht="13.8" hidden="false" customHeight="false" outlineLevel="0" collapsed="false">
      <c r="A2191" s="348" t="s">
        <v>6217</v>
      </c>
      <c r="B2191" s="110" t="n">
        <v>0.642361111111111</v>
      </c>
      <c r="C2191" s="19" t="s">
        <v>7133</v>
      </c>
      <c r="D2191" s="19" t="s">
        <v>687</v>
      </c>
      <c r="E2191" s="91" t="s">
        <v>7134</v>
      </c>
      <c r="F2191" s="19" t="s">
        <v>4852</v>
      </c>
      <c r="G2191" s="19" t="s">
        <v>1001</v>
      </c>
      <c r="H2191" s="97"/>
      <c r="I2191" s="97"/>
      <c r="J2191" s="97"/>
      <c r="K2191" s="97"/>
      <c r="L2191" s="97"/>
      <c r="M2191" s="97"/>
      <c r="N2191" s="97"/>
      <c r="O2191" s="369" t="s">
        <v>7135</v>
      </c>
      <c r="P2191" s="19" t="n">
        <v>1</v>
      </c>
      <c r="Q2191" s="15" t="s">
        <v>45</v>
      </c>
    </row>
    <row r="2192" customFormat="false" ht="13.8" hidden="false" customHeight="false" outlineLevel="0" collapsed="false">
      <c r="A2192" s="348" t="s">
        <v>7136</v>
      </c>
      <c r="B2192" s="97"/>
      <c r="C2192" s="91" t="s">
        <v>7137</v>
      </c>
      <c r="D2192" s="19" t="s">
        <v>1308</v>
      </c>
      <c r="E2192" s="19" t="s">
        <v>7138</v>
      </c>
      <c r="F2192" s="97"/>
      <c r="G2192" s="19" t="s">
        <v>1042</v>
      </c>
      <c r="H2192" s="97"/>
      <c r="I2192" s="97"/>
      <c r="J2192" s="97"/>
      <c r="K2192" s="97"/>
      <c r="L2192" s="97"/>
      <c r="M2192" s="97"/>
      <c r="N2192" s="97"/>
      <c r="O2192" s="191" t="s">
        <v>4837</v>
      </c>
      <c r="P2192" s="19" t="n">
        <v>1</v>
      </c>
      <c r="Q2192" s="15" t="s">
        <v>45</v>
      </c>
    </row>
    <row r="2193" customFormat="false" ht="13.8" hidden="false" customHeight="false" outlineLevel="0" collapsed="false">
      <c r="A2193" s="348" t="s">
        <v>7139</v>
      </c>
      <c r="B2193" s="110" t="n">
        <v>0.647222222222222</v>
      </c>
      <c r="C2193" s="91" t="s">
        <v>7140</v>
      </c>
      <c r="D2193" s="19" t="s">
        <v>1308</v>
      </c>
      <c r="E2193" s="91" t="s">
        <v>7141</v>
      </c>
      <c r="F2193" s="19" t="s">
        <v>7142</v>
      </c>
      <c r="G2193" s="19" t="n">
        <v>4000</v>
      </c>
      <c r="H2193" s="97"/>
      <c r="I2193" s="97"/>
      <c r="J2193" s="97"/>
      <c r="K2193" s="97"/>
      <c r="L2193" s="97"/>
      <c r="M2193" s="19" t="s">
        <v>7143</v>
      </c>
      <c r="N2193" s="20" t="n">
        <v>43323</v>
      </c>
      <c r="O2193" s="207" t="s">
        <v>15</v>
      </c>
      <c r="P2193" s="19" t="n">
        <v>1</v>
      </c>
      <c r="Q2193" s="15" t="s">
        <v>45</v>
      </c>
    </row>
    <row r="2194" customFormat="false" ht="13.8" hidden="false" customHeight="false" outlineLevel="0" collapsed="false">
      <c r="A2194" s="348" t="s">
        <v>7144</v>
      </c>
      <c r="B2194" s="19" t="s">
        <v>73</v>
      </c>
      <c r="C2194" s="19" t="s">
        <v>7145</v>
      </c>
      <c r="D2194" s="9" t="s">
        <v>4339</v>
      </c>
      <c r="E2194" s="91" t="s">
        <v>7146</v>
      </c>
      <c r="F2194" s="91" t="s">
        <v>7147</v>
      </c>
      <c r="G2194" s="97"/>
      <c r="H2194" s="19" t="n">
        <v>7800</v>
      </c>
      <c r="I2194" s="97"/>
      <c r="J2194" s="97"/>
      <c r="K2194" s="97"/>
      <c r="L2194" s="97"/>
      <c r="M2194" s="19" t="s">
        <v>7148</v>
      </c>
      <c r="N2194" s="20" t="n">
        <v>43320</v>
      </c>
      <c r="O2194" s="207" t="s">
        <v>7149</v>
      </c>
      <c r="P2194" s="19" t="n">
        <v>1</v>
      </c>
      <c r="Q2194" s="15" t="s">
        <v>45</v>
      </c>
    </row>
    <row r="2195" customFormat="false" ht="13.8" hidden="false" customHeight="false" outlineLevel="0" collapsed="false">
      <c r="A2195" s="348" t="s">
        <v>7150</v>
      </c>
      <c r="B2195" s="19" t="s">
        <v>815</v>
      </c>
      <c r="C2195" s="91" t="s">
        <v>7151</v>
      </c>
      <c r="D2195" s="19" t="s">
        <v>1308</v>
      </c>
      <c r="E2195" s="91" t="s">
        <v>7152</v>
      </c>
      <c r="F2195" s="19" t="s">
        <v>7153</v>
      </c>
      <c r="G2195" s="19" t="n">
        <v>5000</v>
      </c>
      <c r="H2195" s="97"/>
      <c r="I2195" s="97"/>
      <c r="J2195" s="97"/>
      <c r="K2195" s="97"/>
      <c r="L2195" s="97"/>
      <c r="M2195" s="19" t="s">
        <v>7154</v>
      </c>
      <c r="N2195" s="20" t="n">
        <v>43322</v>
      </c>
      <c r="O2195" s="207" t="s">
        <v>15</v>
      </c>
      <c r="P2195" s="19" t="n">
        <v>1</v>
      </c>
      <c r="Q2195" s="15" t="s">
        <v>45</v>
      </c>
    </row>
    <row r="2196" customFormat="false" ht="13.8" hidden="false" customHeight="false" outlineLevel="0" collapsed="false">
      <c r="A2196" s="121" t="s">
        <v>7155</v>
      </c>
      <c r="B2196" s="141" t="s">
        <v>815</v>
      </c>
      <c r="C2196" s="95" t="s">
        <v>7156</v>
      </c>
      <c r="D2196" s="107" t="s">
        <v>4339</v>
      </c>
      <c r="E2196" s="95" t="s">
        <v>7157</v>
      </c>
      <c r="F2196" s="141" t="s">
        <v>4852</v>
      </c>
      <c r="G2196" s="141" t="s">
        <v>949</v>
      </c>
      <c r="H2196" s="183"/>
      <c r="I2196" s="183"/>
      <c r="J2196" s="183"/>
      <c r="K2196" s="183"/>
      <c r="L2196" s="183"/>
      <c r="M2196" s="141" t="s">
        <v>7158</v>
      </c>
      <c r="N2196" s="184" t="n">
        <v>43319</v>
      </c>
      <c r="O2196" s="124" t="s">
        <v>7159</v>
      </c>
      <c r="P2196" s="141" t="n">
        <v>1</v>
      </c>
      <c r="Q2196" s="15" t="s">
        <v>45</v>
      </c>
    </row>
    <row r="2197" customFormat="false" ht="13.8" hidden="false" customHeight="false" outlineLevel="0" collapsed="false">
      <c r="A2197" s="348" t="s">
        <v>7160</v>
      </c>
      <c r="B2197" s="19" t="s">
        <v>3269</v>
      </c>
      <c r="C2197" s="91" t="s">
        <v>7161</v>
      </c>
      <c r="D2197" s="9" t="s">
        <v>4339</v>
      </c>
      <c r="E2197" s="91" t="s">
        <v>7162</v>
      </c>
      <c r="F2197" s="19" t="s">
        <v>7163</v>
      </c>
      <c r="G2197" s="97"/>
      <c r="H2197" s="19" t="s">
        <v>7164</v>
      </c>
      <c r="I2197" s="97"/>
      <c r="J2197" s="97"/>
      <c r="K2197" s="97"/>
      <c r="L2197" s="97"/>
      <c r="M2197" s="97"/>
      <c r="N2197" s="97"/>
      <c r="O2197" s="144" t="s">
        <v>7165</v>
      </c>
      <c r="P2197" s="19" t="n">
        <v>1</v>
      </c>
      <c r="Q2197" s="15" t="s">
        <v>45</v>
      </c>
    </row>
    <row r="2198" customFormat="false" ht="13.8" hidden="false" customHeight="false" outlineLevel="0" collapsed="false">
      <c r="A2198" s="91" t="s">
        <v>7166</v>
      </c>
      <c r="B2198" s="91" t="s">
        <v>7166</v>
      </c>
      <c r="C2198" s="91" t="s">
        <v>7166</v>
      </c>
      <c r="D2198" s="19" t="s">
        <v>1308</v>
      </c>
      <c r="E2198" s="91" t="s">
        <v>7166</v>
      </c>
      <c r="F2198" s="91" t="s">
        <v>7166</v>
      </c>
      <c r="G2198" s="91" t="s">
        <v>7166</v>
      </c>
      <c r="H2198" s="19" t="n">
        <v>18200</v>
      </c>
      <c r="I2198" s="97"/>
      <c r="J2198" s="97"/>
      <c r="K2198" s="97"/>
      <c r="L2198" s="97"/>
      <c r="M2198" s="97"/>
      <c r="N2198" s="97"/>
      <c r="O2198" s="207" t="s">
        <v>15</v>
      </c>
      <c r="P2198" s="19" t="n">
        <v>1</v>
      </c>
      <c r="Q2198" s="15" t="s">
        <v>45</v>
      </c>
    </row>
    <row r="2199" customFormat="false" ht="13.8" hidden="false" customHeight="false" outlineLevel="0" collapsed="false">
      <c r="A2199" s="348" t="s">
        <v>7167</v>
      </c>
      <c r="B2199" s="19" t="s">
        <v>7168</v>
      </c>
      <c r="C2199" s="19" t="n">
        <v>79257725092</v>
      </c>
      <c r="D2199" s="9" t="s">
        <v>4339</v>
      </c>
      <c r="E2199" s="97"/>
      <c r="F2199" s="97"/>
      <c r="G2199" s="97"/>
      <c r="H2199" s="97"/>
      <c r="I2199" s="97"/>
      <c r="J2199" s="97"/>
      <c r="K2199" s="97"/>
      <c r="L2199" s="97"/>
      <c r="M2199" s="97"/>
      <c r="N2199" s="97"/>
      <c r="O2199" s="578" t="s">
        <v>7169</v>
      </c>
      <c r="P2199" s="19" t="n">
        <v>1</v>
      </c>
      <c r="Q2199" s="15" t="s">
        <v>45</v>
      </c>
    </row>
    <row r="2200" customFormat="false" ht="13.8" hidden="false" customHeight="false" outlineLevel="0" collapsed="false">
      <c r="A2200" s="348" t="s">
        <v>7170</v>
      </c>
      <c r="B2200" s="19" t="s">
        <v>434</v>
      </c>
      <c r="C2200" s="19" t="n">
        <v>89857677197</v>
      </c>
      <c r="D2200" s="19" t="s">
        <v>687</v>
      </c>
      <c r="E2200" s="19" t="s">
        <v>6760</v>
      </c>
      <c r="F2200" s="91" t="n">
        <v>52</v>
      </c>
      <c r="G2200" s="19" t="s">
        <v>7171</v>
      </c>
      <c r="H2200" s="19" t="n">
        <v>7500</v>
      </c>
      <c r="I2200" s="97"/>
      <c r="J2200" s="97"/>
      <c r="K2200" s="97"/>
      <c r="L2200" s="97"/>
      <c r="M2200" s="97"/>
      <c r="N2200" s="97"/>
      <c r="O2200" s="404" t="s">
        <v>7172</v>
      </c>
      <c r="P2200" s="19" t="n">
        <v>1</v>
      </c>
      <c r="Q2200" s="15" t="s">
        <v>45</v>
      </c>
    </row>
    <row r="2201" customFormat="false" ht="13.8" hidden="false" customHeight="false" outlineLevel="0" collapsed="false">
      <c r="A2201" s="348" t="s">
        <v>7173</v>
      </c>
      <c r="B2201" s="110" t="n">
        <v>0.750694444444444</v>
      </c>
      <c r="C2201" s="19" t="s">
        <v>7174</v>
      </c>
      <c r="D2201" s="19" t="s">
        <v>110</v>
      </c>
      <c r="E2201" s="91" t="s">
        <v>7175</v>
      </c>
      <c r="F2201" s="19" t="s">
        <v>48</v>
      </c>
      <c r="G2201" s="19" t="n">
        <v>4400</v>
      </c>
      <c r="H2201" s="97"/>
      <c r="I2201" s="97"/>
      <c r="J2201" s="97"/>
      <c r="K2201" s="97"/>
      <c r="M2201" s="24" t="s">
        <v>7176</v>
      </c>
      <c r="N2201" s="20" t="n">
        <v>43322</v>
      </c>
      <c r="O2201" s="207" t="s">
        <v>15</v>
      </c>
      <c r="P2201" s="19" t="n">
        <v>1</v>
      </c>
      <c r="Q2201" s="15" t="s">
        <v>45</v>
      </c>
    </row>
    <row r="2202" customFormat="false" ht="13.8" hidden="false" customHeight="false" outlineLevel="0" collapsed="false">
      <c r="A2202" s="348" t="s">
        <v>7177</v>
      </c>
      <c r="B2202" s="19" t="s">
        <v>386</v>
      </c>
      <c r="C2202" s="91" t="s">
        <v>7178</v>
      </c>
      <c r="D2202" s="9" t="s">
        <v>4339</v>
      </c>
      <c r="E2202" s="91" t="s">
        <v>7179</v>
      </c>
      <c r="F2202" s="19" t="s">
        <v>3693</v>
      </c>
      <c r="G2202" s="19" t="n">
        <v>8700</v>
      </c>
      <c r="H2202" s="97"/>
      <c r="I2202" s="97"/>
      <c r="J2202" s="97"/>
      <c r="K2202" s="97"/>
      <c r="L2202" s="97"/>
      <c r="M2202" s="19" t="s">
        <v>7180</v>
      </c>
      <c r="N2202" s="20" t="n">
        <v>43330</v>
      </c>
      <c r="O2202" s="207" t="s">
        <v>15</v>
      </c>
      <c r="P2202" s="19" t="n">
        <v>1</v>
      </c>
      <c r="Q2202" s="15" t="s">
        <v>45</v>
      </c>
    </row>
    <row r="2203" customFormat="false" ht="13.8" hidden="false" customHeight="false" outlineLevel="0" collapsed="false">
      <c r="A2203" s="348" t="s">
        <v>7181</v>
      </c>
      <c r="B2203" s="110" t="n">
        <v>0.758333333333333</v>
      </c>
      <c r="C2203" s="19" t="s">
        <v>7182</v>
      </c>
      <c r="D2203" s="19" t="s">
        <v>110</v>
      </c>
      <c r="E2203" s="19" t="s">
        <v>7183</v>
      </c>
      <c r="F2203" s="537" t="s">
        <v>7184</v>
      </c>
      <c r="G2203" s="97"/>
      <c r="H2203" s="97"/>
      <c r="I2203" s="97"/>
      <c r="J2203" s="97"/>
      <c r="K2203" s="97"/>
      <c r="L2203" s="97"/>
      <c r="M2203" s="97"/>
      <c r="N2203" s="97"/>
      <c r="O2203" s="579" t="s">
        <v>7185</v>
      </c>
      <c r="P2203" s="19" t="n">
        <v>1</v>
      </c>
      <c r="Q2203" s="15" t="s">
        <v>45</v>
      </c>
    </row>
    <row r="2204" customFormat="false" ht="13.8" hidden="false" customHeight="false" outlineLevel="0" collapsed="false">
      <c r="A2204" s="3" t="s">
        <v>34</v>
      </c>
      <c r="B2204" s="59" t="s">
        <v>1</v>
      </c>
      <c r="C2204" s="4" t="s">
        <v>35</v>
      </c>
      <c r="D2204" s="4" t="s">
        <v>3</v>
      </c>
      <c r="E2204" s="4" t="s">
        <v>1021</v>
      </c>
      <c r="F2204" s="5" t="s">
        <v>37</v>
      </c>
      <c r="G2204" s="4" t="s">
        <v>38</v>
      </c>
      <c r="H2204" s="6" t="s">
        <v>39</v>
      </c>
      <c r="I2204" s="6"/>
      <c r="J2204" s="6"/>
      <c r="K2204" s="6" t="s">
        <v>40</v>
      </c>
      <c r="L2204" s="6"/>
      <c r="M2204" s="4" t="s">
        <v>41</v>
      </c>
      <c r="N2204" s="6" t="s">
        <v>42</v>
      </c>
      <c r="O2204" s="370" t="s">
        <v>43</v>
      </c>
      <c r="P2204" s="4" t="s">
        <v>44</v>
      </c>
      <c r="Q2204" s="15" t="s">
        <v>45</v>
      </c>
    </row>
    <row r="2205" customFormat="false" ht="13.8" hidden="false" customHeight="false" outlineLevel="0" collapsed="false">
      <c r="A2205" s="60" t="n">
        <v>43320</v>
      </c>
      <c r="B2205" s="374" t="s">
        <v>311</v>
      </c>
      <c r="C2205" s="62"/>
      <c r="D2205" s="62"/>
      <c r="E2205" s="63"/>
      <c r="F2205" s="64" t="n">
        <f aca="false">G2205+H2205+K2205</f>
        <v>94600</v>
      </c>
      <c r="G2205" s="65" t="n">
        <f aca="false">SUM(G2206:G2246)</f>
        <v>71800</v>
      </c>
      <c r="H2205" s="131" t="n">
        <f aca="false">SUM(H2206:H2246)</f>
        <v>22800</v>
      </c>
      <c r="I2205" s="65"/>
      <c r="J2205" s="65"/>
      <c r="K2205" s="65" t="n">
        <f aca="false">SUM(K2206:K2243)</f>
        <v>0</v>
      </c>
      <c r="L2205" s="65"/>
      <c r="M2205" s="281"/>
      <c r="N2205" s="281"/>
      <c r="O2205" s="62"/>
      <c r="P2205" s="65" t="n">
        <f aca="false">SUM(P2206:P24155)</f>
        <v>1.32939590705274E+035</v>
      </c>
      <c r="Q2205" s="15" t="s">
        <v>45</v>
      </c>
    </row>
    <row r="2206" customFormat="false" ht="13.8" hidden="false" customHeight="false" outlineLevel="0" collapsed="false">
      <c r="A2206" s="348" t="s">
        <v>1810</v>
      </c>
      <c r="B2206" s="110" t="n">
        <v>0.39375</v>
      </c>
      <c r="C2206" s="329" t="s">
        <v>7186</v>
      </c>
      <c r="D2206" s="19" t="s">
        <v>110</v>
      </c>
      <c r="E2206" s="19" t="s">
        <v>7187</v>
      </c>
      <c r="F2206" s="19" t="s">
        <v>7188</v>
      </c>
      <c r="G2206" s="19" t="n">
        <v>4400</v>
      </c>
      <c r="H2206" s="97"/>
      <c r="I2206" s="97"/>
      <c r="J2206" s="97"/>
      <c r="K2206" s="97"/>
      <c r="M2206" s="24" t="s">
        <v>7189</v>
      </c>
      <c r="N2206" s="20" t="n">
        <v>43321</v>
      </c>
      <c r="O2206" s="207" t="s">
        <v>15</v>
      </c>
      <c r="P2206" s="19" t="n">
        <v>1</v>
      </c>
      <c r="Q2206" s="15" t="s">
        <v>45</v>
      </c>
    </row>
    <row r="2207" customFormat="false" ht="13.8" hidden="false" customHeight="false" outlineLevel="0" collapsed="false">
      <c r="A2207" s="348" t="s">
        <v>1814</v>
      </c>
      <c r="B2207" s="110" t="n">
        <v>0.395138888888889</v>
      </c>
      <c r="C2207" s="19" t="s">
        <v>7190</v>
      </c>
      <c r="D2207" s="19" t="s">
        <v>476</v>
      </c>
      <c r="E2207" s="91" t="s">
        <v>7191</v>
      </c>
      <c r="F2207" s="24" t="s">
        <v>7192</v>
      </c>
      <c r="G2207" s="19" t="s">
        <v>797</v>
      </c>
      <c r="H2207" s="97"/>
      <c r="I2207" s="97"/>
      <c r="J2207" s="97"/>
      <c r="K2207" s="97"/>
      <c r="L2207" s="97"/>
      <c r="M2207" s="97"/>
      <c r="N2207" s="97"/>
      <c r="O2207" s="247" t="s">
        <v>7193</v>
      </c>
      <c r="P2207" s="19" t="n">
        <v>1</v>
      </c>
      <c r="Q2207" s="15" t="s">
        <v>45</v>
      </c>
    </row>
    <row r="2208" customFormat="false" ht="13.8" hidden="false" customHeight="false" outlineLevel="0" collapsed="false">
      <c r="A2208" s="348" t="s">
        <v>1819</v>
      </c>
      <c r="B2208" s="110" t="n">
        <v>0.40625</v>
      </c>
      <c r="C2208" s="329" t="s">
        <v>7194</v>
      </c>
      <c r="D2208" s="19" t="s">
        <v>110</v>
      </c>
      <c r="E2208" s="91" t="s">
        <v>7195</v>
      </c>
      <c r="F2208" s="91" t="s">
        <v>7196</v>
      </c>
      <c r="G2208" s="19" t="s">
        <v>4124</v>
      </c>
      <c r="H2208" s="97"/>
      <c r="I2208" s="97"/>
      <c r="J2208" s="97"/>
      <c r="K2208" s="97"/>
      <c r="L2208" s="97"/>
      <c r="M2208" s="97"/>
      <c r="N2208" s="97"/>
      <c r="O2208" s="569" t="s">
        <v>7197</v>
      </c>
      <c r="P2208" s="19" t="n">
        <v>1</v>
      </c>
      <c r="Q2208" s="15" t="s">
        <v>45</v>
      </c>
    </row>
    <row r="2209" customFormat="false" ht="13.8" hidden="false" customHeight="false" outlineLevel="0" collapsed="false">
      <c r="A2209" s="580" t="s">
        <v>1673</v>
      </c>
      <c r="B2209" s="581" t="n">
        <v>0.428472222222222</v>
      </c>
      <c r="C2209" s="122" t="s">
        <v>7198</v>
      </c>
      <c r="D2209" s="122" t="s">
        <v>110</v>
      </c>
      <c r="E2209" s="122" t="s">
        <v>7199</v>
      </c>
      <c r="F2209" s="122" t="s">
        <v>7200</v>
      </c>
      <c r="G2209" s="122" t="s">
        <v>614</v>
      </c>
      <c r="H2209" s="223"/>
      <c r="I2209" s="223"/>
      <c r="J2209" s="223"/>
      <c r="K2209" s="223"/>
      <c r="L2209" s="223"/>
      <c r="M2209" s="223"/>
      <c r="N2209" s="223"/>
      <c r="O2209" s="469" t="s">
        <v>7201</v>
      </c>
      <c r="P2209" s="122" t="n">
        <v>1</v>
      </c>
      <c r="Q2209" s="15" t="s">
        <v>45</v>
      </c>
    </row>
    <row r="2210" customFormat="false" ht="13.8" hidden="false" customHeight="false" outlineLevel="0" collapsed="false">
      <c r="A2210" s="348" t="s">
        <v>1678</v>
      </c>
      <c r="B2210" s="19" t="s">
        <v>4512</v>
      </c>
      <c r="C2210" s="19" t="s">
        <v>7202</v>
      </c>
      <c r="D2210" s="9" t="s">
        <v>4339</v>
      </c>
      <c r="E2210" s="91" t="s">
        <v>7203</v>
      </c>
      <c r="F2210" s="19" t="s">
        <v>7204</v>
      </c>
      <c r="G2210" s="97"/>
      <c r="H2210" s="97"/>
      <c r="I2210" s="97"/>
      <c r="J2210" s="97"/>
      <c r="K2210" s="97"/>
      <c r="L2210" s="97"/>
      <c r="M2210" s="97"/>
      <c r="N2210" s="97"/>
      <c r="O2210" s="337" t="s">
        <v>7205</v>
      </c>
      <c r="P2210" s="19" t="n">
        <v>1</v>
      </c>
      <c r="Q2210" s="15" t="s">
        <v>45</v>
      </c>
    </row>
    <row r="2211" customFormat="false" ht="13.8" hidden="false" customHeight="false" outlineLevel="0" collapsed="false">
      <c r="A2211" s="348" t="s">
        <v>7206</v>
      </c>
      <c r="B2211" s="19" t="s">
        <v>7207</v>
      </c>
      <c r="C2211" s="19" t="s">
        <v>7208</v>
      </c>
      <c r="D2211" s="19" t="s">
        <v>476</v>
      </c>
      <c r="E2211" s="19" t="s">
        <v>7209</v>
      </c>
      <c r="F2211" s="19" t="s">
        <v>102</v>
      </c>
      <c r="G2211" s="19" t="n">
        <v>5000</v>
      </c>
      <c r="H2211" s="97"/>
      <c r="I2211" s="97"/>
      <c r="J2211" s="97"/>
      <c r="K2211" s="97"/>
      <c r="M2211" s="24" t="s">
        <v>7210</v>
      </c>
      <c r="N2211" s="20" t="n">
        <v>43320</v>
      </c>
      <c r="O2211" s="207" t="s">
        <v>15</v>
      </c>
      <c r="P2211" s="19" t="n">
        <v>1</v>
      </c>
      <c r="Q2211" s="15" t="s">
        <v>45</v>
      </c>
    </row>
    <row r="2212" customFormat="false" ht="13.8" hidden="false" customHeight="false" outlineLevel="0" collapsed="false">
      <c r="A2212" s="348" t="s">
        <v>7211</v>
      </c>
      <c r="B2212" s="19" t="s">
        <v>7212</v>
      </c>
      <c r="C2212" s="19" t="s">
        <v>7213</v>
      </c>
      <c r="D2212" s="19" t="s">
        <v>476</v>
      </c>
      <c r="E2212" s="19" t="s">
        <v>377</v>
      </c>
      <c r="F2212" s="97"/>
      <c r="G2212" s="97"/>
      <c r="H2212" s="97"/>
      <c r="I2212" s="97"/>
      <c r="J2212" s="97"/>
      <c r="K2212" s="97"/>
      <c r="L2212" s="97"/>
      <c r="M2212" s="97"/>
      <c r="N2212" s="97"/>
      <c r="O2212" s="297" t="s">
        <v>7214</v>
      </c>
      <c r="P2212" s="19" t="n">
        <v>1</v>
      </c>
      <c r="Q2212" s="15" t="s">
        <v>45</v>
      </c>
    </row>
    <row r="2213" customFormat="false" ht="13.8" hidden="false" customHeight="false" outlineLevel="0" collapsed="false">
      <c r="A2213" s="348" t="s">
        <v>1839</v>
      </c>
      <c r="B2213" s="19" t="s">
        <v>930</v>
      </c>
      <c r="C2213" s="19" t="s">
        <v>7215</v>
      </c>
      <c r="D2213" s="9" t="s">
        <v>4339</v>
      </c>
      <c r="E2213" s="97"/>
      <c r="F2213" s="97"/>
      <c r="G2213" s="97"/>
      <c r="H2213" s="97"/>
      <c r="I2213" s="97"/>
      <c r="J2213" s="97"/>
      <c r="K2213" s="97"/>
      <c r="L2213" s="97"/>
      <c r="M2213" s="97"/>
      <c r="N2213" s="97"/>
      <c r="O2213" s="463" t="s">
        <v>7216</v>
      </c>
      <c r="P2213" s="19" t="n">
        <v>1</v>
      </c>
      <c r="Q2213" s="15" t="s">
        <v>45</v>
      </c>
    </row>
    <row r="2214" customFormat="false" ht="13.8" hidden="false" customHeight="false" outlineLevel="0" collapsed="false">
      <c r="A2214" s="348" t="s">
        <v>1746</v>
      </c>
      <c r="B2214" s="19" t="s">
        <v>5067</v>
      </c>
      <c r="C2214" s="91" t="s">
        <v>7217</v>
      </c>
      <c r="D2214" s="19" t="s">
        <v>7218</v>
      </c>
      <c r="E2214" s="91" t="s">
        <v>7219</v>
      </c>
      <c r="F2214" s="19" t="s">
        <v>48</v>
      </c>
      <c r="G2214" s="19" t="n">
        <v>1900</v>
      </c>
      <c r="H2214" s="97"/>
      <c r="I2214" s="97"/>
      <c r="J2214" s="97"/>
      <c r="K2214" s="97"/>
      <c r="L2214" s="97"/>
      <c r="M2214" s="19" t="s">
        <v>7220</v>
      </c>
      <c r="N2214" s="20" t="n">
        <v>43320</v>
      </c>
      <c r="O2214" s="207" t="s">
        <v>15</v>
      </c>
      <c r="P2214" s="19" t="n">
        <v>1</v>
      </c>
      <c r="Q2214" s="15" t="s">
        <v>45</v>
      </c>
    </row>
    <row r="2215" customFormat="false" ht="13.8" hidden="false" customHeight="false" outlineLevel="0" collapsed="false">
      <c r="A2215" s="348" t="s">
        <v>1696</v>
      </c>
      <c r="B2215" s="110" t="n">
        <v>0.461805555555556</v>
      </c>
      <c r="C2215" s="91" t="s">
        <v>7221</v>
      </c>
      <c r="D2215" s="19" t="s">
        <v>110</v>
      </c>
      <c r="E2215" s="19" t="s">
        <v>7222</v>
      </c>
      <c r="F2215" s="19" t="s">
        <v>7223</v>
      </c>
      <c r="G2215" s="19" t="s">
        <v>1042</v>
      </c>
      <c r="H2215" s="97"/>
      <c r="I2215" s="97"/>
      <c r="J2215" s="97"/>
      <c r="K2215" s="97"/>
      <c r="L2215" s="97"/>
      <c r="M2215" s="97"/>
      <c r="N2215" s="97"/>
      <c r="O2215" s="247" t="s">
        <v>7224</v>
      </c>
      <c r="P2215" s="19" t="n">
        <v>1</v>
      </c>
      <c r="Q2215" s="15" t="s">
        <v>45</v>
      </c>
    </row>
    <row r="2216" customFormat="false" ht="13.8" hidden="false" customHeight="false" outlineLevel="0" collapsed="false">
      <c r="A2216" s="348" t="s">
        <v>1758</v>
      </c>
      <c r="B2216" s="20" t="n">
        <v>43231</v>
      </c>
      <c r="C2216" s="91" t="s">
        <v>7225</v>
      </c>
      <c r="D2216" s="9" t="s">
        <v>4339</v>
      </c>
      <c r="E2216" s="91" t="s">
        <v>7226</v>
      </c>
      <c r="F2216" s="19" t="s">
        <v>48</v>
      </c>
      <c r="G2216" s="19" t="n">
        <v>4700</v>
      </c>
      <c r="H2216" s="97"/>
      <c r="I2216" s="97"/>
      <c r="J2216" s="97"/>
      <c r="K2216" s="97"/>
      <c r="L2216" s="97"/>
      <c r="M2216" s="19" t="s">
        <v>7227</v>
      </c>
      <c r="N2216" s="20" t="n">
        <v>43320</v>
      </c>
      <c r="O2216" s="207" t="s">
        <v>15</v>
      </c>
      <c r="P2216" s="19" t="n">
        <v>1</v>
      </c>
      <c r="Q2216" s="15" t="s">
        <v>45</v>
      </c>
    </row>
    <row r="2217" customFormat="false" ht="13.8" hidden="false" customHeight="false" outlineLevel="0" collapsed="false">
      <c r="A2217" s="348" t="s">
        <v>1761</v>
      </c>
      <c r="B2217" s="150" t="n">
        <v>43384</v>
      </c>
      <c r="C2217" s="91" t="s">
        <v>7228</v>
      </c>
      <c r="D2217" s="9" t="s">
        <v>4339</v>
      </c>
      <c r="E2217" s="91" t="s">
        <v>7229</v>
      </c>
      <c r="F2217" s="19" t="s">
        <v>102</v>
      </c>
      <c r="G2217" s="19" t="n">
        <v>4100</v>
      </c>
      <c r="H2217" s="97"/>
      <c r="I2217" s="97"/>
      <c r="J2217" s="97"/>
      <c r="K2217" s="97"/>
      <c r="L2217" s="97"/>
      <c r="M2217" s="19" t="s">
        <v>7230</v>
      </c>
      <c r="N2217" s="20" t="n">
        <v>43320</v>
      </c>
      <c r="O2217" s="207" t="s">
        <v>15</v>
      </c>
      <c r="P2217" s="19" t="n">
        <v>1</v>
      </c>
      <c r="Q2217" s="15" t="s">
        <v>45</v>
      </c>
    </row>
    <row r="2218" customFormat="false" ht="13.8" hidden="false" customHeight="false" outlineLevel="0" collapsed="false">
      <c r="A2218" s="348" t="s">
        <v>1765</v>
      </c>
      <c r="B2218" s="19" t="s">
        <v>1505</v>
      </c>
      <c r="C2218" s="24" t="s">
        <v>7231</v>
      </c>
      <c r="D2218" s="9" t="s">
        <v>4339</v>
      </c>
      <c r="E2218" s="91" t="s">
        <v>7232</v>
      </c>
      <c r="F2218" s="19" t="s">
        <v>48</v>
      </c>
      <c r="G2218" s="19" t="s">
        <v>3615</v>
      </c>
      <c r="H2218" s="97"/>
      <c r="I2218" s="97"/>
      <c r="J2218" s="97"/>
      <c r="K2218" s="97"/>
      <c r="L2218" s="97"/>
      <c r="M2218" s="97"/>
      <c r="N2218" s="97"/>
      <c r="O2218" s="152" t="s">
        <v>7233</v>
      </c>
      <c r="P2218" s="19" t="n">
        <v>1</v>
      </c>
      <c r="Q2218" s="15" t="s">
        <v>45</v>
      </c>
    </row>
    <row r="2219" customFormat="false" ht="13.8" hidden="false" customHeight="false" outlineLevel="0" collapsed="false">
      <c r="A2219" s="348" t="s">
        <v>4300</v>
      </c>
      <c r="B2219" s="110" t="n">
        <v>0.486111111111111</v>
      </c>
      <c r="C2219" s="91" t="s">
        <v>7234</v>
      </c>
      <c r="D2219" s="19" t="s">
        <v>2625</v>
      </c>
      <c r="E2219" s="19" t="s">
        <v>7235</v>
      </c>
      <c r="F2219" s="19" t="s">
        <v>7236</v>
      </c>
      <c r="G2219" s="19" t="s">
        <v>774</v>
      </c>
      <c r="H2219" s="97"/>
      <c r="I2219" s="97"/>
      <c r="J2219" s="97"/>
      <c r="K2219" s="97"/>
      <c r="L2219" s="97"/>
      <c r="M2219" s="97"/>
      <c r="N2219" s="97"/>
      <c r="O2219" s="152" t="s">
        <v>7237</v>
      </c>
      <c r="P2219" s="19" t="n">
        <v>1</v>
      </c>
      <c r="Q2219" s="15" t="s">
        <v>45</v>
      </c>
    </row>
    <row r="2220" customFormat="false" ht="13.8" hidden="false" customHeight="false" outlineLevel="0" collapsed="false">
      <c r="A2220" s="348" t="s">
        <v>4304</v>
      </c>
      <c r="B2220" s="110" t="n">
        <v>0.506944444444444</v>
      </c>
      <c r="C2220" s="91" t="s">
        <v>7238</v>
      </c>
      <c r="D2220" s="19" t="s">
        <v>110</v>
      </c>
      <c r="E2220" s="91" t="s">
        <v>7239</v>
      </c>
      <c r="F2220" s="19" t="s">
        <v>3865</v>
      </c>
      <c r="G2220" s="19"/>
      <c r="H2220" s="19" t="s">
        <v>1687</v>
      </c>
      <c r="I2220" s="97"/>
      <c r="J2220" s="97"/>
      <c r="K2220" s="97"/>
      <c r="L2220" s="97"/>
      <c r="M2220" s="97"/>
      <c r="N2220" s="97"/>
      <c r="O2220" s="186" t="s">
        <v>4921</v>
      </c>
      <c r="P2220" s="19" t="n">
        <v>1</v>
      </c>
      <c r="Q2220" s="15" t="s">
        <v>45</v>
      </c>
    </row>
    <row r="2221" customFormat="false" ht="13.8" hidden="false" customHeight="false" outlineLevel="0" collapsed="false">
      <c r="A2221" s="19" t="s">
        <v>7240</v>
      </c>
      <c r="B2221" s="19" t="s">
        <v>7240</v>
      </c>
      <c r="C2221" s="19" t="s">
        <v>7240</v>
      </c>
      <c r="D2221" s="19" t="s">
        <v>7240</v>
      </c>
      <c r="E2221" s="19" t="s">
        <v>7240</v>
      </c>
      <c r="F2221" s="19" t="s">
        <v>7240</v>
      </c>
      <c r="G2221" s="19" t="s">
        <v>7240</v>
      </c>
      <c r="H2221" s="19" t="n">
        <v>3000</v>
      </c>
      <c r="I2221" s="97"/>
      <c r="J2221" s="97"/>
      <c r="K2221" s="97"/>
      <c r="M2221" s="24" t="s">
        <v>7241</v>
      </c>
      <c r="N2221" s="97"/>
      <c r="O2221" s="186" t="s">
        <v>4921</v>
      </c>
      <c r="P2221" s="19" t="n">
        <v>1</v>
      </c>
      <c r="Q2221" s="15" t="s">
        <v>45</v>
      </c>
    </row>
    <row r="2222" customFormat="false" ht="13.8" hidden="false" customHeight="false" outlineLevel="0" collapsed="false">
      <c r="A2222" s="348" t="s">
        <v>4309</v>
      </c>
      <c r="B2222" s="19" t="s">
        <v>7242</v>
      </c>
      <c r="C2222" s="19" t="s">
        <v>7243</v>
      </c>
      <c r="D2222" s="9" t="s">
        <v>4339</v>
      </c>
      <c r="E2222" s="19" t="s">
        <v>3007</v>
      </c>
      <c r="F2222" s="19" t="s">
        <v>3007</v>
      </c>
      <c r="G2222" s="19" t="s">
        <v>3007</v>
      </c>
      <c r="H2222" s="19" t="s">
        <v>3007</v>
      </c>
      <c r="I2222" s="19"/>
      <c r="J2222" s="19"/>
      <c r="K2222" s="19" t="s">
        <v>3007</v>
      </c>
      <c r="L2222" s="19"/>
      <c r="M2222" s="19" t="s">
        <v>3007</v>
      </c>
      <c r="N2222" s="19" t="s">
        <v>3007</v>
      </c>
      <c r="O2222" s="152" t="s">
        <v>7244</v>
      </c>
      <c r="P2222" s="19" t="n">
        <v>1</v>
      </c>
      <c r="Q2222" s="15" t="s">
        <v>45</v>
      </c>
    </row>
    <row r="2223" customFormat="false" ht="13.8" hidden="false" customHeight="false" outlineLevel="0" collapsed="false">
      <c r="A2223" s="348" t="s">
        <v>1781</v>
      </c>
      <c r="B2223" s="19" t="s">
        <v>141</v>
      </c>
      <c r="C2223" s="19" t="n">
        <v>79164980343</v>
      </c>
      <c r="D2223" s="9" t="s">
        <v>4339</v>
      </c>
      <c r="E2223" s="19" t="s">
        <v>7245</v>
      </c>
      <c r="F2223" s="97"/>
      <c r="G2223" s="97"/>
      <c r="H2223" s="97"/>
      <c r="I2223" s="97"/>
      <c r="J2223" s="97"/>
      <c r="K2223" s="97"/>
      <c r="L2223" s="97"/>
      <c r="M2223" s="97"/>
      <c r="N2223" s="97"/>
      <c r="O2223" s="152" t="s">
        <v>7246</v>
      </c>
      <c r="P2223" s="19" t="n">
        <v>1</v>
      </c>
      <c r="Q2223" s="15" t="s">
        <v>45</v>
      </c>
    </row>
    <row r="2224" customFormat="false" ht="13.8" hidden="false" customHeight="false" outlineLevel="0" collapsed="false">
      <c r="A2224" s="348" t="s">
        <v>1914</v>
      </c>
      <c r="B2224" s="582" t="n">
        <v>0.534722222222222</v>
      </c>
      <c r="C2224" s="19" t="s">
        <v>7247</v>
      </c>
      <c r="D2224" s="19" t="s">
        <v>476</v>
      </c>
      <c r="E2224" s="19" t="s">
        <v>7248</v>
      </c>
      <c r="F2224" s="97"/>
      <c r="G2224" s="19" t="s">
        <v>6510</v>
      </c>
      <c r="H2224" s="97"/>
      <c r="I2224" s="97"/>
      <c r="J2224" s="97"/>
      <c r="K2224" s="97"/>
      <c r="L2224" s="97"/>
      <c r="M2224" s="97"/>
      <c r="N2224" s="97"/>
      <c r="O2224" s="137" t="s">
        <v>7249</v>
      </c>
      <c r="P2224" s="19" t="n">
        <v>1</v>
      </c>
      <c r="Q2224" s="15" t="s">
        <v>45</v>
      </c>
    </row>
    <row r="2225" customFormat="false" ht="13.8" hidden="false" customHeight="false" outlineLevel="0" collapsed="false">
      <c r="A2225" s="348" t="s">
        <v>1917</v>
      </c>
      <c r="B2225" s="19" t="s">
        <v>149</v>
      </c>
      <c r="C2225" s="19" t="s">
        <v>7250</v>
      </c>
      <c r="D2225" s="9" t="s">
        <v>4339</v>
      </c>
      <c r="E2225" s="91" t="s">
        <v>7251</v>
      </c>
      <c r="F2225" s="19" t="s">
        <v>102</v>
      </c>
      <c r="G2225" s="19" t="n">
        <v>5000</v>
      </c>
      <c r="H2225" s="97"/>
      <c r="I2225" s="97"/>
      <c r="J2225" s="97"/>
      <c r="K2225" s="97"/>
      <c r="L2225" s="97"/>
      <c r="M2225" s="19" t="s">
        <v>7252</v>
      </c>
      <c r="N2225" s="20" t="n">
        <v>43321</v>
      </c>
      <c r="O2225" s="207" t="s">
        <v>15</v>
      </c>
      <c r="P2225" s="19" t="n">
        <v>1</v>
      </c>
      <c r="Q2225" s="15" t="s">
        <v>45</v>
      </c>
    </row>
    <row r="2226" customFormat="false" ht="13.8" hidden="false" customHeight="false" outlineLevel="0" collapsed="false">
      <c r="A2226" s="348" t="s">
        <v>3008</v>
      </c>
      <c r="B2226" s="19" t="s">
        <v>887</v>
      </c>
      <c r="C2226" s="19" t="s">
        <v>7253</v>
      </c>
      <c r="D2226" s="19" t="s">
        <v>476</v>
      </c>
      <c r="E2226" s="19" t="s">
        <v>7254</v>
      </c>
      <c r="F2226" s="19" t="s">
        <v>48</v>
      </c>
      <c r="G2226" s="19" t="s">
        <v>1001</v>
      </c>
      <c r="H2226" s="97"/>
      <c r="I2226" s="97"/>
      <c r="J2226" s="97"/>
      <c r="K2226" s="97"/>
      <c r="L2226" s="97"/>
      <c r="M2226" s="97"/>
      <c r="N2226" s="97"/>
      <c r="O2226" s="247" t="s">
        <v>7255</v>
      </c>
      <c r="P2226" s="19" t="n">
        <v>1</v>
      </c>
      <c r="Q2226" s="15" t="s">
        <v>45</v>
      </c>
    </row>
    <row r="2227" customFormat="false" ht="13.8" hidden="false" customHeight="false" outlineLevel="0" collapsed="false">
      <c r="A2227" s="348" t="s">
        <v>3012</v>
      </c>
      <c r="B2227" s="110" t="n">
        <v>0.555555555555556</v>
      </c>
      <c r="C2227" s="19" t="s">
        <v>7256</v>
      </c>
      <c r="D2227" s="19" t="s">
        <v>4236</v>
      </c>
      <c r="E2227" s="19" t="s">
        <v>7257</v>
      </c>
      <c r="F2227" s="19" t="s">
        <v>7258</v>
      </c>
      <c r="G2227" s="19" t="n">
        <v>2800</v>
      </c>
      <c r="H2227" s="97"/>
      <c r="I2227" s="97"/>
      <c r="J2227" s="97"/>
      <c r="K2227" s="97"/>
      <c r="M2227" s="24" t="s">
        <v>7259</v>
      </c>
      <c r="N2227" s="20" t="n">
        <v>43323</v>
      </c>
      <c r="O2227" s="207" t="s">
        <v>15</v>
      </c>
      <c r="P2227" s="19" t="n">
        <v>1</v>
      </c>
      <c r="Q2227" s="15" t="s">
        <v>45</v>
      </c>
    </row>
    <row r="2228" customFormat="false" ht="13.8" hidden="false" customHeight="false" outlineLevel="0" collapsed="false">
      <c r="A2228" s="348" t="s">
        <v>1798</v>
      </c>
      <c r="B2228" s="19" t="s">
        <v>983</v>
      </c>
      <c r="C2228" s="91" t="s">
        <v>7260</v>
      </c>
      <c r="D2228" s="84" t="s">
        <v>4339</v>
      </c>
      <c r="E2228" s="91" t="s">
        <v>7261</v>
      </c>
      <c r="F2228" s="19" t="s">
        <v>4848</v>
      </c>
      <c r="G2228" s="19" t="n">
        <v>10600</v>
      </c>
      <c r="H2228" s="97"/>
      <c r="I2228" s="97"/>
      <c r="J2228" s="97"/>
      <c r="K2228" s="97"/>
      <c r="L2228" s="97"/>
      <c r="M2228" s="19" t="s">
        <v>7262</v>
      </c>
      <c r="N2228" s="20" t="n">
        <v>43320</v>
      </c>
      <c r="O2228" s="207" t="s">
        <v>15</v>
      </c>
      <c r="P2228" s="19" t="n">
        <v>1</v>
      </c>
      <c r="Q2228" s="15" t="s">
        <v>45</v>
      </c>
    </row>
    <row r="2229" customFormat="false" ht="13.8" hidden="false" customHeight="false" outlineLevel="0" collapsed="false">
      <c r="A2229" s="348" t="s">
        <v>1801</v>
      </c>
      <c r="B2229" s="110" t="n">
        <v>0.576388888888889</v>
      </c>
      <c r="C2229" s="19" t="s">
        <v>7263</v>
      </c>
      <c r="D2229" s="19" t="s">
        <v>110</v>
      </c>
      <c r="E2229" s="19" t="s">
        <v>5075</v>
      </c>
      <c r="F2229" s="91" t="s">
        <v>7264</v>
      </c>
      <c r="G2229" s="19" t="n">
        <v>10200</v>
      </c>
      <c r="H2229" s="97"/>
      <c r="I2229" s="97"/>
      <c r="J2229" s="97"/>
      <c r="K2229" s="97"/>
      <c r="M2229" s="24" t="s">
        <v>7265</v>
      </c>
      <c r="N2229" s="20" t="n">
        <v>43321</v>
      </c>
      <c r="O2229" s="207" t="s">
        <v>15</v>
      </c>
      <c r="P2229" s="19" t="n">
        <v>1</v>
      </c>
      <c r="Q2229" s="15" t="s">
        <v>45</v>
      </c>
    </row>
    <row r="2230" customFormat="false" ht="13.8" hidden="false" customHeight="false" outlineLevel="0" collapsed="false">
      <c r="A2230" s="348" t="s">
        <v>4569</v>
      </c>
      <c r="B2230" s="19" t="s">
        <v>7266</v>
      </c>
      <c r="C2230" s="583" t="s">
        <v>7267</v>
      </c>
      <c r="D2230" s="19" t="s">
        <v>7268</v>
      </c>
      <c r="E2230" s="19" t="s">
        <v>7269</v>
      </c>
      <c r="F2230" s="97"/>
      <c r="G2230" s="19" t="s">
        <v>4061</v>
      </c>
      <c r="H2230" s="97"/>
      <c r="I2230" s="97"/>
      <c r="J2230" s="97"/>
      <c r="K2230" s="97"/>
      <c r="L2230" s="97"/>
      <c r="M2230" s="97"/>
      <c r="N2230" s="97"/>
      <c r="O2230" s="584" t="s">
        <v>5423</v>
      </c>
      <c r="P2230" s="19" t="n">
        <v>1</v>
      </c>
      <c r="Q2230" s="15" t="s">
        <v>45</v>
      </c>
    </row>
    <row r="2231" customFormat="false" ht="13.8" hidden="false" customHeight="false" outlineLevel="0" collapsed="false">
      <c r="A2231" s="348" t="s">
        <v>3024</v>
      </c>
      <c r="B2231" s="20" t="n">
        <v>43114</v>
      </c>
      <c r="C2231" s="91" t="s">
        <v>7270</v>
      </c>
      <c r="D2231" s="19" t="s">
        <v>1308</v>
      </c>
      <c r="E2231" s="91" t="s">
        <v>7271</v>
      </c>
      <c r="F2231" s="24" t="s">
        <v>7272</v>
      </c>
      <c r="G2231" s="19" t="n">
        <v>2500</v>
      </c>
      <c r="H2231" s="97"/>
      <c r="I2231" s="97"/>
      <c r="J2231" s="97"/>
      <c r="K2231" s="97"/>
      <c r="L2231" s="97"/>
      <c r="M2231" s="19" t="s">
        <v>7273</v>
      </c>
      <c r="N2231" s="20" t="n">
        <v>43321</v>
      </c>
      <c r="O2231" s="207" t="s">
        <v>15</v>
      </c>
      <c r="P2231" s="19" t="n">
        <v>1</v>
      </c>
      <c r="Q2231" s="15" t="s">
        <v>45</v>
      </c>
    </row>
    <row r="2232" customFormat="false" ht="13.8" hidden="false" customHeight="false" outlineLevel="0" collapsed="false">
      <c r="A2232" s="121" t="s">
        <v>3028</v>
      </c>
      <c r="B2232" s="249" t="n">
        <v>0.613194444444444</v>
      </c>
      <c r="C2232" s="141" t="s">
        <v>7274</v>
      </c>
      <c r="D2232" s="141" t="s">
        <v>110</v>
      </c>
      <c r="E2232" s="141" t="s">
        <v>7275</v>
      </c>
      <c r="F2232" s="141" t="s">
        <v>5574</v>
      </c>
      <c r="G2232" s="141" t="s">
        <v>7276</v>
      </c>
      <c r="H2232" s="183"/>
      <c r="I2232" s="183"/>
      <c r="J2232" s="183"/>
      <c r="K2232" s="183"/>
      <c r="L2232" s="278"/>
      <c r="M2232" s="250" t="s">
        <v>7277</v>
      </c>
      <c r="N2232" s="184" t="n">
        <v>43323</v>
      </c>
      <c r="O2232" s="442" t="s">
        <v>15</v>
      </c>
      <c r="P2232" s="19" t="n">
        <v>1</v>
      </c>
      <c r="Q2232" s="15" t="s">
        <v>45</v>
      </c>
    </row>
    <row r="2233" customFormat="false" ht="13.8" hidden="false" customHeight="false" outlineLevel="0" collapsed="false">
      <c r="A2233" s="348" t="s">
        <v>3031</v>
      </c>
      <c r="B2233" s="19" t="s">
        <v>4565</v>
      </c>
      <c r="C2233" s="19" t="s">
        <v>7278</v>
      </c>
      <c r="D2233" s="84" t="s">
        <v>4339</v>
      </c>
      <c r="E2233" s="91" t="s">
        <v>7279</v>
      </c>
      <c r="F2233" s="91" t="s">
        <v>7280</v>
      </c>
      <c r="G2233" s="19" t="n">
        <v>8500</v>
      </c>
      <c r="H2233" s="19"/>
      <c r="I2233" s="97"/>
      <c r="J2233" s="97"/>
      <c r="K2233" s="97"/>
      <c r="L2233" s="97"/>
      <c r="M2233" s="19" t="s">
        <v>7281</v>
      </c>
      <c r="N2233" s="20" t="n">
        <v>43324</v>
      </c>
      <c r="O2233" s="207" t="s">
        <v>15</v>
      </c>
      <c r="P2233" s="19" t="n">
        <v>1</v>
      </c>
      <c r="Q2233" s="15" t="s">
        <v>45</v>
      </c>
    </row>
    <row r="2234" customFormat="false" ht="13.8" hidden="false" customHeight="false" outlineLevel="0" collapsed="false">
      <c r="A2234" s="348" t="s">
        <v>3037</v>
      </c>
      <c r="B2234" s="19" t="s">
        <v>7282</v>
      </c>
      <c r="C2234" s="19" t="s">
        <v>7283</v>
      </c>
      <c r="D2234" s="19" t="s">
        <v>1308</v>
      </c>
      <c r="E2234" s="91" t="s">
        <v>7284</v>
      </c>
      <c r="F2234" s="97"/>
      <c r="G2234" s="19" t="s">
        <v>797</v>
      </c>
      <c r="H2234" s="97"/>
      <c r="I2234" s="97"/>
      <c r="J2234" s="97"/>
      <c r="K2234" s="97"/>
      <c r="L2234" s="97"/>
      <c r="M2234" s="97"/>
      <c r="N2234" s="97"/>
      <c r="O2234" s="585" t="s">
        <v>5591</v>
      </c>
      <c r="P2234" s="19" t="n">
        <v>1</v>
      </c>
      <c r="Q2234" s="15" t="s">
        <v>45</v>
      </c>
    </row>
    <row r="2235" customFormat="false" ht="13.8" hidden="false" customHeight="false" outlineLevel="0" collapsed="false">
      <c r="A2235" s="348" t="s">
        <v>3043</v>
      </c>
      <c r="B2235" s="19" t="s">
        <v>404</v>
      </c>
      <c r="C2235" s="19" t="s">
        <v>7285</v>
      </c>
      <c r="D2235" s="19" t="s">
        <v>1308</v>
      </c>
      <c r="E2235" s="91" t="s">
        <v>7286</v>
      </c>
      <c r="F2235" s="97"/>
      <c r="G2235" s="19" t="s">
        <v>788</v>
      </c>
      <c r="H2235" s="97"/>
      <c r="I2235" s="97"/>
      <c r="J2235" s="97"/>
      <c r="K2235" s="97"/>
      <c r="L2235" s="97"/>
      <c r="M2235" s="97"/>
      <c r="N2235" s="97"/>
      <c r="O2235" s="586" t="s">
        <v>7287</v>
      </c>
      <c r="P2235" s="19" t="n">
        <v>1</v>
      </c>
      <c r="Q2235" s="15" t="s">
        <v>45</v>
      </c>
    </row>
    <row r="2236" customFormat="false" ht="13.8" hidden="false" customHeight="false" outlineLevel="0" collapsed="false">
      <c r="A2236" s="348" t="s">
        <v>3047</v>
      </c>
      <c r="B2236" s="110" t="n">
        <v>0.644444444444444</v>
      </c>
      <c r="C2236" s="19" t="s">
        <v>7288</v>
      </c>
      <c r="D2236" s="19" t="s">
        <v>110</v>
      </c>
      <c r="E2236" s="91" t="s">
        <v>7289</v>
      </c>
      <c r="F2236" s="19" t="s">
        <v>3772</v>
      </c>
      <c r="G2236" s="19" t="s">
        <v>4392</v>
      </c>
      <c r="H2236" s="97"/>
      <c r="I2236" s="97"/>
      <c r="J2236" s="97"/>
      <c r="K2236" s="97"/>
      <c r="L2236" s="97"/>
      <c r="M2236" s="97"/>
      <c r="N2236" s="97"/>
      <c r="O2236" s="426" t="s">
        <v>7290</v>
      </c>
      <c r="P2236" s="19" t="n">
        <v>1</v>
      </c>
      <c r="Q2236" s="15" t="s">
        <v>45</v>
      </c>
    </row>
    <row r="2237" customFormat="false" ht="13.8" hidden="false" customHeight="false" outlineLevel="0" collapsed="false">
      <c r="A2237" s="348" t="s">
        <v>3053</v>
      </c>
      <c r="B2237" s="19" t="s">
        <v>899</v>
      </c>
      <c r="C2237" s="19" t="s">
        <v>7291</v>
      </c>
      <c r="D2237" s="84" t="s">
        <v>4339</v>
      </c>
      <c r="E2237" s="19" t="s">
        <v>7292</v>
      </c>
      <c r="F2237" s="91" t="s">
        <v>7293</v>
      </c>
      <c r="G2237" s="97"/>
      <c r="H2237" s="97"/>
      <c r="I2237" s="97"/>
      <c r="J2237" s="97"/>
      <c r="K2237" s="97"/>
      <c r="L2237" s="97"/>
      <c r="M2237" s="97"/>
      <c r="N2237" s="97"/>
      <c r="O2237" s="469" t="s">
        <v>7294</v>
      </c>
      <c r="P2237" s="19" t="n">
        <v>1</v>
      </c>
      <c r="Q2237" s="15" t="s">
        <v>45</v>
      </c>
    </row>
    <row r="2238" customFormat="false" ht="13.8" hidden="false" customHeight="false" outlineLevel="0" collapsed="false">
      <c r="A2238" s="348" t="s">
        <v>3058</v>
      </c>
      <c r="B2238" s="19" t="s">
        <v>7295</v>
      </c>
      <c r="C2238" s="211" t="s">
        <v>7296</v>
      </c>
      <c r="D2238" s="84" t="s">
        <v>4339</v>
      </c>
      <c r="E2238" s="91" t="s">
        <v>7297</v>
      </c>
      <c r="F2238" s="19" t="s">
        <v>48</v>
      </c>
      <c r="G2238" s="19" t="s">
        <v>933</v>
      </c>
      <c r="H2238" s="97"/>
      <c r="I2238" s="97"/>
      <c r="J2238" s="97"/>
      <c r="K2238" s="97"/>
      <c r="L2238" s="97"/>
      <c r="M2238" s="97"/>
      <c r="N2238" s="97"/>
      <c r="O2238" s="426" t="s">
        <v>7298</v>
      </c>
      <c r="P2238" s="19" t="n">
        <v>1</v>
      </c>
      <c r="Q2238" s="15" t="s">
        <v>45</v>
      </c>
    </row>
    <row r="2239" customFormat="false" ht="13.8" hidden="false" customHeight="false" outlineLevel="0" collapsed="false">
      <c r="A2239" s="348" t="s">
        <v>3062</v>
      </c>
      <c r="B2239" s="150" t="n">
        <v>43450</v>
      </c>
      <c r="C2239" s="19" t="s">
        <v>7299</v>
      </c>
      <c r="D2239" s="84" t="s">
        <v>4339</v>
      </c>
      <c r="E2239" s="91" t="s">
        <v>7300</v>
      </c>
      <c r="F2239" s="19" t="s">
        <v>48</v>
      </c>
      <c r="G2239" s="19" t="n">
        <v>4300</v>
      </c>
      <c r="H2239" s="97"/>
      <c r="I2239" s="97"/>
      <c r="J2239" s="97"/>
      <c r="K2239" s="97"/>
      <c r="L2239" s="97"/>
      <c r="M2239" s="19" t="s">
        <v>7301</v>
      </c>
      <c r="N2239" s="20" t="n">
        <v>43323</v>
      </c>
      <c r="O2239" s="207" t="s">
        <v>15</v>
      </c>
      <c r="P2239" s="19" t="n">
        <v>1</v>
      </c>
      <c r="Q2239" s="15" t="s">
        <v>45</v>
      </c>
    </row>
    <row r="2240" customFormat="false" ht="13.8" hidden="false" customHeight="false" outlineLevel="0" collapsed="false">
      <c r="A2240" s="348" t="s">
        <v>3067</v>
      </c>
      <c r="B2240" s="110" t="n">
        <v>0.678472222222222</v>
      </c>
      <c r="C2240" s="19" t="s">
        <v>7302</v>
      </c>
      <c r="D2240" s="19" t="s">
        <v>110</v>
      </c>
      <c r="E2240" s="19" t="s">
        <v>7303</v>
      </c>
      <c r="F2240" s="19" t="s">
        <v>5931</v>
      </c>
      <c r="G2240" s="19" t="s">
        <v>651</v>
      </c>
      <c r="H2240" s="97"/>
      <c r="I2240" s="97"/>
      <c r="J2240" s="97"/>
      <c r="K2240" s="97"/>
      <c r="L2240" s="97"/>
      <c r="M2240" s="97"/>
      <c r="N2240" s="97"/>
      <c r="O2240" s="137" t="s">
        <v>7304</v>
      </c>
      <c r="P2240" s="19" t="n">
        <v>1</v>
      </c>
      <c r="Q2240" s="15" t="s">
        <v>45</v>
      </c>
    </row>
    <row r="2241" customFormat="false" ht="13.8" hidden="false" customHeight="false" outlineLevel="0" collapsed="false">
      <c r="A2241" s="348" t="s">
        <v>3075</v>
      </c>
      <c r="B2241" s="110" t="n">
        <v>0.684027777777778</v>
      </c>
      <c r="C2241" s="19" t="s">
        <v>7305</v>
      </c>
      <c r="D2241" s="19" t="s">
        <v>110</v>
      </c>
      <c r="E2241" s="91" t="s">
        <v>7306</v>
      </c>
      <c r="F2241" s="19" t="s">
        <v>4852</v>
      </c>
      <c r="G2241" s="19"/>
      <c r="H2241" s="19" t="s">
        <v>734</v>
      </c>
      <c r="I2241" s="97"/>
      <c r="J2241" s="97"/>
      <c r="K2241" s="97"/>
      <c r="L2241" s="97"/>
      <c r="M2241" s="97"/>
      <c r="N2241" s="97"/>
      <c r="O2241" s="452" t="s">
        <v>7307</v>
      </c>
      <c r="P2241" s="19" t="n">
        <v>1</v>
      </c>
      <c r="Q2241" s="15" t="s">
        <v>45</v>
      </c>
    </row>
    <row r="2242" customFormat="false" ht="13.8" hidden="false" customHeight="false" outlineLevel="0" collapsed="false">
      <c r="A2242" s="348" t="s">
        <v>3080</v>
      </c>
      <c r="B2242" s="19" t="s">
        <v>7308</v>
      </c>
      <c r="C2242" s="19" t="s">
        <v>7309</v>
      </c>
      <c r="D2242" s="19" t="s">
        <v>1308</v>
      </c>
      <c r="E2242" s="19" t="s">
        <v>7310</v>
      </c>
      <c r="F2242" s="19" t="s">
        <v>7311</v>
      </c>
      <c r="G2242" s="19" t="n">
        <v>3700</v>
      </c>
      <c r="H2242" s="97"/>
      <c r="I2242" s="97"/>
      <c r="J2242" s="97"/>
      <c r="K2242" s="97"/>
      <c r="M2242" s="24" t="s">
        <v>7312</v>
      </c>
      <c r="N2242" s="20" t="n">
        <v>43321</v>
      </c>
      <c r="O2242" s="207" t="s">
        <v>15</v>
      </c>
      <c r="P2242" s="19" t="n">
        <v>1</v>
      </c>
      <c r="Q2242" s="15" t="s">
        <v>45</v>
      </c>
    </row>
    <row r="2243" customFormat="false" ht="13.8" hidden="false" customHeight="false" outlineLevel="0" collapsed="false">
      <c r="A2243" s="348" t="s">
        <v>5904</v>
      </c>
      <c r="B2243" s="110" t="n">
        <v>0.686805555555556</v>
      </c>
      <c r="C2243" s="19" t="s">
        <v>7313</v>
      </c>
      <c r="D2243" s="19" t="s">
        <v>4236</v>
      </c>
      <c r="E2243" s="587" t="s">
        <v>7314</v>
      </c>
      <c r="F2243" s="19" t="s">
        <v>3865</v>
      </c>
      <c r="G2243" s="19"/>
      <c r="H2243" s="19" t="n">
        <v>19800</v>
      </c>
      <c r="I2243" s="97"/>
      <c r="J2243" s="97"/>
      <c r="K2243" s="97"/>
      <c r="L2243" s="97"/>
      <c r="M2243" s="19" t="s">
        <v>7315</v>
      </c>
      <c r="N2243" s="97"/>
      <c r="O2243" s="186" t="s">
        <v>4921</v>
      </c>
      <c r="P2243" s="19" t="n">
        <v>1</v>
      </c>
      <c r="Q2243" s="15" t="s">
        <v>45</v>
      </c>
    </row>
    <row r="2244" customFormat="false" ht="13.8" hidden="false" customHeight="false" outlineLevel="0" collapsed="false">
      <c r="A2244" s="121" t="s">
        <v>6217</v>
      </c>
      <c r="B2244" s="141" t="s">
        <v>83</v>
      </c>
      <c r="C2244" s="95" t="s">
        <v>7316</v>
      </c>
      <c r="D2244" s="42" t="s">
        <v>4339</v>
      </c>
      <c r="E2244" s="95" t="s">
        <v>7317</v>
      </c>
      <c r="F2244" s="141" t="s">
        <v>48</v>
      </c>
      <c r="G2244" s="141" t="s">
        <v>4506</v>
      </c>
      <c r="H2244" s="183"/>
      <c r="I2244" s="183"/>
      <c r="J2244" s="183"/>
      <c r="K2244" s="183"/>
      <c r="L2244" s="183"/>
      <c r="M2244" s="141" t="s">
        <v>7318</v>
      </c>
      <c r="N2244" s="184" t="n">
        <v>43320</v>
      </c>
      <c r="O2244" s="479" t="s">
        <v>7319</v>
      </c>
      <c r="P2244" s="141" t="n">
        <v>1</v>
      </c>
      <c r="Q2244" s="15" t="s">
        <v>45</v>
      </c>
    </row>
    <row r="2245" customFormat="false" ht="13.8" hidden="false" customHeight="false" outlineLevel="0" collapsed="false">
      <c r="A2245" s="348" t="s">
        <v>7136</v>
      </c>
      <c r="B2245" s="19" t="s">
        <v>7320</v>
      </c>
      <c r="C2245" s="98" t="s">
        <v>7321</v>
      </c>
      <c r="D2245" s="84" t="s">
        <v>4339</v>
      </c>
      <c r="E2245" s="91" t="s">
        <v>7322</v>
      </c>
      <c r="F2245" s="19" t="s">
        <v>48</v>
      </c>
      <c r="G2245" s="19" t="n">
        <v>4100</v>
      </c>
      <c r="H2245" s="97"/>
      <c r="I2245" s="97"/>
      <c r="J2245" s="97"/>
      <c r="K2245" s="97"/>
      <c r="L2245" s="97"/>
      <c r="M2245" s="19" t="s">
        <v>7323</v>
      </c>
      <c r="N2245" s="20" t="n">
        <v>43320</v>
      </c>
      <c r="O2245" s="207" t="s">
        <v>15</v>
      </c>
      <c r="P2245" s="19" t="n">
        <v>1</v>
      </c>
      <c r="Q2245" s="15" t="s">
        <v>45</v>
      </c>
    </row>
    <row r="2246" customFormat="false" ht="13.8" hidden="false" customHeight="false" outlineLevel="0" collapsed="false">
      <c r="A2246" s="19" t="s">
        <v>7139</v>
      </c>
      <c r="B2246" s="203" t="s">
        <v>180</v>
      </c>
      <c r="C2246" s="203" t="n">
        <v>79258212865</v>
      </c>
      <c r="D2246" s="19" t="s">
        <v>476</v>
      </c>
      <c r="E2246" s="91" t="s">
        <v>7324</v>
      </c>
      <c r="F2246" s="97"/>
      <c r="G2246" s="97"/>
      <c r="H2246" s="97"/>
      <c r="I2246" s="97"/>
      <c r="J2246" s="97"/>
      <c r="K2246" s="97"/>
      <c r="L2246" s="97"/>
      <c r="M2246" s="97"/>
      <c r="N2246" s="97"/>
      <c r="O2246" s="134" t="s">
        <v>5692</v>
      </c>
      <c r="P2246" s="19" t="n">
        <v>1</v>
      </c>
      <c r="Q2246" s="15" t="s">
        <v>45</v>
      </c>
    </row>
    <row r="2247" customFormat="false" ht="13.8" hidden="false" customHeight="false" outlineLevel="0" collapsed="false">
      <c r="A2247" s="3" t="s">
        <v>34</v>
      </c>
      <c r="B2247" s="59" t="s">
        <v>1</v>
      </c>
      <c r="C2247" s="4" t="s">
        <v>35</v>
      </c>
      <c r="D2247" s="4" t="s">
        <v>3</v>
      </c>
      <c r="E2247" s="4" t="s">
        <v>1021</v>
      </c>
      <c r="F2247" s="5" t="s">
        <v>37</v>
      </c>
      <c r="G2247" s="4" t="s">
        <v>38</v>
      </c>
      <c r="H2247" s="6" t="s">
        <v>39</v>
      </c>
      <c r="I2247" s="6"/>
      <c r="J2247" s="6"/>
      <c r="K2247" s="6" t="s">
        <v>40</v>
      </c>
      <c r="L2247" s="6"/>
      <c r="M2247" s="4" t="s">
        <v>41</v>
      </c>
      <c r="N2247" s="6" t="s">
        <v>42</v>
      </c>
      <c r="O2247" s="370" t="s">
        <v>43</v>
      </c>
      <c r="P2247" s="4" t="s">
        <v>44</v>
      </c>
      <c r="Q2247" s="15" t="s">
        <v>45</v>
      </c>
    </row>
    <row r="2248" customFormat="false" ht="13.8" hidden="false" customHeight="false" outlineLevel="0" collapsed="false">
      <c r="A2248" s="60" t="n">
        <v>43321</v>
      </c>
      <c r="B2248" s="374" t="s">
        <v>349</v>
      </c>
      <c r="C2248" s="62"/>
      <c r="D2248" s="62"/>
      <c r="E2248" s="63"/>
      <c r="F2248" s="64" t="n">
        <f aca="false">G2248+H2248+K2248</f>
        <v>119350</v>
      </c>
      <c r="G2248" s="65" t="n">
        <f aca="false">SUM(G2249:G2292)</f>
        <v>111550</v>
      </c>
      <c r="H2248" s="131" t="n">
        <f aca="false">SUM(H2249:H2292)</f>
        <v>7800</v>
      </c>
      <c r="I2248" s="65"/>
      <c r="J2248" s="65"/>
      <c r="K2248" s="65" t="n">
        <f aca="false">SUM(K2249:K2286)</f>
        <v>0</v>
      </c>
      <c r="L2248" s="65"/>
      <c r="M2248" s="281"/>
      <c r="N2248" s="281"/>
      <c r="O2248" s="62"/>
      <c r="P2248" s="65" t="n">
        <f aca="false">SUM(P2249:P24198)</f>
        <v>6.6469795352637E+034</v>
      </c>
      <c r="Q2248" s="15" t="s">
        <v>45</v>
      </c>
    </row>
    <row r="2249" customFormat="false" ht="13.8" hidden="false" customHeight="false" outlineLevel="0" collapsed="false">
      <c r="A2249" s="588" t="s">
        <v>1810</v>
      </c>
      <c r="B2249" s="589" t="s">
        <v>1090</v>
      </c>
      <c r="C2249" s="198" t="s">
        <v>7325</v>
      </c>
      <c r="D2249" s="196" t="s">
        <v>1308</v>
      </c>
      <c r="E2249" s="198" t="s">
        <v>7326</v>
      </c>
      <c r="F2249" s="196" t="s">
        <v>7327</v>
      </c>
      <c r="G2249" s="199" t="n">
        <v>5000</v>
      </c>
      <c r="H2249" s="590"/>
      <c r="I2249" s="590"/>
      <c r="J2249" s="590"/>
      <c r="K2249" s="590"/>
      <c r="L2249" s="591"/>
      <c r="M2249" s="24" t="s">
        <v>7328</v>
      </c>
      <c r="N2249" s="590"/>
      <c r="O2249" s="207" t="s">
        <v>15</v>
      </c>
      <c r="P2249" s="592" t="n">
        <v>1</v>
      </c>
      <c r="Q2249" s="15" t="s">
        <v>45</v>
      </c>
    </row>
    <row r="2250" customFormat="false" ht="13.8" hidden="false" customHeight="false" outlineLevel="0" collapsed="false">
      <c r="A2250" s="588" t="s">
        <v>1814</v>
      </c>
      <c r="B2250" s="593" t="s">
        <v>7329</v>
      </c>
      <c r="C2250" s="87" t="s">
        <v>7330</v>
      </c>
      <c r="D2250" s="196" t="s">
        <v>1308</v>
      </c>
      <c r="E2250" s="87" t="s">
        <v>7331</v>
      </c>
      <c r="G2250" s="86" t="s">
        <v>328</v>
      </c>
      <c r="H2250" s="86"/>
      <c r="I2250" s="86"/>
      <c r="J2250" s="86"/>
      <c r="K2250" s="86"/>
      <c r="L2250" s="86"/>
      <c r="M2250" s="594"/>
      <c r="N2250" s="594"/>
      <c r="O2250" s="595" t="s">
        <v>7332</v>
      </c>
      <c r="P2250" s="86" t="n">
        <v>1</v>
      </c>
      <c r="Q2250" s="15" t="s">
        <v>45</v>
      </c>
    </row>
    <row r="2251" customFormat="false" ht="13.8" hidden="false" customHeight="false" outlineLevel="0" collapsed="false">
      <c r="A2251" s="588" t="s">
        <v>1819</v>
      </c>
      <c r="B2251" s="229" t="n">
        <v>0.413194444444444</v>
      </c>
      <c r="C2251" s="204" t="n">
        <v>89772935832</v>
      </c>
      <c r="D2251" s="178" t="s">
        <v>110</v>
      </c>
      <c r="E2251" s="204" t="s">
        <v>7333</v>
      </c>
      <c r="F2251" s="178"/>
      <c r="G2251" s="178"/>
      <c r="H2251" s="205"/>
      <c r="I2251" s="205"/>
      <c r="J2251" s="205"/>
      <c r="K2251" s="205"/>
      <c r="L2251" s="205"/>
      <c r="M2251" s="205"/>
      <c r="N2251" s="205"/>
      <c r="O2251" s="596" t="s">
        <v>3007</v>
      </c>
      <c r="P2251" s="178" t="n">
        <v>1</v>
      </c>
      <c r="Q2251" s="15" t="s">
        <v>45</v>
      </c>
    </row>
    <row r="2252" customFormat="false" ht="13.8" hidden="false" customHeight="false" outlineLevel="0" collapsed="false">
      <c r="A2252" s="19" t="s">
        <v>7334</v>
      </c>
      <c r="B2252" s="19" t="s">
        <v>7334</v>
      </c>
      <c r="C2252" s="19" t="s">
        <v>7334</v>
      </c>
      <c r="D2252" s="196" t="s">
        <v>1308</v>
      </c>
      <c r="E2252" s="91" t="s">
        <v>7335</v>
      </c>
      <c r="F2252" s="19" t="s">
        <v>7334</v>
      </c>
      <c r="G2252" s="19" t="n">
        <v>8700</v>
      </c>
      <c r="H2252" s="97"/>
      <c r="I2252" s="97"/>
      <c r="J2252" s="97"/>
      <c r="K2252" s="97"/>
      <c r="L2252" s="97"/>
      <c r="M2252" s="19" t="s">
        <v>4285</v>
      </c>
      <c r="N2252" s="20" t="n">
        <v>43322</v>
      </c>
      <c r="O2252" s="207" t="s">
        <v>7336</v>
      </c>
      <c r="P2252" s="19" t="n">
        <v>1</v>
      </c>
      <c r="Q2252" s="15" t="s">
        <v>45</v>
      </c>
    </row>
    <row r="2253" customFormat="false" ht="13.8" hidden="false" customHeight="false" outlineLevel="0" collapsed="false">
      <c r="A2253" s="588" t="s">
        <v>1673</v>
      </c>
      <c r="B2253" s="110" t="n">
        <v>0.421527777777778</v>
      </c>
      <c r="C2253" s="19" t="n">
        <v>84954127618</v>
      </c>
      <c r="D2253" s="19" t="s">
        <v>110</v>
      </c>
      <c r="E2253" s="19" t="s">
        <v>7337</v>
      </c>
      <c r="F2253" s="19" t="s">
        <v>3584</v>
      </c>
      <c r="G2253" s="97"/>
      <c r="H2253" s="97"/>
      <c r="I2253" s="97"/>
      <c r="J2253" s="97"/>
      <c r="K2253" s="97"/>
      <c r="L2253" s="97"/>
      <c r="M2253" s="97"/>
      <c r="N2253" s="97"/>
      <c r="O2253" s="402" t="s">
        <v>7338</v>
      </c>
      <c r="P2253" s="19" t="n">
        <v>1</v>
      </c>
      <c r="Q2253" s="15" t="s">
        <v>45</v>
      </c>
    </row>
    <row r="2254" customFormat="false" ht="13.8" hidden="false" customHeight="false" outlineLevel="0" collapsed="false">
      <c r="A2254" s="588" t="s">
        <v>1678</v>
      </c>
      <c r="B2254" s="150" t="n">
        <v>43414</v>
      </c>
      <c r="C2254" s="19" t="s">
        <v>7339</v>
      </c>
      <c r="D2254" s="196" t="s">
        <v>1308</v>
      </c>
      <c r="E2254" s="91" t="s">
        <v>7340</v>
      </c>
      <c r="F2254" s="97"/>
      <c r="G2254" s="19" t="s">
        <v>933</v>
      </c>
      <c r="H2254" s="97"/>
      <c r="I2254" s="97"/>
      <c r="J2254" s="97"/>
      <c r="K2254" s="97"/>
      <c r="L2254" s="97"/>
      <c r="M2254" s="97"/>
      <c r="N2254" s="97"/>
      <c r="O2254" s="451" t="s">
        <v>7341</v>
      </c>
      <c r="P2254" s="19" t="n">
        <v>1</v>
      </c>
      <c r="Q2254" s="15" t="s">
        <v>45</v>
      </c>
    </row>
    <row r="2255" customFormat="false" ht="13.8" hidden="false" customHeight="false" outlineLevel="0" collapsed="false">
      <c r="A2255" s="588" t="s">
        <v>1732</v>
      </c>
      <c r="B2255" s="110" t="n">
        <v>0.430555555555556</v>
      </c>
      <c r="C2255" s="56" t="n">
        <v>79653992206</v>
      </c>
      <c r="D2255" s="19" t="s">
        <v>110</v>
      </c>
      <c r="E2255" s="15" t="s">
        <v>7342</v>
      </c>
      <c r="F2255" s="19" t="s">
        <v>48</v>
      </c>
      <c r="G2255" s="97"/>
      <c r="H2255" s="97"/>
      <c r="I2255" s="97"/>
      <c r="J2255" s="97"/>
      <c r="K2255" s="97"/>
      <c r="L2255" s="97"/>
      <c r="M2255" s="97"/>
      <c r="N2255" s="97"/>
      <c r="O2255" s="207" t="s">
        <v>7343</v>
      </c>
      <c r="P2255" s="19" t="n">
        <v>1</v>
      </c>
      <c r="Q2255" s="15" t="s">
        <v>45</v>
      </c>
    </row>
    <row r="2256" customFormat="false" ht="13.8" hidden="false" customHeight="false" outlineLevel="0" collapsed="false">
      <c r="A2256" s="19" t="s">
        <v>7344</v>
      </c>
      <c r="B2256" s="19" t="s">
        <v>7344</v>
      </c>
      <c r="C2256" s="19" t="s">
        <v>7345</v>
      </c>
      <c r="D2256" s="196" t="s">
        <v>1308</v>
      </c>
      <c r="E2256" s="19" t="s">
        <v>7346</v>
      </c>
      <c r="F2256" s="19" t="s">
        <v>7347</v>
      </c>
      <c r="G2256" s="19" t="n">
        <v>6500</v>
      </c>
      <c r="H2256" s="97"/>
      <c r="I2256" s="97"/>
      <c r="J2256" s="97"/>
      <c r="K2256" s="97"/>
      <c r="L2256" s="97"/>
      <c r="M2256" s="19" t="s">
        <v>7348</v>
      </c>
      <c r="N2256" s="20" t="n">
        <v>43322</v>
      </c>
      <c r="O2256" s="207" t="s">
        <v>15</v>
      </c>
      <c r="P2256" s="19" t="n">
        <v>1</v>
      </c>
      <c r="Q2256" s="15" t="s">
        <v>45</v>
      </c>
    </row>
    <row r="2257" customFormat="false" ht="13.8" hidden="false" customHeight="false" outlineLevel="0" collapsed="false">
      <c r="A2257" s="588" t="s">
        <v>1833</v>
      </c>
      <c r="B2257" s="19" t="s">
        <v>200</v>
      </c>
      <c r="C2257" s="91" t="s">
        <v>7349</v>
      </c>
      <c r="D2257" s="84" t="s">
        <v>4339</v>
      </c>
      <c r="E2257" s="91" t="s">
        <v>7350</v>
      </c>
      <c r="F2257" s="91" t="s">
        <v>7351</v>
      </c>
      <c r="G2257" s="19" t="s">
        <v>1708</v>
      </c>
      <c r="H2257" s="97"/>
      <c r="I2257" s="97"/>
      <c r="J2257" s="97"/>
      <c r="K2257" s="97"/>
      <c r="L2257" s="97"/>
      <c r="M2257" s="97"/>
      <c r="N2257" s="97"/>
      <c r="O2257" s="597" t="s">
        <v>7352</v>
      </c>
      <c r="P2257" s="19" t="n">
        <v>1</v>
      </c>
      <c r="Q2257" s="15" t="s">
        <v>45</v>
      </c>
    </row>
    <row r="2258" customFormat="false" ht="13.8" hidden="false" customHeight="false" outlineLevel="0" collapsed="false">
      <c r="A2258" s="588" t="s">
        <v>1839</v>
      </c>
      <c r="B2258" s="19" t="s">
        <v>541</v>
      </c>
      <c r="C2258" s="19" t="s">
        <v>7353</v>
      </c>
      <c r="D2258" s="84" t="s">
        <v>4339</v>
      </c>
      <c r="E2258" s="91" t="s">
        <v>7354</v>
      </c>
      <c r="F2258" s="19" t="s">
        <v>7355</v>
      </c>
      <c r="G2258" s="19" t="n">
        <v>13800</v>
      </c>
      <c r="H2258" s="97"/>
      <c r="I2258" s="97"/>
      <c r="J2258" s="97"/>
      <c r="K2258" s="97"/>
      <c r="L2258" s="97"/>
      <c r="M2258" s="19" t="s">
        <v>7356</v>
      </c>
      <c r="N2258" s="20" t="n">
        <v>43324</v>
      </c>
      <c r="O2258" s="207" t="s">
        <v>15</v>
      </c>
      <c r="P2258" s="19" t="n">
        <v>1</v>
      </c>
      <c r="Q2258" s="15" t="s">
        <v>45</v>
      </c>
    </row>
    <row r="2259" customFormat="false" ht="13.8" hidden="false" customHeight="false" outlineLevel="0" collapsed="false">
      <c r="A2259" s="588" t="s">
        <v>1746</v>
      </c>
      <c r="B2259" s="110" t="n">
        <v>0.454166666666667</v>
      </c>
      <c r="C2259" s="19" t="s">
        <v>7357</v>
      </c>
      <c r="D2259" s="19" t="s">
        <v>110</v>
      </c>
      <c r="E2259" s="19" t="s">
        <v>7358</v>
      </c>
      <c r="F2259" s="19" t="s">
        <v>7359</v>
      </c>
      <c r="G2259" s="19" t="s">
        <v>908</v>
      </c>
      <c r="H2259" s="19" t="s">
        <v>804</v>
      </c>
      <c r="I2259" s="97"/>
      <c r="J2259" s="97"/>
      <c r="K2259" s="97"/>
      <c r="L2259" s="97"/>
      <c r="M2259" s="97"/>
      <c r="N2259" s="97"/>
      <c r="O2259" s="332" t="s">
        <v>7360</v>
      </c>
      <c r="P2259" s="19" t="n">
        <v>1</v>
      </c>
      <c r="Q2259" s="15" t="s">
        <v>45</v>
      </c>
    </row>
    <row r="2260" customFormat="false" ht="13.8" hidden="false" customHeight="false" outlineLevel="0" collapsed="false">
      <c r="A2260" s="580" t="s">
        <v>1673</v>
      </c>
      <c r="B2260" s="581" t="n">
        <v>0.428472222222222</v>
      </c>
      <c r="C2260" s="122" t="s">
        <v>7198</v>
      </c>
      <c r="D2260" s="122" t="s">
        <v>110</v>
      </c>
      <c r="E2260" s="122" t="s">
        <v>7361</v>
      </c>
      <c r="F2260" s="122" t="s">
        <v>7362</v>
      </c>
      <c r="G2260" s="122"/>
      <c r="H2260" s="223"/>
      <c r="I2260" s="223"/>
      <c r="J2260" s="223"/>
      <c r="K2260" s="223"/>
      <c r="L2260" s="223"/>
      <c r="M2260" s="223"/>
      <c r="N2260" s="223"/>
      <c r="O2260" s="247" t="s">
        <v>7363</v>
      </c>
      <c r="P2260" s="122" t="n">
        <v>1</v>
      </c>
      <c r="Q2260" s="15" t="s">
        <v>45</v>
      </c>
    </row>
    <row r="2261" customFormat="false" ht="13.8" hidden="false" customHeight="false" outlineLevel="0" collapsed="false">
      <c r="A2261" s="588" t="s">
        <v>1696</v>
      </c>
      <c r="B2261" s="91" t="s">
        <v>930</v>
      </c>
      <c r="C2261" s="91" t="s">
        <v>7364</v>
      </c>
      <c r="D2261" s="84" t="s">
        <v>4339</v>
      </c>
      <c r="E2261" s="91" t="s">
        <v>7365</v>
      </c>
      <c r="F2261" s="91" t="s">
        <v>48</v>
      </c>
      <c r="G2261" s="19" t="n">
        <v>4300</v>
      </c>
      <c r="H2261" s="97"/>
      <c r="I2261" s="97"/>
      <c r="J2261" s="97"/>
      <c r="K2261" s="97"/>
      <c r="M2261" s="24" t="s">
        <v>7366</v>
      </c>
      <c r="N2261" s="20" t="n">
        <v>43321</v>
      </c>
      <c r="O2261" s="207" t="s">
        <v>15</v>
      </c>
      <c r="P2261" s="19" t="n">
        <v>1</v>
      </c>
      <c r="Q2261" s="15" t="s">
        <v>45</v>
      </c>
    </row>
    <row r="2262" customFormat="false" ht="13.8" hidden="false" customHeight="false" outlineLevel="0" collapsed="false">
      <c r="A2262" s="588" t="s">
        <v>1758</v>
      </c>
      <c r="B2262" s="110" t="n">
        <v>0.461111111111111</v>
      </c>
      <c r="C2262" s="19" t="s">
        <v>7367</v>
      </c>
      <c r="D2262" s="19" t="s">
        <v>110</v>
      </c>
      <c r="E2262" s="91" t="s">
        <v>7368</v>
      </c>
      <c r="F2262" s="19" t="s">
        <v>7369</v>
      </c>
      <c r="G2262" s="19" t="n">
        <v>4500</v>
      </c>
      <c r="H2262" s="97"/>
      <c r="I2262" s="97"/>
      <c r="J2262" s="97"/>
      <c r="K2262" s="97"/>
      <c r="M2262" s="24" t="s">
        <v>7348</v>
      </c>
      <c r="N2262" s="20" t="n">
        <v>43327</v>
      </c>
      <c r="O2262" s="207" t="s">
        <v>7370</v>
      </c>
      <c r="P2262" s="19" t="n">
        <v>1</v>
      </c>
      <c r="Q2262" s="15" t="s">
        <v>45</v>
      </c>
    </row>
    <row r="2263" customFormat="false" ht="13.8" hidden="false" customHeight="false" outlineLevel="0" collapsed="false">
      <c r="A2263" s="598" t="s">
        <v>1761</v>
      </c>
      <c r="B2263" s="249" t="n">
        <v>0.461111111111111</v>
      </c>
      <c r="C2263" s="95" t="s">
        <v>7371</v>
      </c>
      <c r="D2263" s="280" t="s">
        <v>1308</v>
      </c>
      <c r="E2263" s="141" t="s">
        <v>7372</v>
      </c>
      <c r="F2263" s="141" t="s">
        <v>5396</v>
      </c>
      <c r="G2263" s="141" t="s">
        <v>3615</v>
      </c>
      <c r="H2263" s="183"/>
      <c r="I2263" s="183"/>
      <c r="J2263" s="183"/>
      <c r="K2263" s="183"/>
      <c r="L2263" s="183"/>
      <c r="M2263" s="141" t="s">
        <v>7373</v>
      </c>
      <c r="N2263" s="184" t="n">
        <v>43321</v>
      </c>
      <c r="O2263" s="599" t="s">
        <v>7374</v>
      </c>
      <c r="P2263" s="183"/>
      <c r="Q2263" s="15" t="s">
        <v>45</v>
      </c>
      <c r="R2263" s="278"/>
      <c r="S2263" s="278"/>
      <c r="T2263" s="278"/>
      <c r="U2263" s="278"/>
      <c r="V2263" s="278"/>
      <c r="W2263" s="278"/>
      <c r="X2263" s="278"/>
      <c r="Y2263" s="278"/>
      <c r="Z2263" s="278"/>
      <c r="AA2263" s="278"/>
      <c r="AB2263" s="278"/>
      <c r="AC2263" s="278"/>
      <c r="AD2263" s="278"/>
      <c r="AE2263" s="278"/>
      <c r="AF2263" s="278"/>
      <c r="AG2263" s="278"/>
      <c r="AH2263" s="278"/>
      <c r="AI2263" s="278"/>
      <c r="AJ2263" s="278"/>
      <c r="AK2263" s="278"/>
    </row>
    <row r="2264" customFormat="false" ht="13.8" hidden="false" customHeight="false" outlineLevel="0" collapsed="false">
      <c r="A2264" s="588" t="s">
        <v>1765</v>
      </c>
      <c r="B2264" s="20" t="n">
        <v>43231</v>
      </c>
      <c r="C2264" s="91" t="s">
        <v>7375</v>
      </c>
      <c r="D2264" s="84" t="s">
        <v>4339</v>
      </c>
      <c r="E2264" s="91" t="s">
        <v>7376</v>
      </c>
      <c r="F2264" s="91" t="s">
        <v>48</v>
      </c>
      <c r="G2264" s="19" t="n">
        <v>4400</v>
      </c>
      <c r="H2264" s="97"/>
      <c r="I2264" s="97"/>
      <c r="J2264" s="97"/>
      <c r="K2264" s="97"/>
      <c r="L2264" s="97"/>
      <c r="M2264" s="19" t="s">
        <v>7377</v>
      </c>
      <c r="N2264" s="20" t="n">
        <v>43321</v>
      </c>
      <c r="O2264" s="207" t="s">
        <v>15</v>
      </c>
      <c r="P2264" s="19" t="n">
        <v>1</v>
      </c>
      <c r="Q2264" s="15" t="s">
        <v>45</v>
      </c>
    </row>
    <row r="2265" customFormat="false" ht="13.8" hidden="false" customHeight="false" outlineLevel="0" collapsed="false">
      <c r="A2265" s="588" t="s">
        <v>4300</v>
      </c>
      <c r="B2265" s="150" t="n">
        <v>43445</v>
      </c>
      <c r="C2265" s="19" t="s">
        <v>7378</v>
      </c>
      <c r="D2265" s="196" t="s">
        <v>1308</v>
      </c>
      <c r="E2265" s="19" t="s">
        <v>7379</v>
      </c>
      <c r="F2265" s="19" t="s">
        <v>5574</v>
      </c>
      <c r="G2265" s="19" t="s">
        <v>328</v>
      </c>
      <c r="H2265" s="97"/>
      <c r="I2265" s="97"/>
      <c r="J2265" s="97"/>
      <c r="K2265" s="97"/>
      <c r="L2265" s="97"/>
      <c r="M2265" s="97"/>
      <c r="N2265" s="97"/>
      <c r="O2265" s="337" t="s">
        <v>7380</v>
      </c>
      <c r="P2265" s="97"/>
      <c r="Q2265" s="15" t="s">
        <v>45</v>
      </c>
    </row>
    <row r="2266" customFormat="false" ht="13.8" hidden="false" customHeight="false" outlineLevel="0" collapsed="false">
      <c r="A2266" s="588" t="s">
        <v>4304</v>
      </c>
      <c r="B2266" s="19" t="s">
        <v>2251</v>
      </c>
      <c r="C2266" s="19" t="s">
        <v>7381</v>
      </c>
      <c r="D2266" s="84" t="s">
        <v>4339</v>
      </c>
      <c r="E2266" s="19" t="s">
        <v>7381</v>
      </c>
      <c r="F2266" s="19" t="s">
        <v>7382</v>
      </c>
      <c r="G2266" s="97"/>
      <c r="H2266" s="19" t="n">
        <v>7800</v>
      </c>
      <c r="I2266" s="97"/>
      <c r="J2266" s="97"/>
      <c r="K2266" s="97"/>
      <c r="L2266" s="97"/>
      <c r="M2266" s="97"/>
      <c r="N2266" s="97"/>
      <c r="O2266" s="207" t="s">
        <v>7383</v>
      </c>
      <c r="P2266" s="19" t="n">
        <v>1</v>
      </c>
      <c r="Q2266" s="15" t="s">
        <v>45</v>
      </c>
    </row>
    <row r="2267" customFormat="false" ht="13.8" hidden="false" customHeight="false" outlineLevel="0" collapsed="false">
      <c r="A2267" s="588" t="s">
        <v>4309</v>
      </c>
      <c r="B2267" s="110" t="n">
        <v>0.486111111111111</v>
      </c>
      <c r="C2267" s="19" t="s">
        <v>7384</v>
      </c>
      <c r="D2267" s="19" t="s">
        <v>5138</v>
      </c>
      <c r="E2267" s="24" t="s">
        <v>7384</v>
      </c>
      <c r="F2267" s="19" t="s">
        <v>7385</v>
      </c>
      <c r="G2267" s="19" t="n">
        <v>5000</v>
      </c>
      <c r="H2267" s="97"/>
      <c r="I2267" s="97"/>
      <c r="J2267" s="97"/>
      <c r="K2267" s="97"/>
      <c r="M2267" s="24" t="s">
        <v>7386</v>
      </c>
      <c r="N2267" s="20" t="n">
        <v>43324</v>
      </c>
      <c r="O2267" s="186" t="s">
        <v>7384</v>
      </c>
      <c r="P2267" s="19" t="n">
        <v>1</v>
      </c>
      <c r="Q2267" s="15" t="s">
        <v>45</v>
      </c>
    </row>
    <row r="2268" customFormat="false" ht="13.8" hidden="false" customHeight="false" outlineLevel="0" collapsed="false">
      <c r="A2268" s="588" t="s">
        <v>1781</v>
      </c>
      <c r="B2268" s="19" t="s">
        <v>7387</v>
      </c>
      <c r="C2268" s="178" t="s">
        <v>7388</v>
      </c>
      <c r="D2268" s="196" t="s">
        <v>1308</v>
      </c>
      <c r="E2268" s="91" t="s">
        <v>7389</v>
      </c>
      <c r="F2268" s="19" t="s">
        <v>7390</v>
      </c>
      <c r="G2268" s="19" t="n">
        <v>6300</v>
      </c>
      <c r="H2268" s="97"/>
      <c r="I2268" s="97"/>
      <c r="J2268" s="97"/>
      <c r="K2268" s="97"/>
      <c r="L2268" s="97"/>
      <c r="M2268" s="19" t="s">
        <v>7391</v>
      </c>
      <c r="N2268" s="20" t="n">
        <v>43321</v>
      </c>
      <c r="O2268" s="207" t="s">
        <v>15</v>
      </c>
      <c r="P2268" s="97"/>
      <c r="Q2268" s="15" t="s">
        <v>45</v>
      </c>
    </row>
    <row r="2269" customFormat="false" ht="13.8" hidden="false" customHeight="false" outlineLevel="0" collapsed="false">
      <c r="A2269" s="588" t="s">
        <v>1914</v>
      </c>
      <c r="B2269" s="110" t="n">
        <v>0.489583333333333</v>
      </c>
      <c r="C2269" s="19" t="s">
        <v>7392</v>
      </c>
      <c r="D2269" s="19" t="s">
        <v>110</v>
      </c>
      <c r="E2269" s="19" t="s">
        <v>7393</v>
      </c>
      <c r="F2269" s="19" t="s">
        <v>7394</v>
      </c>
      <c r="G2269" s="19" t="s">
        <v>3388</v>
      </c>
      <c r="H2269" s="97"/>
      <c r="I2269" s="97"/>
      <c r="J2269" s="97"/>
      <c r="K2269" s="97"/>
      <c r="L2269" s="97"/>
      <c r="M2269" s="97"/>
      <c r="N2269" s="97"/>
      <c r="O2269" s="152" t="s">
        <v>7395</v>
      </c>
      <c r="P2269" s="19" t="n">
        <v>1</v>
      </c>
      <c r="Q2269" s="15" t="s">
        <v>45</v>
      </c>
    </row>
    <row r="2270" customFormat="false" ht="13.8" hidden="false" customHeight="false" outlineLevel="0" collapsed="false">
      <c r="A2270" s="588" t="s">
        <v>1917</v>
      </c>
      <c r="B2270" s="110" t="n">
        <v>0.501388888888889</v>
      </c>
      <c r="C2270" s="19" t="s">
        <v>7396</v>
      </c>
      <c r="D2270" s="19" t="s">
        <v>110</v>
      </c>
      <c r="E2270" s="19" t="s">
        <v>7397</v>
      </c>
      <c r="F2270" s="19" t="s">
        <v>7398</v>
      </c>
      <c r="G2270" s="19"/>
      <c r="H2270" s="19" t="s">
        <v>1053</v>
      </c>
      <c r="I2270" s="97"/>
      <c r="J2270" s="97"/>
      <c r="K2270" s="97"/>
      <c r="L2270" s="97"/>
      <c r="M2270" s="97"/>
      <c r="N2270" s="97"/>
      <c r="O2270" s="152" t="s">
        <v>7395</v>
      </c>
      <c r="P2270" s="19" t="n">
        <v>1</v>
      </c>
      <c r="Q2270" s="15" t="s">
        <v>45</v>
      </c>
    </row>
    <row r="2271" customFormat="false" ht="13.8" hidden="false" customHeight="false" outlineLevel="0" collapsed="false">
      <c r="A2271" s="588" t="s">
        <v>4421</v>
      </c>
      <c r="B2271" s="20" t="n">
        <v>43143</v>
      </c>
      <c r="C2271" s="19" t="s">
        <v>7399</v>
      </c>
      <c r="D2271" s="196" t="s">
        <v>1308</v>
      </c>
      <c r="E2271" s="91" t="s">
        <v>7400</v>
      </c>
      <c r="F2271" s="97"/>
      <c r="G2271" s="19" t="s">
        <v>2808</v>
      </c>
      <c r="H2271" s="97"/>
      <c r="I2271" s="97"/>
      <c r="J2271" s="97"/>
      <c r="K2271" s="97"/>
      <c r="L2271" s="97"/>
      <c r="M2271" s="97"/>
      <c r="N2271" s="97"/>
      <c r="O2271" s="152" t="s">
        <v>7395</v>
      </c>
      <c r="P2271" s="19" t="n">
        <v>1</v>
      </c>
      <c r="Q2271" s="15" t="s">
        <v>45</v>
      </c>
    </row>
    <row r="2272" customFormat="false" ht="13.8" hidden="false" customHeight="false" outlineLevel="0" collapsed="false">
      <c r="A2272" s="588" t="s">
        <v>3012</v>
      </c>
      <c r="B2272" s="19" t="s">
        <v>122</v>
      </c>
      <c r="C2272" s="19" t="s">
        <v>7401</v>
      </c>
      <c r="D2272" s="84" t="s">
        <v>4339</v>
      </c>
      <c r="E2272" s="91" t="s">
        <v>7402</v>
      </c>
      <c r="F2272" s="19" t="s">
        <v>6312</v>
      </c>
      <c r="G2272" s="19" t="s">
        <v>328</v>
      </c>
      <c r="H2272" s="97"/>
      <c r="I2272" s="97"/>
      <c r="J2272" s="97"/>
      <c r="K2272" s="97"/>
      <c r="L2272" s="97"/>
      <c r="M2272" s="97"/>
      <c r="N2272" s="97"/>
      <c r="O2272" s="163" t="s">
        <v>7403</v>
      </c>
      <c r="P2272" s="19" t="n">
        <v>1</v>
      </c>
      <c r="Q2272" s="15" t="s">
        <v>45</v>
      </c>
    </row>
    <row r="2273" customFormat="false" ht="13.8" hidden="false" customHeight="false" outlineLevel="0" collapsed="false">
      <c r="A2273" s="588" t="s">
        <v>1798</v>
      </c>
      <c r="B2273" s="19" t="s">
        <v>141</v>
      </c>
      <c r="C2273" s="19" t="s">
        <v>7404</v>
      </c>
      <c r="D2273" s="84" t="s">
        <v>4339</v>
      </c>
      <c r="E2273" s="91" t="s">
        <v>7405</v>
      </c>
      <c r="F2273" s="19" t="s">
        <v>5986</v>
      </c>
      <c r="G2273" s="97"/>
      <c r="H2273" s="97"/>
      <c r="I2273" s="97"/>
      <c r="J2273" s="97"/>
      <c r="K2273" s="97"/>
      <c r="L2273" s="97"/>
      <c r="M2273" s="97"/>
      <c r="N2273" s="97"/>
      <c r="O2273" s="152" t="s">
        <v>7406</v>
      </c>
      <c r="P2273" s="19" t="n">
        <v>1</v>
      </c>
      <c r="Q2273" s="15" t="s">
        <v>45</v>
      </c>
    </row>
    <row r="2274" customFormat="false" ht="13.8" hidden="false" customHeight="false" outlineLevel="0" collapsed="false">
      <c r="A2274" s="588" t="s">
        <v>1801</v>
      </c>
      <c r="B2274" s="110" t="n">
        <v>0.536111111111111</v>
      </c>
      <c r="C2274" s="19" t="s">
        <v>7407</v>
      </c>
      <c r="D2274" s="19" t="s">
        <v>110</v>
      </c>
      <c r="E2274" s="19" t="s">
        <v>6542</v>
      </c>
      <c r="F2274" s="91" t="s">
        <v>7408</v>
      </c>
      <c r="G2274" s="19" t="s">
        <v>7409</v>
      </c>
      <c r="H2274" s="97"/>
      <c r="I2274" s="97"/>
      <c r="J2274" s="97"/>
      <c r="K2274" s="97"/>
      <c r="L2274" s="97"/>
      <c r="M2274" s="97"/>
      <c r="N2274" s="97"/>
      <c r="O2274" s="251" t="s">
        <v>7410</v>
      </c>
      <c r="P2274" s="19" t="n">
        <v>1</v>
      </c>
      <c r="Q2274" s="15" t="s">
        <v>45</v>
      </c>
    </row>
    <row r="2275" customFormat="false" ht="13.8" hidden="false" customHeight="false" outlineLevel="0" collapsed="false">
      <c r="A2275" s="588" t="s">
        <v>3427</v>
      </c>
      <c r="B2275" s="19" t="s">
        <v>7411</v>
      </c>
      <c r="C2275" s="19" t="s">
        <v>7412</v>
      </c>
      <c r="D2275" s="84" t="s">
        <v>4339</v>
      </c>
      <c r="E2275" s="91" t="s">
        <v>7413</v>
      </c>
      <c r="F2275" s="97"/>
      <c r="G2275" s="97"/>
      <c r="H2275" s="97"/>
      <c r="I2275" s="97"/>
      <c r="J2275" s="97"/>
      <c r="K2275" s="97"/>
      <c r="L2275" s="97"/>
      <c r="M2275" s="97"/>
      <c r="N2275" s="97"/>
      <c r="O2275" s="247" t="s">
        <v>7414</v>
      </c>
      <c r="P2275" s="19" t="n">
        <v>1</v>
      </c>
      <c r="Q2275" s="15" t="s">
        <v>45</v>
      </c>
    </row>
    <row r="2276" customFormat="false" ht="13.8" hidden="false" customHeight="false" outlineLevel="0" collapsed="false">
      <c r="A2276" s="588" t="s">
        <v>3024</v>
      </c>
      <c r="B2276" s="19" t="s">
        <v>3378</v>
      </c>
      <c r="C2276" s="98" t="s">
        <v>7415</v>
      </c>
      <c r="D2276" s="84" t="s">
        <v>4339</v>
      </c>
      <c r="E2276" s="91" t="s">
        <v>7416</v>
      </c>
      <c r="F2276" s="19" t="s">
        <v>48</v>
      </c>
      <c r="G2276" s="19" t="n">
        <v>5100</v>
      </c>
      <c r="H2276" s="97"/>
      <c r="I2276" s="97"/>
      <c r="J2276" s="97"/>
      <c r="K2276" s="97"/>
      <c r="L2276" s="97"/>
      <c r="M2276" s="19" t="s">
        <v>7417</v>
      </c>
      <c r="N2276" s="20" t="n">
        <v>43321</v>
      </c>
      <c r="O2276" s="207" t="s">
        <v>15</v>
      </c>
      <c r="P2276" s="19" t="n">
        <v>1</v>
      </c>
      <c r="Q2276" s="15" t="s">
        <v>45</v>
      </c>
    </row>
    <row r="2277" customFormat="false" ht="13.8" hidden="false" customHeight="false" outlineLevel="0" collapsed="false">
      <c r="A2277" s="588" t="s">
        <v>3028</v>
      </c>
      <c r="B2277" s="150" t="n">
        <v>43386</v>
      </c>
      <c r="C2277" s="19" t="s">
        <v>7418</v>
      </c>
      <c r="D2277" s="196" t="s">
        <v>1308</v>
      </c>
      <c r="E2277" s="91" t="s">
        <v>7419</v>
      </c>
      <c r="F2277" s="97"/>
      <c r="G2277" s="97"/>
      <c r="H2277" s="97"/>
      <c r="I2277" s="97"/>
      <c r="J2277" s="97"/>
      <c r="K2277" s="97"/>
      <c r="L2277" s="97"/>
      <c r="M2277" s="97"/>
      <c r="N2277" s="97"/>
      <c r="O2277" s="363" t="s">
        <v>7420</v>
      </c>
      <c r="P2277" s="97"/>
      <c r="Q2277" s="15" t="s">
        <v>45</v>
      </c>
    </row>
    <row r="2278" customFormat="false" ht="13.8" hidden="false" customHeight="false" outlineLevel="0" collapsed="false">
      <c r="A2278" s="588" t="s">
        <v>3031</v>
      </c>
      <c r="B2278" s="19" t="s">
        <v>887</v>
      </c>
      <c r="C2278" s="19" t="s">
        <v>7421</v>
      </c>
      <c r="D2278" s="84" t="s">
        <v>4339</v>
      </c>
      <c r="E2278" s="91" t="s">
        <v>7422</v>
      </c>
      <c r="F2278" s="19" t="s">
        <v>4852</v>
      </c>
      <c r="G2278" s="19" t="n">
        <v>8750</v>
      </c>
      <c r="H2278" s="97"/>
      <c r="I2278" s="97"/>
      <c r="J2278" s="97"/>
      <c r="K2278" s="97"/>
      <c r="L2278" s="97"/>
      <c r="M2278" s="19" t="s">
        <v>7423</v>
      </c>
      <c r="N2278" s="20" t="n">
        <v>43322</v>
      </c>
      <c r="O2278" s="207" t="s">
        <v>15</v>
      </c>
      <c r="P2278" s="19" t="n">
        <v>1</v>
      </c>
      <c r="Q2278" s="15" t="s">
        <v>45</v>
      </c>
    </row>
    <row r="2279" customFormat="false" ht="13.8" hidden="false" customHeight="false" outlineLevel="0" collapsed="false">
      <c r="A2279" s="588" t="s">
        <v>3037</v>
      </c>
      <c r="B2279" s="19" t="s">
        <v>7424</v>
      </c>
      <c r="C2279" s="91" t="s">
        <v>7425</v>
      </c>
      <c r="D2279" s="196" t="s">
        <v>1308</v>
      </c>
      <c r="E2279" s="91" t="s">
        <v>7426</v>
      </c>
      <c r="F2279" s="19" t="s">
        <v>7427</v>
      </c>
      <c r="G2279" s="19" t="n">
        <v>4500</v>
      </c>
      <c r="H2279" s="97"/>
      <c r="I2279" s="97"/>
      <c r="J2279" s="97"/>
      <c r="K2279" s="97"/>
      <c r="L2279" s="97"/>
      <c r="M2279" s="19" t="s">
        <v>7428</v>
      </c>
      <c r="N2279" s="20" t="n">
        <v>43321</v>
      </c>
      <c r="O2279" s="207" t="s">
        <v>15</v>
      </c>
      <c r="P2279" s="19" t="n">
        <v>1</v>
      </c>
      <c r="Q2279" s="15" t="s">
        <v>45</v>
      </c>
    </row>
    <row r="2280" customFormat="false" ht="13.8" hidden="false" customHeight="false" outlineLevel="0" collapsed="false">
      <c r="A2280" s="588" t="s">
        <v>3043</v>
      </c>
      <c r="B2280" s="20" t="n">
        <v>43234</v>
      </c>
      <c r="C2280" s="91" t="s">
        <v>7429</v>
      </c>
      <c r="D2280" s="84" t="s">
        <v>4339</v>
      </c>
      <c r="E2280" s="91" t="s">
        <v>7430</v>
      </c>
      <c r="F2280" s="19" t="s">
        <v>5986</v>
      </c>
      <c r="G2280" s="19" t="n">
        <v>4700</v>
      </c>
      <c r="H2280" s="97"/>
      <c r="I2280" s="97"/>
      <c r="J2280" s="97"/>
      <c r="K2280" s="97"/>
      <c r="L2280" s="97"/>
      <c r="M2280" s="19" t="s">
        <v>7431</v>
      </c>
      <c r="N2280" s="20" t="n">
        <v>43321</v>
      </c>
      <c r="O2280" s="207" t="s">
        <v>15</v>
      </c>
      <c r="P2280" s="19" t="n">
        <v>1</v>
      </c>
      <c r="Q2280" s="15" t="s">
        <v>45</v>
      </c>
    </row>
    <row r="2281" customFormat="false" ht="13.8" hidden="false" customHeight="false" outlineLevel="0" collapsed="false">
      <c r="A2281" s="588" t="s">
        <v>3047</v>
      </c>
      <c r="B2281" s="110" t="n">
        <v>0.592361111111111</v>
      </c>
      <c r="C2281" s="56" t="s">
        <v>7432</v>
      </c>
      <c r="D2281" s="19" t="s">
        <v>6490</v>
      </c>
      <c r="E2281" s="19" t="s">
        <v>7433</v>
      </c>
      <c r="F2281" s="97"/>
      <c r="G2281" s="19" t="s">
        <v>1011</v>
      </c>
      <c r="H2281" s="97"/>
      <c r="I2281" s="97"/>
      <c r="J2281" s="97"/>
      <c r="K2281" s="97"/>
      <c r="L2281" s="97"/>
      <c r="M2281" s="97"/>
      <c r="N2281" s="97"/>
      <c r="O2281" s="137" t="s">
        <v>7434</v>
      </c>
      <c r="P2281" s="19" t="n">
        <v>1</v>
      </c>
      <c r="Q2281" s="15" t="s">
        <v>45</v>
      </c>
    </row>
    <row r="2282" customFormat="false" ht="13.8" hidden="false" customHeight="false" outlineLevel="0" collapsed="false">
      <c r="A2282" s="588" t="s">
        <v>3053</v>
      </c>
      <c r="B2282" s="97"/>
      <c r="C2282" s="19" t="n">
        <v>84955433729</v>
      </c>
      <c r="D2282" s="196" t="s">
        <v>1308</v>
      </c>
      <c r="E2282" s="19" t="s">
        <v>7435</v>
      </c>
      <c r="F2282" s="97"/>
      <c r="G2282" s="19" t="s">
        <v>7436</v>
      </c>
      <c r="H2282" s="97"/>
      <c r="I2282" s="97"/>
      <c r="J2282" s="97"/>
      <c r="K2282" s="97"/>
      <c r="L2282" s="97"/>
      <c r="M2282" s="97"/>
      <c r="N2282" s="97"/>
      <c r="O2282" s="481" t="s">
        <v>7437</v>
      </c>
      <c r="P2282" s="19" t="n">
        <v>1</v>
      </c>
      <c r="Q2282" s="15" t="s">
        <v>45</v>
      </c>
    </row>
    <row r="2283" customFormat="false" ht="13.8" hidden="false" customHeight="false" outlineLevel="0" collapsed="false">
      <c r="A2283" s="588" t="s">
        <v>3058</v>
      </c>
      <c r="B2283" s="141" t="s">
        <v>895</v>
      </c>
      <c r="C2283" s="141" t="s">
        <v>7438</v>
      </c>
      <c r="D2283" s="280" t="s">
        <v>1308</v>
      </c>
      <c r="E2283" s="95" t="s">
        <v>7439</v>
      </c>
      <c r="F2283" s="141" t="s">
        <v>102</v>
      </c>
      <c r="G2283" s="141" t="s">
        <v>564</v>
      </c>
      <c r="H2283" s="183"/>
      <c r="I2283" s="183"/>
      <c r="J2283" s="183"/>
      <c r="K2283" s="183"/>
      <c r="L2283" s="183"/>
      <c r="M2283" s="141" t="s">
        <v>7440</v>
      </c>
      <c r="N2283" s="184" t="n">
        <v>43322</v>
      </c>
      <c r="O2283" s="475" t="s">
        <v>7441</v>
      </c>
      <c r="P2283" s="205"/>
      <c r="Q2283" s="15" t="s">
        <v>45</v>
      </c>
      <c r="R2283" s="265"/>
      <c r="S2283" s="265"/>
      <c r="T2283" s="265"/>
      <c r="U2283" s="265"/>
      <c r="V2283" s="265"/>
      <c r="W2283" s="265"/>
      <c r="X2283" s="265"/>
      <c r="Y2283" s="265"/>
      <c r="Z2283" s="265"/>
      <c r="AA2283" s="265"/>
      <c r="AB2283" s="265"/>
      <c r="AC2283" s="265"/>
      <c r="AD2283" s="265"/>
      <c r="AE2283" s="265"/>
      <c r="AF2283" s="265"/>
      <c r="AG2283" s="265"/>
      <c r="AH2283" s="265"/>
      <c r="AI2283" s="265"/>
      <c r="AJ2283" s="265"/>
      <c r="AK2283" s="265"/>
    </row>
    <row r="2284" customFormat="false" ht="13.8" hidden="false" customHeight="false" outlineLevel="0" collapsed="false">
      <c r="A2284" s="588" t="s">
        <v>3062</v>
      </c>
      <c r="B2284" s="19" t="s">
        <v>4565</v>
      </c>
      <c r="C2284" s="19" t="s">
        <v>7442</v>
      </c>
      <c r="D2284" s="97"/>
      <c r="E2284" s="91" t="s">
        <v>7443</v>
      </c>
      <c r="F2284" s="19" t="s">
        <v>4852</v>
      </c>
      <c r="G2284" s="97"/>
      <c r="H2284" s="97"/>
      <c r="I2284" s="97"/>
      <c r="J2284" s="97"/>
      <c r="K2284" s="97"/>
      <c r="L2284" s="97"/>
      <c r="M2284" s="97"/>
      <c r="N2284" s="97"/>
      <c r="O2284" s="144" t="s">
        <v>7444</v>
      </c>
      <c r="P2284" s="19" t="n">
        <v>1</v>
      </c>
      <c r="Q2284" s="15" t="s">
        <v>45</v>
      </c>
    </row>
    <row r="2285" customFormat="false" ht="13.8" hidden="false" customHeight="false" outlineLevel="0" collapsed="false">
      <c r="A2285" s="588" t="s">
        <v>3067</v>
      </c>
      <c r="B2285" s="150" t="n">
        <v>43449</v>
      </c>
      <c r="C2285" s="24" t="s">
        <v>7445</v>
      </c>
      <c r="D2285" s="84" t="s">
        <v>4339</v>
      </c>
      <c r="E2285" s="91" t="s">
        <v>7446</v>
      </c>
      <c r="F2285" s="19" t="s">
        <v>102</v>
      </c>
      <c r="G2285" s="19" t="n">
        <v>2300</v>
      </c>
      <c r="H2285" s="97"/>
      <c r="I2285" s="97"/>
      <c r="J2285" s="97"/>
      <c r="K2285" s="97"/>
      <c r="L2285" s="97"/>
      <c r="M2285" s="19" t="s">
        <v>7447</v>
      </c>
      <c r="N2285" s="20" t="n">
        <v>43322</v>
      </c>
      <c r="O2285" s="207" t="s">
        <v>15</v>
      </c>
      <c r="P2285" s="19" t="n">
        <v>1</v>
      </c>
      <c r="Q2285" s="15" t="s">
        <v>45</v>
      </c>
    </row>
    <row r="2286" customFormat="false" ht="13.8" hidden="false" customHeight="false" outlineLevel="0" collapsed="false">
      <c r="A2286" s="588" t="s">
        <v>3075</v>
      </c>
      <c r="B2286" s="19" t="s">
        <v>523</v>
      </c>
      <c r="C2286" s="19" t="s">
        <v>7448</v>
      </c>
      <c r="D2286" s="84" t="s">
        <v>4339</v>
      </c>
      <c r="E2286" s="91" t="s">
        <v>7449</v>
      </c>
      <c r="F2286" s="19" t="s">
        <v>7450</v>
      </c>
      <c r="G2286" s="19" t="n">
        <v>4500</v>
      </c>
      <c r="H2286" s="97"/>
      <c r="I2286" s="97"/>
      <c r="J2286" s="97"/>
      <c r="K2286" s="97"/>
      <c r="L2286" s="97"/>
      <c r="M2286" s="19" t="s">
        <v>7451</v>
      </c>
      <c r="N2286" s="20" t="n">
        <v>43322</v>
      </c>
      <c r="O2286" s="207" t="s">
        <v>15</v>
      </c>
      <c r="P2286" s="19" t="n">
        <v>1</v>
      </c>
      <c r="Q2286" s="15" t="s">
        <v>45</v>
      </c>
    </row>
    <row r="2287" customFormat="false" ht="13.8" hidden="false" customHeight="false" outlineLevel="0" collapsed="false">
      <c r="A2287" s="588" t="s">
        <v>3080</v>
      </c>
      <c r="B2287" s="110" t="n">
        <v>0.6875</v>
      </c>
      <c r="C2287" s="19" t="n">
        <v>89162484602</v>
      </c>
      <c r="D2287" s="19" t="s">
        <v>110</v>
      </c>
      <c r="E2287" s="91" t="s">
        <v>7452</v>
      </c>
      <c r="F2287" s="19" t="s">
        <v>102</v>
      </c>
      <c r="G2287" s="19" t="s">
        <v>4061</v>
      </c>
      <c r="H2287" s="97"/>
      <c r="I2287" s="97"/>
      <c r="J2287" s="97"/>
      <c r="K2287" s="97"/>
      <c r="L2287" s="97"/>
      <c r="M2287" s="97"/>
      <c r="N2287" s="97"/>
      <c r="O2287" s="152" t="s">
        <v>7453</v>
      </c>
      <c r="P2287" s="19" t="n">
        <v>1</v>
      </c>
      <c r="Q2287" s="15" t="s">
        <v>45</v>
      </c>
    </row>
    <row r="2288" customFormat="false" ht="13.8" hidden="false" customHeight="false" outlineLevel="0" collapsed="false">
      <c r="A2288" s="588" t="s">
        <v>5904</v>
      </c>
      <c r="B2288" s="19" t="s">
        <v>918</v>
      </c>
      <c r="C2288" s="98" t="s">
        <v>7454</v>
      </c>
      <c r="D2288" s="84" t="s">
        <v>4339</v>
      </c>
      <c r="E2288" s="91" t="s">
        <v>7455</v>
      </c>
      <c r="F2288" s="19" t="s">
        <v>48</v>
      </c>
      <c r="G2288" s="97"/>
      <c r="H2288" s="97"/>
      <c r="I2288" s="97"/>
      <c r="J2288" s="97"/>
      <c r="K2288" s="97"/>
      <c r="L2288" s="97"/>
      <c r="M2288" s="97"/>
      <c r="N2288" s="97"/>
      <c r="O2288" s="152" t="s">
        <v>7456</v>
      </c>
      <c r="P2288" s="19" t="n">
        <v>1</v>
      </c>
      <c r="Q2288" s="15" t="s">
        <v>45</v>
      </c>
    </row>
    <row r="2289" customFormat="false" ht="13.8" hidden="false" customHeight="false" outlineLevel="0" collapsed="false">
      <c r="A2289" s="588" t="s">
        <v>6217</v>
      </c>
      <c r="B2289" s="19" t="s">
        <v>7457</v>
      </c>
      <c r="C2289" s="19" t="s">
        <v>7458</v>
      </c>
      <c r="D2289" s="84" t="s">
        <v>4339</v>
      </c>
      <c r="E2289" s="91" t="s">
        <v>7459</v>
      </c>
      <c r="F2289" s="19" t="s">
        <v>4852</v>
      </c>
      <c r="G2289" s="19" t="n">
        <v>6100</v>
      </c>
      <c r="H2289" s="97"/>
      <c r="I2289" s="97"/>
      <c r="J2289" s="97"/>
      <c r="K2289" s="97"/>
      <c r="L2289" s="97"/>
      <c r="M2289" s="19" t="s">
        <v>7460</v>
      </c>
      <c r="N2289" s="20" t="n">
        <v>43325</v>
      </c>
      <c r="O2289" s="207" t="s">
        <v>7461</v>
      </c>
      <c r="P2289" s="19" t="n">
        <v>1</v>
      </c>
      <c r="Q2289" s="15" t="s">
        <v>45</v>
      </c>
    </row>
    <row r="2290" customFormat="false" ht="13.8" hidden="false" customHeight="false" outlineLevel="0" collapsed="false">
      <c r="A2290" s="588" t="s">
        <v>7136</v>
      </c>
      <c r="B2290" s="19" t="s">
        <v>434</v>
      </c>
      <c r="C2290" s="98" t="s">
        <v>7462</v>
      </c>
      <c r="D2290" s="84" t="s">
        <v>4339</v>
      </c>
      <c r="E2290" s="91" t="s">
        <v>7463</v>
      </c>
      <c r="F2290" s="19" t="s">
        <v>48</v>
      </c>
      <c r="G2290" s="19" t="n">
        <v>5100</v>
      </c>
      <c r="H2290" s="97"/>
      <c r="I2290" s="97"/>
      <c r="J2290" s="97"/>
      <c r="K2290" s="97"/>
      <c r="L2290" s="97"/>
      <c r="M2290" s="19" t="s">
        <v>7464</v>
      </c>
      <c r="N2290" s="20" t="n">
        <v>43321</v>
      </c>
      <c r="O2290" s="207" t="s">
        <v>15</v>
      </c>
      <c r="P2290" s="19" t="n">
        <v>1</v>
      </c>
      <c r="Q2290" s="15" t="s">
        <v>45</v>
      </c>
    </row>
    <row r="2291" customFormat="false" ht="13.8" hidden="false" customHeight="false" outlineLevel="0" collapsed="false">
      <c r="A2291" s="588" t="s">
        <v>7139</v>
      </c>
      <c r="B2291" s="19" t="s">
        <v>512</v>
      </c>
      <c r="C2291" s="19" t="s">
        <v>7465</v>
      </c>
      <c r="D2291" s="84" t="s">
        <v>4339</v>
      </c>
      <c r="E2291" s="91" t="s">
        <v>7466</v>
      </c>
      <c r="F2291" s="19" t="s">
        <v>4852</v>
      </c>
      <c r="G2291" s="19" t="n">
        <v>12000</v>
      </c>
      <c r="H2291" s="97"/>
      <c r="I2291" s="97"/>
      <c r="J2291" s="97"/>
      <c r="K2291" s="97"/>
      <c r="L2291" s="97"/>
      <c r="M2291" s="19" t="s">
        <v>7467</v>
      </c>
      <c r="N2291" s="20" t="n">
        <v>43322</v>
      </c>
      <c r="O2291" s="207" t="s">
        <v>15</v>
      </c>
      <c r="P2291" s="19" t="n">
        <v>1</v>
      </c>
      <c r="Q2291" s="15" t="s">
        <v>45</v>
      </c>
    </row>
    <row r="2292" customFormat="false" ht="13.8" hidden="false" customHeight="false" outlineLevel="0" collapsed="false">
      <c r="A2292" s="598" t="s">
        <v>7144</v>
      </c>
      <c r="B2292" s="453" t="n">
        <v>43392</v>
      </c>
      <c r="C2292" s="141" t="s">
        <v>7468</v>
      </c>
      <c r="D2292" s="42" t="s">
        <v>4339</v>
      </c>
      <c r="E2292" s="95" t="s">
        <v>7469</v>
      </c>
      <c r="F2292" s="141" t="s">
        <v>5986</v>
      </c>
      <c r="G2292" s="141" t="s">
        <v>788</v>
      </c>
      <c r="H2292" s="183"/>
      <c r="I2292" s="183"/>
      <c r="J2292" s="183"/>
      <c r="K2292" s="183"/>
      <c r="L2292" s="183"/>
      <c r="M2292" s="141" t="s">
        <v>7470</v>
      </c>
      <c r="N2292" s="184" t="n">
        <v>43325</v>
      </c>
      <c r="O2292" s="442" t="s">
        <v>15</v>
      </c>
      <c r="P2292" s="141" t="n">
        <v>1</v>
      </c>
      <c r="Q2292" s="15" t="s">
        <v>45</v>
      </c>
      <c r="R2292" s="278"/>
      <c r="S2292" s="278"/>
      <c r="T2292" s="278"/>
      <c r="U2292" s="278"/>
      <c r="V2292" s="278"/>
      <c r="W2292" s="278"/>
      <c r="X2292" s="278"/>
      <c r="Y2292" s="278"/>
      <c r="Z2292" s="278"/>
      <c r="AA2292" s="278"/>
      <c r="AB2292" s="278"/>
      <c r="AC2292" s="278"/>
      <c r="AD2292" s="278"/>
      <c r="AE2292" s="278"/>
      <c r="AF2292" s="278"/>
      <c r="AG2292" s="278"/>
      <c r="AH2292" s="278"/>
      <c r="AI2292" s="278"/>
      <c r="AJ2292" s="278"/>
      <c r="AK2292" s="278"/>
    </row>
    <row r="2293" customFormat="false" ht="13.8" hidden="false" customHeight="false" outlineLevel="0" collapsed="false">
      <c r="A2293" s="3" t="s">
        <v>34</v>
      </c>
      <c r="B2293" s="59" t="s">
        <v>1</v>
      </c>
      <c r="C2293" s="4" t="s">
        <v>35</v>
      </c>
      <c r="D2293" s="4" t="s">
        <v>3</v>
      </c>
      <c r="E2293" s="4" t="s">
        <v>1021</v>
      </c>
      <c r="F2293" s="5" t="s">
        <v>37</v>
      </c>
      <c r="G2293" s="4" t="s">
        <v>38</v>
      </c>
      <c r="H2293" s="6" t="s">
        <v>39</v>
      </c>
      <c r="I2293" s="6"/>
      <c r="J2293" s="6"/>
      <c r="K2293" s="6" t="s">
        <v>40</v>
      </c>
      <c r="L2293" s="6"/>
      <c r="M2293" s="4" t="s">
        <v>41</v>
      </c>
      <c r="N2293" s="6" t="s">
        <v>42</v>
      </c>
      <c r="O2293" s="370" t="s">
        <v>43</v>
      </c>
      <c r="P2293" s="4" t="s">
        <v>44</v>
      </c>
      <c r="Q2293" s="15" t="s">
        <v>45</v>
      </c>
    </row>
    <row r="2294" customFormat="false" ht="13.8" hidden="false" customHeight="false" outlineLevel="0" collapsed="false">
      <c r="A2294" s="60" t="n">
        <v>43322</v>
      </c>
      <c r="B2294" s="374" t="s">
        <v>394</v>
      </c>
      <c r="C2294" s="62"/>
      <c r="D2294" s="62"/>
      <c r="E2294" s="63"/>
      <c r="F2294" s="64" t="n">
        <f aca="false">G2294+H2294+K2294</f>
        <v>131980</v>
      </c>
      <c r="G2294" s="65" t="n">
        <f aca="false">SUM(G2295:G2335)</f>
        <v>106750</v>
      </c>
      <c r="H2294" s="131" t="n">
        <f aca="false">SUM(H2295:H2335)</f>
        <v>25230</v>
      </c>
      <c r="I2294" s="65"/>
      <c r="J2294" s="65"/>
      <c r="K2294" s="65" t="n">
        <f aca="false">SUM(K2295:K2332)</f>
        <v>0</v>
      </c>
      <c r="L2294" s="65"/>
      <c r="M2294" s="281"/>
      <c r="N2294" s="281"/>
      <c r="O2294" s="62"/>
      <c r="P2294" s="65" t="n">
        <f aca="false">SUM(P2295:P24244)</f>
        <v>3.32348976763185E+034</v>
      </c>
      <c r="Q2294" s="15" t="s">
        <v>45</v>
      </c>
    </row>
    <row r="2295" customFormat="false" ht="13.8" hidden="false" customHeight="false" outlineLevel="0" collapsed="false">
      <c r="A2295" s="588" t="s">
        <v>1810</v>
      </c>
      <c r="B2295" s="110" t="n">
        <v>0.381944444444444</v>
      </c>
      <c r="C2295" s="19" t="s">
        <v>7471</v>
      </c>
      <c r="D2295" s="19" t="s">
        <v>110</v>
      </c>
      <c r="E2295" s="19" t="s">
        <v>7472</v>
      </c>
      <c r="F2295" s="19" t="s">
        <v>7473</v>
      </c>
      <c r="G2295" s="19" t="n">
        <v>10800</v>
      </c>
      <c r="H2295" s="97"/>
      <c r="I2295" s="97"/>
      <c r="J2295" s="97"/>
      <c r="K2295" s="97"/>
      <c r="L2295" s="97"/>
      <c r="M2295" s="30" t="s">
        <v>7474</v>
      </c>
      <c r="N2295" s="20" t="n">
        <v>43330</v>
      </c>
      <c r="O2295" s="207" t="s">
        <v>15</v>
      </c>
      <c r="P2295" s="19" t="n">
        <v>1</v>
      </c>
      <c r="Q2295" s="15" t="s">
        <v>45</v>
      </c>
    </row>
    <row r="2296" customFormat="false" ht="13.8" hidden="false" customHeight="false" outlineLevel="0" collapsed="false">
      <c r="A2296" s="588" t="s">
        <v>1814</v>
      </c>
      <c r="B2296" s="110" t="n">
        <v>0.392361111111111</v>
      </c>
      <c r="C2296" s="98" t="s">
        <v>7475</v>
      </c>
      <c r="D2296" s="9" t="s">
        <v>1308</v>
      </c>
      <c r="E2296" s="91" t="s">
        <v>7476</v>
      </c>
      <c r="F2296" s="19" t="s">
        <v>7477</v>
      </c>
      <c r="G2296" s="19" t="n">
        <v>7500</v>
      </c>
      <c r="H2296" s="97"/>
      <c r="I2296" s="97"/>
      <c r="J2296" s="97"/>
      <c r="K2296" s="97"/>
      <c r="L2296" s="97"/>
      <c r="M2296" s="19" t="s">
        <v>7478</v>
      </c>
      <c r="N2296" s="20" t="n">
        <v>43324</v>
      </c>
      <c r="O2296" s="207" t="s">
        <v>15</v>
      </c>
      <c r="P2296" s="97"/>
      <c r="Q2296" s="15" t="s">
        <v>45</v>
      </c>
    </row>
    <row r="2297" customFormat="false" ht="13.8" hidden="false" customHeight="false" outlineLevel="0" collapsed="false">
      <c r="A2297" s="598" t="s">
        <v>1819</v>
      </c>
      <c r="B2297" s="249" t="n">
        <v>0.392361111111111</v>
      </c>
      <c r="C2297" s="141" t="s">
        <v>7479</v>
      </c>
      <c r="D2297" s="141" t="s">
        <v>110</v>
      </c>
      <c r="E2297" s="141" t="s">
        <v>7480</v>
      </c>
      <c r="F2297" s="141" t="s">
        <v>7481</v>
      </c>
      <c r="G2297" s="141" t="s">
        <v>282</v>
      </c>
      <c r="H2297" s="183"/>
      <c r="I2297" s="183"/>
      <c r="J2297" s="183"/>
      <c r="K2297" s="183"/>
      <c r="L2297" s="278"/>
      <c r="M2297" s="250" t="s">
        <v>7482</v>
      </c>
      <c r="N2297" s="184" t="n">
        <v>43324</v>
      </c>
      <c r="O2297" s="600" t="s">
        <v>7483</v>
      </c>
      <c r="P2297" s="19" t="n">
        <v>1</v>
      </c>
      <c r="Q2297" s="15" t="s">
        <v>45</v>
      </c>
    </row>
    <row r="2298" customFormat="false" ht="13.8" hidden="false" customHeight="false" outlineLevel="0" collapsed="false">
      <c r="A2298" s="588" t="s">
        <v>1673</v>
      </c>
      <c r="B2298" s="110" t="n">
        <v>0.404166666666667</v>
      </c>
      <c r="C2298" s="329" t="s">
        <v>7484</v>
      </c>
      <c r="D2298" s="19" t="s">
        <v>110</v>
      </c>
      <c r="E2298" s="19" t="s">
        <v>129</v>
      </c>
      <c r="F2298" s="19" t="s">
        <v>7485</v>
      </c>
      <c r="G2298" s="19" t="s">
        <v>933</v>
      </c>
      <c r="H2298" s="97"/>
      <c r="I2298" s="97"/>
      <c r="J2298" s="97"/>
      <c r="K2298" s="97"/>
      <c r="L2298" s="97"/>
      <c r="M2298" s="97"/>
      <c r="N2298" s="97"/>
      <c r="O2298" s="155" t="s">
        <v>7486</v>
      </c>
      <c r="P2298" s="19" t="n">
        <v>1</v>
      </c>
      <c r="Q2298" s="15" t="s">
        <v>45</v>
      </c>
    </row>
    <row r="2299" customFormat="false" ht="13.8" hidden="false" customHeight="false" outlineLevel="0" collapsed="false">
      <c r="A2299" s="598" t="s">
        <v>1678</v>
      </c>
      <c r="B2299" s="141" t="s">
        <v>214</v>
      </c>
      <c r="C2299" s="141" t="s">
        <v>7487</v>
      </c>
      <c r="D2299" s="107" t="s">
        <v>1308</v>
      </c>
      <c r="E2299" s="95" t="s">
        <v>7488</v>
      </c>
      <c r="F2299" s="141" t="s">
        <v>7489</v>
      </c>
      <c r="G2299" s="141" t="s">
        <v>614</v>
      </c>
      <c r="H2299" s="183"/>
      <c r="I2299" s="183"/>
      <c r="J2299" s="183"/>
      <c r="K2299" s="183"/>
      <c r="L2299" s="183"/>
      <c r="M2299" s="141" t="s">
        <v>7490</v>
      </c>
      <c r="N2299" s="184" t="n">
        <v>43327</v>
      </c>
      <c r="O2299" s="479" t="s">
        <v>7491</v>
      </c>
      <c r="P2299" s="19" t="n">
        <v>1</v>
      </c>
      <c r="Q2299" s="15" t="s">
        <v>45</v>
      </c>
    </row>
    <row r="2300" customFormat="false" ht="13.8" hidden="false" customHeight="false" outlineLevel="0" collapsed="false">
      <c r="A2300" s="588" t="s">
        <v>1732</v>
      </c>
      <c r="B2300" s="110" t="n">
        <v>0.470833333333333</v>
      </c>
      <c r="C2300" s="19" t="s">
        <v>7492</v>
      </c>
      <c r="D2300" s="19" t="s">
        <v>4236</v>
      </c>
      <c r="E2300" s="19" t="s">
        <v>7493</v>
      </c>
      <c r="F2300" s="19" t="s">
        <v>48</v>
      </c>
      <c r="G2300" s="19" t="n">
        <v>2300</v>
      </c>
      <c r="H2300" s="97"/>
      <c r="I2300" s="97"/>
      <c r="J2300" s="97"/>
      <c r="K2300" s="97"/>
      <c r="M2300" s="24" t="s">
        <v>7494</v>
      </c>
      <c r="N2300" s="20" t="n">
        <v>43323</v>
      </c>
      <c r="O2300" s="207" t="s">
        <v>15</v>
      </c>
      <c r="P2300" s="19" t="n">
        <v>1</v>
      </c>
      <c r="Q2300" s="15" t="s">
        <v>45</v>
      </c>
    </row>
    <row r="2301" customFormat="false" ht="13.8" hidden="false" customHeight="false" outlineLevel="0" collapsed="false">
      <c r="A2301" s="588" t="s">
        <v>7211</v>
      </c>
      <c r="B2301" s="97"/>
      <c r="C2301" s="19" t="s">
        <v>7495</v>
      </c>
      <c r="D2301" s="9" t="s">
        <v>1308</v>
      </c>
      <c r="E2301" s="19" t="s">
        <v>7496</v>
      </c>
      <c r="F2301" s="19" t="s">
        <v>5388</v>
      </c>
      <c r="G2301" s="19" t="s">
        <v>501</v>
      </c>
      <c r="H2301" s="97"/>
      <c r="I2301" s="97"/>
      <c r="J2301" s="97"/>
      <c r="K2301" s="97"/>
      <c r="L2301" s="97"/>
      <c r="M2301" s="97"/>
      <c r="N2301" s="97"/>
      <c r="O2301" s="337" t="s">
        <v>7497</v>
      </c>
      <c r="P2301" s="19" t="n">
        <v>1</v>
      </c>
      <c r="Q2301" s="15" t="s">
        <v>45</v>
      </c>
    </row>
    <row r="2302" customFormat="false" ht="13.8" hidden="false" customHeight="false" outlineLevel="0" collapsed="false">
      <c r="A2302" s="588" t="s">
        <v>1839</v>
      </c>
      <c r="B2302" s="19" t="s">
        <v>4757</v>
      </c>
      <c r="C2302" s="19" t="s">
        <v>7498</v>
      </c>
      <c r="D2302" s="84" t="s">
        <v>4339</v>
      </c>
      <c r="E2302" s="91" t="s">
        <v>7499</v>
      </c>
      <c r="F2302" s="19" t="s">
        <v>7500</v>
      </c>
      <c r="G2302" s="97"/>
      <c r="H2302" s="97"/>
      <c r="I2302" s="97"/>
      <c r="J2302" s="97"/>
      <c r="K2302" s="97"/>
      <c r="L2302" s="97"/>
      <c r="M2302" s="97"/>
      <c r="N2302" s="97"/>
      <c r="O2302" s="601" t="s">
        <v>21</v>
      </c>
      <c r="P2302" s="19" t="n">
        <v>1</v>
      </c>
      <c r="Q2302" s="15" t="s">
        <v>45</v>
      </c>
    </row>
    <row r="2303" customFormat="false" ht="13.8" hidden="false" customHeight="false" outlineLevel="0" collapsed="false">
      <c r="A2303" s="588" t="s">
        <v>1746</v>
      </c>
      <c r="B2303" s="110" t="n">
        <v>0.483333333333333</v>
      </c>
      <c r="C2303" s="19" t="s">
        <v>7501</v>
      </c>
      <c r="D2303" s="19" t="s">
        <v>110</v>
      </c>
      <c r="E2303" s="19" t="s">
        <v>7502</v>
      </c>
      <c r="F2303" s="91" t="s">
        <v>7503</v>
      </c>
      <c r="G2303" s="19" t="s">
        <v>3615</v>
      </c>
      <c r="H2303" s="97"/>
      <c r="I2303" s="97"/>
      <c r="J2303" s="97"/>
      <c r="K2303" s="97"/>
      <c r="L2303" s="97"/>
      <c r="M2303" s="97"/>
      <c r="N2303" s="97"/>
      <c r="O2303" s="247" t="s">
        <v>7504</v>
      </c>
      <c r="P2303" s="19" t="n">
        <v>1</v>
      </c>
      <c r="Q2303" s="15" t="s">
        <v>45</v>
      </c>
    </row>
    <row r="2304" customFormat="false" ht="13.8" hidden="false" customHeight="false" outlineLevel="0" collapsed="false">
      <c r="A2304" s="588" t="s">
        <v>1696</v>
      </c>
      <c r="B2304" s="19" t="s">
        <v>940</v>
      </c>
      <c r="C2304" s="19" t="s">
        <v>7505</v>
      </c>
      <c r="D2304" s="84" t="s">
        <v>4339</v>
      </c>
      <c r="E2304" s="91" t="s">
        <v>7506</v>
      </c>
      <c r="F2304" s="19" t="s">
        <v>48</v>
      </c>
      <c r="G2304" s="19" t="n">
        <v>5700</v>
      </c>
      <c r="H2304" s="97"/>
      <c r="I2304" s="97"/>
      <c r="J2304" s="97"/>
      <c r="K2304" s="97"/>
      <c r="L2304" s="97"/>
      <c r="M2304" s="19" t="s">
        <v>7507</v>
      </c>
      <c r="N2304" s="20" t="n">
        <v>43322</v>
      </c>
      <c r="O2304" s="207" t="s">
        <v>15</v>
      </c>
      <c r="P2304" s="19" t="n">
        <v>1</v>
      </c>
      <c r="Q2304" s="15" t="s">
        <v>45</v>
      </c>
    </row>
    <row r="2305" customFormat="false" ht="13.8" hidden="false" customHeight="false" outlineLevel="0" collapsed="false">
      <c r="A2305" s="588" t="s">
        <v>1758</v>
      </c>
      <c r="B2305" s="19" t="s">
        <v>769</v>
      </c>
      <c r="C2305" s="91" t="s">
        <v>7508</v>
      </c>
      <c r="D2305" s="84" t="s">
        <v>4339</v>
      </c>
      <c r="E2305" s="91" t="s">
        <v>7509</v>
      </c>
      <c r="F2305" s="19" t="s">
        <v>4852</v>
      </c>
      <c r="G2305" s="19" t="n">
        <v>6700</v>
      </c>
      <c r="H2305" s="97"/>
      <c r="I2305" s="97"/>
      <c r="J2305" s="97"/>
      <c r="K2305" s="97"/>
      <c r="L2305" s="97"/>
      <c r="M2305" s="19" t="s">
        <v>7510</v>
      </c>
      <c r="N2305" s="20" t="n">
        <v>43322</v>
      </c>
      <c r="O2305" s="207" t="s">
        <v>15</v>
      </c>
      <c r="P2305" s="19" t="n">
        <v>1</v>
      </c>
      <c r="Q2305" s="15" t="s">
        <v>45</v>
      </c>
    </row>
    <row r="2306" customFormat="false" ht="13.8" hidden="false" customHeight="false" outlineLevel="0" collapsed="false">
      <c r="A2306" s="588" t="s">
        <v>1761</v>
      </c>
      <c r="B2306" s="19" t="s">
        <v>464</v>
      </c>
      <c r="C2306" s="19" t="s">
        <v>7511</v>
      </c>
      <c r="D2306" s="84" t="s">
        <v>4339</v>
      </c>
      <c r="E2306" s="91" t="s">
        <v>7512</v>
      </c>
      <c r="F2306" s="19" t="s">
        <v>48</v>
      </c>
      <c r="G2306" s="19" t="n">
        <v>3800</v>
      </c>
      <c r="H2306" s="97"/>
      <c r="I2306" s="97"/>
      <c r="J2306" s="97"/>
      <c r="K2306" s="97"/>
      <c r="L2306" s="97"/>
      <c r="M2306" s="19" t="s">
        <v>7513</v>
      </c>
      <c r="N2306" s="20" t="n">
        <v>43323</v>
      </c>
      <c r="O2306" s="156" t="s">
        <v>7514</v>
      </c>
      <c r="P2306" s="19" t="n">
        <v>1</v>
      </c>
      <c r="Q2306" s="15" t="s">
        <v>45</v>
      </c>
    </row>
    <row r="2307" customFormat="false" ht="13.8" hidden="false" customHeight="false" outlineLevel="0" collapsed="false">
      <c r="A2307" s="588" t="s">
        <v>7515</v>
      </c>
      <c r="B2307" s="97"/>
      <c r="C2307" s="19" t="n">
        <v>84991702274</v>
      </c>
      <c r="D2307" s="9" t="s">
        <v>1308</v>
      </c>
      <c r="E2307" s="91" t="s">
        <v>7516</v>
      </c>
      <c r="F2307" s="97"/>
      <c r="G2307" s="19" t="s">
        <v>506</v>
      </c>
      <c r="H2307" s="97"/>
      <c r="I2307" s="97"/>
      <c r="J2307" s="97"/>
      <c r="K2307" s="97"/>
      <c r="L2307" s="97"/>
      <c r="M2307" s="97"/>
      <c r="N2307" s="97"/>
      <c r="O2307" s="332" t="s">
        <v>7517</v>
      </c>
      <c r="P2307" s="19" t="n">
        <v>1</v>
      </c>
      <c r="Q2307" s="15" t="s">
        <v>45</v>
      </c>
    </row>
    <row r="2308" customFormat="false" ht="13.8" hidden="false" customHeight="false" outlineLevel="0" collapsed="false">
      <c r="A2308" s="588" t="s">
        <v>4300</v>
      </c>
      <c r="B2308" s="110" t="n">
        <v>0.54375</v>
      </c>
      <c r="C2308" s="56" t="s">
        <v>7518</v>
      </c>
      <c r="D2308" s="19" t="s">
        <v>110</v>
      </c>
      <c r="E2308" s="97"/>
      <c r="F2308" s="19" t="s">
        <v>102</v>
      </c>
      <c r="G2308" s="97"/>
      <c r="H2308" s="97"/>
      <c r="I2308" s="97"/>
      <c r="J2308" s="97"/>
      <c r="K2308" s="97"/>
      <c r="L2308" s="97"/>
      <c r="M2308" s="97"/>
      <c r="N2308" s="97"/>
      <c r="O2308" s="602" t="s">
        <v>600</v>
      </c>
      <c r="P2308" s="19" t="n">
        <v>1</v>
      </c>
      <c r="Q2308" s="15" t="s">
        <v>45</v>
      </c>
    </row>
    <row r="2309" customFormat="false" ht="13.8" hidden="false" customHeight="false" outlineLevel="0" collapsed="false">
      <c r="A2309" s="588" t="s">
        <v>4304</v>
      </c>
      <c r="B2309" s="110" t="n">
        <v>0.565972222222222</v>
      </c>
      <c r="C2309" s="19" t="s">
        <v>7519</v>
      </c>
      <c r="D2309" s="19" t="s">
        <v>110</v>
      </c>
      <c r="E2309" s="19" t="s">
        <v>129</v>
      </c>
      <c r="F2309" s="19" t="s">
        <v>4852</v>
      </c>
      <c r="G2309" s="19" t="n">
        <v>4100</v>
      </c>
      <c r="H2309" s="97"/>
      <c r="I2309" s="97"/>
      <c r="J2309" s="97"/>
      <c r="K2309" s="97"/>
      <c r="M2309" s="24" t="s">
        <v>7520</v>
      </c>
      <c r="N2309" s="19" t="n">
        <v>11.08</v>
      </c>
      <c r="O2309" s="207" t="s">
        <v>15</v>
      </c>
      <c r="P2309" s="19" t="n">
        <v>1</v>
      </c>
      <c r="Q2309" s="15" t="s">
        <v>45</v>
      </c>
    </row>
    <row r="2310" customFormat="false" ht="13.8" hidden="false" customHeight="false" outlineLevel="0" collapsed="false">
      <c r="A2310" s="588" t="s">
        <v>4309</v>
      </c>
      <c r="B2310" s="97"/>
      <c r="C2310" s="19" t="n">
        <v>84955138476</v>
      </c>
      <c r="D2310" s="9" t="s">
        <v>1308</v>
      </c>
      <c r="E2310" s="19" t="s">
        <v>7521</v>
      </c>
      <c r="F2310" s="19" t="s">
        <v>7522</v>
      </c>
      <c r="G2310" s="19" t="s">
        <v>4061</v>
      </c>
      <c r="H2310" s="97"/>
      <c r="I2310" s="97"/>
      <c r="J2310" s="97"/>
      <c r="K2310" s="97"/>
      <c r="L2310" s="97"/>
      <c r="M2310" s="97"/>
      <c r="N2310" s="97"/>
      <c r="O2310" s="332" t="s">
        <v>7517</v>
      </c>
      <c r="P2310" s="19" t="n">
        <v>1</v>
      </c>
      <c r="Q2310" s="15" t="s">
        <v>45</v>
      </c>
    </row>
    <row r="2311" customFormat="false" ht="13.8" hidden="false" customHeight="false" outlineLevel="0" collapsed="false">
      <c r="A2311" s="588" t="s">
        <v>1781</v>
      </c>
      <c r="B2311" s="97"/>
      <c r="C2311" s="19" t="n">
        <v>89859873296</v>
      </c>
      <c r="D2311" s="9" t="s">
        <v>1308</v>
      </c>
      <c r="E2311" s="19" t="s">
        <v>1169</v>
      </c>
      <c r="F2311" s="97"/>
      <c r="G2311" s="19" t="s">
        <v>506</v>
      </c>
      <c r="H2311" s="97"/>
      <c r="I2311" s="97"/>
      <c r="J2311" s="97"/>
      <c r="K2311" s="97"/>
      <c r="L2311" s="97"/>
      <c r="M2311" s="97"/>
      <c r="N2311" s="97"/>
      <c r="O2311" s="247" t="s">
        <v>7523</v>
      </c>
      <c r="P2311" s="19" t="n">
        <v>1</v>
      </c>
      <c r="Q2311" s="15" t="s">
        <v>45</v>
      </c>
    </row>
    <row r="2312" customFormat="false" ht="13.8" hidden="false" customHeight="false" outlineLevel="0" collapsed="false">
      <c r="A2312" s="588" t="s">
        <v>1914</v>
      </c>
      <c r="B2312" s="97"/>
      <c r="C2312" s="19" t="n">
        <v>84959422722</v>
      </c>
      <c r="D2312" s="9" t="s">
        <v>1308</v>
      </c>
      <c r="E2312" s="19" t="s">
        <v>7524</v>
      </c>
      <c r="F2312" s="97"/>
      <c r="G2312" s="19" t="s">
        <v>564</v>
      </c>
      <c r="H2312" s="97"/>
      <c r="I2312" s="97"/>
      <c r="J2312" s="97"/>
      <c r="K2312" s="97"/>
      <c r="L2312" s="97"/>
      <c r="M2312" s="97"/>
      <c r="N2312" s="97"/>
      <c r="O2312" s="141" t="s">
        <v>7525</v>
      </c>
      <c r="P2312" s="15" t="n">
        <v>1</v>
      </c>
      <c r="Q2312" s="15" t="s">
        <v>45</v>
      </c>
    </row>
    <row r="2313" customFormat="false" ht="13.8" hidden="false" customHeight="false" outlineLevel="0" collapsed="false">
      <c r="A2313" s="588" t="s">
        <v>1917</v>
      </c>
      <c r="B2313" s="110" t="n">
        <v>0.608333333333333</v>
      </c>
      <c r="C2313" s="19" t="s">
        <v>7526</v>
      </c>
      <c r="D2313" s="19" t="s">
        <v>110</v>
      </c>
      <c r="E2313" s="19" t="s">
        <v>7527</v>
      </c>
      <c r="F2313" s="19" t="s">
        <v>7528</v>
      </c>
      <c r="G2313" s="19" t="n">
        <v>5700</v>
      </c>
      <c r="H2313" s="97"/>
      <c r="I2313" s="97"/>
      <c r="J2313" s="97"/>
      <c r="K2313" s="97"/>
      <c r="M2313" s="24" t="s">
        <v>7529</v>
      </c>
      <c r="N2313" s="20" t="n">
        <v>43325</v>
      </c>
      <c r="O2313" s="207" t="s">
        <v>15</v>
      </c>
      <c r="P2313" s="19" t="n">
        <v>1</v>
      </c>
      <c r="Q2313" s="15" t="s">
        <v>45</v>
      </c>
    </row>
    <row r="2314" customFormat="false" ht="13.8" hidden="false" customHeight="false" outlineLevel="0" collapsed="false">
      <c r="A2314" s="588" t="s">
        <v>3008</v>
      </c>
      <c r="B2314" s="19" t="s">
        <v>371</v>
      </c>
      <c r="C2314" s="91" t="s">
        <v>7530</v>
      </c>
      <c r="D2314" s="84" t="s">
        <v>4339</v>
      </c>
      <c r="E2314" s="91" t="s">
        <v>7531</v>
      </c>
      <c r="F2314" s="19" t="s">
        <v>48</v>
      </c>
      <c r="G2314" s="19" t="n">
        <v>3800</v>
      </c>
      <c r="H2314" s="97"/>
      <c r="I2314" s="97"/>
      <c r="J2314" s="97"/>
      <c r="K2314" s="97"/>
      <c r="L2314" s="97"/>
      <c r="M2314" s="19" t="s">
        <v>7532</v>
      </c>
      <c r="N2314" s="20" t="n">
        <v>43324</v>
      </c>
      <c r="O2314" s="207" t="s">
        <v>15</v>
      </c>
      <c r="P2314" s="19" t="n">
        <v>1</v>
      </c>
      <c r="Q2314" s="15" t="s">
        <v>45</v>
      </c>
    </row>
    <row r="2315" customFormat="false" ht="13.8" hidden="false" customHeight="false" outlineLevel="0" collapsed="false">
      <c r="A2315" s="588" t="s">
        <v>3012</v>
      </c>
      <c r="B2315" s="19" t="s">
        <v>371</v>
      </c>
      <c r="C2315" s="91" t="s">
        <v>7161</v>
      </c>
      <c r="D2315" s="9" t="s">
        <v>4339</v>
      </c>
      <c r="E2315" s="91" t="s">
        <v>7162</v>
      </c>
      <c r="F2315" s="19" t="s">
        <v>7163</v>
      </c>
      <c r="G2315" s="97"/>
      <c r="H2315" s="19" t="n">
        <v>21730</v>
      </c>
      <c r="I2315" s="97"/>
      <c r="J2315" s="97"/>
      <c r="K2315" s="97"/>
      <c r="L2315" s="97"/>
      <c r="M2315" s="97"/>
      <c r="N2315" s="97"/>
      <c r="O2315" s="207" t="s">
        <v>7533</v>
      </c>
      <c r="P2315" s="19" t="n">
        <v>1</v>
      </c>
      <c r="Q2315" s="15" t="s">
        <v>45</v>
      </c>
    </row>
    <row r="2316" customFormat="false" ht="13.8" hidden="false" customHeight="false" outlineLevel="0" collapsed="false">
      <c r="A2316" s="588" t="s">
        <v>1798</v>
      </c>
      <c r="B2316" s="19" t="s">
        <v>3516</v>
      </c>
      <c r="C2316" s="19" t="s">
        <v>4196</v>
      </c>
      <c r="D2316" s="9" t="s">
        <v>7534</v>
      </c>
      <c r="E2316" s="19" t="s">
        <v>7535</v>
      </c>
      <c r="F2316" s="19" t="s">
        <v>6312</v>
      </c>
      <c r="G2316" s="19" t="n">
        <v>3500</v>
      </c>
      <c r="H2316" s="97"/>
      <c r="I2316" s="97"/>
      <c r="J2316" s="97"/>
      <c r="K2316" s="97"/>
      <c r="M2316" s="24" t="s">
        <v>7536</v>
      </c>
      <c r="N2316" s="19" t="n">
        <v>12.08</v>
      </c>
      <c r="O2316" s="186" t="s">
        <v>7537</v>
      </c>
      <c r="P2316" s="19" t="n">
        <v>1</v>
      </c>
      <c r="Q2316" s="15" t="s">
        <v>45</v>
      </c>
    </row>
    <row r="2317" customFormat="false" ht="13.8" hidden="false" customHeight="false" outlineLevel="0" collapsed="false">
      <c r="A2317" s="588" t="s">
        <v>1801</v>
      </c>
      <c r="B2317" s="97"/>
      <c r="C2317" s="19" t="n">
        <v>79661058553</v>
      </c>
      <c r="D2317" s="9" t="s">
        <v>4339</v>
      </c>
      <c r="E2317" s="97"/>
      <c r="F2317" s="97"/>
      <c r="G2317" s="97"/>
      <c r="H2317" s="97"/>
      <c r="I2317" s="97"/>
      <c r="J2317" s="97"/>
      <c r="K2317" s="97"/>
      <c r="L2317" s="97"/>
      <c r="M2317" s="97"/>
      <c r="N2317" s="97"/>
      <c r="O2317" s="603" t="s">
        <v>7538</v>
      </c>
      <c r="P2317" s="19" t="n">
        <v>1</v>
      </c>
      <c r="Q2317" s="15" t="s">
        <v>45</v>
      </c>
    </row>
    <row r="2318" customFormat="false" ht="13.8" hidden="false" customHeight="false" outlineLevel="0" collapsed="false">
      <c r="A2318" s="588" t="s">
        <v>3427</v>
      </c>
      <c r="B2318" s="110" t="n">
        <v>0.636111111111111</v>
      </c>
      <c r="C2318" s="19" t="s">
        <v>7539</v>
      </c>
      <c r="D2318" s="19" t="s">
        <v>110</v>
      </c>
      <c r="E2318" s="19" t="s">
        <v>7540</v>
      </c>
      <c r="F2318" s="19" t="s">
        <v>7541</v>
      </c>
      <c r="G2318" s="19" t="n">
        <v>24200</v>
      </c>
      <c r="H2318" s="97"/>
      <c r="I2318" s="97"/>
      <c r="J2318" s="97"/>
      <c r="K2318" s="97"/>
      <c r="M2318" s="24" t="s">
        <v>7542</v>
      </c>
      <c r="N2318" s="20" t="n">
        <v>43323</v>
      </c>
      <c r="O2318" s="207" t="s">
        <v>15</v>
      </c>
      <c r="P2318" s="19" t="n">
        <v>1</v>
      </c>
      <c r="Q2318" s="15" t="s">
        <v>45</v>
      </c>
    </row>
    <row r="2319" customFormat="false" ht="13.8" hidden="false" customHeight="false" outlineLevel="0" collapsed="false">
      <c r="A2319" s="588" t="s">
        <v>3024</v>
      </c>
      <c r="B2319" s="19" t="s">
        <v>523</v>
      </c>
      <c r="C2319" s="19" t="s">
        <v>7543</v>
      </c>
      <c r="D2319" s="9" t="s">
        <v>4339</v>
      </c>
      <c r="E2319" s="91" t="s">
        <v>7544</v>
      </c>
      <c r="F2319" s="19" t="s">
        <v>4852</v>
      </c>
      <c r="G2319" s="97"/>
      <c r="H2319" s="97"/>
      <c r="I2319" s="97"/>
      <c r="J2319" s="97"/>
      <c r="K2319" s="97"/>
      <c r="L2319" s="97"/>
      <c r="M2319" s="97"/>
      <c r="N2319" s="97"/>
      <c r="O2319" s="152" t="s">
        <v>7545</v>
      </c>
      <c r="P2319" s="19" t="n">
        <v>1</v>
      </c>
      <c r="Q2319" s="15" t="s">
        <v>45</v>
      </c>
    </row>
    <row r="2320" customFormat="false" ht="13.8" hidden="false" customHeight="false" outlineLevel="0" collapsed="false">
      <c r="A2320" s="588" t="s">
        <v>3028</v>
      </c>
      <c r="B2320" s="110" t="n">
        <v>0.665277777777778</v>
      </c>
      <c r="C2320" s="329" t="s">
        <v>7546</v>
      </c>
      <c r="D2320" s="19" t="s">
        <v>110</v>
      </c>
      <c r="E2320" s="19" t="s">
        <v>7547</v>
      </c>
      <c r="F2320" s="19" t="s">
        <v>5785</v>
      </c>
      <c r="G2320" s="19" t="n">
        <v>4100</v>
      </c>
      <c r="H2320" s="97"/>
      <c r="I2320" s="97"/>
      <c r="J2320" s="97"/>
      <c r="K2320" s="97"/>
      <c r="M2320" s="24" t="s">
        <v>7548</v>
      </c>
      <c r="N2320" s="20" t="n">
        <v>43323</v>
      </c>
      <c r="O2320" s="207" t="s">
        <v>15</v>
      </c>
      <c r="P2320" s="19" t="n">
        <v>1</v>
      </c>
      <c r="Q2320" s="15" t="s">
        <v>45</v>
      </c>
    </row>
    <row r="2321" customFormat="false" ht="13.8" hidden="false" customHeight="false" outlineLevel="0" collapsed="false">
      <c r="A2321" s="588" t="s">
        <v>3031</v>
      </c>
      <c r="B2321" s="110" t="n">
        <v>0.671527777777778</v>
      </c>
      <c r="C2321" s="19" t="s">
        <v>7549</v>
      </c>
      <c r="D2321" s="19" t="s">
        <v>110</v>
      </c>
      <c r="E2321" s="19" t="s">
        <v>129</v>
      </c>
      <c r="F2321" s="19" t="s">
        <v>102</v>
      </c>
      <c r="G2321" s="19" t="s">
        <v>6163</v>
      </c>
      <c r="H2321" s="97"/>
      <c r="I2321" s="97"/>
      <c r="J2321" s="97"/>
      <c r="K2321" s="97"/>
      <c r="L2321" s="97"/>
      <c r="M2321" s="97"/>
      <c r="N2321" s="97"/>
      <c r="O2321" s="519" t="s">
        <v>7550</v>
      </c>
      <c r="P2321" s="19" t="n">
        <v>1</v>
      </c>
      <c r="Q2321" s="15" t="s">
        <v>45</v>
      </c>
    </row>
    <row r="2322" customFormat="false" ht="13.8" hidden="false" customHeight="false" outlineLevel="0" collapsed="false">
      <c r="A2322" s="588" t="s">
        <v>3037</v>
      </c>
      <c r="B2322" s="19" t="s">
        <v>78</v>
      </c>
      <c r="C2322" s="19" t="s">
        <v>7551</v>
      </c>
      <c r="D2322" s="9" t="s">
        <v>4339</v>
      </c>
      <c r="E2322" s="91" t="s">
        <v>7552</v>
      </c>
      <c r="F2322" s="19" t="s">
        <v>5785</v>
      </c>
      <c r="G2322" s="19" t="n">
        <v>4900</v>
      </c>
      <c r="H2322" s="97"/>
      <c r="I2322" s="97"/>
      <c r="J2322" s="97"/>
      <c r="K2322" s="97"/>
      <c r="L2322" s="97"/>
      <c r="M2322" s="19" t="s">
        <v>7553</v>
      </c>
      <c r="N2322" s="20" t="n">
        <v>43327</v>
      </c>
      <c r="O2322" s="207" t="s">
        <v>15</v>
      </c>
      <c r="P2322" s="19" t="n">
        <v>1</v>
      </c>
      <c r="Q2322" s="15" t="s">
        <v>45</v>
      </c>
    </row>
    <row r="2323" customFormat="false" ht="13.8" hidden="false" customHeight="false" outlineLevel="0" collapsed="false">
      <c r="A2323" s="588" t="s">
        <v>3043</v>
      </c>
      <c r="B2323" s="19" t="s">
        <v>7554</v>
      </c>
      <c r="C2323" s="363" t="s">
        <v>7555</v>
      </c>
      <c r="D2323" s="9" t="s">
        <v>1308</v>
      </c>
      <c r="E2323" s="19" t="s">
        <v>7556</v>
      </c>
      <c r="F2323" s="97"/>
      <c r="G2323" s="97"/>
      <c r="H2323" s="19" t="n">
        <v>3500</v>
      </c>
      <c r="I2323" s="97"/>
      <c r="J2323" s="97"/>
      <c r="K2323" s="97"/>
      <c r="L2323" s="97"/>
      <c r="M2323" s="97"/>
      <c r="N2323" s="97"/>
      <c r="O2323" s="207" t="s">
        <v>6829</v>
      </c>
      <c r="P2323" s="97"/>
      <c r="Q2323" s="15" t="s">
        <v>45</v>
      </c>
    </row>
    <row r="2324" customFormat="false" ht="13.8" hidden="false" customHeight="false" outlineLevel="0" collapsed="false">
      <c r="A2324" s="588" t="s">
        <v>3047</v>
      </c>
      <c r="B2324" s="19" t="s">
        <v>3275</v>
      </c>
      <c r="C2324" s="19" t="s">
        <v>7557</v>
      </c>
      <c r="D2324" s="97"/>
      <c r="E2324" s="91" t="s">
        <v>7558</v>
      </c>
      <c r="F2324" s="19" t="s">
        <v>5574</v>
      </c>
      <c r="G2324" s="97"/>
      <c r="H2324" s="97"/>
      <c r="I2324" s="97"/>
      <c r="J2324" s="97"/>
      <c r="K2324" s="97"/>
      <c r="L2324" s="97"/>
      <c r="M2324" s="97"/>
      <c r="N2324" s="97"/>
      <c r="O2324" s="247" t="s">
        <v>7559</v>
      </c>
      <c r="P2324" s="19" t="n">
        <v>1</v>
      </c>
      <c r="Q2324" s="15" t="s">
        <v>45</v>
      </c>
    </row>
    <row r="2325" customFormat="false" ht="13.8" hidden="false" customHeight="false" outlineLevel="0" collapsed="false">
      <c r="A2325" s="588" t="s">
        <v>3053</v>
      </c>
      <c r="B2325" s="19" t="s">
        <v>7560</v>
      </c>
      <c r="C2325" s="19" t="n">
        <v>89683712534</v>
      </c>
      <c r="D2325" s="9" t="s">
        <v>1308</v>
      </c>
      <c r="E2325" s="19" t="s">
        <v>7561</v>
      </c>
      <c r="F2325" s="19" t="s">
        <v>7562</v>
      </c>
      <c r="G2325" s="97"/>
      <c r="H2325" s="97"/>
      <c r="I2325" s="97"/>
      <c r="J2325" s="97"/>
      <c r="K2325" s="97"/>
      <c r="L2325" s="97"/>
      <c r="M2325" s="97"/>
      <c r="N2325" s="97"/>
      <c r="O2325" s="95" t="s">
        <v>7563</v>
      </c>
      <c r="P2325" s="19" t="n">
        <v>1</v>
      </c>
      <c r="Q2325" s="15" t="s">
        <v>45</v>
      </c>
    </row>
    <row r="2326" customFormat="false" ht="13.8" hidden="false" customHeight="false" outlineLevel="0" collapsed="false">
      <c r="A2326" s="588" t="s">
        <v>7564</v>
      </c>
      <c r="B2326" s="20" t="n">
        <v>43149</v>
      </c>
      <c r="C2326" s="19" t="s">
        <v>7565</v>
      </c>
      <c r="D2326" s="9" t="s">
        <v>1308</v>
      </c>
      <c r="E2326" s="91" t="s">
        <v>7566</v>
      </c>
      <c r="F2326" s="19" t="s">
        <v>7567</v>
      </c>
      <c r="G2326" s="19" t="n">
        <v>4000</v>
      </c>
      <c r="H2326" s="97"/>
      <c r="I2326" s="97"/>
      <c r="J2326" s="97"/>
      <c r="K2326" s="97"/>
      <c r="L2326" s="97"/>
      <c r="M2326" s="19" t="s">
        <v>7568</v>
      </c>
      <c r="N2326" s="20" t="n">
        <v>43323</v>
      </c>
      <c r="O2326" s="207" t="s">
        <v>15</v>
      </c>
      <c r="P2326" s="19" t="n">
        <v>1</v>
      </c>
      <c r="Q2326" s="15" t="s">
        <v>45</v>
      </c>
    </row>
    <row r="2327" customFormat="false" ht="13.8" hidden="false" customHeight="false" outlineLevel="0" collapsed="false">
      <c r="A2327" s="588" t="s">
        <v>3062</v>
      </c>
      <c r="B2327" s="19" t="s">
        <v>386</v>
      </c>
      <c r="C2327" s="91" t="s">
        <v>7569</v>
      </c>
      <c r="D2327" s="9" t="s">
        <v>4339</v>
      </c>
      <c r="E2327" s="91" t="s">
        <v>7570</v>
      </c>
      <c r="F2327" s="97"/>
      <c r="G2327" s="97"/>
      <c r="H2327" s="97"/>
      <c r="I2327" s="97"/>
      <c r="J2327" s="97"/>
      <c r="K2327" s="97"/>
      <c r="L2327" s="97"/>
      <c r="M2327" s="97"/>
      <c r="N2327" s="97"/>
      <c r="O2327" s="247" t="s">
        <v>7571</v>
      </c>
      <c r="P2327" s="19" t="n">
        <v>1</v>
      </c>
      <c r="Q2327" s="15" t="s">
        <v>45</v>
      </c>
    </row>
    <row r="2328" customFormat="false" ht="13.8" hidden="false" customHeight="false" outlineLevel="0" collapsed="false">
      <c r="A2328" s="598" t="s">
        <v>3067</v>
      </c>
      <c r="B2328" s="141" t="s">
        <v>386</v>
      </c>
      <c r="C2328" s="95" t="s">
        <v>7572</v>
      </c>
      <c r="D2328" s="107" t="s">
        <v>4339</v>
      </c>
      <c r="E2328" s="95" t="s">
        <v>7573</v>
      </c>
      <c r="F2328" s="141" t="s">
        <v>7574</v>
      </c>
      <c r="G2328" s="141" t="s">
        <v>4506</v>
      </c>
      <c r="H2328" s="183"/>
      <c r="I2328" s="183"/>
      <c r="J2328" s="183"/>
      <c r="K2328" s="183"/>
      <c r="L2328" s="183"/>
      <c r="M2328" s="141" t="s">
        <v>7575</v>
      </c>
      <c r="N2328" s="184" t="n">
        <v>43324</v>
      </c>
      <c r="O2328" s="479" t="s">
        <v>15</v>
      </c>
      <c r="P2328" s="19" t="n">
        <v>1</v>
      </c>
      <c r="Q2328" s="15" t="s">
        <v>45</v>
      </c>
    </row>
    <row r="2329" customFormat="false" ht="13.8" hidden="false" customHeight="false" outlineLevel="0" collapsed="false">
      <c r="A2329" s="588" t="s">
        <v>3075</v>
      </c>
      <c r="B2329" s="19" t="s">
        <v>1622</v>
      </c>
      <c r="C2329" s="19" t="s">
        <v>7576</v>
      </c>
      <c r="D2329" s="9" t="s">
        <v>4339</v>
      </c>
      <c r="E2329" s="91" t="s">
        <v>7577</v>
      </c>
      <c r="F2329" s="19" t="s">
        <v>7578</v>
      </c>
      <c r="G2329" s="19" t="n">
        <v>5700</v>
      </c>
      <c r="H2329" s="97"/>
      <c r="I2329" s="97"/>
      <c r="J2329" s="97"/>
      <c r="K2329" s="97"/>
      <c r="L2329" s="97"/>
      <c r="M2329" s="19" t="s">
        <v>7579</v>
      </c>
      <c r="N2329" s="20" t="n">
        <v>43324</v>
      </c>
      <c r="O2329" s="207" t="s">
        <v>15</v>
      </c>
      <c r="P2329" s="19" t="n">
        <v>1</v>
      </c>
      <c r="Q2329" s="15" t="s">
        <v>45</v>
      </c>
    </row>
    <row r="2330" customFormat="false" ht="13.8" hidden="false" customHeight="false" outlineLevel="0" collapsed="false">
      <c r="A2330" s="588" t="s">
        <v>3080</v>
      </c>
      <c r="B2330" s="19" t="s">
        <v>1085</v>
      </c>
      <c r="C2330" s="19" t="s">
        <v>7580</v>
      </c>
      <c r="D2330" s="9" t="s">
        <v>4339</v>
      </c>
      <c r="E2330" s="91" t="s">
        <v>7581</v>
      </c>
      <c r="F2330" s="97"/>
      <c r="G2330" s="97"/>
      <c r="H2330" s="97"/>
      <c r="I2330" s="97"/>
      <c r="J2330" s="97"/>
      <c r="K2330" s="97"/>
      <c r="L2330" s="97"/>
      <c r="M2330" s="97"/>
      <c r="N2330" s="97"/>
      <c r="O2330" s="155" t="s">
        <v>7582</v>
      </c>
      <c r="P2330" s="19" t="n">
        <v>1</v>
      </c>
      <c r="Q2330" s="15" t="s">
        <v>45</v>
      </c>
    </row>
    <row r="2331" customFormat="false" ht="13.8" hidden="false" customHeight="false" outlineLevel="0" collapsed="false">
      <c r="A2331" s="588" t="s">
        <v>5904</v>
      </c>
      <c r="B2331" s="19" t="s">
        <v>7583</v>
      </c>
      <c r="C2331" s="19" t="s">
        <v>7584</v>
      </c>
      <c r="D2331" s="9" t="s">
        <v>4339</v>
      </c>
      <c r="E2331" s="91" t="s">
        <v>7585</v>
      </c>
      <c r="F2331" s="19" t="s">
        <v>7578</v>
      </c>
      <c r="G2331" s="19" t="n">
        <v>1950</v>
      </c>
      <c r="H2331" s="97"/>
      <c r="I2331" s="97"/>
      <c r="J2331" s="97"/>
      <c r="K2331" s="97"/>
      <c r="L2331" s="97"/>
      <c r="M2331" s="19" t="s">
        <v>7586</v>
      </c>
      <c r="N2331" s="20" t="n">
        <v>43323</v>
      </c>
      <c r="O2331" s="207" t="s">
        <v>15</v>
      </c>
      <c r="P2331" s="19" t="n">
        <v>1</v>
      </c>
      <c r="Q2331" s="15" t="s">
        <v>45</v>
      </c>
    </row>
    <row r="2332" customFormat="false" ht="13.8" hidden="false" customHeight="false" outlineLevel="0" collapsed="false">
      <c r="A2332" s="588" t="s">
        <v>6217</v>
      </c>
      <c r="B2332" s="19" t="s">
        <v>7587</v>
      </c>
      <c r="C2332" s="24" t="n">
        <v>89104319130</v>
      </c>
      <c r="D2332" s="19" t="s">
        <v>1308</v>
      </c>
      <c r="E2332" s="24" t="s">
        <v>7588</v>
      </c>
      <c r="F2332" s="19" t="s">
        <v>7578</v>
      </c>
      <c r="G2332" s="19" t="n">
        <v>4000</v>
      </c>
      <c r="H2332" s="97"/>
      <c r="I2332" s="97"/>
      <c r="J2332" s="97"/>
      <c r="K2332" s="97"/>
      <c r="L2332" s="97"/>
      <c r="M2332" s="19" t="s">
        <v>7589</v>
      </c>
      <c r="N2332" s="20" t="n">
        <v>43324</v>
      </c>
      <c r="O2332" s="207" t="s">
        <v>15</v>
      </c>
      <c r="P2332" s="97"/>
      <c r="Q2332" s="15" t="s">
        <v>45</v>
      </c>
    </row>
    <row r="2333" customFormat="false" ht="13.8" hidden="false" customHeight="false" outlineLevel="0" collapsed="false">
      <c r="A2333" s="588" t="s">
        <v>7136</v>
      </c>
      <c r="B2333" s="97"/>
      <c r="C2333" s="113" t="s">
        <v>7590</v>
      </c>
      <c r="D2333" s="19" t="s">
        <v>1308</v>
      </c>
      <c r="E2333" s="24" t="s">
        <v>7591</v>
      </c>
      <c r="F2333" s="19" t="s">
        <v>48</v>
      </c>
      <c r="G2333" s="19" t="n">
        <v>4000</v>
      </c>
      <c r="H2333" s="97"/>
      <c r="I2333" s="97"/>
      <c r="J2333" s="97"/>
      <c r="K2333" s="97"/>
      <c r="L2333" s="97"/>
      <c r="M2333" s="19" t="s">
        <v>7592</v>
      </c>
      <c r="N2333" s="20" t="n">
        <v>43324</v>
      </c>
      <c r="O2333" s="207" t="s">
        <v>15</v>
      </c>
      <c r="P2333" s="97"/>
      <c r="Q2333" s="15" t="s">
        <v>45</v>
      </c>
    </row>
    <row r="2334" customFormat="false" ht="13.8" hidden="false" customHeight="false" outlineLevel="0" collapsed="false">
      <c r="A2334" s="588" t="s">
        <v>7139</v>
      </c>
      <c r="B2334" s="97"/>
      <c r="C2334" s="349" t="s">
        <v>7593</v>
      </c>
      <c r="D2334" s="19" t="s">
        <v>1308</v>
      </c>
      <c r="E2334" s="91" t="s">
        <v>7594</v>
      </c>
      <c r="F2334" s="19" t="s">
        <v>7595</v>
      </c>
      <c r="G2334" s="19" t="s">
        <v>564</v>
      </c>
      <c r="H2334" s="97"/>
      <c r="I2334" s="97"/>
      <c r="J2334" s="97"/>
      <c r="K2334" s="97"/>
      <c r="L2334" s="97"/>
      <c r="M2334" s="97"/>
      <c r="N2334" s="97"/>
      <c r="O2334" s="191" t="s">
        <v>7596</v>
      </c>
      <c r="P2334" s="97"/>
      <c r="Q2334" s="15" t="s">
        <v>45</v>
      </c>
    </row>
    <row r="2335" customFormat="false" ht="13.8" hidden="false" customHeight="false" outlineLevel="0" collapsed="false">
      <c r="A2335" s="97"/>
      <c r="B2335" s="97"/>
      <c r="C2335" s="97"/>
      <c r="D2335" s="97"/>
      <c r="E2335" s="97"/>
      <c r="F2335" s="97"/>
      <c r="G2335" s="97"/>
      <c r="H2335" s="97"/>
      <c r="I2335" s="97"/>
      <c r="J2335" s="97"/>
      <c r="K2335" s="97"/>
      <c r="L2335" s="97"/>
      <c r="M2335" s="97"/>
      <c r="N2335" s="97"/>
      <c r="O2335" s="97"/>
      <c r="P2335" s="97"/>
      <c r="Q2335" s="15" t="s">
        <v>45</v>
      </c>
    </row>
    <row r="2336" customFormat="false" ht="13.8" hidden="false" customHeight="false" outlineLevel="0" collapsed="false">
      <c r="A2336" s="3" t="s">
        <v>34</v>
      </c>
      <c r="B2336" s="59" t="s">
        <v>1</v>
      </c>
      <c r="C2336" s="4" t="s">
        <v>35</v>
      </c>
      <c r="D2336" s="4" t="s">
        <v>3</v>
      </c>
      <c r="E2336" s="4" t="s">
        <v>1021</v>
      </c>
      <c r="F2336" s="5" t="s">
        <v>37</v>
      </c>
      <c r="G2336" s="4" t="s">
        <v>38</v>
      </c>
      <c r="H2336" s="6" t="s">
        <v>39</v>
      </c>
      <c r="I2336" s="6"/>
      <c r="J2336" s="6"/>
      <c r="K2336" s="6" t="s">
        <v>40</v>
      </c>
      <c r="L2336" s="6"/>
      <c r="M2336" s="4" t="s">
        <v>41</v>
      </c>
      <c r="N2336" s="6" t="s">
        <v>42</v>
      </c>
      <c r="O2336" s="370" t="s">
        <v>43</v>
      </c>
      <c r="P2336" s="4" t="s">
        <v>44</v>
      </c>
      <c r="Q2336" s="15" t="s">
        <v>45</v>
      </c>
    </row>
    <row r="2337" customFormat="false" ht="13.8" hidden="false" customHeight="false" outlineLevel="0" collapsed="false">
      <c r="A2337" s="60" t="n">
        <v>43325</v>
      </c>
      <c r="B2337" s="374" t="s">
        <v>422</v>
      </c>
      <c r="C2337" s="62"/>
      <c r="D2337" s="62"/>
      <c r="E2337" s="63"/>
      <c r="F2337" s="64" t="n">
        <f aca="false">G2337+H2337+K2337</f>
        <v>102350</v>
      </c>
      <c r="G2337" s="65" t="n">
        <f aca="false">SUM(G2338:G2364)</f>
        <v>78050</v>
      </c>
      <c r="H2337" s="131" t="n">
        <f aca="false">SUM(H2338:H2364)</f>
        <v>24300</v>
      </c>
      <c r="I2337" s="65"/>
      <c r="J2337" s="65"/>
      <c r="K2337" s="65" t="n">
        <f aca="false">SUM(K2338:K2375)</f>
        <v>0</v>
      </c>
      <c r="L2337" s="65"/>
      <c r="M2337" s="281"/>
      <c r="N2337" s="281"/>
      <c r="O2337" s="62"/>
      <c r="P2337" s="65" t="n">
        <f aca="false">SUM(P2338:P24287)</f>
        <v>1.66174488381593E+034</v>
      </c>
      <c r="Q2337" s="15" t="s">
        <v>45</v>
      </c>
    </row>
    <row r="2338" customFormat="false" ht="13.8" hidden="false" customHeight="false" outlineLevel="0" collapsed="false">
      <c r="A2338" s="588" t="s">
        <v>1810</v>
      </c>
      <c r="B2338" s="110" t="n">
        <v>0.417361111111111</v>
      </c>
      <c r="C2338" s="19" t="s">
        <v>7597</v>
      </c>
      <c r="D2338" s="19" t="s">
        <v>110</v>
      </c>
      <c r="E2338" s="19" t="s">
        <v>5784</v>
      </c>
      <c r="F2338" s="19" t="s">
        <v>48</v>
      </c>
      <c r="G2338" s="19" t="n">
        <v>5700</v>
      </c>
      <c r="H2338" s="97"/>
      <c r="I2338" s="97"/>
      <c r="J2338" s="97"/>
      <c r="K2338" s="97"/>
      <c r="M2338" s="24" t="s">
        <v>7598</v>
      </c>
      <c r="N2338" s="20" t="n">
        <v>43326</v>
      </c>
      <c r="O2338" s="207" t="s">
        <v>15</v>
      </c>
      <c r="P2338" s="19" t="n">
        <v>1</v>
      </c>
      <c r="Q2338" s="15" t="s">
        <v>45</v>
      </c>
    </row>
    <row r="2339" customFormat="false" ht="13.8" hidden="false" customHeight="false" outlineLevel="0" collapsed="false">
      <c r="A2339" s="348" t="s">
        <v>1814</v>
      </c>
      <c r="B2339" s="110" t="n">
        <v>0.506944444444444</v>
      </c>
      <c r="C2339" s="91" t="s">
        <v>7238</v>
      </c>
      <c r="D2339" s="19" t="s">
        <v>687</v>
      </c>
      <c r="E2339" s="91" t="s">
        <v>7599</v>
      </c>
      <c r="F2339" s="19" t="s">
        <v>3865</v>
      </c>
      <c r="G2339" s="19"/>
      <c r="H2339" s="19" t="n">
        <v>19200</v>
      </c>
      <c r="I2339" s="97"/>
      <c r="J2339" s="97"/>
      <c r="K2339" s="97"/>
      <c r="L2339" s="97"/>
      <c r="M2339" s="19" t="s">
        <v>7600</v>
      </c>
      <c r="N2339" s="20" t="n">
        <v>43329</v>
      </c>
      <c r="O2339" s="156" t="s">
        <v>7601</v>
      </c>
      <c r="P2339" s="19" t="n">
        <v>1</v>
      </c>
      <c r="Q2339" s="15" t="s">
        <v>45</v>
      </c>
    </row>
    <row r="2340" customFormat="false" ht="13.8" hidden="false" customHeight="false" outlineLevel="0" collapsed="false">
      <c r="A2340" s="348" t="s">
        <v>1819</v>
      </c>
      <c r="B2340" s="19" t="s">
        <v>589</v>
      </c>
      <c r="C2340" s="19" t="s">
        <v>3876</v>
      </c>
      <c r="D2340" s="19" t="s">
        <v>110</v>
      </c>
      <c r="E2340" s="19" t="s">
        <v>7602</v>
      </c>
      <c r="F2340" s="24" t="s">
        <v>7603</v>
      </c>
      <c r="G2340" s="19" t="n">
        <v>9800</v>
      </c>
      <c r="H2340" s="97"/>
      <c r="I2340" s="97"/>
      <c r="J2340" s="97"/>
      <c r="K2340" s="97"/>
      <c r="M2340" s="24" t="s">
        <v>5457</v>
      </c>
      <c r="N2340" s="20" t="n">
        <v>43326</v>
      </c>
      <c r="O2340" s="604" t="s">
        <v>7604</v>
      </c>
      <c r="P2340" s="19" t="n">
        <v>1</v>
      </c>
      <c r="Q2340" s="15" t="s">
        <v>45</v>
      </c>
    </row>
    <row r="2341" customFormat="false" ht="13.8" hidden="false" customHeight="false" outlineLevel="0" collapsed="false">
      <c r="A2341" s="97"/>
      <c r="B2341" s="97"/>
      <c r="C2341" s="97"/>
      <c r="D2341" s="19" t="s">
        <v>476</v>
      </c>
      <c r="E2341" s="97"/>
      <c r="F2341" s="97"/>
      <c r="G2341" s="252" t="n">
        <v>3500</v>
      </c>
      <c r="H2341" s="97"/>
      <c r="I2341" s="97"/>
      <c r="J2341" s="97"/>
      <c r="K2341" s="97"/>
      <c r="L2341" s="97"/>
      <c r="M2341" s="19" t="s">
        <v>7605</v>
      </c>
      <c r="N2341" s="20" t="n">
        <v>43328</v>
      </c>
      <c r="O2341" s="605" t="s">
        <v>7606</v>
      </c>
      <c r="P2341" s="19" t="n">
        <v>1</v>
      </c>
      <c r="Q2341" s="15" t="s">
        <v>45</v>
      </c>
    </row>
    <row r="2342" customFormat="false" ht="13.8" hidden="false" customHeight="false" outlineLevel="0" collapsed="false">
      <c r="A2342" s="348" t="s">
        <v>1678</v>
      </c>
      <c r="B2342" s="110" t="n">
        <v>0.5125</v>
      </c>
      <c r="C2342" s="19" t="s">
        <v>7607</v>
      </c>
      <c r="D2342" s="19" t="s">
        <v>110</v>
      </c>
      <c r="E2342" s="91" t="s">
        <v>7608</v>
      </c>
      <c r="F2342" s="19" t="s">
        <v>4852</v>
      </c>
      <c r="G2342" s="19"/>
      <c r="H2342" s="19" t="n">
        <v>5100</v>
      </c>
      <c r="I2342" s="97"/>
      <c r="J2342" s="97"/>
      <c r="K2342" s="97"/>
      <c r="L2342" s="97"/>
      <c r="M2342" s="97"/>
      <c r="N2342" s="97"/>
      <c r="O2342" s="156" t="s">
        <v>7601</v>
      </c>
      <c r="P2342" s="19" t="n">
        <v>1</v>
      </c>
      <c r="Q2342" s="15" t="s">
        <v>45</v>
      </c>
    </row>
    <row r="2343" customFormat="false" ht="13.8" hidden="false" customHeight="false" outlineLevel="0" collapsed="false">
      <c r="A2343" s="348" t="s">
        <v>1732</v>
      </c>
      <c r="B2343" s="110" t="n">
        <v>0.53125</v>
      </c>
      <c r="C2343" s="19" t="s">
        <v>7609</v>
      </c>
      <c r="D2343" s="19" t="s">
        <v>110</v>
      </c>
      <c r="E2343" s="19" t="s">
        <v>7610</v>
      </c>
      <c r="F2343" s="91" t="s">
        <v>7611</v>
      </c>
      <c r="G2343" s="19" t="s">
        <v>7612</v>
      </c>
      <c r="H2343" s="97"/>
      <c r="I2343" s="97"/>
      <c r="J2343" s="97"/>
      <c r="K2343" s="97"/>
      <c r="L2343" s="97"/>
      <c r="M2343" s="97"/>
      <c r="N2343" s="97"/>
      <c r="O2343" s="337" t="s">
        <v>7613</v>
      </c>
      <c r="P2343" s="19" t="n">
        <v>1</v>
      </c>
      <c r="Q2343" s="15" t="s">
        <v>45</v>
      </c>
    </row>
    <row r="2344" customFormat="false" ht="13.8" hidden="false" customHeight="false" outlineLevel="0" collapsed="false">
      <c r="A2344" s="348" t="s">
        <v>1833</v>
      </c>
      <c r="B2344" s="19" t="s">
        <v>776</v>
      </c>
      <c r="C2344" s="91" t="s">
        <v>7614</v>
      </c>
      <c r="D2344" s="9" t="s">
        <v>4339</v>
      </c>
      <c r="E2344" s="91" t="s">
        <v>7615</v>
      </c>
      <c r="F2344" s="19" t="s">
        <v>7616</v>
      </c>
      <c r="G2344" s="19" t="n">
        <v>4300</v>
      </c>
      <c r="H2344" s="97"/>
      <c r="I2344" s="97"/>
      <c r="J2344" s="97"/>
      <c r="K2344" s="97"/>
      <c r="L2344" s="97"/>
      <c r="M2344" s="19" t="s">
        <v>7617</v>
      </c>
      <c r="N2344" s="20" t="n">
        <v>43326</v>
      </c>
      <c r="O2344" s="207" t="s">
        <v>15</v>
      </c>
      <c r="P2344" s="19" t="n">
        <v>1</v>
      </c>
      <c r="Q2344" s="15" t="s">
        <v>45</v>
      </c>
    </row>
    <row r="2345" customFormat="false" ht="13.8" hidden="false" customHeight="false" outlineLevel="0" collapsed="false">
      <c r="A2345" s="348" t="s">
        <v>1839</v>
      </c>
      <c r="B2345" s="19" t="s">
        <v>149</v>
      </c>
      <c r="C2345" s="211" t="s">
        <v>7618</v>
      </c>
      <c r="D2345" s="9" t="s">
        <v>4339</v>
      </c>
      <c r="E2345" s="91" t="s">
        <v>7619</v>
      </c>
      <c r="F2345" s="19" t="s">
        <v>7578</v>
      </c>
      <c r="G2345" s="19" t="n">
        <v>6000</v>
      </c>
      <c r="H2345" s="97"/>
      <c r="I2345" s="97"/>
      <c r="J2345" s="97"/>
      <c r="K2345" s="97"/>
      <c r="L2345" s="97"/>
      <c r="M2345" s="19" t="s">
        <v>7620</v>
      </c>
      <c r="N2345" s="20" t="n">
        <v>43328</v>
      </c>
      <c r="O2345" s="207" t="s">
        <v>15</v>
      </c>
      <c r="P2345" s="19" t="n">
        <v>1</v>
      </c>
      <c r="Q2345" s="15" t="s">
        <v>45</v>
      </c>
    </row>
    <row r="2346" customFormat="false" ht="13.8" hidden="false" customHeight="false" outlineLevel="0" collapsed="false">
      <c r="A2346" s="348" t="s">
        <v>1746</v>
      </c>
      <c r="B2346" s="20" t="n">
        <v>43233</v>
      </c>
      <c r="C2346" s="19" t="s">
        <v>7621</v>
      </c>
      <c r="D2346" s="9" t="s">
        <v>4339</v>
      </c>
      <c r="E2346" s="91" t="s">
        <v>7622</v>
      </c>
      <c r="F2346" s="19" t="s">
        <v>7623</v>
      </c>
      <c r="G2346" s="97"/>
      <c r="H2346" s="97"/>
      <c r="I2346" s="97"/>
      <c r="J2346" s="97"/>
      <c r="K2346" s="97"/>
      <c r="L2346" s="97"/>
      <c r="M2346" s="97"/>
      <c r="N2346" s="97"/>
      <c r="O2346" s="182" t="s">
        <v>7624</v>
      </c>
      <c r="P2346" s="19" t="n">
        <v>1</v>
      </c>
      <c r="Q2346" s="15" t="s">
        <v>45</v>
      </c>
    </row>
    <row r="2347" customFormat="false" ht="13.8" hidden="false" customHeight="false" outlineLevel="0" collapsed="false">
      <c r="A2347" s="348" t="s">
        <v>1696</v>
      </c>
      <c r="B2347" s="20" t="n">
        <v>43386</v>
      </c>
      <c r="C2347" s="19" t="s">
        <v>7625</v>
      </c>
      <c r="D2347" s="9" t="s">
        <v>4339</v>
      </c>
      <c r="E2347" s="91" t="s">
        <v>7626</v>
      </c>
      <c r="F2347" s="19" t="s">
        <v>7627</v>
      </c>
      <c r="G2347" s="19" t="n">
        <v>4100</v>
      </c>
      <c r="H2347" s="97"/>
      <c r="I2347" s="97"/>
      <c r="J2347" s="97"/>
      <c r="K2347" s="97"/>
      <c r="L2347" s="97"/>
      <c r="M2347" s="19" t="s">
        <v>7628</v>
      </c>
      <c r="N2347" s="20" t="n">
        <v>43326</v>
      </c>
      <c r="O2347" s="207" t="s">
        <v>15</v>
      </c>
      <c r="P2347" s="19" t="n">
        <v>1</v>
      </c>
      <c r="Q2347" s="15" t="s">
        <v>45</v>
      </c>
    </row>
    <row r="2348" customFormat="false" ht="13.8" hidden="false" customHeight="false" outlineLevel="0" collapsed="false">
      <c r="A2348" s="348" t="s">
        <v>1758</v>
      </c>
      <c r="B2348" s="19" t="s">
        <v>983</v>
      </c>
      <c r="C2348" s="211" t="s">
        <v>7629</v>
      </c>
      <c r="D2348" s="9" t="s">
        <v>4339</v>
      </c>
      <c r="E2348" s="91" t="s">
        <v>7630</v>
      </c>
      <c r="F2348" s="19" t="s">
        <v>7055</v>
      </c>
      <c r="G2348" s="19" t="s">
        <v>248</v>
      </c>
      <c r="H2348" s="97"/>
      <c r="I2348" s="97"/>
      <c r="J2348" s="97"/>
      <c r="K2348" s="97"/>
      <c r="L2348" s="97"/>
      <c r="M2348" s="97"/>
      <c r="N2348" s="97"/>
      <c r="O2348" s="155" t="s">
        <v>7631</v>
      </c>
      <c r="P2348" s="19" t="n">
        <v>1</v>
      </c>
      <c r="Q2348" s="15" t="s">
        <v>45</v>
      </c>
    </row>
    <row r="2349" customFormat="false" ht="13.8" hidden="false" customHeight="false" outlineLevel="0" collapsed="false">
      <c r="A2349" s="348" t="s">
        <v>1761</v>
      </c>
      <c r="B2349" s="141" t="s">
        <v>708</v>
      </c>
      <c r="C2349" s="141" t="s">
        <v>7632</v>
      </c>
      <c r="D2349" s="141" t="s">
        <v>110</v>
      </c>
      <c r="E2349" s="95" t="s">
        <v>7633</v>
      </c>
      <c r="F2349" s="141" t="s">
        <v>5440</v>
      </c>
      <c r="G2349" s="141" t="s">
        <v>3388</v>
      </c>
      <c r="H2349" s="183"/>
      <c r="I2349" s="183"/>
      <c r="J2349" s="183"/>
      <c r="K2349" s="183"/>
      <c r="L2349" s="278"/>
      <c r="M2349" s="250" t="s">
        <v>7634</v>
      </c>
      <c r="N2349" s="606" t="n">
        <v>43329</v>
      </c>
      <c r="O2349" s="442" t="s">
        <v>15</v>
      </c>
      <c r="P2349" s="19" t="n">
        <v>1</v>
      </c>
      <c r="Q2349" s="15" t="s">
        <v>45</v>
      </c>
    </row>
    <row r="2350" customFormat="false" ht="13.8" hidden="false" customHeight="false" outlineLevel="0" collapsed="false">
      <c r="A2350" s="348" t="s">
        <v>1765</v>
      </c>
      <c r="B2350" s="150" t="n">
        <v>43387</v>
      </c>
      <c r="C2350" s="91" t="s">
        <v>7635</v>
      </c>
      <c r="D2350" s="19" t="s">
        <v>476</v>
      </c>
      <c r="E2350" s="19" t="s">
        <v>7636</v>
      </c>
      <c r="F2350" s="97"/>
      <c r="G2350" s="19" t="s">
        <v>501</v>
      </c>
      <c r="H2350" s="97"/>
      <c r="I2350" s="97"/>
      <c r="J2350" s="97"/>
      <c r="K2350" s="97"/>
      <c r="L2350" s="97"/>
      <c r="M2350" s="97"/>
      <c r="N2350" s="97"/>
      <c r="O2350" s="363" t="s">
        <v>7637</v>
      </c>
      <c r="P2350" s="97"/>
      <c r="Q2350" s="15" t="s">
        <v>45</v>
      </c>
    </row>
    <row r="2351" customFormat="false" ht="13.8" hidden="false" customHeight="false" outlineLevel="0" collapsed="false">
      <c r="A2351" s="348" t="s">
        <v>7638</v>
      </c>
      <c r="B2351" s="97"/>
      <c r="C2351" s="19" t="n">
        <v>89160314411</v>
      </c>
      <c r="D2351" s="19" t="s">
        <v>476</v>
      </c>
      <c r="E2351" s="91" t="s">
        <v>7639</v>
      </c>
      <c r="F2351" s="97"/>
      <c r="H2351" s="19" t="s">
        <v>1776</v>
      </c>
      <c r="I2351" s="97"/>
      <c r="J2351" s="97"/>
      <c r="K2351" s="97"/>
      <c r="L2351" s="97"/>
      <c r="M2351" s="97"/>
      <c r="N2351" s="97"/>
      <c r="O2351" s="337" t="s">
        <v>7640</v>
      </c>
      <c r="P2351" s="97"/>
      <c r="Q2351" s="15" t="s">
        <v>45</v>
      </c>
    </row>
    <row r="2352" customFormat="false" ht="13.8" hidden="false" customHeight="false" outlineLevel="0" collapsed="false">
      <c r="A2352" s="348" t="s">
        <v>4304</v>
      </c>
      <c r="B2352" s="19" t="s">
        <v>2913</v>
      </c>
      <c r="C2352" s="91" t="s">
        <v>7641</v>
      </c>
      <c r="D2352" s="9" t="s">
        <v>4339</v>
      </c>
      <c r="E2352" s="91" t="s">
        <v>7642</v>
      </c>
      <c r="F2352" s="19" t="s">
        <v>3693</v>
      </c>
      <c r="G2352" s="19" t="n">
        <v>14700</v>
      </c>
      <c r="H2352" s="97"/>
      <c r="I2352" s="97"/>
      <c r="J2352" s="97"/>
      <c r="K2352" s="97"/>
      <c r="L2352" s="97"/>
      <c r="M2352" s="19" t="s">
        <v>7643</v>
      </c>
      <c r="N2352" s="20" t="n">
        <v>43328</v>
      </c>
      <c r="O2352" s="207" t="s">
        <v>15</v>
      </c>
      <c r="P2352" s="19" t="n">
        <v>1</v>
      </c>
      <c r="Q2352" s="15" t="s">
        <v>45</v>
      </c>
    </row>
    <row r="2353" customFormat="false" ht="13.8" hidden="false" customHeight="false" outlineLevel="0" collapsed="false">
      <c r="A2353" s="348" t="s">
        <v>4309</v>
      </c>
      <c r="B2353" s="19" t="s">
        <v>895</v>
      </c>
      <c r="C2353" s="91" t="s">
        <v>7644</v>
      </c>
      <c r="D2353" s="9" t="s">
        <v>4339</v>
      </c>
      <c r="E2353" s="91" t="s">
        <v>7645</v>
      </c>
      <c r="F2353" s="19" t="s">
        <v>4852</v>
      </c>
      <c r="G2353" s="19" t="n">
        <v>4400</v>
      </c>
      <c r="H2353" s="97"/>
      <c r="I2353" s="97"/>
      <c r="J2353" s="97"/>
      <c r="K2353" s="97"/>
      <c r="L2353" s="97"/>
      <c r="M2353" s="19" t="s">
        <v>7646</v>
      </c>
      <c r="N2353" s="20" t="n">
        <v>43327</v>
      </c>
      <c r="O2353" s="207" t="s">
        <v>15</v>
      </c>
      <c r="P2353" s="19" t="n">
        <v>1</v>
      </c>
      <c r="Q2353" s="15" t="s">
        <v>45</v>
      </c>
    </row>
    <row r="2354" customFormat="false" ht="13.8" hidden="false" customHeight="false" outlineLevel="0" collapsed="false">
      <c r="A2354" s="348" t="s">
        <v>1781</v>
      </c>
      <c r="B2354" s="19" t="s">
        <v>404</v>
      </c>
      <c r="C2354" s="91" t="s">
        <v>7647</v>
      </c>
      <c r="D2354" s="9" t="s">
        <v>4339</v>
      </c>
      <c r="E2354" s="91" t="s">
        <v>7648</v>
      </c>
      <c r="F2354" s="19" t="s">
        <v>48</v>
      </c>
      <c r="G2354" s="19" t="n">
        <v>5100</v>
      </c>
      <c r="H2354" s="97"/>
      <c r="I2354" s="97"/>
      <c r="J2354" s="97"/>
      <c r="K2354" s="97"/>
      <c r="L2354" s="97"/>
      <c r="M2354" s="19" t="s">
        <v>7649</v>
      </c>
      <c r="N2354" s="20" t="n">
        <v>43325</v>
      </c>
      <c r="O2354" s="207" t="s">
        <v>15</v>
      </c>
      <c r="P2354" s="19" t="n">
        <v>1</v>
      </c>
      <c r="Q2354" s="15" t="s">
        <v>45</v>
      </c>
    </row>
    <row r="2355" customFormat="false" ht="13.8" hidden="false" customHeight="false" outlineLevel="0" collapsed="false">
      <c r="A2355" s="348" t="s">
        <v>1914</v>
      </c>
      <c r="B2355" s="110" t="n">
        <v>0.635416666666667</v>
      </c>
      <c r="C2355" s="19" t="n">
        <v>84957120962</v>
      </c>
      <c r="D2355" s="19" t="s">
        <v>110</v>
      </c>
      <c r="E2355" s="97"/>
      <c r="F2355" s="19" t="s">
        <v>7650</v>
      </c>
      <c r="G2355" s="19" t="s">
        <v>109</v>
      </c>
      <c r="H2355" s="97"/>
      <c r="I2355" s="97"/>
      <c r="J2355" s="97"/>
      <c r="K2355" s="97"/>
      <c r="L2355" s="97"/>
      <c r="M2355" s="97"/>
      <c r="N2355" s="97"/>
      <c r="O2355" s="512" t="s">
        <v>7651</v>
      </c>
      <c r="P2355" s="97"/>
      <c r="Q2355" s="15" t="s">
        <v>45</v>
      </c>
    </row>
    <row r="2356" customFormat="false" ht="13.8" hidden="false" customHeight="false" outlineLevel="0" collapsed="false">
      <c r="A2356" s="348" t="s">
        <v>1917</v>
      </c>
      <c r="B2356" s="19" t="s">
        <v>289</v>
      </c>
      <c r="C2356" s="440" t="s">
        <v>7652</v>
      </c>
      <c r="D2356" s="19" t="s">
        <v>476</v>
      </c>
      <c r="E2356" s="91" t="s">
        <v>7653</v>
      </c>
      <c r="F2356" s="97"/>
      <c r="G2356" s="19" t="s">
        <v>1011</v>
      </c>
      <c r="H2356" s="97"/>
      <c r="I2356" s="97"/>
      <c r="J2356" s="97"/>
      <c r="K2356" s="97"/>
      <c r="L2356" s="97"/>
      <c r="M2356" s="97"/>
      <c r="N2356" s="97"/>
      <c r="O2356" s="607" t="s">
        <v>7654</v>
      </c>
      <c r="P2356" s="97"/>
      <c r="Q2356" s="15" t="s">
        <v>45</v>
      </c>
    </row>
    <row r="2357" customFormat="false" ht="13.8" hidden="false" customHeight="false" outlineLevel="0" collapsed="false">
      <c r="A2357" s="348" t="s">
        <v>3008</v>
      </c>
      <c r="B2357" s="19" t="s">
        <v>289</v>
      </c>
      <c r="C2357" s="91" t="s">
        <v>7655</v>
      </c>
      <c r="D2357" s="9" t="s">
        <v>4339</v>
      </c>
      <c r="E2357" s="91" t="s">
        <v>7656</v>
      </c>
      <c r="F2357" s="19" t="s">
        <v>102</v>
      </c>
      <c r="G2357" s="97"/>
      <c r="H2357" s="19" t="s">
        <v>7657</v>
      </c>
      <c r="I2357" s="97"/>
      <c r="J2357" s="97"/>
      <c r="K2357" s="97"/>
      <c r="L2357" s="97"/>
      <c r="M2357" s="97"/>
      <c r="N2357" s="97"/>
      <c r="O2357" s="608" t="s">
        <v>7658</v>
      </c>
      <c r="P2357" s="19" t="n">
        <v>1</v>
      </c>
      <c r="Q2357" s="15" t="s">
        <v>45</v>
      </c>
    </row>
    <row r="2358" customFormat="false" ht="13.8" hidden="false" customHeight="false" outlineLevel="0" collapsed="false">
      <c r="A2358" s="19" t="s">
        <v>7659</v>
      </c>
      <c r="B2358" s="19" t="s">
        <v>7659</v>
      </c>
      <c r="C2358" s="19" t="s">
        <v>7659</v>
      </c>
      <c r="D2358" s="19" t="s">
        <v>7659</v>
      </c>
      <c r="E2358" s="19" t="s">
        <v>7659</v>
      </c>
      <c r="F2358" s="19" t="s">
        <v>7659</v>
      </c>
      <c r="G2358" s="19" t="n">
        <v>5000</v>
      </c>
      <c r="H2358" s="97"/>
      <c r="I2358" s="97"/>
      <c r="J2358" s="97"/>
      <c r="K2358" s="97"/>
      <c r="M2358" s="24" t="s">
        <v>5711</v>
      </c>
      <c r="N2358" s="20" t="n">
        <v>43328</v>
      </c>
      <c r="O2358" s="207" t="s">
        <v>15</v>
      </c>
      <c r="P2358" s="97"/>
      <c r="Q2358" s="15" t="s">
        <v>45</v>
      </c>
    </row>
    <row r="2359" customFormat="false" ht="13.8" hidden="false" customHeight="false" outlineLevel="0" collapsed="false">
      <c r="A2359" s="348" t="s">
        <v>3012</v>
      </c>
      <c r="B2359" s="19" t="s">
        <v>7660</v>
      </c>
      <c r="C2359" s="19" t="s">
        <v>7661</v>
      </c>
      <c r="D2359" s="19" t="s">
        <v>476</v>
      </c>
      <c r="E2359" s="91" t="s">
        <v>7662</v>
      </c>
      <c r="F2359" s="19" t="s">
        <v>7663</v>
      </c>
      <c r="G2359" s="19" t="n">
        <v>5500</v>
      </c>
      <c r="H2359" s="97"/>
      <c r="I2359" s="97"/>
      <c r="J2359" s="97"/>
      <c r="K2359" s="97"/>
      <c r="L2359" s="97"/>
      <c r="M2359" s="19" t="s">
        <v>7664</v>
      </c>
      <c r="N2359" s="20" t="n">
        <v>43326</v>
      </c>
      <c r="O2359" s="207" t="s">
        <v>15</v>
      </c>
      <c r="P2359" s="97"/>
      <c r="Q2359" s="15" t="s">
        <v>45</v>
      </c>
    </row>
    <row r="2360" customFormat="false" ht="13.8" hidden="false" customHeight="false" outlineLevel="0" collapsed="false">
      <c r="A2360" s="24" t="s">
        <v>1288</v>
      </c>
      <c r="B2360" s="24" t="s">
        <v>1288</v>
      </c>
      <c r="C2360" s="24" t="s">
        <v>1288</v>
      </c>
      <c r="D2360" s="24" t="s">
        <v>1288</v>
      </c>
      <c r="E2360" s="24" t="s">
        <v>1288</v>
      </c>
      <c r="F2360" s="19" t="s">
        <v>7665</v>
      </c>
      <c r="G2360" s="19" t="n">
        <v>2950</v>
      </c>
      <c r="H2360" s="97"/>
      <c r="I2360" s="97"/>
      <c r="J2360" s="97"/>
      <c r="K2360" s="97"/>
      <c r="L2360" s="97"/>
      <c r="M2360" s="97"/>
      <c r="N2360" s="20" t="n">
        <v>43328</v>
      </c>
      <c r="O2360" s="207" t="s">
        <v>15</v>
      </c>
      <c r="P2360" s="97"/>
      <c r="Q2360" s="15" t="s">
        <v>45</v>
      </c>
    </row>
    <row r="2361" customFormat="false" ht="13.8" hidden="false" customHeight="false" outlineLevel="0" collapsed="false">
      <c r="A2361" s="348" t="s">
        <v>1798</v>
      </c>
      <c r="B2361" s="19" t="s">
        <v>434</v>
      </c>
      <c r="C2361" s="97"/>
      <c r="D2361" s="9" t="s">
        <v>4339</v>
      </c>
      <c r="E2361" s="91" t="s">
        <v>7666</v>
      </c>
      <c r="F2361" s="19" t="s">
        <v>48</v>
      </c>
      <c r="G2361" s="19" t="s">
        <v>949</v>
      </c>
      <c r="H2361" s="97"/>
      <c r="I2361" s="97"/>
      <c r="J2361" s="97"/>
      <c r="K2361" s="97"/>
      <c r="L2361" s="97"/>
      <c r="M2361" s="97"/>
      <c r="N2361" s="97"/>
      <c r="O2361" s="499" t="s">
        <v>7667</v>
      </c>
      <c r="P2361" s="19" t="n">
        <v>1</v>
      </c>
      <c r="Q2361" s="15" t="s">
        <v>45</v>
      </c>
    </row>
    <row r="2362" customFormat="false" ht="13.8" hidden="false" customHeight="false" outlineLevel="0" collapsed="false">
      <c r="A2362" s="348" t="s">
        <v>1801</v>
      </c>
      <c r="B2362" s="19" t="s">
        <v>1622</v>
      </c>
      <c r="C2362" s="19" t="s">
        <v>7668</v>
      </c>
      <c r="D2362" s="9" t="s">
        <v>4339</v>
      </c>
      <c r="E2362" s="91" t="s">
        <v>7669</v>
      </c>
      <c r="F2362" s="19" t="s">
        <v>102</v>
      </c>
      <c r="G2362" s="19" t="s">
        <v>5533</v>
      </c>
      <c r="H2362" s="97"/>
      <c r="I2362" s="97"/>
      <c r="J2362" s="97"/>
      <c r="K2362" s="97"/>
      <c r="L2362" s="97"/>
      <c r="M2362" s="97"/>
      <c r="N2362" s="97"/>
      <c r="O2362" s="499" t="s">
        <v>7667</v>
      </c>
      <c r="P2362" s="19" t="n">
        <v>1</v>
      </c>
      <c r="Q2362" s="15" t="s">
        <v>45</v>
      </c>
    </row>
    <row r="2363" customFormat="false" ht="13.8" hidden="false" customHeight="false" outlineLevel="0" collapsed="false">
      <c r="A2363" s="348" t="s">
        <v>3427</v>
      </c>
      <c r="B2363" s="19" t="s">
        <v>7670</v>
      </c>
      <c r="C2363" s="19" t="s">
        <v>7671</v>
      </c>
      <c r="D2363" s="19" t="s">
        <v>476</v>
      </c>
      <c r="E2363" s="91" t="s">
        <v>7672</v>
      </c>
      <c r="F2363" s="19" t="s">
        <v>102</v>
      </c>
      <c r="G2363" s="19" t="n">
        <v>7000</v>
      </c>
      <c r="H2363" s="97"/>
      <c r="I2363" s="97"/>
      <c r="J2363" s="97"/>
      <c r="K2363" s="97"/>
      <c r="L2363" s="97"/>
      <c r="M2363" s="97"/>
      <c r="N2363" s="97"/>
      <c r="O2363" s="496" t="s">
        <v>7673</v>
      </c>
      <c r="P2363" s="19" t="n">
        <v>1</v>
      </c>
      <c r="Q2363" s="15" t="s">
        <v>45</v>
      </c>
    </row>
    <row r="2364" customFormat="false" ht="13.8" hidden="false" customHeight="false" outlineLevel="0" collapsed="false">
      <c r="A2364" s="348" t="s">
        <v>3024</v>
      </c>
      <c r="B2364" s="19" t="s">
        <v>512</v>
      </c>
      <c r="C2364" s="91" t="s">
        <v>7674</v>
      </c>
      <c r="D2364" s="9" t="s">
        <v>4339</v>
      </c>
      <c r="E2364" s="91" t="s">
        <v>7675</v>
      </c>
      <c r="F2364" s="97"/>
      <c r="G2364" s="97"/>
      <c r="H2364" s="97"/>
      <c r="I2364" s="97"/>
      <c r="J2364" s="97"/>
      <c r="K2364" s="97"/>
      <c r="L2364" s="97"/>
      <c r="M2364" s="97"/>
      <c r="N2364" s="97"/>
      <c r="O2364" s="609" t="s">
        <v>7676</v>
      </c>
      <c r="P2364" s="19" t="n">
        <v>1</v>
      </c>
      <c r="Q2364" s="15" t="s">
        <v>45</v>
      </c>
    </row>
    <row r="2365" customFormat="false" ht="13.8" hidden="false" customHeight="false" outlineLevel="0" collapsed="false">
      <c r="A2365" s="3" t="s">
        <v>34</v>
      </c>
      <c r="B2365" s="59" t="s">
        <v>1</v>
      </c>
      <c r="C2365" s="4" t="s">
        <v>35</v>
      </c>
      <c r="D2365" s="4" t="s">
        <v>3</v>
      </c>
      <c r="E2365" s="4" t="s">
        <v>1021</v>
      </c>
      <c r="F2365" s="5" t="s">
        <v>37</v>
      </c>
      <c r="G2365" s="4" t="s">
        <v>38</v>
      </c>
      <c r="H2365" s="6" t="s">
        <v>39</v>
      </c>
      <c r="I2365" s="6"/>
      <c r="J2365" s="6"/>
      <c r="K2365" s="6" t="s">
        <v>40</v>
      </c>
      <c r="L2365" s="6"/>
      <c r="M2365" s="4" t="s">
        <v>41</v>
      </c>
      <c r="N2365" s="6" t="s">
        <v>42</v>
      </c>
      <c r="O2365" s="370" t="s">
        <v>43</v>
      </c>
      <c r="P2365" s="4" t="s">
        <v>44</v>
      </c>
      <c r="Q2365" s="15" t="s">
        <v>45</v>
      </c>
    </row>
    <row r="2366" customFormat="false" ht="13.8" hidden="false" customHeight="false" outlineLevel="0" collapsed="false">
      <c r="A2366" s="60" t="n">
        <v>43326</v>
      </c>
      <c r="B2366" s="374" t="s">
        <v>260</v>
      </c>
      <c r="C2366" s="62"/>
      <c r="D2366" s="62"/>
      <c r="E2366" s="63"/>
      <c r="F2366" s="64" t="n">
        <f aca="false">G2366+H2366+K2366</f>
        <v>88050</v>
      </c>
      <c r="G2366" s="65" t="n">
        <f aca="false">SUM(G2367:G2426)</f>
        <v>81550</v>
      </c>
      <c r="H2366" s="131" t="n">
        <f aca="false">SUM(H2367:H2426)</f>
        <v>6500</v>
      </c>
      <c r="I2366" s="65"/>
      <c r="J2366" s="65"/>
      <c r="K2366" s="65" t="n">
        <f aca="false">SUM(K2367:K2404)</f>
        <v>0</v>
      </c>
      <c r="L2366" s="65"/>
      <c r="M2366" s="281"/>
      <c r="N2366" s="281"/>
      <c r="O2366" s="62"/>
      <c r="P2366" s="65" t="n">
        <f aca="false">SUM(P2367:P24316)</f>
        <v>8.30872441907963E+033</v>
      </c>
      <c r="Q2366" s="15" t="s">
        <v>45</v>
      </c>
    </row>
    <row r="2367" customFormat="false" ht="13.8" hidden="false" customHeight="false" outlineLevel="0" collapsed="false">
      <c r="A2367" s="348" t="s">
        <v>1810</v>
      </c>
      <c r="B2367" s="19" t="s">
        <v>51</v>
      </c>
      <c r="C2367" s="91" t="s">
        <v>7677</v>
      </c>
      <c r="D2367" s="19" t="s">
        <v>476</v>
      </c>
      <c r="E2367" s="91" t="s">
        <v>7678</v>
      </c>
      <c r="F2367" s="19" t="s">
        <v>7679</v>
      </c>
      <c r="G2367" s="19" t="n">
        <v>4500</v>
      </c>
      <c r="H2367" s="97"/>
      <c r="I2367" s="97"/>
      <c r="J2367" s="97"/>
      <c r="K2367" s="97"/>
      <c r="L2367" s="97"/>
      <c r="M2367" s="19" t="s">
        <v>7680</v>
      </c>
      <c r="N2367" s="20" t="n">
        <v>43327</v>
      </c>
      <c r="O2367" s="207" t="s">
        <v>15</v>
      </c>
      <c r="P2367" s="19" t="n">
        <v>1</v>
      </c>
      <c r="Q2367" s="15" t="s">
        <v>45</v>
      </c>
    </row>
    <row r="2368" customFormat="false" ht="13.8" hidden="false" customHeight="false" outlineLevel="0" collapsed="false">
      <c r="A2368" s="348" t="s">
        <v>1814</v>
      </c>
      <c r="B2368" s="110" t="n">
        <v>0.422222222222222</v>
      </c>
      <c r="C2368" s="19" t="s">
        <v>7681</v>
      </c>
      <c r="D2368" s="19" t="s">
        <v>110</v>
      </c>
      <c r="E2368" s="19" t="s">
        <v>7682</v>
      </c>
      <c r="F2368" s="19" t="s">
        <v>7683</v>
      </c>
      <c r="G2368" s="19" t="s">
        <v>788</v>
      </c>
      <c r="H2368" s="97"/>
      <c r="I2368" s="97"/>
      <c r="J2368" s="97"/>
      <c r="K2368" s="97"/>
      <c r="L2368" s="97"/>
      <c r="M2368" s="97"/>
      <c r="N2368" s="97"/>
      <c r="O2368" s="152" t="s">
        <v>7684</v>
      </c>
      <c r="P2368" s="19" t="n">
        <v>1</v>
      </c>
      <c r="Q2368" s="15" t="s">
        <v>45</v>
      </c>
    </row>
    <row r="2369" customFormat="false" ht="13.8" hidden="false" customHeight="false" outlineLevel="0" collapsed="false">
      <c r="A2369" s="348" t="s">
        <v>1819</v>
      </c>
      <c r="B2369" s="150" t="n">
        <v>43383</v>
      </c>
      <c r="C2369" s="19" t="s">
        <v>7685</v>
      </c>
      <c r="D2369" s="19" t="s">
        <v>476</v>
      </c>
      <c r="E2369" s="91" t="s">
        <v>7686</v>
      </c>
      <c r="F2369" s="97"/>
      <c r="G2369" s="97"/>
      <c r="H2369" s="19" t="s">
        <v>7687</v>
      </c>
      <c r="I2369" s="97"/>
      <c r="J2369" s="97"/>
      <c r="K2369" s="97"/>
      <c r="L2369" s="97"/>
      <c r="M2369" s="97"/>
      <c r="N2369" s="97"/>
      <c r="O2369" s="247" t="s">
        <v>7688</v>
      </c>
      <c r="P2369" s="19" t="n">
        <v>1</v>
      </c>
      <c r="Q2369" s="15" t="s">
        <v>45</v>
      </c>
    </row>
    <row r="2370" customFormat="false" ht="13.8" hidden="false" customHeight="false" outlineLevel="0" collapsed="false">
      <c r="A2370" s="348" t="s">
        <v>1673</v>
      </c>
      <c r="B2370" s="19" t="s">
        <v>2321</v>
      </c>
      <c r="C2370" s="19" t="s">
        <v>7689</v>
      </c>
      <c r="D2370" s="9" t="s">
        <v>4339</v>
      </c>
      <c r="E2370" s="91" t="s">
        <v>7690</v>
      </c>
      <c r="F2370" s="19" t="s">
        <v>48</v>
      </c>
      <c r="G2370" s="19" t="n">
        <v>4400</v>
      </c>
      <c r="H2370" s="97"/>
      <c r="I2370" s="97"/>
      <c r="J2370" s="97"/>
      <c r="K2370" s="97"/>
      <c r="L2370" s="97"/>
      <c r="M2370" s="19" t="s">
        <v>7691</v>
      </c>
      <c r="N2370" s="20" t="n">
        <v>43328</v>
      </c>
      <c r="O2370" s="207" t="s">
        <v>15</v>
      </c>
      <c r="P2370" s="19" t="n">
        <v>1</v>
      </c>
      <c r="Q2370" s="15" t="s">
        <v>45</v>
      </c>
    </row>
    <row r="2371" customFormat="false" ht="13.8" hidden="false" customHeight="false" outlineLevel="0" collapsed="false">
      <c r="A2371" s="348" t="s">
        <v>1678</v>
      </c>
      <c r="B2371" s="110" t="n">
        <v>0.43125</v>
      </c>
      <c r="C2371" s="19" t="s">
        <v>7692</v>
      </c>
      <c r="D2371" s="19" t="s">
        <v>110</v>
      </c>
      <c r="E2371" s="19" t="s">
        <v>7693</v>
      </c>
      <c r="F2371" s="91" t="s">
        <v>7694</v>
      </c>
      <c r="G2371" s="19" t="s">
        <v>2750</v>
      </c>
      <c r="H2371" s="97"/>
      <c r="I2371" s="97"/>
      <c r="J2371" s="97"/>
      <c r="K2371" s="97"/>
      <c r="L2371" s="97"/>
      <c r="M2371" s="97"/>
      <c r="N2371" s="97"/>
      <c r="O2371" s="411" t="s">
        <v>7695</v>
      </c>
      <c r="P2371" s="19" t="n">
        <v>1</v>
      </c>
      <c r="Q2371" s="15" t="s">
        <v>45</v>
      </c>
    </row>
    <row r="2372" customFormat="false" ht="13.8" hidden="false" customHeight="false" outlineLevel="0" collapsed="false">
      <c r="A2372" s="348" t="s">
        <v>1732</v>
      </c>
      <c r="B2372" s="19" t="s">
        <v>575</v>
      </c>
      <c r="C2372" s="19" t="n">
        <v>89150161186</v>
      </c>
      <c r="D2372" s="19" t="s">
        <v>476</v>
      </c>
      <c r="E2372" s="91" t="s">
        <v>7696</v>
      </c>
      <c r="F2372" s="19" t="s">
        <v>7697</v>
      </c>
      <c r="G2372" s="19" t="s">
        <v>944</v>
      </c>
      <c r="H2372" s="97"/>
      <c r="I2372" s="97"/>
      <c r="J2372" s="97"/>
      <c r="K2372" s="97"/>
      <c r="L2372" s="97"/>
      <c r="M2372" s="97"/>
      <c r="N2372" s="97"/>
      <c r="O2372" s="152" t="s">
        <v>7698</v>
      </c>
      <c r="P2372" s="19" t="n">
        <v>1</v>
      </c>
      <c r="Q2372" s="15" t="s">
        <v>45</v>
      </c>
    </row>
    <row r="2373" customFormat="false" ht="13.8" hidden="false" customHeight="false" outlineLevel="0" collapsed="false">
      <c r="A2373" s="348" t="s">
        <v>1833</v>
      </c>
      <c r="B2373" s="19" t="s">
        <v>5618</v>
      </c>
      <c r="C2373" s="440" t="s">
        <v>7699</v>
      </c>
      <c r="D2373" s="19" t="s">
        <v>476</v>
      </c>
      <c r="E2373" s="19" t="s">
        <v>102</v>
      </c>
      <c r="F2373" s="97"/>
      <c r="G2373" s="97"/>
      <c r="H2373" s="97"/>
      <c r="I2373" s="97"/>
      <c r="J2373" s="97"/>
      <c r="K2373" s="97"/>
      <c r="L2373" s="97"/>
      <c r="M2373" s="97"/>
      <c r="N2373" s="97"/>
      <c r="O2373" s="486" t="s">
        <v>7700</v>
      </c>
      <c r="P2373" s="19" t="n">
        <v>1</v>
      </c>
      <c r="Q2373" s="15" t="s">
        <v>45</v>
      </c>
    </row>
    <row r="2374" customFormat="false" ht="13.8" hidden="false" customHeight="false" outlineLevel="0" collapsed="false">
      <c r="A2374" s="348" t="s">
        <v>1839</v>
      </c>
      <c r="B2374" s="19" t="s">
        <v>453</v>
      </c>
      <c r="C2374" s="91" t="s">
        <v>7701</v>
      </c>
      <c r="D2374" s="9" t="s">
        <v>4339</v>
      </c>
      <c r="E2374" s="91" t="s">
        <v>7702</v>
      </c>
      <c r="F2374" s="91" t="s">
        <v>7703</v>
      </c>
      <c r="G2374" s="19" t="s">
        <v>526</v>
      </c>
      <c r="H2374" s="97"/>
      <c r="I2374" s="97"/>
      <c r="J2374" s="97"/>
      <c r="K2374" s="97"/>
      <c r="L2374" s="97"/>
      <c r="M2374" s="97"/>
      <c r="N2374" s="97"/>
      <c r="O2374" s="152" t="s">
        <v>7704</v>
      </c>
      <c r="P2374" s="19" t="n">
        <v>1</v>
      </c>
      <c r="Q2374" s="15" t="s">
        <v>45</v>
      </c>
    </row>
    <row r="2375" customFormat="false" ht="13.8" hidden="false" customHeight="false" outlineLevel="0" collapsed="false">
      <c r="A2375" s="348" t="s">
        <v>1746</v>
      </c>
      <c r="B2375" s="110" t="n">
        <v>0.444444444444444</v>
      </c>
      <c r="C2375" s="19" t="s">
        <v>7705</v>
      </c>
      <c r="D2375" s="19" t="s">
        <v>110</v>
      </c>
      <c r="E2375" s="19" t="s">
        <v>7706</v>
      </c>
      <c r="F2375" s="91" t="s">
        <v>7707</v>
      </c>
      <c r="G2375" s="97"/>
      <c r="H2375" s="97"/>
      <c r="I2375" s="97"/>
      <c r="J2375" s="97"/>
      <c r="K2375" s="97"/>
      <c r="L2375" s="97"/>
      <c r="M2375" s="97"/>
      <c r="N2375" s="97"/>
      <c r="O2375" s="338" t="s">
        <v>7708</v>
      </c>
      <c r="P2375" s="19" t="n">
        <v>1</v>
      </c>
      <c r="Q2375" s="15" t="s">
        <v>45</v>
      </c>
    </row>
    <row r="2376" customFormat="false" ht="13.8" hidden="false" customHeight="false" outlineLevel="0" collapsed="false">
      <c r="A2376" s="348" t="s">
        <v>1696</v>
      </c>
      <c r="B2376" s="19" t="s">
        <v>4374</v>
      </c>
      <c r="C2376" s="91" t="s">
        <v>7709</v>
      </c>
      <c r="D2376" s="19" t="s">
        <v>476</v>
      </c>
      <c r="E2376" s="91" t="s">
        <v>7710</v>
      </c>
      <c r="F2376" s="19" t="s">
        <v>7711</v>
      </c>
      <c r="G2376" s="19" t="s">
        <v>808</v>
      </c>
      <c r="H2376" s="97"/>
      <c r="I2376" s="97"/>
      <c r="J2376" s="97"/>
      <c r="K2376" s="97"/>
      <c r="L2376" s="97"/>
      <c r="M2376" s="97"/>
      <c r="N2376" s="97"/>
      <c r="O2376" s="95" t="s">
        <v>7712</v>
      </c>
      <c r="P2376" s="19" t="n">
        <v>1</v>
      </c>
      <c r="Q2376" s="15" t="s">
        <v>45</v>
      </c>
    </row>
    <row r="2377" customFormat="false" ht="13.8" hidden="false" customHeight="false" outlineLevel="0" collapsed="false">
      <c r="A2377" s="348" t="s">
        <v>1758</v>
      </c>
      <c r="B2377" s="110" t="n">
        <v>0.449305555555556</v>
      </c>
      <c r="C2377" s="19" t="s">
        <v>7713</v>
      </c>
      <c r="D2377" s="19" t="s">
        <v>110</v>
      </c>
      <c r="E2377" s="19" t="s">
        <v>7714</v>
      </c>
      <c r="F2377" s="91" t="s">
        <v>7715</v>
      </c>
      <c r="G2377" s="19" t="n">
        <v>7650</v>
      </c>
      <c r="H2377" s="97"/>
      <c r="I2377" s="97"/>
      <c r="J2377" s="97"/>
      <c r="K2377" s="97"/>
      <c r="L2377" s="97"/>
      <c r="M2377" s="19" t="s">
        <v>7716</v>
      </c>
      <c r="N2377" s="20" t="n">
        <v>43327</v>
      </c>
      <c r="O2377" s="207" t="s">
        <v>15</v>
      </c>
      <c r="P2377" s="19" t="n">
        <v>1</v>
      </c>
      <c r="Q2377" s="15" t="s">
        <v>45</v>
      </c>
    </row>
    <row r="2378" customFormat="false" ht="13.8" hidden="false" customHeight="false" outlineLevel="0" collapsed="false">
      <c r="A2378" s="348" t="s">
        <v>1761</v>
      </c>
      <c r="B2378" s="97"/>
      <c r="C2378" s="19" t="s">
        <v>7717</v>
      </c>
      <c r="D2378" s="97"/>
      <c r="E2378" s="97"/>
      <c r="F2378" s="97"/>
      <c r="G2378" s="97"/>
      <c r="H2378" s="97"/>
      <c r="I2378" s="97"/>
      <c r="J2378" s="97"/>
      <c r="K2378" s="97"/>
      <c r="L2378" s="97"/>
      <c r="M2378" s="97"/>
      <c r="N2378" s="97"/>
      <c r="O2378" s="135" t="s">
        <v>3007</v>
      </c>
      <c r="P2378" s="97"/>
      <c r="Q2378" s="15" t="s">
        <v>45</v>
      </c>
    </row>
    <row r="2379" customFormat="false" ht="13.8" hidden="false" customHeight="false" outlineLevel="0" collapsed="false">
      <c r="A2379" s="348" t="s">
        <v>1765</v>
      </c>
      <c r="B2379" s="97"/>
      <c r="C2379" s="19" t="n">
        <v>74957120962</v>
      </c>
      <c r="D2379" s="97"/>
      <c r="E2379" s="97"/>
      <c r="F2379" s="97"/>
      <c r="G2379" s="97"/>
      <c r="H2379" s="97"/>
      <c r="I2379" s="97"/>
      <c r="J2379" s="97"/>
      <c r="K2379" s="97"/>
      <c r="L2379" s="97"/>
      <c r="M2379" s="97"/>
      <c r="N2379" s="97"/>
      <c r="O2379" s="139" t="s">
        <v>7718</v>
      </c>
      <c r="P2379" s="19" t="n">
        <v>1</v>
      </c>
      <c r="Q2379" s="15" t="s">
        <v>45</v>
      </c>
    </row>
    <row r="2380" customFormat="false" ht="13.8" hidden="false" customHeight="false" outlineLevel="0" collapsed="false">
      <c r="A2380" s="348" t="s">
        <v>4300</v>
      </c>
      <c r="B2380" s="19" t="s">
        <v>541</v>
      </c>
      <c r="C2380" s="19" t="s">
        <v>7719</v>
      </c>
      <c r="D2380" s="9" t="s">
        <v>4339</v>
      </c>
      <c r="E2380" s="91" t="s">
        <v>7720</v>
      </c>
      <c r="F2380" s="19" t="s">
        <v>4848</v>
      </c>
      <c r="G2380" s="19" t="n">
        <v>2500</v>
      </c>
      <c r="H2380" s="97"/>
      <c r="I2380" s="97"/>
      <c r="J2380" s="97"/>
      <c r="K2380" s="97"/>
      <c r="L2380" s="97"/>
      <c r="M2380" s="19" t="s">
        <v>7721</v>
      </c>
      <c r="N2380" s="20" t="n">
        <v>43326</v>
      </c>
      <c r="O2380" s="207" t="s">
        <v>15</v>
      </c>
      <c r="P2380" s="19" t="n">
        <v>1</v>
      </c>
      <c r="Q2380" s="15" t="s">
        <v>45</v>
      </c>
    </row>
    <row r="2381" customFormat="false" ht="13.8" hidden="false" customHeight="false" outlineLevel="0" collapsed="false">
      <c r="A2381" s="348" t="s">
        <v>4304</v>
      </c>
      <c r="B2381" s="20" t="n">
        <v>43231</v>
      </c>
      <c r="C2381" s="19" t="s">
        <v>7722</v>
      </c>
      <c r="D2381" s="9" t="s">
        <v>4339</v>
      </c>
      <c r="E2381" s="91" t="s">
        <v>7723</v>
      </c>
      <c r="F2381" s="19" t="s">
        <v>5986</v>
      </c>
      <c r="G2381" s="19" t="n">
        <v>5100</v>
      </c>
      <c r="H2381" s="97"/>
      <c r="I2381" s="97"/>
      <c r="J2381" s="97"/>
      <c r="K2381" s="97"/>
      <c r="L2381" s="97"/>
      <c r="M2381" s="19" t="s">
        <v>7724</v>
      </c>
      <c r="N2381" s="20" t="n">
        <v>43328</v>
      </c>
      <c r="O2381" s="207" t="s">
        <v>15</v>
      </c>
      <c r="P2381" s="19" t="n">
        <v>1</v>
      </c>
      <c r="Q2381" s="15" t="s">
        <v>45</v>
      </c>
    </row>
    <row r="2382" customFormat="false" ht="13.8" hidden="false" customHeight="false" outlineLevel="0" collapsed="false">
      <c r="A2382" s="348" t="s">
        <v>4309</v>
      </c>
      <c r="B2382" s="19" t="s">
        <v>3520</v>
      </c>
      <c r="C2382" s="91" t="s">
        <v>7725</v>
      </c>
      <c r="D2382" s="9" t="s">
        <v>4339</v>
      </c>
      <c r="E2382" s="91" t="s">
        <v>7726</v>
      </c>
      <c r="F2382" s="97"/>
      <c r="G2382" s="97"/>
      <c r="H2382" s="97"/>
      <c r="I2382" s="97"/>
      <c r="J2382" s="97"/>
      <c r="K2382" s="97"/>
      <c r="L2382" s="97"/>
      <c r="M2382" s="97"/>
      <c r="N2382" s="97"/>
      <c r="O2382" s="337" t="s">
        <v>7727</v>
      </c>
      <c r="P2382" s="19" t="n">
        <v>1</v>
      </c>
      <c r="Q2382" s="15" t="s">
        <v>45</v>
      </c>
    </row>
    <row r="2383" customFormat="false" ht="13.8" hidden="false" customHeight="false" outlineLevel="0" collapsed="false">
      <c r="A2383" s="348" t="s">
        <v>1781</v>
      </c>
      <c r="B2383" s="110" t="n">
        <v>0.489583333333333</v>
      </c>
      <c r="C2383" s="19" t="s">
        <v>7728</v>
      </c>
      <c r="D2383" s="19" t="s">
        <v>110</v>
      </c>
      <c r="E2383" s="19" t="s">
        <v>129</v>
      </c>
      <c r="F2383" s="19" t="s">
        <v>7729</v>
      </c>
      <c r="G2383" s="19" t="s">
        <v>134</v>
      </c>
      <c r="H2383" s="97"/>
      <c r="I2383" s="97"/>
      <c r="J2383" s="97"/>
      <c r="K2383" s="97"/>
      <c r="L2383" s="97"/>
      <c r="M2383" s="97"/>
      <c r="N2383" s="97"/>
      <c r="O2383" s="247" t="s">
        <v>7730</v>
      </c>
      <c r="P2383" s="19" t="n">
        <v>1</v>
      </c>
      <c r="Q2383" s="15" t="s">
        <v>45</v>
      </c>
    </row>
    <row r="2384" customFormat="false" ht="13.8" hidden="false" customHeight="false" outlineLevel="0" collapsed="false">
      <c r="A2384" s="348" t="s">
        <v>1914</v>
      </c>
      <c r="B2384" s="19" t="s">
        <v>395</v>
      </c>
      <c r="C2384" s="19" t="s">
        <v>7731</v>
      </c>
      <c r="D2384" s="9" t="s">
        <v>4339</v>
      </c>
      <c r="E2384" s="91" t="s">
        <v>7732</v>
      </c>
      <c r="F2384" s="19" t="s">
        <v>5986</v>
      </c>
      <c r="G2384" s="97"/>
      <c r="H2384" s="97"/>
      <c r="I2384" s="97"/>
      <c r="J2384" s="97"/>
      <c r="K2384" s="97"/>
      <c r="L2384" s="97"/>
      <c r="M2384" s="97"/>
      <c r="N2384" s="97"/>
      <c r="O2384" s="247" t="s">
        <v>7733</v>
      </c>
      <c r="P2384" s="19" t="n">
        <v>1</v>
      </c>
      <c r="Q2384" s="15" t="s">
        <v>45</v>
      </c>
    </row>
    <row r="2385" customFormat="false" ht="13.8" hidden="false" customHeight="false" outlineLevel="0" collapsed="false">
      <c r="A2385" s="348" t="s">
        <v>1917</v>
      </c>
      <c r="B2385" s="110" t="n">
        <v>0.493055555555556</v>
      </c>
      <c r="C2385" s="91" t="s">
        <v>7734</v>
      </c>
      <c r="D2385" s="19" t="s">
        <v>110</v>
      </c>
      <c r="E2385" s="19" t="s">
        <v>7735</v>
      </c>
      <c r="F2385" s="91" t="s">
        <v>7736</v>
      </c>
      <c r="G2385" s="19" t="s">
        <v>2594</v>
      </c>
      <c r="H2385" s="97"/>
      <c r="I2385" s="97"/>
      <c r="J2385" s="97"/>
      <c r="K2385" s="97"/>
      <c r="L2385" s="97"/>
      <c r="M2385" s="97"/>
      <c r="N2385" s="97"/>
      <c r="O2385" s="519" t="s">
        <v>7737</v>
      </c>
      <c r="P2385" s="19" t="n">
        <v>1</v>
      </c>
      <c r="Q2385" s="15" t="s">
        <v>45</v>
      </c>
    </row>
    <row r="2386" customFormat="false" ht="13.8" hidden="false" customHeight="false" outlineLevel="0" collapsed="false">
      <c r="A2386" s="348" t="s">
        <v>3008</v>
      </c>
      <c r="B2386" s="19" t="s">
        <v>354</v>
      </c>
      <c r="C2386" s="19" t="s">
        <v>7738</v>
      </c>
      <c r="D2386" s="9" t="s">
        <v>4339</v>
      </c>
      <c r="E2386" s="91" t="s">
        <v>7739</v>
      </c>
      <c r="F2386" s="19" t="s">
        <v>48</v>
      </c>
      <c r="G2386" s="19" t="n">
        <v>4300</v>
      </c>
      <c r="H2386" s="97"/>
      <c r="I2386" s="97"/>
      <c r="J2386" s="97"/>
      <c r="K2386" s="97"/>
      <c r="L2386" s="97"/>
      <c r="M2386" s="19" t="s">
        <v>7740</v>
      </c>
      <c r="N2386" s="20" t="n">
        <v>43326</v>
      </c>
      <c r="O2386" s="207" t="s">
        <v>15</v>
      </c>
      <c r="P2386" s="19" t="n">
        <v>1</v>
      </c>
      <c r="Q2386" s="15" t="s">
        <v>45</v>
      </c>
    </row>
    <row r="2387" customFormat="false" ht="13.8" hidden="false" customHeight="false" outlineLevel="0" collapsed="false">
      <c r="A2387" s="348" t="s">
        <v>7071</v>
      </c>
      <c r="B2387" s="97"/>
      <c r="C2387" s="91" t="s">
        <v>7741</v>
      </c>
      <c r="D2387" s="19" t="s">
        <v>476</v>
      </c>
      <c r="E2387" s="19" t="s">
        <v>6088</v>
      </c>
      <c r="F2387" s="19" t="s">
        <v>4175</v>
      </c>
      <c r="G2387" s="19" t="s">
        <v>614</v>
      </c>
      <c r="H2387" s="97"/>
      <c r="I2387" s="97"/>
      <c r="J2387" s="97"/>
      <c r="K2387" s="97"/>
      <c r="L2387" s="97"/>
      <c r="M2387" s="97"/>
      <c r="N2387" s="97"/>
      <c r="O2387" s="247" t="s">
        <v>7742</v>
      </c>
      <c r="P2387" s="19" t="n">
        <v>1</v>
      </c>
      <c r="Q2387" s="15" t="s">
        <v>45</v>
      </c>
    </row>
    <row r="2388" customFormat="false" ht="13.8" hidden="false" customHeight="false" outlineLevel="0" collapsed="false">
      <c r="A2388" s="121" t="s">
        <v>1798</v>
      </c>
      <c r="B2388" s="184" t="n">
        <v>43232</v>
      </c>
      <c r="C2388" s="141" t="s">
        <v>7743</v>
      </c>
      <c r="D2388" s="107" t="s">
        <v>4339</v>
      </c>
      <c r="E2388" s="95" t="s">
        <v>7744</v>
      </c>
      <c r="F2388" s="460" t="s">
        <v>7745</v>
      </c>
      <c r="G2388" s="141" t="s">
        <v>4061</v>
      </c>
      <c r="H2388" s="183"/>
      <c r="I2388" s="183"/>
      <c r="J2388" s="183"/>
      <c r="K2388" s="183"/>
      <c r="L2388" s="183"/>
      <c r="M2388" s="141" t="s">
        <v>7746</v>
      </c>
      <c r="N2388" s="184" t="n">
        <v>43329</v>
      </c>
      <c r="O2388" s="479" t="s">
        <v>7747</v>
      </c>
      <c r="P2388" s="141" t="n">
        <v>1</v>
      </c>
      <c r="Q2388" s="15" t="s">
        <v>45</v>
      </c>
    </row>
    <row r="2389" customFormat="false" ht="13.8" hidden="false" customHeight="false" outlineLevel="0" collapsed="false">
      <c r="A2389" s="348" t="s">
        <v>1801</v>
      </c>
      <c r="B2389" s="110" t="n">
        <v>0.517361111111111</v>
      </c>
      <c r="C2389" s="19" t="s">
        <v>7748</v>
      </c>
      <c r="D2389" s="19" t="s">
        <v>110</v>
      </c>
      <c r="E2389" s="19" t="s">
        <v>7749</v>
      </c>
      <c r="F2389" s="19" t="s">
        <v>7750</v>
      </c>
      <c r="G2389" s="19" t="s">
        <v>2677</v>
      </c>
      <c r="H2389" s="97"/>
      <c r="I2389" s="97"/>
      <c r="J2389" s="97"/>
      <c r="K2389" s="97"/>
      <c r="L2389" s="97"/>
      <c r="M2389" s="97"/>
      <c r="N2389" s="97"/>
      <c r="O2389" s="337" t="s">
        <v>7751</v>
      </c>
      <c r="P2389" s="19" t="n">
        <v>1</v>
      </c>
      <c r="Q2389" s="15" t="s">
        <v>45</v>
      </c>
    </row>
    <row r="2390" customFormat="false" ht="13.8" hidden="false" customHeight="false" outlineLevel="0" collapsed="false">
      <c r="A2390" s="348" t="s">
        <v>3427</v>
      </c>
      <c r="B2390" s="19" t="s">
        <v>1175</v>
      </c>
      <c r="C2390" s="91" t="s">
        <v>7752</v>
      </c>
      <c r="D2390" s="9" t="s">
        <v>4339</v>
      </c>
      <c r="E2390" s="91" t="s">
        <v>7753</v>
      </c>
      <c r="F2390" s="24" t="s">
        <v>7754</v>
      </c>
      <c r="G2390" s="19" t="s">
        <v>944</v>
      </c>
      <c r="H2390" s="97"/>
      <c r="I2390" s="97"/>
      <c r="J2390" s="97"/>
      <c r="K2390" s="97"/>
      <c r="L2390" s="97"/>
      <c r="M2390" s="97"/>
      <c r="N2390" s="97"/>
      <c r="O2390" s="152" t="s">
        <v>7755</v>
      </c>
      <c r="P2390" s="19" t="n">
        <v>1</v>
      </c>
      <c r="Q2390" s="15" t="s">
        <v>45</v>
      </c>
    </row>
    <row r="2391" customFormat="false" ht="13.8" hidden="false" customHeight="false" outlineLevel="0" collapsed="false">
      <c r="A2391" s="348" t="s">
        <v>3024</v>
      </c>
      <c r="B2391" s="19" t="s">
        <v>464</v>
      </c>
      <c r="C2391" s="19" t="s">
        <v>7756</v>
      </c>
      <c r="D2391" s="19" t="s">
        <v>476</v>
      </c>
      <c r="E2391" s="91" t="s">
        <v>7757</v>
      </c>
      <c r="F2391" s="19" t="s">
        <v>1589</v>
      </c>
      <c r="G2391" s="97"/>
      <c r="H2391" s="97"/>
      <c r="I2391" s="97"/>
      <c r="J2391" s="97"/>
      <c r="K2391" s="97"/>
      <c r="L2391" s="97"/>
      <c r="M2391" s="97"/>
      <c r="N2391" s="97"/>
      <c r="O2391" s="337" t="s">
        <v>7758</v>
      </c>
      <c r="P2391" s="19" t="n">
        <v>4</v>
      </c>
      <c r="Q2391" s="15" t="s">
        <v>45</v>
      </c>
    </row>
    <row r="2392" customFormat="false" ht="13.8" hidden="false" customHeight="false" outlineLevel="0" collapsed="false">
      <c r="A2392" s="348" t="s">
        <v>3028</v>
      </c>
      <c r="B2392" s="19" t="s">
        <v>464</v>
      </c>
      <c r="C2392" s="91" t="s">
        <v>7759</v>
      </c>
      <c r="D2392" s="9" t="s">
        <v>4339</v>
      </c>
      <c r="E2392" s="91" t="s">
        <v>7760</v>
      </c>
      <c r="F2392" s="97"/>
      <c r="G2392" s="97"/>
      <c r="H2392" s="97"/>
      <c r="I2392" s="97"/>
      <c r="J2392" s="97"/>
      <c r="K2392" s="97"/>
      <c r="L2392" s="97"/>
      <c r="M2392" s="97"/>
      <c r="N2392" s="97"/>
      <c r="O2392" s="247" t="s">
        <v>7761</v>
      </c>
      <c r="P2392" s="19" t="n">
        <v>1</v>
      </c>
      <c r="Q2392" s="15" t="s">
        <v>45</v>
      </c>
    </row>
    <row r="2393" customFormat="false" ht="13.8" hidden="false" customHeight="false" outlineLevel="0" collapsed="false">
      <c r="A2393" s="348" t="s">
        <v>3031</v>
      </c>
      <c r="B2393" s="19" t="s">
        <v>5868</v>
      </c>
      <c r="C2393" s="91" t="s">
        <v>7762</v>
      </c>
      <c r="D2393" s="19" t="s">
        <v>7763</v>
      </c>
      <c r="E2393" s="91" t="s">
        <v>7764</v>
      </c>
      <c r="F2393" s="97"/>
      <c r="G2393" s="97"/>
      <c r="H2393" s="97"/>
      <c r="I2393" s="97"/>
      <c r="J2393" s="97"/>
      <c r="K2393" s="97"/>
      <c r="L2393" s="97"/>
      <c r="M2393" s="97"/>
      <c r="N2393" s="97"/>
      <c r="O2393" s="122" t="s">
        <v>7765</v>
      </c>
      <c r="P2393" s="19" t="n">
        <v>1</v>
      </c>
      <c r="Q2393" s="15" t="s">
        <v>45</v>
      </c>
    </row>
    <row r="2394" customFormat="false" ht="13.8" hidden="false" customHeight="false" outlineLevel="0" collapsed="false">
      <c r="A2394" s="348" t="s">
        <v>3037</v>
      </c>
      <c r="B2394" s="19" t="s">
        <v>7766</v>
      </c>
      <c r="C2394" s="553" t="s">
        <v>7767</v>
      </c>
      <c r="D2394" s="19" t="s">
        <v>476</v>
      </c>
      <c r="E2394" s="91" t="s">
        <v>7768</v>
      </c>
      <c r="F2394" s="97"/>
      <c r="G2394" s="19" t="n">
        <v>3800</v>
      </c>
      <c r="H2394" s="97"/>
      <c r="I2394" s="97"/>
      <c r="J2394" s="97"/>
      <c r="K2394" s="97"/>
      <c r="L2394" s="97"/>
      <c r="M2394" s="19" t="s">
        <v>7769</v>
      </c>
      <c r="N2394" s="20" t="n">
        <v>43328</v>
      </c>
      <c r="O2394" s="207" t="s">
        <v>15</v>
      </c>
      <c r="P2394" s="19" t="n">
        <v>4</v>
      </c>
      <c r="Q2394" s="15" t="s">
        <v>45</v>
      </c>
    </row>
    <row r="2395" customFormat="false" ht="13.8" hidden="false" customHeight="false" outlineLevel="0" collapsed="false">
      <c r="A2395" s="348" t="s">
        <v>3047</v>
      </c>
      <c r="B2395" s="19" t="s">
        <v>149</v>
      </c>
      <c r="C2395" s="91" t="s">
        <v>7770</v>
      </c>
      <c r="D2395" s="9" t="s">
        <v>4339</v>
      </c>
      <c r="E2395" s="91" t="s">
        <v>7771</v>
      </c>
      <c r="F2395" s="19" t="s">
        <v>7772</v>
      </c>
      <c r="G2395" s="19" t="n">
        <v>3800</v>
      </c>
      <c r="H2395" s="97"/>
      <c r="I2395" s="97"/>
      <c r="J2395" s="97"/>
      <c r="K2395" s="97"/>
      <c r="L2395" s="97"/>
      <c r="M2395" s="19" t="s">
        <v>7773</v>
      </c>
      <c r="N2395" s="20" t="n">
        <v>43330</v>
      </c>
      <c r="O2395" s="207" t="s">
        <v>15</v>
      </c>
      <c r="P2395" s="19" t="n">
        <v>1</v>
      </c>
      <c r="Q2395" s="15" t="s">
        <v>45</v>
      </c>
    </row>
    <row r="2396" customFormat="false" ht="13.8" hidden="false" customHeight="false" outlineLevel="0" collapsed="false">
      <c r="A2396" s="348" t="s">
        <v>3053</v>
      </c>
      <c r="B2396" s="110" t="n">
        <v>0.548611111111111</v>
      </c>
      <c r="C2396" s="19" t="n">
        <v>89150712959</v>
      </c>
      <c r="D2396" s="19" t="s">
        <v>110</v>
      </c>
      <c r="E2396" s="19" t="s">
        <v>7774</v>
      </c>
      <c r="F2396" s="19" t="s">
        <v>5574</v>
      </c>
      <c r="G2396" s="19" t="s">
        <v>2677</v>
      </c>
      <c r="H2396" s="97"/>
      <c r="I2396" s="97"/>
      <c r="J2396" s="97"/>
      <c r="K2396" s="97"/>
      <c r="L2396" s="97"/>
      <c r="M2396" s="97"/>
      <c r="N2396" s="97"/>
      <c r="O2396" s="512" t="s">
        <v>7775</v>
      </c>
      <c r="P2396" s="19" t="n">
        <v>1</v>
      </c>
      <c r="Q2396" s="15" t="s">
        <v>45</v>
      </c>
    </row>
    <row r="2397" customFormat="false" ht="13.8" hidden="false" customHeight="false" outlineLevel="0" collapsed="false">
      <c r="A2397" s="348" t="s">
        <v>3058</v>
      </c>
      <c r="B2397" s="19" t="s">
        <v>365</v>
      </c>
      <c r="C2397" s="19" t="s">
        <v>7776</v>
      </c>
      <c r="D2397" s="9" t="s">
        <v>4339</v>
      </c>
      <c r="E2397" s="91" t="s">
        <v>7777</v>
      </c>
      <c r="F2397" s="19" t="s">
        <v>5986</v>
      </c>
      <c r="G2397" s="19" t="n">
        <v>5700</v>
      </c>
      <c r="H2397" s="97"/>
      <c r="I2397" s="97"/>
      <c r="J2397" s="97"/>
      <c r="K2397" s="97"/>
      <c r="L2397" s="97"/>
      <c r="M2397" s="19" t="s">
        <v>7778</v>
      </c>
      <c r="N2397" s="20" t="n">
        <v>43326</v>
      </c>
      <c r="O2397" s="207" t="s">
        <v>15</v>
      </c>
      <c r="P2397" s="19" t="n">
        <v>1</v>
      </c>
      <c r="Q2397" s="15" t="s">
        <v>45</v>
      </c>
    </row>
    <row r="2398" customFormat="false" ht="13.8" hidden="false" customHeight="false" outlineLevel="0" collapsed="false">
      <c r="A2398" s="348" t="s">
        <v>3062</v>
      </c>
      <c r="B2398" s="110" t="n">
        <v>0.552083333333333</v>
      </c>
      <c r="C2398" s="382" t="n">
        <v>79637861855</v>
      </c>
      <c r="D2398" s="19" t="s">
        <v>110</v>
      </c>
      <c r="E2398" s="19" t="s">
        <v>7779</v>
      </c>
      <c r="F2398" s="19" t="s">
        <v>7780</v>
      </c>
      <c r="G2398" s="19" t="n">
        <v>2900</v>
      </c>
      <c r="H2398" s="97"/>
      <c r="I2398" s="97"/>
      <c r="J2398" s="97"/>
      <c r="K2398" s="97"/>
      <c r="M2398" s="24" t="s">
        <v>7781</v>
      </c>
      <c r="N2398" s="20" t="n">
        <v>43329</v>
      </c>
      <c r="O2398" s="207" t="s">
        <v>15</v>
      </c>
      <c r="P2398" s="19" t="n">
        <v>1</v>
      </c>
      <c r="Q2398" s="15" t="s">
        <v>45</v>
      </c>
    </row>
    <row r="2399" customFormat="false" ht="13.8" hidden="false" customHeight="false" outlineLevel="0" collapsed="false">
      <c r="A2399" s="348" t="s">
        <v>3067</v>
      </c>
      <c r="B2399" s="19" t="s">
        <v>1109</v>
      </c>
      <c r="C2399" s="610" t="s">
        <v>7782</v>
      </c>
      <c r="D2399" s="9" t="s">
        <v>4339</v>
      </c>
      <c r="E2399" s="91" t="s">
        <v>7783</v>
      </c>
      <c r="F2399" s="19" t="s">
        <v>7784</v>
      </c>
      <c r="G2399" s="97"/>
      <c r="H2399" s="19" t="s">
        <v>7785</v>
      </c>
      <c r="I2399" s="97"/>
      <c r="J2399" s="97"/>
      <c r="K2399" s="97"/>
      <c r="L2399" s="97"/>
      <c r="M2399" s="97"/>
      <c r="N2399" s="97"/>
      <c r="O2399" s="611" t="s">
        <v>7786</v>
      </c>
      <c r="P2399" s="19" t="n">
        <v>1</v>
      </c>
      <c r="Q2399" s="15" t="s">
        <v>45</v>
      </c>
    </row>
    <row r="2400" customFormat="false" ht="13.8" hidden="false" customHeight="false" outlineLevel="0" collapsed="false">
      <c r="A2400" s="348" t="s">
        <v>4478</v>
      </c>
      <c r="B2400" s="19" t="s">
        <v>708</v>
      </c>
      <c r="C2400" s="19" t="s">
        <v>7787</v>
      </c>
      <c r="D2400" s="19" t="s">
        <v>1308</v>
      </c>
      <c r="E2400" s="91" t="s">
        <v>7788</v>
      </c>
      <c r="F2400" s="19" t="s">
        <v>7789</v>
      </c>
      <c r="G2400" s="19"/>
      <c r="H2400" s="19" t="n">
        <v>6500</v>
      </c>
      <c r="I2400" s="97"/>
      <c r="J2400" s="97"/>
      <c r="K2400" s="97"/>
      <c r="L2400" s="97"/>
      <c r="M2400" s="97"/>
      <c r="N2400" s="20" t="n">
        <v>43329</v>
      </c>
      <c r="O2400" s="207" t="s">
        <v>15</v>
      </c>
      <c r="P2400" s="19" t="n">
        <v>1</v>
      </c>
      <c r="Q2400" s="15" t="s">
        <v>45</v>
      </c>
    </row>
    <row r="2401" customFormat="false" ht="13.8" hidden="false" customHeight="false" outlineLevel="0" collapsed="false">
      <c r="A2401" s="348" t="s">
        <v>3080</v>
      </c>
      <c r="B2401" s="20" t="n">
        <v>43234</v>
      </c>
      <c r="C2401" s="56" t="s">
        <v>7790</v>
      </c>
      <c r="D2401" s="19" t="s">
        <v>1308</v>
      </c>
      <c r="E2401" s="91" t="s">
        <v>7791</v>
      </c>
      <c r="F2401" s="97"/>
      <c r="G2401" s="97"/>
      <c r="H2401" s="97"/>
      <c r="I2401" s="97"/>
      <c r="J2401" s="97"/>
      <c r="K2401" s="97"/>
      <c r="L2401" s="97"/>
      <c r="M2401" s="97"/>
      <c r="N2401" s="97"/>
      <c r="O2401" s="612" t="s">
        <v>7792</v>
      </c>
      <c r="P2401" s="19" t="n">
        <v>1</v>
      </c>
      <c r="Q2401" s="15" t="s">
        <v>45</v>
      </c>
    </row>
    <row r="2402" customFormat="false" ht="13.8" hidden="false" customHeight="false" outlineLevel="0" collapsed="false">
      <c r="A2402" s="348" t="s">
        <v>5904</v>
      </c>
      <c r="B2402" s="19" t="s">
        <v>1114</v>
      </c>
      <c r="C2402" s="19" t="s">
        <v>7793</v>
      </c>
      <c r="D2402" s="9" t="s">
        <v>4339</v>
      </c>
      <c r="E2402" s="91" t="s">
        <v>7794</v>
      </c>
      <c r="F2402" s="19" t="s">
        <v>4460</v>
      </c>
      <c r="G2402" s="19" t="s">
        <v>7795</v>
      </c>
      <c r="H2402" s="97"/>
      <c r="I2402" s="97"/>
      <c r="J2402" s="97"/>
      <c r="K2402" s="97"/>
      <c r="L2402" s="97"/>
      <c r="M2402" s="97"/>
      <c r="N2402" s="97"/>
      <c r="O2402" s="247" t="s">
        <v>7796</v>
      </c>
      <c r="P2402" s="19" t="n">
        <v>1</v>
      </c>
      <c r="Q2402" s="15" t="s">
        <v>45</v>
      </c>
    </row>
    <row r="2403" customFormat="false" ht="13.8" hidden="false" customHeight="false" outlineLevel="0" collapsed="false">
      <c r="A2403" s="348" t="s">
        <v>6217</v>
      </c>
      <c r="B2403" s="110" t="n">
        <v>0.614583333333333</v>
      </c>
      <c r="C2403" s="19" t="s">
        <v>7797</v>
      </c>
      <c r="D2403" s="19" t="s">
        <v>110</v>
      </c>
      <c r="E2403" s="19" t="s">
        <v>7798</v>
      </c>
      <c r="F2403" s="19" t="s">
        <v>7799</v>
      </c>
      <c r="G2403" s="19" t="s">
        <v>2594</v>
      </c>
      <c r="H2403" s="97"/>
      <c r="I2403" s="97"/>
      <c r="J2403" s="97"/>
      <c r="K2403" s="97"/>
      <c r="L2403" s="97"/>
      <c r="M2403" s="97"/>
      <c r="N2403" s="97"/>
      <c r="O2403" s="247" t="s">
        <v>7800</v>
      </c>
      <c r="P2403" s="19" t="n">
        <v>1</v>
      </c>
      <c r="Q2403" s="15" t="s">
        <v>45</v>
      </c>
    </row>
    <row r="2404" customFormat="false" ht="13.8" hidden="false" customHeight="false" outlineLevel="0" collapsed="false">
      <c r="A2404" s="348" t="s">
        <v>7136</v>
      </c>
      <c r="B2404" s="110" t="n">
        <v>0.634027777777778</v>
      </c>
      <c r="C2404" s="91" t="s">
        <v>7801</v>
      </c>
      <c r="D2404" s="19" t="s">
        <v>110</v>
      </c>
      <c r="E2404" s="19" t="s">
        <v>7802</v>
      </c>
      <c r="F2404" s="91" t="s">
        <v>7803</v>
      </c>
      <c r="G2404" s="97"/>
      <c r="H2404" s="97"/>
      <c r="I2404" s="97"/>
      <c r="J2404" s="97"/>
      <c r="K2404" s="97"/>
      <c r="L2404" s="97"/>
      <c r="M2404" s="97"/>
      <c r="N2404" s="97"/>
      <c r="O2404" s="486" t="s">
        <v>7804</v>
      </c>
      <c r="P2404" s="19" t="n">
        <v>1</v>
      </c>
      <c r="Q2404" s="15" t="s">
        <v>45</v>
      </c>
    </row>
    <row r="2405" customFormat="false" ht="13.8" hidden="false" customHeight="false" outlineLevel="0" collapsed="false">
      <c r="A2405" s="348" t="s">
        <v>7139</v>
      </c>
      <c r="B2405" s="19" t="s">
        <v>7805</v>
      </c>
      <c r="C2405" s="19" t="s">
        <v>7671</v>
      </c>
      <c r="D2405" s="19" t="s">
        <v>801</v>
      </c>
      <c r="E2405" s="91" t="s">
        <v>7672</v>
      </c>
      <c r="F2405" s="19" t="s">
        <v>102</v>
      </c>
      <c r="G2405" s="19" t="n">
        <v>7000</v>
      </c>
      <c r="H2405" s="97"/>
      <c r="I2405" s="97"/>
      <c r="J2405" s="97"/>
      <c r="K2405" s="97"/>
      <c r="L2405" s="97"/>
      <c r="M2405" s="91" t="s">
        <v>7806</v>
      </c>
      <c r="N2405" s="20" t="n">
        <v>43329</v>
      </c>
      <c r="O2405" s="207" t="s">
        <v>7807</v>
      </c>
      <c r="P2405" s="19" t="n">
        <v>1</v>
      </c>
      <c r="Q2405" s="15" t="s">
        <v>45</v>
      </c>
    </row>
    <row r="2406" customFormat="false" ht="13.8" hidden="false" customHeight="false" outlineLevel="0" collapsed="false">
      <c r="A2406" s="348" t="s">
        <v>7144</v>
      </c>
      <c r="B2406" s="19" t="s">
        <v>7808</v>
      </c>
      <c r="C2406" s="19" t="n">
        <v>89165383917</v>
      </c>
      <c r="D2406" s="19" t="s">
        <v>1308</v>
      </c>
      <c r="E2406" s="19" t="s">
        <v>7809</v>
      </c>
      <c r="F2406" s="97"/>
      <c r="G2406" s="19" t="s">
        <v>614</v>
      </c>
      <c r="H2406" s="97"/>
      <c r="I2406" s="97"/>
      <c r="J2406" s="97"/>
      <c r="K2406" s="97"/>
      <c r="L2406" s="97"/>
      <c r="M2406" s="97"/>
      <c r="N2406" s="97"/>
      <c r="O2406" s="451" t="s">
        <v>7810</v>
      </c>
      <c r="P2406" s="19" t="n">
        <v>1</v>
      </c>
      <c r="Q2406" s="15" t="s">
        <v>45</v>
      </c>
    </row>
    <row r="2407" customFormat="false" ht="13.8" hidden="false" customHeight="false" outlineLevel="0" collapsed="false">
      <c r="A2407" s="348" t="s">
        <v>7150</v>
      </c>
      <c r="B2407" s="110" t="n">
        <v>0.648611111111111</v>
      </c>
      <c r="C2407" s="19" t="n">
        <v>84991650674</v>
      </c>
      <c r="D2407" s="19" t="s">
        <v>110</v>
      </c>
      <c r="E2407" s="19" t="s">
        <v>7811</v>
      </c>
      <c r="F2407" s="91" t="s">
        <v>7812</v>
      </c>
      <c r="G2407" s="19" t="s">
        <v>1001</v>
      </c>
      <c r="H2407" s="97"/>
      <c r="I2407" s="97"/>
      <c r="J2407" s="97"/>
      <c r="K2407" s="97"/>
      <c r="L2407" s="97"/>
      <c r="M2407" s="97"/>
      <c r="N2407" s="97"/>
      <c r="O2407" s="613" t="s">
        <v>7813</v>
      </c>
      <c r="P2407" s="19" t="n">
        <v>1</v>
      </c>
      <c r="Q2407" s="15" t="s">
        <v>45</v>
      </c>
    </row>
    <row r="2408" customFormat="false" ht="13.8" hidden="false" customHeight="false" outlineLevel="0" collapsed="false">
      <c r="A2408" s="348" t="s">
        <v>7155</v>
      </c>
      <c r="B2408" s="97"/>
      <c r="C2408" s="19" t="n">
        <v>89636258028</v>
      </c>
      <c r="D2408" s="19" t="s">
        <v>1308</v>
      </c>
      <c r="E2408" s="19" t="s">
        <v>7814</v>
      </c>
      <c r="F2408" s="97"/>
      <c r="G2408" s="19" t="s">
        <v>7815</v>
      </c>
      <c r="H2408" s="97"/>
      <c r="I2408" s="97"/>
      <c r="J2408" s="97"/>
      <c r="K2408" s="97"/>
      <c r="L2408" s="97"/>
      <c r="M2408" s="97"/>
      <c r="N2408" s="97"/>
      <c r="O2408" s="98" t="s">
        <v>7816</v>
      </c>
      <c r="P2408" s="19" t="n">
        <v>1</v>
      </c>
      <c r="Q2408" s="15" t="s">
        <v>45</v>
      </c>
    </row>
    <row r="2409" customFormat="false" ht="13.8" hidden="false" customHeight="false" outlineLevel="0" collapsed="false">
      <c r="A2409" s="348" t="s">
        <v>7160</v>
      </c>
      <c r="B2409" s="19" t="s">
        <v>523</v>
      </c>
      <c r="C2409" s="98" t="s">
        <v>7817</v>
      </c>
      <c r="D2409" s="9" t="s">
        <v>4339</v>
      </c>
      <c r="E2409" s="97"/>
      <c r="F2409" s="97"/>
      <c r="G2409" s="97"/>
      <c r="H2409" s="97"/>
      <c r="I2409" s="97"/>
      <c r="J2409" s="97"/>
      <c r="K2409" s="97"/>
      <c r="L2409" s="97"/>
      <c r="M2409" s="97"/>
      <c r="N2409" s="97"/>
      <c r="O2409" s="463" t="s">
        <v>771</v>
      </c>
      <c r="P2409" s="19" t="n">
        <v>1</v>
      </c>
      <c r="Q2409" s="15" t="s">
        <v>45</v>
      </c>
    </row>
    <row r="2410" customFormat="false" ht="13.8" hidden="false" customHeight="false" outlineLevel="0" collapsed="false">
      <c r="A2410" s="348" t="s">
        <v>7167</v>
      </c>
      <c r="B2410" s="97"/>
      <c r="C2410" s="19" t="s">
        <v>7818</v>
      </c>
      <c r="D2410" s="19" t="s">
        <v>7819</v>
      </c>
      <c r="E2410" s="91" t="s">
        <v>7820</v>
      </c>
      <c r="F2410" s="97"/>
      <c r="G2410" s="19" t="n">
        <v>5000</v>
      </c>
      <c r="H2410" s="97"/>
      <c r="I2410" s="97"/>
      <c r="J2410" s="97"/>
      <c r="K2410" s="97"/>
      <c r="M2410" s="24" t="s">
        <v>7821</v>
      </c>
      <c r="N2410" s="20" t="n">
        <v>43327</v>
      </c>
      <c r="O2410" s="207" t="s">
        <v>7822</v>
      </c>
      <c r="P2410" s="19" t="n">
        <v>1</v>
      </c>
      <c r="Q2410" s="15" t="s">
        <v>45</v>
      </c>
    </row>
    <row r="2411" customFormat="false" ht="13.8" hidden="false" customHeight="false" outlineLevel="0" collapsed="false">
      <c r="A2411" s="348" t="s">
        <v>7170</v>
      </c>
      <c r="B2411" s="19" t="s">
        <v>2206</v>
      </c>
      <c r="C2411" s="19" t="s">
        <v>7823</v>
      </c>
      <c r="D2411" s="9" t="s">
        <v>4339</v>
      </c>
      <c r="E2411" s="91" t="s">
        <v>7824</v>
      </c>
      <c r="F2411" s="19" t="s">
        <v>773</v>
      </c>
      <c r="G2411" s="19" t="n">
        <v>3100</v>
      </c>
      <c r="H2411" s="97"/>
      <c r="I2411" s="97"/>
      <c r="J2411" s="97"/>
      <c r="K2411" s="97"/>
      <c r="L2411" s="97"/>
      <c r="M2411" s="19" t="s">
        <v>7825</v>
      </c>
      <c r="N2411" s="20" t="n">
        <v>43326</v>
      </c>
      <c r="O2411" s="207" t="s">
        <v>15</v>
      </c>
      <c r="P2411" s="19" t="n">
        <v>1</v>
      </c>
      <c r="Q2411" s="15" t="s">
        <v>45</v>
      </c>
    </row>
    <row r="2412" customFormat="false" ht="13.8" hidden="false" customHeight="false" outlineLevel="0" collapsed="false">
      <c r="A2412" s="348" t="s">
        <v>7826</v>
      </c>
      <c r="B2412" s="97"/>
      <c r="C2412" s="19" t="s">
        <v>7827</v>
      </c>
      <c r="D2412" s="19" t="s">
        <v>1308</v>
      </c>
      <c r="E2412" s="91" t="s">
        <v>7828</v>
      </c>
      <c r="F2412" s="19" t="s">
        <v>7829</v>
      </c>
      <c r="G2412" s="19" t="s">
        <v>3931</v>
      </c>
      <c r="H2412" s="97"/>
      <c r="I2412" s="97"/>
      <c r="J2412" s="97"/>
      <c r="K2412" s="97"/>
      <c r="L2412" s="97"/>
      <c r="M2412" s="97"/>
      <c r="N2412" s="97"/>
      <c r="O2412" s="451" t="s">
        <v>7830</v>
      </c>
      <c r="P2412" s="19" t="n">
        <v>1</v>
      </c>
      <c r="Q2412" s="15" t="s">
        <v>45</v>
      </c>
    </row>
    <row r="2413" customFormat="false" ht="13.8" hidden="false" customHeight="false" outlineLevel="0" collapsed="false">
      <c r="A2413" s="348" t="s">
        <v>7177</v>
      </c>
      <c r="B2413" s="20" t="n">
        <v>43236</v>
      </c>
      <c r="C2413" s="19" t="s">
        <v>7831</v>
      </c>
      <c r="D2413" s="9" t="s">
        <v>4339</v>
      </c>
      <c r="E2413" s="91" t="s">
        <v>7832</v>
      </c>
      <c r="F2413" s="19" t="s">
        <v>4852</v>
      </c>
      <c r="G2413" s="97"/>
      <c r="H2413" s="97"/>
      <c r="I2413" s="97"/>
      <c r="J2413" s="97"/>
      <c r="K2413" s="97"/>
      <c r="L2413" s="97"/>
      <c r="M2413" s="97"/>
      <c r="N2413" s="97"/>
      <c r="O2413" s="247" t="s">
        <v>7833</v>
      </c>
      <c r="P2413" s="19" t="n">
        <v>1</v>
      </c>
      <c r="Q2413" s="15" t="s">
        <v>45</v>
      </c>
    </row>
    <row r="2414" customFormat="false" ht="13.8" hidden="false" customHeight="false" outlineLevel="0" collapsed="false">
      <c r="A2414" s="19" t="s">
        <v>3875</v>
      </c>
      <c r="B2414" s="19" t="s">
        <v>3876</v>
      </c>
      <c r="C2414" s="19" t="s">
        <v>3732</v>
      </c>
      <c r="D2414" s="19" t="s">
        <v>4358</v>
      </c>
      <c r="E2414" s="97"/>
      <c r="F2414" s="19" t="s">
        <v>7834</v>
      </c>
      <c r="G2414" s="19" t="n">
        <v>3400</v>
      </c>
      <c r="H2414" s="97"/>
      <c r="I2414" s="97"/>
      <c r="J2414" s="97"/>
      <c r="K2414" s="97"/>
      <c r="L2414" s="97"/>
      <c r="M2414" s="97"/>
      <c r="N2414" s="97"/>
      <c r="O2414" s="614" t="s">
        <v>7834</v>
      </c>
      <c r="P2414" s="19" t="n">
        <v>1</v>
      </c>
      <c r="Q2414" s="15" t="s">
        <v>45</v>
      </c>
    </row>
    <row r="2415" customFormat="false" ht="13.8" hidden="false" customHeight="false" outlineLevel="0" collapsed="false">
      <c r="A2415" s="348" t="s">
        <v>7181</v>
      </c>
      <c r="B2415" s="19" t="s">
        <v>848</v>
      </c>
      <c r="C2415" s="24" t="s">
        <v>7835</v>
      </c>
      <c r="D2415" s="9" t="s">
        <v>4339</v>
      </c>
      <c r="E2415" s="91" t="s">
        <v>7836</v>
      </c>
      <c r="F2415" s="19" t="s">
        <v>4460</v>
      </c>
      <c r="G2415" s="19" t="s">
        <v>569</v>
      </c>
      <c r="H2415" s="97"/>
      <c r="I2415" s="97"/>
      <c r="J2415" s="97"/>
      <c r="K2415" s="97"/>
      <c r="L2415" s="97"/>
      <c r="M2415" s="97"/>
      <c r="N2415" s="97"/>
      <c r="O2415" s="247" t="s">
        <v>7837</v>
      </c>
      <c r="P2415" s="19" t="n">
        <v>1</v>
      </c>
      <c r="Q2415" s="15" t="s">
        <v>45</v>
      </c>
    </row>
    <row r="2416" customFormat="false" ht="13.8" hidden="false" customHeight="false" outlineLevel="0" collapsed="false">
      <c r="A2416" s="348" t="s">
        <v>7838</v>
      </c>
      <c r="B2416" s="19" t="s">
        <v>691</v>
      </c>
      <c r="C2416" s="19" t="s">
        <v>7839</v>
      </c>
      <c r="D2416" s="9" t="s">
        <v>4339</v>
      </c>
      <c r="E2416" s="19" t="s">
        <v>7840</v>
      </c>
      <c r="F2416" s="19" t="s">
        <v>7841</v>
      </c>
      <c r="G2416" s="97"/>
      <c r="H2416" s="97"/>
      <c r="I2416" s="97"/>
      <c r="J2416" s="97"/>
      <c r="K2416" s="97"/>
      <c r="L2416" s="97"/>
      <c r="M2416" s="97"/>
      <c r="N2416" s="97"/>
      <c r="O2416" s="494" t="s">
        <v>7842</v>
      </c>
      <c r="P2416" s="19" t="n">
        <v>1</v>
      </c>
      <c r="Q2416" s="15" t="s">
        <v>45</v>
      </c>
    </row>
    <row r="2417" customFormat="false" ht="13.8" hidden="false" customHeight="false" outlineLevel="0" collapsed="false">
      <c r="A2417" s="348" t="s">
        <v>7843</v>
      </c>
      <c r="B2417" s="19" t="s">
        <v>602</v>
      </c>
      <c r="C2417" s="91" t="s">
        <v>7844</v>
      </c>
      <c r="D2417" s="9" t="s">
        <v>4339</v>
      </c>
      <c r="E2417" s="91" t="s">
        <v>7845</v>
      </c>
      <c r="F2417" s="19" t="s">
        <v>7846</v>
      </c>
      <c r="G2417" s="19" t="n">
        <v>6700</v>
      </c>
      <c r="H2417" s="97"/>
      <c r="I2417" s="97"/>
      <c r="J2417" s="97"/>
      <c r="K2417" s="97"/>
      <c r="L2417" s="97"/>
      <c r="M2417" s="19" t="s">
        <v>7847</v>
      </c>
      <c r="N2417" s="20" t="n">
        <v>43328</v>
      </c>
      <c r="O2417" s="207" t="s">
        <v>15</v>
      </c>
      <c r="P2417" s="19" t="n">
        <v>1</v>
      </c>
      <c r="Q2417" s="15" t="s">
        <v>45</v>
      </c>
    </row>
    <row r="2418" customFormat="false" ht="13.8" hidden="false" customHeight="false" outlineLevel="0" collapsed="false">
      <c r="A2418" s="121" t="s">
        <v>7848</v>
      </c>
      <c r="B2418" s="141" t="s">
        <v>602</v>
      </c>
      <c r="C2418" s="95" t="s">
        <v>7849</v>
      </c>
      <c r="D2418" s="107" t="s">
        <v>4339</v>
      </c>
      <c r="E2418" s="95" t="s">
        <v>7850</v>
      </c>
      <c r="F2418" s="141" t="s">
        <v>4460</v>
      </c>
      <c r="G2418" s="141" t="s">
        <v>1103</v>
      </c>
      <c r="H2418" s="183"/>
      <c r="I2418" s="183"/>
      <c r="J2418" s="183"/>
      <c r="K2418" s="183"/>
      <c r="L2418" s="183"/>
      <c r="M2418" s="141" t="s">
        <v>7851</v>
      </c>
      <c r="N2418" s="184" t="n">
        <v>43329</v>
      </c>
      <c r="O2418" s="479" t="s">
        <v>15</v>
      </c>
      <c r="P2418" s="141" t="n">
        <v>1</v>
      </c>
      <c r="Q2418" s="15" t="s">
        <v>45</v>
      </c>
    </row>
    <row r="2419" customFormat="false" ht="13.8" hidden="false" customHeight="false" outlineLevel="0" collapsed="false">
      <c r="A2419" s="348" t="s">
        <v>7852</v>
      </c>
      <c r="B2419" s="19" t="s">
        <v>2343</v>
      </c>
      <c r="C2419" s="19" t="n">
        <v>79855136008</v>
      </c>
      <c r="D2419" s="9" t="s">
        <v>4339</v>
      </c>
      <c r="E2419" s="97"/>
      <c r="F2419" s="97"/>
      <c r="G2419" s="97"/>
      <c r="H2419" s="97"/>
      <c r="I2419" s="97"/>
      <c r="J2419" s="97"/>
      <c r="K2419" s="97"/>
      <c r="L2419" s="97"/>
      <c r="M2419" s="97"/>
      <c r="N2419" s="97"/>
      <c r="O2419" s="486" t="s">
        <v>7853</v>
      </c>
      <c r="P2419" s="19" t="n">
        <v>1</v>
      </c>
      <c r="Q2419" s="15" t="s">
        <v>45</v>
      </c>
    </row>
    <row r="2420" customFormat="false" ht="13.8" hidden="false" customHeight="false" outlineLevel="0" collapsed="false">
      <c r="A2420" s="348" t="s">
        <v>7854</v>
      </c>
      <c r="B2420" s="19" t="s">
        <v>83</v>
      </c>
      <c r="C2420" s="91" t="s">
        <v>7855</v>
      </c>
      <c r="D2420" s="9" t="s">
        <v>4339</v>
      </c>
      <c r="E2420" s="91" t="s">
        <v>7856</v>
      </c>
      <c r="F2420" s="97"/>
      <c r="G2420" s="19" t="n">
        <v>4300</v>
      </c>
      <c r="H2420" s="97"/>
      <c r="I2420" s="97"/>
      <c r="J2420" s="97"/>
      <c r="K2420" s="97"/>
      <c r="L2420" s="97"/>
      <c r="M2420" s="19" t="s">
        <v>7857</v>
      </c>
      <c r="N2420" s="20" t="n">
        <v>43327</v>
      </c>
      <c r="O2420" s="207" t="s">
        <v>15</v>
      </c>
      <c r="P2420" s="19" t="n">
        <v>1</v>
      </c>
      <c r="Q2420" s="15" t="s">
        <v>45</v>
      </c>
    </row>
    <row r="2421" customFormat="false" ht="13.8" hidden="false" customHeight="false" outlineLevel="0" collapsed="false">
      <c r="A2421" s="502" t="s">
        <v>7858</v>
      </c>
      <c r="B2421" s="502" t="s">
        <v>7858</v>
      </c>
      <c r="C2421" s="502" t="s">
        <v>7858</v>
      </c>
      <c r="D2421" s="502" t="s">
        <v>7858</v>
      </c>
      <c r="E2421" s="502" t="s">
        <v>7858</v>
      </c>
      <c r="F2421" s="502" t="s">
        <v>7858</v>
      </c>
      <c r="G2421" s="19" t="s">
        <v>328</v>
      </c>
      <c r="H2421" s="97"/>
      <c r="I2421" s="97"/>
      <c r="J2421" s="97"/>
      <c r="K2421" s="97"/>
      <c r="L2421" s="97"/>
      <c r="M2421" s="97"/>
      <c r="N2421" s="97"/>
      <c r="O2421" s="97"/>
      <c r="P2421" s="97"/>
      <c r="Q2421" s="15" t="s">
        <v>45</v>
      </c>
    </row>
    <row r="2422" customFormat="false" ht="13.8" hidden="false" customHeight="false" outlineLevel="0" collapsed="false">
      <c r="A2422" s="348" t="s">
        <v>7859</v>
      </c>
      <c r="B2422" s="97"/>
      <c r="C2422" s="363" t="n">
        <v>89151762656</v>
      </c>
      <c r="D2422" s="97"/>
      <c r="E2422" s="19" t="s">
        <v>7860</v>
      </c>
      <c r="F2422" s="19"/>
      <c r="G2422" s="97"/>
      <c r="H2422" s="97"/>
      <c r="I2422" s="97"/>
      <c r="J2422" s="97"/>
      <c r="K2422" s="97"/>
      <c r="L2422" s="97"/>
      <c r="M2422" s="97"/>
      <c r="N2422" s="97"/>
      <c r="O2422" s="191" t="s">
        <v>7861</v>
      </c>
      <c r="P2422" s="97"/>
      <c r="Q2422" s="15" t="s">
        <v>45</v>
      </c>
    </row>
    <row r="2423" customFormat="false" ht="13.8" hidden="false" customHeight="false" outlineLevel="0" collapsed="false">
      <c r="A2423" s="348" t="s">
        <v>7862</v>
      </c>
      <c r="B2423" s="19" t="s">
        <v>2669</v>
      </c>
      <c r="C2423" s="19" t="s">
        <v>7863</v>
      </c>
      <c r="D2423" s="9" t="s">
        <v>4339</v>
      </c>
      <c r="E2423" s="91" t="s">
        <v>7864</v>
      </c>
      <c r="F2423" s="19" t="s">
        <v>5986</v>
      </c>
      <c r="G2423" s="97"/>
      <c r="H2423" s="97"/>
      <c r="I2423" s="97"/>
      <c r="J2423" s="97"/>
      <c r="K2423" s="97"/>
      <c r="L2423" s="97"/>
      <c r="M2423" s="97"/>
      <c r="N2423" s="97"/>
      <c r="O2423" s="247" t="s">
        <v>7865</v>
      </c>
      <c r="P2423" s="19" t="n">
        <v>1</v>
      </c>
      <c r="Q2423" s="15" t="s">
        <v>45</v>
      </c>
    </row>
    <row r="2424" customFormat="false" ht="13.8" hidden="false" customHeight="false" outlineLevel="0" collapsed="false">
      <c r="A2424" s="348" t="s">
        <v>7866</v>
      </c>
      <c r="B2424" s="19" t="s">
        <v>2669</v>
      </c>
      <c r="C2424" s="19" t="s">
        <v>7867</v>
      </c>
      <c r="D2424" s="9" t="s">
        <v>4339</v>
      </c>
      <c r="E2424" s="91" t="s">
        <v>7868</v>
      </c>
      <c r="F2424" s="19" t="s">
        <v>5986</v>
      </c>
      <c r="G2424" s="19" t="n">
        <v>4400</v>
      </c>
      <c r="H2424" s="97"/>
      <c r="I2424" s="97"/>
      <c r="J2424" s="97"/>
      <c r="K2424" s="97"/>
      <c r="L2424" s="97"/>
      <c r="M2424" s="19" t="s">
        <v>7869</v>
      </c>
      <c r="N2424" s="20" t="n">
        <v>43328</v>
      </c>
      <c r="O2424" s="207" t="s">
        <v>15</v>
      </c>
      <c r="P2424" s="19" t="n">
        <v>1</v>
      </c>
      <c r="Q2424" s="15" t="s">
        <v>45</v>
      </c>
    </row>
    <row r="2425" customFormat="false" ht="13.8" hidden="false" customHeight="false" outlineLevel="0" collapsed="false">
      <c r="A2425" s="348" t="s">
        <v>7870</v>
      </c>
      <c r="B2425" s="20" t="n">
        <v>43238</v>
      </c>
      <c r="C2425" s="91" t="s">
        <v>7871</v>
      </c>
      <c r="D2425" s="9" t="s">
        <v>4339</v>
      </c>
      <c r="E2425" s="91" t="s">
        <v>7872</v>
      </c>
      <c r="F2425" s="19" t="s">
        <v>48</v>
      </c>
      <c r="G2425" s="19" t="n">
        <v>3000</v>
      </c>
      <c r="H2425" s="97"/>
      <c r="I2425" s="97"/>
      <c r="J2425" s="97"/>
      <c r="K2425" s="97"/>
      <c r="L2425" s="97"/>
      <c r="M2425" s="19" t="s">
        <v>7873</v>
      </c>
      <c r="N2425" s="20" t="n">
        <v>43328</v>
      </c>
      <c r="O2425" s="207" t="s">
        <v>15</v>
      </c>
      <c r="P2425" s="19" t="n">
        <v>1</v>
      </c>
      <c r="Q2425" s="15" t="s">
        <v>45</v>
      </c>
    </row>
    <row r="2426" customFormat="false" ht="13.8" hidden="false" customHeight="false" outlineLevel="0" collapsed="false">
      <c r="A2426" s="348" t="s">
        <v>7874</v>
      </c>
      <c r="B2426" s="19" t="s">
        <v>304</v>
      </c>
      <c r="C2426" s="19" t="s">
        <v>7875</v>
      </c>
      <c r="D2426" s="19" t="s">
        <v>1308</v>
      </c>
      <c r="E2426" s="19" t="s">
        <v>7876</v>
      </c>
      <c r="F2426" s="19" t="s">
        <v>7877</v>
      </c>
      <c r="G2426" s="19" t="s">
        <v>614</v>
      </c>
      <c r="H2426" s="97"/>
      <c r="I2426" s="97"/>
      <c r="J2426" s="97"/>
      <c r="K2426" s="97"/>
      <c r="L2426" s="97"/>
      <c r="M2426" s="97"/>
      <c r="N2426" s="97"/>
      <c r="O2426" s="363" t="s">
        <v>7878</v>
      </c>
      <c r="P2426" s="97"/>
      <c r="Q2426" s="15" t="s">
        <v>45</v>
      </c>
    </row>
    <row r="2427" customFormat="false" ht="13.8" hidden="false" customHeight="false" outlineLevel="0" collapsed="false">
      <c r="A2427" s="3" t="s">
        <v>34</v>
      </c>
      <c r="B2427" s="59" t="s">
        <v>1</v>
      </c>
      <c r="C2427" s="4" t="s">
        <v>35</v>
      </c>
      <c r="D2427" s="4" t="s">
        <v>3</v>
      </c>
      <c r="E2427" s="4" t="s">
        <v>1021</v>
      </c>
      <c r="F2427" s="5" t="s">
        <v>37</v>
      </c>
      <c r="G2427" s="4" t="s">
        <v>38</v>
      </c>
      <c r="H2427" s="6" t="s">
        <v>39</v>
      </c>
      <c r="I2427" s="6"/>
      <c r="J2427" s="6"/>
      <c r="K2427" s="6" t="s">
        <v>40</v>
      </c>
      <c r="L2427" s="6"/>
      <c r="M2427" s="4" t="s">
        <v>41</v>
      </c>
      <c r="N2427" s="6" t="s">
        <v>42</v>
      </c>
      <c r="O2427" s="370" t="s">
        <v>43</v>
      </c>
      <c r="P2427" s="4" t="s">
        <v>44</v>
      </c>
      <c r="Q2427" s="15" t="s">
        <v>45</v>
      </c>
    </row>
    <row r="2428" customFormat="false" ht="13.8" hidden="false" customHeight="false" outlineLevel="0" collapsed="false">
      <c r="A2428" s="60" t="n">
        <v>43327</v>
      </c>
      <c r="B2428" s="374" t="s">
        <v>311</v>
      </c>
      <c r="C2428" s="62"/>
      <c r="D2428" s="62"/>
      <c r="E2428" s="63"/>
      <c r="F2428" s="64" t="n">
        <f aca="false">G2428+H2428+K2428</f>
        <v>87900</v>
      </c>
      <c r="G2428" s="65" t="n">
        <f aca="false">SUM(G2429:G2477)</f>
        <v>55600</v>
      </c>
      <c r="H2428" s="131" t="n">
        <f aca="false">SUM(H2429:H2477)</f>
        <v>32300</v>
      </c>
      <c r="I2428" s="65"/>
      <c r="J2428" s="65"/>
      <c r="K2428" s="65" t="n">
        <f aca="false">SUM(K2429:K2466)</f>
        <v>0</v>
      </c>
      <c r="L2428" s="65"/>
      <c r="M2428" s="281"/>
      <c r="N2428" s="281"/>
      <c r="O2428" s="62"/>
      <c r="P2428" s="65" t="n">
        <f aca="false">SUM(P2429:P24378)</f>
        <v>4.15436220953982E+033</v>
      </c>
      <c r="Q2428" s="15" t="s">
        <v>45</v>
      </c>
    </row>
    <row r="2429" customFormat="false" ht="13.8" hidden="false" customHeight="false" outlineLevel="0" collapsed="false">
      <c r="A2429" s="19" t="s">
        <v>7879</v>
      </c>
      <c r="B2429" s="19" t="s">
        <v>7879</v>
      </c>
      <c r="C2429" s="19" t="s">
        <v>7879</v>
      </c>
      <c r="D2429" s="19" t="s">
        <v>7879</v>
      </c>
      <c r="E2429" s="19" t="s">
        <v>7880</v>
      </c>
      <c r="F2429" s="97"/>
      <c r="G2429" s="97"/>
      <c r="H2429" s="19" t="n">
        <v>3000</v>
      </c>
      <c r="I2429" s="97"/>
      <c r="J2429" s="97"/>
      <c r="K2429" s="97"/>
      <c r="L2429" s="97"/>
      <c r="M2429" s="97"/>
      <c r="N2429" s="97"/>
      <c r="O2429" s="97"/>
      <c r="P2429" s="97"/>
      <c r="Q2429" s="15" t="s">
        <v>45</v>
      </c>
    </row>
    <row r="2430" customFormat="false" ht="13.8" hidden="false" customHeight="false" outlineLevel="0" collapsed="false">
      <c r="A2430" s="348" t="s">
        <v>1810</v>
      </c>
      <c r="B2430" s="110" t="n">
        <v>0.402777777777778</v>
      </c>
      <c r="C2430" s="19" t="n">
        <v>74959364432</v>
      </c>
      <c r="D2430" s="19" t="s">
        <v>110</v>
      </c>
      <c r="E2430" s="19" t="s">
        <v>7881</v>
      </c>
      <c r="F2430" s="19" t="s">
        <v>102</v>
      </c>
      <c r="G2430" s="19" t="s">
        <v>6510</v>
      </c>
      <c r="H2430" s="97"/>
      <c r="I2430" s="97"/>
      <c r="J2430" s="97"/>
      <c r="K2430" s="97"/>
      <c r="L2430" s="97"/>
      <c r="M2430" s="97"/>
      <c r="N2430" s="97"/>
      <c r="O2430" s="152" t="s">
        <v>7882</v>
      </c>
      <c r="P2430" s="19" t="n">
        <v>1</v>
      </c>
      <c r="Q2430" s="15" t="s">
        <v>45</v>
      </c>
    </row>
    <row r="2431" customFormat="false" ht="13.8" hidden="false" customHeight="false" outlineLevel="0" collapsed="false">
      <c r="A2431" s="348" t="s">
        <v>1814</v>
      </c>
      <c r="B2431" s="110" t="n">
        <v>0.404861111111111</v>
      </c>
      <c r="C2431" s="19" t="s">
        <v>7883</v>
      </c>
      <c r="D2431" s="19" t="s">
        <v>110</v>
      </c>
      <c r="E2431" s="19" t="s">
        <v>7884</v>
      </c>
      <c r="F2431" s="19" t="s">
        <v>7885</v>
      </c>
      <c r="G2431" s="19" t="s">
        <v>2859</v>
      </c>
      <c r="H2431" s="97"/>
      <c r="I2431" s="97"/>
      <c r="J2431" s="97"/>
      <c r="K2431" s="97"/>
      <c r="L2431" s="97"/>
      <c r="M2431" s="97"/>
      <c r="N2431" s="97"/>
      <c r="O2431" s="337" t="s">
        <v>7886</v>
      </c>
      <c r="P2431" s="19" t="n">
        <v>1</v>
      </c>
      <c r="Q2431" s="15" t="s">
        <v>45</v>
      </c>
    </row>
    <row r="2432" customFormat="false" ht="13.8" hidden="false" customHeight="false" outlineLevel="0" collapsed="false">
      <c r="A2432" s="348" t="s">
        <v>1819</v>
      </c>
      <c r="B2432" s="110" t="n">
        <v>0.409722222222222</v>
      </c>
      <c r="C2432" s="19" t="s">
        <v>7887</v>
      </c>
      <c r="D2432" s="19" t="s">
        <v>1308</v>
      </c>
      <c r="E2432" s="19" t="s">
        <v>7888</v>
      </c>
      <c r="F2432" s="19" t="s">
        <v>7889</v>
      </c>
      <c r="G2432" s="19" t="s">
        <v>933</v>
      </c>
      <c r="H2432" s="97"/>
      <c r="I2432" s="97"/>
      <c r="J2432" s="97"/>
      <c r="K2432" s="97"/>
      <c r="L2432" s="97"/>
      <c r="M2432" s="19"/>
      <c r="N2432" s="20"/>
      <c r="O2432" s="615" t="s">
        <v>7890</v>
      </c>
      <c r="P2432" s="19" t="n">
        <v>1</v>
      </c>
      <c r="Q2432" s="15" t="s">
        <v>45</v>
      </c>
    </row>
    <row r="2433" customFormat="false" ht="13.8" hidden="false" customHeight="false" outlineLevel="0" collapsed="false">
      <c r="A2433" s="348" t="s">
        <v>1673</v>
      </c>
      <c r="B2433" s="110" t="n">
        <v>0.423611111111111</v>
      </c>
      <c r="C2433" s="329" t="s">
        <v>7891</v>
      </c>
      <c r="D2433" s="19" t="s">
        <v>110</v>
      </c>
      <c r="E2433" s="19" t="s">
        <v>7892</v>
      </c>
      <c r="F2433" s="19" t="s">
        <v>7893</v>
      </c>
      <c r="G2433" s="19" t="n">
        <v>6500</v>
      </c>
      <c r="H2433" s="97"/>
      <c r="I2433" s="97"/>
      <c r="J2433" s="97"/>
      <c r="K2433" s="97"/>
      <c r="M2433" s="24" t="s">
        <v>7894</v>
      </c>
      <c r="N2433" s="20" t="n">
        <v>43328</v>
      </c>
      <c r="O2433" s="207" t="s">
        <v>15</v>
      </c>
      <c r="P2433" s="19" t="n">
        <v>1</v>
      </c>
      <c r="Q2433" s="15" t="s">
        <v>45</v>
      </c>
    </row>
    <row r="2434" customFormat="false" ht="13.8" hidden="false" customHeight="false" outlineLevel="0" collapsed="false">
      <c r="A2434" s="348" t="s">
        <v>1678</v>
      </c>
      <c r="B2434" s="19" t="s">
        <v>2357</v>
      </c>
      <c r="C2434" s="19" t="s">
        <v>7895</v>
      </c>
      <c r="D2434" s="9" t="s">
        <v>4339</v>
      </c>
      <c r="E2434" s="91" t="s">
        <v>7896</v>
      </c>
      <c r="F2434" s="91" t="s">
        <v>7897</v>
      </c>
      <c r="G2434" s="19" t="s">
        <v>2808</v>
      </c>
      <c r="H2434" s="97"/>
      <c r="I2434" s="97"/>
      <c r="J2434" s="97"/>
      <c r="K2434" s="97"/>
      <c r="L2434" s="97"/>
      <c r="M2434" s="97"/>
      <c r="N2434" s="97"/>
      <c r="O2434" s="247" t="s">
        <v>7898</v>
      </c>
      <c r="P2434" s="19" t="n">
        <v>1</v>
      </c>
      <c r="Q2434" s="15" t="s">
        <v>45</v>
      </c>
    </row>
    <row r="2435" customFormat="false" ht="13.8" hidden="false" customHeight="false" outlineLevel="0" collapsed="false">
      <c r="A2435" s="348" t="s">
        <v>1732</v>
      </c>
      <c r="B2435" s="97"/>
      <c r="C2435" s="97"/>
      <c r="D2435" s="97"/>
      <c r="E2435" s="97"/>
      <c r="F2435" s="97"/>
      <c r="G2435" s="97"/>
      <c r="H2435" s="97"/>
      <c r="I2435" s="97"/>
      <c r="J2435" s="97"/>
      <c r="K2435" s="97"/>
      <c r="L2435" s="97"/>
      <c r="M2435" s="97"/>
      <c r="N2435" s="97"/>
      <c r="O2435" s="97"/>
      <c r="P2435" s="97"/>
      <c r="Q2435" s="15" t="s">
        <v>45</v>
      </c>
    </row>
    <row r="2436" customFormat="false" ht="13.8" hidden="false" customHeight="false" outlineLevel="0" collapsed="false">
      <c r="A2436" s="348" t="s">
        <v>1833</v>
      </c>
      <c r="B2436" s="97"/>
      <c r="C2436" s="19" t="n">
        <v>89853120779</v>
      </c>
      <c r="D2436" s="19" t="s">
        <v>1308</v>
      </c>
      <c r="E2436" s="91" t="s">
        <v>7899</v>
      </c>
      <c r="F2436" s="97"/>
      <c r="H2436" s="19" t="n">
        <v>6500</v>
      </c>
      <c r="I2436" s="97"/>
      <c r="J2436" s="97"/>
      <c r="K2436" s="97"/>
      <c r="L2436" s="97"/>
      <c r="M2436" s="97"/>
      <c r="N2436" s="97"/>
      <c r="O2436" s="207" t="s">
        <v>15</v>
      </c>
      <c r="P2436" s="19" t="n">
        <v>1</v>
      </c>
      <c r="Q2436" s="15" t="s">
        <v>45</v>
      </c>
    </row>
    <row r="2437" customFormat="false" ht="13.8" hidden="false" customHeight="false" outlineLevel="0" collapsed="false">
      <c r="A2437" s="121" t="s">
        <v>1839</v>
      </c>
      <c r="B2437" s="141" t="s">
        <v>200</v>
      </c>
      <c r="C2437" s="141" t="s">
        <v>7900</v>
      </c>
      <c r="D2437" s="107" t="s">
        <v>4339</v>
      </c>
      <c r="E2437" s="95" t="s">
        <v>7901</v>
      </c>
      <c r="F2437" s="141" t="s">
        <v>7902</v>
      </c>
      <c r="G2437" s="141" t="s">
        <v>944</v>
      </c>
      <c r="H2437" s="183"/>
      <c r="I2437" s="183"/>
      <c r="J2437" s="183"/>
      <c r="K2437" s="183"/>
      <c r="L2437" s="183"/>
      <c r="M2437" s="141" t="s">
        <v>7903</v>
      </c>
      <c r="N2437" s="184" t="n">
        <v>43329</v>
      </c>
      <c r="O2437" s="479" t="s">
        <v>7904</v>
      </c>
      <c r="P2437" s="141" t="n">
        <v>1</v>
      </c>
      <c r="Q2437" s="15" t="s">
        <v>45</v>
      </c>
    </row>
    <row r="2438" customFormat="false" ht="13.8" hidden="false" customHeight="false" outlineLevel="0" collapsed="false">
      <c r="A2438" s="348" t="s">
        <v>1746</v>
      </c>
      <c r="B2438" s="110" t="n">
        <v>0.459027777777778</v>
      </c>
      <c r="C2438" s="98" t="s">
        <v>7905</v>
      </c>
      <c r="D2438" s="19" t="s">
        <v>110</v>
      </c>
      <c r="E2438" s="91" t="s">
        <v>7906</v>
      </c>
      <c r="F2438" s="91" t="s">
        <v>7907</v>
      </c>
      <c r="G2438" s="19" t="n">
        <v>3200</v>
      </c>
      <c r="H2438" s="97"/>
      <c r="I2438" s="97"/>
      <c r="J2438" s="97"/>
      <c r="K2438" s="97"/>
      <c r="L2438" s="97"/>
      <c r="M2438" s="19" t="s">
        <v>7908</v>
      </c>
      <c r="N2438" s="20" t="n">
        <v>43327</v>
      </c>
      <c r="O2438" s="207" t="s">
        <v>7909</v>
      </c>
      <c r="P2438" s="19" t="n">
        <v>1</v>
      </c>
      <c r="Q2438" s="15" t="s">
        <v>45</v>
      </c>
    </row>
    <row r="2439" customFormat="false" ht="13.8" hidden="false" customHeight="false" outlineLevel="0" collapsed="false">
      <c r="A2439" s="348" t="s">
        <v>1696</v>
      </c>
      <c r="B2439" s="20" t="n">
        <v>43231</v>
      </c>
      <c r="C2439" s="19" t="s">
        <v>7910</v>
      </c>
      <c r="D2439" s="9" t="s">
        <v>4339</v>
      </c>
      <c r="E2439" s="91" t="s">
        <v>7911</v>
      </c>
      <c r="F2439" s="19" t="s">
        <v>5986</v>
      </c>
      <c r="G2439" s="19" t="n">
        <v>1800</v>
      </c>
      <c r="H2439" s="97"/>
      <c r="I2439" s="97"/>
      <c r="J2439" s="97"/>
      <c r="K2439" s="97"/>
      <c r="M2439" s="24" t="s">
        <v>7912</v>
      </c>
      <c r="N2439" s="20" t="n">
        <v>43329</v>
      </c>
      <c r="O2439" s="207" t="s">
        <v>15</v>
      </c>
      <c r="P2439" s="19" t="n">
        <v>1</v>
      </c>
      <c r="Q2439" s="15" t="s">
        <v>45</v>
      </c>
    </row>
    <row r="2440" customFormat="false" ht="13.8" hidden="false" customHeight="false" outlineLevel="0" collapsed="false">
      <c r="A2440" s="348" t="s">
        <v>1758</v>
      </c>
      <c r="B2440" s="110" t="n">
        <v>0.472916666666667</v>
      </c>
      <c r="C2440" s="91" t="s">
        <v>7913</v>
      </c>
      <c r="D2440" s="19" t="s">
        <v>110</v>
      </c>
      <c r="E2440" s="19" t="s">
        <v>7914</v>
      </c>
      <c r="F2440" s="19" t="s">
        <v>7915</v>
      </c>
      <c r="G2440" s="19"/>
      <c r="H2440" s="19" t="n">
        <v>13000</v>
      </c>
      <c r="I2440" s="97"/>
      <c r="J2440" s="97"/>
      <c r="K2440" s="97"/>
      <c r="L2440" s="97"/>
      <c r="M2440" s="97"/>
      <c r="N2440" s="97"/>
      <c r="O2440" s="207" t="s">
        <v>5045</v>
      </c>
      <c r="P2440" s="19" t="n">
        <v>1</v>
      </c>
      <c r="Q2440" s="15" t="s">
        <v>45</v>
      </c>
    </row>
    <row r="2441" customFormat="false" ht="13.8" hidden="false" customHeight="false" outlineLevel="0" collapsed="false">
      <c r="A2441" s="348" t="s">
        <v>1761</v>
      </c>
      <c r="B2441" s="110" t="n">
        <v>0.476388888888889</v>
      </c>
      <c r="C2441" s="19" t="s">
        <v>7916</v>
      </c>
      <c r="D2441" s="19" t="s">
        <v>110</v>
      </c>
      <c r="E2441" s="19" t="s">
        <v>7917</v>
      </c>
      <c r="F2441" s="91" t="s">
        <v>7918</v>
      </c>
      <c r="G2441" s="19" t="s">
        <v>1173</v>
      </c>
      <c r="H2441" s="97"/>
      <c r="I2441" s="97"/>
      <c r="J2441" s="97"/>
      <c r="K2441" s="97"/>
      <c r="L2441" s="97"/>
      <c r="M2441" s="97"/>
      <c r="N2441" s="97"/>
      <c r="O2441" s="247" t="s">
        <v>7919</v>
      </c>
      <c r="P2441" s="19" t="n">
        <v>1</v>
      </c>
      <c r="Q2441" s="15" t="s">
        <v>45</v>
      </c>
    </row>
    <row r="2442" customFormat="false" ht="13.8" hidden="false" customHeight="false" outlineLevel="0" collapsed="false">
      <c r="A2442" s="348" t="s">
        <v>1765</v>
      </c>
      <c r="B2442" s="19" t="s">
        <v>6367</v>
      </c>
      <c r="C2442" s="19" t="s">
        <v>7920</v>
      </c>
      <c r="D2442" s="9" t="s">
        <v>4339</v>
      </c>
      <c r="E2442" s="91" t="s">
        <v>7921</v>
      </c>
      <c r="F2442" s="19" t="s">
        <v>4852</v>
      </c>
      <c r="G2442" s="19" t="n">
        <v>6100</v>
      </c>
      <c r="H2442" s="97"/>
      <c r="I2442" s="97"/>
      <c r="J2442" s="97"/>
      <c r="K2442" s="97"/>
      <c r="L2442" s="97"/>
      <c r="M2442" s="19" t="s">
        <v>7922</v>
      </c>
      <c r="N2442" s="20" t="n">
        <v>43327</v>
      </c>
      <c r="O2442" s="207" t="s">
        <v>15</v>
      </c>
      <c r="P2442" s="19" t="n">
        <v>1</v>
      </c>
      <c r="Q2442" s="15" t="s">
        <v>45</v>
      </c>
    </row>
    <row r="2443" customFormat="false" ht="13.8" hidden="false" customHeight="false" outlineLevel="0" collapsed="false">
      <c r="A2443" s="19" t="s">
        <v>7923</v>
      </c>
      <c r="B2443" s="97"/>
      <c r="C2443" s="97"/>
      <c r="D2443" s="97"/>
      <c r="E2443" s="91" t="s">
        <v>7191</v>
      </c>
      <c r="F2443" s="30" t="s">
        <v>7192</v>
      </c>
      <c r="G2443" s="19" t="s">
        <v>797</v>
      </c>
      <c r="H2443" s="97"/>
      <c r="I2443" s="97"/>
      <c r="J2443" s="97"/>
      <c r="K2443" s="97"/>
      <c r="L2443" s="97"/>
      <c r="M2443" s="97"/>
      <c r="N2443" s="97"/>
      <c r="O2443" s="494" t="s">
        <v>7924</v>
      </c>
      <c r="P2443" s="19" t="n">
        <v>1</v>
      </c>
      <c r="Q2443" s="15" t="s">
        <v>45</v>
      </c>
    </row>
    <row r="2444" customFormat="false" ht="13.8" hidden="false" customHeight="false" outlineLevel="0" collapsed="false">
      <c r="A2444" s="348" t="s">
        <v>4300</v>
      </c>
      <c r="B2444" s="19" t="s">
        <v>359</v>
      </c>
      <c r="C2444" s="91" t="s">
        <v>7925</v>
      </c>
      <c r="D2444" s="9" t="s">
        <v>4339</v>
      </c>
      <c r="E2444" s="91" t="s">
        <v>7926</v>
      </c>
      <c r="F2444" s="19" t="s">
        <v>7927</v>
      </c>
      <c r="G2444" s="97"/>
      <c r="H2444" s="97"/>
      <c r="I2444" s="97"/>
      <c r="J2444" s="97"/>
      <c r="K2444" s="97"/>
      <c r="L2444" s="97"/>
      <c r="M2444" s="97"/>
      <c r="N2444" s="97"/>
      <c r="O2444" s="469" t="s">
        <v>7928</v>
      </c>
      <c r="P2444" s="19" t="n">
        <v>1</v>
      </c>
      <c r="Q2444" s="15" t="s">
        <v>45</v>
      </c>
    </row>
    <row r="2445" customFormat="false" ht="13.8" hidden="false" customHeight="false" outlineLevel="0" collapsed="false">
      <c r="A2445" s="348" t="s">
        <v>4304</v>
      </c>
      <c r="B2445" s="20" t="n">
        <v>43232</v>
      </c>
      <c r="C2445" s="19" t="s">
        <v>7929</v>
      </c>
      <c r="D2445" s="9" t="s">
        <v>4339</v>
      </c>
      <c r="E2445" s="91" t="s">
        <v>7930</v>
      </c>
      <c r="F2445" s="19" t="s">
        <v>7931</v>
      </c>
      <c r="G2445" s="19" t="n">
        <v>2500</v>
      </c>
      <c r="H2445" s="97"/>
      <c r="I2445" s="97"/>
      <c r="J2445" s="97"/>
      <c r="K2445" s="97"/>
      <c r="L2445" s="97"/>
      <c r="M2445" s="19" t="s">
        <v>7932</v>
      </c>
      <c r="N2445" s="20" t="n">
        <v>43327</v>
      </c>
      <c r="O2445" s="207" t="s">
        <v>15</v>
      </c>
      <c r="P2445" s="19" t="n">
        <v>1</v>
      </c>
      <c r="Q2445" s="15" t="s">
        <v>45</v>
      </c>
    </row>
    <row r="2446" customFormat="false" ht="13.8" hidden="false" customHeight="false" outlineLevel="0" collapsed="false">
      <c r="A2446" s="348" t="s">
        <v>7933</v>
      </c>
      <c r="B2446" s="97"/>
      <c r="C2446" s="19" t="s">
        <v>7934</v>
      </c>
      <c r="D2446" s="19" t="s">
        <v>476</v>
      </c>
      <c r="E2446" s="91" t="s">
        <v>7935</v>
      </c>
      <c r="F2446" s="19" t="s">
        <v>7936</v>
      </c>
      <c r="G2446" s="19" t="s">
        <v>506</v>
      </c>
      <c r="H2446" s="97"/>
      <c r="I2446" s="97"/>
      <c r="J2446" s="97"/>
      <c r="K2446" s="97"/>
      <c r="L2446" s="97"/>
      <c r="M2446" s="97"/>
      <c r="N2446" s="97"/>
      <c r="O2446" s="152" t="s">
        <v>7937</v>
      </c>
      <c r="Q2446" s="15" t="s">
        <v>45</v>
      </c>
    </row>
    <row r="2447" customFormat="false" ht="13.8" hidden="false" customHeight="false" outlineLevel="0" collapsed="false">
      <c r="A2447" s="19" t="s">
        <v>5161</v>
      </c>
      <c r="B2447" s="19" t="s">
        <v>5161</v>
      </c>
      <c r="C2447" s="19" t="s">
        <v>5161</v>
      </c>
      <c r="D2447" s="19" t="s">
        <v>5161</v>
      </c>
      <c r="E2447" s="19" t="s">
        <v>5161</v>
      </c>
      <c r="F2447" s="19" t="s">
        <v>7938</v>
      </c>
      <c r="G2447" s="23" t="n">
        <v>8000</v>
      </c>
      <c r="H2447" s="97"/>
      <c r="I2447" s="97"/>
      <c r="J2447" s="97"/>
      <c r="K2447" s="97"/>
      <c r="L2447" s="97"/>
      <c r="M2447" s="9" t="s">
        <v>6322</v>
      </c>
      <c r="N2447" s="20" t="n">
        <v>43330</v>
      </c>
      <c r="O2447" s="207" t="s">
        <v>15</v>
      </c>
      <c r="P2447" s="97"/>
      <c r="Q2447" s="15" t="s">
        <v>45</v>
      </c>
    </row>
    <row r="2448" customFormat="false" ht="13.8" hidden="false" customHeight="false" outlineLevel="0" collapsed="false">
      <c r="A2448" s="97"/>
      <c r="B2448" s="97"/>
      <c r="C2448" s="19" t="n">
        <v>89165039203</v>
      </c>
      <c r="D2448" s="19" t="s">
        <v>476</v>
      </c>
      <c r="E2448" s="91" t="s">
        <v>7939</v>
      </c>
      <c r="F2448" s="97"/>
      <c r="G2448" s="19"/>
      <c r="H2448" s="19" t="n">
        <v>3500</v>
      </c>
      <c r="I2448" s="97"/>
      <c r="J2448" s="97"/>
      <c r="K2448" s="97"/>
      <c r="L2448" s="97"/>
      <c r="M2448" s="19" t="s">
        <v>7940</v>
      </c>
      <c r="N2448" s="97"/>
      <c r="O2448" s="207" t="s">
        <v>15</v>
      </c>
      <c r="P2448" s="97"/>
      <c r="Q2448" s="15" t="s">
        <v>45</v>
      </c>
    </row>
    <row r="2449" customFormat="false" ht="13.8" hidden="false" customHeight="false" outlineLevel="0" collapsed="false">
      <c r="A2449" s="121" t="s">
        <v>1914</v>
      </c>
      <c r="B2449" s="141" t="s">
        <v>284</v>
      </c>
      <c r="C2449" s="141" t="s">
        <v>7941</v>
      </c>
      <c r="D2449" s="107" t="s">
        <v>4339</v>
      </c>
      <c r="E2449" s="95" t="s">
        <v>7942</v>
      </c>
      <c r="F2449" s="141" t="s">
        <v>48</v>
      </c>
      <c r="G2449" s="141" t="s">
        <v>933</v>
      </c>
      <c r="H2449" s="183"/>
      <c r="I2449" s="183"/>
      <c r="J2449" s="183"/>
      <c r="K2449" s="183"/>
      <c r="L2449" s="183"/>
      <c r="M2449" s="141" t="s">
        <v>7943</v>
      </c>
      <c r="N2449" s="184" t="n">
        <v>43328</v>
      </c>
      <c r="O2449" s="124" t="s">
        <v>7944</v>
      </c>
      <c r="P2449" s="19" t="n">
        <v>1</v>
      </c>
      <c r="Q2449" s="15" t="s">
        <v>45</v>
      </c>
    </row>
    <row r="2450" customFormat="false" ht="13.8" hidden="false" customHeight="false" outlineLevel="0" collapsed="false">
      <c r="A2450" s="348" t="s">
        <v>1917</v>
      </c>
      <c r="B2450" s="19" t="s">
        <v>778</v>
      </c>
      <c r="C2450" s="19" t="s">
        <v>7945</v>
      </c>
      <c r="D2450" s="19" t="s">
        <v>7946</v>
      </c>
      <c r="E2450" s="91" t="s">
        <v>7947</v>
      </c>
      <c r="F2450" s="19" t="s">
        <v>1169</v>
      </c>
      <c r="G2450" s="19" t="s">
        <v>248</v>
      </c>
      <c r="H2450" s="97"/>
      <c r="I2450" s="97"/>
      <c r="J2450" s="97"/>
      <c r="K2450" s="97"/>
      <c r="L2450" s="97"/>
      <c r="M2450" s="97"/>
      <c r="N2450" s="97"/>
      <c r="O2450" s="494" t="s">
        <v>7948</v>
      </c>
      <c r="P2450" s="19" t="n">
        <v>1</v>
      </c>
      <c r="Q2450" s="15" t="s">
        <v>45</v>
      </c>
    </row>
    <row r="2451" customFormat="false" ht="13.8" hidden="false" customHeight="false" outlineLevel="0" collapsed="false">
      <c r="A2451" s="348" t="s">
        <v>3008</v>
      </c>
      <c r="B2451" s="19" t="s">
        <v>7411</v>
      </c>
      <c r="C2451" s="19" t="s">
        <v>7949</v>
      </c>
      <c r="D2451" s="19" t="s">
        <v>476</v>
      </c>
      <c r="E2451" s="19" t="s">
        <v>7950</v>
      </c>
      <c r="F2451" s="19" t="s">
        <v>7951</v>
      </c>
      <c r="G2451" s="19" t="s">
        <v>1173</v>
      </c>
      <c r="H2451" s="97"/>
      <c r="I2451" s="97"/>
      <c r="J2451" s="97"/>
      <c r="K2451" s="97"/>
      <c r="L2451" s="97"/>
      <c r="M2451" s="97"/>
      <c r="N2451" s="97"/>
      <c r="O2451" s="141" t="s">
        <v>7952</v>
      </c>
      <c r="P2451" s="19" t="n">
        <v>1</v>
      </c>
      <c r="Q2451" s="15" t="s">
        <v>45</v>
      </c>
    </row>
    <row r="2452" customFormat="false" ht="13.8" hidden="false" customHeight="false" outlineLevel="0" collapsed="false">
      <c r="A2452" s="24" t="s">
        <v>7953</v>
      </c>
      <c r="B2452" s="24" t="s">
        <v>7953</v>
      </c>
      <c r="C2452" s="24" t="s">
        <v>7953</v>
      </c>
      <c r="D2452" s="19" t="s">
        <v>7954</v>
      </c>
      <c r="E2452" s="24" t="s">
        <v>7953</v>
      </c>
      <c r="F2452" s="19" t="s">
        <v>7953</v>
      </c>
      <c r="G2452" s="19" t="n">
        <v>2100</v>
      </c>
      <c r="H2452" s="97"/>
      <c r="I2452" s="97"/>
      <c r="J2452" s="97"/>
      <c r="K2452" s="97"/>
      <c r="L2452" s="97"/>
      <c r="M2452" s="97"/>
      <c r="N2452" s="97"/>
      <c r="O2452" s="604" t="s">
        <v>7953</v>
      </c>
      <c r="P2452" s="19" t="s">
        <v>7955</v>
      </c>
      <c r="Q2452" s="15" t="s">
        <v>45</v>
      </c>
    </row>
    <row r="2453" customFormat="false" ht="13.8" hidden="false" customHeight="false" outlineLevel="0" collapsed="false">
      <c r="A2453" s="348" t="s">
        <v>3012</v>
      </c>
      <c r="B2453" s="19" t="s">
        <v>149</v>
      </c>
      <c r="C2453" s="19" t="s">
        <v>7956</v>
      </c>
      <c r="D2453" s="9" t="s">
        <v>4339</v>
      </c>
      <c r="E2453" s="91" t="s">
        <v>7957</v>
      </c>
      <c r="F2453" s="97"/>
      <c r="G2453" s="19" t="s">
        <v>92</v>
      </c>
      <c r="H2453" s="97"/>
      <c r="I2453" s="97"/>
      <c r="J2453" s="97"/>
      <c r="K2453" s="97"/>
      <c r="L2453" s="97"/>
      <c r="M2453" s="97"/>
      <c r="N2453" s="97"/>
      <c r="O2453" s="247" t="s">
        <v>7958</v>
      </c>
      <c r="P2453" s="19" t="n">
        <v>1</v>
      </c>
      <c r="Q2453" s="15" t="s">
        <v>45</v>
      </c>
    </row>
    <row r="2454" customFormat="false" ht="13.8" hidden="false" customHeight="false" outlineLevel="0" collapsed="false">
      <c r="A2454" s="348" t="s">
        <v>1798</v>
      </c>
      <c r="B2454" s="110" t="n">
        <v>0.558333333333333</v>
      </c>
      <c r="C2454" s="19" t="s">
        <v>7959</v>
      </c>
      <c r="D2454" s="19" t="s">
        <v>110</v>
      </c>
      <c r="E2454" s="91" t="s">
        <v>7960</v>
      </c>
      <c r="F2454" s="19" t="s">
        <v>3336</v>
      </c>
      <c r="G2454" s="19" t="s">
        <v>4331</v>
      </c>
      <c r="H2454" s="97"/>
      <c r="I2454" s="97"/>
      <c r="J2454" s="97"/>
      <c r="K2454" s="97"/>
      <c r="L2454" s="97"/>
      <c r="M2454" s="97"/>
      <c r="N2454" s="97"/>
      <c r="O2454" s="251" t="s">
        <v>7961</v>
      </c>
      <c r="P2454" s="19" t="n">
        <v>1</v>
      </c>
      <c r="Q2454" s="15" t="s">
        <v>45</v>
      </c>
    </row>
    <row r="2455" customFormat="false" ht="13.8" hidden="false" customHeight="false" outlineLevel="0" collapsed="false">
      <c r="A2455" s="588" t="s">
        <v>7962</v>
      </c>
      <c r="B2455" s="19" t="s">
        <v>2270</v>
      </c>
      <c r="C2455" s="349" t="s">
        <v>7593</v>
      </c>
      <c r="D2455" s="19" t="s">
        <v>1308</v>
      </c>
      <c r="E2455" s="91" t="s">
        <v>7594</v>
      </c>
      <c r="F2455" s="19" t="s">
        <v>7595</v>
      </c>
      <c r="G2455" s="19" t="n">
        <v>4500</v>
      </c>
      <c r="H2455" s="97"/>
      <c r="I2455" s="97"/>
      <c r="J2455" s="97"/>
      <c r="K2455" s="97"/>
      <c r="L2455" s="97"/>
      <c r="M2455" s="19" t="s">
        <v>7963</v>
      </c>
      <c r="N2455" s="20" t="n">
        <v>43331</v>
      </c>
      <c r="O2455" s="207" t="s">
        <v>15</v>
      </c>
      <c r="P2455" s="19" t="n">
        <v>1</v>
      </c>
      <c r="Q2455" s="15" t="s">
        <v>45</v>
      </c>
    </row>
    <row r="2456" customFormat="false" ht="13.8" hidden="false" customHeight="false" outlineLevel="0" collapsed="false">
      <c r="A2456" s="348" t="s">
        <v>5344</v>
      </c>
      <c r="B2456" s="20" t="n">
        <v>43326</v>
      </c>
      <c r="C2456" s="19" t="s">
        <v>7964</v>
      </c>
      <c r="D2456" s="19" t="s">
        <v>1308</v>
      </c>
      <c r="E2456" s="19" t="s">
        <v>7965</v>
      </c>
      <c r="F2456" s="97"/>
      <c r="G2456" s="19" t="s">
        <v>3515</v>
      </c>
      <c r="H2456" s="97"/>
      <c r="I2456" s="97"/>
      <c r="J2456" s="97"/>
      <c r="K2456" s="97"/>
      <c r="L2456" s="97"/>
      <c r="M2456" s="97"/>
      <c r="N2456" s="97"/>
      <c r="O2456" s="152" t="s">
        <v>7966</v>
      </c>
      <c r="P2456" s="19" t="n">
        <v>1</v>
      </c>
      <c r="Q2456" s="15" t="s">
        <v>45</v>
      </c>
    </row>
    <row r="2457" customFormat="false" ht="13.8" hidden="false" customHeight="false" outlineLevel="0" collapsed="false">
      <c r="A2457" s="348" t="s">
        <v>3427</v>
      </c>
      <c r="B2457" s="150" t="n">
        <v>43448</v>
      </c>
      <c r="C2457" s="540" t="s">
        <v>7967</v>
      </c>
      <c r="D2457" s="9" t="s">
        <v>4339</v>
      </c>
      <c r="E2457" s="91" t="s">
        <v>7968</v>
      </c>
      <c r="F2457" s="19" t="s">
        <v>5986</v>
      </c>
      <c r="G2457" s="19" t="s">
        <v>3615</v>
      </c>
      <c r="H2457" s="97"/>
      <c r="I2457" s="97"/>
      <c r="J2457" s="97"/>
      <c r="K2457" s="97"/>
      <c r="L2457" s="97"/>
      <c r="M2457" s="97"/>
      <c r="N2457" s="97"/>
      <c r="O2457" s="337" t="s">
        <v>7969</v>
      </c>
      <c r="P2457" s="19" t="n">
        <v>1</v>
      </c>
      <c r="Q2457" s="15" t="s">
        <v>45</v>
      </c>
    </row>
    <row r="2458" customFormat="false" ht="13.8" hidden="false" customHeight="false" outlineLevel="0" collapsed="false">
      <c r="A2458" s="348" t="s">
        <v>3024</v>
      </c>
      <c r="B2458" s="110" t="n">
        <v>0.600694444444444</v>
      </c>
      <c r="C2458" s="19" t="s">
        <v>7970</v>
      </c>
      <c r="D2458" s="19" t="s">
        <v>110</v>
      </c>
      <c r="E2458" s="19" t="s">
        <v>7971</v>
      </c>
      <c r="F2458" s="19" t="s">
        <v>4852</v>
      </c>
      <c r="G2458" s="19" t="s">
        <v>1005</v>
      </c>
      <c r="H2458" s="97"/>
      <c r="I2458" s="97"/>
      <c r="J2458" s="97"/>
      <c r="K2458" s="97"/>
      <c r="L2458" s="97"/>
      <c r="M2458" s="97"/>
      <c r="N2458" s="97"/>
      <c r="O2458" s="337" t="s">
        <v>7972</v>
      </c>
      <c r="P2458" s="19" t="n">
        <v>1</v>
      </c>
      <c r="Q2458" s="15" t="s">
        <v>45</v>
      </c>
    </row>
    <row r="2459" customFormat="false" ht="13.8" hidden="false" customHeight="false" outlineLevel="0" collapsed="false">
      <c r="A2459" s="348" t="s">
        <v>3028</v>
      </c>
      <c r="B2459" s="19" t="s">
        <v>371</v>
      </c>
      <c r="C2459" s="19" t="s">
        <v>7973</v>
      </c>
      <c r="D2459" s="19" t="s">
        <v>1308</v>
      </c>
      <c r="E2459" s="91" t="s">
        <v>7974</v>
      </c>
      <c r="F2459" s="19" t="s">
        <v>7975</v>
      </c>
      <c r="G2459" s="19" t="s">
        <v>944</v>
      </c>
      <c r="H2459" s="97"/>
      <c r="I2459" s="97"/>
      <c r="J2459" s="97"/>
      <c r="K2459" s="97"/>
      <c r="L2459" s="97"/>
      <c r="M2459" s="97"/>
      <c r="N2459" s="97"/>
      <c r="O2459" s="247" t="s">
        <v>7976</v>
      </c>
      <c r="P2459" s="19" t="n">
        <v>1</v>
      </c>
      <c r="Q2459" s="15" t="s">
        <v>45</v>
      </c>
    </row>
    <row r="2460" customFormat="false" ht="13.8" hidden="false" customHeight="false" outlineLevel="0" collapsed="false">
      <c r="A2460" s="348" t="s">
        <v>3031</v>
      </c>
      <c r="B2460" s="19" t="s">
        <v>4565</v>
      </c>
      <c r="C2460" s="19" t="s">
        <v>7977</v>
      </c>
      <c r="D2460" s="19" t="s">
        <v>338</v>
      </c>
      <c r="E2460" s="91" t="s">
        <v>7978</v>
      </c>
      <c r="F2460" s="97"/>
      <c r="G2460" s="97"/>
      <c r="H2460" s="97"/>
      <c r="I2460" s="97"/>
      <c r="J2460" s="97"/>
      <c r="K2460" s="97"/>
      <c r="L2460" s="97"/>
      <c r="M2460" s="97"/>
      <c r="N2460" s="97"/>
      <c r="O2460" s="337" t="s">
        <v>7979</v>
      </c>
      <c r="P2460" s="19" t="n">
        <v>1</v>
      </c>
      <c r="Q2460" s="15" t="s">
        <v>45</v>
      </c>
    </row>
    <row r="2461" customFormat="false" ht="13.8" hidden="false" customHeight="false" outlineLevel="0" collapsed="false">
      <c r="A2461" s="348" t="s">
        <v>3037</v>
      </c>
      <c r="B2461" s="20" t="n">
        <v>43235</v>
      </c>
      <c r="C2461" s="91" t="s">
        <v>7980</v>
      </c>
      <c r="D2461" s="19" t="s">
        <v>4339</v>
      </c>
      <c r="E2461" s="91" t="s">
        <v>7981</v>
      </c>
      <c r="F2461" s="19" t="s">
        <v>5986</v>
      </c>
      <c r="G2461" s="19" t="s">
        <v>248</v>
      </c>
      <c r="H2461" s="97"/>
      <c r="I2461" s="97"/>
      <c r="J2461" s="97"/>
      <c r="K2461" s="97"/>
      <c r="L2461" s="97"/>
      <c r="M2461" s="97"/>
      <c r="N2461" s="97"/>
      <c r="O2461" s="152" t="s">
        <v>7982</v>
      </c>
      <c r="P2461" s="19" t="n">
        <v>1</v>
      </c>
      <c r="Q2461" s="15" t="s">
        <v>45</v>
      </c>
    </row>
    <row r="2462" customFormat="false" ht="13.8" hidden="false" customHeight="false" outlineLevel="0" collapsed="false">
      <c r="A2462" s="348" t="s">
        <v>3043</v>
      </c>
      <c r="B2462" s="97"/>
      <c r="C2462" s="19" t="n">
        <v>84956171366</v>
      </c>
      <c r="D2462" s="19" t="s">
        <v>1308</v>
      </c>
      <c r="E2462" s="19" t="s">
        <v>7983</v>
      </c>
      <c r="F2462" s="19" t="s">
        <v>7984</v>
      </c>
      <c r="G2462" s="19" t="s">
        <v>788</v>
      </c>
      <c r="H2462" s="97"/>
      <c r="I2462" s="97"/>
      <c r="J2462" s="97"/>
      <c r="K2462" s="97"/>
      <c r="L2462" s="97"/>
      <c r="M2462" s="97"/>
      <c r="N2462" s="97"/>
      <c r="O2462" s="550" t="s">
        <v>7985</v>
      </c>
      <c r="P2462" s="19" t="n">
        <v>1</v>
      </c>
      <c r="Q2462" s="15" t="s">
        <v>45</v>
      </c>
    </row>
    <row r="2463" customFormat="false" ht="13.8" hidden="false" customHeight="false" outlineLevel="0" collapsed="false">
      <c r="A2463" s="348" t="s">
        <v>3047</v>
      </c>
      <c r="B2463" s="110" t="n">
        <v>0.631944444444444</v>
      </c>
      <c r="C2463" s="56" t="s">
        <v>7986</v>
      </c>
      <c r="D2463" s="19" t="s">
        <v>110</v>
      </c>
      <c r="E2463" s="19" t="s">
        <v>7987</v>
      </c>
      <c r="F2463" s="19" t="s">
        <v>7988</v>
      </c>
      <c r="G2463" s="19" t="s">
        <v>4928</v>
      </c>
      <c r="H2463" s="97"/>
      <c r="I2463" s="97"/>
      <c r="J2463" s="97"/>
      <c r="K2463" s="97"/>
      <c r="L2463" s="97"/>
      <c r="M2463" s="97"/>
      <c r="N2463" s="97"/>
      <c r="O2463" s="247" t="s">
        <v>7989</v>
      </c>
      <c r="P2463" s="19" t="n">
        <v>1</v>
      </c>
      <c r="Q2463" s="15" t="s">
        <v>45</v>
      </c>
    </row>
    <row r="2464" customFormat="false" ht="13.8" hidden="false" customHeight="false" outlineLevel="0" collapsed="false">
      <c r="A2464" s="348" t="s">
        <v>3053</v>
      </c>
      <c r="B2464" s="15" t="s">
        <v>810</v>
      </c>
      <c r="C2464" s="100" t="s">
        <v>7990</v>
      </c>
      <c r="D2464" s="19" t="s">
        <v>4339</v>
      </c>
      <c r="E2464" s="100" t="s">
        <v>7991</v>
      </c>
      <c r="H2464" s="19" t="n">
        <v>6300</v>
      </c>
      <c r="I2464" s="97"/>
      <c r="J2464" s="97"/>
      <c r="K2464" s="97"/>
      <c r="L2464" s="97"/>
      <c r="M2464" s="97"/>
      <c r="N2464" s="97"/>
      <c r="O2464" s="616" t="s">
        <v>7992</v>
      </c>
      <c r="P2464" s="19" t="n">
        <v>1</v>
      </c>
      <c r="Q2464" s="15" t="s">
        <v>45</v>
      </c>
    </row>
    <row r="2465" customFormat="false" ht="13.8" hidden="false" customHeight="false" outlineLevel="0" collapsed="false">
      <c r="A2465" s="348" t="s">
        <v>3058</v>
      </c>
      <c r="B2465" s="19" t="s">
        <v>73</v>
      </c>
      <c r="C2465" s="19" t="s">
        <v>7993</v>
      </c>
      <c r="D2465" s="19" t="s">
        <v>4339</v>
      </c>
      <c r="E2465" s="91" t="s">
        <v>7994</v>
      </c>
      <c r="F2465" s="97"/>
      <c r="G2465" s="97"/>
      <c r="H2465" s="97"/>
      <c r="I2465" s="97"/>
      <c r="J2465" s="97"/>
      <c r="K2465" s="97"/>
      <c r="L2465" s="97"/>
      <c r="M2465" s="97"/>
      <c r="N2465" s="97"/>
      <c r="O2465" s="152" t="s">
        <v>7995</v>
      </c>
      <c r="P2465" s="19" t="n">
        <v>1</v>
      </c>
      <c r="Q2465" s="15" t="s">
        <v>45</v>
      </c>
    </row>
    <row r="2466" customFormat="false" ht="13.8" hidden="false" customHeight="false" outlineLevel="0" collapsed="false">
      <c r="A2466" s="348" t="s">
        <v>3062</v>
      </c>
      <c r="B2466" s="19" t="s">
        <v>2206</v>
      </c>
      <c r="C2466" s="19" t="s">
        <v>7668</v>
      </c>
      <c r="D2466" s="9" t="s">
        <v>4339</v>
      </c>
      <c r="E2466" s="91" t="s">
        <v>7996</v>
      </c>
      <c r="F2466" s="19" t="s">
        <v>102</v>
      </c>
      <c r="G2466" s="19" t="n">
        <v>4400</v>
      </c>
      <c r="H2466" s="97"/>
      <c r="I2466" s="97"/>
      <c r="J2466" s="97"/>
      <c r="K2466" s="97"/>
      <c r="L2466" s="97"/>
      <c r="M2466" s="19" t="s">
        <v>7997</v>
      </c>
      <c r="N2466" s="20" t="n">
        <v>43337</v>
      </c>
      <c r="O2466" s="207" t="s">
        <v>7998</v>
      </c>
      <c r="P2466" s="19" t="n">
        <v>1</v>
      </c>
      <c r="Q2466" s="15" t="s">
        <v>45</v>
      </c>
    </row>
    <row r="2467" customFormat="false" ht="13.8" hidden="false" customHeight="false" outlineLevel="0" collapsed="false">
      <c r="A2467" s="348" t="s">
        <v>3067</v>
      </c>
      <c r="B2467" s="19" t="s">
        <v>5035</v>
      </c>
      <c r="C2467" s="30" t="s">
        <v>7999</v>
      </c>
      <c r="D2467" s="9" t="s">
        <v>4339</v>
      </c>
      <c r="E2467" s="91" t="s">
        <v>8000</v>
      </c>
      <c r="F2467" s="19" t="s">
        <v>4415</v>
      </c>
      <c r="G2467" s="97"/>
      <c r="H2467" s="97"/>
      <c r="I2467" s="97"/>
      <c r="J2467" s="97"/>
      <c r="K2467" s="97"/>
      <c r="L2467" s="97"/>
      <c r="M2467" s="97"/>
      <c r="N2467" s="97"/>
      <c r="O2467" s="247" t="s">
        <v>8001</v>
      </c>
      <c r="P2467" s="19" t="n">
        <v>1</v>
      </c>
      <c r="Q2467" s="15" t="s">
        <v>45</v>
      </c>
    </row>
    <row r="2468" customFormat="false" ht="13.8" hidden="false" customHeight="false" outlineLevel="0" collapsed="false">
      <c r="A2468" s="24" t="s">
        <v>8002</v>
      </c>
      <c r="B2468" s="24" t="s">
        <v>8002</v>
      </c>
      <c r="C2468" s="24" t="s">
        <v>8002</v>
      </c>
      <c r="D2468" s="19" t="s">
        <v>7954</v>
      </c>
      <c r="E2468" s="24" t="s">
        <v>8002</v>
      </c>
      <c r="F2468" s="19" t="s">
        <v>8002</v>
      </c>
      <c r="G2468" s="19" t="n">
        <v>1500</v>
      </c>
      <c r="H2468" s="97"/>
      <c r="I2468" s="97"/>
      <c r="J2468" s="97"/>
      <c r="K2468" s="97"/>
      <c r="M2468" s="24" t="s">
        <v>8002</v>
      </c>
      <c r="N2468" s="24" t="s">
        <v>8002</v>
      </c>
      <c r="O2468" s="604" t="s">
        <v>8002</v>
      </c>
      <c r="P2468" s="19" t="s">
        <v>8003</v>
      </c>
      <c r="Q2468" s="15" t="s">
        <v>45</v>
      </c>
    </row>
    <row r="2469" customFormat="false" ht="13.8" hidden="false" customHeight="false" outlineLevel="0" collapsed="false">
      <c r="A2469" s="348" t="s">
        <v>4478</v>
      </c>
      <c r="B2469" s="97"/>
      <c r="C2469" s="19" t="s">
        <v>8004</v>
      </c>
      <c r="D2469" s="19" t="s">
        <v>1308</v>
      </c>
      <c r="E2469" s="19" t="s">
        <v>8005</v>
      </c>
      <c r="F2469" s="97"/>
      <c r="G2469" s="97"/>
      <c r="H2469" s="97"/>
      <c r="I2469" s="97"/>
      <c r="J2469" s="97"/>
      <c r="K2469" s="97"/>
      <c r="L2469" s="97"/>
      <c r="M2469" s="97"/>
      <c r="N2469" s="97"/>
      <c r="O2469" s="247" t="s">
        <v>8006</v>
      </c>
      <c r="P2469" s="97"/>
      <c r="Q2469" s="15" t="s">
        <v>45</v>
      </c>
    </row>
    <row r="2470" customFormat="false" ht="13.8" hidden="false" customHeight="false" outlineLevel="0" collapsed="false">
      <c r="A2470" s="348" t="s">
        <v>3080</v>
      </c>
      <c r="B2470" s="19" t="s">
        <v>3275</v>
      </c>
      <c r="C2470" s="19" t="s">
        <v>8007</v>
      </c>
      <c r="D2470" s="9" t="s">
        <v>4339</v>
      </c>
      <c r="E2470" s="91" t="s">
        <v>8008</v>
      </c>
      <c r="F2470" s="19" t="s">
        <v>8009</v>
      </c>
      <c r="G2470" s="97"/>
      <c r="H2470" s="97"/>
      <c r="I2470" s="97"/>
      <c r="J2470" s="97"/>
      <c r="K2470" s="97"/>
      <c r="L2470" s="97"/>
      <c r="M2470" s="97"/>
      <c r="N2470" s="97"/>
      <c r="O2470" s="207" t="s">
        <v>15</v>
      </c>
      <c r="P2470" s="19" t="n">
        <v>1</v>
      </c>
      <c r="Q2470" s="15" t="s">
        <v>45</v>
      </c>
    </row>
    <row r="2471" customFormat="false" ht="13.8" hidden="false" customHeight="false" outlineLevel="0" collapsed="false">
      <c r="A2471" s="348" t="s">
        <v>5904</v>
      </c>
      <c r="B2471" s="110" t="n">
        <v>0.711111111111111</v>
      </c>
      <c r="C2471" s="19" t="s">
        <v>8010</v>
      </c>
      <c r="D2471" s="19" t="s">
        <v>110</v>
      </c>
      <c r="E2471" s="19" t="s">
        <v>5075</v>
      </c>
      <c r="F2471" s="19" t="s">
        <v>102</v>
      </c>
      <c r="G2471" s="19" t="s">
        <v>774</v>
      </c>
      <c r="H2471" s="97"/>
      <c r="I2471" s="97"/>
      <c r="J2471" s="97"/>
      <c r="K2471" s="97"/>
      <c r="L2471" s="97"/>
      <c r="M2471" s="97"/>
      <c r="N2471" s="97"/>
      <c r="O2471" s="550" t="s">
        <v>8011</v>
      </c>
      <c r="P2471" s="19" t="n">
        <v>1</v>
      </c>
      <c r="Q2471" s="15" t="s">
        <v>45</v>
      </c>
    </row>
    <row r="2472" customFormat="false" ht="13.8" hidden="false" customHeight="false" outlineLevel="0" collapsed="false">
      <c r="A2472" s="348" t="s">
        <v>8012</v>
      </c>
      <c r="B2472" s="19" t="s">
        <v>8013</v>
      </c>
      <c r="C2472" s="553" t="s">
        <v>8014</v>
      </c>
      <c r="D2472" s="19" t="s">
        <v>1308</v>
      </c>
      <c r="E2472" s="19" t="s">
        <v>8015</v>
      </c>
      <c r="F2472" s="97"/>
      <c r="G2472" s="97"/>
      <c r="H2472" s="97"/>
      <c r="I2472" s="97"/>
      <c r="J2472" s="97"/>
      <c r="K2472" s="97"/>
      <c r="L2472" s="97"/>
      <c r="M2472" s="97"/>
      <c r="N2472" s="97"/>
      <c r="O2472" s="451" t="s">
        <v>8016</v>
      </c>
      <c r="P2472" s="19" t="n">
        <v>1</v>
      </c>
      <c r="Q2472" s="15" t="s">
        <v>45</v>
      </c>
    </row>
    <row r="2473" customFormat="false" ht="13.8" hidden="false" customHeight="false" outlineLevel="0" collapsed="false">
      <c r="A2473" s="121" t="s">
        <v>7136</v>
      </c>
      <c r="B2473" s="249" t="n">
        <v>0.722916666666667</v>
      </c>
      <c r="C2473" s="141" t="s">
        <v>8017</v>
      </c>
      <c r="D2473" s="141" t="s">
        <v>110</v>
      </c>
      <c r="E2473" s="95" t="s">
        <v>8018</v>
      </c>
      <c r="F2473" s="141" t="s">
        <v>8019</v>
      </c>
      <c r="G2473" s="141" t="n">
        <v>10000</v>
      </c>
      <c r="H2473" s="183"/>
      <c r="I2473" s="183"/>
      <c r="J2473" s="183"/>
      <c r="K2473" s="183"/>
      <c r="L2473" s="183"/>
      <c r="M2473" s="141" t="s">
        <v>8020</v>
      </c>
      <c r="N2473" s="184" t="n">
        <v>43330</v>
      </c>
      <c r="O2473" s="617" t="s">
        <v>8021</v>
      </c>
      <c r="P2473" s="141" t="n">
        <v>1</v>
      </c>
      <c r="Q2473" s="15" t="s">
        <v>45</v>
      </c>
    </row>
    <row r="2474" customFormat="false" ht="13.8" hidden="false" customHeight="false" outlineLevel="0" collapsed="false">
      <c r="A2474" s="348" t="s">
        <v>7139</v>
      </c>
      <c r="B2474" s="19" t="s">
        <v>7457</v>
      </c>
      <c r="C2474" s="553" t="s">
        <v>8022</v>
      </c>
      <c r="D2474" s="19" t="s">
        <v>1308</v>
      </c>
      <c r="E2474" s="19" t="s">
        <v>8023</v>
      </c>
      <c r="F2474" s="19" t="s">
        <v>5848</v>
      </c>
      <c r="G2474" s="19" t="s">
        <v>3515</v>
      </c>
      <c r="H2474" s="97"/>
      <c r="I2474" s="97"/>
      <c r="J2474" s="97"/>
      <c r="K2474" s="97"/>
      <c r="L2474" s="97"/>
      <c r="M2474" s="97"/>
      <c r="N2474" s="97"/>
      <c r="O2474" s="363" t="s">
        <v>8024</v>
      </c>
      <c r="P2474" s="19" t="n">
        <v>1</v>
      </c>
      <c r="Q2474" s="15" t="s">
        <v>45</v>
      </c>
    </row>
    <row r="2475" customFormat="false" ht="13.8" hidden="false" customHeight="false" outlineLevel="0" collapsed="false">
      <c r="A2475" s="348" t="s">
        <v>8025</v>
      </c>
      <c r="B2475" s="19" t="s">
        <v>185</v>
      </c>
      <c r="C2475" s="349" t="s">
        <v>8026</v>
      </c>
      <c r="D2475" s="19" t="s">
        <v>1308</v>
      </c>
      <c r="E2475" s="91" t="s">
        <v>8027</v>
      </c>
      <c r="F2475" s="19" t="s">
        <v>102</v>
      </c>
      <c r="G2475" s="19" t="n">
        <v>5000</v>
      </c>
      <c r="H2475" s="97"/>
      <c r="I2475" s="97"/>
      <c r="J2475" s="97"/>
      <c r="K2475" s="97"/>
      <c r="L2475" s="97"/>
      <c r="M2475" s="19" t="s">
        <v>8028</v>
      </c>
      <c r="N2475" s="20" t="n">
        <v>43329</v>
      </c>
      <c r="O2475" s="207" t="s">
        <v>15</v>
      </c>
      <c r="P2475" s="19" t="n">
        <v>1</v>
      </c>
      <c r="Q2475" s="15" t="s">
        <v>45</v>
      </c>
    </row>
    <row r="2476" customFormat="false" ht="13.8" hidden="false" customHeight="false" outlineLevel="0" collapsed="false">
      <c r="A2476" s="348" t="s">
        <v>8029</v>
      </c>
      <c r="B2476" s="19" t="s">
        <v>2503</v>
      </c>
      <c r="C2476" s="91" t="s">
        <v>8030</v>
      </c>
      <c r="D2476" s="19" t="s">
        <v>1308</v>
      </c>
      <c r="E2476" s="19" t="s">
        <v>8031</v>
      </c>
      <c r="F2476" s="19" t="s">
        <v>102</v>
      </c>
      <c r="G2476" s="19" t="s">
        <v>506</v>
      </c>
      <c r="H2476" s="97"/>
      <c r="I2476" s="97"/>
      <c r="J2476" s="97"/>
      <c r="K2476" s="97"/>
      <c r="L2476" s="97"/>
      <c r="M2476" s="97"/>
      <c r="N2476" s="97"/>
      <c r="O2476" s="134" t="s">
        <v>8032</v>
      </c>
      <c r="P2476" s="19" t="n">
        <v>1</v>
      </c>
      <c r="Q2476" s="15" t="s">
        <v>45</v>
      </c>
    </row>
    <row r="2477" customFormat="false" ht="13.8" hidden="false" customHeight="false" outlineLevel="0" collapsed="false">
      <c r="A2477" s="121" t="s">
        <v>7155</v>
      </c>
      <c r="B2477" s="141" t="s">
        <v>8033</v>
      </c>
      <c r="C2477" s="95" t="s">
        <v>8034</v>
      </c>
      <c r="D2477" s="107" t="s">
        <v>4339</v>
      </c>
      <c r="E2477" s="95" t="s">
        <v>8035</v>
      </c>
      <c r="F2477" s="141" t="s">
        <v>48</v>
      </c>
      <c r="G2477" s="141" t="s">
        <v>109</v>
      </c>
      <c r="H2477" s="183"/>
      <c r="I2477" s="183"/>
      <c r="J2477" s="183"/>
      <c r="K2477" s="183"/>
      <c r="L2477" s="278"/>
      <c r="M2477" s="250" t="s">
        <v>8036</v>
      </c>
      <c r="N2477" s="184" t="n">
        <v>43328</v>
      </c>
      <c r="O2477" s="479" t="s">
        <v>8037</v>
      </c>
      <c r="P2477" s="141" t="n">
        <v>1</v>
      </c>
      <c r="Q2477" s="15" t="s">
        <v>45</v>
      </c>
    </row>
    <row r="2478" customFormat="false" ht="13.8" hidden="false" customHeight="false" outlineLevel="0" collapsed="false">
      <c r="A2478" s="3" t="s">
        <v>34</v>
      </c>
      <c r="B2478" s="59" t="s">
        <v>1</v>
      </c>
      <c r="C2478" s="4" t="s">
        <v>35</v>
      </c>
      <c r="D2478" s="4" t="s">
        <v>3</v>
      </c>
      <c r="E2478" s="4" t="s">
        <v>1021</v>
      </c>
      <c r="F2478" s="5" t="s">
        <v>37</v>
      </c>
      <c r="G2478" s="4" t="s">
        <v>38</v>
      </c>
      <c r="H2478" s="6" t="s">
        <v>39</v>
      </c>
      <c r="I2478" s="6"/>
      <c r="J2478" s="6"/>
      <c r="K2478" s="6" t="s">
        <v>40</v>
      </c>
      <c r="L2478" s="6"/>
      <c r="M2478" s="4" t="s">
        <v>41</v>
      </c>
      <c r="N2478" s="6" t="s">
        <v>42</v>
      </c>
      <c r="O2478" s="370" t="s">
        <v>43</v>
      </c>
      <c r="P2478" s="4" t="s">
        <v>44</v>
      </c>
      <c r="Q2478" s="15" t="s">
        <v>45</v>
      </c>
    </row>
    <row r="2479" customFormat="false" ht="13.8" hidden="false" customHeight="false" outlineLevel="0" collapsed="false">
      <c r="A2479" s="60" t="n">
        <v>43328</v>
      </c>
      <c r="B2479" s="374" t="s">
        <v>349</v>
      </c>
      <c r="C2479" s="62"/>
      <c r="D2479" s="62"/>
      <c r="E2479" s="63"/>
      <c r="F2479" s="64" t="n">
        <f aca="false">G2479+H2479+K2479</f>
        <v>181058</v>
      </c>
      <c r="G2479" s="65" t="n">
        <f aca="false">SUM(G2480:G2521)</f>
        <v>90900</v>
      </c>
      <c r="H2479" s="131" t="n">
        <f aca="false">SUM(H2480:H2521)</f>
        <v>90158</v>
      </c>
      <c r="I2479" s="65"/>
      <c r="J2479" s="65"/>
      <c r="K2479" s="65" t="n">
        <f aca="false">SUM(K2480:K2518)</f>
        <v>0</v>
      </c>
      <c r="L2479" s="65"/>
      <c r="M2479" s="281"/>
      <c r="N2479" s="281"/>
      <c r="O2479" s="62"/>
      <c r="P2479" s="65" t="n">
        <f aca="false">SUM(P2480:P24429)</f>
        <v>2.07718110476991E+033</v>
      </c>
      <c r="Q2479" s="15" t="s">
        <v>45</v>
      </c>
    </row>
    <row r="2480" customFormat="false" ht="13.8" hidden="false" customHeight="false" outlineLevel="0" collapsed="false">
      <c r="A2480" s="348" t="s">
        <v>1810</v>
      </c>
      <c r="B2480" s="110" t="n">
        <v>0.369444444444444</v>
      </c>
      <c r="C2480" s="19" t="s">
        <v>8038</v>
      </c>
      <c r="D2480" s="19" t="s">
        <v>110</v>
      </c>
      <c r="E2480" s="19" t="s">
        <v>504</v>
      </c>
      <c r="F2480" s="19" t="s">
        <v>8039</v>
      </c>
      <c r="G2480" s="19" t="n">
        <v>4400</v>
      </c>
      <c r="H2480" s="97"/>
      <c r="I2480" s="97"/>
      <c r="J2480" s="97"/>
      <c r="K2480" s="97"/>
      <c r="M2480" s="24" t="s">
        <v>8040</v>
      </c>
      <c r="N2480" s="20" t="n">
        <v>43329</v>
      </c>
      <c r="O2480" s="207" t="s">
        <v>15</v>
      </c>
      <c r="P2480" s="19" t="n">
        <v>1</v>
      </c>
      <c r="Q2480" s="15" t="s">
        <v>45</v>
      </c>
    </row>
    <row r="2481" customFormat="false" ht="13.8" hidden="false" customHeight="false" outlineLevel="0" collapsed="false">
      <c r="A2481" s="348" t="s">
        <v>1814</v>
      </c>
      <c r="B2481" s="110" t="n">
        <v>0.385416666666667</v>
      </c>
      <c r="C2481" s="19" t="s">
        <v>8041</v>
      </c>
      <c r="D2481" s="19" t="s">
        <v>110</v>
      </c>
      <c r="E2481" s="91" t="s">
        <v>8042</v>
      </c>
      <c r="F2481" s="19" t="s">
        <v>4460</v>
      </c>
      <c r="G2481" s="19" t="n">
        <v>18400</v>
      </c>
      <c r="H2481" s="97"/>
      <c r="I2481" s="97"/>
      <c r="J2481" s="97"/>
      <c r="K2481" s="97"/>
      <c r="M2481" s="24" t="s">
        <v>8043</v>
      </c>
      <c r="N2481" s="20" t="n">
        <v>43331</v>
      </c>
      <c r="O2481" s="207" t="s">
        <v>15</v>
      </c>
      <c r="P2481" s="19" t="n">
        <v>1</v>
      </c>
      <c r="Q2481" s="15" t="s">
        <v>45</v>
      </c>
    </row>
    <row r="2482" customFormat="false" ht="13.8" hidden="false" customHeight="false" outlineLevel="0" collapsed="false">
      <c r="A2482" s="348" t="s">
        <v>1819</v>
      </c>
      <c r="B2482" s="110" t="n">
        <v>0.420833333333333</v>
      </c>
      <c r="C2482" s="19" t="n">
        <v>89267030201</v>
      </c>
      <c r="D2482" s="19" t="s">
        <v>110</v>
      </c>
      <c r="E2482" s="91" t="s">
        <v>8044</v>
      </c>
      <c r="F2482" s="19" t="s">
        <v>1169</v>
      </c>
      <c r="G2482" s="19" t="s">
        <v>1075</v>
      </c>
      <c r="H2482" s="97"/>
      <c r="I2482" s="97"/>
      <c r="J2482" s="97"/>
      <c r="K2482" s="97"/>
      <c r="L2482" s="97"/>
      <c r="M2482" s="97"/>
      <c r="N2482" s="19"/>
      <c r="O2482" s="365" t="s">
        <v>8045</v>
      </c>
      <c r="P2482" s="19" t="n">
        <v>1</v>
      </c>
      <c r="Q2482" s="15" t="s">
        <v>45</v>
      </c>
    </row>
    <row r="2483" customFormat="false" ht="13.8" hidden="false" customHeight="false" outlineLevel="0" collapsed="false">
      <c r="A2483" s="348" t="s">
        <v>1673</v>
      </c>
      <c r="B2483" s="19" t="n">
        <v>10</v>
      </c>
      <c r="C2483" s="19" t="s">
        <v>8046</v>
      </c>
      <c r="D2483" s="19" t="s">
        <v>110</v>
      </c>
      <c r="E2483" s="19" t="s">
        <v>8047</v>
      </c>
      <c r="F2483" s="19" t="s">
        <v>8048</v>
      </c>
      <c r="G2483" s="97"/>
      <c r="H2483" s="97"/>
      <c r="I2483" s="97"/>
      <c r="J2483" s="97"/>
      <c r="K2483" s="97"/>
      <c r="L2483" s="97"/>
      <c r="M2483" s="97"/>
      <c r="N2483" s="97"/>
      <c r="O2483" s="247" t="s">
        <v>8049</v>
      </c>
      <c r="P2483" s="19" t="n">
        <v>1</v>
      </c>
      <c r="Q2483" s="15" t="s">
        <v>45</v>
      </c>
    </row>
    <row r="2484" customFormat="false" ht="13.8" hidden="false" customHeight="false" outlineLevel="0" collapsed="false">
      <c r="A2484" s="348" t="s">
        <v>1678</v>
      </c>
      <c r="B2484" s="110" t="n">
        <v>0.447916666666667</v>
      </c>
      <c r="C2484" s="19" t="s">
        <v>8050</v>
      </c>
      <c r="D2484" s="19" t="s">
        <v>110</v>
      </c>
      <c r="E2484" s="19" t="s">
        <v>8051</v>
      </c>
      <c r="F2484" s="19" t="s">
        <v>4852</v>
      </c>
      <c r="G2484" s="19" t="n">
        <v>4500</v>
      </c>
      <c r="H2484" s="97"/>
      <c r="I2484" s="97"/>
      <c r="J2484" s="97"/>
      <c r="K2484" s="97"/>
      <c r="M2484" s="24" t="s">
        <v>8052</v>
      </c>
      <c r="N2484" s="20" t="n">
        <v>43329</v>
      </c>
      <c r="O2484" s="207" t="s">
        <v>15</v>
      </c>
      <c r="P2484" s="19" t="n">
        <v>1</v>
      </c>
      <c r="Q2484" s="15" t="s">
        <v>45</v>
      </c>
    </row>
    <row r="2485" customFormat="false" ht="13.8" hidden="false" customHeight="false" outlineLevel="0" collapsed="false">
      <c r="A2485" s="429" t="s">
        <v>1732</v>
      </c>
      <c r="B2485" s="91" t="s">
        <v>556</v>
      </c>
      <c r="C2485" s="91" t="s">
        <v>8053</v>
      </c>
      <c r="D2485" s="84" t="s">
        <v>4339</v>
      </c>
      <c r="E2485" s="91" t="s">
        <v>8054</v>
      </c>
      <c r="F2485" s="91" t="s">
        <v>8055</v>
      </c>
      <c r="G2485" s="91"/>
      <c r="H2485" s="91" t="s">
        <v>8056</v>
      </c>
      <c r="I2485" s="91"/>
      <c r="J2485" s="91"/>
      <c r="K2485" s="91"/>
      <c r="L2485" s="91"/>
      <c r="M2485" s="91"/>
      <c r="N2485" s="91"/>
      <c r="O2485" s="247" t="s">
        <v>8057</v>
      </c>
      <c r="P2485" s="19" t="n">
        <v>1</v>
      </c>
      <c r="Q2485" s="15" t="s">
        <v>45</v>
      </c>
    </row>
    <row r="2486" customFormat="false" ht="13.8" hidden="false" customHeight="false" outlineLevel="0" collapsed="false">
      <c r="A2486" s="348" t="s">
        <v>1833</v>
      </c>
      <c r="B2486" s="19" t="s">
        <v>1252</v>
      </c>
      <c r="C2486" s="207" t="s">
        <v>8058</v>
      </c>
      <c r="D2486" s="9" t="s">
        <v>4339</v>
      </c>
      <c r="E2486" s="207" t="s">
        <v>8058</v>
      </c>
      <c r="F2486" s="207" t="s">
        <v>8058</v>
      </c>
      <c r="G2486" s="19" t="n">
        <v>4000</v>
      </c>
      <c r="H2486" s="97"/>
      <c r="I2486" s="97"/>
      <c r="J2486" s="97"/>
      <c r="K2486" s="97"/>
      <c r="L2486" s="97"/>
      <c r="M2486" s="19" t="s">
        <v>8059</v>
      </c>
      <c r="N2486" s="20" t="n">
        <v>43333</v>
      </c>
      <c r="O2486" s="207" t="s">
        <v>8060</v>
      </c>
      <c r="P2486" s="19" t="n">
        <v>1</v>
      </c>
      <c r="Q2486" s="15" t="s">
        <v>45</v>
      </c>
    </row>
    <row r="2487" customFormat="false" ht="13.8" hidden="false" customHeight="false" outlineLevel="0" collapsed="false">
      <c r="A2487" s="348" t="s">
        <v>1839</v>
      </c>
      <c r="B2487" s="19" t="s">
        <v>395</v>
      </c>
      <c r="C2487" s="211" t="s">
        <v>8061</v>
      </c>
      <c r="D2487" s="9" t="s">
        <v>4339</v>
      </c>
      <c r="E2487" s="91" t="s">
        <v>8062</v>
      </c>
      <c r="F2487" s="19" t="s">
        <v>8063</v>
      </c>
      <c r="G2487" s="97"/>
      <c r="H2487" s="19" t="s">
        <v>4928</v>
      </c>
      <c r="I2487" s="97"/>
      <c r="J2487" s="97"/>
      <c r="K2487" s="97"/>
      <c r="L2487" s="97"/>
      <c r="M2487" s="97"/>
      <c r="N2487" s="97"/>
      <c r="O2487" s="247" t="s">
        <v>8064</v>
      </c>
      <c r="P2487" s="19" t="n">
        <v>1</v>
      </c>
      <c r="Q2487" s="15" t="s">
        <v>45</v>
      </c>
    </row>
    <row r="2488" customFormat="false" ht="13.8" hidden="false" customHeight="false" outlineLevel="0" collapsed="false">
      <c r="A2488" s="348" t="s">
        <v>1746</v>
      </c>
      <c r="B2488" s="19" t="s">
        <v>359</v>
      </c>
      <c r="C2488" s="618" t="s">
        <v>8065</v>
      </c>
      <c r="D2488" s="9" t="s">
        <v>4339</v>
      </c>
      <c r="E2488" s="91" t="s">
        <v>8066</v>
      </c>
      <c r="F2488" s="19" t="s">
        <v>8067</v>
      </c>
      <c r="G2488" s="97"/>
      <c r="H2488" s="19" t="s">
        <v>734</v>
      </c>
      <c r="I2488" s="97"/>
      <c r="J2488" s="97"/>
      <c r="K2488" s="97"/>
      <c r="L2488" s="97"/>
      <c r="M2488" s="97"/>
      <c r="N2488" s="97"/>
      <c r="O2488" s="134" t="s">
        <v>8068</v>
      </c>
      <c r="P2488" s="19" t="n">
        <v>1</v>
      </c>
      <c r="Q2488" s="15" t="s">
        <v>45</v>
      </c>
    </row>
    <row r="2489" customFormat="false" ht="13.8" hidden="false" customHeight="false" outlineLevel="0" collapsed="false">
      <c r="A2489" s="348" t="s">
        <v>1696</v>
      </c>
      <c r="B2489" s="110" t="n">
        <v>0.505555555555556</v>
      </c>
      <c r="C2489" s="32" t="s">
        <v>790</v>
      </c>
      <c r="D2489" s="19" t="s">
        <v>110</v>
      </c>
      <c r="E2489" s="91" t="s">
        <v>8069</v>
      </c>
      <c r="F2489" s="19" t="s">
        <v>8070</v>
      </c>
      <c r="G2489" s="19" t="n">
        <v>8000</v>
      </c>
      <c r="H2489" s="97"/>
      <c r="I2489" s="97"/>
      <c r="J2489" s="97"/>
      <c r="K2489" s="97"/>
      <c r="M2489" s="24" t="s">
        <v>8071</v>
      </c>
      <c r="N2489" s="20" t="n">
        <v>43333</v>
      </c>
      <c r="O2489" s="207" t="s">
        <v>8072</v>
      </c>
      <c r="P2489" s="19" t="n">
        <v>1</v>
      </c>
      <c r="Q2489" s="15" t="s">
        <v>45</v>
      </c>
    </row>
    <row r="2490" customFormat="false" ht="13.8" hidden="false" customHeight="false" outlineLevel="0" collapsed="false">
      <c r="A2490" s="348" t="s">
        <v>1758</v>
      </c>
      <c r="B2490" s="97"/>
      <c r="C2490" s="553" t="s">
        <v>8014</v>
      </c>
      <c r="D2490" s="19" t="s">
        <v>1308</v>
      </c>
      <c r="E2490" s="19" t="s">
        <v>8073</v>
      </c>
      <c r="F2490" s="97"/>
      <c r="G2490" s="19" t="n">
        <v>2500</v>
      </c>
      <c r="H2490" s="97"/>
      <c r="I2490" s="97"/>
      <c r="J2490" s="97"/>
      <c r="K2490" s="97"/>
      <c r="L2490" s="97"/>
      <c r="M2490" s="19" t="s">
        <v>8074</v>
      </c>
      <c r="N2490" s="97"/>
      <c r="O2490" s="207" t="s">
        <v>8075</v>
      </c>
      <c r="P2490" s="19" t="n">
        <v>1</v>
      </c>
      <c r="Q2490" s="15" t="s">
        <v>45</v>
      </c>
    </row>
    <row r="2491" customFormat="false" ht="13.8" hidden="false" customHeight="false" outlineLevel="0" collapsed="false">
      <c r="A2491" s="348" t="s">
        <v>1761</v>
      </c>
      <c r="B2491" s="19" t="s">
        <v>122</v>
      </c>
      <c r="C2491" s="19" t="s">
        <v>8076</v>
      </c>
      <c r="D2491" s="9" t="s">
        <v>4339</v>
      </c>
      <c r="E2491" s="91" t="s">
        <v>8077</v>
      </c>
      <c r="F2491" s="19" t="s">
        <v>48</v>
      </c>
      <c r="G2491" s="97"/>
      <c r="H2491" s="97"/>
      <c r="I2491" s="97"/>
      <c r="J2491" s="97"/>
      <c r="K2491" s="97"/>
      <c r="L2491" s="97"/>
      <c r="M2491" s="97"/>
      <c r="N2491" s="97"/>
      <c r="O2491" s="247" t="s">
        <v>8078</v>
      </c>
      <c r="P2491" s="19" t="n">
        <v>1</v>
      </c>
      <c r="Q2491" s="15" t="s">
        <v>45</v>
      </c>
    </row>
    <row r="2492" customFormat="false" ht="13.8" hidden="false" customHeight="false" outlineLevel="0" collapsed="false">
      <c r="A2492" s="19" t="s">
        <v>8079</v>
      </c>
      <c r="B2492" s="19" t="s">
        <v>8079</v>
      </c>
      <c r="C2492" s="19" t="s">
        <v>8079</v>
      </c>
      <c r="D2492" s="19" t="s">
        <v>1308</v>
      </c>
      <c r="E2492" s="19" t="s">
        <v>8079</v>
      </c>
      <c r="F2492" s="19" t="s">
        <v>8079</v>
      </c>
      <c r="G2492" s="91" t="s">
        <v>8079</v>
      </c>
      <c r="H2492" s="19" t="n">
        <v>2000</v>
      </c>
      <c r="I2492" s="97"/>
      <c r="J2492" s="97"/>
      <c r="K2492" s="97"/>
      <c r="L2492" s="97"/>
      <c r="M2492" s="19" t="s">
        <v>8079</v>
      </c>
      <c r="N2492" s="19" t="s">
        <v>8079</v>
      </c>
      <c r="O2492" s="19" t="s">
        <v>8080</v>
      </c>
      <c r="P2492" s="19" t="n">
        <v>1</v>
      </c>
      <c r="Q2492" s="15" t="s">
        <v>45</v>
      </c>
    </row>
    <row r="2493" customFormat="false" ht="13.8" hidden="false" customHeight="false" outlineLevel="0" collapsed="false">
      <c r="A2493" s="348" t="s">
        <v>1765</v>
      </c>
      <c r="B2493" s="110" t="n">
        <v>0.515277777777778</v>
      </c>
      <c r="C2493" s="19" t="s">
        <v>8081</v>
      </c>
      <c r="D2493" s="19" t="s">
        <v>110</v>
      </c>
      <c r="E2493" s="19" t="s">
        <v>8082</v>
      </c>
      <c r="F2493" s="19" t="s">
        <v>8083</v>
      </c>
      <c r="G2493" s="19" t="s">
        <v>944</v>
      </c>
      <c r="H2493" s="97"/>
      <c r="I2493" s="97"/>
      <c r="J2493" s="97"/>
      <c r="K2493" s="97"/>
      <c r="L2493" s="97"/>
      <c r="M2493" s="97"/>
      <c r="N2493" s="97"/>
      <c r="O2493" s="342" t="s">
        <v>8084</v>
      </c>
      <c r="P2493" s="19" t="n">
        <v>1</v>
      </c>
      <c r="Q2493" s="15" t="s">
        <v>45</v>
      </c>
    </row>
    <row r="2494" customFormat="false" ht="13.8" hidden="false" customHeight="false" outlineLevel="0" collapsed="false">
      <c r="A2494" s="348" t="s">
        <v>4300</v>
      </c>
      <c r="B2494" s="110" t="n">
        <v>0.517361111111111</v>
      </c>
      <c r="C2494" s="19" t="s">
        <v>8085</v>
      </c>
      <c r="D2494" s="19" t="s">
        <v>110</v>
      </c>
      <c r="E2494" s="19" t="s">
        <v>504</v>
      </c>
      <c r="F2494" s="19" t="s">
        <v>8086</v>
      </c>
      <c r="G2494" s="19" t="n">
        <v>6100</v>
      </c>
      <c r="H2494" s="97"/>
      <c r="I2494" s="97"/>
      <c r="J2494" s="97"/>
      <c r="K2494" s="97"/>
      <c r="M2494" s="24" t="s">
        <v>8087</v>
      </c>
      <c r="N2494" s="20" t="n">
        <v>43329</v>
      </c>
      <c r="O2494" s="207" t="s">
        <v>15</v>
      </c>
      <c r="P2494" s="19" t="n">
        <v>1</v>
      </c>
      <c r="Q2494" s="15" t="s">
        <v>45</v>
      </c>
    </row>
    <row r="2495" customFormat="false" ht="13.8" hidden="false" customHeight="false" outlineLevel="0" collapsed="false">
      <c r="A2495" s="348" t="s">
        <v>6841</v>
      </c>
      <c r="B2495" s="97"/>
      <c r="C2495" s="19" t="s">
        <v>8088</v>
      </c>
      <c r="D2495" s="19" t="s">
        <v>1308</v>
      </c>
      <c r="E2495" s="19" t="s">
        <v>8089</v>
      </c>
      <c r="F2495" s="19" t="s">
        <v>8090</v>
      </c>
      <c r="G2495" s="97"/>
      <c r="H2495" s="97"/>
      <c r="I2495" s="97"/>
      <c r="J2495" s="97"/>
      <c r="K2495" s="97"/>
      <c r="L2495" s="97"/>
      <c r="M2495" s="97"/>
      <c r="N2495" s="97"/>
      <c r="O2495" s="459" t="s">
        <v>8091</v>
      </c>
      <c r="P2495" s="19" t="n">
        <v>1</v>
      </c>
      <c r="Q2495" s="15" t="s">
        <v>45</v>
      </c>
    </row>
    <row r="2496" customFormat="false" ht="13.8" hidden="false" customHeight="false" outlineLevel="0" collapsed="false">
      <c r="A2496" s="348" t="s">
        <v>4309</v>
      </c>
      <c r="B2496" s="97"/>
      <c r="C2496" s="19" t="s">
        <v>8092</v>
      </c>
      <c r="D2496" s="19" t="s">
        <v>1308</v>
      </c>
      <c r="E2496" s="19" t="s">
        <v>8093</v>
      </c>
      <c r="F2496" s="97"/>
      <c r="G2496" s="19" t="s">
        <v>564</v>
      </c>
      <c r="H2496" s="97"/>
      <c r="I2496" s="97"/>
      <c r="J2496" s="97"/>
      <c r="K2496" s="97"/>
      <c r="L2496" s="97"/>
      <c r="M2496" s="97"/>
      <c r="N2496" s="97"/>
      <c r="O2496" s="247" t="s">
        <v>8094</v>
      </c>
      <c r="P2496" s="19" t="n">
        <v>1</v>
      </c>
      <c r="Q2496" s="15" t="s">
        <v>45</v>
      </c>
    </row>
    <row r="2497" customFormat="false" ht="13.8" hidden="false" customHeight="false" outlineLevel="0" collapsed="false">
      <c r="A2497" s="348" t="s">
        <v>1781</v>
      </c>
      <c r="B2497" s="19" t="s">
        <v>464</v>
      </c>
      <c r="C2497" s="19" t="s">
        <v>8095</v>
      </c>
      <c r="D2497" s="9" t="s">
        <v>4339</v>
      </c>
      <c r="E2497" s="91" t="s">
        <v>8096</v>
      </c>
      <c r="F2497" s="19" t="s">
        <v>8009</v>
      </c>
      <c r="G2497" s="19" t="s">
        <v>3615</v>
      </c>
      <c r="H2497" s="97"/>
      <c r="I2497" s="97"/>
      <c r="J2497" s="97"/>
      <c r="K2497" s="97"/>
      <c r="L2497" s="97"/>
      <c r="M2497" s="97"/>
      <c r="N2497" s="97"/>
      <c r="O2497" s="247" t="s">
        <v>8094</v>
      </c>
      <c r="P2497" s="19" t="n">
        <v>1</v>
      </c>
      <c r="Q2497" s="15" t="s">
        <v>45</v>
      </c>
    </row>
    <row r="2498" customFormat="false" ht="13.8" hidden="false" customHeight="false" outlineLevel="0" collapsed="false">
      <c r="A2498" s="348" t="s">
        <v>1914</v>
      </c>
      <c r="B2498" s="19" t="s">
        <v>141</v>
      </c>
      <c r="C2498" s="19" t="s">
        <v>8097</v>
      </c>
      <c r="D2498" s="9" t="s">
        <v>4339</v>
      </c>
      <c r="E2498" s="91" t="s">
        <v>8098</v>
      </c>
      <c r="F2498" s="19" t="s">
        <v>8099</v>
      </c>
      <c r="G2498" s="97"/>
      <c r="H2498" s="19" t="n">
        <v>44058</v>
      </c>
      <c r="I2498" s="97"/>
      <c r="J2498" s="97"/>
      <c r="K2498" s="97"/>
      <c r="L2498" s="97"/>
      <c r="M2498" s="19" t="s">
        <v>8100</v>
      </c>
      <c r="N2498" s="20" t="n">
        <v>43331</v>
      </c>
      <c r="O2498" s="207" t="s">
        <v>8101</v>
      </c>
      <c r="P2498" s="19" t="n">
        <v>1</v>
      </c>
      <c r="Q2498" s="15" t="s">
        <v>45</v>
      </c>
    </row>
    <row r="2499" customFormat="false" ht="13.8" hidden="false" customHeight="false" outlineLevel="0" collapsed="false">
      <c r="A2499" s="348" t="s">
        <v>1917</v>
      </c>
      <c r="B2499" s="19" t="s">
        <v>778</v>
      </c>
      <c r="C2499" s="19" t="s">
        <v>8102</v>
      </c>
      <c r="D2499" s="9" t="s">
        <v>4339</v>
      </c>
      <c r="E2499" s="91" t="s">
        <v>8103</v>
      </c>
      <c r="F2499" s="19" t="s">
        <v>8104</v>
      </c>
      <c r="G2499" s="97"/>
      <c r="H2499" s="97"/>
      <c r="I2499" s="97"/>
      <c r="J2499" s="97"/>
      <c r="K2499" s="97"/>
      <c r="L2499" s="97"/>
      <c r="M2499" s="97"/>
      <c r="N2499" s="97"/>
      <c r="O2499" s="247" t="s">
        <v>8094</v>
      </c>
      <c r="P2499" s="19" t="n">
        <v>1</v>
      </c>
      <c r="Q2499" s="15" t="s">
        <v>45</v>
      </c>
    </row>
    <row r="2500" customFormat="false" ht="13.8" hidden="false" customHeight="false" outlineLevel="0" collapsed="false">
      <c r="A2500" s="348" t="s">
        <v>3008</v>
      </c>
      <c r="B2500" s="20" t="n">
        <v>43233</v>
      </c>
      <c r="C2500" s="91" t="s">
        <v>8105</v>
      </c>
      <c r="D2500" s="9" t="s">
        <v>4339</v>
      </c>
      <c r="E2500" s="91" t="s">
        <v>8106</v>
      </c>
      <c r="F2500" s="19" t="s">
        <v>8107</v>
      </c>
      <c r="G2500" s="19" t="n">
        <v>4000</v>
      </c>
      <c r="H2500" s="97"/>
      <c r="I2500" s="97"/>
      <c r="J2500" s="97"/>
      <c r="K2500" s="97"/>
      <c r="M2500" s="24" t="s">
        <v>8108</v>
      </c>
      <c r="N2500" s="20" t="n">
        <v>43328</v>
      </c>
      <c r="O2500" s="207" t="s">
        <v>15</v>
      </c>
      <c r="P2500" s="19" t="n">
        <v>1</v>
      </c>
      <c r="Q2500" s="15" t="s">
        <v>45</v>
      </c>
    </row>
    <row r="2501" customFormat="false" ht="13.8" hidden="false" customHeight="false" outlineLevel="0" collapsed="false">
      <c r="A2501" s="348" t="s">
        <v>3012</v>
      </c>
      <c r="B2501" s="19" t="s">
        <v>365</v>
      </c>
      <c r="C2501" s="91" t="s">
        <v>8109</v>
      </c>
      <c r="D2501" s="9" t="s">
        <v>4339</v>
      </c>
      <c r="E2501" s="91" t="s">
        <v>8110</v>
      </c>
      <c r="F2501" s="19" t="s">
        <v>8111</v>
      </c>
      <c r="G2501" s="97"/>
      <c r="H2501" s="97"/>
      <c r="I2501" s="97"/>
      <c r="J2501" s="97"/>
      <c r="K2501" s="97"/>
      <c r="L2501" s="97"/>
      <c r="M2501" s="97"/>
      <c r="N2501" s="97"/>
      <c r="O2501" s="342" t="s">
        <v>8112</v>
      </c>
      <c r="P2501" s="19" t="n">
        <v>1</v>
      </c>
      <c r="Q2501" s="15" t="s">
        <v>45</v>
      </c>
    </row>
    <row r="2502" customFormat="false" ht="13.8" hidden="false" customHeight="false" outlineLevel="0" collapsed="false">
      <c r="A2502" s="348" t="s">
        <v>1798</v>
      </c>
      <c r="B2502" s="110" t="n">
        <v>0.555555555555556</v>
      </c>
      <c r="C2502" s="553" t="s">
        <v>8113</v>
      </c>
      <c r="D2502" s="19" t="s">
        <v>110</v>
      </c>
      <c r="E2502" s="19" t="s">
        <v>8114</v>
      </c>
      <c r="F2502" s="554"/>
      <c r="G2502" s="97"/>
      <c r="H2502" s="97"/>
      <c r="I2502" s="97"/>
      <c r="J2502" s="97"/>
      <c r="K2502" s="97"/>
      <c r="L2502" s="97"/>
      <c r="M2502" s="97"/>
      <c r="N2502" s="97"/>
      <c r="O2502" s="619" t="s">
        <v>8115</v>
      </c>
      <c r="P2502" s="19" t="n">
        <v>1</v>
      </c>
      <c r="Q2502" s="15" t="s">
        <v>45</v>
      </c>
    </row>
    <row r="2503" customFormat="false" ht="13.8" hidden="false" customHeight="false" outlineLevel="0" collapsed="false">
      <c r="A2503" s="348" t="s">
        <v>1801</v>
      </c>
      <c r="B2503" s="19" t="s">
        <v>887</v>
      </c>
      <c r="C2503" s="19" t="s">
        <v>8116</v>
      </c>
      <c r="D2503" s="9" t="s">
        <v>4339</v>
      </c>
      <c r="E2503" s="91" t="s">
        <v>8117</v>
      </c>
      <c r="F2503" s="19" t="s">
        <v>8118</v>
      </c>
      <c r="G2503" s="19" t="n">
        <v>4400</v>
      </c>
      <c r="H2503" s="97"/>
      <c r="I2503" s="97"/>
      <c r="J2503" s="97"/>
      <c r="K2503" s="97"/>
      <c r="L2503" s="97"/>
      <c r="M2503" s="19" t="s">
        <v>8119</v>
      </c>
      <c r="N2503" s="20" t="n">
        <v>43330</v>
      </c>
      <c r="O2503" s="207" t="s">
        <v>15</v>
      </c>
      <c r="P2503" s="19" t="n">
        <v>1</v>
      </c>
      <c r="Q2503" s="15" t="s">
        <v>45</v>
      </c>
    </row>
    <row r="2504" customFormat="false" ht="13.8" hidden="false" customHeight="false" outlineLevel="0" collapsed="false">
      <c r="A2504" s="348" t="s">
        <v>3427</v>
      </c>
      <c r="B2504" s="110" t="n">
        <v>0.586805555555556</v>
      </c>
      <c r="C2504" s="451" t="s">
        <v>8120</v>
      </c>
      <c r="D2504" s="19" t="s">
        <v>110</v>
      </c>
      <c r="E2504" s="19" t="s">
        <v>5075</v>
      </c>
      <c r="F2504" s="19" t="s">
        <v>102</v>
      </c>
      <c r="G2504" s="19" t="s">
        <v>949</v>
      </c>
      <c r="H2504" s="97"/>
      <c r="I2504" s="97"/>
      <c r="J2504" s="97"/>
      <c r="K2504" s="97"/>
      <c r="L2504" s="97"/>
      <c r="M2504" s="97"/>
      <c r="N2504" s="97"/>
      <c r="O2504" s="251" t="s">
        <v>8121</v>
      </c>
      <c r="P2504" s="19" t="n">
        <v>1</v>
      </c>
      <c r="Q2504" s="15" t="s">
        <v>45</v>
      </c>
    </row>
    <row r="2505" customFormat="false" ht="13.8" hidden="false" customHeight="false" outlineLevel="0" collapsed="false">
      <c r="A2505" s="348" t="s">
        <v>3024</v>
      </c>
      <c r="B2505" s="19" t="s">
        <v>3275</v>
      </c>
      <c r="C2505" s="19" t="s">
        <v>8007</v>
      </c>
      <c r="D2505" s="9" t="s">
        <v>4339</v>
      </c>
      <c r="E2505" s="91" t="s">
        <v>8008</v>
      </c>
      <c r="F2505" s="19" t="s">
        <v>8009</v>
      </c>
      <c r="G2505" s="97"/>
      <c r="H2505" s="19" t="n">
        <v>13000</v>
      </c>
      <c r="I2505" s="97"/>
      <c r="J2505" s="97"/>
      <c r="K2505" s="97"/>
      <c r="L2505" s="97"/>
      <c r="M2505" s="19" t="s">
        <v>8122</v>
      </c>
      <c r="N2505" s="97"/>
      <c r="O2505" s="207" t="s">
        <v>8101</v>
      </c>
      <c r="P2505" s="19" t="n">
        <v>1</v>
      </c>
      <c r="Q2505" s="15" t="s">
        <v>45</v>
      </c>
    </row>
    <row r="2506" customFormat="false" ht="13.8" hidden="false" customHeight="false" outlineLevel="0" collapsed="false">
      <c r="A2506" s="348" t="s">
        <v>3028</v>
      </c>
      <c r="B2506" s="19" t="s">
        <v>1109</v>
      </c>
      <c r="C2506" s="610" t="s">
        <v>7782</v>
      </c>
      <c r="D2506" s="9" t="s">
        <v>4339</v>
      </c>
      <c r="E2506" s="91" t="s">
        <v>7783</v>
      </c>
      <c r="F2506" s="19" t="s">
        <v>7784</v>
      </c>
      <c r="G2506" s="97"/>
      <c r="H2506" s="19" t="n">
        <v>25900</v>
      </c>
      <c r="I2506" s="97"/>
      <c r="J2506" s="97"/>
      <c r="K2506" s="97"/>
      <c r="L2506" s="97"/>
      <c r="M2506" s="19" t="s">
        <v>8123</v>
      </c>
      <c r="N2506" s="97"/>
      <c r="O2506" s="207" t="s">
        <v>8101</v>
      </c>
      <c r="P2506" s="19" t="n">
        <v>1</v>
      </c>
      <c r="Q2506" s="15" t="s">
        <v>45</v>
      </c>
    </row>
    <row r="2507" customFormat="false" ht="13.8" hidden="false" customHeight="false" outlineLevel="0" collapsed="false">
      <c r="A2507" s="348" t="s">
        <v>3031</v>
      </c>
      <c r="B2507" s="97"/>
      <c r="C2507" s="19" t="s">
        <v>8124</v>
      </c>
      <c r="D2507" s="19" t="s">
        <v>110</v>
      </c>
      <c r="E2507" s="19" t="s">
        <v>8125</v>
      </c>
      <c r="F2507" s="19" t="s">
        <v>6329</v>
      </c>
      <c r="G2507" s="19" t="s">
        <v>2302</v>
      </c>
      <c r="H2507" s="97"/>
      <c r="I2507" s="97"/>
      <c r="J2507" s="97"/>
      <c r="K2507" s="97"/>
      <c r="L2507" s="97"/>
      <c r="M2507" s="97"/>
      <c r="N2507" s="97"/>
      <c r="O2507" s="251" t="s">
        <v>8126</v>
      </c>
      <c r="P2507" s="19" t="n">
        <v>1</v>
      </c>
      <c r="Q2507" s="15" t="s">
        <v>45</v>
      </c>
    </row>
    <row r="2508" customFormat="false" ht="13.8" hidden="false" customHeight="false" outlineLevel="0" collapsed="false">
      <c r="A2508" s="121" t="s">
        <v>8127</v>
      </c>
      <c r="B2508" s="141" t="s">
        <v>2913</v>
      </c>
      <c r="C2508" s="141" t="s">
        <v>8128</v>
      </c>
      <c r="D2508" s="107" t="s">
        <v>4339</v>
      </c>
      <c r="E2508" s="95" t="s">
        <v>8129</v>
      </c>
      <c r="F2508" s="141"/>
      <c r="G2508" s="141" t="s">
        <v>949</v>
      </c>
      <c r="H2508" s="183"/>
      <c r="I2508" s="183"/>
      <c r="J2508" s="183"/>
      <c r="K2508" s="183"/>
      <c r="L2508" s="183"/>
      <c r="M2508" s="141" t="s">
        <v>8130</v>
      </c>
      <c r="N2508" s="184" t="n">
        <v>43329</v>
      </c>
      <c r="O2508" s="442" t="s">
        <v>15</v>
      </c>
      <c r="P2508" s="141"/>
      <c r="Q2508" s="15" t="s">
        <v>45</v>
      </c>
    </row>
    <row r="2509" customFormat="false" ht="13.8" hidden="false" customHeight="false" outlineLevel="0" collapsed="false">
      <c r="A2509" s="348" t="s">
        <v>3037</v>
      </c>
      <c r="B2509" s="19" t="s">
        <v>8131</v>
      </c>
      <c r="C2509" s="19" t="s">
        <v>8132</v>
      </c>
      <c r="D2509" s="19" t="s">
        <v>1308</v>
      </c>
      <c r="E2509" s="19" t="s">
        <v>8133</v>
      </c>
      <c r="F2509" s="19" t="s">
        <v>8134</v>
      </c>
      <c r="G2509" s="19" t="n">
        <v>4300</v>
      </c>
      <c r="H2509" s="97"/>
      <c r="I2509" s="97"/>
      <c r="J2509" s="97"/>
      <c r="K2509" s="97"/>
      <c r="L2509" s="97"/>
      <c r="M2509" s="19" t="s">
        <v>8135</v>
      </c>
      <c r="N2509" s="20" t="n">
        <v>43329</v>
      </c>
      <c r="O2509" s="207" t="s">
        <v>15</v>
      </c>
      <c r="P2509" s="19" t="n">
        <v>1</v>
      </c>
      <c r="Q2509" s="15" t="s">
        <v>45</v>
      </c>
    </row>
    <row r="2510" customFormat="false" ht="13.8" hidden="false" customHeight="false" outlineLevel="0" collapsed="false">
      <c r="A2510" s="348" t="s">
        <v>3043</v>
      </c>
      <c r="B2510" s="110" t="n">
        <v>0.663888888888889</v>
      </c>
      <c r="C2510" s="19" t="s">
        <v>8136</v>
      </c>
      <c r="D2510" s="19" t="s">
        <v>110</v>
      </c>
      <c r="E2510" s="19" t="s">
        <v>8137</v>
      </c>
      <c r="F2510" s="19" t="s">
        <v>3584</v>
      </c>
      <c r="G2510" s="19" t="s">
        <v>949</v>
      </c>
      <c r="H2510" s="97"/>
      <c r="I2510" s="97"/>
      <c r="J2510" s="97"/>
      <c r="K2510" s="97"/>
      <c r="L2510" s="97"/>
      <c r="M2510" s="97"/>
      <c r="N2510" s="97"/>
      <c r="O2510" s="247" t="s">
        <v>8138</v>
      </c>
      <c r="P2510" s="19" t="n">
        <v>1</v>
      </c>
      <c r="Q2510" s="15" t="s">
        <v>45</v>
      </c>
    </row>
    <row r="2511" customFormat="false" ht="13.8" hidden="false" customHeight="false" outlineLevel="0" collapsed="false">
      <c r="A2511" s="348" t="s">
        <v>3047</v>
      </c>
      <c r="B2511" s="110" t="n">
        <v>0.666666666666667</v>
      </c>
      <c r="C2511" s="19" t="s">
        <v>8139</v>
      </c>
      <c r="D2511" s="19" t="s">
        <v>110</v>
      </c>
      <c r="E2511" s="19" t="s">
        <v>8140</v>
      </c>
      <c r="F2511" s="19" t="s">
        <v>102</v>
      </c>
      <c r="G2511" s="19" t="n">
        <v>8200</v>
      </c>
      <c r="H2511" s="97"/>
      <c r="I2511" s="97"/>
      <c r="J2511" s="97"/>
      <c r="K2511" s="97"/>
      <c r="M2511" s="24" t="s">
        <v>8141</v>
      </c>
      <c r="N2511" s="20" t="n">
        <v>43331</v>
      </c>
      <c r="O2511" s="207" t="s">
        <v>15</v>
      </c>
      <c r="P2511" s="19" t="n">
        <v>1</v>
      </c>
      <c r="Q2511" s="15" t="s">
        <v>45</v>
      </c>
    </row>
    <row r="2512" customFormat="false" ht="13.8" hidden="false" customHeight="false" outlineLevel="0" collapsed="false">
      <c r="A2512" s="348" t="s">
        <v>3053</v>
      </c>
      <c r="B2512" s="110" t="n">
        <v>0.694444444444444</v>
      </c>
      <c r="C2512" s="19" t="n">
        <v>84959350130</v>
      </c>
      <c r="D2512" s="19" t="s">
        <v>110</v>
      </c>
      <c r="E2512" s="19" t="s">
        <v>8142</v>
      </c>
      <c r="F2512" s="620" t="s">
        <v>8143</v>
      </c>
      <c r="G2512" s="97"/>
      <c r="H2512" s="97"/>
      <c r="I2512" s="97"/>
      <c r="J2512" s="97"/>
      <c r="K2512" s="97"/>
      <c r="L2512" s="97"/>
      <c r="M2512" s="97"/>
      <c r="N2512" s="97"/>
      <c r="O2512" s="163" t="s">
        <v>8144</v>
      </c>
      <c r="P2512" s="19" t="n">
        <v>1</v>
      </c>
      <c r="Q2512" s="15" t="s">
        <v>45</v>
      </c>
    </row>
    <row r="2513" customFormat="false" ht="13.8" hidden="false" customHeight="false" outlineLevel="0" collapsed="false">
      <c r="A2513" s="348" t="s">
        <v>3058</v>
      </c>
      <c r="B2513" s="19" t="s">
        <v>2405</v>
      </c>
      <c r="C2513" s="19" t="s">
        <v>8145</v>
      </c>
      <c r="D2513" s="9" t="s">
        <v>4339</v>
      </c>
      <c r="E2513" s="91" t="s">
        <v>8146</v>
      </c>
      <c r="F2513" s="19" t="s">
        <v>102</v>
      </c>
      <c r="G2513" s="19" t="n">
        <v>10000</v>
      </c>
      <c r="H2513" s="97"/>
      <c r="I2513" s="97"/>
      <c r="J2513" s="97"/>
      <c r="K2513" s="97"/>
      <c r="L2513" s="97"/>
      <c r="M2513" s="19" t="s">
        <v>8147</v>
      </c>
      <c r="N2513" s="20" t="n">
        <v>43334</v>
      </c>
      <c r="O2513" s="207" t="s">
        <v>15</v>
      </c>
      <c r="P2513" s="19" t="n">
        <v>1</v>
      </c>
      <c r="Q2513" s="15" t="s">
        <v>45</v>
      </c>
    </row>
    <row r="2514" customFormat="false" ht="13.8" hidden="false" customHeight="false" outlineLevel="0" collapsed="false">
      <c r="A2514" s="348" t="s">
        <v>3062</v>
      </c>
      <c r="B2514" s="19" t="s">
        <v>3275</v>
      </c>
      <c r="C2514" s="91" t="s">
        <v>8148</v>
      </c>
      <c r="D2514" s="9" t="s">
        <v>4339</v>
      </c>
      <c r="E2514" s="91" t="s">
        <v>8149</v>
      </c>
      <c r="F2514" s="19" t="s">
        <v>102</v>
      </c>
      <c r="G2514" s="19" t="n">
        <v>3100</v>
      </c>
      <c r="H2514" s="97"/>
      <c r="I2514" s="97"/>
      <c r="J2514" s="97"/>
      <c r="K2514" s="97"/>
      <c r="L2514" s="97"/>
      <c r="M2514" s="19" t="s">
        <v>8150</v>
      </c>
      <c r="N2514" s="20" t="n">
        <v>43329</v>
      </c>
      <c r="O2514" s="207" t="s">
        <v>15</v>
      </c>
      <c r="P2514" s="19" t="n">
        <v>1</v>
      </c>
      <c r="Q2514" s="15" t="s">
        <v>45</v>
      </c>
    </row>
    <row r="2515" customFormat="false" ht="13.8" hidden="false" customHeight="false" outlineLevel="0" collapsed="false">
      <c r="A2515" s="348" t="s">
        <v>3067</v>
      </c>
      <c r="B2515" s="19" t="s">
        <v>83</v>
      </c>
      <c r="C2515" s="91" t="s">
        <v>8151</v>
      </c>
      <c r="D2515" s="91" t="s">
        <v>1308</v>
      </c>
      <c r="E2515" s="91" t="s">
        <v>8152</v>
      </c>
      <c r="F2515" s="91" t="s">
        <v>102</v>
      </c>
      <c r="G2515" s="19" t="n">
        <v>2500</v>
      </c>
      <c r="H2515" s="97"/>
      <c r="I2515" s="97"/>
      <c r="J2515" s="97"/>
      <c r="K2515" s="97"/>
      <c r="L2515" s="97"/>
      <c r="M2515" s="19" t="s">
        <v>8153</v>
      </c>
      <c r="N2515" s="20" t="n">
        <v>43328</v>
      </c>
      <c r="O2515" s="207" t="s">
        <v>15</v>
      </c>
      <c r="P2515" s="19" t="n">
        <v>1</v>
      </c>
      <c r="Q2515" s="15" t="s">
        <v>45</v>
      </c>
    </row>
    <row r="2516" customFormat="false" ht="13.8" hidden="false" customHeight="false" outlineLevel="0" collapsed="false">
      <c r="A2516" s="348" t="s">
        <v>3075</v>
      </c>
      <c r="B2516" s="110" t="n">
        <v>0.71875</v>
      </c>
      <c r="C2516" s="19" t="n">
        <v>89264087361</v>
      </c>
      <c r="D2516" s="19" t="s">
        <v>110</v>
      </c>
      <c r="E2516" s="19" t="s">
        <v>8154</v>
      </c>
      <c r="F2516" s="19" t="s">
        <v>5574</v>
      </c>
      <c r="G2516" s="97"/>
      <c r="H2516" s="97"/>
      <c r="I2516" s="97"/>
      <c r="J2516" s="97"/>
      <c r="K2516" s="97"/>
      <c r="L2516" s="97"/>
      <c r="M2516" s="97"/>
      <c r="N2516" s="97"/>
      <c r="O2516" s="514" t="s">
        <v>8155</v>
      </c>
      <c r="P2516" s="19" t="n">
        <v>1</v>
      </c>
      <c r="Q2516" s="15" t="s">
        <v>45</v>
      </c>
    </row>
    <row r="2517" customFormat="false" ht="13.8" hidden="false" customHeight="false" outlineLevel="0" collapsed="false">
      <c r="A2517" s="348" t="s">
        <v>3080</v>
      </c>
      <c r="B2517" s="183"/>
      <c r="C2517" s="621" t="s">
        <v>8156</v>
      </c>
      <c r="D2517" s="95" t="s">
        <v>1308</v>
      </c>
      <c r="E2517" s="141" t="s">
        <v>8157</v>
      </c>
      <c r="F2517" s="141" t="s">
        <v>8158</v>
      </c>
      <c r="G2517" s="141" t="s">
        <v>506</v>
      </c>
      <c r="H2517" s="183"/>
      <c r="I2517" s="183"/>
      <c r="J2517" s="183"/>
      <c r="K2517" s="183"/>
      <c r="L2517" s="183"/>
      <c r="M2517" s="183"/>
      <c r="N2517" s="622"/>
      <c r="O2517" s="95" t="s">
        <v>1902</v>
      </c>
      <c r="P2517" s="97"/>
      <c r="Q2517" s="15" t="s">
        <v>45</v>
      </c>
    </row>
    <row r="2518" customFormat="false" ht="13.8" hidden="false" customHeight="false" outlineLevel="0" collapsed="false">
      <c r="A2518" s="348" t="s">
        <v>5904</v>
      </c>
      <c r="B2518" s="19" t="s">
        <v>434</v>
      </c>
      <c r="C2518" s="19" t="s">
        <v>8159</v>
      </c>
      <c r="D2518" s="9" t="s">
        <v>4339</v>
      </c>
      <c r="E2518" s="91" t="s">
        <v>8160</v>
      </c>
      <c r="F2518" s="19" t="s">
        <v>48</v>
      </c>
      <c r="G2518" s="19" t="n">
        <v>6500</v>
      </c>
      <c r="H2518" s="97"/>
      <c r="I2518" s="97"/>
      <c r="J2518" s="97"/>
      <c r="K2518" s="97"/>
      <c r="L2518" s="97"/>
      <c r="M2518" s="19" t="s">
        <v>8161</v>
      </c>
      <c r="N2518" s="20" t="n">
        <v>43331</v>
      </c>
      <c r="O2518" s="207" t="s">
        <v>8162</v>
      </c>
      <c r="P2518" s="19" t="n">
        <v>1</v>
      </c>
      <c r="Q2518" s="15" t="s">
        <v>45</v>
      </c>
    </row>
    <row r="2519" customFormat="false" ht="13.8" hidden="false" customHeight="false" outlineLevel="0" collapsed="false">
      <c r="A2519" s="348" t="s">
        <v>6217</v>
      </c>
      <c r="B2519" s="19" t="s">
        <v>8163</v>
      </c>
      <c r="C2519" s="19" t="s">
        <v>8163</v>
      </c>
      <c r="D2519" s="91" t="s">
        <v>1308</v>
      </c>
      <c r="E2519" s="91" t="s">
        <v>8164</v>
      </c>
      <c r="F2519" s="97"/>
      <c r="G2519" s="97"/>
      <c r="H2519" s="19" t="s">
        <v>8165</v>
      </c>
      <c r="I2519" s="97"/>
      <c r="J2519" s="97"/>
      <c r="K2519" s="97"/>
      <c r="L2519" s="97"/>
      <c r="M2519" s="97"/>
      <c r="N2519" s="97"/>
      <c r="O2519" s="247" t="s">
        <v>8166</v>
      </c>
      <c r="P2519" s="19" t="n">
        <v>1</v>
      </c>
      <c r="Q2519" s="15" t="s">
        <v>45</v>
      </c>
    </row>
    <row r="2520" customFormat="false" ht="13.8" hidden="false" customHeight="false" outlineLevel="0" collapsed="false">
      <c r="A2520" s="348" t="s">
        <v>7136</v>
      </c>
      <c r="B2520" s="19" t="s">
        <v>386</v>
      </c>
      <c r="C2520" s="19" t="s">
        <v>8167</v>
      </c>
      <c r="D2520" s="9" t="s">
        <v>4339</v>
      </c>
      <c r="E2520" s="91" t="s">
        <v>8168</v>
      </c>
      <c r="F2520" s="97"/>
      <c r="G2520" s="97"/>
      <c r="H2520" s="19" t="n">
        <v>5200</v>
      </c>
      <c r="I2520" s="97"/>
      <c r="J2520" s="97"/>
      <c r="K2520" s="97"/>
      <c r="L2520" s="97"/>
      <c r="M2520" s="97"/>
      <c r="N2520" s="97"/>
      <c r="O2520" s="207" t="s">
        <v>8169</v>
      </c>
      <c r="P2520" s="19" t="n">
        <v>1</v>
      </c>
      <c r="Q2520" s="15" t="s">
        <v>45</v>
      </c>
    </row>
    <row r="2521" customFormat="false" ht="13.8" hidden="false" customHeight="false" outlineLevel="0" collapsed="false">
      <c r="A2521" s="348" t="s">
        <v>7139</v>
      </c>
      <c r="B2521" s="19" t="s">
        <v>7670</v>
      </c>
      <c r="C2521" s="19" t="s">
        <v>8170</v>
      </c>
      <c r="D2521" s="9" t="s">
        <v>4339</v>
      </c>
      <c r="E2521" s="91" t="s">
        <v>8171</v>
      </c>
      <c r="F2521" s="19" t="s">
        <v>8172</v>
      </c>
      <c r="G2521" s="19" t="s">
        <v>3615</v>
      </c>
      <c r="H2521" s="97"/>
      <c r="I2521" s="97"/>
      <c r="J2521" s="97"/>
      <c r="K2521" s="97"/>
      <c r="L2521" s="97"/>
      <c r="M2521" s="97"/>
      <c r="N2521" s="97"/>
      <c r="O2521" s="247" t="s">
        <v>8173</v>
      </c>
      <c r="P2521" s="19" t="n">
        <v>1</v>
      </c>
      <c r="Q2521" s="15" t="s">
        <v>45</v>
      </c>
    </row>
    <row r="2522" customFormat="false" ht="13.8" hidden="false" customHeight="false" outlineLevel="0" collapsed="false">
      <c r="A2522" s="3" t="s">
        <v>34</v>
      </c>
      <c r="B2522" s="59" t="s">
        <v>1</v>
      </c>
      <c r="C2522" s="4" t="s">
        <v>35</v>
      </c>
      <c r="D2522" s="4" t="s">
        <v>3</v>
      </c>
      <c r="E2522" s="4" t="s">
        <v>1021</v>
      </c>
      <c r="F2522" s="5" t="s">
        <v>37</v>
      </c>
      <c r="G2522" s="4" t="s">
        <v>38</v>
      </c>
      <c r="H2522" s="6" t="s">
        <v>39</v>
      </c>
      <c r="I2522" s="6"/>
      <c r="J2522" s="6"/>
      <c r="K2522" s="6" t="s">
        <v>40</v>
      </c>
      <c r="L2522" s="6"/>
      <c r="M2522" s="4" t="s">
        <v>41</v>
      </c>
      <c r="N2522" s="6" t="s">
        <v>42</v>
      </c>
      <c r="O2522" s="370" t="s">
        <v>43</v>
      </c>
      <c r="P2522" s="4" t="s">
        <v>44</v>
      </c>
      <c r="Q2522" s="15" t="s">
        <v>45</v>
      </c>
    </row>
    <row r="2523" customFormat="false" ht="13.8" hidden="false" customHeight="false" outlineLevel="0" collapsed="false">
      <c r="A2523" s="60" t="n">
        <v>43329</v>
      </c>
      <c r="B2523" s="374" t="s">
        <v>394</v>
      </c>
      <c r="C2523" s="62"/>
      <c r="D2523" s="62"/>
      <c r="E2523" s="63"/>
      <c r="F2523" s="64" t="n">
        <f aca="false">G2523+H2523+K2523</f>
        <v>250000</v>
      </c>
      <c r="G2523" s="65" t="n">
        <f aca="false">SUM(G2524:G2565)</f>
        <v>212300</v>
      </c>
      <c r="H2523" s="131" t="n">
        <f aca="false">SUM(H2524:H2565)</f>
        <v>37700</v>
      </c>
      <c r="I2523" s="65"/>
      <c r="J2523" s="65"/>
      <c r="K2523" s="65" t="n">
        <f aca="false">SUM(K2524:K2562)</f>
        <v>0</v>
      </c>
      <c r="L2523" s="65"/>
      <c r="M2523" s="281"/>
      <c r="N2523" s="281"/>
      <c r="O2523" s="62"/>
      <c r="P2523" s="65" t="n">
        <f aca="false">SUM(P2524:P24472)</f>
        <v>1.03859055238495E+033</v>
      </c>
      <c r="Q2523" s="15" t="s">
        <v>45</v>
      </c>
    </row>
    <row r="2524" customFormat="false" ht="13.8" hidden="false" customHeight="false" outlineLevel="0" collapsed="false">
      <c r="A2524" s="348" t="s">
        <v>1810</v>
      </c>
      <c r="B2524" s="20" t="n">
        <v>43169</v>
      </c>
      <c r="C2524" s="19" t="s">
        <v>8174</v>
      </c>
      <c r="D2524" s="19" t="s">
        <v>476</v>
      </c>
      <c r="E2524" s="19" t="s">
        <v>8175</v>
      </c>
      <c r="F2524" s="19" t="s">
        <v>102</v>
      </c>
      <c r="G2524" s="19" t="n">
        <v>5000</v>
      </c>
      <c r="H2524" s="97"/>
      <c r="I2524" s="97"/>
      <c r="J2524" s="97"/>
      <c r="K2524" s="97"/>
      <c r="M2524" s="24" t="s">
        <v>8176</v>
      </c>
      <c r="N2524" s="20" t="n">
        <v>43329</v>
      </c>
      <c r="O2524" s="207" t="s">
        <v>15</v>
      </c>
      <c r="P2524" s="19" t="n">
        <v>1</v>
      </c>
      <c r="Q2524" s="15" t="s">
        <v>45</v>
      </c>
    </row>
    <row r="2525" customFormat="false" ht="13.8" hidden="false" customHeight="false" outlineLevel="0" collapsed="false">
      <c r="A2525" s="348" t="s">
        <v>1814</v>
      </c>
      <c r="B2525" s="110" t="n">
        <v>0.429166666666667</v>
      </c>
      <c r="C2525" s="19" t="s">
        <v>8177</v>
      </c>
      <c r="D2525" s="19" t="s">
        <v>110</v>
      </c>
      <c r="E2525" s="19" t="s">
        <v>8178</v>
      </c>
      <c r="F2525" s="19" t="s">
        <v>8179</v>
      </c>
      <c r="G2525" s="19"/>
      <c r="H2525" s="19" t="s">
        <v>8180</v>
      </c>
      <c r="I2525" s="97"/>
      <c r="J2525" s="97"/>
      <c r="K2525" s="97"/>
      <c r="L2525" s="97"/>
      <c r="M2525" s="97"/>
      <c r="N2525" s="97"/>
      <c r="O2525" s="365" t="s">
        <v>8181</v>
      </c>
      <c r="P2525" s="19" t="n">
        <v>1</v>
      </c>
      <c r="Q2525" s="15" t="s">
        <v>45</v>
      </c>
    </row>
    <row r="2526" customFormat="false" ht="13.8" hidden="false" customHeight="false" outlineLevel="0" collapsed="false">
      <c r="A2526" s="348" t="s">
        <v>1819</v>
      </c>
      <c r="B2526" s="110" t="n">
        <v>0.4375</v>
      </c>
      <c r="C2526" s="19" t="s">
        <v>8182</v>
      </c>
      <c r="D2526" s="19" t="s">
        <v>476</v>
      </c>
      <c r="E2526" s="19" t="s">
        <v>8183</v>
      </c>
      <c r="F2526" s="19" t="s">
        <v>4425</v>
      </c>
      <c r="G2526" s="97"/>
      <c r="H2526" s="97"/>
      <c r="I2526" s="97"/>
      <c r="J2526" s="97"/>
      <c r="K2526" s="97"/>
      <c r="L2526" s="97"/>
      <c r="M2526" s="97"/>
      <c r="N2526" s="97"/>
      <c r="O2526" s="152" t="s">
        <v>8184</v>
      </c>
      <c r="P2526" s="19" t="n">
        <v>1</v>
      </c>
      <c r="Q2526" s="15" t="s">
        <v>45</v>
      </c>
    </row>
    <row r="2527" customFormat="false" ht="13.8" hidden="false" customHeight="false" outlineLevel="0" collapsed="false">
      <c r="A2527" s="348" t="s">
        <v>5152</v>
      </c>
      <c r="B2527" s="110" t="n">
        <v>0.440972222222222</v>
      </c>
      <c r="C2527" s="19" t="s">
        <v>8185</v>
      </c>
      <c r="D2527" s="19" t="s">
        <v>476</v>
      </c>
      <c r="E2527" s="91" t="s">
        <v>8186</v>
      </c>
      <c r="F2527" s="19" t="s">
        <v>8187</v>
      </c>
      <c r="G2527" s="19" t="n">
        <v>17000</v>
      </c>
      <c r="H2527" s="97"/>
      <c r="I2527" s="97"/>
      <c r="J2527" s="97"/>
      <c r="K2527" s="97"/>
      <c r="L2527" s="97"/>
      <c r="M2527" s="97"/>
      <c r="N2527" s="97"/>
      <c r="O2527" s="207" t="s">
        <v>15</v>
      </c>
      <c r="P2527" s="19" t="n">
        <v>1</v>
      </c>
      <c r="Q2527" s="15" t="s">
        <v>45</v>
      </c>
    </row>
    <row r="2528" customFormat="false" ht="13.8" hidden="false" customHeight="false" outlineLevel="0" collapsed="false">
      <c r="A2528" s="19" t="s">
        <v>8188</v>
      </c>
      <c r="B2528" s="19" t="s">
        <v>8188</v>
      </c>
      <c r="C2528" s="19" t="s">
        <v>8188</v>
      </c>
      <c r="D2528" s="19" t="s">
        <v>476</v>
      </c>
      <c r="E2528" s="91" t="s">
        <v>8189</v>
      </c>
      <c r="F2528" s="19" t="s">
        <v>8187</v>
      </c>
      <c r="G2528" s="97"/>
      <c r="H2528" s="97"/>
      <c r="I2528" s="97"/>
      <c r="J2528" s="97"/>
      <c r="K2528" s="97"/>
      <c r="L2528" s="97"/>
      <c r="M2528" s="97"/>
      <c r="N2528" s="97"/>
      <c r="O2528" s="154" t="s">
        <v>490</v>
      </c>
      <c r="P2528" s="19" t="n">
        <v>1</v>
      </c>
      <c r="Q2528" s="15" t="s">
        <v>45</v>
      </c>
    </row>
    <row r="2529" customFormat="false" ht="13.8" hidden="false" customHeight="false" outlineLevel="0" collapsed="false">
      <c r="A2529" s="348" t="s">
        <v>1678</v>
      </c>
      <c r="B2529" s="19" t="s">
        <v>556</v>
      </c>
      <c r="C2529" s="91" t="s">
        <v>8190</v>
      </c>
      <c r="D2529" s="9" t="s">
        <v>4339</v>
      </c>
      <c r="E2529" s="91" t="s">
        <v>8191</v>
      </c>
      <c r="F2529" s="19" t="s">
        <v>8179</v>
      </c>
      <c r="G2529" s="19" t="n">
        <v>10000</v>
      </c>
      <c r="H2529" s="97"/>
      <c r="I2529" s="97"/>
      <c r="J2529" s="97"/>
      <c r="K2529" s="97"/>
      <c r="L2529" s="97"/>
      <c r="M2529" s="19" t="s">
        <v>8192</v>
      </c>
      <c r="N2529" s="20" t="n">
        <v>43330</v>
      </c>
      <c r="O2529" s="207" t="s">
        <v>15</v>
      </c>
      <c r="P2529" s="19" t="n">
        <v>1</v>
      </c>
      <c r="Q2529" s="15" t="s">
        <v>45</v>
      </c>
    </row>
    <row r="2530" customFormat="false" ht="13.8" hidden="false" customHeight="false" outlineLevel="0" collapsed="false">
      <c r="A2530" s="348" t="s">
        <v>1732</v>
      </c>
      <c r="B2530" s="19" t="s">
        <v>214</v>
      </c>
      <c r="C2530" s="19" t="n">
        <v>74997393258</v>
      </c>
      <c r="D2530" s="9" t="s">
        <v>4339</v>
      </c>
      <c r="E2530" s="97"/>
      <c r="F2530" s="97"/>
      <c r="G2530" s="97"/>
      <c r="H2530" s="97"/>
      <c r="I2530" s="97"/>
      <c r="J2530" s="97"/>
      <c r="K2530" s="97"/>
      <c r="L2530" s="97"/>
      <c r="M2530" s="97"/>
      <c r="N2530" s="97"/>
      <c r="O2530" s="342" t="s">
        <v>8193</v>
      </c>
      <c r="P2530" s="19" t="n">
        <v>1</v>
      </c>
      <c r="Q2530" s="15" t="s">
        <v>45</v>
      </c>
    </row>
    <row r="2531" customFormat="false" ht="13.8" hidden="false" customHeight="false" outlineLevel="0" collapsed="false">
      <c r="A2531" s="348" t="s">
        <v>1833</v>
      </c>
      <c r="B2531" s="19" t="s">
        <v>354</v>
      </c>
      <c r="C2531" s="19" t="s">
        <v>8194</v>
      </c>
      <c r="D2531" s="9" t="s">
        <v>4339</v>
      </c>
      <c r="E2531" s="91" t="s">
        <v>8195</v>
      </c>
      <c r="F2531" s="19" t="s">
        <v>48</v>
      </c>
      <c r="G2531" s="19" t="n">
        <v>4400</v>
      </c>
      <c r="H2531" s="97"/>
      <c r="I2531" s="97"/>
      <c r="J2531" s="97"/>
      <c r="K2531" s="97"/>
      <c r="L2531" s="97"/>
      <c r="M2531" s="19" t="s">
        <v>8196</v>
      </c>
      <c r="N2531" s="20" t="n">
        <v>43330</v>
      </c>
      <c r="O2531" s="207" t="s">
        <v>15</v>
      </c>
      <c r="P2531" s="19" t="n">
        <v>1</v>
      </c>
      <c r="Q2531" s="15" t="s">
        <v>45</v>
      </c>
    </row>
    <row r="2532" customFormat="false" ht="13.8" hidden="false" customHeight="false" outlineLevel="0" collapsed="false">
      <c r="A2532" s="348" t="s">
        <v>1839</v>
      </c>
      <c r="B2532" s="19" t="s">
        <v>753</v>
      </c>
      <c r="C2532" s="19" t="s">
        <v>8197</v>
      </c>
      <c r="D2532" s="9" t="s">
        <v>4339</v>
      </c>
      <c r="E2532" s="91" t="s">
        <v>8198</v>
      </c>
      <c r="F2532" s="19" t="s">
        <v>48</v>
      </c>
      <c r="G2532" s="19" t="n">
        <v>4300</v>
      </c>
      <c r="H2532" s="97"/>
      <c r="I2532" s="97"/>
      <c r="J2532" s="97"/>
      <c r="K2532" s="97"/>
      <c r="L2532" s="97"/>
      <c r="M2532" s="19" t="s">
        <v>8199</v>
      </c>
      <c r="N2532" s="20" t="n">
        <v>43330</v>
      </c>
      <c r="O2532" s="207" t="s">
        <v>15</v>
      </c>
      <c r="P2532" s="19" t="n">
        <v>1</v>
      </c>
      <c r="Q2532" s="15" t="s">
        <v>45</v>
      </c>
    </row>
    <row r="2533" customFormat="false" ht="13.8" hidden="false" customHeight="false" outlineLevel="0" collapsed="false">
      <c r="A2533" s="348" t="s">
        <v>1746</v>
      </c>
      <c r="B2533" s="19" t="s">
        <v>1988</v>
      </c>
      <c r="C2533" s="19" t="s">
        <v>8200</v>
      </c>
      <c r="D2533" s="9" t="s">
        <v>8201</v>
      </c>
      <c r="E2533" s="91" t="s">
        <v>8202</v>
      </c>
      <c r="F2533" s="19" t="s">
        <v>8203</v>
      </c>
      <c r="G2533" s="97"/>
      <c r="H2533" s="97"/>
      <c r="I2533" s="97"/>
      <c r="J2533" s="97"/>
      <c r="K2533" s="97"/>
      <c r="L2533" s="97"/>
      <c r="M2533" s="97"/>
      <c r="N2533" s="97"/>
      <c r="O2533" s="182" t="s">
        <v>8204</v>
      </c>
      <c r="P2533" s="19" t="n">
        <v>1</v>
      </c>
      <c r="Q2533" s="15" t="s">
        <v>45</v>
      </c>
    </row>
    <row r="2534" customFormat="false" ht="13.8" hidden="false" customHeight="false" outlineLevel="0" collapsed="false">
      <c r="A2534" s="348" t="s">
        <v>1696</v>
      </c>
      <c r="B2534" s="19" t="s">
        <v>359</v>
      </c>
      <c r="C2534" s="19" t="s">
        <v>8205</v>
      </c>
      <c r="D2534" s="9" t="s">
        <v>4339</v>
      </c>
      <c r="E2534" s="91" t="s">
        <v>8206</v>
      </c>
      <c r="F2534" s="91" t="s">
        <v>8207</v>
      </c>
      <c r="G2534" s="19" t="n">
        <v>5000</v>
      </c>
      <c r="H2534" s="19"/>
      <c r="I2534" s="97"/>
      <c r="J2534" s="97"/>
      <c r="K2534" s="97"/>
      <c r="L2534" s="97"/>
      <c r="M2534" s="97"/>
      <c r="N2534" s="20" t="n">
        <v>43329</v>
      </c>
      <c r="O2534" s="207" t="s">
        <v>15</v>
      </c>
      <c r="P2534" s="19" t="n">
        <v>1</v>
      </c>
      <c r="Q2534" s="15" t="s">
        <v>45</v>
      </c>
    </row>
    <row r="2535" customFormat="false" ht="13.8" hidden="false" customHeight="false" outlineLevel="0" collapsed="false">
      <c r="A2535" s="348" t="s">
        <v>1758</v>
      </c>
      <c r="B2535" s="19" t="s">
        <v>464</v>
      </c>
      <c r="C2535" s="98" t="s">
        <v>8208</v>
      </c>
      <c r="D2535" s="9" t="s">
        <v>4339</v>
      </c>
      <c r="E2535" s="91" t="s">
        <v>8209</v>
      </c>
      <c r="F2535" s="19" t="s">
        <v>48</v>
      </c>
      <c r="G2535" s="19" t="n">
        <v>4000</v>
      </c>
      <c r="H2535" s="97"/>
      <c r="I2535" s="97"/>
      <c r="J2535" s="97"/>
      <c r="K2535" s="97"/>
      <c r="M2535" s="24" t="s">
        <v>8210</v>
      </c>
      <c r="N2535" s="20" t="n">
        <v>43330</v>
      </c>
      <c r="O2535" s="330" t="s">
        <v>8211</v>
      </c>
      <c r="P2535" s="19" t="n">
        <v>1</v>
      </c>
      <c r="Q2535" s="15" t="s">
        <v>45</v>
      </c>
    </row>
    <row r="2536" customFormat="false" ht="13.8" hidden="false" customHeight="false" outlineLevel="0" collapsed="false">
      <c r="A2536" s="348" t="s">
        <v>1761</v>
      </c>
      <c r="B2536" s="19" t="s">
        <v>1883</v>
      </c>
      <c r="C2536" s="91" t="s">
        <v>8212</v>
      </c>
      <c r="D2536" s="9" t="s">
        <v>4339</v>
      </c>
      <c r="E2536" s="91" t="s">
        <v>8213</v>
      </c>
      <c r="F2536" s="19" t="s">
        <v>3865</v>
      </c>
      <c r="G2536" s="97"/>
      <c r="H2536" s="19" t="n">
        <v>13000</v>
      </c>
      <c r="I2536" s="97"/>
      <c r="J2536" s="97"/>
      <c r="K2536" s="97"/>
      <c r="L2536" s="97"/>
      <c r="M2536" s="19" t="s">
        <v>8214</v>
      </c>
      <c r="N2536" s="20" t="n">
        <v>43330</v>
      </c>
      <c r="O2536" s="207" t="s">
        <v>5045</v>
      </c>
      <c r="P2536" s="19" t="n">
        <v>1</v>
      </c>
      <c r="Q2536" s="15" t="s">
        <v>45</v>
      </c>
    </row>
    <row r="2537" customFormat="false" ht="13.8" hidden="false" customHeight="false" outlineLevel="0" collapsed="false">
      <c r="A2537" s="348" t="s">
        <v>1765</v>
      </c>
      <c r="B2537" s="110" t="n">
        <v>0.541666666666667</v>
      </c>
      <c r="C2537" s="19" t="s">
        <v>8215</v>
      </c>
      <c r="D2537" s="19" t="s">
        <v>110</v>
      </c>
      <c r="E2537" s="19" t="s">
        <v>504</v>
      </c>
      <c r="F2537" s="19" t="s">
        <v>102</v>
      </c>
      <c r="G2537" s="19" t="n">
        <v>5000</v>
      </c>
      <c r="H2537" s="97"/>
      <c r="I2537" s="97"/>
      <c r="J2537" s="97"/>
      <c r="K2537" s="97"/>
      <c r="M2537" s="24" t="s">
        <v>8216</v>
      </c>
      <c r="N2537" s="20" t="n">
        <v>43330</v>
      </c>
      <c r="O2537" s="207" t="s">
        <v>15</v>
      </c>
      <c r="P2537" s="19" t="n">
        <v>1</v>
      </c>
      <c r="Q2537" s="15" t="s">
        <v>45</v>
      </c>
    </row>
    <row r="2538" customFormat="false" ht="13.8" hidden="false" customHeight="false" outlineLevel="0" collapsed="false">
      <c r="A2538" s="348" t="s">
        <v>4300</v>
      </c>
      <c r="B2538" s="19" t="s">
        <v>778</v>
      </c>
      <c r="C2538" s="19" t="s">
        <v>8217</v>
      </c>
      <c r="D2538" s="9" t="s">
        <v>4339</v>
      </c>
      <c r="E2538" s="91" t="s">
        <v>8218</v>
      </c>
      <c r="F2538" s="19" t="s">
        <v>8219</v>
      </c>
      <c r="G2538" s="19" t="s">
        <v>7047</v>
      </c>
      <c r="H2538" s="97"/>
      <c r="I2538" s="97"/>
      <c r="J2538" s="97"/>
      <c r="K2538" s="97"/>
      <c r="L2538" s="97"/>
      <c r="M2538" s="97"/>
      <c r="N2538" s="97"/>
      <c r="O2538" s="302" t="s">
        <v>8220</v>
      </c>
      <c r="P2538" s="19" t="n">
        <v>1</v>
      </c>
      <c r="Q2538" s="15" t="s">
        <v>45</v>
      </c>
    </row>
    <row r="2539" customFormat="false" ht="13.8" hidden="false" customHeight="false" outlineLevel="0" collapsed="false">
      <c r="A2539" s="348" t="s">
        <v>4304</v>
      </c>
      <c r="B2539" s="110" t="n">
        <v>0.572916666666667</v>
      </c>
      <c r="C2539" s="19" t="s">
        <v>8221</v>
      </c>
      <c r="D2539" s="19" t="s">
        <v>110</v>
      </c>
      <c r="E2539" s="19" t="s">
        <v>8222</v>
      </c>
      <c r="F2539" s="19" t="s">
        <v>6312</v>
      </c>
      <c r="G2539" s="19" t="n">
        <v>3500</v>
      </c>
      <c r="H2539" s="97"/>
      <c r="I2539" s="97"/>
      <c r="J2539" s="97"/>
      <c r="K2539" s="97"/>
      <c r="M2539" s="24" t="s">
        <v>8223</v>
      </c>
      <c r="N2539" s="20" t="n">
        <v>43330</v>
      </c>
      <c r="O2539" s="207" t="s">
        <v>15</v>
      </c>
      <c r="P2539" s="19" t="n">
        <v>1</v>
      </c>
      <c r="Q2539" s="15" t="s">
        <v>45</v>
      </c>
    </row>
    <row r="2540" customFormat="false" ht="13.8" hidden="false" customHeight="false" outlineLevel="0" collapsed="false">
      <c r="A2540" s="348" t="s">
        <v>4309</v>
      </c>
      <c r="B2540" s="110" t="n">
        <v>0.572916666666667</v>
      </c>
      <c r="C2540" s="19" t="s">
        <v>8224</v>
      </c>
      <c r="D2540" s="19" t="s">
        <v>110</v>
      </c>
      <c r="E2540" s="19" t="s">
        <v>129</v>
      </c>
      <c r="F2540" s="91" t="s">
        <v>8225</v>
      </c>
      <c r="G2540" s="19" t="s">
        <v>8226</v>
      </c>
      <c r="H2540" s="97"/>
      <c r="I2540" s="97"/>
      <c r="J2540" s="97"/>
      <c r="K2540" s="97"/>
      <c r="L2540" s="97"/>
      <c r="M2540" s="97"/>
      <c r="N2540" s="97"/>
      <c r="O2540" s="337" t="s">
        <v>8227</v>
      </c>
      <c r="P2540" s="19" t="n">
        <v>1</v>
      </c>
      <c r="Q2540" s="15" t="s">
        <v>45</v>
      </c>
    </row>
    <row r="2541" customFormat="false" ht="13.8" hidden="false" customHeight="false" outlineLevel="0" collapsed="false">
      <c r="A2541" s="348" t="s">
        <v>1781</v>
      </c>
      <c r="B2541" s="19" t="s">
        <v>593</v>
      </c>
      <c r="C2541" s="19" t="s">
        <v>8228</v>
      </c>
      <c r="D2541" s="19" t="s">
        <v>801</v>
      </c>
      <c r="E2541" s="91" t="s">
        <v>8229</v>
      </c>
      <c r="F2541" s="91" t="s">
        <v>8230</v>
      </c>
      <c r="G2541" s="19" t="n">
        <v>3400</v>
      </c>
      <c r="H2541" s="97"/>
      <c r="I2541" s="97"/>
      <c r="J2541" s="97"/>
      <c r="K2541" s="97"/>
      <c r="L2541" s="97"/>
      <c r="M2541" s="19" t="s">
        <v>8231</v>
      </c>
      <c r="N2541" s="20" t="n">
        <v>43329</v>
      </c>
      <c r="O2541" s="330" t="s">
        <v>8232</v>
      </c>
      <c r="P2541" s="19" t="n">
        <v>1</v>
      </c>
      <c r="Q2541" s="15" t="s">
        <v>45</v>
      </c>
    </row>
    <row r="2542" customFormat="false" ht="13.8" hidden="false" customHeight="false" outlineLevel="0" collapsed="false">
      <c r="A2542" s="348" t="s">
        <v>1914</v>
      </c>
      <c r="B2542" s="19" t="s">
        <v>2913</v>
      </c>
      <c r="C2542" s="91" t="s">
        <v>8233</v>
      </c>
      <c r="D2542" s="9" t="s">
        <v>4339</v>
      </c>
      <c r="E2542" s="91" t="s">
        <v>8234</v>
      </c>
      <c r="F2542" s="19" t="s">
        <v>8203</v>
      </c>
      <c r="G2542" s="97"/>
      <c r="H2542" s="19" t="s">
        <v>248</v>
      </c>
      <c r="I2542" s="97"/>
      <c r="J2542" s="97"/>
      <c r="K2542" s="97"/>
      <c r="L2542" s="97"/>
      <c r="M2542" s="97"/>
      <c r="N2542" s="97"/>
      <c r="O2542" s="623" t="s">
        <v>8235</v>
      </c>
      <c r="P2542" s="19" t="n">
        <v>1</v>
      </c>
      <c r="Q2542" s="15" t="s">
        <v>45</v>
      </c>
    </row>
    <row r="2543" customFormat="false" ht="13.8" hidden="false" customHeight="false" outlineLevel="0" collapsed="false">
      <c r="A2543" s="348" t="s">
        <v>1917</v>
      </c>
      <c r="B2543" s="19" t="s">
        <v>371</v>
      </c>
      <c r="C2543" s="19" t="n">
        <v>79279403421</v>
      </c>
      <c r="D2543" s="9" t="s">
        <v>4339</v>
      </c>
      <c r="E2543" s="91" t="s">
        <v>8236</v>
      </c>
      <c r="F2543" s="97"/>
      <c r="G2543" s="97"/>
      <c r="H2543" s="97"/>
      <c r="I2543" s="97"/>
      <c r="J2543" s="97"/>
      <c r="K2543" s="97"/>
      <c r="L2543" s="97"/>
      <c r="M2543" s="97"/>
      <c r="N2543" s="97"/>
      <c r="O2543" s="302" t="s">
        <v>8237</v>
      </c>
      <c r="P2543" s="19" t="n">
        <v>1</v>
      </c>
      <c r="Q2543" s="15" t="s">
        <v>45</v>
      </c>
    </row>
    <row r="2544" customFormat="false" ht="13.8" hidden="false" customHeight="false" outlineLevel="0" collapsed="false">
      <c r="A2544" s="348" t="s">
        <v>3008</v>
      </c>
      <c r="B2544" s="19" t="s">
        <v>8131</v>
      </c>
      <c r="C2544" s="19" t="s">
        <v>8238</v>
      </c>
      <c r="D2544" s="19" t="s">
        <v>476</v>
      </c>
      <c r="E2544" s="91" t="s">
        <v>8239</v>
      </c>
      <c r="F2544" s="91" t="s">
        <v>8240</v>
      </c>
      <c r="G2544" s="19" t="n">
        <v>6700</v>
      </c>
      <c r="H2544" s="97"/>
      <c r="I2544" s="97"/>
      <c r="J2544" s="97"/>
      <c r="K2544" s="97"/>
      <c r="L2544" s="97"/>
      <c r="M2544" s="19" t="s">
        <v>8241</v>
      </c>
      <c r="N2544" s="20" t="n">
        <v>43330</v>
      </c>
      <c r="O2544" s="207" t="s">
        <v>15</v>
      </c>
      <c r="P2544" s="19" t="n">
        <v>1</v>
      </c>
      <c r="Q2544" s="15" t="s">
        <v>45</v>
      </c>
    </row>
    <row r="2545" customFormat="false" ht="13.8" hidden="false" customHeight="false" outlineLevel="0" collapsed="false">
      <c r="A2545" s="348" t="s">
        <v>3012</v>
      </c>
      <c r="B2545" s="110" t="n">
        <v>0.641666666666667</v>
      </c>
      <c r="C2545" s="329" t="s">
        <v>8242</v>
      </c>
      <c r="D2545" s="19" t="s">
        <v>110</v>
      </c>
      <c r="E2545" s="19" t="s">
        <v>8243</v>
      </c>
      <c r="F2545" s="19" t="s">
        <v>48</v>
      </c>
      <c r="G2545" s="19" t="s">
        <v>109</v>
      </c>
      <c r="H2545" s="97"/>
      <c r="I2545" s="97"/>
      <c r="J2545" s="97"/>
      <c r="K2545" s="97"/>
      <c r="L2545" s="97"/>
      <c r="M2545" s="19"/>
      <c r="N2545" s="97"/>
      <c r="O2545" s="512" t="s">
        <v>8244</v>
      </c>
      <c r="P2545" s="19" t="n">
        <v>1</v>
      </c>
      <c r="Q2545" s="15" t="s">
        <v>45</v>
      </c>
    </row>
    <row r="2546" customFormat="false" ht="13.8" hidden="false" customHeight="false" outlineLevel="0" collapsed="false">
      <c r="A2546" s="348" t="s">
        <v>1798</v>
      </c>
      <c r="B2546" s="19" t="s">
        <v>78</v>
      </c>
      <c r="C2546" s="19" t="s">
        <v>8245</v>
      </c>
      <c r="D2546" s="19" t="s">
        <v>476</v>
      </c>
      <c r="E2546" s="91" t="s">
        <v>8246</v>
      </c>
      <c r="F2546" s="19" t="s">
        <v>8247</v>
      </c>
      <c r="G2546" s="19" t="n">
        <v>8800</v>
      </c>
      <c r="H2546" s="97"/>
      <c r="I2546" s="97"/>
      <c r="J2546" s="97"/>
      <c r="K2546" s="97"/>
      <c r="L2546" s="97"/>
      <c r="M2546" s="19" t="s">
        <v>8248</v>
      </c>
      <c r="N2546" s="20" t="n">
        <v>43330</v>
      </c>
      <c r="O2546" s="207" t="s">
        <v>15</v>
      </c>
      <c r="P2546" s="19" t="n">
        <v>1</v>
      </c>
      <c r="Q2546" s="15" t="s">
        <v>45</v>
      </c>
    </row>
    <row r="2547" customFormat="false" ht="13.8" hidden="false" customHeight="false" outlineLevel="0" collapsed="false">
      <c r="A2547" s="348" t="s">
        <v>1801</v>
      </c>
      <c r="B2547" s="19" t="s">
        <v>8249</v>
      </c>
      <c r="C2547" s="91" t="s">
        <v>8250</v>
      </c>
      <c r="D2547" s="19" t="s">
        <v>476</v>
      </c>
      <c r="E2547" s="91" t="s">
        <v>8251</v>
      </c>
      <c r="F2547" s="19" t="s">
        <v>8252</v>
      </c>
      <c r="G2547" s="91" t="s">
        <v>8253</v>
      </c>
      <c r="H2547" s="97"/>
      <c r="I2547" s="97"/>
      <c r="J2547" s="97"/>
      <c r="K2547" s="97"/>
      <c r="L2547" s="97"/>
      <c r="M2547" s="97"/>
      <c r="N2547" s="97"/>
      <c r="O2547" s="216" t="s">
        <v>8254</v>
      </c>
      <c r="P2547" s="19" t="n">
        <v>1</v>
      </c>
      <c r="Q2547" s="15" t="s">
        <v>45</v>
      </c>
    </row>
    <row r="2548" customFormat="false" ht="13.8" hidden="false" customHeight="false" outlineLevel="0" collapsed="false">
      <c r="A2548" s="348" t="s">
        <v>3427</v>
      </c>
      <c r="B2548" s="97"/>
      <c r="C2548" s="19" t="s">
        <v>8255</v>
      </c>
      <c r="D2548" s="19" t="s">
        <v>476</v>
      </c>
      <c r="E2548" s="19" t="s">
        <v>8256</v>
      </c>
      <c r="F2548" s="97"/>
      <c r="G2548" s="19" t="s">
        <v>1042</v>
      </c>
      <c r="H2548" s="97"/>
      <c r="I2548" s="97"/>
      <c r="J2548" s="97"/>
      <c r="K2548" s="97"/>
      <c r="L2548" s="97"/>
      <c r="M2548" s="97"/>
      <c r="N2548" s="97"/>
      <c r="O2548" s="207" t="s">
        <v>15</v>
      </c>
      <c r="P2548" s="19" t="n">
        <v>1</v>
      </c>
      <c r="Q2548" s="15" t="s">
        <v>45</v>
      </c>
    </row>
    <row r="2549" customFormat="false" ht="13.8" hidden="false" customHeight="false" outlineLevel="0" collapsed="false">
      <c r="A2549" s="348" t="s">
        <v>3427</v>
      </c>
      <c r="B2549" s="19" t="s">
        <v>7457</v>
      </c>
      <c r="C2549" s="91" t="s">
        <v>8257</v>
      </c>
      <c r="D2549" s="19" t="s">
        <v>476</v>
      </c>
      <c r="E2549" s="91" t="s">
        <v>8258</v>
      </c>
      <c r="F2549" s="19" t="s">
        <v>5848</v>
      </c>
      <c r="G2549" s="19" t="n">
        <v>3800</v>
      </c>
      <c r="H2549" s="97"/>
      <c r="I2549" s="97"/>
      <c r="J2549" s="97"/>
      <c r="K2549" s="97"/>
      <c r="L2549" s="97"/>
      <c r="M2549" s="19" t="s">
        <v>8259</v>
      </c>
      <c r="N2549" s="20" t="n">
        <v>43330</v>
      </c>
      <c r="O2549" s="207" t="s">
        <v>15</v>
      </c>
      <c r="P2549" s="19" t="n">
        <v>1</v>
      </c>
      <c r="Q2549" s="15" t="s">
        <v>45</v>
      </c>
    </row>
    <row r="2550" customFormat="false" ht="13.8" hidden="false" customHeight="false" outlineLevel="0" collapsed="false">
      <c r="A2550" s="348" t="s">
        <v>3024</v>
      </c>
      <c r="B2550" s="19" t="s">
        <v>918</v>
      </c>
      <c r="C2550" s="91" t="s">
        <v>8260</v>
      </c>
      <c r="D2550" s="9" t="s">
        <v>4339</v>
      </c>
      <c r="E2550" s="91" t="s">
        <v>8261</v>
      </c>
      <c r="F2550" s="19" t="s">
        <v>4852</v>
      </c>
      <c r="G2550" s="19" t="n">
        <v>5300</v>
      </c>
      <c r="H2550" s="97"/>
      <c r="I2550" s="97"/>
      <c r="J2550" s="97"/>
      <c r="K2550" s="97"/>
      <c r="L2550" s="97"/>
      <c r="M2550" s="19" t="s">
        <v>8262</v>
      </c>
      <c r="N2550" s="20" t="n">
        <v>43330</v>
      </c>
      <c r="O2550" s="207" t="s">
        <v>15</v>
      </c>
      <c r="P2550" s="19" t="n">
        <v>1</v>
      </c>
      <c r="Q2550" s="15" t="s">
        <v>45</v>
      </c>
    </row>
    <row r="2551" customFormat="false" ht="13.8" hidden="false" customHeight="false" outlineLevel="0" collapsed="false">
      <c r="A2551" s="348" t="s">
        <v>3028</v>
      </c>
      <c r="B2551" s="19" t="s">
        <v>434</v>
      </c>
      <c r="C2551" s="91" t="s">
        <v>8263</v>
      </c>
      <c r="D2551" s="9" t="s">
        <v>4339</v>
      </c>
      <c r="E2551" s="91" t="s">
        <v>8264</v>
      </c>
      <c r="F2551" s="19" t="s">
        <v>4848</v>
      </c>
      <c r="G2551" s="19" t="n">
        <v>4300</v>
      </c>
      <c r="H2551" s="97"/>
      <c r="I2551" s="97"/>
      <c r="J2551" s="97"/>
      <c r="K2551" s="97"/>
      <c r="L2551" s="97"/>
      <c r="M2551" s="19" t="s">
        <v>8265</v>
      </c>
      <c r="N2551" s="20" t="n">
        <v>43330</v>
      </c>
      <c r="O2551" s="207" t="s">
        <v>15</v>
      </c>
      <c r="P2551" s="19" t="n">
        <v>1</v>
      </c>
      <c r="Q2551" s="15" t="s">
        <v>45</v>
      </c>
    </row>
    <row r="2552" customFormat="false" ht="13.8" hidden="false" customHeight="false" outlineLevel="0" collapsed="false">
      <c r="A2552" s="348" t="s">
        <v>3031</v>
      </c>
      <c r="B2552" s="19" t="s">
        <v>8266</v>
      </c>
      <c r="C2552" s="91" t="s">
        <v>8267</v>
      </c>
      <c r="D2552" s="9" t="s">
        <v>4339</v>
      </c>
      <c r="E2552" s="91" t="s">
        <v>8268</v>
      </c>
      <c r="F2552" s="19" t="s">
        <v>8269</v>
      </c>
      <c r="G2552" s="19" t="n">
        <v>4400</v>
      </c>
      <c r="H2552" s="97"/>
      <c r="I2552" s="97"/>
      <c r="J2552" s="97"/>
      <c r="K2552" s="97"/>
      <c r="L2552" s="97"/>
      <c r="M2552" s="19" t="s">
        <v>8270</v>
      </c>
      <c r="N2552" s="20" t="n">
        <v>43330</v>
      </c>
      <c r="O2552" s="207" t="s">
        <v>15</v>
      </c>
      <c r="P2552" s="19" t="n">
        <v>1</v>
      </c>
      <c r="Q2552" s="15" t="s">
        <v>45</v>
      </c>
    </row>
    <row r="2553" customFormat="false" ht="13.8" hidden="false" customHeight="false" outlineLevel="0" collapsed="false">
      <c r="A2553" s="624" t="s">
        <v>8271</v>
      </c>
      <c r="B2553" s="364" t="s">
        <v>3849</v>
      </c>
      <c r="C2553" s="364" t="s">
        <v>8272</v>
      </c>
      <c r="D2553" s="107" t="s">
        <v>4339</v>
      </c>
      <c r="E2553" s="391" t="s">
        <v>8273</v>
      </c>
      <c r="F2553" s="364" t="s">
        <v>8274</v>
      </c>
      <c r="G2553" s="364" t="s">
        <v>109</v>
      </c>
      <c r="H2553" s="183"/>
      <c r="I2553" s="183"/>
      <c r="J2553" s="183"/>
      <c r="K2553" s="183"/>
      <c r="L2553" s="183"/>
      <c r="M2553" s="141" t="s">
        <v>8275</v>
      </c>
      <c r="N2553" s="184" t="n">
        <v>43329</v>
      </c>
      <c r="O2553" s="625" t="s">
        <v>8274</v>
      </c>
      <c r="P2553" s="19" t="n">
        <v>1</v>
      </c>
      <c r="Q2553" s="15" t="s">
        <v>45</v>
      </c>
    </row>
    <row r="2554" customFormat="false" ht="13.8" hidden="false" customHeight="false" outlineLevel="0" collapsed="false">
      <c r="A2554" s="624" t="s">
        <v>8271</v>
      </c>
      <c r="B2554" s="490" t="s">
        <v>403</v>
      </c>
      <c r="C2554" s="91" t="s">
        <v>8276</v>
      </c>
      <c r="D2554" s="9" t="s">
        <v>4339</v>
      </c>
      <c r="E2554" s="91" t="s">
        <v>8277</v>
      </c>
      <c r="F2554" s="19" t="s">
        <v>8278</v>
      </c>
      <c r="G2554" s="19" t="n">
        <v>5500</v>
      </c>
      <c r="H2554" s="97"/>
      <c r="I2554" s="97"/>
      <c r="J2554" s="97"/>
      <c r="K2554" s="97"/>
      <c r="L2554" s="97"/>
      <c r="M2554" s="19" t="s">
        <v>8279</v>
      </c>
      <c r="N2554" s="20" t="n">
        <v>43330</v>
      </c>
      <c r="O2554" s="207" t="s">
        <v>15</v>
      </c>
      <c r="P2554" s="19" t="n">
        <v>1</v>
      </c>
      <c r="Q2554" s="15" t="s">
        <v>45</v>
      </c>
    </row>
    <row r="2555" customFormat="false" ht="13.8" hidden="false" customHeight="false" outlineLevel="0" collapsed="false">
      <c r="A2555" s="624" t="s">
        <v>8271</v>
      </c>
      <c r="B2555" s="490" t="s">
        <v>403</v>
      </c>
      <c r="C2555" s="19" t="s">
        <v>8280</v>
      </c>
      <c r="D2555" s="9" t="s">
        <v>4339</v>
      </c>
      <c r="E2555" s="91" t="s">
        <v>8281</v>
      </c>
      <c r="F2555" s="19" t="s">
        <v>8282</v>
      </c>
      <c r="G2555" s="19" t="n">
        <v>6400</v>
      </c>
      <c r="H2555" s="97"/>
      <c r="I2555" s="97"/>
      <c r="J2555" s="97"/>
      <c r="K2555" s="97"/>
      <c r="L2555" s="97"/>
      <c r="M2555" s="19" t="s">
        <v>8283</v>
      </c>
      <c r="N2555" s="20" t="n">
        <v>43331</v>
      </c>
      <c r="O2555" s="207" t="s">
        <v>15</v>
      </c>
      <c r="P2555" s="19" t="n">
        <v>1</v>
      </c>
      <c r="Q2555" s="15" t="s">
        <v>45</v>
      </c>
    </row>
    <row r="2556" customFormat="false" ht="13.8" hidden="false" customHeight="false" outlineLevel="0" collapsed="false">
      <c r="A2556" s="624" t="s">
        <v>8271</v>
      </c>
      <c r="B2556" s="490" t="s">
        <v>403</v>
      </c>
      <c r="C2556" s="91" t="s">
        <v>8284</v>
      </c>
      <c r="D2556" s="9" t="s">
        <v>4339</v>
      </c>
      <c r="E2556" s="91" t="s">
        <v>8285</v>
      </c>
      <c r="F2556" s="19" t="s">
        <v>5574</v>
      </c>
      <c r="G2556" s="19" t="n">
        <v>7600</v>
      </c>
      <c r="H2556" s="97"/>
      <c r="I2556" s="97"/>
      <c r="J2556" s="97"/>
      <c r="K2556" s="97"/>
      <c r="L2556" s="97"/>
      <c r="M2556" s="19" t="s">
        <v>8286</v>
      </c>
      <c r="N2556" s="20" t="n">
        <v>43330</v>
      </c>
      <c r="O2556" s="207" t="s">
        <v>15</v>
      </c>
      <c r="P2556" s="19" t="n">
        <v>1</v>
      </c>
      <c r="Q2556" s="15" t="s">
        <v>45</v>
      </c>
    </row>
    <row r="2557" customFormat="false" ht="13.8" hidden="false" customHeight="false" outlineLevel="0" collapsed="false">
      <c r="A2557" s="624" t="s">
        <v>8271</v>
      </c>
      <c r="B2557" s="490" t="s">
        <v>403</v>
      </c>
      <c r="C2557" s="91" t="s">
        <v>8287</v>
      </c>
      <c r="D2557" s="9" t="s">
        <v>4339</v>
      </c>
      <c r="E2557" s="19" t="s">
        <v>8288</v>
      </c>
      <c r="F2557" s="19" t="s">
        <v>8289</v>
      </c>
      <c r="G2557" s="19" t="n">
        <v>11500</v>
      </c>
      <c r="H2557" s="97"/>
      <c r="I2557" s="97"/>
      <c r="J2557" s="97"/>
      <c r="K2557" s="97"/>
      <c r="L2557" s="97"/>
      <c r="M2557" s="19" t="s">
        <v>8290</v>
      </c>
      <c r="N2557" s="20" t="n">
        <v>43331</v>
      </c>
      <c r="O2557" s="207" t="s">
        <v>15</v>
      </c>
      <c r="P2557" s="19" t="n">
        <v>1</v>
      </c>
      <c r="Q2557" s="15" t="s">
        <v>45</v>
      </c>
    </row>
    <row r="2558" customFormat="false" ht="13.8" hidden="false" customHeight="false" outlineLevel="0" collapsed="false">
      <c r="A2558" s="624" t="s">
        <v>8271</v>
      </c>
      <c r="B2558" s="490" t="s">
        <v>403</v>
      </c>
      <c r="C2558" s="19" t="s">
        <v>8291</v>
      </c>
      <c r="D2558" s="9" t="s">
        <v>4339</v>
      </c>
      <c r="E2558" s="91" t="s">
        <v>8292</v>
      </c>
      <c r="F2558" s="19" t="s">
        <v>4852</v>
      </c>
      <c r="G2558" s="19" t="s">
        <v>949</v>
      </c>
      <c r="H2558" s="97"/>
      <c r="I2558" s="97"/>
      <c r="J2558" s="97"/>
      <c r="K2558" s="97"/>
      <c r="L2558" s="97"/>
      <c r="M2558" s="19" t="s">
        <v>8293</v>
      </c>
      <c r="N2558" s="20" t="n">
        <v>43330</v>
      </c>
      <c r="O2558" s="230" t="s">
        <v>8294</v>
      </c>
      <c r="P2558" s="19" t="n">
        <v>1</v>
      </c>
      <c r="Q2558" s="15" t="s">
        <v>45</v>
      </c>
    </row>
    <row r="2559" customFormat="false" ht="13.8" hidden="false" customHeight="false" outlineLevel="0" collapsed="false">
      <c r="A2559" s="624" t="s">
        <v>8271</v>
      </c>
      <c r="B2559" s="490" t="s">
        <v>403</v>
      </c>
      <c r="C2559" s="19" t="s">
        <v>8295</v>
      </c>
      <c r="D2559" s="9" t="s">
        <v>4339</v>
      </c>
      <c r="E2559" s="91" t="s">
        <v>8296</v>
      </c>
      <c r="F2559" s="19" t="s">
        <v>102</v>
      </c>
      <c r="G2559" s="19" t="n">
        <v>4500</v>
      </c>
      <c r="H2559" s="97"/>
      <c r="I2559" s="97"/>
      <c r="J2559" s="97"/>
      <c r="K2559" s="97"/>
      <c r="L2559" s="97"/>
      <c r="M2559" s="19" t="s">
        <v>8297</v>
      </c>
      <c r="N2559" s="20" t="n">
        <v>43331</v>
      </c>
      <c r="O2559" s="207" t="s">
        <v>15</v>
      </c>
      <c r="P2559" s="19" t="n">
        <v>1</v>
      </c>
      <c r="Q2559" s="15" t="s">
        <v>45</v>
      </c>
    </row>
    <row r="2560" customFormat="false" ht="13.8" hidden="false" customHeight="false" outlineLevel="0" collapsed="false">
      <c r="A2560" s="624" t="s">
        <v>8271</v>
      </c>
      <c r="B2560" s="490" t="s">
        <v>403</v>
      </c>
      <c r="C2560" s="19" t="s">
        <v>8298</v>
      </c>
      <c r="D2560" s="9" t="s">
        <v>4339</v>
      </c>
      <c r="E2560" s="91" t="s">
        <v>8299</v>
      </c>
      <c r="F2560" s="19" t="s">
        <v>102</v>
      </c>
      <c r="G2560" s="19" t="n">
        <v>5700</v>
      </c>
      <c r="H2560" s="97"/>
      <c r="I2560" s="97"/>
      <c r="J2560" s="97"/>
      <c r="K2560" s="97"/>
      <c r="L2560" s="97"/>
      <c r="M2560" s="19" t="s">
        <v>8300</v>
      </c>
      <c r="N2560" s="20" t="n">
        <v>43330</v>
      </c>
      <c r="O2560" s="207" t="s">
        <v>15</v>
      </c>
      <c r="P2560" s="19" t="n">
        <v>1</v>
      </c>
      <c r="Q2560" s="15" t="s">
        <v>45</v>
      </c>
    </row>
    <row r="2561" customFormat="false" ht="13.8" hidden="false" customHeight="false" outlineLevel="0" collapsed="false">
      <c r="A2561" s="97"/>
      <c r="B2561" s="97"/>
      <c r="C2561" s="97"/>
      <c r="D2561" s="97"/>
      <c r="E2561" s="97"/>
      <c r="F2561" s="97"/>
      <c r="G2561" s="97"/>
      <c r="H2561" s="97"/>
      <c r="I2561" s="97"/>
      <c r="J2561" s="97"/>
      <c r="K2561" s="97"/>
      <c r="L2561" s="97"/>
      <c r="M2561" s="97"/>
      <c r="N2561" s="97"/>
      <c r="O2561" s="97"/>
      <c r="P2561" s="97"/>
      <c r="Q2561" s="15" t="s">
        <v>45</v>
      </c>
    </row>
    <row r="2562" customFormat="false" ht="13.8" hidden="false" customHeight="false" outlineLevel="0" collapsed="false">
      <c r="A2562" s="3" t="s">
        <v>34</v>
      </c>
      <c r="B2562" s="59" t="s">
        <v>1</v>
      </c>
      <c r="C2562" s="4" t="s">
        <v>35</v>
      </c>
      <c r="D2562" s="4" t="s">
        <v>3</v>
      </c>
      <c r="E2562" s="4" t="s">
        <v>1021</v>
      </c>
      <c r="F2562" s="5" t="s">
        <v>37</v>
      </c>
      <c r="G2562" s="4" t="s">
        <v>38</v>
      </c>
      <c r="H2562" s="6" t="s">
        <v>39</v>
      </c>
      <c r="I2562" s="6"/>
      <c r="J2562" s="6"/>
      <c r="K2562" s="6" t="s">
        <v>40</v>
      </c>
      <c r="L2562" s="6"/>
      <c r="M2562" s="4" t="s">
        <v>41</v>
      </c>
      <c r="N2562" s="6" t="s">
        <v>42</v>
      </c>
      <c r="O2562" s="370" t="s">
        <v>43</v>
      </c>
      <c r="P2562" s="4" t="s">
        <v>44</v>
      </c>
      <c r="Q2562" s="15" t="s">
        <v>45</v>
      </c>
    </row>
    <row r="2563" customFormat="false" ht="13.8" hidden="false" customHeight="false" outlineLevel="0" collapsed="false">
      <c r="A2563" s="60" t="n">
        <v>43332</v>
      </c>
      <c r="B2563" s="374" t="s">
        <v>422</v>
      </c>
      <c r="C2563" s="62"/>
      <c r="D2563" s="62"/>
      <c r="E2563" s="63"/>
      <c r="F2563" s="64" t="n">
        <f aca="false">G2563+H2563+K2563</f>
        <v>100900</v>
      </c>
      <c r="G2563" s="65" t="n">
        <f aca="false">SUM(G2564:G2612)</f>
        <v>76200</v>
      </c>
      <c r="H2563" s="131" t="n">
        <f aca="false">SUM(H2564:H2612)</f>
        <v>24700</v>
      </c>
      <c r="I2563" s="65"/>
      <c r="J2563" s="65"/>
      <c r="K2563" s="65" t="n">
        <f aca="false">SUM(K2564:K2602)</f>
        <v>0</v>
      </c>
      <c r="L2563" s="65"/>
      <c r="M2563" s="281"/>
      <c r="N2563" s="281"/>
      <c r="O2563" s="62"/>
      <c r="P2563" s="65" t="n">
        <f aca="false">SUM(P2564:P24512)</f>
        <v>5.19295276192477E+032</v>
      </c>
      <c r="Q2563" s="15" t="s">
        <v>45</v>
      </c>
    </row>
    <row r="2564" customFormat="false" ht="13.8" hidden="false" customHeight="false" outlineLevel="0" collapsed="false">
      <c r="A2564" s="348" t="s">
        <v>1810</v>
      </c>
      <c r="B2564" s="15" t="s">
        <v>8301</v>
      </c>
      <c r="C2564" s="19" t="n">
        <v>89771441233</v>
      </c>
      <c r="D2564" s="19" t="s">
        <v>476</v>
      </c>
      <c r="E2564" s="19" t="s">
        <v>8302</v>
      </c>
      <c r="F2564" s="19" t="s">
        <v>8303</v>
      </c>
      <c r="G2564" s="19" t="s">
        <v>949</v>
      </c>
      <c r="H2564" s="97"/>
      <c r="I2564" s="97"/>
      <c r="J2564" s="97"/>
      <c r="K2564" s="97"/>
      <c r="L2564" s="97"/>
      <c r="M2564" s="97"/>
      <c r="N2564" s="97"/>
      <c r="O2564" s="626" t="s">
        <v>8304</v>
      </c>
      <c r="P2564" s="19" t="n">
        <v>1</v>
      </c>
      <c r="Q2564" s="15" t="s">
        <v>45</v>
      </c>
    </row>
    <row r="2565" customFormat="false" ht="13.8" hidden="false" customHeight="false" outlineLevel="0" collapsed="false">
      <c r="A2565" s="348" t="s">
        <v>1814</v>
      </c>
      <c r="B2565" s="19" t="s">
        <v>1245</v>
      </c>
      <c r="C2565" s="19" t="s">
        <v>8305</v>
      </c>
      <c r="D2565" s="19" t="s">
        <v>476</v>
      </c>
      <c r="E2565" s="19" t="s">
        <v>8306</v>
      </c>
      <c r="F2565" s="19" t="s">
        <v>5002</v>
      </c>
      <c r="G2565" s="19" t="s">
        <v>248</v>
      </c>
      <c r="H2565" s="97"/>
      <c r="I2565" s="97"/>
      <c r="J2565" s="97"/>
      <c r="K2565" s="97"/>
      <c r="L2565" s="97"/>
      <c r="M2565" s="97"/>
      <c r="N2565" s="97"/>
      <c r="O2565" s="332" t="s">
        <v>8307</v>
      </c>
      <c r="P2565" s="19" t="n">
        <v>1</v>
      </c>
      <c r="Q2565" s="15" t="s">
        <v>45</v>
      </c>
    </row>
    <row r="2566" customFormat="false" ht="13.8" hidden="false" customHeight="false" outlineLevel="0" collapsed="false">
      <c r="A2566" s="348" t="s">
        <v>1819</v>
      </c>
      <c r="B2566" s="110" t="n">
        <v>0.416666666666667</v>
      </c>
      <c r="C2566" s="19" t="s">
        <v>8308</v>
      </c>
      <c r="D2566" s="19" t="s">
        <v>476</v>
      </c>
      <c r="E2566" s="19" t="s">
        <v>8309</v>
      </c>
      <c r="F2566" s="19" t="s">
        <v>4460</v>
      </c>
      <c r="G2566" s="19" t="s">
        <v>501</v>
      </c>
      <c r="H2566" s="97"/>
      <c r="I2566" s="97"/>
      <c r="J2566" s="97"/>
      <c r="K2566" s="97"/>
      <c r="L2566" s="97"/>
      <c r="M2566" s="97"/>
      <c r="N2566" s="97"/>
      <c r="O2566" s="332" t="s">
        <v>8310</v>
      </c>
      <c r="P2566" s="19" t="n">
        <v>1</v>
      </c>
      <c r="Q2566" s="15" t="s">
        <v>45</v>
      </c>
    </row>
    <row r="2567" customFormat="false" ht="13.8" hidden="false" customHeight="false" outlineLevel="0" collapsed="false">
      <c r="A2567" s="348" t="s">
        <v>1673</v>
      </c>
      <c r="B2567" s="110" t="n">
        <v>0.433333333333333</v>
      </c>
      <c r="C2567" s="19" t="s">
        <v>8311</v>
      </c>
      <c r="D2567" s="19" t="s">
        <v>110</v>
      </c>
      <c r="E2567" s="19" t="s">
        <v>129</v>
      </c>
      <c r="F2567" s="19" t="s">
        <v>7729</v>
      </c>
      <c r="G2567" s="19" t="s">
        <v>3615</v>
      </c>
      <c r="H2567" s="97"/>
      <c r="I2567" s="97"/>
      <c r="J2567" s="97"/>
      <c r="K2567" s="97"/>
      <c r="L2567" s="97"/>
      <c r="M2567" s="97"/>
      <c r="N2567" s="97"/>
      <c r="O2567" s="144" t="s">
        <v>8312</v>
      </c>
      <c r="P2567" s="19" t="n">
        <v>1</v>
      </c>
      <c r="Q2567" s="15" t="s">
        <v>45</v>
      </c>
    </row>
    <row r="2568" customFormat="false" ht="13.8" hidden="false" customHeight="false" outlineLevel="0" collapsed="false">
      <c r="A2568" s="348" t="s">
        <v>1678</v>
      </c>
      <c r="B2568" s="110" t="n">
        <v>0.442361111111111</v>
      </c>
      <c r="C2568" s="553" t="s">
        <v>8313</v>
      </c>
      <c r="D2568" s="19" t="s">
        <v>110</v>
      </c>
      <c r="E2568" s="19" t="s">
        <v>8314</v>
      </c>
      <c r="F2568" s="19" t="s">
        <v>8315</v>
      </c>
      <c r="G2568" s="19" t="s">
        <v>4061</v>
      </c>
      <c r="H2568" s="97"/>
      <c r="I2568" s="97"/>
      <c r="J2568" s="97"/>
      <c r="K2568" s="97"/>
      <c r="L2568" s="97"/>
      <c r="M2568" s="97"/>
      <c r="N2568" s="97"/>
      <c r="O2568" s="627" t="s">
        <v>8316</v>
      </c>
      <c r="P2568" s="19" t="n">
        <v>1</v>
      </c>
      <c r="Q2568" s="15" t="s">
        <v>45</v>
      </c>
    </row>
    <row r="2569" customFormat="false" ht="13.8" hidden="false" customHeight="false" outlineLevel="0" collapsed="false">
      <c r="A2569" s="348" t="s">
        <v>1732</v>
      </c>
      <c r="B2569" s="19" t="s">
        <v>8317</v>
      </c>
      <c r="C2569" s="553" t="s">
        <v>8318</v>
      </c>
      <c r="D2569" s="19" t="s">
        <v>476</v>
      </c>
      <c r="E2569" s="19" t="s">
        <v>8319</v>
      </c>
      <c r="F2569" s="19" t="s">
        <v>8320</v>
      </c>
      <c r="G2569" s="19" t="s">
        <v>109</v>
      </c>
      <c r="H2569" s="97"/>
      <c r="I2569" s="97"/>
      <c r="J2569" s="97"/>
      <c r="K2569" s="97"/>
      <c r="L2569" s="97"/>
      <c r="M2569" s="97"/>
      <c r="N2569" s="97"/>
      <c r="O2569" s="144" t="s">
        <v>8321</v>
      </c>
      <c r="P2569" s="19" t="n">
        <v>1</v>
      </c>
      <c r="Q2569" s="15" t="s">
        <v>45</v>
      </c>
    </row>
    <row r="2570" customFormat="false" ht="13.8" hidden="false" customHeight="false" outlineLevel="0" collapsed="false">
      <c r="A2570" s="348" t="s">
        <v>1833</v>
      </c>
      <c r="B2570" s="19" t="s">
        <v>113</v>
      </c>
      <c r="C2570" s="19" t="s">
        <v>8322</v>
      </c>
      <c r="D2570" s="19" t="s">
        <v>476</v>
      </c>
      <c r="E2570" s="19" t="s">
        <v>8323</v>
      </c>
      <c r="F2570" s="19" t="s">
        <v>8324</v>
      </c>
      <c r="G2570" s="19" t="s">
        <v>859</v>
      </c>
      <c r="H2570" s="97"/>
      <c r="I2570" s="97"/>
      <c r="J2570" s="97"/>
      <c r="K2570" s="97"/>
      <c r="L2570" s="97"/>
      <c r="M2570" s="97"/>
      <c r="N2570" s="97"/>
      <c r="O2570" s="337" t="s">
        <v>8325</v>
      </c>
      <c r="P2570" s="19" t="n">
        <v>1</v>
      </c>
      <c r="Q2570" s="15" t="s">
        <v>45</v>
      </c>
    </row>
    <row r="2571" customFormat="false" ht="13.8" hidden="false" customHeight="false" outlineLevel="0" collapsed="false">
      <c r="A2571" s="348" t="s">
        <v>1839</v>
      </c>
      <c r="B2571" s="110" t="n">
        <v>0.452777777777778</v>
      </c>
      <c r="C2571" s="628" t="s">
        <v>8326</v>
      </c>
      <c r="D2571" s="19" t="s">
        <v>110</v>
      </c>
      <c r="E2571" s="19" t="s">
        <v>8327</v>
      </c>
      <c r="F2571" s="19" t="s">
        <v>8328</v>
      </c>
      <c r="G2571" s="19" t="n">
        <v>2600</v>
      </c>
      <c r="H2571" s="97"/>
      <c r="I2571" s="97"/>
      <c r="J2571" s="97"/>
      <c r="K2571" s="97"/>
      <c r="L2571" s="97"/>
      <c r="M2571" s="30" t="s">
        <v>8329</v>
      </c>
      <c r="N2571" s="20" t="n">
        <v>43333</v>
      </c>
      <c r="O2571" s="207" t="s">
        <v>15</v>
      </c>
      <c r="P2571" s="19" t="n">
        <v>1</v>
      </c>
      <c r="Q2571" s="15" t="s">
        <v>45</v>
      </c>
    </row>
    <row r="2572" customFormat="false" ht="13.8" hidden="false" customHeight="false" outlineLevel="0" collapsed="false">
      <c r="A2572" s="348" t="s">
        <v>1746</v>
      </c>
      <c r="B2572" s="110" t="n">
        <v>0.458333333333333</v>
      </c>
      <c r="C2572" s="553" t="s">
        <v>8330</v>
      </c>
      <c r="D2572" s="19" t="s">
        <v>110</v>
      </c>
      <c r="E2572" s="19" t="s">
        <v>8331</v>
      </c>
      <c r="F2572" s="19" t="s">
        <v>102</v>
      </c>
      <c r="G2572" s="19" t="s">
        <v>3117</v>
      </c>
      <c r="H2572" s="97"/>
      <c r="I2572" s="97"/>
      <c r="J2572" s="97"/>
      <c r="K2572" s="97"/>
      <c r="L2572" s="97"/>
      <c r="M2572" s="97"/>
      <c r="N2572" s="97"/>
      <c r="O2572" s="144" t="s">
        <v>8332</v>
      </c>
      <c r="P2572" s="19" t="n">
        <v>1</v>
      </c>
      <c r="Q2572" s="15" t="s">
        <v>45</v>
      </c>
    </row>
    <row r="2573" customFormat="false" ht="13.8" hidden="false" customHeight="false" outlineLevel="0" collapsed="false">
      <c r="A2573" s="348" t="s">
        <v>1696</v>
      </c>
      <c r="B2573" s="110" t="n">
        <v>0.461111111111111</v>
      </c>
      <c r="C2573" s="19" t="s">
        <v>8333</v>
      </c>
      <c r="D2573" s="19" t="s">
        <v>476</v>
      </c>
      <c r="E2573" s="19" t="s">
        <v>8334</v>
      </c>
      <c r="F2573" s="19" t="s">
        <v>8335</v>
      </c>
      <c r="G2573" s="19" t="s">
        <v>328</v>
      </c>
      <c r="H2573" s="97"/>
      <c r="I2573" s="97"/>
      <c r="J2573" s="97"/>
      <c r="K2573" s="97"/>
      <c r="L2573" s="97"/>
      <c r="M2573" s="97"/>
      <c r="N2573" s="97"/>
      <c r="O2573" s="155" t="s">
        <v>8336</v>
      </c>
      <c r="P2573" s="19" t="n">
        <v>1</v>
      </c>
      <c r="Q2573" s="15" t="s">
        <v>45</v>
      </c>
    </row>
    <row r="2574" customFormat="false" ht="13.8" hidden="false" customHeight="false" outlineLevel="0" collapsed="false">
      <c r="A2574" s="348" t="s">
        <v>1758</v>
      </c>
      <c r="B2574" s="110" t="n">
        <v>0.461805555555556</v>
      </c>
      <c r="C2574" s="19" t="s">
        <v>8337</v>
      </c>
      <c r="D2574" s="19" t="s">
        <v>8338</v>
      </c>
      <c r="E2574" s="91" t="s">
        <v>8339</v>
      </c>
      <c r="F2574" s="91" t="s">
        <v>8340</v>
      </c>
      <c r="G2574" s="19" t="n">
        <v>2300</v>
      </c>
      <c r="H2574" s="97"/>
      <c r="I2574" s="97"/>
      <c r="J2574" s="97"/>
      <c r="K2574" s="97"/>
      <c r="L2574" s="97"/>
      <c r="M2574" s="19" t="s">
        <v>8341</v>
      </c>
      <c r="N2574" s="20" t="n">
        <v>43335</v>
      </c>
      <c r="O2574" s="207" t="s">
        <v>8342</v>
      </c>
      <c r="P2574" s="19" t="n">
        <v>1</v>
      </c>
      <c r="Q2574" s="15" t="s">
        <v>45</v>
      </c>
    </row>
    <row r="2575" customFormat="false" ht="13.8" hidden="false" customHeight="false" outlineLevel="0" collapsed="false">
      <c r="A2575" s="348" t="s">
        <v>1761</v>
      </c>
      <c r="B2575" s="110" t="n">
        <v>0.4625</v>
      </c>
      <c r="C2575" s="19" t="n">
        <v>84955831630</v>
      </c>
      <c r="D2575" s="19" t="s">
        <v>476</v>
      </c>
      <c r="E2575" s="19" t="s">
        <v>8343</v>
      </c>
      <c r="F2575" s="19" t="s">
        <v>8344</v>
      </c>
      <c r="G2575" s="19" t="s">
        <v>8345</v>
      </c>
      <c r="H2575" s="97"/>
      <c r="I2575" s="97"/>
      <c r="J2575" s="97"/>
      <c r="K2575" s="97"/>
      <c r="L2575" s="97"/>
      <c r="M2575" s="97"/>
      <c r="N2575" s="97"/>
      <c r="O2575" s="363" t="s">
        <v>8346</v>
      </c>
      <c r="P2575" s="19" t="n">
        <v>1</v>
      </c>
      <c r="Q2575" s="15" t="s">
        <v>45</v>
      </c>
    </row>
    <row r="2576" customFormat="false" ht="13.8" hidden="false" customHeight="false" outlineLevel="0" collapsed="false">
      <c r="A2576" s="348" t="s">
        <v>1765</v>
      </c>
      <c r="B2576" s="110" t="n">
        <v>0.465972222222222</v>
      </c>
      <c r="C2576" s="19" t="s">
        <v>8347</v>
      </c>
      <c r="D2576" s="19" t="s">
        <v>110</v>
      </c>
      <c r="E2576" s="19" t="s">
        <v>8348</v>
      </c>
      <c r="F2576" s="19" t="s">
        <v>8349</v>
      </c>
      <c r="G2576" s="19" t="n">
        <v>5800</v>
      </c>
      <c r="H2576" s="97"/>
      <c r="I2576" s="97"/>
      <c r="J2576" s="97"/>
      <c r="K2576" s="97"/>
      <c r="M2576" s="24" t="s">
        <v>8350</v>
      </c>
      <c r="N2576" s="20" t="n">
        <v>43333</v>
      </c>
      <c r="O2576" s="207" t="s">
        <v>15</v>
      </c>
      <c r="P2576" s="19" t="n">
        <v>1</v>
      </c>
      <c r="Q2576" s="15" t="s">
        <v>45</v>
      </c>
    </row>
    <row r="2577" customFormat="false" ht="13.8" hidden="false" customHeight="false" outlineLevel="0" collapsed="false">
      <c r="A2577" s="348" t="s">
        <v>4300</v>
      </c>
      <c r="B2577" s="19" t="s">
        <v>8351</v>
      </c>
      <c r="C2577" s="19" t="s">
        <v>8352</v>
      </c>
      <c r="D2577" s="19" t="s">
        <v>476</v>
      </c>
      <c r="E2577" s="91" t="s">
        <v>8353</v>
      </c>
      <c r="F2577" s="19" t="s">
        <v>8354</v>
      </c>
      <c r="G2577" s="19" t="s">
        <v>248</v>
      </c>
      <c r="H2577" s="97"/>
      <c r="I2577" s="97"/>
      <c r="J2577" s="97"/>
      <c r="K2577" s="97"/>
      <c r="L2577" s="97"/>
      <c r="M2577" s="97"/>
      <c r="N2577" s="97"/>
      <c r="O2577" s="144" t="s">
        <v>8355</v>
      </c>
      <c r="P2577" s="19" t="n">
        <v>1</v>
      </c>
      <c r="Q2577" s="15" t="s">
        <v>45</v>
      </c>
    </row>
    <row r="2578" customFormat="false" ht="13.8" hidden="false" customHeight="false" outlineLevel="0" collapsed="false">
      <c r="A2578" s="504" t="s">
        <v>8356</v>
      </c>
      <c r="B2578" s="19" t="s">
        <v>1622</v>
      </c>
      <c r="C2578" s="211" t="s">
        <v>6218</v>
      </c>
      <c r="D2578" s="19" t="s">
        <v>4339</v>
      </c>
      <c r="E2578" s="91" t="s">
        <v>8357</v>
      </c>
      <c r="F2578" s="19" t="s">
        <v>3285</v>
      </c>
      <c r="G2578" s="19" t="n">
        <v>16000</v>
      </c>
      <c r="H2578" s="97"/>
      <c r="I2578" s="97"/>
      <c r="J2578" s="97"/>
      <c r="K2578" s="97"/>
      <c r="L2578" s="97"/>
      <c r="M2578" s="19" t="s">
        <v>8358</v>
      </c>
      <c r="N2578" s="20" t="n">
        <v>43333</v>
      </c>
      <c r="O2578" s="207" t="s">
        <v>15</v>
      </c>
      <c r="P2578" s="19" t="n">
        <v>1</v>
      </c>
      <c r="Q2578" s="15" t="s">
        <v>45</v>
      </c>
    </row>
    <row r="2579" customFormat="false" ht="13.8" hidden="false" customHeight="false" outlineLevel="0" collapsed="false">
      <c r="A2579" s="121" t="s">
        <v>4304</v>
      </c>
      <c r="B2579" s="141" t="s">
        <v>1988</v>
      </c>
      <c r="C2579" s="141" t="s">
        <v>8359</v>
      </c>
      <c r="D2579" s="141" t="s">
        <v>4339</v>
      </c>
      <c r="E2579" s="95" t="s">
        <v>8360</v>
      </c>
      <c r="F2579" s="95" t="s">
        <v>8361</v>
      </c>
      <c r="G2579" s="141" t="s">
        <v>1001</v>
      </c>
      <c r="H2579" s="183"/>
      <c r="I2579" s="183"/>
      <c r="J2579" s="183"/>
      <c r="K2579" s="183"/>
      <c r="L2579" s="278"/>
      <c r="M2579" s="250" t="s">
        <v>8362</v>
      </c>
      <c r="N2579" s="184" t="n">
        <v>43335</v>
      </c>
      <c r="O2579" s="479" t="s">
        <v>8363</v>
      </c>
      <c r="P2579" s="141" t="n">
        <v>1</v>
      </c>
      <c r="Q2579" s="15" t="s">
        <v>45</v>
      </c>
    </row>
    <row r="2580" customFormat="false" ht="13.8" hidden="false" customHeight="false" outlineLevel="0" collapsed="false">
      <c r="A2580" s="121" t="s">
        <v>4309</v>
      </c>
      <c r="B2580" s="249" t="n">
        <v>0.501388888888889</v>
      </c>
      <c r="C2580" s="621" t="s">
        <v>8364</v>
      </c>
      <c r="D2580" s="141" t="s">
        <v>8338</v>
      </c>
      <c r="E2580" s="95" t="s">
        <v>8365</v>
      </c>
      <c r="F2580" s="141" t="s">
        <v>8366</v>
      </c>
      <c r="G2580" s="141" t="s">
        <v>506</v>
      </c>
      <c r="H2580" s="183"/>
      <c r="I2580" s="183"/>
      <c r="J2580" s="183"/>
      <c r="K2580" s="183"/>
      <c r="L2580" s="183"/>
      <c r="M2580" s="141" t="s">
        <v>8367</v>
      </c>
      <c r="N2580" s="184" t="n">
        <v>43333</v>
      </c>
      <c r="O2580" s="479" t="s">
        <v>8368</v>
      </c>
      <c r="P2580" s="141" t="n">
        <v>1</v>
      </c>
      <c r="Q2580" s="15" t="s">
        <v>45</v>
      </c>
    </row>
    <row r="2581" customFormat="false" ht="13.8" hidden="false" customHeight="false" outlineLevel="0" collapsed="false">
      <c r="A2581" s="91" t="s">
        <v>8369</v>
      </c>
      <c r="B2581" s="19" t="s">
        <v>8369</v>
      </c>
      <c r="C2581" s="19"/>
      <c r="D2581" s="19" t="s">
        <v>8369</v>
      </c>
      <c r="E2581" s="19" t="s">
        <v>8369</v>
      </c>
      <c r="F2581" s="19" t="s">
        <v>8369</v>
      </c>
      <c r="G2581" s="19" t="s">
        <v>8369</v>
      </c>
      <c r="H2581" s="19" t="s">
        <v>4928</v>
      </c>
      <c r="I2581" s="97"/>
      <c r="J2581" s="97"/>
      <c r="K2581" s="97"/>
      <c r="L2581" s="97"/>
      <c r="M2581" s="97"/>
      <c r="N2581" s="97"/>
      <c r="O2581" s="207" t="s">
        <v>15</v>
      </c>
      <c r="P2581" s="19" t="n">
        <v>1</v>
      </c>
      <c r="Q2581" s="15" t="s">
        <v>45</v>
      </c>
    </row>
    <row r="2582" customFormat="false" ht="13.8" hidden="false" customHeight="false" outlineLevel="0" collapsed="false">
      <c r="A2582" s="348" t="s">
        <v>1781</v>
      </c>
      <c r="B2582" s="19" t="s">
        <v>4412</v>
      </c>
      <c r="C2582" s="19" t="s">
        <v>8370</v>
      </c>
      <c r="D2582" s="19" t="s">
        <v>476</v>
      </c>
      <c r="E2582" s="19" t="s">
        <v>8371</v>
      </c>
      <c r="F2582" s="19" t="s">
        <v>8372</v>
      </c>
      <c r="G2582" s="31" t="n">
        <v>4400</v>
      </c>
      <c r="H2582" s="19"/>
      <c r="I2582" s="97"/>
      <c r="J2582" s="97"/>
      <c r="K2582" s="97"/>
      <c r="L2582" s="97"/>
      <c r="M2582" s="19" t="s">
        <v>8373</v>
      </c>
      <c r="N2582" s="20" t="n">
        <v>43332</v>
      </c>
      <c r="O2582" s="207" t="s">
        <v>15</v>
      </c>
      <c r="P2582" s="19" t="n">
        <v>1</v>
      </c>
      <c r="Q2582" s="15" t="s">
        <v>45</v>
      </c>
    </row>
    <row r="2583" customFormat="false" ht="13.8" hidden="false" customHeight="false" outlineLevel="0" collapsed="false">
      <c r="A2583" s="348" t="s">
        <v>1914</v>
      </c>
      <c r="B2583" s="19" t="s">
        <v>464</v>
      </c>
      <c r="C2583" s="19" t="s">
        <v>8374</v>
      </c>
      <c r="D2583" s="19" t="s">
        <v>4339</v>
      </c>
      <c r="E2583" s="91" t="s">
        <v>8375</v>
      </c>
      <c r="F2583" s="97"/>
      <c r="G2583" s="30" t="s">
        <v>139</v>
      </c>
      <c r="H2583" s="97"/>
      <c r="I2583" s="97"/>
      <c r="J2583" s="97"/>
      <c r="K2583" s="97"/>
      <c r="L2583" s="97"/>
      <c r="M2583" s="97"/>
      <c r="N2583" s="97"/>
      <c r="O2583" s="144" t="s">
        <v>8376</v>
      </c>
      <c r="P2583" s="19" t="n">
        <v>1</v>
      </c>
      <c r="Q2583" s="15" t="s">
        <v>45</v>
      </c>
    </row>
    <row r="2584" customFormat="false" ht="13.8" hidden="false" customHeight="false" outlineLevel="0" collapsed="false">
      <c r="A2584" s="348" t="s">
        <v>1917</v>
      </c>
      <c r="B2584" s="19" t="s">
        <v>3378</v>
      </c>
      <c r="C2584" s="91" t="s">
        <v>8377</v>
      </c>
      <c r="D2584" s="19" t="s">
        <v>4339</v>
      </c>
      <c r="E2584" s="91" t="s">
        <v>8378</v>
      </c>
      <c r="F2584" s="19" t="s">
        <v>4460</v>
      </c>
      <c r="G2584" s="19" t="n">
        <v>13700</v>
      </c>
      <c r="H2584" s="97"/>
      <c r="I2584" s="97"/>
      <c r="J2584" s="97"/>
      <c r="K2584" s="97"/>
      <c r="L2584" s="97"/>
      <c r="M2584" s="19" t="s">
        <v>8379</v>
      </c>
      <c r="N2584" s="20" t="n">
        <v>43333</v>
      </c>
      <c r="O2584" s="207" t="s">
        <v>15</v>
      </c>
      <c r="P2584" s="19" t="n">
        <v>1</v>
      </c>
      <c r="Q2584" s="15" t="s">
        <v>45</v>
      </c>
    </row>
    <row r="2585" customFormat="false" ht="13.8" hidden="false" customHeight="false" outlineLevel="0" collapsed="false">
      <c r="A2585" s="348" t="s">
        <v>1781</v>
      </c>
      <c r="B2585" s="19" t="s">
        <v>3378</v>
      </c>
      <c r="C2585" s="553" t="s">
        <v>8380</v>
      </c>
      <c r="D2585" s="19" t="s">
        <v>476</v>
      </c>
      <c r="E2585" s="91" t="s">
        <v>8381</v>
      </c>
      <c r="F2585" s="97"/>
      <c r="G2585" s="19" t="n">
        <v>7000</v>
      </c>
      <c r="H2585" s="24"/>
      <c r="K2585" s="97"/>
      <c r="L2585" s="97"/>
      <c r="M2585" s="97"/>
      <c r="N2585" s="97"/>
      <c r="O2585" s="207" t="s">
        <v>15</v>
      </c>
      <c r="P2585" s="19" t="n">
        <v>1</v>
      </c>
      <c r="Q2585" s="15" t="s">
        <v>45</v>
      </c>
    </row>
    <row r="2586" customFormat="false" ht="13.8" hidden="false" customHeight="false" outlineLevel="0" collapsed="false">
      <c r="A2586" s="348" t="s">
        <v>1914</v>
      </c>
      <c r="B2586" s="20" t="n">
        <v>43233</v>
      </c>
      <c r="C2586" s="91" t="s">
        <v>8382</v>
      </c>
      <c r="D2586" s="19" t="s">
        <v>4339</v>
      </c>
      <c r="E2586" s="91" t="s">
        <v>8383</v>
      </c>
      <c r="F2586" s="91" t="s">
        <v>4852</v>
      </c>
      <c r="G2586" s="97"/>
      <c r="H2586" s="97"/>
      <c r="I2586" s="97"/>
      <c r="J2586" s="97"/>
      <c r="K2586" s="97"/>
      <c r="L2586" s="97"/>
      <c r="M2586" s="97"/>
      <c r="N2586" s="97"/>
      <c r="O2586" s="629" t="s">
        <v>6241</v>
      </c>
      <c r="P2586" s="19" t="n">
        <v>1</v>
      </c>
      <c r="Q2586" s="15" t="s">
        <v>45</v>
      </c>
    </row>
    <row r="2587" customFormat="false" ht="13.8" hidden="false" customHeight="false" outlineLevel="0" collapsed="false">
      <c r="A2587" s="348" t="s">
        <v>1917</v>
      </c>
      <c r="B2587" s="110" t="n">
        <v>0.552083333333333</v>
      </c>
      <c r="C2587" s="19" t="s">
        <v>8384</v>
      </c>
      <c r="D2587" s="19" t="s">
        <v>110</v>
      </c>
      <c r="E2587" s="19" t="s">
        <v>8385</v>
      </c>
      <c r="F2587" s="19" t="s">
        <v>102</v>
      </c>
      <c r="G2587" s="19" t="s">
        <v>3388</v>
      </c>
      <c r="H2587" s="97"/>
      <c r="I2587" s="97"/>
      <c r="J2587" s="97"/>
      <c r="K2587" s="97"/>
      <c r="L2587" s="97"/>
      <c r="M2587" s="97"/>
      <c r="N2587" s="97"/>
      <c r="O2587" s="152" t="s">
        <v>8386</v>
      </c>
      <c r="P2587" s="19" t="n">
        <v>1</v>
      </c>
      <c r="Q2587" s="15" t="s">
        <v>45</v>
      </c>
    </row>
    <row r="2588" customFormat="false" ht="13.8" hidden="false" customHeight="false" outlineLevel="0" collapsed="false">
      <c r="A2588" s="348" t="s">
        <v>3008</v>
      </c>
      <c r="B2588" s="110" t="n">
        <v>0.555555555555556</v>
      </c>
      <c r="C2588" s="19" t="s">
        <v>8387</v>
      </c>
      <c r="D2588" s="19" t="s">
        <v>110</v>
      </c>
      <c r="E2588" s="19" t="s">
        <v>8388</v>
      </c>
      <c r="F2588" s="24" t="s">
        <v>102</v>
      </c>
      <c r="G2588" s="19" t="n">
        <v>4500</v>
      </c>
      <c r="H2588" s="97"/>
      <c r="I2588" s="97"/>
      <c r="J2588" s="97"/>
      <c r="K2588" s="97"/>
      <c r="M2588" s="24" t="s">
        <v>8389</v>
      </c>
      <c r="N2588" s="20" t="n">
        <v>43332</v>
      </c>
      <c r="O2588" s="207" t="s">
        <v>15</v>
      </c>
      <c r="P2588" s="19" t="n">
        <v>1</v>
      </c>
      <c r="Q2588" s="15" t="s">
        <v>45</v>
      </c>
    </row>
    <row r="2589" customFormat="false" ht="13.8" hidden="false" customHeight="false" outlineLevel="0" collapsed="false">
      <c r="A2589" s="348" t="s">
        <v>3012</v>
      </c>
      <c r="B2589" s="19" t="s">
        <v>1109</v>
      </c>
      <c r="C2589" s="19" t="s">
        <v>8390</v>
      </c>
      <c r="D2589" s="19" t="s">
        <v>4339</v>
      </c>
      <c r="E2589" s="91" t="s">
        <v>8391</v>
      </c>
      <c r="F2589" s="97"/>
      <c r="G2589" s="19" t="s">
        <v>5533</v>
      </c>
      <c r="H2589" s="97"/>
      <c r="I2589" s="97"/>
      <c r="J2589" s="97"/>
      <c r="K2589" s="97"/>
      <c r="L2589" s="97"/>
      <c r="M2589" s="97"/>
      <c r="N2589" s="97"/>
      <c r="O2589" s="144" t="s">
        <v>8376</v>
      </c>
      <c r="P2589" s="19" t="n">
        <v>1</v>
      </c>
      <c r="Q2589" s="15" t="s">
        <v>45</v>
      </c>
    </row>
    <row r="2590" customFormat="false" ht="13.8" hidden="false" customHeight="false" outlineLevel="0" collapsed="false">
      <c r="A2590" s="348" t="s">
        <v>1798</v>
      </c>
      <c r="B2590" s="19" t="s">
        <v>154</v>
      </c>
      <c r="C2590" s="98" t="s">
        <v>8392</v>
      </c>
      <c r="D2590" s="19" t="s">
        <v>4339</v>
      </c>
      <c r="E2590" s="19" t="s">
        <v>48</v>
      </c>
      <c r="F2590" s="97"/>
      <c r="G2590" s="97"/>
      <c r="H2590" s="97"/>
      <c r="I2590" s="97"/>
      <c r="J2590" s="97"/>
      <c r="K2590" s="97"/>
      <c r="L2590" s="97"/>
      <c r="M2590" s="97"/>
      <c r="N2590" s="97"/>
      <c r="O2590" s="438" t="s">
        <v>8393</v>
      </c>
      <c r="P2590" s="19" t="n">
        <v>1</v>
      </c>
      <c r="Q2590" s="15" t="s">
        <v>45</v>
      </c>
    </row>
    <row r="2591" customFormat="false" ht="13.8" hidden="false" customHeight="false" outlineLevel="0" collapsed="false">
      <c r="A2591" s="121" t="s">
        <v>1801</v>
      </c>
      <c r="B2591" s="249" t="n">
        <v>0.5625</v>
      </c>
      <c r="C2591" s="141" t="s">
        <v>8394</v>
      </c>
      <c r="D2591" s="141" t="s">
        <v>110</v>
      </c>
      <c r="E2591" s="141" t="s">
        <v>8395</v>
      </c>
      <c r="F2591" s="141" t="s">
        <v>8396</v>
      </c>
      <c r="G2591" s="141" t="s">
        <v>597</v>
      </c>
      <c r="H2591" s="183"/>
      <c r="I2591" s="183"/>
      <c r="J2591" s="183"/>
      <c r="K2591" s="183"/>
      <c r="L2591" s="278"/>
      <c r="M2591" s="250" t="s">
        <v>8397</v>
      </c>
      <c r="N2591" s="141" t="n">
        <v>21.08</v>
      </c>
      <c r="O2591" s="442" t="s">
        <v>15</v>
      </c>
      <c r="P2591" s="19" t="n">
        <v>1</v>
      </c>
      <c r="Q2591" s="15" t="s">
        <v>45</v>
      </c>
    </row>
    <row r="2592" customFormat="false" ht="13.8" hidden="false" customHeight="false" outlineLevel="0" collapsed="false">
      <c r="A2592" s="348" t="s">
        <v>3427</v>
      </c>
      <c r="B2592" s="19" t="s">
        <v>8398</v>
      </c>
      <c r="C2592" s="19" t="s">
        <v>8399</v>
      </c>
      <c r="D2592" s="19" t="s">
        <v>476</v>
      </c>
      <c r="E2592" s="19" t="s">
        <v>8400</v>
      </c>
      <c r="F2592" s="19"/>
      <c r="G2592" s="324"/>
      <c r="H2592" s="19" t="n">
        <v>8000</v>
      </c>
      <c r="I2592" s="97"/>
      <c r="J2592" s="97"/>
      <c r="K2592" s="97"/>
      <c r="L2592" s="97"/>
      <c r="M2592" s="97"/>
      <c r="N2592" s="97"/>
      <c r="O2592" s="629" t="s">
        <v>6241</v>
      </c>
      <c r="P2592" s="19" t="n">
        <v>1</v>
      </c>
      <c r="Q2592" s="15" t="s">
        <v>45</v>
      </c>
    </row>
    <row r="2593" customFormat="false" ht="13.8" hidden="false" customHeight="false" outlineLevel="0" collapsed="false">
      <c r="A2593" s="348" t="s">
        <v>3024</v>
      </c>
      <c r="B2593" s="19" t="s">
        <v>154</v>
      </c>
      <c r="C2593" s="19" t="s">
        <v>8401</v>
      </c>
      <c r="D2593" s="19" t="s">
        <v>4339</v>
      </c>
      <c r="E2593" s="91" t="s">
        <v>8402</v>
      </c>
      <c r="F2593" s="19" t="s">
        <v>8403</v>
      </c>
      <c r="G2593" s="19" t="n">
        <v>4100</v>
      </c>
      <c r="H2593" s="97"/>
      <c r="I2593" s="97"/>
      <c r="J2593" s="97"/>
      <c r="K2593" s="97"/>
      <c r="L2593" s="97"/>
      <c r="M2593" s="19" t="s">
        <v>8404</v>
      </c>
      <c r="N2593" s="20" t="n">
        <v>43332</v>
      </c>
      <c r="O2593" s="207" t="s">
        <v>15</v>
      </c>
      <c r="P2593" s="19" t="n">
        <v>1</v>
      </c>
      <c r="Q2593" s="15" t="s">
        <v>45</v>
      </c>
    </row>
    <row r="2594" customFormat="false" ht="13.8" hidden="false" customHeight="false" outlineLevel="0" collapsed="false">
      <c r="A2594" s="348" t="s">
        <v>3028</v>
      </c>
      <c r="B2594" s="19" t="s">
        <v>983</v>
      </c>
      <c r="C2594" s="19" t="n">
        <v>79854492216</v>
      </c>
      <c r="D2594" s="19" t="s">
        <v>4339</v>
      </c>
      <c r="E2594" s="97"/>
      <c r="F2594" s="97"/>
      <c r="G2594" s="97"/>
      <c r="H2594" s="97"/>
      <c r="I2594" s="97"/>
      <c r="J2594" s="97"/>
      <c r="K2594" s="97"/>
      <c r="L2594" s="97"/>
      <c r="M2594" s="97"/>
      <c r="N2594" s="97"/>
      <c r="O2594" s="605" t="s">
        <v>8405</v>
      </c>
      <c r="P2594" s="19" t="n">
        <v>1</v>
      </c>
      <c r="Q2594" s="15" t="s">
        <v>45</v>
      </c>
    </row>
    <row r="2595" customFormat="false" ht="13.8" hidden="false" customHeight="false" outlineLevel="0" collapsed="false">
      <c r="A2595" s="348" t="s">
        <v>3031</v>
      </c>
      <c r="B2595" s="19" t="s">
        <v>989</v>
      </c>
      <c r="C2595" s="553" t="s">
        <v>8406</v>
      </c>
      <c r="D2595" s="19" t="s">
        <v>476</v>
      </c>
      <c r="E2595" s="19" t="s">
        <v>8407</v>
      </c>
      <c r="F2595" s="97"/>
      <c r="G2595" s="19" t="s">
        <v>1730</v>
      </c>
      <c r="H2595" s="97"/>
      <c r="I2595" s="97"/>
      <c r="J2595" s="97"/>
      <c r="K2595" s="97"/>
      <c r="L2595" s="97"/>
      <c r="M2595" s="97"/>
      <c r="N2595" s="97"/>
      <c r="O2595" s="451" t="s">
        <v>8408</v>
      </c>
      <c r="P2595" s="19" t="n">
        <v>1</v>
      </c>
      <c r="Q2595" s="15" t="s">
        <v>45</v>
      </c>
    </row>
    <row r="2596" customFormat="false" ht="13.8" hidden="false" customHeight="false" outlineLevel="0" collapsed="false">
      <c r="A2596" s="348" t="s">
        <v>3037</v>
      </c>
      <c r="B2596" s="110" t="n">
        <v>0.574305555555555</v>
      </c>
      <c r="C2596" s="19" t="s">
        <v>8409</v>
      </c>
      <c r="D2596" s="19" t="s">
        <v>110</v>
      </c>
      <c r="E2596" s="19" t="s">
        <v>6799</v>
      </c>
      <c r="F2596" s="19" t="s">
        <v>8410</v>
      </c>
      <c r="G2596" s="19" t="n">
        <v>5200</v>
      </c>
      <c r="H2596" s="97"/>
      <c r="I2596" s="97"/>
      <c r="J2596" s="97"/>
      <c r="K2596" s="97"/>
      <c r="M2596" s="24" t="s">
        <v>8411</v>
      </c>
      <c r="N2596" s="20" t="n">
        <v>43334</v>
      </c>
      <c r="O2596" s="207" t="s">
        <v>15</v>
      </c>
      <c r="P2596" s="19" t="n">
        <v>1</v>
      </c>
      <c r="Q2596" s="15" t="s">
        <v>45</v>
      </c>
    </row>
    <row r="2597" customFormat="false" ht="13.8" hidden="false" customHeight="false" outlineLevel="0" collapsed="false">
      <c r="A2597" s="121" t="s">
        <v>3043</v>
      </c>
      <c r="B2597" s="141" t="s">
        <v>989</v>
      </c>
      <c r="C2597" s="95" t="s">
        <v>8412</v>
      </c>
      <c r="D2597" s="141" t="s">
        <v>8413</v>
      </c>
      <c r="E2597" s="95" t="s">
        <v>8414</v>
      </c>
      <c r="F2597" s="141" t="s">
        <v>4852</v>
      </c>
      <c r="G2597" s="141" t="s">
        <v>949</v>
      </c>
      <c r="H2597" s="183"/>
      <c r="I2597" s="183"/>
      <c r="J2597" s="183"/>
      <c r="K2597" s="183"/>
      <c r="L2597" s="183"/>
      <c r="M2597" s="141" t="s">
        <v>8415</v>
      </c>
      <c r="N2597" s="184" t="n">
        <v>43336</v>
      </c>
      <c r="O2597" s="442" t="s">
        <v>8416</v>
      </c>
      <c r="P2597" s="19" t="n">
        <v>1</v>
      </c>
      <c r="Q2597" s="15" t="s">
        <v>45</v>
      </c>
    </row>
    <row r="2598" customFormat="false" ht="13.8" hidden="false" customHeight="false" outlineLevel="0" collapsed="false">
      <c r="A2598" s="348" t="s">
        <v>3047</v>
      </c>
      <c r="B2598" s="110" t="n">
        <v>0.588888888888889</v>
      </c>
      <c r="C2598" s="19" t="s">
        <v>8417</v>
      </c>
      <c r="D2598" s="19" t="s">
        <v>6490</v>
      </c>
      <c r="E2598" s="91" t="s">
        <v>8418</v>
      </c>
      <c r="F2598" s="19" t="s">
        <v>8419</v>
      </c>
      <c r="G2598" s="19" t="s">
        <v>651</v>
      </c>
      <c r="H2598" s="97"/>
      <c r="I2598" s="97"/>
      <c r="J2598" s="97"/>
      <c r="K2598" s="97"/>
      <c r="L2598" s="97"/>
      <c r="M2598" s="97"/>
      <c r="N2598" s="97"/>
      <c r="O2598" s="154" t="s">
        <v>8420</v>
      </c>
      <c r="P2598" s="19" t="n">
        <v>1</v>
      </c>
      <c r="Q2598" s="15" t="s">
        <v>45</v>
      </c>
    </row>
    <row r="2599" customFormat="false" ht="13.8" hidden="false" customHeight="false" outlineLevel="0" collapsed="false">
      <c r="A2599" s="121" t="s">
        <v>3053</v>
      </c>
      <c r="B2599" s="249" t="n">
        <v>0.595138888888889</v>
      </c>
      <c r="C2599" s="141" t="s">
        <v>8421</v>
      </c>
      <c r="D2599" s="141" t="s">
        <v>8338</v>
      </c>
      <c r="E2599" s="95" t="s">
        <v>8422</v>
      </c>
      <c r="F2599" s="95" t="s">
        <v>8423</v>
      </c>
      <c r="G2599" s="141" t="s">
        <v>629</v>
      </c>
      <c r="H2599" s="183"/>
      <c r="I2599" s="183"/>
      <c r="J2599" s="183"/>
      <c r="K2599" s="183"/>
      <c r="L2599" s="183"/>
      <c r="M2599" s="141" t="s">
        <v>8424</v>
      </c>
      <c r="N2599" s="184" t="n">
        <v>43334</v>
      </c>
      <c r="O2599" s="442" t="s">
        <v>8425</v>
      </c>
      <c r="P2599" s="19" t="n">
        <v>1</v>
      </c>
      <c r="Q2599" s="15" t="s">
        <v>45</v>
      </c>
    </row>
    <row r="2600" customFormat="false" ht="13.8" hidden="false" customHeight="false" outlineLevel="0" collapsed="false">
      <c r="A2600" s="348" t="s">
        <v>3058</v>
      </c>
      <c r="B2600" s="110" t="n">
        <v>0.599305555555556</v>
      </c>
      <c r="C2600" s="19" t="s">
        <v>8426</v>
      </c>
      <c r="D2600" s="19" t="s">
        <v>110</v>
      </c>
      <c r="E2600" s="19" t="s">
        <v>8427</v>
      </c>
      <c r="F2600" s="19" t="s">
        <v>8428</v>
      </c>
      <c r="G2600" s="19" t="n">
        <v>5400</v>
      </c>
      <c r="H2600" s="97"/>
      <c r="I2600" s="97"/>
      <c r="J2600" s="97"/>
      <c r="K2600" s="97"/>
      <c r="M2600" s="24" t="s">
        <v>8429</v>
      </c>
      <c r="N2600" s="20" t="n">
        <v>43332</v>
      </c>
      <c r="O2600" s="207" t="s">
        <v>15</v>
      </c>
      <c r="P2600" s="19" t="n">
        <v>1</v>
      </c>
      <c r="Q2600" s="15" t="s">
        <v>45</v>
      </c>
    </row>
    <row r="2601" customFormat="false" ht="13.8" hidden="false" customHeight="false" outlineLevel="0" collapsed="false">
      <c r="A2601" s="24" t="s">
        <v>8430</v>
      </c>
      <c r="B2601" s="24" t="s">
        <v>8430</v>
      </c>
      <c r="C2601" s="24" t="s">
        <v>8430</v>
      </c>
      <c r="D2601" s="24" t="s">
        <v>8430</v>
      </c>
      <c r="E2601" s="24" t="s">
        <v>8430</v>
      </c>
      <c r="F2601" s="19" t="s">
        <v>8430</v>
      </c>
      <c r="G2601" s="19" t="n">
        <v>5200</v>
      </c>
      <c r="H2601" s="97"/>
      <c r="I2601" s="97"/>
      <c r="J2601" s="97"/>
      <c r="K2601" s="97"/>
      <c r="L2601" s="97"/>
      <c r="M2601" s="19" t="s">
        <v>8430</v>
      </c>
      <c r="N2601" s="20" t="n">
        <v>43334</v>
      </c>
      <c r="O2601" s="310" t="s">
        <v>8430</v>
      </c>
      <c r="P2601" s="19" t="n">
        <v>1</v>
      </c>
      <c r="Q2601" s="15" t="s">
        <v>45</v>
      </c>
    </row>
    <row r="2602" customFormat="false" ht="13.8" hidden="false" customHeight="false" outlineLevel="0" collapsed="false">
      <c r="A2602" s="348" t="s">
        <v>3062</v>
      </c>
      <c r="B2602" s="110" t="n">
        <v>0.628472222222222</v>
      </c>
      <c r="C2602" s="440" t="s">
        <v>8431</v>
      </c>
      <c r="D2602" s="19" t="s">
        <v>110</v>
      </c>
      <c r="E2602" s="19" t="s">
        <v>8432</v>
      </c>
      <c r="F2602" s="19" t="s">
        <v>8433</v>
      </c>
      <c r="G2602" s="19" t="s">
        <v>840</v>
      </c>
      <c r="H2602" s="97"/>
      <c r="I2602" s="97"/>
      <c r="J2602" s="97"/>
      <c r="K2602" s="97"/>
      <c r="L2602" s="97"/>
      <c r="M2602" s="97"/>
      <c r="N2602" s="97"/>
      <c r="O2602" s="630" t="s">
        <v>8434</v>
      </c>
      <c r="P2602" s="19" t="n">
        <v>1</v>
      </c>
      <c r="Q2602" s="15" t="s">
        <v>45</v>
      </c>
    </row>
    <row r="2603" customFormat="false" ht="13.8" hidden="false" customHeight="false" outlineLevel="0" collapsed="false">
      <c r="A2603" s="348" t="s">
        <v>3067</v>
      </c>
      <c r="B2603" s="110" t="n">
        <v>0.641666666666667</v>
      </c>
      <c r="C2603" s="19" t="n">
        <v>89150625978</v>
      </c>
      <c r="D2603" s="19" t="s">
        <v>110</v>
      </c>
      <c r="E2603" s="19" t="s">
        <v>8435</v>
      </c>
      <c r="F2603" s="19" t="s">
        <v>8436</v>
      </c>
      <c r="G2603" s="19" t="s">
        <v>109</v>
      </c>
      <c r="H2603" s="97"/>
      <c r="I2603" s="97"/>
      <c r="J2603" s="97"/>
      <c r="K2603" s="97"/>
      <c r="L2603" s="97"/>
      <c r="M2603" s="97"/>
      <c r="N2603" s="97"/>
      <c r="O2603" s="619" t="s">
        <v>8437</v>
      </c>
      <c r="P2603" s="19" t="n">
        <v>1</v>
      </c>
      <c r="Q2603" s="15" t="s">
        <v>45</v>
      </c>
    </row>
    <row r="2604" customFormat="false" ht="13.8" hidden="false" customHeight="false" outlineLevel="0" collapsed="false">
      <c r="A2604" s="348" t="s">
        <v>3075</v>
      </c>
      <c r="B2604" s="110" t="n">
        <v>0.642361111111111</v>
      </c>
      <c r="C2604" s="19" t="s">
        <v>8438</v>
      </c>
      <c r="D2604" s="19" t="s">
        <v>4339</v>
      </c>
      <c r="E2604" s="91" t="s">
        <v>8439</v>
      </c>
      <c r="F2604" s="19" t="s">
        <v>8440</v>
      </c>
      <c r="G2604" s="97"/>
      <c r="H2604" s="19" t="n">
        <v>5700</v>
      </c>
      <c r="I2604" s="97"/>
      <c r="J2604" s="97"/>
      <c r="K2604" s="97"/>
      <c r="L2604" s="97"/>
      <c r="M2604" s="97"/>
      <c r="N2604" s="97"/>
      <c r="O2604" s="207" t="s">
        <v>8441</v>
      </c>
      <c r="P2604" s="19" t="n">
        <v>1</v>
      </c>
      <c r="Q2604" s="15" t="s">
        <v>45</v>
      </c>
    </row>
    <row r="2605" customFormat="false" ht="13.8" hidden="false" customHeight="false" outlineLevel="0" collapsed="false">
      <c r="A2605" s="348" t="s">
        <v>3080</v>
      </c>
      <c r="B2605" s="19" t="s">
        <v>73</v>
      </c>
      <c r="C2605" s="19" t="n">
        <v>79687382643</v>
      </c>
      <c r="D2605" s="19" t="s">
        <v>8442</v>
      </c>
      <c r="E2605" s="19" t="s">
        <v>8443</v>
      </c>
      <c r="F2605" s="97"/>
      <c r="G2605" s="19" t="s">
        <v>3615</v>
      </c>
      <c r="H2605" s="97"/>
      <c r="I2605" s="97"/>
      <c r="J2605" s="97"/>
      <c r="K2605" s="97"/>
      <c r="L2605" s="97"/>
      <c r="M2605" s="97"/>
      <c r="N2605" s="97"/>
      <c r="O2605" s="155" t="s">
        <v>8444</v>
      </c>
      <c r="P2605" s="19" t="n">
        <v>1</v>
      </c>
      <c r="Q2605" s="15" t="s">
        <v>45</v>
      </c>
    </row>
    <row r="2606" customFormat="false" ht="13.8" hidden="false" customHeight="false" outlineLevel="0" collapsed="false">
      <c r="A2606" s="19" t="s">
        <v>8445</v>
      </c>
      <c r="B2606" s="19" t="s">
        <v>8445</v>
      </c>
      <c r="C2606" s="19" t="s">
        <v>8445</v>
      </c>
      <c r="D2606" s="19" t="s">
        <v>8445</v>
      </c>
      <c r="E2606" s="19" t="s">
        <v>8445</v>
      </c>
      <c r="F2606" s="19" t="s">
        <v>8445</v>
      </c>
      <c r="G2606" s="19" t="s">
        <v>8445</v>
      </c>
      <c r="H2606" s="19" t="n">
        <v>11000</v>
      </c>
      <c r="I2606" s="97"/>
      <c r="J2606" s="97"/>
      <c r="K2606" s="97"/>
      <c r="L2606" s="97"/>
      <c r="M2606" s="97"/>
      <c r="N2606" s="563" t="s">
        <v>3359</v>
      </c>
      <c r="O2606" s="563" t="s">
        <v>3359</v>
      </c>
      <c r="P2606" s="97"/>
      <c r="Q2606" s="15" t="s">
        <v>45</v>
      </c>
    </row>
    <row r="2607" customFormat="false" ht="13.8" hidden="false" customHeight="false" outlineLevel="0" collapsed="false">
      <c r="A2607" s="348" t="s">
        <v>5904</v>
      </c>
      <c r="B2607" s="19" t="s">
        <v>848</v>
      </c>
      <c r="C2607" s="19" t="s">
        <v>8446</v>
      </c>
      <c r="D2607" s="19" t="s">
        <v>4339</v>
      </c>
      <c r="E2607" s="91" t="s">
        <v>8447</v>
      </c>
      <c r="F2607" s="19" t="s">
        <v>5140</v>
      </c>
      <c r="G2607" s="97"/>
      <c r="H2607" s="97"/>
      <c r="I2607" s="97"/>
      <c r="J2607" s="97"/>
      <c r="K2607" s="97"/>
      <c r="L2607" s="97"/>
      <c r="M2607" s="97"/>
      <c r="N2607" s="97"/>
      <c r="O2607" s="630" t="s">
        <v>8448</v>
      </c>
      <c r="P2607" s="19" t="n">
        <v>1</v>
      </c>
      <c r="Q2607" s="15" t="s">
        <v>45</v>
      </c>
    </row>
    <row r="2608" customFormat="false" ht="13.8" hidden="false" customHeight="false" outlineLevel="0" collapsed="false">
      <c r="A2608" s="348" t="s">
        <v>6217</v>
      </c>
      <c r="B2608" s="19" t="s">
        <v>602</v>
      </c>
      <c r="C2608" s="19" t="n">
        <v>79140438044</v>
      </c>
      <c r="D2608" s="97"/>
      <c r="E2608" s="97"/>
      <c r="F2608" s="97"/>
      <c r="G2608" s="97"/>
      <c r="H2608" s="97"/>
      <c r="I2608" s="97"/>
      <c r="J2608" s="97"/>
      <c r="K2608" s="97"/>
      <c r="L2608" s="97"/>
      <c r="M2608" s="97"/>
      <c r="N2608" s="97"/>
      <c r="O2608" s="631" t="s">
        <v>8449</v>
      </c>
      <c r="P2608" s="19" t="n">
        <v>1</v>
      </c>
      <c r="Q2608" s="15" t="s">
        <v>45</v>
      </c>
    </row>
    <row r="2609" customFormat="false" ht="13.8" hidden="false" customHeight="false" outlineLevel="0" collapsed="false">
      <c r="A2609" s="348" t="s">
        <v>7136</v>
      </c>
      <c r="B2609" s="19" t="s">
        <v>3275</v>
      </c>
      <c r="C2609" s="91" t="s">
        <v>8450</v>
      </c>
      <c r="D2609" s="19" t="s">
        <v>4339</v>
      </c>
      <c r="E2609" s="91" t="s">
        <v>8451</v>
      </c>
      <c r="F2609" s="91" t="s">
        <v>8452</v>
      </c>
      <c r="G2609" s="97"/>
      <c r="H2609" s="97"/>
      <c r="I2609" s="97"/>
      <c r="J2609" s="97"/>
      <c r="K2609" s="97"/>
      <c r="L2609" s="97"/>
      <c r="M2609" s="97"/>
      <c r="N2609" s="97"/>
      <c r="O2609" s="630" t="s">
        <v>8453</v>
      </c>
      <c r="P2609" s="19" t="n">
        <v>1</v>
      </c>
      <c r="Q2609" s="15" t="s">
        <v>45</v>
      </c>
    </row>
    <row r="2610" customFormat="false" ht="13.8" hidden="false" customHeight="false" outlineLevel="0" collapsed="false">
      <c r="A2610" s="348" t="s">
        <v>7139</v>
      </c>
      <c r="B2610" s="97"/>
      <c r="C2610" s="19" t="s">
        <v>8454</v>
      </c>
      <c r="D2610" s="19" t="s">
        <v>476</v>
      </c>
      <c r="E2610" s="91" t="s">
        <v>8455</v>
      </c>
      <c r="F2610" s="19" t="s">
        <v>8456</v>
      </c>
      <c r="G2610" s="19" t="s">
        <v>944</v>
      </c>
      <c r="H2610" s="97"/>
      <c r="I2610" s="97"/>
      <c r="J2610" s="97"/>
      <c r="K2610" s="97"/>
      <c r="L2610" s="97"/>
      <c r="M2610" s="97"/>
      <c r="N2610" s="97"/>
      <c r="O2610" s="363" t="s">
        <v>8457</v>
      </c>
      <c r="P2610" s="19" t="n">
        <v>1</v>
      </c>
      <c r="Q2610" s="15" t="s">
        <v>45</v>
      </c>
    </row>
    <row r="2611" customFormat="false" ht="13.8" hidden="false" customHeight="false" outlineLevel="0" collapsed="false">
      <c r="A2611" s="348" t="s">
        <v>7144</v>
      </c>
      <c r="B2611" s="19" t="s">
        <v>8458</v>
      </c>
      <c r="C2611" s="19" t="s">
        <v>8459</v>
      </c>
      <c r="D2611" s="19" t="s">
        <v>476</v>
      </c>
      <c r="E2611" s="19" t="s">
        <v>3893</v>
      </c>
      <c r="F2611" s="97"/>
      <c r="G2611" s="19" t="s">
        <v>1011</v>
      </c>
      <c r="H2611" s="97"/>
      <c r="I2611" s="97"/>
      <c r="J2611" s="97"/>
      <c r="K2611" s="97"/>
      <c r="L2611" s="97"/>
      <c r="M2611" s="97"/>
      <c r="N2611" s="97"/>
      <c r="O2611" s="363" t="s">
        <v>8460</v>
      </c>
      <c r="P2611" s="97"/>
      <c r="Q2611" s="15" t="s">
        <v>45</v>
      </c>
    </row>
    <row r="2612" customFormat="false" ht="13.8" hidden="false" customHeight="false" outlineLevel="0" collapsed="false">
      <c r="A2612" s="348" t="s">
        <v>7150</v>
      </c>
      <c r="B2612" s="19" t="s">
        <v>8461</v>
      </c>
      <c r="C2612" s="211" t="n">
        <v>79255734575</v>
      </c>
      <c r="D2612" s="19" t="s">
        <v>4339</v>
      </c>
      <c r="E2612" s="19" t="s">
        <v>3693</v>
      </c>
      <c r="F2612" s="91" t="s">
        <v>8462</v>
      </c>
      <c r="G2612" s="97"/>
      <c r="H2612" s="97"/>
      <c r="I2612" s="97"/>
      <c r="J2612" s="97"/>
      <c r="K2612" s="97"/>
      <c r="L2612" s="97"/>
      <c r="M2612" s="97"/>
      <c r="N2612" s="97"/>
      <c r="O2612" s="469" t="s">
        <v>8463</v>
      </c>
      <c r="P2612" s="19" t="n">
        <v>1</v>
      </c>
      <c r="Q2612" s="15" t="s">
        <v>45</v>
      </c>
    </row>
    <row r="2613" customFormat="false" ht="13.8" hidden="false" customHeight="false" outlineLevel="0" collapsed="false">
      <c r="A2613" s="3" t="s">
        <v>34</v>
      </c>
      <c r="B2613" s="59" t="s">
        <v>1</v>
      </c>
      <c r="C2613" s="4" t="s">
        <v>35</v>
      </c>
      <c r="D2613" s="4" t="s">
        <v>3</v>
      </c>
      <c r="E2613" s="4" t="s">
        <v>1021</v>
      </c>
      <c r="F2613" s="5" t="s">
        <v>37</v>
      </c>
      <c r="G2613" s="4" t="s">
        <v>38</v>
      </c>
      <c r="H2613" s="6" t="s">
        <v>39</v>
      </c>
      <c r="I2613" s="6"/>
      <c r="J2613" s="6"/>
      <c r="K2613" s="6" t="s">
        <v>40</v>
      </c>
      <c r="L2613" s="6"/>
      <c r="M2613" s="4" t="s">
        <v>41</v>
      </c>
      <c r="N2613" s="6" t="s">
        <v>42</v>
      </c>
      <c r="O2613" s="370" t="s">
        <v>43</v>
      </c>
      <c r="P2613" s="4" t="s">
        <v>44</v>
      </c>
      <c r="Q2613" s="15" t="s">
        <v>45</v>
      </c>
    </row>
    <row r="2614" customFormat="false" ht="13.8" hidden="false" customHeight="false" outlineLevel="0" collapsed="false">
      <c r="A2614" s="60" t="n">
        <v>43333</v>
      </c>
      <c r="B2614" s="374" t="s">
        <v>260</v>
      </c>
      <c r="C2614" s="62"/>
      <c r="D2614" s="62"/>
      <c r="E2614" s="63"/>
      <c r="F2614" s="64" t="n">
        <f aca="false">G2614+H2614+K2614</f>
        <v>100650</v>
      </c>
      <c r="G2614" s="65" t="n">
        <f aca="false">SUM(G2615:G2648)</f>
        <v>69700</v>
      </c>
      <c r="H2614" s="131" t="n">
        <f aca="false">SUM(H2615:H2648)</f>
        <v>30950</v>
      </c>
      <c r="I2614" s="65"/>
      <c r="J2614" s="65"/>
      <c r="K2614" s="65" t="n">
        <f aca="false">SUM(K2615:K2653)</f>
        <v>0</v>
      </c>
      <c r="L2614" s="65"/>
      <c r="M2614" s="281"/>
      <c r="N2614" s="281"/>
      <c r="O2614" s="62"/>
      <c r="P2614" s="65" t="n">
        <f aca="false">SUM(P2615:P24563)</f>
        <v>2.59647638096238E+032</v>
      </c>
      <c r="Q2614" s="15" t="s">
        <v>45</v>
      </c>
    </row>
    <row r="2615" customFormat="false" ht="13.8" hidden="false" customHeight="false" outlineLevel="0" collapsed="false">
      <c r="A2615" s="348" t="s">
        <v>1810</v>
      </c>
      <c r="B2615" s="110" t="n">
        <v>0.359722222222222</v>
      </c>
      <c r="C2615" s="19" t="n">
        <v>84992487636</v>
      </c>
      <c r="D2615" s="19" t="s">
        <v>110</v>
      </c>
      <c r="E2615" s="19" t="s">
        <v>8464</v>
      </c>
      <c r="F2615" s="19" t="s">
        <v>102</v>
      </c>
      <c r="G2615" s="19" t="s">
        <v>8465</v>
      </c>
      <c r="H2615" s="97"/>
      <c r="I2615" s="97"/>
      <c r="J2615" s="97"/>
      <c r="K2615" s="97"/>
      <c r="L2615" s="97"/>
      <c r="M2615" s="97"/>
      <c r="N2615" s="97"/>
      <c r="O2615" s="152" t="s">
        <v>8466</v>
      </c>
      <c r="P2615" s="19" t="n">
        <v>1</v>
      </c>
      <c r="Q2615" s="15" t="s">
        <v>45</v>
      </c>
    </row>
    <row r="2616" customFormat="false" ht="13.8" hidden="false" customHeight="false" outlineLevel="0" collapsed="false">
      <c r="A2616" s="348" t="s">
        <v>1814</v>
      </c>
      <c r="B2616" s="110" t="n">
        <v>0.375</v>
      </c>
      <c r="C2616" s="56" t="s">
        <v>8467</v>
      </c>
      <c r="D2616" s="19" t="s">
        <v>110</v>
      </c>
      <c r="E2616" s="91" t="s">
        <v>8468</v>
      </c>
      <c r="F2616" s="19" t="s">
        <v>4852</v>
      </c>
      <c r="G2616" s="19"/>
      <c r="H2616" s="19" t="n">
        <v>12100</v>
      </c>
      <c r="I2616" s="97"/>
      <c r="J2616" s="97"/>
      <c r="K2616" s="97"/>
      <c r="L2616" s="97"/>
      <c r="M2616" s="19" t="s">
        <v>8469</v>
      </c>
      <c r="N2616" s="20" t="n">
        <v>43336</v>
      </c>
      <c r="O2616" s="207" t="s">
        <v>15</v>
      </c>
      <c r="P2616" s="19" t="n">
        <v>1</v>
      </c>
      <c r="Q2616" s="15" t="s">
        <v>45</v>
      </c>
    </row>
    <row r="2617" customFormat="false" ht="13.8" hidden="false" customHeight="false" outlineLevel="0" collapsed="false">
      <c r="A2617" s="348" t="s">
        <v>1819</v>
      </c>
      <c r="B2617" s="19" t="s">
        <v>6085</v>
      </c>
      <c r="C2617" s="363" t="s">
        <v>8470</v>
      </c>
      <c r="D2617" s="19" t="s">
        <v>476</v>
      </c>
      <c r="E2617" s="19" t="s">
        <v>8471</v>
      </c>
      <c r="F2617" s="19" t="s">
        <v>3614</v>
      </c>
      <c r="G2617" s="19" t="n">
        <v>4500</v>
      </c>
      <c r="H2617" s="97"/>
      <c r="I2617" s="97"/>
      <c r="J2617" s="97"/>
      <c r="K2617" s="97"/>
      <c r="L2617" s="97"/>
      <c r="M2617" s="19" t="s">
        <v>8472</v>
      </c>
      <c r="N2617" s="20" t="n">
        <v>43333</v>
      </c>
      <c r="O2617" s="207" t="s">
        <v>15</v>
      </c>
      <c r="P2617" s="19" t="n">
        <v>1</v>
      </c>
      <c r="Q2617" s="15" t="s">
        <v>45</v>
      </c>
    </row>
    <row r="2618" customFormat="false" ht="13.8" hidden="false" customHeight="false" outlineLevel="0" collapsed="false">
      <c r="A2618" s="348" t="s">
        <v>1673</v>
      </c>
      <c r="B2618" s="19" t="s">
        <v>6085</v>
      </c>
      <c r="C2618" s="19" t="s">
        <v>8473</v>
      </c>
      <c r="D2618" s="19" t="s">
        <v>476</v>
      </c>
      <c r="E2618" s="19" t="s">
        <v>8474</v>
      </c>
      <c r="F2618" s="19" t="s">
        <v>8475</v>
      </c>
      <c r="G2618" s="19" t="s">
        <v>933</v>
      </c>
      <c r="H2618" s="97"/>
      <c r="I2618" s="97"/>
      <c r="J2618" s="97"/>
      <c r="K2618" s="97"/>
      <c r="L2618" s="97"/>
      <c r="M2618" s="97"/>
      <c r="N2618" s="19"/>
      <c r="O2618" s="152" t="s">
        <v>8476</v>
      </c>
      <c r="P2618" s="19" t="n">
        <v>1</v>
      </c>
      <c r="Q2618" s="15" t="s">
        <v>45</v>
      </c>
    </row>
    <row r="2619" customFormat="false" ht="13.8" hidden="false" customHeight="false" outlineLevel="0" collapsed="false">
      <c r="A2619" s="348" t="s">
        <v>8477</v>
      </c>
      <c r="B2619" s="19" t="s">
        <v>8478</v>
      </c>
      <c r="C2619" s="19" t="s">
        <v>8479</v>
      </c>
      <c r="D2619" s="19" t="s">
        <v>476</v>
      </c>
      <c r="E2619" s="91" t="s">
        <v>8480</v>
      </c>
      <c r="F2619" s="97"/>
      <c r="G2619" s="19" t="s">
        <v>71</v>
      </c>
      <c r="H2619" s="97"/>
      <c r="I2619" s="97"/>
      <c r="J2619" s="97"/>
      <c r="K2619" s="97"/>
      <c r="L2619" s="97"/>
      <c r="M2619" s="97"/>
      <c r="N2619" s="97"/>
      <c r="O2619" s="632" t="s">
        <v>8481</v>
      </c>
      <c r="P2619" s="19" t="n">
        <v>1</v>
      </c>
      <c r="Q2619" s="15" t="s">
        <v>45</v>
      </c>
    </row>
    <row r="2620" customFormat="false" ht="13.8" hidden="false" customHeight="false" outlineLevel="0" collapsed="false">
      <c r="A2620" s="348" t="s">
        <v>1732</v>
      </c>
      <c r="B2620" s="110" t="n">
        <v>0.407638888888889</v>
      </c>
      <c r="C2620" s="19" t="n">
        <v>89647727476</v>
      </c>
      <c r="D2620" s="19" t="s">
        <v>110</v>
      </c>
      <c r="E2620" s="19" t="s">
        <v>8482</v>
      </c>
      <c r="F2620" s="91" t="s">
        <v>8483</v>
      </c>
      <c r="G2620" s="19"/>
      <c r="H2620" s="19" t="s">
        <v>5156</v>
      </c>
      <c r="I2620" s="97"/>
      <c r="J2620" s="97"/>
      <c r="K2620" s="97"/>
      <c r="L2620" s="97"/>
      <c r="M2620" s="97"/>
      <c r="N2620" s="97"/>
      <c r="O2620" s="247" t="s">
        <v>8484</v>
      </c>
      <c r="P2620" s="19" t="n">
        <v>1</v>
      </c>
      <c r="Q2620" s="15" t="s">
        <v>45</v>
      </c>
    </row>
    <row r="2621" customFormat="false" ht="13.8" hidden="false" customHeight="false" outlineLevel="0" collapsed="false">
      <c r="A2621" s="348" t="s">
        <v>1833</v>
      </c>
      <c r="B2621" s="110" t="n">
        <v>0.417361111111111</v>
      </c>
      <c r="C2621" s="19" t="s">
        <v>8485</v>
      </c>
      <c r="D2621" s="19" t="s">
        <v>110</v>
      </c>
      <c r="E2621" s="19" t="s">
        <v>129</v>
      </c>
      <c r="F2621" s="19" t="s">
        <v>102</v>
      </c>
      <c r="G2621" s="19" t="n">
        <v>2300</v>
      </c>
      <c r="H2621" s="97"/>
      <c r="I2621" s="97"/>
      <c r="J2621" s="97"/>
      <c r="K2621" s="97"/>
      <c r="L2621" s="97"/>
      <c r="M2621" s="30" t="s">
        <v>8486</v>
      </c>
      <c r="N2621" s="20" t="n">
        <v>43334</v>
      </c>
      <c r="O2621" s="207" t="s">
        <v>15</v>
      </c>
      <c r="P2621" s="19" t="n">
        <v>1</v>
      </c>
      <c r="Q2621" s="15" t="s">
        <v>45</v>
      </c>
    </row>
    <row r="2622" customFormat="false" ht="13.8" hidden="false" customHeight="false" outlineLevel="0" collapsed="false">
      <c r="A2622" s="348" t="s">
        <v>8487</v>
      </c>
      <c r="B2622" s="110" t="n">
        <v>0.417361111111111</v>
      </c>
      <c r="C2622" s="19" t="s">
        <v>8488</v>
      </c>
      <c r="D2622" s="19" t="s">
        <v>476</v>
      </c>
      <c r="E2622" s="91" t="s">
        <v>8489</v>
      </c>
      <c r="F2622" s="91" t="s">
        <v>8490</v>
      </c>
      <c r="G2622" s="19" t="n">
        <v>5100</v>
      </c>
      <c r="H2622" s="97"/>
      <c r="I2622" s="97"/>
      <c r="J2622" s="97"/>
      <c r="K2622" s="97"/>
      <c r="L2622" s="97"/>
      <c r="M2622" s="30" t="s">
        <v>8491</v>
      </c>
      <c r="N2622" s="20" t="n">
        <v>43336</v>
      </c>
      <c r="O2622" s="207" t="s">
        <v>15</v>
      </c>
      <c r="P2622" s="97"/>
      <c r="Q2622" s="15" t="s">
        <v>45</v>
      </c>
    </row>
    <row r="2623" customFormat="false" ht="13.8" hidden="false" customHeight="false" outlineLevel="0" collapsed="false">
      <c r="A2623" s="348" t="s">
        <v>1746</v>
      </c>
      <c r="B2623" s="110" t="n">
        <v>0.428472222222222</v>
      </c>
      <c r="C2623" s="19" t="s">
        <v>8492</v>
      </c>
      <c r="D2623" s="19" t="s">
        <v>801</v>
      </c>
      <c r="E2623" s="19" t="s">
        <v>8493</v>
      </c>
      <c r="F2623" s="19" t="s">
        <v>8494</v>
      </c>
      <c r="G2623" s="19" t="s">
        <v>2594</v>
      </c>
      <c r="H2623" s="97"/>
      <c r="I2623" s="97"/>
      <c r="J2623" s="97"/>
      <c r="K2623" s="97"/>
      <c r="L2623" s="97"/>
      <c r="M2623" s="97"/>
      <c r="N2623" s="97"/>
      <c r="O2623" s="332" t="s">
        <v>8495</v>
      </c>
      <c r="P2623" s="19" t="n">
        <v>1</v>
      </c>
      <c r="Q2623" s="15" t="s">
        <v>45</v>
      </c>
    </row>
    <row r="2624" customFormat="false" ht="13.8" hidden="false" customHeight="false" outlineLevel="0" collapsed="false">
      <c r="A2624" s="348" t="s">
        <v>1696</v>
      </c>
      <c r="B2624" s="19" t="s">
        <v>1223</v>
      </c>
      <c r="C2624" s="19" t="s">
        <v>8496</v>
      </c>
      <c r="D2624" s="19" t="s">
        <v>476</v>
      </c>
      <c r="E2624" s="19" t="s">
        <v>8497</v>
      </c>
      <c r="F2624" s="19" t="s">
        <v>6479</v>
      </c>
      <c r="G2624" s="19" t="n">
        <v>4400</v>
      </c>
      <c r="H2624" s="97"/>
      <c r="I2624" s="97"/>
      <c r="J2624" s="97"/>
      <c r="K2624" s="97"/>
      <c r="L2624" s="97"/>
      <c r="M2624" s="30" t="s">
        <v>8498</v>
      </c>
      <c r="N2624" s="20" t="n">
        <v>43335</v>
      </c>
      <c r="O2624" s="207" t="s">
        <v>15</v>
      </c>
      <c r="P2624" s="19" t="n">
        <v>1</v>
      </c>
      <c r="Q2624" s="15" t="s">
        <v>45</v>
      </c>
    </row>
    <row r="2625" customFormat="false" ht="13.8" hidden="false" customHeight="false" outlineLevel="0" collapsed="false">
      <c r="A2625" s="348" t="s">
        <v>1758</v>
      </c>
      <c r="B2625" s="110" t="n">
        <v>0.4375</v>
      </c>
      <c r="C2625" s="91" t="s">
        <v>8499</v>
      </c>
      <c r="D2625" s="19" t="s">
        <v>476</v>
      </c>
      <c r="E2625" s="91" t="s">
        <v>8500</v>
      </c>
      <c r="F2625" s="97"/>
      <c r="G2625" s="19" t="s">
        <v>788</v>
      </c>
      <c r="H2625" s="97"/>
      <c r="I2625" s="97"/>
      <c r="J2625" s="97"/>
      <c r="K2625" s="97"/>
      <c r="L2625" s="97"/>
      <c r="M2625" s="97"/>
      <c r="N2625" s="97"/>
      <c r="O2625" s="494" t="s">
        <v>8501</v>
      </c>
      <c r="P2625" s="19" t="n">
        <v>1</v>
      </c>
      <c r="Q2625" s="15" t="s">
        <v>45</v>
      </c>
    </row>
    <row r="2626" customFormat="false" ht="13.8" hidden="false" customHeight="false" outlineLevel="0" collapsed="false">
      <c r="A2626" s="348" t="s">
        <v>1761</v>
      </c>
      <c r="B2626" s="19" t="s">
        <v>200</v>
      </c>
      <c r="C2626" s="98" t="s">
        <v>8502</v>
      </c>
      <c r="D2626" s="19" t="s">
        <v>4339</v>
      </c>
      <c r="E2626" s="91" t="s">
        <v>8503</v>
      </c>
      <c r="F2626" s="97"/>
      <c r="G2626" s="97"/>
      <c r="H2626" s="97"/>
      <c r="I2626" s="97"/>
      <c r="J2626" s="97"/>
      <c r="K2626" s="97"/>
      <c r="L2626" s="97"/>
      <c r="M2626" s="97"/>
      <c r="N2626" s="97"/>
      <c r="O2626" s="633" t="s">
        <v>8504</v>
      </c>
      <c r="P2626" s="19" t="n">
        <v>1</v>
      </c>
      <c r="Q2626" s="15" t="s">
        <v>45</v>
      </c>
    </row>
    <row r="2627" customFormat="false" ht="13.8" hidden="false" customHeight="false" outlineLevel="0" collapsed="false">
      <c r="A2627" s="348" t="s">
        <v>1765</v>
      </c>
      <c r="B2627" s="19" t="s">
        <v>8505</v>
      </c>
      <c r="C2627" s="19" t="s">
        <v>8506</v>
      </c>
      <c r="D2627" s="19" t="s">
        <v>476</v>
      </c>
      <c r="E2627" s="19" t="s">
        <v>8507</v>
      </c>
      <c r="F2627" s="19" t="s">
        <v>8508</v>
      </c>
      <c r="G2627" s="19" t="s">
        <v>501</v>
      </c>
      <c r="H2627" s="97"/>
      <c r="I2627" s="97"/>
      <c r="J2627" s="97"/>
      <c r="K2627" s="97"/>
      <c r="L2627" s="97"/>
      <c r="M2627" s="97"/>
      <c r="N2627" s="97"/>
      <c r="O2627" s="247" t="s">
        <v>8509</v>
      </c>
      <c r="P2627" s="19" t="n">
        <v>1</v>
      </c>
      <c r="Q2627" s="15" t="s">
        <v>45</v>
      </c>
    </row>
    <row r="2628" customFormat="false" ht="13.8" hidden="false" customHeight="false" outlineLevel="0" collapsed="false">
      <c r="A2628" s="348" t="s">
        <v>4300</v>
      </c>
      <c r="B2628" s="19" t="s">
        <v>940</v>
      </c>
      <c r="C2628" s="553" t="s">
        <v>8330</v>
      </c>
      <c r="D2628" s="19" t="s">
        <v>476</v>
      </c>
      <c r="E2628" s="91" t="s">
        <v>8510</v>
      </c>
      <c r="F2628" s="97"/>
      <c r="G2628" s="19" t="s">
        <v>1042</v>
      </c>
      <c r="H2628" s="97"/>
      <c r="I2628" s="97"/>
      <c r="J2628" s="97"/>
      <c r="K2628" s="97"/>
      <c r="L2628" s="97"/>
      <c r="M2628" s="97"/>
      <c r="N2628" s="97"/>
      <c r="O2628" s="380" t="s">
        <v>8511</v>
      </c>
      <c r="P2628" s="19" t="n">
        <v>1</v>
      </c>
      <c r="Q2628" s="15" t="s">
        <v>45</v>
      </c>
    </row>
    <row r="2629" customFormat="false" ht="13.8" hidden="false" customHeight="false" outlineLevel="0" collapsed="false">
      <c r="A2629" s="348" t="s">
        <v>6841</v>
      </c>
      <c r="B2629" s="19" t="s">
        <v>1988</v>
      </c>
      <c r="C2629" s="19" t="s">
        <v>8512</v>
      </c>
      <c r="D2629" s="19" t="s">
        <v>476</v>
      </c>
      <c r="E2629" s="91" t="s">
        <v>8513</v>
      </c>
      <c r="F2629" s="97"/>
      <c r="G2629" s="19" t="s">
        <v>1589</v>
      </c>
      <c r="H2629" s="97"/>
      <c r="I2629" s="97"/>
      <c r="J2629" s="97"/>
      <c r="K2629" s="97"/>
      <c r="L2629" s="97"/>
      <c r="M2629" s="97"/>
      <c r="N2629" s="97"/>
      <c r="O2629" s="634" t="s">
        <v>8514</v>
      </c>
      <c r="P2629" s="19" t="n">
        <v>1</v>
      </c>
      <c r="Q2629" s="15" t="s">
        <v>45</v>
      </c>
    </row>
    <row r="2630" customFormat="false" ht="13.8" hidden="false" customHeight="false" outlineLevel="0" collapsed="false">
      <c r="A2630" s="348" t="s">
        <v>4309</v>
      </c>
      <c r="B2630" s="19" t="s">
        <v>359</v>
      </c>
      <c r="C2630" s="19" t="s">
        <v>8515</v>
      </c>
      <c r="D2630" s="19" t="s">
        <v>4339</v>
      </c>
      <c r="E2630" s="91" t="s">
        <v>8516</v>
      </c>
      <c r="F2630" s="97"/>
      <c r="G2630" s="97"/>
      <c r="H2630" s="97"/>
      <c r="I2630" s="97"/>
      <c r="J2630" s="97"/>
      <c r="K2630" s="97"/>
      <c r="L2630" s="97"/>
      <c r="M2630" s="97"/>
      <c r="N2630" s="97"/>
      <c r="O2630" s="469" t="s">
        <v>8517</v>
      </c>
      <c r="P2630" s="19" t="n">
        <v>1</v>
      </c>
      <c r="Q2630" s="15" t="s">
        <v>45</v>
      </c>
    </row>
    <row r="2631" customFormat="false" ht="13.8" hidden="false" customHeight="false" outlineLevel="0" collapsed="false">
      <c r="A2631" s="348" t="s">
        <v>1781</v>
      </c>
      <c r="B2631" s="110" t="n">
        <v>0.511111111111111</v>
      </c>
      <c r="C2631" s="98" t="s">
        <v>8518</v>
      </c>
      <c r="D2631" s="19" t="s">
        <v>5138</v>
      </c>
      <c r="E2631" s="91" t="s">
        <v>8519</v>
      </c>
      <c r="F2631" s="19" t="s">
        <v>4852</v>
      </c>
      <c r="G2631" s="19" t="n">
        <v>5200</v>
      </c>
      <c r="H2631" s="97"/>
      <c r="I2631" s="97"/>
      <c r="J2631" s="97"/>
      <c r="K2631" s="97"/>
      <c r="L2631" s="97"/>
      <c r="M2631" s="19" t="s">
        <v>8520</v>
      </c>
      <c r="N2631" s="20" t="n">
        <v>43337</v>
      </c>
      <c r="O2631" s="207" t="s">
        <v>8521</v>
      </c>
      <c r="P2631" s="19" t="n">
        <v>1</v>
      </c>
      <c r="Q2631" s="15" t="s">
        <v>45</v>
      </c>
    </row>
    <row r="2632" customFormat="false" ht="13.8" hidden="false" customHeight="false" outlineLevel="0" collapsed="false">
      <c r="A2632" s="19" t="s">
        <v>8522</v>
      </c>
      <c r="B2632" s="19" t="s">
        <v>8522</v>
      </c>
      <c r="C2632" s="19" t="s">
        <v>8522</v>
      </c>
      <c r="D2632" s="19" t="s">
        <v>8522</v>
      </c>
      <c r="E2632" s="19" t="s">
        <v>8522</v>
      </c>
      <c r="F2632" s="19" t="s">
        <v>8522</v>
      </c>
      <c r="G2632" s="16" t="n">
        <v>4500</v>
      </c>
      <c r="K2632" s="97"/>
      <c r="L2632" s="427"/>
      <c r="M2632" s="635" t="s">
        <v>8523</v>
      </c>
      <c r="N2632" s="97"/>
      <c r="O2632" s="207" t="s">
        <v>15</v>
      </c>
      <c r="P2632" s="19" t="n">
        <v>1</v>
      </c>
      <c r="Q2632" s="15" t="s">
        <v>45</v>
      </c>
    </row>
    <row r="2633" customFormat="false" ht="13.8" hidden="false" customHeight="false" outlineLevel="0" collapsed="false">
      <c r="A2633" s="348" t="s">
        <v>1914</v>
      </c>
      <c r="B2633" s="110" t="n">
        <v>0.55</v>
      </c>
      <c r="C2633" s="19" t="n">
        <v>89162311208</v>
      </c>
      <c r="D2633" s="19" t="s">
        <v>110</v>
      </c>
      <c r="E2633" s="91" t="s">
        <v>8524</v>
      </c>
      <c r="F2633" s="19" t="s">
        <v>4820</v>
      </c>
      <c r="G2633" s="19" t="n">
        <v>6500</v>
      </c>
      <c r="H2633" s="97"/>
      <c r="I2633" s="97"/>
      <c r="J2633" s="97"/>
      <c r="K2633" s="97"/>
      <c r="M2633" s="24" t="s">
        <v>8525</v>
      </c>
      <c r="N2633" s="20" t="n">
        <v>43335</v>
      </c>
      <c r="O2633" s="207" t="s">
        <v>8526</v>
      </c>
      <c r="P2633" s="19" t="n">
        <v>1</v>
      </c>
      <c r="Q2633" s="15" t="s">
        <v>45</v>
      </c>
    </row>
    <row r="2634" customFormat="false" ht="13.8" hidden="false" customHeight="false" outlineLevel="0" collapsed="false">
      <c r="A2634" s="348" t="s">
        <v>1917</v>
      </c>
      <c r="B2634" s="19" t="s">
        <v>365</v>
      </c>
      <c r="C2634" s="91" t="s">
        <v>8527</v>
      </c>
      <c r="D2634" s="19" t="s">
        <v>4339</v>
      </c>
      <c r="E2634" s="91" t="s">
        <v>8528</v>
      </c>
      <c r="F2634" s="91" t="s">
        <v>8529</v>
      </c>
      <c r="G2634" s="97"/>
      <c r="H2634" s="19" t="s">
        <v>8530</v>
      </c>
      <c r="I2634" s="97"/>
      <c r="J2634" s="97"/>
      <c r="K2634" s="97"/>
      <c r="L2634" s="97"/>
      <c r="M2634" s="97"/>
      <c r="N2634" s="97"/>
      <c r="O2634" s="636" t="s">
        <v>8531</v>
      </c>
      <c r="P2634" s="19" t="n">
        <v>1</v>
      </c>
      <c r="Q2634" s="15" t="s">
        <v>45</v>
      </c>
    </row>
    <row r="2635" customFormat="false" ht="13.8" hidden="false" customHeight="false" outlineLevel="0" collapsed="false">
      <c r="A2635" s="348" t="s">
        <v>3008</v>
      </c>
      <c r="B2635" s="110" t="n">
        <v>0.564583333333333</v>
      </c>
      <c r="C2635" s="19" t="s">
        <v>8532</v>
      </c>
      <c r="D2635" s="19" t="s">
        <v>110</v>
      </c>
      <c r="E2635" s="19" t="s">
        <v>8533</v>
      </c>
      <c r="F2635" s="19" t="s">
        <v>8534</v>
      </c>
      <c r="G2635" s="19" t="n">
        <v>5400</v>
      </c>
      <c r="H2635" s="97"/>
      <c r="I2635" s="97"/>
      <c r="J2635" s="97"/>
      <c r="K2635" s="97"/>
      <c r="M2635" s="24" t="s">
        <v>8535</v>
      </c>
      <c r="N2635" s="20" t="n">
        <v>43340</v>
      </c>
      <c r="O2635" s="207" t="s">
        <v>15</v>
      </c>
      <c r="P2635" s="19" t="n">
        <v>1</v>
      </c>
      <c r="Q2635" s="15" t="s">
        <v>45</v>
      </c>
    </row>
    <row r="2636" customFormat="false" ht="13.8" hidden="false" customHeight="false" outlineLevel="0" collapsed="false">
      <c r="A2636" s="348" t="s">
        <v>3012</v>
      </c>
      <c r="B2636" s="19" t="s">
        <v>8398</v>
      </c>
      <c r="C2636" s="19" t="s">
        <v>8536</v>
      </c>
      <c r="D2636" s="19" t="s">
        <v>476</v>
      </c>
      <c r="E2636" s="91" t="s">
        <v>8537</v>
      </c>
      <c r="F2636" s="19" t="s">
        <v>8538</v>
      </c>
      <c r="G2636" s="19" t="n">
        <v>5500</v>
      </c>
      <c r="H2636" s="97"/>
      <c r="I2636" s="97"/>
      <c r="J2636" s="97"/>
      <c r="K2636" s="97"/>
      <c r="L2636" s="97"/>
      <c r="M2636" s="19" t="s">
        <v>8539</v>
      </c>
      <c r="N2636" s="20" t="n">
        <v>43336</v>
      </c>
      <c r="O2636" s="207" t="s">
        <v>15</v>
      </c>
      <c r="P2636" s="19" t="n">
        <v>1</v>
      </c>
      <c r="Q2636" s="15" t="s">
        <v>45</v>
      </c>
    </row>
    <row r="2637" customFormat="false" ht="13.8" hidden="false" customHeight="false" outlineLevel="0" collapsed="false">
      <c r="A2637" s="348" t="s">
        <v>1798</v>
      </c>
      <c r="B2637" s="19" t="s">
        <v>708</v>
      </c>
      <c r="C2637" s="19" t="s">
        <v>8540</v>
      </c>
      <c r="D2637" s="19" t="s">
        <v>4339</v>
      </c>
      <c r="E2637" s="19" t="s">
        <v>8541</v>
      </c>
      <c r="F2637" s="97"/>
      <c r="G2637" s="97"/>
      <c r="H2637" s="97"/>
      <c r="I2637" s="97"/>
      <c r="J2637" s="97"/>
      <c r="K2637" s="97"/>
      <c r="L2637" s="97"/>
      <c r="M2637" s="97"/>
      <c r="N2637" s="97"/>
      <c r="O2637" s="637" t="s">
        <v>8542</v>
      </c>
      <c r="P2637" s="19" t="n">
        <v>1</v>
      </c>
      <c r="Q2637" s="15" t="s">
        <v>45</v>
      </c>
    </row>
    <row r="2638" customFormat="false" ht="13.8" hidden="false" customHeight="false" outlineLevel="0" collapsed="false">
      <c r="A2638" s="348" t="s">
        <v>1801</v>
      </c>
      <c r="B2638" s="19" t="s">
        <v>8543</v>
      </c>
      <c r="C2638" s="19" t="s">
        <v>8544</v>
      </c>
      <c r="D2638" s="19" t="s">
        <v>476</v>
      </c>
      <c r="E2638" s="91" t="s">
        <v>8545</v>
      </c>
      <c r="F2638" s="19" t="s">
        <v>8546</v>
      </c>
      <c r="G2638" s="19" t="n">
        <v>5000</v>
      </c>
      <c r="H2638" s="97"/>
      <c r="I2638" s="97"/>
      <c r="J2638" s="97"/>
      <c r="K2638" s="97"/>
      <c r="L2638" s="97"/>
      <c r="M2638" s="19" t="s">
        <v>8547</v>
      </c>
      <c r="N2638" s="20" t="n">
        <v>43337</v>
      </c>
      <c r="O2638" s="207" t="s">
        <v>15</v>
      </c>
      <c r="P2638" s="19" t="n">
        <v>1</v>
      </c>
      <c r="Q2638" s="15" t="s">
        <v>45</v>
      </c>
    </row>
    <row r="2639" customFormat="false" ht="13.8" hidden="false" customHeight="false" outlineLevel="0" collapsed="false">
      <c r="A2639" s="348" t="s">
        <v>3427</v>
      </c>
      <c r="B2639" s="19" t="s">
        <v>2913</v>
      </c>
      <c r="C2639" s="24" t="s">
        <v>8548</v>
      </c>
      <c r="D2639" s="19" t="s">
        <v>4339</v>
      </c>
      <c r="E2639" s="91" t="s">
        <v>8549</v>
      </c>
      <c r="F2639" s="19" t="s">
        <v>8550</v>
      </c>
      <c r="G2639" s="19" t="n">
        <v>11400</v>
      </c>
      <c r="H2639" s="97"/>
      <c r="I2639" s="97"/>
      <c r="J2639" s="97"/>
      <c r="K2639" s="97"/>
      <c r="L2639" s="97"/>
      <c r="M2639" s="19" t="s">
        <v>8551</v>
      </c>
      <c r="N2639" s="20" t="n">
        <v>43334</v>
      </c>
      <c r="O2639" s="207" t="s">
        <v>15</v>
      </c>
      <c r="P2639" s="19" t="n">
        <v>1</v>
      </c>
      <c r="Q2639" s="15" t="s">
        <v>45</v>
      </c>
    </row>
    <row r="2640" customFormat="false" ht="13.8" hidden="false" customHeight="false" outlineLevel="0" collapsed="false">
      <c r="A2640" s="348" t="s">
        <v>3024</v>
      </c>
      <c r="B2640" s="20" t="n">
        <v>43296</v>
      </c>
      <c r="C2640" s="98" t="s">
        <v>8552</v>
      </c>
      <c r="D2640" s="19" t="s">
        <v>4339</v>
      </c>
      <c r="E2640" s="91" t="s">
        <v>8553</v>
      </c>
      <c r="F2640" s="19" t="s">
        <v>48</v>
      </c>
      <c r="G2640" s="19" t="n">
        <v>4800</v>
      </c>
      <c r="H2640" s="97"/>
      <c r="I2640" s="97"/>
      <c r="J2640" s="97"/>
      <c r="K2640" s="97"/>
      <c r="L2640" s="97"/>
      <c r="M2640" s="19" t="s">
        <v>8554</v>
      </c>
      <c r="N2640" s="20" t="n">
        <v>43336</v>
      </c>
      <c r="O2640" s="207" t="s">
        <v>15</v>
      </c>
      <c r="P2640" s="19" t="n">
        <v>1</v>
      </c>
      <c r="Q2640" s="15" t="s">
        <v>45</v>
      </c>
    </row>
    <row r="2641" customFormat="false" ht="13.8" hidden="false" customHeight="false" outlineLevel="0" collapsed="false">
      <c r="A2641" s="348" t="s">
        <v>8555</v>
      </c>
      <c r="B2641" s="19" t="s">
        <v>7805</v>
      </c>
      <c r="C2641" s="19" t="s">
        <v>8556</v>
      </c>
      <c r="D2641" s="19" t="s">
        <v>476</v>
      </c>
      <c r="E2641" s="19" t="s">
        <v>8557</v>
      </c>
      <c r="F2641" s="97"/>
      <c r="G2641" s="19" t="s">
        <v>564</v>
      </c>
      <c r="H2641" s="97"/>
      <c r="I2641" s="97"/>
      <c r="J2641" s="97"/>
      <c r="K2641" s="97"/>
      <c r="L2641" s="97"/>
      <c r="M2641" s="97"/>
      <c r="N2641" s="97"/>
      <c r="O2641" s="337" t="s">
        <v>8558</v>
      </c>
      <c r="P2641" s="19" t="n">
        <v>1</v>
      </c>
      <c r="Q2641" s="15" t="s">
        <v>45</v>
      </c>
    </row>
    <row r="2642" customFormat="false" ht="13.8" hidden="false" customHeight="false" outlineLevel="0" collapsed="false">
      <c r="A2642" s="298" t="s">
        <v>2225</v>
      </c>
      <c r="B2642" s="97"/>
      <c r="C2642" s="97"/>
      <c r="D2642" s="97"/>
      <c r="E2642" s="97"/>
      <c r="F2642" s="97"/>
      <c r="G2642" s="97"/>
      <c r="H2642" s="19" t="n">
        <v>8200</v>
      </c>
      <c r="I2642" s="97"/>
      <c r="J2642" s="97"/>
      <c r="K2642" s="97"/>
      <c r="L2642" s="97"/>
      <c r="M2642" s="19" t="s">
        <v>8559</v>
      </c>
      <c r="N2642" s="19"/>
      <c r="O2642" s="207" t="s">
        <v>8560</v>
      </c>
      <c r="P2642" s="19" t="n">
        <v>1</v>
      </c>
      <c r="Q2642" s="15" t="s">
        <v>45</v>
      </c>
    </row>
    <row r="2643" customFormat="false" ht="13.8" hidden="false" customHeight="false" outlineLevel="0" collapsed="false">
      <c r="A2643" s="298" t="s">
        <v>2225</v>
      </c>
      <c r="B2643" s="97"/>
      <c r="C2643" s="97"/>
      <c r="D2643" s="97"/>
      <c r="E2643" s="97"/>
      <c r="F2643" s="97"/>
      <c r="G2643" s="97"/>
      <c r="H2643" s="19" t="n">
        <v>2650</v>
      </c>
      <c r="I2643" s="97"/>
      <c r="J2643" s="97"/>
      <c r="K2643" s="97"/>
      <c r="L2643" s="97"/>
      <c r="M2643" s="34" t="s">
        <v>8561</v>
      </c>
      <c r="N2643" s="34"/>
      <c r="O2643" s="207" t="s">
        <v>8562</v>
      </c>
      <c r="P2643" s="19" t="n">
        <v>1</v>
      </c>
      <c r="Q2643" s="15" t="s">
        <v>45</v>
      </c>
    </row>
    <row r="2644" customFormat="false" ht="13.8" hidden="false" customHeight="false" outlineLevel="0" collapsed="false">
      <c r="A2644" s="298" t="s">
        <v>2225</v>
      </c>
      <c r="B2644" s="97"/>
      <c r="C2644" s="97"/>
      <c r="D2644" s="97"/>
      <c r="E2644" s="97"/>
      <c r="F2644" s="97"/>
      <c r="G2644" s="97"/>
      <c r="H2644" s="19" t="n">
        <v>8000</v>
      </c>
      <c r="I2644" s="97"/>
      <c r="J2644" s="97"/>
      <c r="K2644" s="97"/>
      <c r="L2644" s="97"/>
      <c r="M2644" s="19" t="s">
        <v>5027</v>
      </c>
      <c r="N2644" s="97"/>
      <c r="O2644" s="207" t="s">
        <v>8563</v>
      </c>
      <c r="P2644" s="19" t="n">
        <v>1</v>
      </c>
      <c r="Q2644" s="15" t="s">
        <v>45</v>
      </c>
    </row>
    <row r="2645" customFormat="false" ht="13.8" hidden="false" customHeight="false" outlineLevel="0" collapsed="false">
      <c r="A2645" s="348" t="s">
        <v>3031</v>
      </c>
      <c r="B2645" s="97"/>
      <c r="C2645" s="19" t="s">
        <v>8564</v>
      </c>
      <c r="D2645" s="97"/>
      <c r="E2645" s="19" t="s">
        <v>8565</v>
      </c>
      <c r="F2645" s="97"/>
      <c r="G2645" s="19" t="s">
        <v>8566</v>
      </c>
      <c r="H2645" s="97"/>
      <c r="I2645" s="97"/>
      <c r="J2645" s="97"/>
      <c r="K2645" s="97"/>
      <c r="L2645" s="97"/>
      <c r="M2645" s="97"/>
      <c r="N2645" s="97"/>
      <c r="O2645" s="95" t="s">
        <v>8567</v>
      </c>
      <c r="P2645" s="19" t="n">
        <v>1</v>
      </c>
      <c r="Q2645" s="15" t="s">
        <v>45</v>
      </c>
    </row>
    <row r="2646" customFormat="false" ht="13.8" hidden="false" customHeight="false" outlineLevel="0" collapsed="false">
      <c r="A2646" s="348" t="s">
        <v>3037</v>
      </c>
      <c r="B2646" s="110" t="n">
        <v>0.71875</v>
      </c>
      <c r="C2646" s="91" t="s">
        <v>8568</v>
      </c>
      <c r="D2646" s="19" t="s">
        <v>4339</v>
      </c>
      <c r="E2646" s="91" t="s">
        <v>8569</v>
      </c>
      <c r="F2646" s="97"/>
      <c r="G2646" s="19" t="n">
        <v>5100</v>
      </c>
      <c r="H2646" s="97"/>
      <c r="I2646" s="97"/>
      <c r="J2646" s="97"/>
      <c r="K2646" s="97"/>
      <c r="L2646" s="97"/>
      <c r="M2646" s="19" t="s">
        <v>8570</v>
      </c>
      <c r="N2646" s="20" t="n">
        <v>43335</v>
      </c>
      <c r="O2646" s="207" t="s">
        <v>15</v>
      </c>
      <c r="P2646" s="19" t="n">
        <v>1</v>
      </c>
      <c r="Q2646" s="15" t="s">
        <v>45</v>
      </c>
    </row>
    <row r="2647" customFormat="false" ht="13.8" hidden="false" customHeight="false" outlineLevel="0" collapsed="false">
      <c r="A2647" s="348" t="s">
        <v>3043</v>
      </c>
      <c r="B2647" s="97"/>
      <c r="C2647" s="91" t="s">
        <v>8571</v>
      </c>
      <c r="D2647" s="97"/>
      <c r="E2647" s="19" t="s">
        <v>8572</v>
      </c>
      <c r="F2647" s="97"/>
      <c r="G2647" s="19" t="s">
        <v>734</v>
      </c>
      <c r="H2647" s="97"/>
      <c r="I2647" s="97"/>
      <c r="J2647" s="97"/>
      <c r="K2647" s="97"/>
      <c r="L2647" s="97"/>
      <c r="M2647" s="97"/>
      <c r="N2647" s="97"/>
      <c r="O2647" s="638" t="s">
        <v>8573</v>
      </c>
      <c r="P2647" s="19" t="n">
        <v>1</v>
      </c>
      <c r="Q2647" s="15" t="s">
        <v>45</v>
      </c>
    </row>
    <row r="2648" customFormat="false" ht="13.8" hidden="false" customHeight="false" outlineLevel="0" collapsed="false">
      <c r="A2648" s="348" t="s">
        <v>3047</v>
      </c>
      <c r="B2648" s="19" t="s">
        <v>1622</v>
      </c>
      <c r="C2648" s="98" t="s">
        <v>8574</v>
      </c>
      <c r="D2648" s="19" t="s">
        <v>4339</v>
      </c>
      <c r="E2648" s="91" t="s">
        <v>8575</v>
      </c>
      <c r="F2648" s="19" t="s">
        <v>48</v>
      </c>
      <c r="G2648" s="19" t="s">
        <v>5533</v>
      </c>
      <c r="H2648" s="97"/>
      <c r="I2648" s="97"/>
      <c r="J2648" s="97"/>
      <c r="K2648" s="97"/>
      <c r="L2648" s="97"/>
      <c r="M2648" s="97"/>
      <c r="N2648" s="97"/>
      <c r="O2648" s="247" t="s">
        <v>8576</v>
      </c>
      <c r="P2648" s="19" t="n">
        <v>1</v>
      </c>
      <c r="Q2648" s="15" t="s">
        <v>45</v>
      </c>
    </row>
    <row r="2649" customFormat="false" ht="13.8" hidden="false" customHeight="false" outlineLevel="0" collapsed="false">
      <c r="A2649" s="3" t="s">
        <v>34</v>
      </c>
      <c r="B2649" s="59" t="s">
        <v>1</v>
      </c>
      <c r="C2649" s="4" t="s">
        <v>35</v>
      </c>
      <c r="D2649" s="4" t="s">
        <v>3</v>
      </c>
      <c r="E2649" s="4" t="s">
        <v>1021</v>
      </c>
      <c r="F2649" s="5" t="s">
        <v>37</v>
      </c>
      <c r="G2649" s="4" t="s">
        <v>38</v>
      </c>
      <c r="H2649" s="6" t="s">
        <v>39</v>
      </c>
      <c r="I2649" s="6"/>
      <c r="J2649" s="6"/>
      <c r="K2649" s="6" t="s">
        <v>40</v>
      </c>
      <c r="L2649" s="6"/>
      <c r="M2649" s="4" t="s">
        <v>41</v>
      </c>
      <c r="N2649" s="6" t="s">
        <v>42</v>
      </c>
      <c r="O2649" s="370" t="s">
        <v>43</v>
      </c>
      <c r="P2649" s="4" t="s">
        <v>44</v>
      </c>
      <c r="Q2649" s="15" t="s">
        <v>45</v>
      </c>
    </row>
    <row r="2650" customFormat="false" ht="13.8" hidden="false" customHeight="false" outlineLevel="0" collapsed="false">
      <c r="A2650" s="60" t="n">
        <v>43334</v>
      </c>
      <c r="B2650" s="374" t="s">
        <v>311</v>
      </c>
      <c r="C2650" s="62"/>
      <c r="D2650" s="62"/>
      <c r="E2650" s="63"/>
      <c r="F2650" s="64" t="n">
        <f aca="false">G2650+H2650+K2650</f>
        <v>70000</v>
      </c>
      <c r="G2650" s="65" t="n">
        <f aca="false">SUM(G2651:G2680)</f>
        <v>61500</v>
      </c>
      <c r="H2650" s="131" t="n">
        <f aca="false">SUM(H2651:H2680)</f>
        <v>8500</v>
      </c>
      <c r="I2650" s="65"/>
      <c r="J2650" s="65"/>
      <c r="K2650" s="65" t="n">
        <f aca="false">SUM(K2651:K2689)</f>
        <v>0</v>
      </c>
      <c r="L2650" s="65"/>
      <c r="M2650" s="281"/>
      <c r="N2650" s="281"/>
      <c r="O2650" s="62"/>
      <c r="P2650" s="65" t="n">
        <f aca="false">SUM(P2651:P24599)</f>
        <v>1.29823819048119E+032</v>
      </c>
      <c r="Q2650" s="15" t="s">
        <v>45</v>
      </c>
    </row>
    <row r="2651" customFormat="false" ht="13.8" hidden="false" customHeight="false" outlineLevel="0" collapsed="false">
      <c r="A2651" s="348" t="s">
        <v>1810</v>
      </c>
      <c r="B2651" s="110" t="n">
        <v>0.375694444444444</v>
      </c>
      <c r="C2651" s="329" t="s">
        <v>8577</v>
      </c>
      <c r="D2651" s="19" t="s">
        <v>687</v>
      </c>
      <c r="E2651" s="91" t="s">
        <v>8578</v>
      </c>
      <c r="F2651" s="19" t="s">
        <v>3336</v>
      </c>
      <c r="G2651" s="19" t="n">
        <v>14200</v>
      </c>
      <c r="H2651" s="97"/>
      <c r="I2651" s="97"/>
      <c r="J2651" s="97"/>
      <c r="K2651" s="97"/>
      <c r="L2651" s="97"/>
      <c r="M2651" s="30" t="s">
        <v>8579</v>
      </c>
      <c r="N2651" s="20" t="n">
        <v>43339</v>
      </c>
      <c r="O2651" s="207" t="s">
        <v>8580</v>
      </c>
      <c r="P2651" s="19" t="n">
        <v>1</v>
      </c>
      <c r="Q2651" s="15" t="s">
        <v>45</v>
      </c>
    </row>
    <row r="2652" customFormat="false" ht="13.8" hidden="false" customHeight="false" outlineLevel="0" collapsed="false">
      <c r="A2652" s="348" t="s">
        <v>1814</v>
      </c>
      <c r="B2652" s="110" t="n">
        <v>0.385416666666667</v>
      </c>
      <c r="C2652" s="91" t="s">
        <v>8581</v>
      </c>
      <c r="D2652" s="19" t="s">
        <v>110</v>
      </c>
      <c r="E2652" s="91" t="s">
        <v>8582</v>
      </c>
      <c r="F2652" s="19" t="s">
        <v>48</v>
      </c>
      <c r="G2652" s="19" t="n">
        <v>6500</v>
      </c>
      <c r="H2652" s="97"/>
      <c r="I2652" s="97"/>
      <c r="J2652" s="97"/>
      <c r="K2652" s="97"/>
      <c r="L2652" s="97"/>
      <c r="M2652" s="30" t="s">
        <v>8583</v>
      </c>
      <c r="N2652" s="20" t="n">
        <v>43335</v>
      </c>
      <c r="O2652" s="207" t="s">
        <v>15</v>
      </c>
      <c r="P2652" s="19" t="n">
        <v>1</v>
      </c>
      <c r="Q2652" s="15" t="s">
        <v>45</v>
      </c>
    </row>
    <row r="2653" customFormat="false" ht="13.8" hidden="false" customHeight="false" outlineLevel="0" collapsed="false">
      <c r="A2653" s="348" t="s">
        <v>1819</v>
      </c>
      <c r="B2653" s="110" t="n">
        <v>0.391666666666667</v>
      </c>
      <c r="C2653" s="19" t="s">
        <v>8584</v>
      </c>
      <c r="D2653" s="19" t="s">
        <v>110</v>
      </c>
      <c r="E2653" s="91" t="s">
        <v>8585</v>
      </c>
      <c r="F2653" s="19" t="s">
        <v>48</v>
      </c>
      <c r="G2653" s="19" t="n">
        <v>2100</v>
      </c>
      <c r="H2653" s="97"/>
      <c r="I2653" s="97"/>
      <c r="J2653" s="97"/>
      <c r="K2653" s="97"/>
      <c r="M2653" s="24" t="s">
        <v>8586</v>
      </c>
      <c r="N2653" s="20" t="n">
        <v>43337</v>
      </c>
      <c r="O2653" s="207" t="s">
        <v>8587</v>
      </c>
      <c r="P2653" s="19" t="n">
        <v>1</v>
      </c>
      <c r="Q2653" s="15" t="s">
        <v>45</v>
      </c>
    </row>
    <row r="2654" customFormat="false" ht="13.8" hidden="false" customHeight="false" outlineLevel="0" collapsed="false">
      <c r="A2654" s="348" t="s">
        <v>1673</v>
      </c>
      <c r="B2654" s="110" t="n">
        <v>0.394444444444444</v>
      </c>
      <c r="C2654" s="19" t="n">
        <v>79647660062</v>
      </c>
      <c r="D2654" s="19" t="s">
        <v>110</v>
      </c>
      <c r="E2654" s="490" t="s">
        <v>8588</v>
      </c>
      <c r="F2654" s="91" t="s">
        <v>8589</v>
      </c>
      <c r="G2654" s="97"/>
      <c r="H2654" s="19" t="s">
        <v>3876</v>
      </c>
      <c r="I2654" s="19"/>
      <c r="J2654" s="19"/>
      <c r="K2654" s="19" t="s">
        <v>7955</v>
      </c>
      <c r="L2654" s="19"/>
      <c r="M2654" s="19" t="s">
        <v>3732</v>
      </c>
      <c r="N2654" s="19" t="s">
        <v>3731</v>
      </c>
      <c r="O2654" s="248" t="s">
        <v>8590</v>
      </c>
      <c r="P2654" s="19" t="s">
        <v>5450</v>
      </c>
      <c r="Q2654" s="15" t="s">
        <v>45</v>
      </c>
    </row>
    <row r="2655" customFormat="false" ht="13.8" hidden="false" customHeight="false" outlineLevel="0" collapsed="false">
      <c r="A2655" s="348" t="s">
        <v>1678</v>
      </c>
      <c r="B2655" s="97"/>
      <c r="C2655" s="19" t="s">
        <v>8591</v>
      </c>
      <c r="D2655" s="19" t="s">
        <v>476</v>
      </c>
      <c r="E2655" s="19" t="s">
        <v>8592</v>
      </c>
      <c r="F2655" s="97"/>
      <c r="G2655" s="19" t="s">
        <v>8593</v>
      </c>
      <c r="H2655" s="97"/>
      <c r="I2655" s="97"/>
      <c r="J2655" s="97"/>
      <c r="K2655" s="97"/>
      <c r="L2655" s="97"/>
      <c r="M2655" s="97"/>
      <c r="N2655" s="97"/>
      <c r="O2655" s="248" t="s">
        <v>8594</v>
      </c>
      <c r="P2655" s="19" t="n">
        <v>1</v>
      </c>
      <c r="Q2655" s="15" t="s">
        <v>45</v>
      </c>
    </row>
    <row r="2656" customFormat="false" ht="13.8" hidden="false" customHeight="false" outlineLevel="0" collapsed="false">
      <c r="A2656" s="348" t="s">
        <v>1732</v>
      </c>
      <c r="B2656" s="110" t="n">
        <v>0.404861111111111</v>
      </c>
      <c r="C2656" s="19" t="s">
        <v>8595</v>
      </c>
      <c r="D2656" s="19" t="s">
        <v>110</v>
      </c>
      <c r="E2656" s="19" t="s">
        <v>8596</v>
      </c>
      <c r="F2656" s="19" t="s">
        <v>8597</v>
      </c>
      <c r="G2656" s="19" t="s">
        <v>1379</v>
      </c>
      <c r="H2656" s="97"/>
      <c r="I2656" s="97"/>
      <c r="J2656" s="97"/>
      <c r="K2656" s="97"/>
      <c r="L2656" s="97"/>
      <c r="M2656" s="97"/>
      <c r="N2656" s="97"/>
      <c r="O2656" s="247" t="s">
        <v>8598</v>
      </c>
      <c r="P2656" s="19" t="n">
        <v>1</v>
      </c>
      <c r="Q2656" s="15" t="s">
        <v>45</v>
      </c>
    </row>
    <row r="2657" customFormat="false" ht="13.8" hidden="false" customHeight="false" outlineLevel="0" collapsed="false">
      <c r="A2657" s="348" t="s">
        <v>1833</v>
      </c>
      <c r="B2657" s="97"/>
      <c r="C2657" s="363" t="s">
        <v>8599</v>
      </c>
      <c r="D2657" s="19" t="s">
        <v>476</v>
      </c>
      <c r="E2657" s="19" t="s">
        <v>8600</v>
      </c>
      <c r="F2657" s="97"/>
      <c r="G2657" s="19" t="s">
        <v>8601</v>
      </c>
      <c r="H2657" s="97"/>
      <c r="I2657" s="97"/>
      <c r="J2657" s="97"/>
      <c r="K2657" s="97"/>
      <c r="L2657" s="97"/>
      <c r="M2657" s="97"/>
      <c r="N2657" s="97"/>
      <c r="O2657" s="247" t="s">
        <v>8602</v>
      </c>
      <c r="P2657" s="19" t="n">
        <v>1</v>
      </c>
      <c r="Q2657" s="15" t="s">
        <v>45</v>
      </c>
    </row>
    <row r="2658" customFormat="false" ht="13.8" hidden="false" customHeight="false" outlineLevel="0" collapsed="false">
      <c r="A2658" s="348" t="s">
        <v>1839</v>
      </c>
      <c r="B2658" s="97"/>
      <c r="C2658" s="91" t="s">
        <v>8603</v>
      </c>
      <c r="D2658" s="19" t="s">
        <v>476</v>
      </c>
      <c r="E2658" s="91" t="s">
        <v>8604</v>
      </c>
      <c r="F2658" s="97"/>
      <c r="G2658" s="19" t="n">
        <v>7000</v>
      </c>
      <c r="H2658" s="97"/>
      <c r="I2658" s="97"/>
      <c r="J2658" s="97"/>
      <c r="K2658" s="97"/>
      <c r="L2658" s="97"/>
      <c r="M2658" s="97"/>
      <c r="N2658" s="20" t="n">
        <v>43334</v>
      </c>
      <c r="O2658" s="207" t="s">
        <v>15</v>
      </c>
      <c r="P2658" s="19" t="n">
        <v>1</v>
      </c>
      <c r="Q2658" s="15" t="s">
        <v>45</v>
      </c>
    </row>
    <row r="2659" customFormat="false" ht="13.8" hidden="false" customHeight="false" outlineLevel="0" collapsed="false">
      <c r="A2659" s="348" t="s">
        <v>1746</v>
      </c>
      <c r="B2659" s="97"/>
      <c r="C2659" s="19" t="n">
        <v>84991431661</v>
      </c>
      <c r="D2659" s="19" t="s">
        <v>476</v>
      </c>
      <c r="E2659" s="19" t="s">
        <v>8605</v>
      </c>
      <c r="F2659" s="19" t="s">
        <v>8606</v>
      </c>
      <c r="G2659" s="19"/>
      <c r="H2659" s="19" t="n">
        <v>5000</v>
      </c>
      <c r="I2659" s="97"/>
      <c r="J2659" s="97"/>
      <c r="K2659" s="97"/>
      <c r="L2659" s="97"/>
      <c r="M2659" s="97"/>
      <c r="N2659" s="97"/>
      <c r="O2659" s="247" t="s">
        <v>8602</v>
      </c>
      <c r="P2659" s="19" t="n">
        <v>1</v>
      </c>
      <c r="Q2659" s="15" t="s">
        <v>45</v>
      </c>
    </row>
    <row r="2660" customFormat="false" ht="13.8" hidden="false" customHeight="false" outlineLevel="0" collapsed="false">
      <c r="A2660" s="348" t="s">
        <v>1696</v>
      </c>
      <c r="B2660" s="110" t="n">
        <v>0.442361111111111</v>
      </c>
      <c r="C2660" s="91" t="s">
        <v>8607</v>
      </c>
      <c r="D2660" s="19" t="s">
        <v>687</v>
      </c>
      <c r="E2660" s="91" t="s">
        <v>8608</v>
      </c>
      <c r="F2660" s="19" t="s">
        <v>48</v>
      </c>
      <c r="G2660" s="19" t="n">
        <v>5700</v>
      </c>
      <c r="H2660" s="97"/>
      <c r="I2660" s="97"/>
      <c r="J2660" s="97"/>
      <c r="K2660" s="97"/>
      <c r="L2660" s="97"/>
      <c r="M2660" s="19" t="s">
        <v>8609</v>
      </c>
      <c r="N2660" s="20" t="n">
        <v>43335</v>
      </c>
      <c r="O2660" s="207" t="s">
        <v>8610</v>
      </c>
      <c r="P2660" s="19" t="n">
        <v>1</v>
      </c>
      <c r="Q2660" s="15" t="s">
        <v>45</v>
      </c>
    </row>
    <row r="2661" customFormat="false" ht="13.8" hidden="false" customHeight="false" outlineLevel="0" collapsed="false">
      <c r="A2661" s="348" t="s">
        <v>1758</v>
      </c>
      <c r="B2661" s="19" t="s">
        <v>556</v>
      </c>
      <c r="C2661" s="19" t="s">
        <v>8611</v>
      </c>
      <c r="D2661" s="19" t="s">
        <v>476</v>
      </c>
      <c r="E2661" s="91" t="s">
        <v>8612</v>
      </c>
      <c r="F2661" s="19" t="s">
        <v>8613</v>
      </c>
      <c r="G2661" s="19" t="n">
        <v>4100</v>
      </c>
      <c r="H2661" s="97"/>
      <c r="I2661" s="97"/>
      <c r="J2661" s="97"/>
      <c r="K2661" s="97"/>
      <c r="L2661" s="97"/>
      <c r="M2661" s="19" t="s">
        <v>8614</v>
      </c>
      <c r="N2661" s="20" t="n">
        <v>43335</v>
      </c>
      <c r="O2661" s="207" t="s">
        <v>15</v>
      </c>
      <c r="P2661" s="97"/>
      <c r="Q2661" s="15" t="s">
        <v>45</v>
      </c>
    </row>
    <row r="2662" customFormat="false" ht="13.8" hidden="false" customHeight="false" outlineLevel="0" collapsed="false">
      <c r="A2662" s="348" t="s">
        <v>1761</v>
      </c>
      <c r="B2662" s="150" t="n">
        <v>43415</v>
      </c>
      <c r="C2662" s="19" t="s">
        <v>8615</v>
      </c>
      <c r="D2662" s="19" t="s">
        <v>476</v>
      </c>
      <c r="E2662" s="19" t="s">
        <v>8616</v>
      </c>
      <c r="F2662" s="19" t="s">
        <v>8617</v>
      </c>
      <c r="G2662" s="19" t="n">
        <v>5700</v>
      </c>
      <c r="H2662" s="97"/>
      <c r="I2662" s="97"/>
      <c r="J2662" s="97"/>
      <c r="K2662" s="97"/>
      <c r="L2662" s="97"/>
      <c r="M2662" s="19" t="s">
        <v>8618</v>
      </c>
      <c r="N2662" s="20" t="n">
        <v>43342</v>
      </c>
      <c r="O2662" s="207" t="s">
        <v>15</v>
      </c>
      <c r="P2662" s="97"/>
      <c r="Q2662" s="15" t="s">
        <v>45</v>
      </c>
    </row>
    <row r="2663" customFormat="false" ht="13.8" hidden="false" customHeight="false" outlineLevel="0" collapsed="false">
      <c r="A2663" s="348" t="s">
        <v>1765</v>
      </c>
      <c r="B2663" s="19" t="s">
        <v>556</v>
      </c>
      <c r="C2663" s="19" t="s">
        <v>8619</v>
      </c>
      <c r="D2663" s="19" t="s">
        <v>4339</v>
      </c>
      <c r="E2663" s="91" t="s">
        <v>8620</v>
      </c>
      <c r="F2663" s="97"/>
      <c r="G2663" s="97"/>
      <c r="H2663" s="97"/>
      <c r="I2663" s="97"/>
      <c r="J2663" s="97"/>
      <c r="K2663" s="97"/>
      <c r="L2663" s="97"/>
      <c r="M2663" s="97"/>
      <c r="N2663" s="97"/>
      <c r="O2663" s="217" t="s">
        <v>8621</v>
      </c>
      <c r="P2663" s="19" t="n">
        <v>1</v>
      </c>
      <c r="Q2663" s="15" t="s">
        <v>45</v>
      </c>
    </row>
    <row r="2664" customFormat="false" ht="13.8" hidden="false" customHeight="false" outlineLevel="0" collapsed="false">
      <c r="A2664" s="348" t="s">
        <v>4300</v>
      </c>
      <c r="B2664" s="19" t="s">
        <v>214</v>
      </c>
      <c r="C2664" s="24" t="s">
        <v>8622</v>
      </c>
      <c r="D2664" s="19" t="s">
        <v>4339</v>
      </c>
      <c r="E2664" s="91" t="s">
        <v>8623</v>
      </c>
      <c r="F2664" s="19" t="s">
        <v>5574</v>
      </c>
      <c r="G2664" s="97"/>
      <c r="H2664" s="97"/>
      <c r="I2664" s="97"/>
      <c r="J2664" s="97"/>
      <c r="K2664" s="97"/>
      <c r="L2664" s="97"/>
      <c r="M2664" s="19" t="s">
        <v>8624</v>
      </c>
      <c r="N2664" s="97"/>
      <c r="O2664" s="217" t="s">
        <v>8625</v>
      </c>
      <c r="P2664" s="19" t="n">
        <v>1</v>
      </c>
      <c r="Q2664" s="15" t="s">
        <v>45</v>
      </c>
    </row>
    <row r="2665" customFormat="false" ht="13.8" hidden="false" customHeight="false" outlineLevel="0" collapsed="false">
      <c r="A2665" s="348" t="s">
        <v>4304</v>
      </c>
      <c r="B2665" s="19" t="s">
        <v>589</v>
      </c>
      <c r="C2665" s="19" t="s">
        <v>8626</v>
      </c>
      <c r="D2665" s="19" t="s">
        <v>476</v>
      </c>
      <c r="E2665" s="91" t="s">
        <v>8627</v>
      </c>
      <c r="F2665" s="19" t="s">
        <v>8628</v>
      </c>
      <c r="G2665" s="19" t="n">
        <v>1600</v>
      </c>
      <c r="H2665" s="97"/>
      <c r="I2665" s="97"/>
      <c r="J2665" s="97"/>
      <c r="K2665" s="97"/>
      <c r="L2665" s="97"/>
      <c r="M2665" s="97"/>
      <c r="N2665" s="20" t="n">
        <v>43335</v>
      </c>
      <c r="O2665" s="207" t="s">
        <v>15</v>
      </c>
      <c r="P2665" s="97"/>
      <c r="Q2665" s="15" t="s">
        <v>45</v>
      </c>
    </row>
    <row r="2666" customFormat="false" ht="13.8" hidden="false" customHeight="false" outlineLevel="0" collapsed="false">
      <c r="A2666" s="19" t="s">
        <v>8629</v>
      </c>
      <c r="B2666" s="19" t="s">
        <v>8629</v>
      </c>
      <c r="C2666" s="19" t="s">
        <v>8629</v>
      </c>
      <c r="D2666" s="19" t="s">
        <v>8629</v>
      </c>
      <c r="E2666" s="19" t="s">
        <v>8629</v>
      </c>
      <c r="F2666" s="19" t="s">
        <v>8629</v>
      </c>
      <c r="G2666" s="19" t="n">
        <v>5000</v>
      </c>
      <c r="H2666" s="97"/>
      <c r="I2666" s="19"/>
      <c r="J2666" s="19"/>
      <c r="K2666" s="19" t="s">
        <v>8629</v>
      </c>
      <c r="L2666" s="19"/>
      <c r="M2666" s="19" t="s">
        <v>8630</v>
      </c>
      <c r="N2666" s="20" t="n">
        <v>43335</v>
      </c>
      <c r="O2666" s="207" t="s">
        <v>15</v>
      </c>
      <c r="P2666" s="97"/>
      <c r="Q2666" s="15" t="s">
        <v>45</v>
      </c>
    </row>
    <row r="2667" customFormat="false" ht="13.8" hidden="false" customHeight="false" outlineLevel="0" collapsed="false">
      <c r="A2667" s="348" t="s">
        <v>4309</v>
      </c>
      <c r="B2667" s="19" t="s">
        <v>708</v>
      </c>
      <c r="C2667" s="19" t="n">
        <v>79168162972</v>
      </c>
      <c r="D2667" s="19" t="s">
        <v>4339</v>
      </c>
      <c r="E2667" s="248" t="s">
        <v>8631</v>
      </c>
      <c r="F2667" s="248" t="s">
        <v>8632</v>
      </c>
      <c r="G2667" s="97"/>
      <c r="H2667" s="97"/>
      <c r="I2667" s="97"/>
      <c r="J2667" s="97"/>
      <c r="K2667" s="97"/>
      <c r="L2667" s="97"/>
      <c r="M2667" s="97"/>
      <c r="N2667" s="97"/>
      <c r="O2667" s="486" t="s">
        <v>8633</v>
      </c>
      <c r="P2667" s="19" t="n">
        <v>1</v>
      </c>
      <c r="Q2667" s="15" t="s">
        <v>45</v>
      </c>
    </row>
    <row r="2668" customFormat="false" ht="13.8" hidden="false" customHeight="false" outlineLevel="0" collapsed="false">
      <c r="A2668" s="121" t="s">
        <v>1781</v>
      </c>
      <c r="B2668" s="184" t="n">
        <v>43234</v>
      </c>
      <c r="C2668" s="250" t="s">
        <v>8634</v>
      </c>
      <c r="D2668" s="141" t="s">
        <v>4339</v>
      </c>
      <c r="E2668" s="95" t="s">
        <v>8635</v>
      </c>
      <c r="F2668" s="141" t="s">
        <v>48</v>
      </c>
      <c r="G2668" s="141" t="s">
        <v>5533</v>
      </c>
      <c r="H2668" s="183"/>
      <c r="I2668" s="183"/>
      <c r="J2668" s="183"/>
      <c r="K2668" s="183"/>
      <c r="L2668" s="278"/>
      <c r="M2668" s="250" t="s">
        <v>8636</v>
      </c>
      <c r="N2668" s="184" t="n">
        <v>43335</v>
      </c>
      <c r="O2668" s="442" t="s">
        <v>8637</v>
      </c>
      <c r="P2668" s="19" t="n">
        <v>1</v>
      </c>
      <c r="Q2668" s="15" t="s">
        <v>45</v>
      </c>
    </row>
    <row r="2669" customFormat="false" ht="13.8" hidden="false" customHeight="false" outlineLevel="0" collapsed="false">
      <c r="A2669" s="348" t="s">
        <v>1914</v>
      </c>
      <c r="B2669" s="19" t="s">
        <v>8638</v>
      </c>
      <c r="C2669" s="19" t="n">
        <v>84993731984</v>
      </c>
      <c r="D2669" s="19" t="s">
        <v>476</v>
      </c>
      <c r="E2669" s="19" t="s">
        <v>8639</v>
      </c>
      <c r="F2669" s="97"/>
      <c r="G2669" s="19" t="s">
        <v>614</v>
      </c>
      <c r="H2669" s="97"/>
      <c r="I2669" s="97"/>
      <c r="J2669" s="97"/>
      <c r="K2669" s="97"/>
      <c r="L2669" s="97"/>
      <c r="M2669" s="97"/>
      <c r="N2669" s="97"/>
      <c r="O2669" s="451" t="s">
        <v>8640</v>
      </c>
      <c r="P2669" s="97"/>
      <c r="Q2669" s="15" t="s">
        <v>45</v>
      </c>
    </row>
    <row r="2670" customFormat="false" ht="13.8" hidden="false" customHeight="false" outlineLevel="0" collapsed="false">
      <c r="A2670" s="348" t="s">
        <v>1917</v>
      </c>
      <c r="B2670" s="97"/>
      <c r="C2670" s="19" t="n">
        <v>89257418202</v>
      </c>
      <c r="D2670" s="19" t="s">
        <v>476</v>
      </c>
      <c r="E2670" s="19" t="s">
        <v>8641</v>
      </c>
      <c r="F2670" s="19" t="s">
        <v>8642</v>
      </c>
      <c r="G2670" s="19" t="s">
        <v>788</v>
      </c>
      <c r="H2670" s="97"/>
      <c r="I2670" s="97"/>
      <c r="J2670" s="97"/>
      <c r="K2670" s="97"/>
      <c r="L2670" s="97"/>
      <c r="M2670" s="97"/>
      <c r="N2670" s="97"/>
      <c r="O2670" s="363" t="s">
        <v>1902</v>
      </c>
      <c r="P2670" s="97"/>
      <c r="Q2670" s="15" t="s">
        <v>45</v>
      </c>
    </row>
    <row r="2671" customFormat="false" ht="13.8" hidden="false" customHeight="false" outlineLevel="0" collapsed="false">
      <c r="A2671" s="348" t="s">
        <v>3008</v>
      </c>
      <c r="B2671" s="20" t="n">
        <v>43235</v>
      </c>
      <c r="C2671" s="19" t="s">
        <v>8643</v>
      </c>
      <c r="D2671" s="19" t="s">
        <v>476</v>
      </c>
      <c r="E2671" s="19" t="s">
        <v>8644</v>
      </c>
      <c r="F2671" s="97"/>
      <c r="G2671" s="19" t="s">
        <v>1001</v>
      </c>
      <c r="H2671" s="97"/>
      <c r="I2671" s="97"/>
      <c r="J2671" s="97"/>
      <c r="K2671" s="97"/>
      <c r="L2671" s="97"/>
      <c r="M2671" s="97"/>
      <c r="N2671" s="97"/>
      <c r="O2671" s="571" t="s">
        <v>8645</v>
      </c>
      <c r="P2671" s="97"/>
      <c r="Q2671" s="15" t="s">
        <v>45</v>
      </c>
    </row>
    <row r="2672" customFormat="false" ht="13.8" hidden="false" customHeight="false" outlineLevel="0" collapsed="false">
      <c r="A2672" s="348" t="s">
        <v>3012</v>
      </c>
      <c r="B2672" s="19" t="s">
        <v>404</v>
      </c>
      <c r="C2672" s="113" t="s">
        <v>8646</v>
      </c>
      <c r="D2672" s="19" t="s">
        <v>4339</v>
      </c>
      <c r="E2672" s="91" t="s">
        <v>8647</v>
      </c>
      <c r="F2672" s="19" t="s">
        <v>8648</v>
      </c>
      <c r="G2672" s="19" t="n">
        <v>4800</v>
      </c>
      <c r="H2672" s="97"/>
      <c r="I2672" s="97"/>
      <c r="J2672" s="97"/>
      <c r="K2672" s="97"/>
      <c r="L2672" s="97"/>
      <c r="M2672" s="19" t="s">
        <v>8649</v>
      </c>
      <c r="N2672" s="20" t="n">
        <v>43335</v>
      </c>
      <c r="O2672" s="207" t="s">
        <v>15</v>
      </c>
      <c r="P2672" s="19" t="n">
        <v>1</v>
      </c>
      <c r="Q2672" s="15" t="s">
        <v>45</v>
      </c>
    </row>
    <row r="2673" customFormat="false" ht="13.8" hidden="false" customHeight="false" outlineLevel="0" collapsed="false">
      <c r="A2673" s="348" t="s">
        <v>1798</v>
      </c>
      <c r="B2673" s="150" t="n">
        <v>43449</v>
      </c>
      <c r="C2673" s="19" t="s">
        <v>8650</v>
      </c>
      <c r="D2673" s="19" t="s">
        <v>4339</v>
      </c>
      <c r="E2673" s="91" t="s">
        <v>8651</v>
      </c>
      <c r="F2673" s="19" t="s">
        <v>6637</v>
      </c>
      <c r="G2673" s="97"/>
      <c r="H2673" s="97"/>
      <c r="I2673" s="97"/>
      <c r="J2673" s="97"/>
      <c r="K2673" s="97"/>
      <c r="L2673" s="97"/>
      <c r="M2673" s="97"/>
      <c r="N2673" s="97"/>
      <c r="O2673" s="565" t="s">
        <v>8652</v>
      </c>
      <c r="P2673" s="19" t="n">
        <v>1</v>
      </c>
      <c r="Q2673" s="15" t="s">
        <v>45</v>
      </c>
    </row>
    <row r="2674" customFormat="false" ht="13.8" hidden="false" customHeight="false" outlineLevel="0" collapsed="false">
      <c r="A2674" s="348" t="s">
        <v>1801</v>
      </c>
      <c r="B2674" s="19" t="s">
        <v>8653</v>
      </c>
      <c r="C2674" s="91" t="s">
        <v>8654</v>
      </c>
      <c r="D2674" s="19" t="s">
        <v>476</v>
      </c>
      <c r="E2674" s="15" t="s">
        <v>8655</v>
      </c>
      <c r="F2674" s="19" t="s">
        <v>8656</v>
      </c>
      <c r="G2674" s="19" t="s">
        <v>7687</v>
      </c>
      <c r="H2674" s="97"/>
      <c r="I2674" s="97"/>
      <c r="J2674" s="97"/>
      <c r="K2674" s="97"/>
      <c r="L2674" s="97"/>
      <c r="M2674" s="97"/>
      <c r="N2674" s="97"/>
      <c r="O2674" s="639" t="s">
        <v>8657</v>
      </c>
      <c r="P2674" s="97"/>
      <c r="Q2674" s="15" t="s">
        <v>45</v>
      </c>
    </row>
    <row r="2675" customFormat="false" ht="13.8" hidden="false" customHeight="false" outlineLevel="0" collapsed="false">
      <c r="A2675" s="348" t="s">
        <v>3427</v>
      </c>
      <c r="B2675" s="19" t="s">
        <v>73</v>
      </c>
      <c r="C2675" s="19" t="s">
        <v>8658</v>
      </c>
      <c r="D2675" s="19" t="s">
        <v>4339</v>
      </c>
      <c r="E2675" s="91" t="s">
        <v>8659</v>
      </c>
      <c r="F2675" s="19" t="s">
        <v>8660</v>
      </c>
      <c r="G2675" s="19" t="n">
        <v>4800</v>
      </c>
      <c r="H2675" s="97"/>
      <c r="I2675" s="97"/>
      <c r="J2675" s="97"/>
      <c r="K2675" s="97"/>
      <c r="M2675" s="24" t="s">
        <v>8661</v>
      </c>
      <c r="N2675" s="20" t="n">
        <v>43335</v>
      </c>
      <c r="O2675" s="207" t="s">
        <v>8662</v>
      </c>
      <c r="P2675" s="19" t="n">
        <v>1</v>
      </c>
      <c r="Q2675" s="15" t="s">
        <v>45</v>
      </c>
    </row>
    <row r="2676" customFormat="false" ht="13.8" hidden="false" customHeight="false" outlineLevel="0" collapsed="false">
      <c r="A2676" s="348" t="s">
        <v>8663</v>
      </c>
      <c r="B2676" s="19" t="s">
        <v>8664</v>
      </c>
      <c r="C2676" s="19" t="s">
        <v>8665</v>
      </c>
      <c r="D2676" s="19" t="s">
        <v>476</v>
      </c>
      <c r="E2676" s="19" t="s">
        <v>8666</v>
      </c>
      <c r="F2676" s="19" t="s">
        <v>8667</v>
      </c>
      <c r="G2676" s="19" t="s">
        <v>4928</v>
      </c>
      <c r="H2676" s="97"/>
      <c r="I2676" s="97"/>
      <c r="J2676" s="97"/>
      <c r="K2676" s="97"/>
      <c r="L2676" s="97"/>
      <c r="M2676" s="97"/>
      <c r="N2676" s="97"/>
      <c r="O2676" s="494" t="s">
        <v>8668</v>
      </c>
      <c r="P2676" s="97"/>
      <c r="Q2676" s="15" t="s">
        <v>45</v>
      </c>
    </row>
    <row r="2677" customFormat="false" ht="13.8" hidden="false" customHeight="false" outlineLevel="0" collapsed="false">
      <c r="A2677" s="348" t="s">
        <v>3028</v>
      </c>
      <c r="B2677" s="97"/>
      <c r="C2677" s="19" t="s">
        <v>8669</v>
      </c>
      <c r="D2677" s="19" t="s">
        <v>476</v>
      </c>
      <c r="E2677" s="91" t="s">
        <v>8670</v>
      </c>
      <c r="F2677" s="19"/>
      <c r="G2677" s="19" t="s">
        <v>2439</v>
      </c>
      <c r="H2677" s="97"/>
      <c r="I2677" s="97"/>
      <c r="J2677" s="97"/>
      <c r="K2677" s="97"/>
      <c r="L2677" s="97"/>
      <c r="M2677" s="97"/>
      <c r="N2677" s="97"/>
      <c r="O2677" s="494" t="s">
        <v>8671</v>
      </c>
      <c r="P2677" s="97"/>
      <c r="Q2677" s="15" t="s">
        <v>45</v>
      </c>
    </row>
    <row r="2678" customFormat="false" ht="13.8" hidden="false" customHeight="false" outlineLevel="0" collapsed="false">
      <c r="A2678" s="348" t="s">
        <v>8672</v>
      </c>
      <c r="B2678" s="19" t="s">
        <v>2764</v>
      </c>
      <c r="C2678" s="19" t="s">
        <v>8673</v>
      </c>
      <c r="D2678" s="19" t="s">
        <v>476</v>
      </c>
      <c r="E2678" s="19" t="s">
        <v>8674</v>
      </c>
      <c r="F2678" s="19" t="s">
        <v>8675</v>
      </c>
      <c r="G2678" s="19" t="s">
        <v>949</v>
      </c>
      <c r="H2678" s="97"/>
      <c r="I2678" s="97"/>
      <c r="J2678" s="97"/>
      <c r="K2678" s="97"/>
      <c r="L2678" s="97"/>
      <c r="M2678" s="97"/>
      <c r="N2678" s="97"/>
      <c r="O2678" s="137" t="s">
        <v>8676</v>
      </c>
      <c r="P2678" s="97"/>
      <c r="Q2678" s="15" t="s">
        <v>45</v>
      </c>
    </row>
    <row r="2679" customFormat="false" ht="13.8" hidden="false" customHeight="false" outlineLevel="0" collapsed="false">
      <c r="A2679" s="97"/>
      <c r="B2679" s="97"/>
      <c r="C2679" s="19" t="s">
        <v>8677</v>
      </c>
      <c r="D2679" s="19" t="s">
        <v>8677</v>
      </c>
      <c r="E2679" s="19" t="s">
        <v>8677</v>
      </c>
      <c r="F2679" s="19" t="s">
        <v>8677</v>
      </c>
      <c r="G2679" s="19" t="s">
        <v>8677</v>
      </c>
      <c r="H2679" s="19" t="n">
        <v>3500</v>
      </c>
      <c r="I2679" s="97"/>
      <c r="J2679" s="97"/>
      <c r="K2679" s="97"/>
      <c r="L2679" s="97"/>
      <c r="M2679" s="97"/>
      <c r="N2679" s="97"/>
      <c r="O2679" s="97"/>
      <c r="P2679" s="97"/>
      <c r="Q2679" s="15" t="s">
        <v>45</v>
      </c>
    </row>
    <row r="2680" customFormat="false" ht="13.8" hidden="false" customHeight="false" outlineLevel="0" collapsed="false">
      <c r="A2680" s="121" t="s">
        <v>3037</v>
      </c>
      <c r="B2680" s="184" t="n">
        <v>43238</v>
      </c>
      <c r="C2680" s="141" t="s">
        <v>8678</v>
      </c>
      <c r="D2680" s="141" t="s">
        <v>4339</v>
      </c>
      <c r="E2680" s="95" t="s">
        <v>8679</v>
      </c>
      <c r="F2680" s="141" t="s">
        <v>4852</v>
      </c>
      <c r="G2680" s="141" t="s">
        <v>4928</v>
      </c>
      <c r="H2680" s="183"/>
      <c r="I2680" s="183"/>
      <c r="J2680" s="183"/>
      <c r="K2680" s="183"/>
      <c r="L2680" s="278"/>
      <c r="M2680" s="250" t="s">
        <v>8680</v>
      </c>
      <c r="N2680" s="184" t="n">
        <v>43334</v>
      </c>
      <c r="O2680" s="442" t="s">
        <v>15</v>
      </c>
      <c r="P2680" s="141" t="n">
        <v>1</v>
      </c>
      <c r="Q2680" s="15" t="s">
        <v>45</v>
      </c>
    </row>
    <row r="2681" customFormat="false" ht="13.8" hidden="false" customHeight="false" outlineLevel="0" collapsed="false">
      <c r="A2681" s="3" t="s">
        <v>34</v>
      </c>
      <c r="B2681" s="59" t="s">
        <v>1</v>
      </c>
      <c r="C2681" s="4" t="s">
        <v>35</v>
      </c>
      <c r="D2681" s="4" t="s">
        <v>3</v>
      </c>
      <c r="E2681" s="4" t="s">
        <v>1021</v>
      </c>
      <c r="F2681" s="5" t="s">
        <v>37</v>
      </c>
      <c r="G2681" s="4" t="s">
        <v>38</v>
      </c>
      <c r="H2681" s="6" t="s">
        <v>39</v>
      </c>
      <c r="I2681" s="6"/>
      <c r="J2681" s="6"/>
      <c r="K2681" s="6" t="s">
        <v>40</v>
      </c>
      <c r="L2681" s="6"/>
      <c r="M2681" s="4" t="s">
        <v>41</v>
      </c>
      <c r="N2681" s="6" t="s">
        <v>42</v>
      </c>
      <c r="O2681" s="370" t="s">
        <v>43</v>
      </c>
      <c r="P2681" s="4" t="s">
        <v>44</v>
      </c>
      <c r="Q2681" s="15" t="s">
        <v>45</v>
      </c>
    </row>
    <row r="2682" customFormat="false" ht="13.8" hidden="false" customHeight="false" outlineLevel="0" collapsed="false">
      <c r="A2682" s="60" t="n">
        <v>43335</v>
      </c>
      <c r="B2682" s="374" t="s">
        <v>349</v>
      </c>
      <c r="C2682" s="62"/>
      <c r="D2682" s="62"/>
      <c r="E2682" s="63"/>
      <c r="F2682" s="64" t="n">
        <f aca="false">G2682+H2682+K2682</f>
        <v>64200</v>
      </c>
      <c r="G2682" s="65" t="n">
        <f aca="false">SUM(G2683:G2715)</f>
        <v>64200</v>
      </c>
      <c r="H2682" s="131" t="n">
        <f aca="false">SUM(H2683:H2715)</f>
        <v>0</v>
      </c>
      <c r="I2682" s="65"/>
      <c r="J2682" s="65"/>
      <c r="K2682" s="65" t="n">
        <f aca="false">SUM(K2683:K2720)</f>
        <v>0</v>
      </c>
      <c r="L2682" s="65"/>
      <c r="M2682" s="281"/>
      <c r="N2682" s="281"/>
      <c r="O2682" s="62"/>
      <c r="P2682" s="65" t="n">
        <f aca="false">SUM(P2683:P24631)</f>
        <v>6.49119095240596E+031</v>
      </c>
      <c r="Q2682" s="15" t="s">
        <v>45</v>
      </c>
    </row>
    <row r="2683" customFormat="false" ht="13.8" hidden="false" customHeight="false" outlineLevel="0" collapsed="false">
      <c r="A2683" s="348" t="s">
        <v>1810</v>
      </c>
      <c r="B2683" s="19" t="s">
        <v>8681</v>
      </c>
      <c r="C2683" s="91" t="s">
        <v>8682</v>
      </c>
      <c r="D2683" s="19" t="s">
        <v>1308</v>
      </c>
      <c r="E2683" s="91" t="s">
        <v>8683</v>
      </c>
      <c r="F2683" s="19" t="s">
        <v>8684</v>
      </c>
      <c r="G2683" s="19" t="n">
        <v>4500</v>
      </c>
      <c r="H2683" s="97"/>
      <c r="I2683" s="97"/>
      <c r="J2683" s="97"/>
      <c r="K2683" s="97"/>
      <c r="L2683" s="97"/>
      <c r="M2683" s="19" t="s">
        <v>8685</v>
      </c>
      <c r="N2683" s="20" t="n">
        <v>43335</v>
      </c>
      <c r="O2683" s="207" t="s">
        <v>15</v>
      </c>
      <c r="P2683" s="19" t="n">
        <v>1</v>
      </c>
      <c r="Q2683" s="15" t="s">
        <v>45</v>
      </c>
    </row>
    <row r="2684" customFormat="false" ht="13.8" hidden="false" customHeight="false" outlineLevel="0" collapsed="false">
      <c r="A2684" s="348" t="s">
        <v>4486</v>
      </c>
      <c r="B2684" s="19" t="s">
        <v>8686</v>
      </c>
      <c r="C2684" s="553" t="s">
        <v>8687</v>
      </c>
      <c r="D2684" s="19" t="s">
        <v>1308</v>
      </c>
      <c r="E2684" s="19" t="s">
        <v>8688</v>
      </c>
      <c r="F2684" s="19" t="s">
        <v>8689</v>
      </c>
      <c r="G2684" s="19" t="s">
        <v>328</v>
      </c>
      <c r="H2684" s="97"/>
      <c r="I2684" s="97"/>
      <c r="J2684" s="97"/>
      <c r="K2684" s="97"/>
      <c r="L2684" s="97"/>
      <c r="M2684" s="97"/>
      <c r="N2684" s="97"/>
      <c r="O2684" s="152" t="s">
        <v>8690</v>
      </c>
      <c r="P2684" s="19" t="n">
        <v>1</v>
      </c>
      <c r="Q2684" s="15" t="s">
        <v>45</v>
      </c>
    </row>
    <row r="2685" customFormat="false" ht="13.8" hidden="false" customHeight="false" outlineLevel="0" collapsed="false">
      <c r="A2685" s="348" t="s">
        <v>1819</v>
      </c>
      <c r="B2685" s="19" t="s">
        <v>51</v>
      </c>
      <c r="C2685" s="19" t="n">
        <v>798632618901</v>
      </c>
      <c r="D2685" s="19" t="s">
        <v>1308</v>
      </c>
      <c r="E2685" s="91" t="s">
        <v>8691</v>
      </c>
      <c r="F2685" s="19" t="s">
        <v>5772</v>
      </c>
      <c r="G2685" s="19" t="s">
        <v>1589</v>
      </c>
      <c r="H2685" s="97"/>
      <c r="I2685" s="97"/>
      <c r="J2685" s="97"/>
      <c r="K2685" s="97"/>
      <c r="L2685" s="97"/>
      <c r="M2685" s="97"/>
      <c r="N2685" s="97"/>
      <c r="O2685" s="191" t="s">
        <v>8692</v>
      </c>
      <c r="P2685" s="19" t="n">
        <v>1</v>
      </c>
      <c r="Q2685" s="15" t="s">
        <v>45</v>
      </c>
    </row>
    <row r="2686" customFormat="false" ht="13.8" hidden="false" customHeight="false" outlineLevel="0" collapsed="false">
      <c r="A2686" s="348" t="s">
        <v>1673</v>
      </c>
      <c r="B2686" s="110" t="n">
        <v>0.418055555555556</v>
      </c>
      <c r="C2686" s="19" t="n">
        <v>84991241761</v>
      </c>
      <c r="D2686" s="19" t="s">
        <v>110</v>
      </c>
      <c r="E2686" s="19" t="s">
        <v>8693</v>
      </c>
      <c r="F2686" s="19" t="s">
        <v>5574</v>
      </c>
      <c r="G2686" s="97"/>
      <c r="H2686" s="19" t="s">
        <v>8694</v>
      </c>
      <c r="I2686" s="97"/>
      <c r="J2686" s="97"/>
      <c r="K2686" s="97"/>
      <c r="L2686" s="97"/>
      <c r="M2686" s="97"/>
      <c r="N2686" s="97"/>
      <c r="O2686" s="152" t="s">
        <v>8695</v>
      </c>
      <c r="P2686" s="19" t="n">
        <v>1</v>
      </c>
      <c r="Q2686" s="15" t="s">
        <v>45</v>
      </c>
    </row>
    <row r="2687" customFormat="false" ht="13.8" hidden="false" customHeight="false" outlineLevel="0" collapsed="false">
      <c r="A2687" s="348" t="s">
        <v>1678</v>
      </c>
      <c r="B2687" s="110" t="n">
        <v>0.420833333333333</v>
      </c>
      <c r="C2687" s="19" t="s">
        <v>8696</v>
      </c>
      <c r="D2687" s="19" t="s">
        <v>110</v>
      </c>
      <c r="E2687" s="91" t="s">
        <v>8697</v>
      </c>
      <c r="F2687" s="554" t="s">
        <v>8698</v>
      </c>
      <c r="G2687" s="19" t="s">
        <v>1310</v>
      </c>
      <c r="H2687" s="97"/>
      <c r="I2687" s="97"/>
      <c r="J2687" s="97"/>
      <c r="K2687" s="97"/>
      <c r="L2687" s="97"/>
      <c r="M2687" s="97"/>
      <c r="N2687" s="97"/>
      <c r="O2687" s="247" t="s">
        <v>8699</v>
      </c>
      <c r="P2687" s="19" t="n">
        <v>1</v>
      </c>
      <c r="Q2687" s="15" t="s">
        <v>45</v>
      </c>
    </row>
    <row r="2688" customFormat="false" ht="13.8" hidden="false" customHeight="false" outlineLevel="0" collapsed="false">
      <c r="A2688" s="348" t="s">
        <v>1732</v>
      </c>
      <c r="B2688" s="20" t="n">
        <v>43291</v>
      </c>
      <c r="C2688" s="19" t="n">
        <v>84993233900</v>
      </c>
      <c r="D2688" s="19" t="s">
        <v>1308</v>
      </c>
      <c r="E2688" s="19" t="s">
        <v>8700</v>
      </c>
      <c r="F2688" s="97"/>
      <c r="G2688" s="97"/>
      <c r="H2688" s="97"/>
      <c r="I2688" s="97"/>
      <c r="J2688" s="97"/>
      <c r="K2688" s="97"/>
      <c r="L2688" s="97"/>
      <c r="M2688" s="97"/>
      <c r="N2688" s="97"/>
      <c r="O2688" s="141" t="s">
        <v>8701</v>
      </c>
      <c r="P2688" s="19" t="n">
        <v>1</v>
      </c>
      <c r="Q2688" s="15" t="s">
        <v>45</v>
      </c>
    </row>
    <row r="2689" customFormat="false" ht="13.8" hidden="false" customHeight="false" outlineLevel="0" collapsed="false">
      <c r="A2689" s="348" t="s">
        <v>7211</v>
      </c>
      <c r="B2689" s="19" t="s">
        <v>8702</v>
      </c>
      <c r="C2689" s="19" t="s">
        <v>8703</v>
      </c>
      <c r="D2689" s="19" t="s">
        <v>1308</v>
      </c>
      <c r="E2689" s="91" t="s">
        <v>8704</v>
      </c>
      <c r="F2689" s="19" t="s">
        <v>8705</v>
      </c>
      <c r="G2689" s="19" t="n">
        <v>4500</v>
      </c>
      <c r="H2689" s="97"/>
      <c r="I2689" s="97"/>
      <c r="J2689" s="97"/>
      <c r="K2689" s="97"/>
      <c r="L2689" s="97"/>
      <c r="M2689" s="19" t="s">
        <v>8706</v>
      </c>
      <c r="N2689" s="20" t="n">
        <v>43335</v>
      </c>
      <c r="O2689" s="207" t="s">
        <v>15</v>
      </c>
      <c r="P2689" s="19" t="n">
        <v>1</v>
      </c>
      <c r="Q2689" s="15" t="s">
        <v>45</v>
      </c>
    </row>
    <row r="2690" customFormat="false" ht="13.8" hidden="false" customHeight="false" outlineLevel="0" collapsed="false">
      <c r="A2690" s="348" t="s">
        <v>1839</v>
      </c>
      <c r="B2690" s="110" t="n">
        <v>0.454861111111111</v>
      </c>
      <c r="C2690" s="19" t="n">
        <v>89296329404</v>
      </c>
      <c r="D2690" s="19" t="s">
        <v>110</v>
      </c>
      <c r="E2690" s="19" t="s">
        <v>8707</v>
      </c>
      <c r="F2690" s="19" t="s">
        <v>8708</v>
      </c>
      <c r="G2690" s="19" t="s">
        <v>92</v>
      </c>
      <c r="H2690" s="97"/>
      <c r="I2690" s="97"/>
      <c r="J2690" s="97"/>
      <c r="K2690" s="97"/>
      <c r="L2690" s="97"/>
      <c r="M2690" s="97"/>
      <c r="N2690" s="97"/>
      <c r="O2690" s="247" t="s">
        <v>8709</v>
      </c>
      <c r="P2690" s="19" t="n">
        <v>1</v>
      </c>
      <c r="Q2690" s="15" t="s">
        <v>45</v>
      </c>
    </row>
    <row r="2691" customFormat="false" ht="13.8" hidden="false" customHeight="false" outlineLevel="0" collapsed="false">
      <c r="A2691" s="348" t="s">
        <v>1746</v>
      </c>
      <c r="B2691" s="19" t="s">
        <v>200</v>
      </c>
      <c r="C2691" s="19" t="s">
        <v>8710</v>
      </c>
      <c r="D2691" s="19" t="s">
        <v>4339</v>
      </c>
      <c r="E2691" s="91" t="s">
        <v>8711</v>
      </c>
      <c r="F2691" s="91" t="s">
        <v>8712</v>
      </c>
      <c r="G2691" s="19" t="n">
        <v>4400</v>
      </c>
      <c r="H2691" s="97"/>
      <c r="I2691" s="97"/>
      <c r="J2691" s="97"/>
      <c r="K2691" s="97"/>
      <c r="L2691" s="97"/>
      <c r="M2691" s="19" t="s">
        <v>8713</v>
      </c>
      <c r="N2691" s="20" t="n">
        <v>43336</v>
      </c>
      <c r="O2691" s="207" t="s">
        <v>15</v>
      </c>
      <c r="P2691" s="19" t="n">
        <v>1</v>
      </c>
      <c r="Q2691" s="15" t="s">
        <v>45</v>
      </c>
    </row>
    <row r="2692" customFormat="false" ht="13.8" hidden="false" customHeight="false" outlineLevel="0" collapsed="false">
      <c r="A2692" s="348" t="s">
        <v>1696</v>
      </c>
      <c r="B2692" s="19" t="s">
        <v>541</v>
      </c>
      <c r="C2692" s="19" t="s">
        <v>8714</v>
      </c>
      <c r="D2692" s="19" t="s">
        <v>4339</v>
      </c>
      <c r="E2692" s="91" t="s">
        <v>8715</v>
      </c>
      <c r="F2692" s="91" t="s">
        <v>8716</v>
      </c>
      <c r="G2692" s="19" t="n">
        <v>11400</v>
      </c>
      <c r="H2692" s="97"/>
      <c r="I2692" s="97"/>
      <c r="J2692" s="97"/>
      <c r="K2692" s="97"/>
      <c r="L2692" s="97"/>
      <c r="M2692" s="19" t="s">
        <v>8717</v>
      </c>
      <c r="N2692" s="20" t="n">
        <v>43336</v>
      </c>
      <c r="O2692" s="207" t="s">
        <v>15</v>
      </c>
      <c r="P2692" s="19" t="n">
        <v>1</v>
      </c>
      <c r="Q2692" s="15" t="s">
        <v>45</v>
      </c>
    </row>
    <row r="2693" customFormat="false" ht="13.8" hidden="false" customHeight="false" outlineLevel="0" collapsed="false">
      <c r="A2693" s="348" t="s">
        <v>1758</v>
      </c>
      <c r="B2693" s="19" t="s">
        <v>395</v>
      </c>
      <c r="C2693" s="553" t="s">
        <v>8718</v>
      </c>
      <c r="D2693" s="19" t="s">
        <v>1308</v>
      </c>
      <c r="E2693" s="91" t="s">
        <v>8719</v>
      </c>
      <c r="F2693" s="19" t="s">
        <v>8720</v>
      </c>
      <c r="G2693" s="19" t="n">
        <v>7500</v>
      </c>
      <c r="H2693" s="97"/>
      <c r="I2693" s="97"/>
      <c r="J2693" s="97"/>
      <c r="K2693" s="97"/>
      <c r="L2693" s="97"/>
      <c r="M2693" s="19" t="s">
        <v>8721</v>
      </c>
      <c r="N2693" s="20" t="n">
        <v>43337</v>
      </c>
      <c r="O2693" s="207" t="s">
        <v>15</v>
      </c>
      <c r="P2693" s="19" t="n">
        <v>1</v>
      </c>
      <c r="Q2693" s="15" t="s">
        <v>45</v>
      </c>
    </row>
    <row r="2694" customFormat="false" ht="13.8" hidden="false" customHeight="false" outlineLevel="0" collapsed="false">
      <c r="A2694" s="348" t="s">
        <v>1761</v>
      </c>
      <c r="B2694" s="110" t="n">
        <v>0.472222222222222</v>
      </c>
      <c r="C2694" s="19" t="n">
        <v>79067041313</v>
      </c>
      <c r="D2694" s="19" t="s">
        <v>110</v>
      </c>
      <c r="E2694" s="91" t="s">
        <v>8722</v>
      </c>
      <c r="F2694" s="19" t="s">
        <v>3584</v>
      </c>
      <c r="G2694" s="97"/>
      <c r="H2694" s="97"/>
      <c r="I2694" s="97"/>
      <c r="J2694" s="97"/>
      <c r="K2694" s="97"/>
      <c r="L2694" s="97"/>
      <c r="M2694" s="97"/>
      <c r="N2694" s="97"/>
      <c r="O2694" s="640" t="s">
        <v>8723</v>
      </c>
      <c r="P2694" s="19" t="n">
        <v>1</v>
      </c>
      <c r="Q2694" s="15" t="s">
        <v>45</v>
      </c>
    </row>
    <row r="2695" customFormat="false" ht="13.8" hidden="false" customHeight="false" outlineLevel="0" collapsed="false">
      <c r="A2695" s="348" t="s">
        <v>1765</v>
      </c>
      <c r="B2695" s="97"/>
      <c r="C2695" s="19" t="s">
        <v>8724</v>
      </c>
      <c r="D2695" s="19" t="s">
        <v>1308</v>
      </c>
      <c r="E2695" s="19" t="s">
        <v>8725</v>
      </c>
      <c r="F2695" s="19" t="s">
        <v>102</v>
      </c>
      <c r="G2695" s="19" t="s">
        <v>2874</v>
      </c>
      <c r="H2695" s="97"/>
      <c r="I2695" s="97"/>
      <c r="J2695" s="97"/>
      <c r="K2695" s="97"/>
      <c r="L2695" s="97"/>
      <c r="M2695" s="97"/>
      <c r="N2695" s="97"/>
      <c r="O2695" s="494" t="s">
        <v>8726</v>
      </c>
      <c r="P2695" s="97"/>
      <c r="Q2695" s="15" t="s">
        <v>45</v>
      </c>
    </row>
    <row r="2696" customFormat="false" ht="13.8" hidden="false" customHeight="false" outlineLevel="0" collapsed="false">
      <c r="A2696" s="348" t="s">
        <v>4300</v>
      </c>
      <c r="B2696" s="19" t="s">
        <v>354</v>
      </c>
      <c r="C2696" s="24" t="s">
        <v>8727</v>
      </c>
      <c r="D2696" s="19" t="s">
        <v>4339</v>
      </c>
      <c r="E2696" s="91" t="s">
        <v>8728</v>
      </c>
      <c r="F2696" s="19" t="s">
        <v>48</v>
      </c>
      <c r="G2696" s="19" t="s">
        <v>7047</v>
      </c>
      <c r="H2696" s="97"/>
      <c r="I2696" s="97"/>
      <c r="J2696" s="97"/>
      <c r="K2696" s="97"/>
      <c r="L2696" s="97"/>
      <c r="M2696" s="97"/>
      <c r="N2696" s="97"/>
      <c r="O2696" s="641" t="s">
        <v>8729</v>
      </c>
      <c r="P2696" s="19" t="n">
        <v>1</v>
      </c>
      <c r="Q2696" s="15" t="s">
        <v>45</v>
      </c>
    </row>
    <row r="2697" customFormat="false" ht="13.8" hidden="false" customHeight="false" outlineLevel="0" collapsed="false">
      <c r="A2697" s="348" t="s">
        <v>4304</v>
      </c>
      <c r="B2697" s="19" t="s">
        <v>359</v>
      </c>
      <c r="C2697" s="19" t="s">
        <v>8730</v>
      </c>
      <c r="D2697" s="19" t="s">
        <v>4339</v>
      </c>
      <c r="E2697" s="91" t="s">
        <v>8731</v>
      </c>
      <c r="F2697" s="19" t="s">
        <v>4415</v>
      </c>
      <c r="G2697" s="97"/>
      <c r="H2697" s="97"/>
      <c r="I2697" s="97"/>
      <c r="J2697" s="97"/>
      <c r="K2697" s="97"/>
      <c r="L2697" s="97"/>
      <c r="M2697" s="547"/>
      <c r="N2697" s="97"/>
      <c r="O2697" s="641" t="s">
        <v>8732</v>
      </c>
      <c r="P2697" s="19" t="n">
        <v>1</v>
      </c>
      <c r="Q2697" s="15" t="s">
        <v>45</v>
      </c>
    </row>
    <row r="2698" customFormat="false" ht="13.8" hidden="false" customHeight="false" outlineLevel="0" collapsed="false">
      <c r="A2698" s="348" t="s">
        <v>4309</v>
      </c>
      <c r="B2698" s="20" t="n">
        <v>43232</v>
      </c>
      <c r="C2698" s="24" t="s">
        <v>8733</v>
      </c>
      <c r="D2698" s="19" t="s">
        <v>4339</v>
      </c>
      <c r="E2698" s="91" t="s">
        <v>8734</v>
      </c>
      <c r="F2698" s="19" t="s">
        <v>48</v>
      </c>
      <c r="G2698" s="19" t="n">
        <v>6000</v>
      </c>
      <c r="H2698" s="97"/>
      <c r="I2698" s="97"/>
      <c r="J2698" s="97"/>
      <c r="K2698" s="97"/>
      <c r="L2698" s="97"/>
      <c r="M2698" s="19" t="s">
        <v>8735</v>
      </c>
      <c r="N2698" s="20" t="n">
        <v>43336</v>
      </c>
      <c r="O2698" s="207" t="s">
        <v>15</v>
      </c>
      <c r="P2698" s="19" t="n">
        <v>1</v>
      </c>
      <c r="Q2698" s="15" t="s">
        <v>45</v>
      </c>
    </row>
    <row r="2699" customFormat="false" ht="13.8" hidden="false" customHeight="false" outlineLevel="0" collapsed="false">
      <c r="A2699" s="348" t="s">
        <v>1781</v>
      </c>
      <c r="B2699" s="19" t="s">
        <v>8736</v>
      </c>
      <c r="C2699" s="19" t="s">
        <v>8737</v>
      </c>
      <c r="D2699" s="19" t="s">
        <v>1308</v>
      </c>
      <c r="E2699" s="91" t="s">
        <v>8738</v>
      </c>
      <c r="F2699" s="19" t="s">
        <v>5388</v>
      </c>
      <c r="G2699" s="19" t="n">
        <v>5100</v>
      </c>
      <c r="H2699" s="97"/>
      <c r="I2699" s="97"/>
      <c r="J2699" s="97"/>
      <c r="K2699" s="97"/>
      <c r="L2699" s="97"/>
      <c r="M2699" s="19" t="s">
        <v>8739</v>
      </c>
      <c r="N2699" s="20" t="n">
        <v>43336</v>
      </c>
      <c r="O2699" s="207" t="s">
        <v>15</v>
      </c>
      <c r="P2699" s="97"/>
      <c r="Q2699" s="15" t="s">
        <v>45</v>
      </c>
    </row>
    <row r="2700" customFormat="false" ht="13.8" hidden="false" customHeight="false" outlineLevel="0" collapsed="false">
      <c r="A2700" s="348" t="s">
        <v>1914</v>
      </c>
      <c r="B2700" s="19" t="s">
        <v>122</v>
      </c>
      <c r="C2700" s="91" t="s">
        <v>8740</v>
      </c>
      <c r="D2700" s="19" t="s">
        <v>4339</v>
      </c>
      <c r="E2700" s="91" t="s">
        <v>8741</v>
      </c>
      <c r="F2700" s="19" t="s">
        <v>102</v>
      </c>
      <c r="G2700" s="19" t="n">
        <v>4700</v>
      </c>
      <c r="H2700" s="97"/>
      <c r="I2700" s="97"/>
      <c r="J2700" s="97"/>
      <c r="K2700" s="97"/>
      <c r="L2700" s="97"/>
      <c r="M2700" s="19" t="s">
        <v>8742</v>
      </c>
      <c r="N2700" s="20" t="n">
        <v>43340</v>
      </c>
      <c r="O2700" s="207" t="s">
        <v>15</v>
      </c>
      <c r="P2700" s="19" t="n">
        <v>1</v>
      </c>
      <c r="Q2700" s="15" t="s">
        <v>45</v>
      </c>
    </row>
    <row r="2701" customFormat="false" ht="13.8" hidden="false" customHeight="false" outlineLevel="0" collapsed="false">
      <c r="A2701" s="348" t="s">
        <v>1917</v>
      </c>
      <c r="B2701" s="19" t="s">
        <v>769</v>
      </c>
      <c r="C2701" s="19" t="s">
        <v>8743</v>
      </c>
      <c r="D2701" s="19" t="s">
        <v>4339</v>
      </c>
      <c r="E2701" s="91" t="s">
        <v>8744</v>
      </c>
      <c r="F2701" s="19" t="s">
        <v>48</v>
      </c>
      <c r="G2701" s="97"/>
      <c r="H2701" s="97"/>
      <c r="I2701" s="97"/>
      <c r="J2701" s="97"/>
      <c r="K2701" s="97"/>
      <c r="L2701" s="97"/>
      <c r="M2701" s="97"/>
      <c r="N2701" s="97"/>
      <c r="O2701" s="498" t="s">
        <v>8745</v>
      </c>
      <c r="P2701" s="19" t="n">
        <v>1</v>
      </c>
      <c r="Q2701" s="15" t="s">
        <v>45</v>
      </c>
    </row>
    <row r="2702" customFormat="false" ht="13.8" hidden="false" customHeight="false" outlineLevel="0" collapsed="false">
      <c r="A2702" s="348" t="s">
        <v>3008</v>
      </c>
      <c r="B2702" s="19" t="s">
        <v>776</v>
      </c>
      <c r="C2702" s="91" t="s">
        <v>8746</v>
      </c>
      <c r="D2702" s="19" t="s">
        <v>4339</v>
      </c>
      <c r="E2702" s="91" t="s">
        <v>8747</v>
      </c>
      <c r="F2702" s="19" t="s">
        <v>5574</v>
      </c>
      <c r="G2702" s="97"/>
      <c r="H2702" s="19" t="s">
        <v>4392</v>
      </c>
      <c r="I2702" s="97"/>
      <c r="J2702" s="97"/>
      <c r="K2702" s="97"/>
      <c r="L2702" s="97"/>
      <c r="M2702" s="97"/>
      <c r="N2702" s="97"/>
      <c r="O2702" s="642" t="s">
        <v>8748</v>
      </c>
      <c r="P2702" s="19" t="n">
        <v>1</v>
      </c>
      <c r="Q2702" s="15" t="s">
        <v>45</v>
      </c>
    </row>
    <row r="2703" customFormat="false" ht="13.8" hidden="false" customHeight="false" outlineLevel="0" collapsed="false">
      <c r="A2703" s="348" t="s">
        <v>3012</v>
      </c>
      <c r="B2703" s="19" t="s">
        <v>3378</v>
      </c>
      <c r="C2703" s="24" t="s">
        <v>8749</v>
      </c>
      <c r="D2703" s="19" t="s">
        <v>4339</v>
      </c>
      <c r="E2703" s="91" t="s">
        <v>8750</v>
      </c>
      <c r="F2703" s="19" t="s">
        <v>8751</v>
      </c>
      <c r="G2703" s="19" t="n">
        <v>4900</v>
      </c>
      <c r="H2703" s="97"/>
      <c r="I2703" s="97"/>
      <c r="J2703" s="97"/>
      <c r="K2703" s="97"/>
      <c r="L2703" s="97"/>
      <c r="M2703" s="19" t="s">
        <v>8752</v>
      </c>
      <c r="N2703" s="20" t="n">
        <v>43335</v>
      </c>
      <c r="O2703" s="207" t="s">
        <v>8753</v>
      </c>
      <c r="P2703" s="19" t="n">
        <v>1</v>
      </c>
      <c r="Q2703" s="15" t="s">
        <v>45</v>
      </c>
    </row>
    <row r="2704" customFormat="false" ht="13.8" hidden="false" customHeight="false" outlineLevel="0" collapsed="false">
      <c r="A2704" s="348" t="s">
        <v>1798</v>
      </c>
      <c r="B2704" s="19" t="s">
        <v>983</v>
      </c>
      <c r="C2704" s="19" t="s">
        <v>8754</v>
      </c>
      <c r="D2704" s="19" t="s">
        <v>4339</v>
      </c>
      <c r="E2704" s="91" t="s">
        <v>8755</v>
      </c>
      <c r="F2704" s="97"/>
      <c r="G2704" s="97"/>
      <c r="H2704" s="19" t="s">
        <v>734</v>
      </c>
      <c r="I2704" s="97"/>
      <c r="J2704" s="97"/>
      <c r="K2704" s="97"/>
      <c r="L2704" s="97"/>
      <c r="M2704" s="97"/>
      <c r="N2704" s="97"/>
      <c r="O2704" s="469" t="s">
        <v>8756</v>
      </c>
      <c r="P2704" s="19" t="n">
        <v>1</v>
      </c>
      <c r="Q2704" s="15" t="s">
        <v>45</v>
      </c>
    </row>
    <row r="2705" customFormat="false" ht="13.8" hidden="false" customHeight="false" outlineLevel="0" collapsed="false">
      <c r="A2705" s="91" t="s">
        <v>8757</v>
      </c>
      <c r="B2705" s="19" t="s">
        <v>7266</v>
      </c>
      <c r="C2705" s="19" t="s">
        <v>8758</v>
      </c>
      <c r="D2705" s="19" t="s">
        <v>1308</v>
      </c>
      <c r="E2705" s="19" t="s">
        <v>8759</v>
      </c>
      <c r="F2705" s="97"/>
      <c r="G2705" s="19" t="s">
        <v>734</v>
      </c>
      <c r="H2705" s="97"/>
      <c r="I2705" s="97"/>
      <c r="J2705" s="97"/>
      <c r="K2705" s="97"/>
      <c r="L2705" s="97"/>
      <c r="M2705" s="97"/>
      <c r="N2705" s="97"/>
      <c r="O2705" s="451" t="s">
        <v>8760</v>
      </c>
      <c r="P2705" s="19" t="n">
        <v>1</v>
      </c>
      <c r="Q2705" s="15" t="s">
        <v>45</v>
      </c>
    </row>
    <row r="2706" customFormat="false" ht="13.8" hidden="false" customHeight="false" outlineLevel="0" collapsed="false">
      <c r="A2706" s="348" t="s">
        <v>5344</v>
      </c>
      <c r="B2706" s="97"/>
      <c r="C2706" s="553" t="s">
        <v>8761</v>
      </c>
      <c r="D2706" s="19" t="s">
        <v>1308</v>
      </c>
      <c r="E2706" s="91" t="s">
        <v>8762</v>
      </c>
      <c r="F2706" s="97"/>
      <c r="G2706" s="91" t="s">
        <v>8763</v>
      </c>
      <c r="H2706" s="97"/>
      <c r="I2706" s="97"/>
      <c r="J2706" s="97"/>
      <c r="K2706" s="97"/>
      <c r="L2706" s="97"/>
      <c r="M2706" s="97"/>
      <c r="N2706" s="97"/>
      <c r="O2706" s="426" t="s">
        <v>8764</v>
      </c>
      <c r="P2706" s="19" t="n">
        <v>1</v>
      </c>
      <c r="Q2706" s="15" t="s">
        <v>45</v>
      </c>
    </row>
    <row r="2707" customFormat="false" ht="13.8" hidden="false" customHeight="false" outlineLevel="0" collapsed="false">
      <c r="A2707" s="348" t="s">
        <v>3427</v>
      </c>
      <c r="B2707" s="19" t="n">
        <v>15.05</v>
      </c>
      <c r="C2707" s="248" t="s">
        <v>8765</v>
      </c>
      <c r="D2707" s="19" t="s">
        <v>8766</v>
      </c>
      <c r="E2707" s="91" t="s">
        <v>8767</v>
      </c>
      <c r="F2707" s="19" t="s">
        <v>8768</v>
      </c>
      <c r="G2707" s="19" t="s">
        <v>2594</v>
      </c>
      <c r="H2707" s="97"/>
      <c r="I2707" s="97"/>
      <c r="J2707" s="97"/>
      <c r="K2707" s="97"/>
      <c r="L2707" s="97"/>
      <c r="M2707" s="97"/>
      <c r="N2707" s="97"/>
      <c r="O2707" s="423" t="s">
        <v>8769</v>
      </c>
      <c r="P2707" s="19" t="n">
        <v>1</v>
      </c>
      <c r="Q2707" s="15" t="s">
        <v>45</v>
      </c>
    </row>
    <row r="2708" customFormat="false" ht="13.8" hidden="false" customHeight="false" outlineLevel="0" collapsed="false">
      <c r="A2708" s="348" t="s">
        <v>3024</v>
      </c>
      <c r="B2708" s="150" t="n">
        <v>43388</v>
      </c>
      <c r="C2708" s="19" t="s">
        <v>8770</v>
      </c>
      <c r="D2708" s="19" t="s">
        <v>1308</v>
      </c>
      <c r="E2708" s="97"/>
      <c r="F2708" s="97"/>
      <c r="G2708" s="97"/>
      <c r="H2708" s="97"/>
      <c r="I2708" s="97"/>
      <c r="J2708" s="97"/>
      <c r="K2708" s="97"/>
      <c r="L2708" s="97"/>
      <c r="M2708" s="97"/>
      <c r="N2708" s="97"/>
      <c r="O2708" s="643" t="s">
        <v>771</v>
      </c>
      <c r="P2708" s="19" t="n">
        <v>1</v>
      </c>
      <c r="Q2708" s="15" t="s">
        <v>45</v>
      </c>
    </row>
    <row r="2709" customFormat="false" ht="13.8" hidden="false" customHeight="false" outlineLevel="0" collapsed="false">
      <c r="A2709" s="348" t="s">
        <v>3028</v>
      </c>
      <c r="B2709" s="19" t="s">
        <v>8771</v>
      </c>
      <c r="C2709" s="440" t="s">
        <v>8772</v>
      </c>
      <c r="D2709" s="19" t="s">
        <v>1308</v>
      </c>
      <c r="E2709" s="91" t="s">
        <v>8773</v>
      </c>
      <c r="F2709" s="97"/>
      <c r="G2709" s="19" t="s">
        <v>933</v>
      </c>
      <c r="H2709" s="97"/>
      <c r="I2709" s="97"/>
      <c r="J2709" s="97"/>
      <c r="K2709" s="97"/>
      <c r="L2709" s="97"/>
      <c r="M2709" s="97"/>
      <c r="N2709" s="97"/>
      <c r="O2709" s="342" t="s">
        <v>8774</v>
      </c>
      <c r="P2709" s="19" t="n">
        <v>1</v>
      </c>
      <c r="Q2709" s="15" t="s">
        <v>45</v>
      </c>
    </row>
    <row r="2710" customFormat="false" ht="13.8" hidden="false" customHeight="false" outlineLevel="0" collapsed="false">
      <c r="A2710" s="19" t="s">
        <v>8775</v>
      </c>
      <c r="B2710" s="19" t="s">
        <v>8775</v>
      </c>
      <c r="C2710" s="19" t="s">
        <v>8776</v>
      </c>
      <c r="D2710" s="19" t="s">
        <v>1308</v>
      </c>
      <c r="E2710" s="91" t="s">
        <v>8777</v>
      </c>
      <c r="F2710" s="97"/>
      <c r="G2710" s="19" t="s">
        <v>614</v>
      </c>
      <c r="H2710" s="97"/>
      <c r="I2710" s="97"/>
      <c r="J2710" s="97"/>
      <c r="K2710" s="97"/>
      <c r="L2710" s="97"/>
      <c r="M2710" s="97"/>
      <c r="N2710" s="97"/>
      <c r="O2710" s="247" t="s">
        <v>8778</v>
      </c>
      <c r="P2710" s="19" t="n">
        <v>1</v>
      </c>
      <c r="Q2710" s="15" t="s">
        <v>45</v>
      </c>
    </row>
    <row r="2711" customFormat="false" ht="13.8" hidden="false" customHeight="false" outlineLevel="0" collapsed="false">
      <c r="A2711" s="348" t="s">
        <v>3031</v>
      </c>
      <c r="B2711" s="19" t="s">
        <v>606</v>
      </c>
      <c r="C2711" s="91" t="s">
        <v>8779</v>
      </c>
      <c r="D2711" s="19" t="s">
        <v>4339</v>
      </c>
      <c r="E2711" s="91" t="s">
        <v>8780</v>
      </c>
      <c r="F2711" s="19" t="s">
        <v>48</v>
      </c>
      <c r="G2711" s="19" t="n">
        <v>4400</v>
      </c>
      <c r="H2711" s="97"/>
      <c r="I2711" s="97"/>
      <c r="J2711" s="97"/>
      <c r="K2711" s="97"/>
      <c r="L2711" s="97"/>
      <c r="M2711" s="19" t="s">
        <v>8781</v>
      </c>
      <c r="N2711" s="20" t="n">
        <v>43337</v>
      </c>
      <c r="O2711" s="207" t="s">
        <v>8782</v>
      </c>
      <c r="P2711" s="19" t="n">
        <v>1</v>
      </c>
      <c r="Q2711" s="15" t="s">
        <v>45</v>
      </c>
    </row>
    <row r="2712" customFormat="false" ht="49.5" hidden="false" customHeight="true" outlineLevel="0" collapsed="false">
      <c r="A2712" s="348" t="s">
        <v>3037</v>
      </c>
      <c r="B2712" s="19" t="n">
        <v>17.4</v>
      </c>
      <c r="C2712" s="19" t="s">
        <v>8783</v>
      </c>
      <c r="D2712" s="19" t="s">
        <v>8766</v>
      </c>
      <c r="E2712" s="113" t="s">
        <v>8784</v>
      </c>
      <c r="F2712" s="19" t="s">
        <v>5740</v>
      </c>
      <c r="G2712" s="19" t="n">
        <v>2100</v>
      </c>
      <c r="H2712" s="97"/>
      <c r="I2712" s="97"/>
      <c r="J2712" s="97"/>
      <c r="K2712" s="97"/>
      <c r="M2712" s="24" t="s">
        <v>8785</v>
      </c>
      <c r="N2712" s="20" t="n">
        <v>43337</v>
      </c>
      <c r="O2712" s="239" t="s">
        <v>1187</v>
      </c>
      <c r="P2712" s="19" t="n">
        <v>1</v>
      </c>
      <c r="Q2712" s="15" t="s">
        <v>45</v>
      </c>
    </row>
    <row r="2713" customFormat="false" ht="13.8" hidden="false" customHeight="false" outlineLevel="0" collapsed="false">
      <c r="A2713" s="348" t="s">
        <v>3043</v>
      </c>
      <c r="B2713" s="19" t="s">
        <v>386</v>
      </c>
      <c r="C2713" s="19" t="s">
        <v>8786</v>
      </c>
      <c r="D2713" s="19" t="s">
        <v>4339</v>
      </c>
      <c r="E2713" s="91" t="s">
        <v>8787</v>
      </c>
      <c r="F2713" s="19" t="s">
        <v>5740</v>
      </c>
      <c r="G2713" s="19" t="n">
        <v>4700</v>
      </c>
      <c r="H2713" s="97"/>
      <c r="I2713" s="97"/>
      <c r="J2713" s="97"/>
      <c r="K2713" s="97"/>
      <c r="M2713" s="24" t="s">
        <v>8788</v>
      </c>
      <c r="N2713" s="20" t="n">
        <v>43336</v>
      </c>
      <c r="O2713" s="207" t="s">
        <v>8789</v>
      </c>
      <c r="P2713" s="19" t="n">
        <v>1</v>
      </c>
      <c r="Q2713" s="15" t="s">
        <v>45</v>
      </c>
    </row>
    <row r="2714" customFormat="false" ht="13.8" hidden="false" customHeight="false" outlineLevel="0" collapsed="false">
      <c r="A2714" s="348" t="s">
        <v>3047</v>
      </c>
      <c r="B2714" s="19" t="s">
        <v>304</v>
      </c>
      <c r="C2714" s="19" t="s">
        <v>8790</v>
      </c>
      <c r="D2714" s="19" t="s">
        <v>4339</v>
      </c>
      <c r="E2714" s="91" t="s">
        <v>8791</v>
      </c>
      <c r="F2714" s="19" t="s">
        <v>7055</v>
      </c>
      <c r="G2714" s="19" t="s">
        <v>3615</v>
      </c>
      <c r="H2714" s="97"/>
      <c r="I2714" s="97"/>
      <c r="J2714" s="97"/>
      <c r="K2714" s="97"/>
      <c r="L2714" s="97"/>
      <c r="M2714" s="97"/>
      <c r="N2714" s="97"/>
      <c r="O2714" s="342" t="s">
        <v>8792</v>
      </c>
      <c r="P2714" s="19" t="n">
        <v>1</v>
      </c>
      <c r="Q2714" s="15" t="s">
        <v>45</v>
      </c>
    </row>
    <row r="2715" customFormat="false" ht="13.8" hidden="false" customHeight="false" outlineLevel="0" collapsed="false">
      <c r="A2715" s="348" t="s">
        <v>3053</v>
      </c>
      <c r="B2715" s="19" t="s">
        <v>1627</v>
      </c>
      <c r="C2715" s="19" t="s">
        <v>8793</v>
      </c>
      <c r="D2715" s="19" t="s">
        <v>8766</v>
      </c>
      <c r="E2715" s="91" t="s">
        <v>8794</v>
      </c>
      <c r="F2715" s="19" t="s">
        <v>8795</v>
      </c>
      <c r="G2715" s="97"/>
      <c r="H2715" s="97"/>
      <c r="I2715" s="97"/>
      <c r="J2715" s="97"/>
      <c r="K2715" s="97"/>
      <c r="L2715" s="97"/>
      <c r="M2715" s="97"/>
      <c r="N2715" s="97"/>
      <c r="O2715" s="469" t="s">
        <v>8796</v>
      </c>
      <c r="P2715" s="19" t="n">
        <v>1</v>
      </c>
      <c r="Q2715" s="15" t="s">
        <v>45</v>
      </c>
    </row>
    <row r="2716" customFormat="false" ht="13.8" hidden="false" customHeight="false" outlineLevel="0" collapsed="false">
      <c r="A2716" s="3" t="s">
        <v>34</v>
      </c>
      <c r="B2716" s="59" t="s">
        <v>1</v>
      </c>
      <c r="C2716" s="4" t="s">
        <v>35</v>
      </c>
      <c r="D2716" s="4" t="s">
        <v>3</v>
      </c>
      <c r="E2716" s="4" t="s">
        <v>1021</v>
      </c>
      <c r="F2716" s="5" t="s">
        <v>37</v>
      </c>
      <c r="G2716" s="4" t="s">
        <v>38</v>
      </c>
      <c r="H2716" s="6" t="s">
        <v>39</v>
      </c>
      <c r="I2716" s="6"/>
      <c r="J2716" s="6"/>
      <c r="K2716" s="6" t="s">
        <v>40</v>
      </c>
      <c r="L2716" s="6"/>
      <c r="M2716" s="4" t="s">
        <v>41</v>
      </c>
      <c r="N2716" s="6" t="s">
        <v>42</v>
      </c>
      <c r="O2716" s="370" t="s">
        <v>43</v>
      </c>
      <c r="P2716" s="4" t="s">
        <v>44</v>
      </c>
      <c r="Q2716" s="15" t="s">
        <v>45</v>
      </c>
    </row>
    <row r="2717" customFormat="false" ht="13.8" hidden="false" customHeight="false" outlineLevel="0" collapsed="false">
      <c r="A2717" s="60" t="n">
        <v>43336</v>
      </c>
      <c r="B2717" s="374" t="s">
        <v>394</v>
      </c>
      <c r="C2717" s="62"/>
      <c r="D2717" s="62"/>
      <c r="E2717" s="63"/>
      <c r="F2717" s="64" t="n">
        <f aca="false">G2717+H2717+K2717</f>
        <v>72300</v>
      </c>
      <c r="G2717" s="65" t="n">
        <f aca="false">SUM(G2718:G2748)</f>
        <v>66300</v>
      </c>
      <c r="H2717" s="131" t="n">
        <f aca="false">SUM(H2718:H2746)</f>
        <v>6000</v>
      </c>
      <c r="I2717" s="65"/>
      <c r="J2717" s="65"/>
      <c r="K2717" s="65" t="n">
        <f aca="false">SUM(K2718:K2755)</f>
        <v>0</v>
      </c>
      <c r="L2717" s="65"/>
      <c r="M2717" s="281"/>
      <c r="N2717" s="281"/>
      <c r="O2717" s="62"/>
      <c r="P2717" s="65" t="n">
        <f aca="false">SUM(P2718:P24666)</f>
        <v>3.24559547620298E+031</v>
      </c>
      <c r="Q2717" s="15" t="s">
        <v>45</v>
      </c>
    </row>
    <row r="2718" customFormat="false" ht="13.8" hidden="false" customHeight="false" outlineLevel="0" collapsed="false">
      <c r="A2718" s="348" t="s">
        <v>1810</v>
      </c>
      <c r="B2718" s="19" t="s">
        <v>8797</v>
      </c>
      <c r="C2718" s="19" t="s">
        <v>8798</v>
      </c>
      <c r="D2718" s="19" t="s">
        <v>476</v>
      </c>
      <c r="E2718" s="113" t="s">
        <v>8799</v>
      </c>
      <c r="F2718" s="24" t="s">
        <v>8800</v>
      </c>
      <c r="G2718" s="19" t="n">
        <v>5000</v>
      </c>
      <c r="H2718" s="97"/>
      <c r="I2718" s="97"/>
      <c r="J2718" s="97"/>
      <c r="K2718" s="97"/>
      <c r="L2718" s="97"/>
      <c r="M2718" s="19" t="s">
        <v>8801</v>
      </c>
      <c r="N2718" s="20" t="n">
        <v>43337</v>
      </c>
      <c r="O2718" s="207" t="s">
        <v>15</v>
      </c>
      <c r="P2718" s="19" t="n">
        <v>1</v>
      </c>
      <c r="Q2718" s="15" t="s">
        <v>45</v>
      </c>
    </row>
    <row r="2719" customFormat="false" ht="13.8" hidden="false" customHeight="false" outlineLevel="0" collapsed="false">
      <c r="A2719" s="348" t="s">
        <v>1814</v>
      </c>
      <c r="B2719" s="19" t="s">
        <v>8802</v>
      </c>
      <c r="C2719" s="553" t="s">
        <v>8803</v>
      </c>
      <c r="D2719" s="19" t="s">
        <v>476</v>
      </c>
      <c r="E2719" s="19"/>
      <c r="F2719" s="97"/>
      <c r="G2719" s="97"/>
      <c r="H2719" s="97"/>
      <c r="I2719" s="97"/>
      <c r="J2719" s="97"/>
      <c r="K2719" s="97"/>
      <c r="L2719" s="97"/>
      <c r="M2719" s="97"/>
      <c r="N2719" s="97"/>
      <c r="O2719" s="95" t="s">
        <v>8804</v>
      </c>
      <c r="P2719" s="19" t="n">
        <v>1</v>
      </c>
      <c r="Q2719" s="15" t="s">
        <v>45</v>
      </c>
    </row>
    <row r="2720" customFormat="false" ht="13.8" hidden="false" customHeight="false" outlineLevel="0" collapsed="false">
      <c r="A2720" s="348" t="s">
        <v>8805</v>
      </c>
      <c r="B2720" s="20" t="n">
        <v>43110</v>
      </c>
      <c r="C2720" s="19" t="s">
        <v>8806</v>
      </c>
      <c r="D2720" s="19" t="s">
        <v>476</v>
      </c>
      <c r="E2720" s="91" t="s">
        <v>8807</v>
      </c>
      <c r="F2720" s="19" t="s">
        <v>8808</v>
      </c>
      <c r="G2720" s="19" t="n">
        <v>6000</v>
      </c>
      <c r="H2720" s="97"/>
      <c r="I2720" s="97"/>
      <c r="J2720" s="97"/>
      <c r="K2720" s="97"/>
      <c r="L2720" s="97"/>
      <c r="M2720" s="19" t="s">
        <v>8809</v>
      </c>
      <c r="N2720" s="20" t="n">
        <v>43336</v>
      </c>
      <c r="O2720" s="451" t="s">
        <v>8810</v>
      </c>
      <c r="P2720" s="19" t="n">
        <v>1</v>
      </c>
      <c r="Q2720" s="15" t="s">
        <v>45</v>
      </c>
    </row>
    <row r="2721" customFormat="false" ht="13.8" hidden="false" customHeight="false" outlineLevel="0" collapsed="false">
      <c r="A2721" s="348" t="s">
        <v>5152</v>
      </c>
      <c r="B2721" s="19" t="s">
        <v>2357</v>
      </c>
      <c r="C2721" s="19" t="s">
        <v>8811</v>
      </c>
      <c r="D2721" s="19" t="s">
        <v>476</v>
      </c>
      <c r="E2721" s="19" t="s">
        <v>8812</v>
      </c>
      <c r="F2721" s="19" t="s">
        <v>8813</v>
      </c>
      <c r="G2721" s="19" t="s">
        <v>2169</v>
      </c>
      <c r="H2721" s="97"/>
      <c r="I2721" s="97"/>
      <c r="J2721" s="97"/>
      <c r="K2721" s="97"/>
      <c r="L2721" s="97"/>
      <c r="M2721" s="97"/>
      <c r="N2721" s="97"/>
      <c r="O2721" s="451" t="s">
        <v>8814</v>
      </c>
      <c r="P2721" s="19" t="n">
        <v>1</v>
      </c>
      <c r="Q2721" s="15" t="s">
        <v>45</v>
      </c>
    </row>
    <row r="2722" customFormat="false" ht="13.8" hidden="false" customHeight="false" outlineLevel="0" collapsed="false">
      <c r="A2722" s="348" t="s">
        <v>1678</v>
      </c>
      <c r="B2722" s="19" t="s">
        <v>200</v>
      </c>
      <c r="C2722" s="19" t="s">
        <v>8815</v>
      </c>
      <c r="D2722" s="19" t="s">
        <v>476</v>
      </c>
      <c r="E2722" s="91" t="s">
        <v>8816</v>
      </c>
      <c r="F2722" s="24" t="s">
        <v>8817</v>
      </c>
      <c r="G2722" s="19" t="n">
        <v>5000</v>
      </c>
      <c r="H2722" s="97"/>
      <c r="I2722" s="97"/>
      <c r="J2722" s="97"/>
      <c r="K2722" s="97"/>
      <c r="M2722" s="24" t="s">
        <v>8818</v>
      </c>
      <c r="N2722" s="20" t="n">
        <v>43337</v>
      </c>
      <c r="O2722" s="207" t="s">
        <v>15</v>
      </c>
      <c r="P2722" s="19" t="n">
        <v>1</v>
      </c>
      <c r="Q2722" s="15" t="s">
        <v>45</v>
      </c>
    </row>
    <row r="2723" customFormat="false" ht="13.8" hidden="false" customHeight="false" outlineLevel="0" collapsed="false">
      <c r="A2723" s="348" t="s">
        <v>1732</v>
      </c>
      <c r="B2723" s="110" t="n">
        <v>0.449305555555556</v>
      </c>
      <c r="C2723" s="19" t="s">
        <v>8819</v>
      </c>
      <c r="D2723" s="19" t="s">
        <v>110</v>
      </c>
      <c r="E2723" s="19" t="s">
        <v>3957</v>
      </c>
      <c r="F2723" s="19" t="s">
        <v>8820</v>
      </c>
      <c r="G2723" s="19" t="s">
        <v>328</v>
      </c>
      <c r="H2723" s="97"/>
      <c r="I2723" s="97"/>
      <c r="J2723" s="97"/>
      <c r="K2723" s="97"/>
      <c r="L2723" s="97"/>
      <c r="M2723" s="97"/>
      <c r="N2723" s="97"/>
      <c r="O2723" s="152" t="s">
        <v>8821</v>
      </c>
      <c r="P2723" s="19" t="n">
        <v>1</v>
      </c>
      <c r="Q2723" s="15" t="s">
        <v>45</v>
      </c>
    </row>
    <row r="2724" customFormat="false" ht="13.8" hidden="false" customHeight="false" outlineLevel="0" collapsed="false">
      <c r="A2724" s="348" t="s">
        <v>1833</v>
      </c>
      <c r="B2724" s="110" t="n">
        <v>0.452777777777778</v>
      </c>
      <c r="C2724" s="19" t="s">
        <v>8822</v>
      </c>
      <c r="D2724" s="19" t="s">
        <v>6490</v>
      </c>
      <c r="E2724" s="19" t="s">
        <v>8823</v>
      </c>
      <c r="F2724" s="97"/>
      <c r="G2724" s="19"/>
      <c r="H2724" s="24" t="n">
        <v>6000</v>
      </c>
      <c r="K2724" s="97"/>
      <c r="L2724" s="97"/>
      <c r="M2724" s="97"/>
      <c r="N2724" s="97"/>
      <c r="O2724" s="207" t="s">
        <v>15</v>
      </c>
      <c r="P2724" s="19" t="n">
        <v>1</v>
      </c>
      <c r="Q2724" s="15" t="s">
        <v>45</v>
      </c>
    </row>
    <row r="2725" customFormat="false" ht="13.8" hidden="false" customHeight="false" outlineLevel="0" collapsed="false">
      <c r="A2725" s="348" t="s">
        <v>1839</v>
      </c>
      <c r="B2725" s="19" t="s">
        <v>200</v>
      </c>
      <c r="C2725" s="19" t="s">
        <v>8824</v>
      </c>
      <c r="D2725" s="19" t="s">
        <v>4339</v>
      </c>
      <c r="E2725" s="91" t="s">
        <v>8825</v>
      </c>
      <c r="F2725" s="19" t="s">
        <v>5740</v>
      </c>
      <c r="G2725" s="19" t="n">
        <v>5200</v>
      </c>
      <c r="H2725" s="97"/>
      <c r="I2725" s="97"/>
      <c r="J2725" s="97"/>
      <c r="K2725" s="97"/>
      <c r="L2725" s="97"/>
      <c r="M2725" s="19" t="s">
        <v>8826</v>
      </c>
      <c r="N2725" s="20" t="n">
        <v>43339</v>
      </c>
      <c r="O2725" s="207" t="s">
        <v>15</v>
      </c>
      <c r="P2725" s="19" t="n">
        <v>1</v>
      </c>
      <c r="Q2725" s="15" t="s">
        <v>45</v>
      </c>
    </row>
    <row r="2726" customFormat="false" ht="13.8" hidden="false" customHeight="false" outlineLevel="0" collapsed="false">
      <c r="A2726" s="348" t="s">
        <v>1746</v>
      </c>
      <c r="B2726" s="97"/>
      <c r="C2726" s="19" t="s">
        <v>8827</v>
      </c>
      <c r="D2726" s="19" t="s">
        <v>476</v>
      </c>
      <c r="E2726" s="19" t="s">
        <v>8828</v>
      </c>
      <c r="F2726" s="19" t="s">
        <v>1768</v>
      </c>
      <c r="G2726" s="19" t="s">
        <v>933</v>
      </c>
      <c r="H2726" s="97"/>
      <c r="I2726" s="97"/>
      <c r="J2726" s="97"/>
      <c r="K2726" s="97"/>
      <c r="L2726" s="97"/>
      <c r="M2726" s="97"/>
      <c r="N2726" s="97"/>
      <c r="O2726" s="363" t="s">
        <v>8829</v>
      </c>
      <c r="P2726" s="19" t="n">
        <v>1</v>
      </c>
      <c r="Q2726" s="15" t="s">
        <v>45</v>
      </c>
    </row>
    <row r="2727" customFormat="false" ht="13.8" hidden="false" customHeight="false" outlineLevel="0" collapsed="false">
      <c r="A2727" s="348" t="s">
        <v>1696</v>
      </c>
      <c r="B2727" s="19" t="s">
        <v>214</v>
      </c>
      <c r="C2727" s="91" t="s">
        <v>8830</v>
      </c>
      <c r="D2727" s="19" t="s">
        <v>8831</v>
      </c>
      <c r="E2727" s="91" t="s">
        <v>8832</v>
      </c>
      <c r="F2727" s="19" t="s">
        <v>5740</v>
      </c>
      <c r="G2727" s="19" t="n">
        <v>5000</v>
      </c>
      <c r="H2727" s="97"/>
      <c r="I2727" s="97"/>
      <c r="J2727" s="97"/>
      <c r="K2727" s="97"/>
      <c r="L2727" s="97"/>
      <c r="M2727" s="19" t="s">
        <v>8833</v>
      </c>
      <c r="N2727" s="20" t="n">
        <v>43341</v>
      </c>
      <c r="O2727" s="207" t="s">
        <v>8834</v>
      </c>
      <c r="P2727" s="19" t="n">
        <v>1</v>
      </c>
      <c r="Q2727" s="15" t="s">
        <v>45</v>
      </c>
    </row>
    <row r="2728" customFormat="false" ht="13.8" hidden="false" customHeight="false" outlineLevel="0" collapsed="false">
      <c r="A2728" s="121" t="s">
        <v>1758</v>
      </c>
      <c r="B2728" s="141" t="s">
        <v>8835</v>
      </c>
      <c r="C2728" s="141" t="s">
        <v>8836</v>
      </c>
      <c r="D2728" s="141" t="s">
        <v>476</v>
      </c>
      <c r="E2728" s="95" t="s">
        <v>8837</v>
      </c>
      <c r="F2728" s="141" t="s">
        <v>4852</v>
      </c>
      <c r="G2728" s="141" t="s">
        <v>933</v>
      </c>
      <c r="H2728" s="183"/>
      <c r="I2728" s="183"/>
      <c r="J2728" s="183"/>
      <c r="K2728" s="183"/>
      <c r="L2728" s="183"/>
      <c r="M2728" s="141" t="s">
        <v>8838</v>
      </c>
      <c r="N2728" s="184" t="n">
        <v>43337</v>
      </c>
      <c r="O2728" s="124" t="s">
        <v>8839</v>
      </c>
      <c r="P2728" s="19" t="n">
        <v>1</v>
      </c>
      <c r="Q2728" s="15" t="s">
        <v>45</v>
      </c>
    </row>
    <row r="2729" customFormat="false" ht="13.8" hidden="false" customHeight="false" outlineLevel="0" collapsed="false">
      <c r="A2729" s="348" t="s">
        <v>1761</v>
      </c>
      <c r="B2729" s="97"/>
      <c r="C2729" s="553" t="s">
        <v>8840</v>
      </c>
      <c r="D2729" s="19" t="s">
        <v>476</v>
      </c>
      <c r="E2729" s="19" t="s">
        <v>8841</v>
      </c>
      <c r="F2729" s="97"/>
      <c r="G2729" s="19" t="s">
        <v>614</v>
      </c>
      <c r="H2729" s="97"/>
      <c r="I2729" s="97"/>
      <c r="J2729" s="97"/>
      <c r="K2729" s="97"/>
      <c r="L2729" s="97"/>
      <c r="M2729" s="97"/>
      <c r="N2729" s="97"/>
      <c r="O2729" s="152" t="s">
        <v>8842</v>
      </c>
      <c r="P2729" s="19" t="n">
        <v>1</v>
      </c>
      <c r="Q2729" s="15" t="s">
        <v>45</v>
      </c>
    </row>
    <row r="2730" customFormat="false" ht="13.8" hidden="false" customHeight="false" outlineLevel="0" collapsed="false">
      <c r="A2730" s="348" t="s">
        <v>1765</v>
      </c>
      <c r="B2730" s="110" t="n">
        <v>0.518055555555556</v>
      </c>
      <c r="C2730" s="19" t="s">
        <v>8843</v>
      </c>
      <c r="D2730" s="19" t="s">
        <v>110</v>
      </c>
      <c r="E2730" s="19" t="s">
        <v>8844</v>
      </c>
      <c r="F2730" s="97"/>
      <c r="G2730" s="19" t="n">
        <v>12700</v>
      </c>
      <c r="H2730" s="97"/>
      <c r="I2730" s="97"/>
      <c r="J2730" s="97"/>
      <c r="K2730" s="97"/>
      <c r="M2730" s="24" t="s">
        <v>8845</v>
      </c>
      <c r="N2730" s="20" t="n">
        <v>43337</v>
      </c>
      <c r="O2730" s="207" t="s">
        <v>15</v>
      </c>
      <c r="P2730" s="19" t="n">
        <v>1</v>
      </c>
      <c r="Q2730" s="15" t="s">
        <v>45</v>
      </c>
    </row>
    <row r="2731" customFormat="false" ht="13.8" hidden="false" customHeight="false" outlineLevel="0" collapsed="false">
      <c r="A2731" s="348" t="s">
        <v>4300</v>
      </c>
      <c r="B2731" s="19" t="s">
        <v>887</v>
      </c>
      <c r="C2731" s="19" t="s">
        <v>8846</v>
      </c>
      <c r="D2731" s="19" t="s">
        <v>4339</v>
      </c>
      <c r="E2731" s="91" t="s">
        <v>8847</v>
      </c>
      <c r="F2731" s="24" t="s">
        <v>8848</v>
      </c>
      <c r="G2731" s="19" t="s">
        <v>103</v>
      </c>
      <c r="H2731" s="97"/>
      <c r="I2731" s="97"/>
      <c r="J2731" s="97"/>
      <c r="K2731" s="97"/>
      <c r="L2731" s="97"/>
      <c r="M2731" s="97"/>
      <c r="N2731" s="97"/>
      <c r="O2731" s="494" t="s">
        <v>8849</v>
      </c>
      <c r="P2731" s="19" t="n">
        <v>1</v>
      </c>
      <c r="Q2731" s="15" t="s">
        <v>45</v>
      </c>
    </row>
    <row r="2732" customFormat="false" ht="13.8" hidden="false" customHeight="false" outlineLevel="0" collapsed="false">
      <c r="A2732" s="348" t="s">
        <v>4304</v>
      </c>
      <c r="B2732" s="110" t="n">
        <v>0.530555555555556</v>
      </c>
      <c r="C2732" s="19" t="s">
        <v>8850</v>
      </c>
      <c r="D2732" s="19" t="s">
        <v>110</v>
      </c>
      <c r="E2732" s="19" t="s">
        <v>5784</v>
      </c>
      <c r="F2732" s="19" t="s">
        <v>8851</v>
      </c>
      <c r="G2732" s="19" t="s">
        <v>4557</v>
      </c>
      <c r="H2732" s="97"/>
      <c r="I2732" s="97"/>
      <c r="J2732" s="97"/>
      <c r="K2732" s="97"/>
      <c r="L2732" s="97"/>
      <c r="M2732" s="97"/>
      <c r="N2732" s="97"/>
      <c r="O2732" s="152" t="s">
        <v>8852</v>
      </c>
      <c r="P2732" s="19" t="n">
        <v>1</v>
      </c>
      <c r="Q2732" s="15" t="s">
        <v>45</v>
      </c>
    </row>
    <row r="2733" customFormat="false" ht="13.8" hidden="false" customHeight="false" outlineLevel="0" collapsed="false">
      <c r="A2733" s="348" t="s">
        <v>4309</v>
      </c>
      <c r="B2733" s="19" t="s">
        <v>227</v>
      </c>
      <c r="C2733" s="19" t="s">
        <v>8853</v>
      </c>
      <c r="D2733" s="19" t="s">
        <v>4339</v>
      </c>
      <c r="E2733" s="91" t="s">
        <v>8854</v>
      </c>
      <c r="F2733" s="19" t="s">
        <v>4848</v>
      </c>
      <c r="G2733" s="97"/>
      <c r="H2733" s="97"/>
      <c r="I2733" s="97"/>
      <c r="J2733" s="97"/>
      <c r="K2733" s="97"/>
      <c r="L2733" s="97"/>
      <c r="M2733" s="97"/>
      <c r="N2733" s="97"/>
      <c r="O2733" s="247" t="s">
        <v>8855</v>
      </c>
      <c r="P2733" s="19" t="n">
        <v>1</v>
      </c>
      <c r="Q2733" s="15" t="s">
        <v>45</v>
      </c>
    </row>
    <row r="2734" customFormat="false" ht="13.8" hidden="false" customHeight="false" outlineLevel="0" collapsed="false">
      <c r="A2734" s="348" t="s">
        <v>6476</v>
      </c>
      <c r="B2734" s="19" t="s">
        <v>8856</v>
      </c>
      <c r="C2734" s="19" t="s">
        <v>8857</v>
      </c>
      <c r="D2734" s="19" t="s">
        <v>476</v>
      </c>
      <c r="E2734" s="91" t="s">
        <v>8858</v>
      </c>
      <c r="F2734" s="91" t="s">
        <v>8859</v>
      </c>
      <c r="G2734" s="19" t="n">
        <v>4500</v>
      </c>
      <c r="H2734" s="97"/>
      <c r="I2734" s="97"/>
      <c r="J2734" s="97"/>
      <c r="K2734" s="97"/>
      <c r="L2734" s="97"/>
      <c r="M2734" s="19" t="s">
        <v>8860</v>
      </c>
      <c r="N2734" s="20" t="n">
        <v>43339</v>
      </c>
      <c r="O2734" s="207" t="s">
        <v>15</v>
      </c>
      <c r="P2734" s="97"/>
      <c r="Q2734" s="15" t="s">
        <v>45</v>
      </c>
    </row>
    <row r="2735" customFormat="false" ht="13.8" hidden="false" customHeight="false" outlineLevel="0" collapsed="false">
      <c r="A2735" s="348" t="s">
        <v>1914</v>
      </c>
      <c r="B2735" s="19" t="s">
        <v>4565</v>
      </c>
      <c r="C2735" s="19" t="s">
        <v>8861</v>
      </c>
      <c r="D2735" s="19" t="s">
        <v>4339</v>
      </c>
      <c r="E2735" s="91" t="s">
        <v>8862</v>
      </c>
      <c r="F2735" s="97"/>
      <c r="G2735" s="97"/>
      <c r="H2735" s="97"/>
      <c r="I2735" s="97"/>
      <c r="J2735" s="97"/>
      <c r="K2735" s="97"/>
      <c r="L2735" s="97"/>
      <c r="M2735" s="97"/>
      <c r="N2735" s="97"/>
      <c r="O2735" s="247" t="s">
        <v>8863</v>
      </c>
      <c r="P2735" s="19" t="n">
        <v>1</v>
      </c>
      <c r="Q2735" s="15" t="s">
        <v>45</v>
      </c>
    </row>
    <row r="2736" customFormat="false" ht="13.8" hidden="false" customHeight="false" outlineLevel="0" collapsed="false">
      <c r="A2736" s="348" t="s">
        <v>1917</v>
      </c>
      <c r="B2736" s="334" t="n">
        <v>43449</v>
      </c>
      <c r="C2736" s="19" t="s">
        <v>8864</v>
      </c>
      <c r="D2736" s="19" t="s">
        <v>8766</v>
      </c>
      <c r="E2736" s="19" t="s">
        <v>8865</v>
      </c>
      <c r="F2736" s="19" t="s">
        <v>8866</v>
      </c>
      <c r="G2736" s="91" t="s">
        <v>3854</v>
      </c>
      <c r="H2736" s="97"/>
      <c r="I2736" s="97"/>
      <c r="J2736" s="97"/>
      <c r="K2736" s="97"/>
      <c r="L2736" s="97"/>
      <c r="M2736" s="97"/>
      <c r="N2736" s="97"/>
      <c r="O2736" s="644" t="s">
        <v>8867</v>
      </c>
      <c r="P2736" s="19" t="n">
        <v>1</v>
      </c>
      <c r="Q2736" s="15" t="s">
        <v>45</v>
      </c>
    </row>
    <row r="2737" customFormat="false" ht="13.8" hidden="false" customHeight="false" outlineLevel="0" collapsed="false">
      <c r="A2737" s="348" t="s">
        <v>3008</v>
      </c>
      <c r="B2737" s="19" t="s">
        <v>73</v>
      </c>
      <c r="C2737" s="19" t="s">
        <v>8868</v>
      </c>
      <c r="D2737" s="19" t="s">
        <v>8766</v>
      </c>
      <c r="E2737" s="91" t="s">
        <v>8869</v>
      </c>
      <c r="F2737" s="19" t="s">
        <v>1768</v>
      </c>
      <c r="G2737" s="19" t="n">
        <v>5400</v>
      </c>
      <c r="H2737" s="97"/>
      <c r="I2737" s="97"/>
      <c r="J2737" s="97"/>
      <c r="K2737" s="97"/>
      <c r="L2737" s="97"/>
      <c r="M2737" s="19" t="s">
        <v>8870</v>
      </c>
      <c r="N2737" s="20" t="n">
        <v>43340</v>
      </c>
      <c r="O2737" s="414" t="s">
        <v>15</v>
      </c>
      <c r="P2737" s="19" t="n">
        <v>1</v>
      </c>
      <c r="Q2737" s="15" t="s">
        <v>45</v>
      </c>
    </row>
    <row r="2738" customFormat="false" ht="13.8" hidden="false" customHeight="false" outlineLevel="0" collapsed="false">
      <c r="A2738" s="348" t="s">
        <v>3012</v>
      </c>
      <c r="B2738" s="19" t="s">
        <v>3252</v>
      </c>
      <c r="C2738" s="91" t="s">
        <v>8871</v>
      </c>
      <c r="D2738" s="19" t="s">
        <v>4339</v>
      </c>
      <c r="E2738" s="91" t="s">
        <v>8872</v>
      </c>
      <c r="F2738" s="19" t="s">
        <v>8873</v>
      </c>
      <c r="G2738" s="19" t="s">
        <v>103</v>
      </c>
      <c r="H2738" s="97"/>
      <c r="I2738" s="97"/>
      <c r="J2738" s="97"/>
      <c r="K2738" s="97"/>
      <c r="L2738" s="97"/>
      <c r="M2738" s="97"/>
      <c r="N2738" s="97"/>
      <c r="O2738" s="645" t="s">
        <v>8874</v>
      </c>
      <c r="P2738" s="19" t="n">
        <v>1</v>
      </c>
      <c r="Q2738" s="15" t="s">
        <v>45</v>
      </c>
    </row>
    <row r="2739" customFormat="false" ht="13.8" hidden="false" customHeight="false" outlineLevel="0" collapsed="false">
      <c r="A2739" s="348" t="s">
        <v>1798</v>
      </c>
      <c r="B2739" s="19" t="s">
        <v>815</v>
      </c>
      <c r="C2739" s="19" t="s">
        <v>8875</v>
      </c>
      <c r="D2739" s="19" t="s">
        <v>4339</v>
      </c>
      <c r="E2739" s="91" t="s">
        <v>8876</v>
      </c>
      <c r="F2739" s="19" t="s">
        <v>102</v>
      </c>
      <c r="G2739" s="19" t="s">
        <v>248</v>
      </c>
      <c r="H2739" s="97"/>
      <c r="I2739" s="97"/>
      <c r="J2739" s="97"/>
      <c r="K2739" s="97"/>
      <c r="L2739" s="97"/>
      <c r="M2739" s="19" t="s">
        <v>8877</v>
      </c>
      <c r="N2739" s="20" t="n">
        <v>43338</v>
      </c>
      <c r="O2739" s="646" t="s">
        <v>8878</v>
      </c>
      <c r="P2739" s="19" t="n">
        <v>1</v>
      </c>
      <c r="Q2739" s="15" t="s">
        <v>45</v>
      </c>
    </row>
    <row r="2740" customFormat="false" ht="13.8" hidden="false" customHeight="false" outlineLevel="0" collapsed="false">
      <c r="A2740" s="348" t="s">
        <v>1801</v>
      </c>
      <c r="B2740" s="19" t="s">
        <v>78</v>
      </c>
      <c r="C2740" s="19" t="n">
        <v>84952321650</v>
      </c>
      <c r="D2740" s="19" t="s">
        <v>476</v>
      </c>
      <c r="E2740" s="19" t="s">
        <v>8879</v>
      </c>
      <c r="F2740" s="97"/>
      <c r="G2740" s="19"/>
      <c r="H2740" s="19" t="s">
        <v>564</v>
      </c>
      <c r="I2740" s="97"/>
      <c r="J2740" s="97"/>
      <c r="K2740" s="97"/>
      <c r="L2740" s="97"/>
      <c r="M2740" s="97"/>
      <c r="N2740" s="97"/>
      <c r="O2740" s="468" t="s">
        <v>8880</v>
      </c>
      <c r="P2740" s="97"/>
      <c r="Q2740" s="15" t="s">
        <v>45</v>
      </c>
    </row>
    <row r="2741" customFormat="false" ht="13.8" hidden="false" customHeight="false" outlineLevel="0" collapsed="false">
      <c r="A2741" s="348" t="s">
        <v>3427</v>
      </c>
      <c r="B2741" s="19" t="s">
        <v>3275</v>
      </c>
      <c r="C2741" s="19" t="s">
        <v>8881</v>
      </c>
      <c r="D2741" s="19" t="s">
        <v>4339</v>
      </c>
      <c r="E2741" s="91" t="s">
        <v>8882</v>
      </c>
      <c r="F2741" s="97"/>
      <c r="G2741" s="19" t="s">
        <v>501</v>
      </c>
      <c r="H2741" s="97"/>
      <c r="I2741" s="97"/>
      <c r="J2741" s="97"/>
      <c r="K2741" s="97"/>
      <c r="L2741" s="97"/>
      <c r="M2741" s="97"/>
      <c r="N2741" s="97"/>
      <c r="O2741" s="647" t="s">
        <v>8883</v>
      </c>
      <c r="P2741" s="19" t="n">
        <v>1</v>
      </c>
      <c r="Q2741" s="15" t="s">
        <v>45</v>
      </c>
    </row>
    <row r="2742" customFormat="false" ht="13.8" hidden="false" customHeight="false" outlineLevel="0" collapsed="false">
      <c r="A2742" s="348" t="s">
        <v>3024</v>
      </c>
      <c r="B2742" s="19" t="s">
        <v>294</v>
      </c>
      <c r="C2742" s="19" t="s">
        <v>8884</v>
      </c>
      <c r="D2742" s="19" t="s">
        <v>476</v>
      </c>
      <c r="E2742" s="91" t="s">
        <v>8885</v>
      </c>
      <c r="F2742" s="97"/>
      <c r="G2742" s="19" t="n">
        <v>5000</v>
      </c>
      <c r="H2742" s="97"/>
      <c r="I2742" s="97"/>
      <c r="J2742" s="97"/>
      <c r="K2742" s="97"/>
      <c r="L2742" s="97"/>
      <c r="M2742" s="19" t="s">
        <v>8886</v>
      </c>
      <c r="N2742" s="20" t="n">
        <v>43337</v>
      </c>
      <c r="O2742" s="207" t="s">
        <v>15</v>
      </c>
      <c r="P2742" s="97"/>
      <c r="Q2742" s="15" t="s">
        <v>45</v>
      </c>
    </row>
    <row r="2743" customFormat="false" ht="13.8" hidden="false" customHeight="false" outlineLevel="0" collapsed="false">
      <c r="A2743" s="348" t="s">
        <v>3028</v>
      </c>
      <c r="B2743" s="19" t="n">
        <v>17.25</v>
      </c>
      <c r="C2743" s="19" t="s">
        <v>8887</v>
      </c>
      <c r="D2743" s="19" t="s">
        <v>8766</v>
      </c>
      <c r="E2743" s="19" t="s">
        <v>8888</v>
      </c>
      <c r="F2743" s="19" t="s">
        <v>48</v>
      </c>
      <c r="G2743" s="19" t="s">
        <v>808</v>
      </c>
      <c r="H2743" s="97"/>
      <c r="I2743" s="97"/>
      <c r="J2743" s="97"/>
      <c r="K2743" s="97"/>
      <c r="L2743" s="97"/>
      <c r="M2743" s="97"/>
      <c r="N2743" s="97"/>
      <c r="O2743" s="426" t="s">
        <v>8889</v>
      </c>
      <c r="P2743" s="19" t="n">
        <v>1</v>
      </c>
      <c r="Q2743" s="15" t="s">
        <v>45</v>
      </c>
    </row>
    <row r="2744" customFormat="false" ht="13.8" hidden="false" customHeight="false" outlineLevel="0" collapsed="false">
      <c r="A2744" s="348" t="s">
        <v>3031</v>
      </c>
      <c r="B2744" s="19" t="n">
        <v>17.25</v>
      </c>
      <c r="C2744" s="19" t="s">
        <v>8890</v>
      </c>
      <c r="D2744" s="19" t="s">
        <v>476</v>
      </c>
      <c r="E2744" s="19" t="s">
        <v>8891</v>
      </c>
      <c r="F2744" s="97"/>
      <c r="G2744" s="19" t="s">
        <v>564</v>
      </c>
      <c r="H2744" s="97"/>
      <c r="I2744" s="97"/>
      <c r="J2744" s="97"/>
      <c r="K2744" s="97"/>
      <c r="L2744" s="97"/>
      <c r="M2744" s="97"/>
      <c r="N2744" s="97"/>
      <c r="O2744" s="426" t="s">
        <v>8892</v>
      </c>
      <c r="P2744" s="97"/>
      <c r="Q2744" s="15" t="s">
        <v>45</v>
      </c>
    </row>
    <row r="2745" customFormat="false" ht="13.8" hidden="false" customHeight="false" outlineLevel="0" collapsed="false">
      <c r="A2745" s="348" t="s">
        <v>3037</v>
      </c>
      <c r="B2745" s="19" t="s">
        <v>386</v>
      </c>
      <c r="C2745" s="19" t="s">
        <v>8893</v>
      </c>
      <c r="D2745" s="19" t="s">
        <v>4339</v>
      </c>
      <c r="E2745" s="91" t="s">
        <v>8894</v>
      </c>
      <c r="F2745" s="19" t="s">
        <v>48</v>
      </c>
      <c r="G2745" s="19" t="s">
        <v>5533</v>
      </c>
      <c r="H2745" s="97"/>
      <c r="I2745" s="97"/>
      <c r="J2745" s="97"/>
      <c r="K2745" s="97"/>
      <c r="L2745" s="97"/>
      <c r="M2745" s="97"/>
      <c r="N2745" s="97"/>
      <c r="O2745" s="426" t="s">
        <v>8895</v>
      </c>
      <c r="P2745" s="19" t="n">
        <v>1</v>
      </c>
      <c r="Q2745" s="15" t="s">
        <v>45</v>
      </c>
    </row>
    <row r="2746" customFormat="false" ht="13.8" hidden="false" customHeight="false" outlineLevel="0" collapsed="false">
      <c r="A2746" s="348" t="s">
        <v>3043</v>
      </c>
      <c r="B2746" s="19" t="s">
        <v>1622</v>
      </c>
      <c r="C2746" s="91" t="s">
        <v>8896</v>
      </c>
      <c r="D2746" s="19" t="s">
        <v>476</v>
      </c>
      <c r="E2746" s="91" t="s">
        <v>8897</v>
      </c>
      <c r="F2746" s="19" t="s">
        <v>8898</v>
      </c>
      <c r="G2746" s="19" t="n">
        <v>2500</v>
      </c>
      <c r="H2746" s="97"/>
      <c r="I2746" s="97"/>
      <c r="J2746" s="97"/>
      <c r="K2746" s="97"/>
      <c r="L2746" s="97"/>
      <c r="M2746" s="19" t="s">
        <v>8899</v>
      </c>
      <c r="N2746" s="20" t="n">
        <v>43336</v>
      </c>
      <c r="O2746" s="207" t="s">
        <v>15</v>
      </c>
      <c r="P2746" s="19" t="n">
        <v>1</v>
      </c>
      <c r="Q2746" s="15" t="s">
        <v>45</v>
      </c>
    </row>
    <row r="2747" customFormat="false" ht="13.8" hidden="false" customHeight="false" outlineLevel="0" collapsed="false">
      <c r="A2747" s="348" t="s">
        <v>3047</v>
      </c>
      <c r="B2747" s="19" t="s">
        <v>1627</v>
      </c>
      <c r="C2747" s="91" t="s">
        <v>8900</v>
      </c>
      <c r="D2747" s="19" t="s">
        <v>4339</v>
      </c>
      <c r="E2747" s="91" t="s">
        <v>8901</v>
      </c>
      <c r="F2747" s="19" t="s">
        <v>102</v>
      </c>
      <c r="G2747" s="19" t="n">
        <v>5200</v>
      </c>
      <c r="H2747" s="97"/>
      <c r="I2747" s="97"/>
      <c r="J2747" s="97"/>
      <c r="K2747" s="97"/>
      <c r="M2747" s="24" t="s">
        <v>8902</v>
      </c>
      <c r="N2747" s="20" t="n">
        <v>43338</v>
      </c>
      <c r="O2747" s="207" t="s">
        <v>15</v>
      </c>
      <c r="P2747" s="19" t="n">
        <v>1</v>
      </c>
      <c r="Q2747" s="15" t="s">
        <v>45</v>
      </c>
    </row>
    <row r="2748" customFormat="false" ht="13.8" hidden="false" customHeight="false" outlineLevel="0" collapsed="false">
      <c r="A2748" s="348" t="s">
        <v>3053</v>
      </c>
      <c r="B2748" s="19" t="n">
        <v>18.45</v>
      </c>
      <c r="C2748" s="19" t="s">
        <v>8903</v>
      </c>
      <c r="D2748" s="19" t="s">
        <v>8766</v>
      </c>
      <c r="E2748" s="91" t="s">
        <v>8904</v>
      </c>
      <c r="F2748" s="19" t="s">
        <v>48</v>
      </c>
      <c r="G2748" s="19" t="n">
        <v>4800</v>
      </c>
      <c r="H2748" s="97"/>
      <c r="I2748" s="97"/>
      <c r="J2748" s="97"/>
      <c r="K2748" s="97"/>
      <c r="L2748" s="97"/>
      <c r="M2748" s="19" t="s">
        <v>8905</v>
      </c>
      <c r="N2748" s="19" t="n">
        <v>25.08</v>
      </c>
      <c r="O2748" s="410" t="s">
        <v>15</v>
      </c>
      <c r="P2748" s="19" t="n">
        <v>1</v>
      </c>
      <c r="Q2748" s="15" t="s">
        <v>45</v>
      </c>
    </row>
    <row r="2749" customFormat="false" ht="13.8" hidden="false" customHeight="false" outlineLevel="0" collapsed="false">
      <c r="A2749" s="19" t="s">
        <v>8906</v>
      </c>
      <c r="B2749" s="19" t="s">
        <v>8907</v>
      </c>
      <c r="C2749" s="113" t="s">
        <v>8908</v>
      </c>
      <c r="D2749" s="19" t="s">
        <v>476</v>
      </c>
      <c r="E2749" s="91" t="s">
        <v>8909</v>
      </c>
      <c r="F2749" s="19" t="s">
        <v>48</v>
      </c>
      <c r="G2749" s="19" t="n">
        <v>5000</v>
      </c>
      <c r="H2749" s="97"/>
      <c r="I2749" s="97"/>
      <c r="J2749" s="97"/>
      <c r="K2749" s="97"/>
      <c r="L2749" s="97"/>
      <c r="M2749" s="19" t="s">
        <v>8910</v>
      </c>
      <c r="N2749" s="19" t="n">
        <v>25.08</v>
      </c>
      <c r="O2749" s="207" t="s">
        <v>15</v>
      </c>
      <c r="P2749" s="97"/>
      <c r="Q2749" s="15" t="s">
        <v>45</v>
      </c>
    </row>
    <row r="2750" customFormat="false" ht="13.8" hidden="false" customHeight="false" outlineLevel="0" collapsed="false">
      <c r="A2750" s="348" t="s">
        <v>3058</v>
      </c>
      <c r="B2750" s="19" t="s">
        <v>8911</v>
      </c>
      <c r="C2750" s="24" t="s">
        <v>8912</v>
      </c>
      <c r="D2750" s="19" t="s">
        <v>476</v>
      </c>
      <c r="E2750" s="91" t="s">
        <v>8913</v>
      </c>
      <c r="F2750" s="19" t="s">
        <v>4848</v>
      </c>
      <c r="G2750" s="19" t="n">
        <v>4300</v>
      </c>
      <c r="H2750" s="97"/>
      <c r="I2750" s="97"/>
      <c r="J2750" s="97"/>
      <c r="K2750" s="97"/>
      <c r="L2750" s="97"/>
      <c r="M2750" s="19" t="s">
        <v>8914</v>
      </c>
      <c r="N2750" s="20" t="n">
        <v>43340</v>
      </c>
      <c r="O2750" s="207" t="s">
        <v>15</v>
      </c>
      <c r="P2750" s="97"/>
      <c r="Q2750" s="15" t="s">
        <v>45</v>
      </c>
    </row>
    <row r="2751" customFormat="false" ht="13.8" hidden="false" customHeight="false" outlineLevel="0" collapsed="false">
      <c r="A2751" s="97"/>
      <c r="B2751" s="97"/>
      <c r="C2751" s="97"/>
      <c r="D2751" s="97"/>
      <c r="E2751" s="97"/>
      <c r="F2751" s="97"/>
      <c r="G2751" s="97"/>
      <c r="H2751" s="97"/>
      <c r="I2751" s="97"/>
      <c r="J2751" s="97"/>
      <c r="K2751" s="97"/>
      <c r="L2751" s="97"/>
      <c r="M2751" s="97"/>
      <c r="N2751" s="97"/>
      <c r="O2751" s="97"/>
      <c r="P2751" s="97"/>
      <c r="Q2751" s="15" t="s">
        <v>45</v>
      </c>
    </row>
    <row r="2752" customFormat="false" ht="13.8" hidden="false" customHeight="false" outlineLevel="0" collapsed="false">
      <c r="A2752" s="3" t="s">
        <v>34</v>
      </c>
      <c r="B2752" s="59" t="s">
        <v>1</v>
      </c>
      <c r="C2752" s="4" t="s">
        <v>35</v>
      </c>
      <c r="D2752" s="4" t="s">
        <v>3</v>
      </c>
      <c r="E2752" s="4" t="s">
        <v>1021</v>
      </c>
      <c r="F2752" s="5" t="s">
        <v>37</v>
      </c>
      <c r="G2752" s="4" t="s">
        <v>38</v>
      </c>
      <c r="H2752" s="6" t="s">
        <v>39</v>
      </c>
      <c r="I2752" s="6"/>
      <c r="J2752" s="6"/>
      <c r="K2752" s="6" t="s">
        <v>40</v>
      </c>
      <c r="L2752" s="6"/>
      <c r="M2752" s="4" t="s">
        <v>41</v>
      </c>
      <c r="N2752" s="6" t="s">
        <v>42</v>
      </c>
      <c r="O2752" s="370" t="s">
        <v>43</v>
      </c>
      <c r="P2752" s="4" t="s">
        <v>44</v>
      </c>
      <c r="Q2752" s="15" t="s">
        <v>45</v>
      </c>
    </row>
    <row r="2753" customFormat="false" ht="13.8" hidden="false" customHeight="false" outlineLevel="0" collapsed="false">
      <c r="A2753" s="60" t="n">
        <v>43337</v>
      </c>
      <c r="B2753" s="374" t="s">
        <v>403</v>
      </c>
      <c r="C2753" s="62"/>
      <c r="D2753" s="62"/>
      <c r="E2753" s="63"/>
      <c r="F2753" s="64" t="n">
        <f aca="false">G2753+H2753+K2753</f>
        <v>55200</v>
      </c>
      <c r="G2753" s="65" t="n">
        <f aca="false">SUM(G2754:G2765)</f>
        <v>55200</v>
      </c>
      <c r="H2753" s="131" t="n">
        <f aca="false">SUM(H2754:H2765)</f>
        <v>0</v>
      </c>
      <c r="I2753" s="65"/>
      <c r="J2753" s="65"/>
      <c r="K2753" s="65" t="n">
        <f aca="false">SUM(K2754:K2791)</f>
        <v>0</v>
      </c>
      <c r="L2753" s="65"/>
      <c r="M2753" s="281"/>
      <c r="N2753" s="281"/>
      <c r="O2753" s="62"/>
      <c r="P2753" s="65" t="n">
        <f aca="false">SUM(P2754:P24702)</f>
        <v>1.62279773810149E+031</v>
      </c>
      <c r="Q2753" s="15" t="s">
        <v>45</v>
      </c>
    </row>
    <row r="2754" customFormat="false" ht="13.8" hidden="false" customHeight="false" outlineLevel="0" collapsed="false">
      <c r="A2754" s="348" t="s">
        <v>1810</v>
      </c>
      <c r="B2754" s="19" t="s">
        <v>2357</v>
      </c>
      <c r="C2754" s="19" t="s">
        <v>8915</v>
      </c>
      <c r="D2754" s="19" t="s">
        <v>8766</v>
      </c>
      <c r="E2754" s="19" t="s">
        <v>8916</v>
      </c>
      <c r="F2754" s="19" t="s">
        <v>8917</v>
      </c>
      <c r="G2754" s="19" t="s">
        <v>3515</v>
      </c>
      <c r="H2754" s="97"/>
      <c r="I2754" s="97"/>
      <c r="J2754" s="97"/>
      <c r="K2754" s="97"/>
      <c r="L2754" s="97"/>
      <c r="M2754" s="97"/>
      <c r="N2754" s="97"/>
      <c r="O2754" s="648" t="s">
        <v>8918</v>
      </c>
      <c r="P2754" s="97"/>
      <c r="Q2754" s="15" t="s">
        <v>45</v>
      </c>
    </row>
    <row r="2755" customFormat="false" ht="13.8" hidden="false" customHeight="false" outlineLevel="0" collapsed="false">
      <c r="A2755" s="348" t="s">
        <v>1814</v>
      </c>
      <c r="B2755" s="150" t="n">
        <v>43383</v>
      </c>
      <c r="C2755" s="91" t="s">
        <v>8919</v>
      </c>
      <c r="D2755" s="19" t="s">
        <v>4339</v>
      </c>
      <c r="E2755" s="91" t="s">
        <v>8920</v>
      </c>
      <c r="F2755" s="19" t="s">
        <v>8921</v>
      </c>
      <c r="G2755" s="19" t="n">
        <v>12000</v>
      </c>
      <c r="H2755" s="97"/>
      <c r="I2755" s="97"/>
      <c r="J2755" s="97"/>
      <c r="K2755" s="97"/>
      <c r="L2755" s="97"/>
      <c r="M2755" s="19" t="s">
        <v>8922</v>
      </c>
      <c r="N2755" s="20" t="n">
        <v>43338</v>
      </c>
      <c r="O2755" s="207" t="s">
        <v>15</v>
      </c>
      <c r="P2755" s="19" t="n">
        <v>1</v>
      </c>
      <c r="Q2755" s="15" t="s">
        <v>45</v>
      </c>
    </row>
    <row r="2756" customFormat="false" ht="13.8" hidden="false" customHeight="false" outlineLevel="0" collapsed="false">
      <c r="A2756" s="348" t="s">
        <v>1819</v>
      </c>
      <c r="B2756" s="19" t="s">
        <v>51</v>
      </c>
      <c r="C2756" s="19" t="s">
        <v>8923</v>
      </c>
      <c r="D2756" s="19" t="s">
        <v>4339</v>
      </c>
      <c r="E2756" s="91" t="s">
        <v>8924</v>
      </c>
      <c r="F2756" s="91" t="s">
        <v>8924</v>
      </c>
      <c r="G2756" s="97"/>
      <c r="H2756" s="97"/>
      <c r="I2756" s="97"/>
      <c r="J2756" s="97"/>
      <c r="K2756" s="97"/>
      <c r="L2756" s="97"/>
      <c r="M2756" s="97"/>
      <c r="N2756" s="97"/>
      <c r="O2756" s="648" t="s">
        <v>8925</v>
      </c>
      <c r="P2756" s="19" t="n">
        <v>1</v>
      </c>
      <c r="Q2756" s="15" t="s">
        <v>45</v>
      </c>
    </row>
    <row r="2757" customFormat="false" ht="13.8" hidden="false" customHeight="false" outlineLevel="0" collapsed="false">
      <c r="A2757" s="348" t="s">
        <v>1673</v>
      </c>
      <c r="B2757" s="19" t="s">
        <v>200</v>
      </c>
      <c r="C2757" s="19" t="s">
        <v>8926</v>
      </c>
      <c r="D2757" s="19" t="s">
        <v>4339</v>
      </c>
      <c r="E2757" s="91" t="s">
        <v>8927</v>
      </c>
      <c r="F2757" s="19" t="s">
        <v>4460</v>
      </c>
      <c r="G2757" s="19" t="s">
        <v>1635</v>
      </c>
      <c r="H2757" s="97"/>
      <c r="I2757" s="97"/>
      <c r="J2757" s="97"/>
      <c r="K2757" s="97"/>
      <c r="L2757" s="97"/>
      <c r="M2757" s="97"/>
      <c r="N2757" s="547"/>
      <c r="O2757" s="649" t="s">
        <v>8928</v>
      </c>
      <c r="P2757" s="19" t="n">
        <v>1</v>
      </c>
      <c r="Q2757" s="15" t="s">
        <v>45</v>
      </c>
    </row>
    <row r="2758" customFormat="false" ht="13.8" hidden="false" customHeight="false" outlineLevel="0" collapsed="false">
      <c r="A2758" s="348" t="s">
        <v>1678</v>
      </c>
      <c r="B2758" s="19" t="s">
        <v>541</v>
      </c>
      <c r="C2758" s="19" t="s">
        <v>8929</v>
      </c>
      <c r="D2758" s="19" t="s">
        <v>4339</v>
      </c>
      <c r="E2758" s="91" t="s">
        <v>8930</v>
      </c>
      <c r="F2758" s="19" t="s">
        <v>8931</v>
      </c>
      <c r="G2758" s="19" t="n">
        <v>6000</v>
      </c>
      <c r="H2758" s="97"/>
      <c r="I2758" s="97"/>
      <c r="J2758" s="97"/>
      <c r="K2758" s="97"/>
      <c r="L2758" s="97"/>
      <c r="M2758" s="19" t="s">
        <v>8932</v>
      </c>
      <c r="N2758" s="20" t="n">
        <v>43337</v>
      </c>
      <c r="O2758" s="207" t="s">
        <v>15</v>
      </c>
      <c r="P2758" s="97"/>
      <c r="Q2758" s="15" t="s">
        <v>45</v>
      </c>
    </row>
    <row r="2759" customFormat="false" ht="13.8" hidden="false" customHeight="false" outlineLevel="0" collapsed="false">
      <c r="A2759" s="348" t="s">
        <v>1732</v>
      </c>
      <c r="B2759" s="19" t="n">
        <v>11</v>
      </c>
      <c r="C2759" s="19" t="s">
        <v>8933</v>
      </c>
      <c r="D2759" s="19" t="s">
        <v>8766</v>
      </c>
      <c r="E2759" s="91" t="s">
        <v>8934</v>
      </c>
      <c r="F2759" s="19" t="s">
        <v>6312</v>
      </c>
      <c r="G2759" s="19" t="n">
        <v>6500</v>
      </c>
      <c r="H2759" s="97"/>
      <c r="I2759" s="97"/>
      <c r="J2759" s="97"/>
      <c r="K2759" s="97"/>
      <c r="L2759" s="97"/>
      <c r="M2759" s="19" t="s">
        <v>8935</v>
      </c>
      <c r="N2759" s="19" t="n">
        <v>2.09</v>
      </c>
      <c r="O2759" s="650" t="s">
        <v>1187</v>
      </c>
      <c r="P2759" s="19" t="n">
        <v>1</v>
      </c>
      <c r="Q2759" s="15" t="s">
        <v>45</v>
      </c>
    </row>
    <row r="2760" customFormat="false" ht="13.8" hidden="false" customHeight="false" outlineLevel="0" collapsed="false">
      <c r="A2760" s="348" t="s">
        <v>1833</v>
      </c>
      <c r="B2760" s="19" t="n">
        <v>11.4</v>
      </c>
      <c r="C2760" s="19" t="s">
        <v>8936</v>
      </c>
      <c r="D2760" s="19" t="s">
        <v>8766</v>
      </c>
      <c r="E2760" s="19" t="s">
        <v>8937</v>
      </c>
      <c r="F2760" s="19" t="s">
        <v>102</v>
      </c>
      <c r="G2760" s="19" t="n">
        <v>6100</v>
      </c>
      <c r="H2760" s="97"/>
      <c r="I2760" s="97"/>
      <c r="J2760" s="97"/>
      <c r="K2760" s="97"/>
      <c r="L2760" s="97"/>
      <c r="M2760" s="19" t="s">
        <v>8938</v>
      </c>
      <c r="N2760" s="19" t="n">
        <v>26.08</v>
      </c>
      <c r="O2760" s="651" t="s">
        <v>1187</v>
      </c>
      <c r="P2760" s="19" t="n">
        <v>1</v>
      </c>
      <c r="Q2760" s="15" t="s">
        <v>45</v>
      </c>
    </row>
    <row r="2761" customFormat="false" ht="13.8" hidden="false" customHeight="false" outlineLevel="0" collapsed="false">
      <c r="A2761" s="348" t="s">
        <v>1839</v>
      </c>
      <c r="B2761" s="19" t="s">
        <v>940</v>
      </c>
      <c r="C2761" s="24" t="s">
        <v>8939</v>
      </c>
      <c r="D2761" s="19" t="s">
        <v>4339</v>
      </c>
      <c r="E2761" s="91" t="s">
        <v>8940</v>
      </c>
      <c r="F2761" s="19" t="s">
        <v>102</v>
      </c>
      <c r="G2761" s="19" t="s">
        <v>949</v>
      </c>
      <c r="H2761" s="97"/>
      <c r="I2761" s="97"/>
      <c r="J2761" s="97"/>
      <c r="K2761" s="97"/>
      <c r="L2761" s="97"/>
      <c r="M2761" s="97"/>
      <c r="N2761" s="97"/>
      <c r="O2761" s="652" t="s">
        <v>8941</v>
      </c>
      <c r="P2761" s="19" t="n">
        <v>1</v>
      </c>
      <c r="Q2761" s="15" t="s">
        <v>45</v>
      </c>
    </row>
    <row r="2762" customFormat="false" ht="13.8" hidden="false" customHeight="false" outlineLevel="0" collapsed="false">
      <c r="A2762" s="348" t="s">
        <v>1746</v>
      </c>
      <c r="B2762" s="19" t="n">
        <v>12.3</v>
      </c>
      <c r="C2762" s="91" t="s">
        <v>8942</v>
      </c>
      <c r="D2762" s="19" t="s">
        <v>8766</v>
      </c>
      <c r="E2762" s="91" t="s">
        <v>8943</v>
      </c>
      <c r="F2762" s="19" t="s">
        <v>8944</v>
      </c>
      <c r="G2762" s="19" t="n">
        <v>6500</v>
      </c>
      <c r="H2762" s="97"/>
      <c r="I2762" s="97"/>
      <c r="J2762" s="97"/>
      <c r="K2762" s="97"/>
      <c r="L2762" s="97"/>
      <c r="M2762" s="19" t="s">
        <v>8945</v>
      </c>
      <c r="N2762" s="19" t="n">
        <v>30.08</v>
      </c>
      <c r="O2762" s="207" t="s">
        <v>15</v>
      </c>
      <c r="P2762" s="19" t="n">
        <v>1</v>
      </c>
      <c r="Q2762" s="15" t="s">
        <v>45</v>
      </c>
    </row>
    <row r="2763" customFormat="false" ht="13.8" hidden="false" customHeight="false" outlineLevel="0" collapsed="false">
      <c r="A2763" s="348" t="s">
        <v>1696</v>
      </c>
      <c r="B2763" s="19" t="s">
        <v>5863</v>
      </c>
      <c r="C2763" s="19" t="s">
        <v>8946</v>
      </c>
      <c r="D2763" s="19" t="s">
        <v>4339</v>
      </c>
      <c r="E2763" s="91" t="s">
        <v>8947</v>
      </c>
      <c r="F2763" s="19" t="s">
        <v>102</v>
      </c>
      <c r="G2763" s="19" t="n">
        <v>5100</v>
      </c>
      <c r="H2763" s="97"/>
      <c r="I2763" s="97"/>
      <c r="J2763" s="97"/>
      <c r="K2763" s="97"/>
      <c r="L2763" s="97"/>
      <c r="M2763" s="19" t="s">
        <v>8948</v>
      </c>
      <c r="N2763" s="20" t="n">
        <v>43339</v>
      </c>
      <c r="O2763" s="207" t="s">
        <v>15</v>
      </c>
      <c r="P2763" s="19" t="n">
        <v>1</v>
      </c>
      <c r="Q2763" s="15" t="s">
        <v>45</v>
      </c>
    </row>
    <row r="2764" customFormat="false" ht="13.8" hidden="false" customHeight="false" outlineLevel="0" collapsed="false">
      <c r="A2764" s="348" t="s">
        <v>1758</v>
      </c>
      <c r="B2764" s="19" t="n">
        <v>12.45</v>
      </c>
      <c r="C2764" s="19" t="s">
        <v>8949</v>
      </c>
      <c r="D2764" s="19" t="s">
        <v>8766</v>
      </c>
      <c r="E2764" s="19" t="s">
        <v>8950</v>
      </c>
      <c r="F2764" s="19" t="s">
        <v>4460</v>
      </c>
      <c r="G2764" s="19" t="n">
        <v>7300</v>
      </c>
      <c r="H2764" s="97"/>
      <c r="I2764" s="97"/>
      <c r="J2764" s="97"/>
      <c r="K2764" s="97"/>
      <c r="L2764" s="97"/>
      <c r="M2764" s="19" t="s">
        <v>8945</v>
      </c>
      <c r="N2764" s="19" t="n">
        <v>30.08</v>
      </c>
      <c r="O2764" s="207" t="s">
        <v>15</v>
      </c>
      <c r="P2764" s="19" t="n">
        <v>1</v>
      </c>
      <c r="Q2764" s="15" t="s">
        <v>45</v>
      </c>
    </row>
    <row r="2765" customFormat="false" ht="13.8" hidden="false" customHeight="false" outlineLevel="0" collapsed="false">
      <c r="A2765" s="348" t="s">
        <v>1761</v>
      </c>
      <c r="B2765" s="19" t="n">
        <v>14.45</v>
      </c>
      <c r="C2765" s="19" t="s">
        <v>8951</v>
      </c>
      <c r="D2765" s="19" t="s">
        <v>8766</v>
      </c>
      <c r="E2765" s="91" t="s">
        <v>8952</v>
      </c>
      <c r="F2765" s="19" t="s">
        <v>102</v>
      </c>
      <c r="G2765" s="19" t="n">
        <v>5700</v>
      </c>
      <c r="H2765" s="97"/>
      <c r="I2765" s="97"/>
      <c r="J2765" s="97"/>
      <c r="K2765" s="97"/>
      <c r="L2765" s="97"/>
      <c r="M2765" s="19" t="s">
        <v>8953</v>
      </c>
      <c r="N2765" s="19" t="n">
        <v>27.08</v>
      </c>
      <c r="O2765" s="434" t="s">
        <v>1187</v>
      </c>
      <c r="P2765" s="97"/>
      <c r="Q2765" s="15" t="s">
        <v>45</v>
      </c>
    </row>
    <row r="2766" customFormat="false" ht="13.8" hidden="false" customHeight="false" outlineLevel="0" collapsed="false">
      <c r="A2766" s="97"/>
      <c r="B2766" s="97"/>
      <c r="C2766" s="97"/>
      <c r="D2766" s="97"/>
      <c r="E2766" s="97"/>
      <c r="F2766" s="97"/>
      <c r="G2766" s="97"/>
      <c r="H2766" s="97"/>
      <c r="I2766" s="97"/>
      <c r="J2766" s="97"/>
      <c r="K2766" s="97"/>
      <c r="L2766" s="97"/>
      <c r="M2766" s="97"/>
      <c r="N2766" s="653"/>
      <c r="O2766" s="97"/>
      <c r="P2766" s="97"/>
      <c r="Q2766" s="15" t="s">
        <v>45</v>
      </c>
    </row>
    <row r="2767" customFormat="false" ht="13.8" hidden="false" customHeight="false" outlineLevel="0" collapsed="false">
      <c r="A2767" s="3" t="s">
        <v>34</v>
      </c>
      <c r="B2767" s="59" t="s">
        <v>1</v>
      </c>
      <c r="C2767" s="4" t="s">
        <v>35</v>
      </c>
      <c r="D2767" s="4" t="s">
        <v>3</v>
      </c>
      <c r="E2767" s="4" t="s">
        <v>1021</v>
      </c>
      <c r="F2767" s="5" t="s">
        <v>37</v>
      </c>
      <c r="G2767" s="4" t="s">
        <v>38</v>
      </c>
      <c r="H2767" s="6" t="s">
        <v>39</v>
      </c>
      <c r="I2767" s="6"/>
      <c r="J2767" s="6"/>
      <c r="K2767" s="6" t="s">
        <v>40</v>
      </c>
      <c r="L2767" s="6"/>
      <c r="M2767" s="4" t="s">
        <v>41</v>
      </c>
      <c r="N2767" s="6" t="s">
        <v>42</v>
      </c>
      <c r="O2767" s="370" t="s">
        <v>43</v>
      </c>
      <c r="P2767" s="4" t="s">
        <v>44</v>
      </c>
      <c r="Q2767" s="15" t="s">
        <v>45</v>
      </c>
    </row>
    <row r="2768" customFormat="false" ht="13.8" hidden="false" customHeight="false" outlineLevel="0" collapsed="false">
      <c r="A2768" s="60" t="n">
        <v>43339</v>
      </c>
      <c r="B2768" s="374" t="s">
        <v>422</v>
      </c>
      <c r="C2768" s="62"/>
      <c r="D2768" s="62"/>
      <c r="E2768" s="63"/>
      <c r="F2768" s="64" t="n">
        <f aca="false">G2768+H2768+K2768</f>
        <v>240980</v>
      </c>
      <c r="G2768" s="65" t="n">
        <f aca="false">SUM(G2769:G2812)</f>
        <v>114780</v>
      </c>
      <c r="H2768" s="131" t="n">
        <f aca="false">SUM(H2769:H2812)</f>
        <v>126200</v>
      </c>
      <c r="I2768" s="65"/>
      <c r="J2768" s="65"/>
      <c r="K2768" s="65" t="n">
        <f aca="false">SUM(K2769:K2806)</f>
        <v>0</v>
      </c>
      <c r="L2768" s="65"/>
      <c r="M2768" s="281"/>
      <c r="N2768" s="281"/>
      <c r="O2768" s="62"/>
      <c r="P2768" s="65" t="n">
        <f aca="false">SUM(P2769:P24717)</f>
        <v>8.11398869050745E+030</v>
      </c>
      <c r="Q2768" s="15" t="s">
        <v>45</v>
      </c>
    </row>
    <row r="2769" customFormat="false" ht="13.8" hidden="false" customHeight="false" outlineLevel="0" collapsed="false">
      <c r="A2769" s="348" t="s">
        <v>1810</v>
      </c>
      <c r="B2769" s="110" t="n">
        <v>0.377777777777778</v>
      </c>
      <c r="C2769" s="19" t="n">
        <v>89263026744</v>
      </c>
      <c r="D2769" s="19" t="s">
        <v>110</v>
      </c>
      <c r="E2769" s="91" t="s">
        <v>8954</v>
      </c>
      <c r="F2769" s="19" t="s">
        <v>48</v>
      </c>
      <c r="G2769" s="97"/>
      <c r="H2769" s="97"/>
      <c r="I2769" s="97"/>
      <c r="J2769" s="97"/>
      <c r="K2769" s="97"/>
      <c r="L2769" s="97"/>
      <c r="M2769" s="97"/>
      <c r="N2769" s="97"/>
      <c r="O2769" s="137" t="s">
        <v>8955</v>
      </c>
      <c r="P2769" s="19" t="n">
        <v>1</v>
      </c>
      <c r="Q2769" s="15" t="s">
        <v>45</v>
      </c>
    </row>
    <row r="2770" customFormat="false" ht="13.8" hidden="false" customHeight="false" outlineLevel="0" collapsed="false">
      <c r="A2770" s="348" t="s">
        <v>1814</v>
      </c>
      <c r="B2770" s="110" t="n">
        <v>0.385416666666667</v>
      </c>
      <c r="C2770" s="553" t="s">
        <v>8956</v>
      </c>
      <c r="D2770" s="19" t="s">
        <v>1308</v>
      </c>
      <c r="E2770" s="91" t="s">
        <v>8957</v>
      </c>
      <c r="F2770" s="91" t="s">
        <v>8958</v>
      </c>
      <c r="G2770" s="19" t="n">
        <v>7000</v>
      </c>
      <c r="H2770" s="97"/>
      <c r="I2770" s="97"/>
      <c r="J2770" s="97"/>
      <c r="K2770" s="97"/>
      <c r="M2770" s="24" t="s">
        <v>8959</v>
      </c>
      <c r="N2770" s="20" t="n">
        <v>43341</v>
      </c>
      <c r="O2770" s="335" t="s">
        <v>8960</v>
      </c>
      <c r="P2770" s="19" t="n">
        <v>1</v>
      </c>
      <c r="Q2770" s="15" t="s">
        <v>45</v>
      </c>
    </row>
    <row r="2771" customFormat="false" ht="13.8" hidden="false" customHeight="false" outlineLevel="0" collapsed="false">
      <c r="A2771" s="97"/>
      <c r="B2771" s="97"/>
      <c r="C2771" s="19"/>
      <c r="D2771" s="97"/>
      <c r="F2771" s="97"/>
      <c r="G2771" s="97"/>
      <c r="H2771" s="97"/>
      <c r="I2771" s="97"/>
      <c r="J2771" s="97"/>
      <c r="K2771" s="97"/>
      <c r="L2771" s="97"/>
      <c r="M2771" s="97"/>
      <c r="N2771" s="97"/>
      <c r="O2771" s="97"/>
      <c r="P2771" s="97"/>
      <c r="Q2771" s="15" t="s">
        <v>45</v>
      </c>
    </row>
    <row r="2772" customFormat="false" ht="13.8" hidden="false" customHeight="false" outlineLevel="0" collapsed="false">
      <c r="A2772" s="348" t="s">
        <v>1673</v>
      </c>
      <c r="B2772" s="19" t="n">
        <v>9.4</v>
      </c>
      <c r="C2772" s="481" t="s">
        <v>8961</v>
      </c>
      <c r="D2772" s="19" t="s">
        <v>8766</v>
      </c>
      <c r="E2772" s="113" t="s">
        <v>8962</v>
      </c>
      <c r="F2772" s="19" t="s">
        <v>8963</v>
      </c>
      <c r="G2772" s="19" t="n">
        <v>6100</v>
      </c>
      <c r="H2772" s="97"/>
      <c r="I2772" s="97"/>
      <c r="J2772" s="97"/>
      <c r="K2772" s="97"/>
      <c r="L2772" s="97"/>
      <c r="M2772" s="19" t="s">
        <v>8964</v>
      </c>
      <c r="N2772" s="19" t="n">
        <v>28.08</v>
      </c>
      <c r="O2772" s="335" t="s">
        <v>8960</v>
      </c>
      <c r="P2772" s="19" t="n">
        <v>1</v>
      </c>
      <c r="Q2772" s="15" t="s">
        <v>45</v>
      </c>
    </row>
    <row r="2773" customFormat="false" ht="13.8" hidden="false" customHeight="false" outlineLevel="0" collapsed="false">
      <c r="A2773" s="348" t="s">
        <v>1678</v>
      </c>
      <c r="B2773" s="110" t="n">
        <v>0.416666666666667</v>
      </c>
      <c r="C2773" s="19" t="s">
        <v>8965</v>
      </c>
      <c r="D2773" s="19" t="s">
        <v>110</v>
      </c>
      <c r="E2773" s="19" t="s">
        <v>504</v>
      </c>
      <c r="F2773" s="19" t="s">
        <v>102</v>
      </c>
      <c r="G2773" s="19" t="n">
        <v>2800</v>
      </c>
      <c r="H2773" s="97"/>
      <c r="I2773" s="97"/>
      <c r="J2773" s="97"/>
      <c r="K2773" s="97"/>
      <c r="M2773" s="24" t="s">
        <v>8966</v>
      </c>
      <c r="N2773" s="20" t="n">
        <v>43340</v>
      </c>
      <c r="O2773" s="335" t="s">
        <v>8960</v>
      </c>
      <c r="P2773" s="19" t="n">
        <v>1</v>
      </c>
      <c r="Q2773" s="15" t="s">
        <v>45</v>
      </c>
    </row>
    <row r="2774" customFormat="false" ht="13.8" hidden="false" customHeight="false" outlineLevel="0" collapsed="false">
      <c r="A2774" s="348" t="s">
        <v>1732</v>
      </c>
      <c r="B2774" s="20" t="n">
        <v>43353</v>
      </c>
      <c r="C2774" s="91" t="s">
        <v>8967</v>
      </c>
      <c r="D2774" s="19" t="s">
        <v>1308</v>
      </c>
      <c r="E2774" s="24" t="s">
        <v>8968</v>
      </c>
      <c r="F2774" s="97"/>
      <c r="G2774" s="19" t="s">
        <v>1730</v>
      </c>
      <c r="H2774" s="97"/>
      <c r="I2774" s="97"/>
      <c r="J2774" s="97"/>
      <c r="K2774" s="97"/>
      <c r="L2774" s="97"/>
      <c r="M2774" s="97"/>
      <c r="N2774" s="97"/>
      <c r="O2774" s="451" t="s">
        <v>8969</v>
      </c>
      <c r="P2774" s="97"/>
      <c r="Q2774" s="15" t="s">
        <v>45</v>
      </c>
    </row>
    <row r="2775" customFormat="false" ht="13.8" hidden="false" customHeight="false" outlineLevel="0" collapsed="false">
      <c r="A2775" s="348" t="s">
        <v>1833</v>
      </c>
      <c r="B2775" s="150" t="n">
        <v>43444</v>
      </c>
      <c r="C2775" s="363" t="n">
        <v>84957414912</v>
      </c>
      <c r="D2775" s="19" t="s">
        <v>1308</v>
      </c>
      <c r="E2775" s="19" t="s">
        <v>8970</v>
      </c>
      <c r="F2775" s="97"/>
      <c r="G2775" s="19" t="s">
        <v>8971</v>
      </c>
      <c r="H2775" s="97"/>
      <c r="I2775" s="97"/>
      <c r="J2775" s="97"/>
      <c r="K2775" s="97"/>
      <c r="L2775" s="97"/>
      <c r="M2775" s="97"/>
      <c r="N2775" s="97"/>
      <c r="O2775" s="363" t="s">
        <v>8972</v>
      </c>
      <c r="P2775" s="19" t="n">
        <v>1</v>
      </c>
      <c r="Q2775" s="15" t="s">
        <v>45</v>
      </c>
    </row>
    <row r="2776" customFormat="false" ht="13.8" hidden="false" customHeight="false" outlineLevel="0" collapsed="false">
      <c r="A2776" s="348" t="s">
        <v>1839</v>
      </c>
      <c r="B2776" s="19" t="n">
        <v>10.4</v>
      </c>
      <c r="C2776" s="19" t="s">
        <v>8973</v>
      </c>
      <c r="D2776" s="19" t="s">
        <v>8766</v>
      </c>
      <c r="E2776" s="91" t="s">
        <v>8974</v>
      </c>
      <c r="F2776" s="19" t="s">
        <v>8975</v>
      </c>
      <c r="G2776" s="19" t="s">
        <v>8976</v>
      </c>
      <c r="H2776" s="97"/>
      <c r="I2776" s="97"/>
      <c r="J2776" s="97"/>
      <c r="K2776" s="97"/>
      <c r="L2776" s="97"/>
      <c r="M2776" s="97"/>
      <c r="N2776" s="97"/>
      <c r="O2776" s="654" t="s">
        <v>8977</v>
      </c>
      <c r="P2776" s="19" t="n">
        <v>1</v>
      </c>
      <c r="Q2776" s="15" t="s">
        <v>45</v>
      </c>
    </row>
    <row r="2777" customFormat="false" ht="13.8" hidden="false" customHeight="false" outlineLevel="0" collapsed="false">
      <c r="A2777" s="121" t="s">
        <v>1746</v>
      </c>
      <c r="B2777" s="249" t="n">
        <v>0.447916666666667</v>
      </c>
      <c r="C2777" s="141" t="s">
        <v>8978</v>
      </c>
      <c r="D2777" s="141" t="s">
        <v>1308</v>
      </c>
      <c r="E2777" s="95" t="s">
        <v>8979</v>
      </c>
      <c r="F2777" s="141" t="s">
        <v>8980</v>
      </c>
      <c r="G2777" s="141" t="s">
        <v>614</v>
      </c>
      <c r="H2777" s="183"/>
      <c r="I2777" s="183"/>
      <c r="J2777" s="183"/>
      <c r="K2777" s="183"/>
      <c r="L2777" s="183"/>
      <c r="M2777" s="141" t="s">
        <v>8981</v>
      </c>
      <c r="N2777" s="184" t="n">
        <v>43339</v>
      </c>
      <c r="O2777" s="276" t="s">
        <v>8982</v>
      </c>
      <c r="P2777" s="141" t="n">
        <v>1</v>
      </c>
      <c r="Q2777" s="15" t="s">
        <v>45</v>
      </c>
      <c r="R2777" s="278"/>
      <c r="S2777" s="278"/>
      <c r="T2777" s="278"/>
      <c r="U2777" s="278"/>
      <c r="V2777" s="278"/>
      <c r="W2777" s="278"/>
      <c r="X2777" s="278"/>
      <c r="Y2777" s="278"/>
      <c r="Z2777" s="278"/>
      <c r="AA2777" s="278"/>
      <c r="AB2777" s="278"/>
      <c r="AC2777" s="278"/>
      <c r="AD2777" s="278"/>
      <c r="AE2777" s="278"/>
      <c r="AF2777" s="278"/>
      <c r="AG2777" s="278"/>
      <c r="AH2777" s="278"/>
      <c r="AI2777" s="278"/>
      <c r="AJ2777" s="278"/>
      <c r="AK2777" s="278"/>
    </row>
    <row r="2778" customFormat="false" ht="13.8" hidden="false" customHeight="false" outlineLevel="0" collapsed="false">
      <c r="A2778" s="348" t="s">
        <v>1696</v>
      </c>
      <c r="B2778" s="205"/>
      <c r="C2778" s="178" t="s">
        <v>8983</v>
      </c>
      <c r="D2778" s="178" t="s">
        <v>1308</v>
      </c>
      <c r="E2778" s="204" t="s">
        <v>8984</v>
      </c>
      <c r="F2778" s="504" t="s">
        <v>8985</v>
      </c>
      <c r="G2778" s="504" t="s">
        <v>614</v>
      </c>
      <c r="H2778" s="655"/>
      <c r="I2778" s="655"/>
      <c r="J2778" s="655"/>
      <c r="K2778" s="655"/>
      <c r="L2778" s="655"/>
      <c r="M2778" s="19"/>
      <c r="N2778" s="655"/>
      <c r="O2778" s="656" t="s">
        <v>8986</v>
      </c>
      <c r="P2778" s="19" t="n">
        <v>1</v>
      </c>
      <c r="Q2778" s="15" t="s">
        <v>45</v>
      </c>
    </row>
    <row r="2779" customFormat="false" ht="13.8" hidden="false" customHeight="false" outlineLevel="0" collapsed="false">
      <c r="A2779" s="121" t="s">
        <v>1758</v>
      </c>
      <c r="B2779" s="249" t="n">
        <v>0.463194444444444</v>
      </c>
      <c r="C2779" s="141" t="s">
        <v>8987</v>
      </c>
      <c r="D2779" s="141" t="s">
        <v>110</v>
      </c>
      <c r="E2779" s="141" t="s">
        <v>8988</v>
      </c>
      <c r="F2779" s="141" t="s">
        <v>48</v>
      </c>
      <c r="G2779" s="141" t="s">
        <v>3615</v>
      </c>
      <c r="H2779" s="183"/>
      <c r="I2779" s="183"/>
      <c r="J2779" s="183"/>
      <c r="K2779" s="183"/>
      <c r="L2779" s="278"/>
      <c r="M2779" s="250" t="s">
        <v>8989</v>
      </c>
      <c r="N2779" s="184" t="n">
        <v>43339</v>
      </c>
      <c r="O2779" s="526" t="s">
        <v>8990</v>
      </c>
      <c r="P2779" s="141" t="n">
        <v>1</v>
      </c>
      <c r="Q2779" s="15" t="s">
        <v>45</v>
      </c>
      <c r="R2779" s="278"/>
      <c r="S2779" s="278"/>
      <c r="T2779" s="278"/>
      <c r="U2779" s="278"/>
      <c r="V2779" s="278"/>
      <c r="W2779" s="278"/>
      <c r="X2779" s="278"/>
      <c r="Y2779" s="278"/>
      <c r="Z2779" s="278"/>
      <c r="AA2779" s="278"/>
      <c r="AB2779" s="278"/>
      <c r="AC2779" s="278"/>
      <c r="AD2779" s="278"/>
      <c r="AE2779" s="278"/>
      <c r="AF2779" s="278"/>
      <c r="AG2779" s="278"/>
      <c r="AH2779" s="278"/>
      <c r="AI2779" s="278"/>
      <c r="AJ2779" s="278"/>
      <c r="AK2779" s="278"/>
    </row>
    <row r="2780" customFormat="false" ht="13.8" hidden="false" customHeight="false" outlineLevel="0" collapsed="false">
      <c r="A2780" s="348" t="s">
        <v>1761</v>
      </c>
      <c r="B2780" s="110" t="n">
        <v>0.46875</v>
      </c>
      <c r="C2780" s="19" t="s">
        <v>8991</v>
      </c>
      <c r="D2780" s="19" t="s">
        <v>110</v>
      </c>
      <c r="E2780" s="19" t="s">
        <v>8992</v>
      </c>
      <c r="F2780" s="19" t="s">
        <v>8993</v>
      </c>
      <c r="G2780" s="97"/>
      <c r="H2780" s="19" t="s">
        <v>8994</v>
      </c>
      <c r="I2780" s="97"/>
      <c r="J2780" s="97"/>
      <c r="K2780" s="97"/>
      <c r="L2780" s="97"/>
      <c r="M2780" s="97"/>
      <c r="N2780" s="97"/>
      <c r="O2780" s="122" t="s">
        <v>8995</v>
      </c>
      <c r="P2780" s="19" t="n">
        <v>1</v>
      </c>
      <c r="Q2780" s="15" t="s">
        <v>45</v>
      </c>
    </row>
    <row r="2781" customFormat="false" ht="13.8" hidden="false" customHeight="false" outlineLevel="0" collapsed="false">
      <c r="A2781" s="348" t="s">
        <v>1765</v>
      </c>
      <c r="B2781" s="110" t="n">
        <v>0.472222222222222</v>
      </c>
      <c r="C2781" s="91" t="s">
        <v>8996</v>
      </c>
      <c r="D2781" s="19" t="s">
        <v>110</v>
      </c>
      <c r="E2781" s="19" t="s">
        <v>8997</v>
      </c>
      <c r="F2781" s="19" t="s">
        <v>8998</v>
      </c>
      <c r="G2781" s="19" t="n">
        <v>7200</v>
      </c>
      <c r="H2781" s="97"/>
      <c r="I2781" s="97"/>
      <c r="J2781" s="97"/>
      <c r="K2781" s="97"/>
      <c r="M2781" s="24" t="s">
        <v>8999</v>
      </c>
      <c r="N2781" s="20" t="n">
        <v>43345</v>
      </c>
      <c r="O2781" s="335" t="s">
        <v>8960</v>
      </c>
      <c r="P2781" s="19" t="n">
        <v>1</v>
      </c>
      <c r="Q2781" s="15" t="s">
        <v>45</v>
      </c>
    </row>
    <row r="2782" customFormat="false" ht="13.8" hidden="false" customHeight="false" outlineLevel="0" collapsed="false">
      <c r="A2782" s="19" t="s">
        <v>5243</v>
      </c>
      <c r="B2782" s="19" t="s">
        <v>5243</v>
      </c>
      <c r="C2782" s="19" t="s">
        <v>5243</v>
      </c>
      <c r="D2782" s="19" t="s">
        <v>1308</v>
      </c>
      <c r="E2782" s="91" t="s">
        <v>9000</v>
      </c>
      <c r="F2782" s="19" t="s">
        <v>9001</v>
      </c>
      <c r="G2782" s="19" t="n">
        <v>2150</v>
      </c>
      <c r="H2782" s="97"/>
      <c r="I2782" s="97"/>
      <c r="J2782" s="97"/>
      <c r="K2782" s="97"/>
      <c r="L2782" s="97"/>
      <c r="M2782" s="19" t="s">
        <v>9002</v>
      </c>
      <c r="N2782" s="20" t="n">
        <v>43340</v>
      </c>
      <c r="O2782" s="335" t="s">
        <v>8960</v>
      </c>
      <c r="P2782" s="19" t="n">
        <v>1</v>
      </c>
      <c r="Q2782" s="15" t="s">
        <v>45</v>
      </c>
    </row>
    <row r="2783" customFormat="false" ht="13.8" hidden="false" customHeight="false" outlineLevel="0" collapsed="false">
      <c r="A2783" s="348" t="s">
        <v>4300</v>
      </c>
      <c r="B2783" s="19" t="s">
        <v>9003</v>
      </c>
      <c r="C2783" s="19" t="s">
        <v>9004</v>
      </c>
      <c r="D2783" s="19" t="s">
        <v>1308</v>
      </c>
      <c r="E2783" s="91" t="s">
        <v>9005</v>
      </c>
      <c r="F2783" s="19" t="s">
        <v>9006</v>
      </c>
      <c r="G2783" s="97"/>
      <c r="H2783" s="97"/>
      <c r="I2783" s="97"/>
      <c r="J2783" s="97"/>
      <c r="K2783" s="97"/>
      <c r="L2783" s="97"/>
      <c r="M2783" s="97"/>
      <c r="N2783" s="97"/>
      <c r="O2783" s="433" t="s">
        <v>9007</v>
      </c>
      <c r="P2783" s="19" t="n">
        <v>1</v>
      </c>
      <c r="Q2783" s="15" t="s">
        <v>45</v>
      </c>
    </row>
    <row r="2784" customFormat="false" ht="13.8" hidden="false" customHeight="false" outlineLevel="0" collapsed="false">
      <c r="A2784" s="19" t="s">
        <v>2328</v>
      </c>
      <c r="B2784" s="19" t="s">
        <v>2328</v>
      </c>
      <c r="C2784" s="19" t="s">
        <v>2328</v>
      </c>
      <c r="D2784" s="19" t="s">
        <v>1308</v>
      </c>
      <c r="E2784" s="19" t="s">
        <v>9008</v>
      </c>
      <c r="F2784" s="19" t="s">
        <v>9009</v>
      </c>
      <c r="G2784" s="19"/>
      <c r="H2784" s="24" t="n">
        <v>8000</v>
      </c>
      <c r="K2784" s="97"/>
      <c r="L2784" s="97"/>
      <c r="M2784" s="97"/>
      <c r="N2784" s="20" t="n">
        <v>43340</v>
      </c>
      <c r="O2784" s="335" t="s">
        <v>8960</v>
      </c>
      <c r="P2784" s="19" t="n">
        <v>1</v>
      </c>
      <c r="Q2784" s="15" t="s">
        <v>45</v>
      </c>
    </row>
    <row r="2785" customFormat="false" ht="13.8" hidden="false" customHeight="false" outlineLevel="0" collapsed="false">
      <c r="A2785" s="348" t="s">
        <v>4304</v>
      </c>
      <c r="B2785" s="150" t="n">
        <v>43385</v>
      </c>
      <c r="C2785" s="19" t="n">
        <v>89672411805</v>
      </c>
      <c r="D2785" s="19" t="s">
        <v>1308</v>
      </c>
      <c r="E2785" s="19" t="s">
        <v>9010</v>
      </c>
      <c r="F2785" s="97"/>
      <c r="G2785" s="19" t="s">
        <v>1310</v>
      </c>
      <c r="H2785" s="97"/>
      <c r="I2785" s="97"/>
      <c r="J2785" s="97"/>
      <c r="K2785" s="97"/>
      <c r="L2785" s="97"/>
      <c r="M2785" s="97"/>
      <c r="N2785" s="97"/>
      <c r="O2785" s="451" t="s">
        <v>9011</v>
      </c>
      <c r="P2785" s="19" t="n">
        <v>1</v>
      </c>
      <c r="Q2785" s="15" t="s">
        <v>45</v>
      </c>
    </row>
    <row r="2786" customFormat="false" ht="13.8" hidden="false" customHeight="false" outlineLevel="0" collapsed="false">
      <c r="A2786" s="348" t="s">
        <v>4309</v>
      </c>
      <c r="B2786" s="110" t="n">
        <v>0.507638888888889</v>
      </c>
      <c r="C2786" s="553" t="s">
        <v>9012</v>
      </c>
      <c r="D2786" s="19" t="s">
        <v>110</v>
      </c>
      <c r="E2786" s="91" t="s">
        <v>9013</v>
      </c>
      <c r="F2786" s="19" t="s">
        <v>9014</v>
      </c>
      <c r="G2786" s="97"/>
      <c r="H2786" s="19" t="s">
        <v>7612</v>
      </c>
      <c r="I2786" s="97"/>
      <c r="J2786" s="97"/>
      <c r="K2786" s="97"/>
      <c r="L2786" s="97"/>
      <c r="M2786" s="97"/>
      <c r="N2786" s="97"/>
      <c r="O2786" s="137" t="s">
        <v>9015</v>
      </c>
      <c r="P2786" s="19" t="n">
        <v>1</v>
      </c>
      <c r="Q2786" s="15" t="s">
        <v>45</v>
      </c>
    </row>
    <row r="2787" customFormat="false" ht="13.8" hidden="false" customHeight="false" outlineLevel="0" collapsed="false">
      <c r="A2787" s="348" t="s">
        <v>1781</v>
      </c>
      <c r="B2787" s="19" t="s">
        <v>9016</v>
      </c>
      <c r="C2787" s="19" t="s">
        <v>9017</v>
      </c>
      <c r="D2787" s="19" t="s">
        <v>1308</v>
      </c>
      <c r="E2787" s="19" t="s">
        <v>9018</v>
      </c>
      <c r="F2787" s="97"/>
      <c r="G2787" s="19" t="s">
        <v>268</v>
      </c>
      <c r="H2787" s="97"/>
      <c r="I2787" s="97"/>
      <c r="J2787" s="97"/>
      <c r="K2787" s="97"/>
      <c r="L2787" s="97"/>
      <c r="M2787" s="97"/>
      <c r="N2787" s="97"/>
      <c r="O2787" s="363" t="s">
        <v>9019</v>
      </c>
      <c r="P2787" s="19" t="n">
        <v>1</v>
      </c>
      <c r="Q2787" s="15" t="s">
        <v>45</v>
      </c>
    </row>
    <row r="2788" customFormat="false" ht="13.8" hidden="false" customHeight="false" outlineLevel="0" collapsed="false">
      <c r="A2788" s="348" t="s">
        <v>1781</v>
      </c>
      <c r="B2788" s="19" t="s">
        <v>141</v>
      </c>
      <c r="C2788" s="91" t="s">
        <v>9020</v>
      </c>
      <c r="D2788" s="19" t="s">
        <v>1308</v>
      </c>
      <c r="E2788" s="91" t="s">
        <v>9021</v>
      </c>
      <c r="F2788" s="19" t="s">
        <v>9022</v>
      </c>
      <c r="G2788" s="19" t="n">
        <v>5000</v>
      </c>
      <c r="H2788" s="97"/>
      <c r="I2788" s="97"/>
      <c r="J2788" s="97"/>
      <c r="K2788" s="97"/>
      <c r="L2788" s="97"/>
      <c r="M2788" s="19" t="s">
        <v>9023</v>
      </c>
      <c r="N2788" s="20" t="n">
        <v>43340</v>
      </c>
      <c r="O2788" s="335" t="s">
        <v>8960</v>
      </c>
      <c r="P2788" s="19" t="n">
        <v>1</v>
      </c>
      <c r="Q2788" s="15" t="s">
        <v>45</v>
      </c>
    </row>
    <row r="2789" customFormat="false" ht="13.8" hidden="false" customHeight="false" outlineLevel="0" collapsed="false">
      <c r="A2789" s="348" t="s">
        <v>1914</v>
      </c>
      <c r="B2789" s="110" t="n">
        <v>0.541666666666667</v>
      </c>
      <c r="C2789" s="19" t="s">
        <v>9024</v>
      </c>
      <c r="D2789" s="19" t="s">
        <v>961</v>
      </c>
      <c r="E2789" s="533" t="s">
        <v>9025</v>
      </c>
      <c r="F2789" s="97"/>
      <c r="G2789" s="97"/>
      <c r="H2789" s="97"/>
      <c r="I2789" s="97"/>
      <c r="J2789" s="97"/>
      <c r="K2789" s="97"/>
      <c r="L2789" s="97"/>
      <c r="M2789" s="97"/>
      <c r="N2789" s="97"/>
      <c r="O2789" s="141" t="s">
        <v>9026</v>
      </c>
      <c r="P2789" s="19" t="n">
        <v>1</v>
      </c>
      <c r="Q2789" s="15" t="s">
        <v>45</v>
      </c>
    </row>
    <row r="2790" customFormat="false" ht="13.8" hidden="false" customHeight="false" outlineLevel="0" collapsed="false">
      <c r="A2790" s="348" t="s">
        <v>1917</v>
      </c>
      <c r="B2790" s="110" t="n">
        <v>0.552083333333333</v>
      </c>
      <c r="C2790" s="19" t="s">
        <v>9027</v>
      </c>
      <c r="D2790" s="19" t="s">
        <v>110</v>
      </c>
      <c r="E2790" s="19" t="s">
        <v>129</v>
      </c>
      <c r="F2790" s="19" t="s">
        <v>9028</v>
      </c>
      <c r="G2790" s="19" t="n">
        <v>2300</v>
      </c>
      <c r="H2790" s="97"/>
      <c r="I2790" s="97"/>
      <c r="J2790" s="97"/>
      <c r="K2790" s="97"/>
      <c r="L2790" s="97"/>
      <c r="M2790" s="19" t="s">
        <v>9029</v>
      </c>
      <c r="N2790" s="20" t="n">
        <v>43340</v>
      </c>
      <c r="O2790" s="335" t="s">
        <v>8960</v>
      </c>
      <c r="P2790" s="19" t="n">
        <v>1</v>
      </c>
      <c r="Q2790" s="15" t="s">
        <v>45</v>
      </c>
    </row>
    <row r="2791" customFormat="false" ht="13.8" hidden="false" customHeight="false" outlineLevel="0" collapsed="false">
      <c r="A2791" s="348" t="s">
        <v>3008</v>
      </c>
      <c r="B2791" s="110" t="n">
        <v>0.553472222222222</v>
      </c>
      <c r="C2791" s="440" t="s">
        <v>9030</v>
      </c>
      <c r="D2791" s="19" t="s">
        <v>110</v>
      </c>
      <c r="E2791" s="19" t="s">
        <v>600</v>
      </c>
      <c r="F2791" s="19" t="s">
        <v>600</v>
      </c>
      <c r="G2791" s="19" t="s">
        <v>600</v>
      </c>
      <c r="H2791" s="19" t="s">
        <v>600</v>
      </c>
      <c r="I2791" s="19"/>
      <c r="J2791" s="19"/>
      <c r="K2791" s="19" t="s">
        <v>600</v>
      </c>
      <c r="L2791" s="19"/>
      <c r="M2791" s="19" t="s">
        <v>600</v>
      </c>
      <c r="N2791" s="19" t="s">
        <v>600</v>
      </c>
      <c r="O2791" s="19" t="s">
        <v>600</v>
      </c>
      <c r="P2791" s="19" t="n">
        <v>1</v>
      </c>
      <c r="Q2791" s="15" t="s">
        <v>45</v>
      </c>
    </row>
    <row r="2792" customFormat="false" ht="13.8" hidden="false" customHeight="false" outlineLevel="0" collapsed="false">
      <c r="A2792" s="348" t="s">
        <v>3012</v>
      </c>
      <c r="B2792" s="19" t="s">
        <v>9031</v>
      </c>
      <c r="C2792" s="440" t="s">
        <v>9032</v>
      </c>
      <c r="D2792" s="19" t="s">
        <v>1308</v>
      </c>
      <c r="E2792" s="19" t="s">
        <v>9033</v>
      </c>
      <c r="F2792" s="97"/>
      <c r="G2792" s="97"/>
      <c r="H2792" s="97"/>
      <c r="I2792" s="97"/>
      <c r="J2792" s="97"/>
      <c r="K2792" s="97"/>
      <c r="L2792" s="97"/>
      <c r="M2792" s="97"/>
      <c r="N2792" s="97"/>
      <c r="O2792" s="95" t="s">
        <v>9034</v>
      </c>
      <c r="P2792" s="19" t="n">
        <v>1</v>
      </c>
      <c r="Q2792" s="15" t="s">
        <v>45</v>
      </c>
    </row>
    <row r="2793" customFormat="false" ht="13.8" hidden="false" customHeight="false" outlineLevel="0" collapsed="false">
      <c r="A2793" s="348" t="s">
        <v>1798</v>
      </c>
      <c r="B2793" s="19" t="s">
        <v>7282</v>
      </c>
      <c r="C2793" s="19" t="s">
        <v>9035</v>
      </c>
      <c r="D2793" s="19" t="s">
        <v>1308</v>
      </c>
      <c r="E2793" s="91" t="s">
        <v>9036</v>
      </c>
      <c r="F2793" s="19" t="s">
        <v>9037</v>
      </c>
      <c r="G2793" s="19" t="n">
        <v>14000</v>
      </c>
      <c r="H2793" s="97"/>
      <c r="I2793" s="97"/>
      <c r="J2793" s="97"/>
      <c r="K2793" s="97"/>
      <c r="L2793" s="97"/>
      <c r="M2793" s="97"/>
      <c r="N2793" s="97"/>
      <c r="O2793" s="335" t="s">
        <v>8960</v>
      </c>
      <c r="P2793" s="19" t="n">
        <v>1</v>
      </c>
      <c r="Q2793" s="15" t="s">
        <v>45</v>
      </c>
    </row>
    <row r="2794" customFormat="false" ht="13.8" hidden="false" customHeight="false" outlineLevel="0" collapsed="false">
      <c r="A2794" s="348" t="s">
        <v>1801</v>
      </c>
      <c r="B2794" s="19" t="n">
        <v>15</v>
      </c>
      <c r="C2794" s="553" t="s">
        <v>9038</v>
      </c>
      <c r="D2794" s="19" t="s">
        <v>110</v>
      </c>
      <c r="E2794" s="19" t="s">
        <v>5075</v>
      </c>
      <c r="F2794" s="19" t="s">
        <v>9039</v>
      </c>
      <c r="G2794" s="19" t="n">
        <v>5130</v>
      </c>
      <c r="H2794" s="97"/>
      <c r="I2794" s="97"/>
      <c r="J2794" s="97"/>
      <c r="K2794" s="97"/>
      <c r="M2794" s="24" t="s">
        <v>9040</v>
      </c>
      <c r="N2794" s="20" t="n">
        <v>43340</v>
      </c>
      <c r="O2794" s="335" t="s">
        <v>8960</v>
      </c>
      <c r="P2794" s="19" t="n">
        <v>1</v>
      </c>
      <c r="Q2794" s="15" t="s">
        <v>45</v>
      </c>
    </row>
    <row r="2795" customFormat="false" ht="13.8" hidden="false" customHeight="false" outlineLevel="0" collapsed="false">
      <c r="A2795" s="348" t="s">
        <v>3427</v>
      </c>
      <c r="B2795" s="20" t="n">
        <v>43235</v>
      </c>
      <c r="C2795" s="19" t="s">
        <v>9041</v>
      </c>
      <c r="D2795" s="19" t="s">
        <v>1308</v>
      </c>
      <c r="E2795" s="91" t="s">
        <v>9042</v>
      </c>
      <c r="F2795" s="19" t="s">
        <v>9043</v>
      </c>
      <c r="G2795" s="15" t="n">
        <v>4500</v>
      </c>
      <c r="H2795" s="97"/>
      <c r="I2795" s="97"/>
      <c r="J2795" s="97"/>
      <c r="K2795" s="97"/>
      <c r="L2795" s="97"/>
      <c r="M2795" s="19" t="s">
        <v>9044</v>
      </c>
      <c r="N2795" s="20" t="n">
        <v>43340</v>
      </c>
      <c r="O2795" s="335" t="s">
        <v>8960</v>
      </c>
      <c r="P2795" s="19" t="n">
        <v>1</v>
      </c>
      <c r="Q2795" s="15" t="s">
        <v>45</v>
      </c>
    </row>
    <row r="2796" customFormat="false" ht="13.8" hidden="false" customHeight="false" outlineLevel="0" collapsed="false">
      <c r="A2796" s="348" t="s">
        <v>3024</v>
      </c>
      <c r="B2796" s="19" t="s">
        <v>7805</v>
      </c>
      <c r="C2796" s="19" t="s">
        <v>9045</v>
      </c>
      <c r="D2796" s="19" t="s">
        <v>1308</v>
      </c>
      <c r="E2796" s="91" t="s">
        <v>9046</v>
      </c>
      <c r="F2796" s="91" t="s">
        <v>9047</v>
      </c>
      <c r="G2796" s="19" t="n">
        <v>48000</v>
      </c>
      <c r="H2796" s="97"/>
      <c r="I2796" s="97"/>
      <c r="J2796" s="97"/>
      <c r="K2796" s="97"/>
      <c r="L2796" s="97"/>
      <c r="M2796" s="30" t="s">
        <v>9048</v>
      </c>
      <c r="N2796" s="97"/>
      <c r="O2796" s="335" t="s">
        <v>8960</v>
      </c>
      <c r="P2796" s="19" t="n">
        <v>1</v>
      </c>
      <c r="Q2796" s="15" t="s">
        <v>45</v>
      </c>
    </row>
    <row r="2797" customFormat="false" ht="13.8" hidden="false" customHeight="false" outlineLevel="0" collapsed="false">
      <c r="A2797" s="348" t="s">
        <v>3028</v>
      </c>
      <c r="B2797" s="19" t="s">
        <v>810</v>
      </c>
      <c r="C2797" s="19" t="n">
        <v>89032872040</v>
      </c>
      <c r="D2797" s="19" t="s">
        <v>1308</v>
      </c>
      <c r="E2797" s="19" t="s">
        <v>9049</v>
      </c>
      <c r="F2797" s="19"/>
      <c r="G2797" s="97"/>
      <c r="H2797" s="19" t="n">
        <v>19200</v>
      </c>
      <c r="I2797" s="97"/>
      <c r="J2797" s="97"/>
      <c r="K2797" s="97"/>
      <c r="L2797" s="97"/>
      <c r="M2797" s="97"/>
      <c r="N2797" s="97"/>
      <c r="O2797" s="335" t="s">
        <v>8960</v>
      </c>
      <c r="P2797" s="19" t="n">
        <v>1</v>
      </c>
      <c r="Q2797" s="15" t="s">
        <v>45</v>
      </c>
    </row>
    <row r="2798" customFormat="false" ht="13.8" hidden="false" customHeight="false" outlineLevel="0" collapsed="false">
      <c r="A2798" s="348" t="s">
        <v>3031</v>
      </c>
      <c r="B2798" s="19" t="s">
        <v>9050</v>
      </c>
      <c r="C2798" s="657" t="s">
        <v>9051</v>
      </c>
      <c r="D2798" s="19" t="s">
        <v>1308</v>
      </c>
      <c r="E2798" s="19" t="s">
        <v>771</v>
      </c>
      <c r="F2798" s="19" t="s">
        <v>771</v>
      </c>
      <c r="G2798" s="19" t="s">
        <v>771</v>
      </c>
      <c r="H2798" s="19" t="s">
        <v>771</v>
      </c>
      <c r="I2798" s="19"/>
      <c r="J2798" s="19"/>
      <c r="K2798" s="19" t="s">
        <v>771</v>
      </c>
      <c r="L2798" s="19"/>
      <c r="M2798" s="19" t="s">
        <v>771</v>
      </c>
      <c r="N2798" s="19" t="s">
        <v>771</v>
      </c>
      <c r="O2798" s="19" t="s">
        <v>771</v>
      </c>
      <c r="P2798" s="19" t="s">
        <v>771</v>
      </c>
      <c r="Q2798" s="15" t="s">
        <v>45</v>
      </c>
    </row>
    <row r="2799" customFormat="false" ht="13.8" hidden="false" customHeight="false" outlineLevel="0" collapsed="false">
      <c r="A2799" s="348" t="s">
        <v>3037</v>
      </c>
      <c r="B2799" s="19" t="n">
        <v>1535</v>
      </c>
      <c r="C2799" s="91" t="s">
        <v>9052</v>
      </c>
      <c r="D2799" s="19" t="s">
        <v>1308</v>
      </c>
      <c r="E2799" s="19" t="s">
        <v>9053</v>
      </c>
      <c r="F2799" s="19" t="s">
        <v>9054</v>
      </c>
      <c r="G2799" s="19" t="n">
        <v>3500</v>
      </c>
      <c r="H2799" s="97"/>
      <c r="I2799" s="97"/>
      <c r="J2799" s="97"/>
      <c r="K2799" s="97"/>
      <c r="L2799" s="97"/>
      <c r="M2799" s="30" t="s">
        <v>9055</v>
      </c>
      <c r="N2799" s="20" t="n">
        <v>43340</v>
      </c>
      <c r="O2799" s="335" t="s">
        <v>8960</v>
      </c>
      <c r="P2799" s="19" t="n">
        <v>1</v>
      </c>
      <c r="Q2799" s="15" t="s">
        <v>45</v>
      </c>
    </row>
    <row r="2800" customFormat="false" ht="13.8" hidden="false" customHeight="false" outlineLevel="0" collapsed="false">
      <c r="A2800" s="348" t="s">
        <v>3043</v>
      </c>
      <c r="B2800" s="97"/>
      <c r="C2800" s="19" t="s">
        <v>9056</v>
      </c>
      <c r="D2800" s="19" t="s">
        <v>1308</v>
      </c>
      <c r="E2800" s="91" t="s">
        <v>9057</v>
      </c>
      <c r="F2800" s="97"/>
      <c r="G2800" s="122" t="n">
        <f aca="false">3500-500</f>
        <v>3000</v>
      </c>
      <c r="H2800" s="97"/>
      <c r="I2800" s="97"/>
      <c r="J2800" s="97"/>
      <c r="K2800" s="97"/>
      <c r="L2800" s="97"/>
      <c r="M2800" s="30" t="s">
        <v>9058</v>
      </c>
      <c r="N2800" s="20" t="n">
        <v>43340</v>
      </c>
      <c r="O2800" s="335" t="s">
        <v>8960</v>
      </c>
      <c r="P2800" s="19" t="n">
        <v>1</v>
      </c>
      <c r="Q2800" s="15" t="s">
        <v>45</v>
      </c>
    </row>
    <row r="2801" customFormat="false" ht="13.8" hidden="false" customHeight="false" outlineLevel="0" collapsed="false">
      <c r="A2801" s="348" t="s">
        <v>3047</v>
      </c>
      <c r="B2801" s="110" t="n">
        <v>0.65625</v>
      </c>
      <c r="C2801" s="19" t="s">
        <v>9059</v>
      </c>
      <c r="D2801" s="19" t="s">
        <v>110</v>
      </c>
      <c r="E2801" s="19" t="s">
        <v>9060</v>
      </c>
      <c r="F2801" s="19" t="s">
        <v>9061</v>
      </c>
      <c r="G2801" s="19" t="s">
        <v>9062</v>
      </c>
      <c r="H2801" s="97"/>
      <c r="I2801" s="97"/>
      <c r="J2801" s="97"/>
      <c r="K2801" s="97"/>
      <c r="L2801" s="97"/>
      <c r="M2801" s="30"/>
      <c r="N2801" s="20"/>
      <c r="O2801" s="514" t="s">
        <v>9063</v>
      </c>
      <c r="P2801" s="19" t="n">
        <v>1</v>
      </c>
      <c r="Q2801" s="15" t="s">
        <v>45</v>
      </c>
    </row>
    <row r="2802" customFormat="false" ht="13.8" hidden="false" customHeight="false" outlineLevel="0" collapsed="false">
      <c r="A2802" s="348" t="s">
        <v>3053</v>
      </c>
      <c r="B2802" s="110" t="n">
        <v>0.663194444444444</v>
      </c>
      <c r="C2802" s="19" t="n">
        <v>84956783901</v>
      </c>
      <c r="D2802" s="19" t="s">
        <v>110</v>
      </c>
      <c r="E2802" s="19" t="s">
        <v>129</v>
      </c>
      <c r="F2802" s="19" t="s">
        <v>6796</v>
      </c>
      <c r="G2802" s="19" t="n">
        <v>4100</v>
      </c>
      <c r="H2802" s="97"/>
      <c r="I2802" s="97"/>
      <c r="J2802" s="97"/>
      <c r="K2802" s="97"/>
      <c r="L2802" s="97"/>
      <c r="M2802" s="30" t="s">
        <v>9064</v>
      </c>
      <c r="N2802" s="20" t="n">
        <v>43340</v>
      </c>
      <c r="O2802" s="335" t="s">
        <v>8960</v>
      </c>
      <c r="P2802" s="19" t="n">
        <v>1</v>
      </c>
      <c r="Q2802" s="15" t="s">
        <v>45</v>
      </c>
    </row>
    <row r="2803" customFormat="false" ht="13.8" hidden="false" customHeight="false" outlineLevel="0" collapsed="false">
      <c r="A2803" s="348" t="s">
        <v>3058</v>
      </c>
      <c r="B2803" s="20" t="n">
        <v>43147</v>
      </c>
      <c r="C2803" s="97"/>
      <c r="D2803" s="19" t="s">
        <v>1308</v>
      </c>
      <c r="E2803" s="19" t="s">
        <v>9065</v>
      </c>
      <c r="F2803" s="19" t="s">
        <v>9066</v>
      </c>
      <c r="G2803" s="19" t="s">
        <v>614</v>
      </c>
      <c r="H2803" s="97"/>
      <c r="I2803" s="97"/>
      <c r="J2803" s="97"/>
      <c r="K2803" s="97"/>
      <c r="L2803" s="97"/>
      <c r="M2803" s="97"/>
      <c r="N2803" s="97"/>
      <c r="O2803" s="191" t="s">
        <v>9067</v>
      </c>
      <c r="P2803" s="19" t="n">
        <v>1</v>
      </c>
      <c r="Q2803" s="15" t="s">
        <v>45</v>
      </c>
    </row>
    <row r="2804" customFormat="false" ht="13.8" hidden="false" customHeight="false" outlineLevel="0" collapsed="false">
      <c r="A2804" s="348" t="s">
        <v>3062</v>
      </c>
      <c r="B2804" s="20" t="n">
        <v>43236</v>
      </c>
      <c r="C2804" s="19" t="s">
        <v>9068</v>
      </c>
      <c r="D2804" s="19" t="s">
        <v>1308</v>
      </c>
      <c r="E2804" s="19" t="s">
        <v>9069</v>
      </c>
      <c r="F2804" s="97"/>
      <c r="G2804" s="19" t="s">
        <v>788</v>
      </c>
      <c r="H2804" s="97"/>
      <c r="I2804" s="97"/>
      <c r="J2804" s="97"/>
      <c r="K2804" s="97"/>
      <c r="L2804" s="97"/>
      <c r="M2804" s="97"/>
      <c r="N2804" s="97"/>
      <c r="O2804" s="191" t="s">
        <v>9067</v>
      </c>
      <c r="P2804" s="19" t="n">
        <v>1</v>
      </c>
      <c r="Q2804" s="15" t="s">
        <v>45</v>
      </c>
    </row>
    <row r="2805" customFormat="false" ht="13.8" hidden="false" customHeight="false" outlineLevel="0" collapsed="false">
      <c r="A2805" s="348" t="s">
        <v>3067</v>
      </c>
      <c r="B2805" s="97"/>
      <c r="C2805" s="19" t="s">
        <v>9070</v>
      </c>
      <c r="D2805" s="19" t="s">
        <v>1308</v>
      </c>
      <c r="E2805" s="91" t="s">
        <v>9071</v>
      </c>
      <c r="F2805" s="19" t="s">
        <v>5388</v>
      </c>
      <c r="G2805" s="19" t="s">
        <v>564</v>
      </c>
      <c r="H2805" s="97"/>
      <c r="I2805" s="97"/>
      <c r="J2805" s="97"/>
      <c r="K2805" s="97"/>
      <c r="L2805" s="97"/>
      <c r="M2805" s="97"/>
      <c r="N2805" s="97"/>
      <c r="O2805" s="451" t="s">
        <v>9072</v>
      </c>
      <c r="P2805" s="19" t="n">
        <v>1</v>
      </c>
      <c r="Q2805" s="15" t="s">
        <v>45</v>
      </c>
    </row>
    <row r="2806" customFormat="false" ht="13.8" hidden="false" customHeight="false" outlineLevel="0" collapsed="false">
      <c r="A2806" s="19" t="s">
        <v>6329</v>
      </c>
      <c r="B2806" s="19" t="s">
        <v>6329</v>
      </c>
      <c r="C2806" s="19" t="s">
        <v>6329</v>
      </c>
      <c r="D2806" s="19" t="s">
        <v>6329</v>
      </c>
      <c r="E2806" s="19" t="s">
        <v>6329</v>
      </c>
      <c r="F2806" s="19" t="s">
        <v>6329</v>
      </c>
      <c r="G2806" s="19" t="s">
        <v>6329</v>
      </c>
      <c r="H2806" s="19" t="n">
        <v>99000</v>
      </c>
      <c r="I2806" s="97"/>
      <c r="J2806" s="97"/>
      <c r="K2806" s="97"/>
      <c r="L2806" s="97"/>
      <c r="M2806" s="97"/>
      <c r="N2806" s="97"/>
      <c r="O2806" s="335" t="s">
        <v>9073</v>
      </c>
      <c r="P2806" s="19" t="n">
        <v>1</v>
      </c>
      <c r="Q2806" s="15" t="s">
        <v>45</v>
      </c>
    </row>
    <row r="2807" customFormat="false" ht="13.8" hidden="false" customHeight="false" outlineLevel="0" collapsed="false">
      <c r="A2807" s="348" t="s">
        <v>3075</v>
      </c>
      <c r="B2807" s="110" t="n">
        <v>0.686111111111111</v>
      </c>
      <c r="C2807" s="19" t="s">
        <v>9074</v>
      </c>
      <c r="D2807" s="19" t="s">
        <v>110</v>
      </c>
      <c r="E2807" s="19" t="s">
        <v>9075</v>
      </c>
      <c r="F2807" s="91" t="s">
        <v>9076</v>
      </c>
      <c r="G2807" s="97"/>
      <c r="H2807" s="97"/>
      <c r="I2807" s="97"/>
      <c r="J2807" s="97"/>
      <c r="K2807" s="97"/>
      <c r="L2807" s="97"/>
      <c r="M2807" s="97"/>
      <c r="N2807" s="97"/>
      <c r="O2807" s="658" t="s">
        <v>9077</v>
      </c>
      <c r="P2807" s="19" t="n">
        <v>1</v>
      </c>
      <c r="Q2807" s="15" t="s">
        <v>45</v>
      </c>
    </row>
    <row r="2808" customFormat="false" ht="13.8" hidden="false" customHeight="false" outlineLevel="0" collapsed="false">
      <c r="A2808" s="348" t="s">
        <v>3080</v>
      </c>
      <c r="B2808" s="97"/>
      <c r="C2808" s="19" t="n">
        <v>84956818700</v>
      </c>
      <c r="D2808" s="19" t="s">
        <v>1308</v>
      </c>
      <c r="E2808" s="19" t="s">
        <v>9078</v>
      </c>
      <c r="G2808" s="19" t="s">
        <v>1042</v>
      </c>
      <c r="H2808" s="97"/>
      <c r="I2808" s="97"/>
      <c r="J2808" s="97"/>
      <c r="K2808" s="97"/>
      <c r="L2808" s="97"/>
      <c r="M2808" s="97"/>
      <c r="N2808" s="97"/>
      <c r="O2808" s="363" t="s">
        <v>9079</v>
      </c>
      <c r="P2808" s="19" t="n">
        <v>1</v>
      </c>
      <c r="Q2808" s="15" t="s">
        <v>45</v>
      </c>
    </row>
    <row r="2809" customFormat="false" ht="13.8" hidden="false" customHeight="false" outlineLevel="0" collapsed="false">
      <c r="A2809" s="121" t="s">
        <v>5904</v>
      </c>
      <c r="B2809" s="249" t="n">
        <v>0.691666666666667</v>
      </c>
      <c r="C2809" s="141" t="s">
        <v>9080</v>
      </c>
      <c r="D2809" s="141" t="s">
        <v>110</v>
      </c>
      <c r="E2809" s="141" t="s">
        <v>504</v>
      </c>
      <c r="F2809" s="141" t="s">
        <v>9081</v>
      </c>
      <c r="G2809" s="141" t="s">
        <v>5533</v>
      </c>
      <c r="H2809" s="183"/>
      <c r="I2809" s="183"/>
      <c r="J2809" s="183"/>
      <c r="K2809" s="183"/>
      <c r="L2809" s="278"/>
      <c r="M2809" s="250" t="s">
        <v>9082</v>
      </c>
      <c r="N2809" s="184" t="n">
        <v>43340</v>
      </c>
      <c r="O2809" s="526" t="s">
        <v>9083</v>
      </c>
      <c r="P2809" s="141" t="n">
        <v>1</v>
      </c>
      <c r="Q2809" s="15" t="s">
        <v>45</v>
      </c>
    </row>
    <row r="2810" customFormat="false" ht="13.8" hidden="false" customHeight="false" outlineLevel="0" collapsed="false">
      <c r="A2810" s="348" t="s">
        <v>6217</v>
      </c>
      <c r="B2810" s="19" t="s">
        <v>606</v>
      </c>
      <c r="C2810" s="440" t="s">
        <v>9084</v>
      </c>
      <c r="D2810" s="19" t="s">
        <v>1308</v>
      </c>
      <c r="E2810" s="19" t="s">
        <v>9085</v>
      </c>
      <c r="F2810" s="19" t="s">
        <v>9086</v>
      </c>
      <c r="G2810" s="97"/>
      <c r="H2810" s="97"/>
      <c r="I2810" s="97"/>
      <c r="J2810" s="97"/>
      <c r="K2810" s="97"/>
      <c r="L2810" s="97"/>
      <c r="M2810" s="97"/>
      <c r="N2810" s="97"/>
      <c r="O2810" s="363" t="s">
        <v>9087</v>
      </c>
      <c r="P2810" s="19" t="n">
        <v>1</v>
      </c>
      <c r="Q2810" s="15" t="s">
        <v>45</v>
      </c>
    </row>
    <row r="2811" customFormat="false" ht="13.8" hidden="false" customHeight="false" outlineLevel="0" collapsed="false">
      <c r="A2811" s="348" t="s">
        <v>6217</v>
      </c>
      <c r="B2811" s="19" t="s">
        <v>299</v>
      </c>
      <c r="C2811" s="19" t="s">
        <v>9088</v>
      </c>
      <c r="D2811" s="19" t="s">
        <v>8766</v>
      </c>
      <c r="E2811" s="19" t="s">
        <v>9089</v>
      </c>
      <c r="F2811" s="19" t="s">
        <v>48</v>
      </c>
      <c r="G2811" s="19" t="s">
        <v>5533</v>
      </c>
      <c r="H2811" s="97"/>
      <c r="I2811" s="97"/>
      <c r="J2811" s="97"/>
      <c r="K2811" s="97"/>
      <c r="L2811" s="97"/>
      <c r="M2811" s="97"/>
      <c r="N2811" s="97"/>
      <c r="O2811" s="659" t="s">
        <v>9090</v>
      </c>
      <c r="P2811" s="19" t="n">
        <v>1</v>
      </c>
      <c r="Q2811" s="15" t="s">
        <v>45</v>
      </c>
    </row>
    <row r="2812" customFormat="false" ht="13.8" hidden="false" customHeight="false" outlineLevel="0" collapsed="false">
      <c r="A2812" s="348" t="s">
        <v>7136</v>
      </c>
      <c r="B2812" s="19" t="n">
        <v>18.3</v>
      </c>
      <c r="C2812" s="30" t="s">
        <v>8929</v>
      </c>
      <c r="D2812" s="19" t="s">
        <v>8766</v>
      </c>
      <c r="E2812" s="21" t="s">
        <v>9091</v>
      </c>
      <c r="F2812" s="19" t="s">
        <v>102</v>
      </c>
      <c r="G2812" s="19" t="s">
        <v>364</v>
      </c>
      <c r="H2812" s="97"/>
      <c r="I2812" s="97"/>
      <c r="J2812" s="97"/>
      <c r="K2812" s="97"/>
      <c r="L2812" s="97"/>
      <c r="M2812" s="21" t="s">
        <v>9092</v>
      </c>
      <c r="N2812" s="97"/>
      <c r="O2812" s="659" t="s">
        <v>9093</v>
      </c>
      <c r="P2812" s="19" t="n">
        <v>1</v>
      </c>
      <c r="Q2812" s="15" t="s">
        <v>45</v>
      </c>
    </row>
    <row r="2813" customFormat="false" ht="13.8" hidden="false" customHeight="false" outlineLevel="0" collapsed="false">
      <c r="A2813" s="3" t="s">
        <v>34</v>
      </c>
      <c r="B2813" s="59" t="s">
        <v>1</v>
      </c>
      <c r="C2813" s="4" t="s">
        <v>35</v>
      </c>
      <c r="D2813" s="4" t="s">
        <v>3</v>
      </c>
      <c r="E2813" s="4" t="s">
        <v>1021</v>
      </c>
      <c r="F2813" s="5" t="s">
        <v>37</v>
      </c>
      <c r="G2813" s="4" t="s">
        <v>38</v>
      </c>
      <c r="H2813" s="6" t="s">
        <v>39</v>
      </c>
      <c r="I2813" s="6"/>
      <c r="J2813" s="6"/>
      <c r="K2813" s="6" t="s">
        <v>40</v>
      </c>
      <c r="L2813" s="6"/>
      <c r="M2813" s="4" t="s">
        <v>41</v>
      </c>
      <c r="N2813" s="6" t="s">
        <v>42</v>
      </c>
      <c r="O2813" s="370" t="s">
        <v>43</v>
      </c>
      <c r="P2813" s="4" t="s">
        <v>44</v>
      </c>
      <c r="Q2813" s="15" t="s">
        <v>45</v>
      </c>
    </row>
    <row r="2814" customFormat="false" ht="13.8" hidden="false" customHeight="false" outlineLevel="0" collapsed="false">
      <c r="A2814" s="105" t="n">
        <v>43340</v>
      </c>
      <c r="B2814" s="465" t="s">
        <v>260</v>
      </c>
      <c r="C2814" s="9"/>
      <c r="D2814" s="9"/>
      <c r="E2814" s="10"/>
      <c r="F2814" s="11" t="n">
        <f aca="false">G2814+H2814+K2814</f>
        <v>62200</v>
      </c>
      <c r="G2814" s="12" t="n">
        <f aca="false">SUM(G2815:G2842)</f>
        <v>50200</v>
      </c>
      <c r="H2814" s="115" t="n">
        <f aca="false">SUM(H2815:H2842)</f>
        <v>12000</v>
      </c>
      <c r="I2814" s="12"/>
      <c r="J2814" s="12"/>
      <c r="K2814" s="12" t="n">
        <f aca="false">SUM(K2815:K2852)</f>
        <v>0</v>
      </c>
      <c r="L2814" s="12"/>
      <c r="M2814" s="466"/>
      <c r="N2814" s="466"/>
      <c r="O2814" s="9"/>
      <c r="P2814" s="12" t="n">
        <f aca="false">SUM(P2815:P24763)</f>
        <v>4.05699434525373E+030</v>
      </c>
      <c r="Q2814" s="15" t="s">
        <v>45</v>
      </c>
    </row>
    <row r="2815" customFormat="false" ht="13.8" hidden="false" customHeight="false" outlineLevel="0" collapsed="false">
      <c r="A2815" s="348" t="s">
        <v>1810</v>
      </c>
      <c r="B2815" s="110" t="n">
        <v>0.385416666666667</v>
      </c>
      <c r="C2815" s="19" t="s">
        <v>9094</v>
      </c>
      <c r="D2815" s="19" t="s">
        <v>110</v>
      </c>
      <c r="E2815" s="19" t="s">
        <v>9095</v>
      </c>
      <c r="F2815" s="19" t="s">
        <v>102</v>
      </c>
      <c r="G2815" s="97"/>
      <c r="H2815" s="19" t="n">
        <v>12000</v>
      </c>
      <c r="I2815" s="97"/>
      <c r="J2815" s="97"/>
      <c r="K2815" s="97"/>
      <c r="L2815" s="97"/>
      <c r="M2815" s="97"/>
      <c r="N2815" s="97"/>
      <c r="O2815" s="239" t="s">
        <v>9096</v>
      </c>
      <c r="P2815" s="19" t="n">
        <v>1</v>
      </c>
      <c r="Q2815" s="15" t="s">
        <v>45</v>
      </c>
    </row>
    <row r="2816" customFormat="false" ht="13.8" hidden="false" customHeight="false" outlineLevel="0" collapsed="false">
      <c r="A2816" s="348" t="s">
        <v>1814</v>
      </c>
      <c r="B2816" s="97"/>
      <c r="C2816" s="19" t="s">
        <v>9097</v>
      </c>
      <c r="D2816" s="19" t="s">
        <v>1308</v>
      </c>
      <c r="E2816" s="91" t="s">
        <v>9098</v>
      </c>
      <c r="F2816" s="19" t="s">
        <v>3584</v>
      </c>
      <c r="G2816" s="19" t="n">
        <v>3000</v>
      </c>
      <c r="H2816" s="97"/>
      <c r="I2816" s="97"/>
      <c r="J2816" s="97"/>
      <c r="K2816" s="97"/>
      <c r="L2816" s="97"/>
      <c r="M2816" s="19" t="s">
        <v>9099</v>
      </c>
      <c r="N2816" s="20" t="n">
        <v>43342</v>
      </c>
      <c r="O2816" s="335" t="s">
        <v>8960</v>
      </c>
      <c r="P2816" s="19" t="n">
        <v>1</v>
      </c>
      <c r="Q2816" s="15" t="s">
        <v>45</v>
      </c>
    </row>
    <row r="2817" customFormat="false" ht="13.8" hidden="false" customHeight="false" outlineLevel="0" collapsed="false">
      <c r="A2817" s="348" t="s">
        <v>1819</v>
      </c>
      <c r="B2817" s="110" t="n">
        <v>0.416666666666667</v>
      </c>
      <c r="C2817" s="91" t="s">
        <v>9100</v>
      </c>
      <c r="D2817" s="19" t="s">
        <v>110</v>
      </c>
      <c r="E2817" s="19" t="s">
        <v>9101</v>
      </c>
      <c r="F2817" s="19" t="s">
        <v>8172</v>
      </c>
      <c r="G2817" s="97"/>
      <c r="H2817" s="19" t="s">
        <v>898</v>
      </c>
      <c r="I2817" s="97"/>
      <c r="J2817" s="97"/>
      <c r="K2817" s="97"/>
      <c r="L2817" s="97"/>
      <c r="M2817" s="97"/>
      <c r="N2817" s="97"/>
      <c r="O2817" s="91" t="s">
        <v>9102</v>
      </c>
      <c r="P2817" s="19" t="n">
        <v>1</v>
      </c>
      <c r="Q2817" s="15" t="s">
        <v>45</v>
      </c>
    </row>
    <row r="2818" customFormat="false" ht="13.8" hidden="false" customHeight="false" outlineLevel="0" collapsed="false">
      <c r="A2818" s="348" t="s">
        <v>1673</v>
      </c>
      <c r="B2818" s="19" t="s">
        <v>5142</v>
      </c>
      <c r="C2818" s="19" t="s">
        <v>9103</v>
      </c>
      <c r="D2818" s="19" t="s">
        <v>1308</v>
      </c>
      <c r="E2818" s="91" t="s">
        <v>9104</v>
      </c>
      <c r="F2818" s="19" t="s">
        <v>9105</v>
      </c>
      <c r="G2818" s="97"/>
      <c r="H2818" s="97"/>
      <c r="I2818" s="97"/>
      <c r="J2818" s="97"/>
      <c r="K2818" s="97"/>
      <c r="L2818" s="97"/>
      <c r="M2818" s="97"/>
      <c r="N2818" s="97"/>
      <c r="O2818" s="140" t="s">
        <v>9106</v>
      </c>
      <c r="P2818" s="19" t="n">
        <v>1</v>
      </c>
      <c r="Q2818" s="15" t="s">
        <v>45</v>
      </c>
    </row>
    <row r="2819" customFormat="false" ht="13.8" hidden="false" customHeight="false" outlineLevel="0" collapsed="false">
      <c r="A2819" s="348" t="s">
        <v>1678</v>
      </c>
      <c r="B2819" s="110" t="n">
        <v>0.417361111111111</v>
      </c>
      <c r="C2819" s="19" t="s">
        <v>9107</v>
      </c>
      <c r="D2819" s="19" t="s">
        <v>110</v>
      </c>
      <c r="E2819" s="19" t="s">
        <v>9108</v>
      </c>
      <c r="F2819" s="19" t="s">
        <v>9109</v>
      </c>
      <c r="G2819" s="97"/>
      <c r="H2819" s="19" t="s">
        <v>9110</v>
      </c>
      <c r="I2819" s="97"/>
      <c r="J2819" s="97"/>
      <c r="K2819" s="97"/>
      <c r="L2819" s="97"/>
      <c r="M2819" s="97"/>
      <c r="N2819" s="97"/>
      <c r="O2819" s="658" t="s">
        <v>9111</v>
      </c>
      <c r="P2819" s="19" t="n">
        <v>1</v>
      </c>
      <c r="Q2819" s="15" t="s">
        <v>45</v>
      </c>
    </row>
    <row r="2820" customFormat="false" ht="13.8" hidden="false" customHeight="false" outlineLevel="0" collapsed="false">
      <c r="A2820" s="348" t="s">
        <v>1732</v>
      </c>
      <c r="B2820" s="110" t="n">
        <v>0.425</v>
      </c>
      <c r="C2820" s="19" t="s">
        <v>9112</v>
      </c>
      <c r="D2820" s="19" t="s">
        <v>1308</v>
      </c>
      <c r="E2820" s="91" t="s">
        <v>9113</v>
      </c>
      <c r="F2820" s="19" t="s">
        <v>9114</v>
      </c>
      <c r="G2820" s="19" t="n">
        <v>3000</v>
      </c>
      <c r="H2820" s="97"/>
      <c r="I2820" s="97"/>
      <c r="J2820" s="97"/>
      <c r="K2820" s="97"/>
      <c r="L2820" s="97"/>
      <c r="M2820" s="19" t="s">
        <v>9115</v>
      </c>
      <c r="N2820" s="20" t="n">
        <v>43340</v>
      </c>
      <c r="O2820" s="335" t="s">
        <v>8960</v>
      </c>
      <c r="P2820" s="19" t="n">
        <v>1</v>
      </c>
      <c r="Q2820" s="15" t="s">
        <v>45</v>
      </c>
    </row>
    <row r="2821" customFormat="false" ht="13.8" hidden="false" customHeight="false" outlineLevel="0" collapsed="false">
      <c r="A2821" s="348" t="s">
        <v>1833</v>
      </c>
      <c r="B2821" s="110" t="n">
        <v>0.427083333333333</v>
      </c>
      <c r="C2821" s="440" t="s">
        <v>9116</v>
      </c>
      <c r="D2821" s="19" t="s">
        <v>110</v>
      </c>
      <c r="E2821" s="19" t="s">
        <v>8533</v>
      </c>
      <c r="F2821" s="19" t="s">
        <v>102</v>
      </c>
      <c r="G2821" s="19" t="n">
        <v>4900</v>
      </c>
      <c r="H2821" s="97"/>
      <c r="I2821" s="97"/>
      <c r="J2821" s="97"/>
      <c r="K2821" s="97"/>
      <c r="M2821" s="24" t="s">
        <v>9117</v>
      </c>
      <c r="N2821" s="20" t="n">
        <v>43342</v>
      </c>
      <c r="O2821" s="335" t="s">
        <v>8960</v>
      </c>
      <c r="P2821" s="19" t="n">
        <v>1</v>
      </c>
      <c r="Q2821" s="15" t="s">
        <v>45</v>
      </c>
    </row>
    <row r="2822" customFormat="false" ht="13.8" hidden="false" customHeight="false" outlineLevel="0" collapsed="false">
      <c r="A2822" s="348" t="s">
        <v>1839</v>
      </c>
      <c r="B2822" s="19" t="s">
        <v>1483</v>
      </c>
      <c r="C2822" s="19" t="s">
        <v>9118</v>
      </c>
      <c r="D2822" s="19" t="s">
        <v>8766</v>
      </c>
      <c r="E2822" s="19" t="s">
        <v>9119</v>
      </c>
      <c r="F2822" s="19" t="s">
        <v>48</v>
      </c>
      <c r="G2822" s="19" t="n">
        <v>5700</v>
      </c>
      <c r="H2822" s="97"/>
      <c r="I2822" s="97"/>
      <c r="J2822" s="97"/>
      <c r="K2822" s="97"/>
      <c r="L2822" s="97"/>
      <c r="M2822" s="19" t="s">
        <v>9120</v>
      </c>
      <c r="N2822" s="19" t="n">
        <v>30.08</v>
      </c>
      <c r="O2822" s="660" t="s">
        <v>1187</v>
      </c>
      <c r="P2822" s="19" t="n">
        <v>1</v>
      </c>
      <c r="Q2822" s="15" t="s">
        <v>45</v>
      </c>
    </row>
    <row r="2823" customFormat="false" ht="13.8" hidden="false" customHeight="false" outlineLevel="0" collapsed="false">
      <c r="A2823" s="348" t="s">
        <v>1746</v>
      </c>
      <c r="B2823" s="19" t="s">
        <v>453</v>
      </c>
      <c r="C2823" s="19" t="s">
        <v>9121</v>
      </c>
      <c r="D2823" s="19" t="s">
        <v>1308</v>
      </c>
      <c r="E2823" s="19" t="s">
        <v>9122</v>
      </c>
      <c r="F2823" s="97"/>
      <c r="G2823" s="19" t="s">
        <v>614</v>
      </c>
      <c r="H2823" s="97"/>
      <c r="I2823" s="97"/>
      <c r="J2823" s="97"/>
      <c r="K2823" s="97"/>
      <c r="L2823" s="97"/>
      <c r="M2823" s="97"/>
      <c r="N2823" s="97"/>
      <c r="O2823" s="613" t="s">
        <v>9123</v>
      </c>
      <c r="P2823" s="19" t="n">
        <v>1</v>
      </c>
      <c r="Q2823" s="15" t="s">
        <v>45</v>
      </c>
    </row>
    <row r="2824" customFormat="false" ht="13.8" hidden="false" customHeight="false" outlineLevel="0" collapsed="false">
      <c r="A2824" s="348" t="s">
        <v>1696</v>
      </c>
      <c r="B2824" s="110" t="n">
        <v>0.4375</v>
      </c>
      <c r="C2824" s="19" t="n">
        <v>89671962211</v>
      </c>
      <c r="D2824" s="19" t="s">
        <v>110</v>
      </c>
      <c r="E2824" s="19" t="s">
        <v>6687</v>
      </c>
      <c r="F2824" s="19" t="s">
        <v>9124</v>
      </c>
      <c r="G2824" s="19" t="s">
        <v>1310</v>
      </c>
      <c r="H2824" s="97"/>
      <c r="I2824" s="97"/>
      <c r="J2824" s="97"/>
      <c r="K2824" s="97"/>
      <c r="L2824" s="97"/>
      <c r="M2824" s="97"/>
      <c r="N2824" s="97"/>
      <c r="O2824" s="613" t="s">
        <v>9125</v>
      </c>
      <c r="P2824" s="19" t="n">
        <v>1</v>
      </c>
      <c r="Q2824" s="15" t="s">
        <v>45</v>
      </c>
    </row>
    <row r="2825" customFormat="false" ht="13.8" hidden="false" customHeight="false" outlineLevel="0" collapsed="false">
      <c r="A2825" s="348" t="s">
        <v>1758</v>
      </c>
      <c r="B2825" s="19" t="n">
        <v>10.35</v>
      </c>
      <c r="C2825" s="19" t="n">
        <v>89032101199</v>
      </c>
      <c r="D2825" s="19" t="s">
        <v>8766</v>
      </c>
      <c r="E2825" s="19" t="s">
        <v>9126</v>
      </c>
      <c r="F2825" s="19" t="s">
        <v>9127</v>
      </c>
      <c r="G2825" s="19" t="n">
        <v>6800</v>
      </c>
      <c r="H2825" s="97"/>
      <c r="I2825" s="97"/>
      <c r="J2825" s="97"/>
      <c r="K2825" s="97"/>
      <c r="L2825" s="97"/>
      <c r="M2825" s="19" t="s">
        <v>9128</v>
      </c>
      <c r="N2825" s="19" t="n">
        <v>29.08</v>
      </c>
      <c r="O2825" s="207" t="s">
        <v>1187</v>
      </c>
      <c r="P2825" s="19" t="n">
        <v>1</v>
      </c>
      <c r="Q2825" s="15" t="s">
        <v>45</v>
      </c>
    </row>
    <row r="2826" customFormat="false" ht="13.8" hidden="false" customHeight="false" outlineLevel="0" collapsed="false">
      <c r="A2826" s="348" t="s">
        <v>1761</v>
      </c>
      <c r="B2826" s="110" t="n">
        <v>0.447916666666667</v>
      </c>
      <c r="C2826" s="19" t="n">
        <v>84997020238</v>
      </c>
      <c r="D2826" s="19" t="s">
        <v>110</v>
      </c>
      <c r="E2826" s="19" t="s">
        <v>9129</v>
      </c>
      <c r="F2826" s="19" t="s">
        <v>102</v>
      </c>
      <c r="G2826" s="97"/>
      <c r="H2826" s="19" t="s">
        <v>9130</v>
      </c>
      <c r="I2826" s="97"/>
      <c r="J2826" s="97"/>
      <c r="K2826" s="97"/>
      <c r="L2826" s="97"/>
      <c r="M2826" s="97"/>
      <c r="N2826" s="97"/>
      <c r="O2826" s="658" t="s">
        <v>9131</v>
      </c>
      <c r="P2826" s="19" t="n">
        <v>1</v>
      </c>
      <c r="Q2826" s="15" t="s">
        <v>45</v>
      </c>
    </row>
    <row r="2827" customFormat="false" ht="13.8" hidden="false" customHeight="false" outlineLevel="0" collapsed="false">
      <c r="A2827" s="348" t="s">
        <v>1765</v>
      </c>
      <c r="B2827" s="110" t="n">
        <v>0.452777777777778</v>
      </c>
      <c r="C2827" s="19" t="s">
        <v>9132</v>
      </c>
      <c r="D2827" s="19" t="s">
        <v>110</v>
      </c>
      <c r="E2827" s="19" t="s">
        <v>9133</v>
      </c>
      <c r="F2827" s="91" t="s">
        <v>9134</v>
      </c>
      <c r="G2827" s="19" t="s">
        <v>2085</v>
      </c>
      <c r="H2827" s="97"/>
      <c r="I2827" s="97"/>
      <c r="J2827" s="97"/>
      <c r="K2827" s="97"/>
      <c r="L2827" s="97"/>
      <c r="M2827" s="97"/>
      <c r="N2827" s="97"/>
      <c r="O2827" s="137" t="s">
        <v>9135</v>
      </c>
      <c r="P2827" s="19" t="n">
        <v>1</v>
      </c>
      <c r="Q2827" s="15" t="s">
        <v>45</v>
      </c>
    </row>
    <row r="2828" customFormat="false" ht="13.8" hidden="false" customHeight="false" outlineLevel="0" collapsed="false">
      <c r="A2828" s="348" t="s">
        <v>4300</v>
      </c>
      <c r="B2828" s="19" t="s">
        <v>5067</v>
      </c>
      <c r="C2828" s="19" t="s">
        <v>9136</v>
      </c>
      <c r="D2828" s="19" t="s">
        <v>1308</v>
      </c>
      <c r="E2828" s="91" t="s">
        <v>9137</v>
      </c>
      <c r="F2828" s="19" t="s">
        <v>9138</v>
      </c>
      <c r="G2828" s="19" t="n">
        <v>4500</v>
      </c>
      <c r="H2828" s="97"/>
      <c r="I2828" s="97"/>
      <c r="J2828" s="97"/>
      <c r="K2828" s="97"/>
      <c r="L2828" s="97"/>
      <c r="M2828" s="19" t="s">
        <v>9139</v>
      </c>
      <c r="N2828" s="19" t="n">
        <v>29.08</v>
      </c>
      <c r="O2828" s="207" t="s">
        <v>1187</v>
      </c>
      <c r="P2828" s="19" t="n">
        <v>1</v>
      </c>
      <c r="Q2828" s="15" t="s">
        <v>45</v>
      </c>
    </row>
    <row r="2829" customFormat="false" ht="13.8" hidden="false" customHeight="false" outlineLevel="0" collapsed="false">
      <c r="A2829" s="348" t="s">
        <v>4304</v>
      </c>
      <c r="B2829" s="110" t="n">
        <v>0.463194444444444</v>
      </c>
      <c r="C2829" s="19" t="s">
        <v>9140</v>
      </c>
      <c r="D2829" s="19" t="s">
        <v>4236</v>
      </c>
      <c r="E2829" s="19" t="s">
        <v>5784</v>
      </c>
      <c r="F2829" s="19" t="s">
        <v>9141</v>
      </c>
      <c r="G2829" s="19" t="n">
        <v>5700</v>
      </c>
      <c r="H2829" s="97"/>
      <c r="I2829" s="97"/>
      <c r="J2829" s="97"/>
      <c r="K2829" s="97"/>
      <c r="M2829" s="24" t="s">
        <v>9142</v>
      </c>
      <c r="N2829" s="20" t="n">
        <v>43343</v>
      </c>
      <c r="O2829" s="207" t="s">
        <v>1187</v>
      </c>
      <c r="P2829" s="19" t="n">
        <v>1</v>
      </c>
      <c r="Q2829" s="15" t="s">
        <v>45</v>
      </c>
    </row>
    <row r="2830" customFormat="false" ht="13.8" hidden="false" customHeight="false" outlineLevel="0" collapsed="false">
      <c r="A2830" s="348" t="s">
        <v>4309</v>
      </c>
      <c r="B2830" s="110" t="n">
        <v>0.480555555555556</v>
      </c>
      <c r="C2830" s="553" t="s">
        <v>9143</v>
      </c>
      <c r="D2830" s="19" t="s">
        <v>110</v>
      </c>
      <c r="E2830" s="91" t="s">
        <v>9144</v>
      </c>
      <c r="F2830" s="19" t="s">
        <v>102</v>
      </c>
      <c r="G2830" s="19" t="s">
        <v>4928</v>
      </c>
      <c r="H2830" s="97"/>
      <c r="I2830" s="97"/>
      <c r="J2830" s="97"/>
      <c r="K2830" s="97"/>
      <c r="L2830" s="97"/>
      <c r="M2830" s="97"/>
      <c r="N2830" s="97"/>
      <c r="O2830" s="137" t="s">
        <v>9145</v>
      </c>
      <c r="P2830" s="19" t="n">
        <v>1</v>
      </c>
      <c r="Q2830" s="15" t="s">
        <v>45</v>
      </c>
    </row>
    <row r="2831" customFormat="false" ht="13.8" hidden="false" customHeight="false" outlineLevel="0" collapsed="false">
      <c r="A2831" s="348" t="s">
        <v>1781</v>
      </c>
      <c r="B2831" s="110" t="n">
        <v>0.490277777777778</v>
      </c>
      <c r="C2831" s="363" t="s">
        <v>9146</v>
      </c>
      <c r="D2831" s="19" t="s">
        <v>110</v>
      </c>
      <c r="E2831" s="19" t="s">
        <v>9147</v>
      </c>
      <c r="F2831" s="19" t="s">
        <v>9148</v>
      </c>
      <c r="G2831" s="19" t="n">
        <v>5400</v>
      </c>
      <c r="H2831" s="97"/>
      <c r="I2831" s="97"/>
      <c r="J2831" s="97"/>
      <c r="K2831" s="97"/>
      <c r="M2831" s="24" t="s">
        <v>9149</v>
      </c>
      <c r="N2831" s="20" t="n">
        <v>43344</v>
      </c>
      <c r="O2831" s="207" t="s">
        <v>1187</v>
      </c>
      <c r="P2831" s="19" t="n">
        <v>1</v>
      </c>
      <c r="Q2831" s="15" t="s">
        <v>45</v>
      </c>
    </row>
    <row r="2832" customFormat="false" ht="13.8" hidden="false" customHeight="false" outlineLevel="0" collapsed="false">
      <c r="A2832" s="348" t="s">
        <v>1914</v>
      </c>
      <c r="B2832" s="110" t="n">
        <v>0.543055555555555</v>
      </c>
      <c r="C2832" s="440" t="s">
        <v>9150</v>
      </c>
      <c r="D2832" s="19" t="s">
        <v>110</v>
      </c>
      <c r="E2832" s="19" t="s">
        <v>9151</v>
      </c>
      <c r="F2832" s="97"/>
      <c r="G2832" s="97"/>
      <c r="H2832" s="97"/>
      <c r="I2832" s="97"/>
      <c r="J2832" s="97"/>
      <c r="K2832" s="97"/>
      <c r="L2832" s="97"/>
      <c r="M2832" s="97"/>
      <c r="N2832" s="97"/>
      <c r="O2832" s="512" t="s">
        <v>9152</v>
      </c>
      <c r="P2832" s="19" t="n">
        <v>1</v>
      </c>
      <c r="Q2832" s="15" t="s">
        <v>45</v>
      </c>
    </row>
    <row r="2833" customFormat="false" ht="13.8" hidden="false" customHeight="false" outlineLevel="0" collapsed="false">
      <c r="A2833" s="348" t="s">
        <v>1917</v>
      </c>
      <c r="B2833" s="110" t="n">
        <v>0.556944444444444</v>
      </c>
      <c r="C2833" s="19" t="n">
        <v>89852407007</v>
      </c>
      <c r="D2833" s="19" t="s">
        <v>110</v>
      </c>
      <c r="E2833" s="19" t="s">
        <v>9153</v>
      </c>
      <c r="F2833" s="19" t="s">
        <v>9154</v>
      </c>
      <c r="G2833" s="19" t="s">
        <v>2859</v>
      </c>
      <c r="H2833" s="97"/>
      <c r="I2833" s="97"/>
      <c r="J2833" s="97"/>
      <c r="K2833" s="97"/>
      <c r="L2833" s="97"/>
      <c r="M2833" s="97"/>
      <c r="N2833" s="97"/>
      <c r="O2833" s="519" t="s">
        <v>9155</v>
      </c>
      <c r="P2833" s="19" t="n">
        <v>1</v>
      </c>
      <c r="Q2833" s="15" t="s">
        <v>45</v>
      </c>
    </row>
    <row r="2834" customFormat="false" ht="13.8" hidden="false" customHeight="false" outlineLevel="0" collapsed="false">
      <c r="A2834" s="348" t="s">
        <v>3008</v>
      </c>
      <c r="B2834" s="110" t="n">
        <v>0.614583333333333</v>
      </c>
      <c r="C2834" s="19" t="s">
        <v>9156</v>
      </c>
      <c r="D2834" s="19" t="s">
        <v>1308</v>
      </c>
      <c r="E2834" s="19" t="s">
        <v>9157</v>
      </c>
      <c r="F2834" s="97"/>
      <c r="G2834" s="19" t="s">
        <v>797</v>
      </c>
      <c r="H2834" s="97"/>
      <c r="I2834" s="97"/>
      <c r="J2834" s="97"/>
      <c r="K2834" s="97"/>
      <c r="L2834" s="97"/>
      <c r="M2834" s="97"/>
      <c r="N2834" s="97"/>
      <c r="O2834" s="137" t="s">
        <v>9158</v>
      </c>
      <c r="P2834" s="19" t="n">
        <v>1</v>
      </c>
      <c r="Q2834" s="15" t="s">
        <v>45</v>
      </c>
    </row>
    <row r="2835" customFormat="false" ht="13.8" hidden="false" customHeight="false" outlineLevel="0" collapsed="false">
      <c r="A2835" s="348" t="s">
        <v>3012</v>
      </c>
      <c r="B2835" s="19" t="n">
        <v>15.5</v>
      </c>
      <c r="C2835" s="19" t="s">
        <v>9159</v>
      </c>
      <c r="D2835" s="19" t="s">
        <v>9160</v>
      </c>
      <c r="E2835" s="19" t="s">
        <v>9161</v>
      </c>
      <c r="F2835" s="19" t="s">
        <v>9162</v>
      </c>
      <c r="G2835" s="19" t="s">
        <v>958</v>
      </c>
      <c r="H2835" s="97"/>
      <c r="I2835" s="97"/>
      <c r="J2835" s="97"/>
      <c r="K2835" s="97"/>
      <c r="L2835" s="97"/>
      <c r="M2835" s="97"/>
      <c r="N2835" s="97"/>
      <c r="O2835" s="661" t="s">
        <v>9163</v>
      </c>
      <c r="P2835" s="19" t="n">
        <v>1</v>
      </c>
      <c r="Q2835" s="15" t="s">
        <v>45</v>
      </c>
    </row>
    <row r="2836" customFormat="false" ht="13.8" hidden="false" customHeight="false" outlineLevel="0" collapsed="false">
      <c r="A2836" s="348" t="s">
        <v>1798</v>
      </c>
      <c r="B2836" s="110" t="n">
        <v>0.666666666666667</v>
      </c>
      <c r="C2836" s="19" t="n">
        <v>849577772825</v>
      </c>
      <c r="D2836" s="19" t="s">
        <v>110</v>
      </c>
      <c r="E2836" s="19" t="s">
        <v>9164</v>
      </c>
      <c r="F2836" s="97"/>
      <c r="G2836" s="19" t="s">
        <v>4557</v>
      </c>
      <c r="H2836" s="97"/>
      <c r="I2836" s="97"/>
      <c r="J2836" s="97"/>
      <c r="K2836" s="97"/>
      <c r="L2836" s="97"/>
      <c r="M2836" s="97"/>
      <c r="N2836" s="97"/>
      <c r="O2836" s="91" t="s">
        <v>9165</v>
      </c>
      <c r="P2836" s="19" t="n">
        <v>1</v>
      </c>
      <c r="Q2836" s="15" t="s">
        <v>45</v>
      </c>
    </row>
    <row r="2837" customFormat="false" ht="13.8" hidden="false" customHeight="false" outlineLevel="0" collapsed="false">
      <c r="A2837" s="348" t="s">
        <v>1801</v>
      </c>
      <c r="B2837" s="19" t="s">
        <v>3275</v>
      </c>
      <c r="C2837" s="19" t="n">
        <v>89099380888</v>
      </c>
      <c r="D2837" s="19" t="s">
        <v>1308</v>
      </c>
      <c r="E2837" s="19" t="s">
        <v>9166</v>
      </c>
      <c r="F2837" s="97"/>
      <c r="G2837" s="19" t="s">
        <v>614</v>
      </c>
      <c r="H2837" s="97"/>
      <c r="I2837" s="97"/>
      <c r="J2837" s="97"/>
      <c r="K2837" s="97"/>
      <c r="L2837" s="97"/>
      <c r="M2837" s="19"/>
      <c r="N2837" s="97"/>
      <c r="O2837" s="451" t="s">
        <v>9167</v>
      </c>
      <c r="P2837" s="19" t="n">
        <v>1</v>
      </c>
      <c r="Q2837" s="15" t="s">
        <v>45</v>
      </c>
    </row>
    <row r="2838" customFormat="false" ht="13.8" hidden="false" customHeight="false" outlineLevel="0" collapsed="false">
      <c r="A2838" s="348" t="s">
        <v>3427</v>
      </c>
      <c r="B2838" s="19" t="s">
        <v>1655</v>
      </c>
      <c r="C2838" s="19" t="s">
        <v>9168</v>
      </c>
      <c r="D2838" s="19" t="s">
        <v>1308</v>
      </c>
      <c r="E2838" s="19" t="s">
        <v>9169</v>
      </c>
      <c r="F2838" s="19" t="s">
        <v>9170</v>
      </c>
      <c r="G2838" s="19" t="n">
        <v>5000</v>
      </c>
      <c r="H2838" s="97"/>
      <c r="I2838" s="97"/>
      <c r="J2838" s="97"/>
      <c r="K2838" s="97"/>
      <c r="L2838" s="97"/>
      <c r="M2838" s="19" t="s">
        <v>9171</v>
      </c>
      <c r="N2838" s="19" t="n">
        <v>29.08</v>
      </c>
      <c r="O2838" s="207" t="s">
        <v>1187</v>
      </c>
      <c r="P2838" s="19" t="n">
        <v>1</v>
      </c>
      <c r="Q2838" s="15" t="s">
        <v>45</v>
      </c>
    </row>
    <row r="2839" customFormat="false" ht="13.8" hidden="false" customHeight="false" outlineLevel="0" collapsed="false">
      <c r="A2839" s="348" t="s">
        <v>3024</v>
      </c>
      <c r="B2839" s="110" t="n">
        <v>0.703472222222222</v>
      </c>
      <c r="C2839" s="19" t="s">
        <v>9172</v>
      </c>
      <c r="D2839" s="19" t="s">
        <v>110</v>
      </c>
      <c r="E2839" s="19" t="s">
        <v>9173</v>
      </c>
      <c r="F2839" s="19" t="s">
        <v>9174</v>
      </c>
      <c r="G2839" s="19" t="n">
        <v>6200</v>
      </c>
      <c r="H2839" s="97"/>
      <c r="I2839" s="97"/>
      <c r="J2839" s="97"/>
      <c r="K2839" s="97"/>
      <c r="M2839" s="24" t="s">
        <v>9175</v>
      </c>
      <c r="N2839" s="19" t="n">
        <v>30.08</v>
      </c>
      <c r="O2839" s="207" t="s">
        <v>1187</v>
      </c>
      <c r="P2839" s="19" t="n">
        <v>1</v>
      </c>
      <c r="Q2839" s="15" t="s">
        <v>45</v>
      </c>
    </row>
    <row r="2840" customFormat="false" ht="13.8" hidden="false" customHeight="false" outlineLevel="0" collapsed="false">
      <c r="A2840" s="348" t="s">
        <v>3028</v>
      </c>
      <c r="B2840" s="110"/>
      <c r="C2840" s="178" t="n">
        <v>89265470102</v>
      </c>
      <c r="D2840" s="19" t="s">
        <v>1308</v>
      </c>
      <c r="E2840" s="19" t="s">
        <v>9176</v>
      </c>
      <c r="F2840" s="97"/>
      <c r="G2840" s="19" t="s">
        <v>463</v>
      </c>
      <c r="H2840" s="97"/>
      <c r="I2840" s="97"/>
      <c r="J2840" s="97"/>
      <c r="K2840" s="97"/>
      <c r="L2840" s="97"/>
      <c r="M2840" s="97"/>
      <c r="N2840" s="97"/>
      <c r="O2840" s="363" t="s">
        <v>9177</v>
      </c>
      <c r="P2840" s="19" t="n">
        <v>1</v>
      </c>
      <c r="Q2840" s="15" t="s">
        <v>45</v>
      </c>
    </row>
    <row r="2841" customFormat="false" ht="13.8" hidden="false" customHeight="false" outlineLevel="0" collapsed="false">
      <c r="A2841" s="348" t="s">
        <v>3031</v>
      </c>
      <c r="B2841" s="97"/>
      <c r="C2841" s="19" t="s">
        <v>9178</v>
      </c>
      <c r="D2841" s="19" t="s">
        <v>1308</v>
      </c>
      <c r="E2841" s="19" t="s">
        <v>9179</v>
      </c>
      <c r="F2841" s="91" t="s">
        <v>9180</v>
      </c>
      <c r="G2841" s="97"/>
      <c r="H2841" s="97"/>
      <c r="I2841" s="97"/>
      <c r="J2841" s="97"/>
      <c r="K2841" s="97"/>
      <c r="L2841" s="97"/>
      <c r="M2841" s="97"/>
      <c r="N2841" s="97"/>
      <c r="O2841" s="451" t="s">
        <v>9181</v>
      </c>
      <c r="P2841" s="97"/>
      <c r="Q2841" s="15" t="s">
        <v>45</v>
      </c>
    </row>
    <row r="2842" customFormat="false" ht="13.8" hidden="false" customHeight="false" outlineLevel="0" collapsed="false">
      <c r="A2842" s="348" t="s">
        <v>3037</v>
      </c>
      <c r="B2842" s="19" t="n">
        <v>18.1</v>
      </c>
      <c r="C2842" s="19" t="n">
        <v>74997386297</v>
      </c>
      <c r="D2842" s="19" t="s">
        <v>8766</v>
      </c>
      <c r="E2842" s="19" t="s">
        <v>9182</v>
      </c>
      <c r="F2842" s="19" t="s">
        <v>9183</v>
      </c>
      <c r="G2842" s="19" t="s">
        <v>774</v>
      </c>
      <c r="H2842" s="97"/>
      <c r="I2842" s="97"/>
      <c r="J2842" s="97"/>
      <c r="K2842" s="97"/>
      <c r="L2842" s="97"/>
      <c r="M2842" s="97"/>
      <c r="N2842" s="97"/>
      <c r="O2842" s="137" t="s">
        <v>9184</v>
      </c>
      <c r="P2842" s="97"/>
      <c r="Q2842" s="15" t="s">
        <v>45</v>
      </c>
    </row>
    <row r="2843" customFormat="false" ht="13.8" hidden="false" customHeight="false" outlineLevel="0" collapsed="false">
      <c r="A2843" s="3" t="s">
        <v>34</v>
      </c>
      <c r="B2843" s="59" t="s">
        <v>1</v>
      </c>
      <c r="C2843" s="4" t="s">
        <v>35</v>
      </c>
      <c r="D2843" s="4" t="s">
        <v>3</v>
      </c>
      <c r="E2843" s="4" t="s">
        <v>1021</v>
      </c>
      <c r="F2843" s="5" t="s">
        <v>37</v>
      </c>
      <c r="G2843" s="4" t="s">
        <v>38</v>
      </c>
      <c r="H2843" s="6" t="s">
        <v>39</v>
      </c>
      <c r="I2843" s="6"/>
      <c r="J2843" s="6"/>
      <c r="K2843" s="6" t="s">
        <v>40</v>
      </c>
      <c r="L2843" s="6"/>
      <c r="M2843" s="4" t="s">
        <v>41</v>
      </c>
      <c r="N2843" s="6" t="s">
        <v>42</v>
      </c>
      <c r="O2843" s="370" t="s">
        <v>43</v>
      </c>
      <c r="P2843" s="4" t="s">
        <v>44</v>
      </c>
      <c r="Q2843" s="15" t="s">
        <v>45</v>
      </c>
    </row>
    <row r="2844" customFormat="false" ht="13.8" hidden="false" customHeight="false" outlineLevel="0" collapsed="false">
      <c r="A2844" s="105" t="n">
        <v>43341</v>
      </c>
      <c r="B2844" s="465" t="s">
        <v>311</v>
      </c>
      <c r="C2844" s="9"/>
      <c r="D2844" s="9"/>
      <c r="E2844" s="10"/>
      <c r="F2844" s="11" t="n">
        <f aca="false">G2844+H2844+K2844</f>
        <v>53800</v>
      </c>
      <c r="G2844" s="12" t="n">
        <f aca="false">SUM(G2845:G2873)</f>
        <v>53800</v>
      </c>
      <c r="H2844" s="115" t="n">
        <f aca="false">SUM(H2845:H2873)</f>
        <v>0</v>
      </c>
      <c r="I2844" s="12"/>
      <c r="J2844" s="12"/>
      <c r="K2844" s="12" t="n">
        <f aca="false">SUM(K2845:K2882)</f>
        <v>0</v>
      </c>
      <c r="L2844" s="12"/>
      <c r="M2844" s="466"/>
      <c r="N2844" s="466"/>
      <c r="O2844" s="9"/>
      <c r="P2844" s="12" t="n">
        <f aca="false">SUM(P2845:P24793)</f>
        <v>2.02849717262686E+030</v>
      </c>
      <c r="Q2844" s="15" t="s">
        <v>45</v>
      </c>
    </row>
    <row r="2845" customFormat="false" ht="13.8" hidden="false" customHeight="false" outlineLevel="0" collapsed="false">
      <c r="A2845" s="348" t="s">
        <v>1810</v>
      </c>
      <c r="B2845" s="110" t="n">
        <v>0.385416666666667</v>
      </c>
      <c r="C2845" s="19" t="s">
        <v>9185</v>
      </c>
      <c r="D2845" s="19" t="s">
        <v>110</v>
      </c>
      <c r="E2845" s="19" t="s">
        <v>9186</v>
      </c>
      <c r="F2845" s="19" t="s">
        <v>9187</v>
      </c>
      <c r="G2845" s="19" t="s">
        <v>9188</v>
      </c>
      <c r="H2845" s="97"/>
      <c r="I2845" s="97"/>
      <c r="J2845" s="97"/>
      <c r="K2845" s="97"/>
      <c r="L2845" s="97"/>
      <c r="M2845" s="97"/>
      <c r="N2845" s="97"/>
      <c r="O2845" s="550" t="s">
        <v>9189</v>
      </c>
      <c r="P2845" s="19" t="n">
        <v>1</v>
      </c>
      <c r="Q2845" s="15" t="s">
        <v>45</v>
      </c>
    </row>
    <row r="2846" customFormat="false" ht="13.8" hidden="false" customHeight="false" outlineLevel="0" collapsed="false">
      <c r="A2846" s="348" t="s">
        <v>1814</v>
      </c>
      <c r="B2846" s="19" t="s">
        <v>3448</v>
      </c>
      <c r="C2846" s="19" t="n">
        <v>8916347000</v>
      </c>
      <c r="D2846" s="19" t="s">
        <v>1308</v>
      </c>
      <c r="E2846" s="91" t="s">
        <v>9190</v>
      </c>
      <c r="F2846" s="97"/>
      <c r="G2846" s="97"/>
      <c r="H2846" s="97"/>
      <c r="I2846" s="97"/>
      <c r="J2846" s="97"/>
      <c r="K2846" s="97"/>
      <c r="L2846" s="97"/>
      <c r="M2846" s="97"/>
      <c r="N2846" s="97"/>
      <c r="O2846" s="141" t="s">
        <v>9191</v>
      </c>
      <c r="P2846" s="19" t="n">
        <v>1</v>
      </c>
      <c r="Q2846" s="15" t="s">
        <v>45</v>
      </c>
    </row>
    <row r="2847" customFormat="false" ht="13.8" hidden="false" customHeight="false" outlineLevel="0" collapsed="false">
      <c r="A2847" s="348" t="s">
        <v>1819</v>
      </c>
      <c r="B2847" s="110" t="n">
        <v>0.4375</v>
      </c>
      <c r="C2847" s="19" t="s">
        <v>9192</v>
      </c>
      <c r="D2847" s="19" t="s">
        <v>110</v>
      </c>
      <c r="E2847" s="19" t="s">
        <v>9193</v>
      </c>
      <c r="F2847" s="19" t="s">
        <v>9194</v>
      </c>
      <c r="G2847" s="19" t="n">
        <v>6200</v>
      </c>
      <c r="H2847" s="97"/>
      <c r="I2847" s="97"/>
      <c r="J2847" s="97"/>
      <c r="K2847" s="97"/>
      <c r="M2847" s="24" t="s">
        <v>9195</v>
      </c>
      <c r="N2847" s="19" t="n">
        <v>30.08</v>
      </c>
      <c r="O2847" s="207" t="s">
        <v>1187</v>
      </c>
      <c r="P2847" s="19" t="n">
        <v>1</v>
      </c>
      <c r="Q2847" s="15" t="s">
        <v>45</v>
      </c>
    </row>
    <row r="2848" customFormat="false" ht="13.8" hidden="false" customHeight="false" outlineLevel="0" collapsed="false">
      <c r="A2848" s="348" t="s">
        <v>5152</v>
      </c>
      <c r="B2848" s="97"/>
      <c r="C2848" s="19" t="n">
        <v>84996731111</v>
      </c>
      <c r="D2848" s="19" t="s">
        <v>1308</v>
      </c>
      <c r="E2848" s="97"/>
      <c r="F2848" s="97"/>
      <c r="G2848" s="97"/>
      <c r="H2848" s="97"/>
      <c r="I2848" s="97"/>
      <c r="J2848" s="97"/>
      <c r="K2848" s="97"/>
      <c r="L2848" s="97"/>
      <c r="M2848" s="97"/>
      <c r="N2848" s="97"/>
      <c r="O2848" s="191" t="s">
        <v>9196</v>
      </c>
      <c r="P2848" s="19" t="n">
        <v>1</v>
      </c>
      <c r="Q2848" s="15" t="s">
        <v>45</v>
      </c>
    </row>
    <row r="2849" customFormat="false" ht="13.8" hidden="false" customHeight="false" outlineLevel="0" collapsed="false">
      <c r="A2849" s="457" t="s">
        <v>1678</v>
      </c>
      <c r="B2849" s="111"/>
      <c r="C2849" s="347" t="s">
        <v>9197</v>
      </c>
      <c r="D2849" s="347" t="s">
        <v>1308</v>
      </c>
      <c r="E2849" s="402" t="s">
        <v>9198</v>
      </c>
      <c r="F2849" s="111"/>
      <c r="G2849" s="347" t="s">
        <v>248</v>
      </c>
      <c r="H2849" s="111"/>
      <c r="I2849" s="111"/>
      <c r="J2849" s="111"/>
      <c r="K2849" s="111"/>
      <c r="L2849" s="111"/>
      <c r="M2849" s="111"/>
      <c r="N2849" s="111"/>
      <c r="O2849" s="347" t="s">
        <v>9199</v>
      </c>
      <c r="P2849" s="347" t="n">
        <v>1</v>
      </c>
      <c r="Q2849" s="15" t="s">
        <v>45</v>
      </c>
    </row>
    <row r="2850" customFormat="false" ht="13.8" hidden="false" customHeight="false" outlineLevel="0" collapsed="false">
      <c r="A2850" s="348" t="s">
        <v>1678</v>
      </c>
      <c r="B2850" s="110" t="n">
        <v>0.4625</v>
      </c>
      <c r="C2850" s="19" t="n">
        <v>89169224542</v>
      </c>
      <c r="D2850" s="19" t="s">
        <v>110</v>
      </c>
      <c r="E2850" s="19" t="s">
        <v>9200</v>
      </c>
      <c r="F2850" s="19" t="s">
        <v>9201</v>
      </c>
      <c r="G2850" s="19" t="s">
        <v>3615</v>
      </c>
      <c r="H2850" s="97"/>
      <c r="I2850" s="97"/>
      <c r="J2850" s="97"/>
      <c r="K2850" s="97"/>
      <c r="L2850" s="97"/>
      <c r="M2850" s="97"/>
      <c r="N2850" s="97"/>
      <c r="O2850" s="519" t="s">
        <v>9202</v>
      </c>
      <c r="P2850" s="19" t="n">
        <v>1</v>
      </c>
      <c r="Q2850" s="15" t="s">
        <v>45</v>
      </c>
    </row>
    <row r="2851" customFormat="false" ht="13.8" hidden="false" customHeight="false" outlineLevel="0" collapsed="false">
      <c r="A2851" s="348" t="s">
        <v>1732</v>
      </c>
      <c r="B2851" s="110" t="n">
        <v>0.468055555555556</v>
      </c>
      <c r="C2851" s="440" t="s">
        <v>9203</v>
      </c>
      <c r="D2851" s="19" t="s">
        <v>110</v>
      </c>
      <c r="E2851" s="19" t="s">
        <v>9204</v>
      </c>
      <c r="F2851" s="19" t="s">
        <v>2925</v>
      </c>
      <c r="G2851" s="19" t="n">
        <v>2800</v>
      </c>
      <c r="H2851" s="97"/>
      <c r="I2851" s="97"/>
      <c r="J2851" s="97"/>
      <c r="K2851" s="97"/>
      <c r="M2851" s="24" t="s">
        <v>9205</v>
      </c>
      <c r="N2851" s="19" t="n">
        <v>30.08</v>
      </c>
      <c r="O2851" s="207" t="s">
        <v>1187</v>
      </c>
      <c r="P2851" s="19" t="n">
        <v>1</v>
      </c>
      <c r="Q2851" s="15" t="s">
        <v>45</v>
      </c>
    </row>
    <row r="2852" customFormat="false" ht="13.8" hidden="false" customHeight="false" outlineLevel="0" collapsed="false">
      <c r="A2852" s="348" t="s">
        <v>1833</v>
      </c>
      <c r="B2852" s="19" t="s">
        <v>2371</v>
      </c>
      <c r="C2852" s="19" t="s">
        <v>9206</v>
      </c>
      <c r="D2852" s="19" t="s">
        <v>1308</v>
      </c>
      <c r="E2852" s="19" t="s">
        <v>9207</v>
      </c>
      <c r="F2852" s="91" t="s">
        <v>9208</v>
      </c>
      <c r="G2852" s="19" t="s">
        <v>134</v>
      </c>
      <c r="H2852" s="97"/>
      <c r="I2852" s="97"/>
      <c r="J2852" s="97"/>
      <c r="K2852" s="97"/>
      <c r="L2852" s="97"/>
      <c r="M2852" s="97"/>
      <c r="N2852" s="97"/>
      <c r="O2852" s="519" t="s">
        <v>9209</v>
      </c>
      <c r="P2852" s="19" t="n">
        <v>1</v>
      </c>
      <c r="Q2852" s="15" t="s">
        <v>45</v>
      </c>
    </row>
    <row r="2853" customFormat="false" ht="13.8" hidden="false" customHeight="false" outlineLevel="0" collapsed="false">
      <c r="A2853" s="348" t="s">
        <v>1839</v>
      </c>
      <c r="B2853" s="19" t="s">
        <v>214</v>
      </c>
      <c r="C2853" s="19" t="s">
        <v>9210</v>
      </c>
      <c r="D2853" s="19" t="s">
        <v>8766</v>
      </c>
      <c r="E2853" s="91" t="s">
        <v>9211</v>
      </c>
      <c r="F2853" s="19" t="s">
        <v>9212</v>
      </c>
      <c r="G2853" s="19" t="n">
        <v>5100</v>
      </c>
      <c r="H2853" s="97"/>
      <c r="I2853" s="97"/>
      <c r="J2853" s="97"/>
      <c r="K2853" s="97"/>
      <c r="L2853" s="97"/>
      <c r="M2853" s="97"/>
      <c r="N2853" s="19" t="n">
        <v>30.08</v>
      </c>
      <c r="O2853" s="207" t="s">
        <v>1187</v>
      </c>
      <c r="P2853" s="19" t="n">
        <v>1</v>
      </c>
      <c r="Q2853" s="15" t="s">
        <v>45</v>
      </c>
    </row>
    <row r="2854" customFormat="false" ht="13.8" hidden="false" customHeight="false" outlineLevel="0" collapsed="false">
      <c r="A2854" s="348" t="s">
        <v>1746</v>
      </c>
      <c r="B2854" s="19" t="s">
        <v>9213</v>
      </c>
      <c r="C2854" s="440" t="s">
        <v>9214</v>
      </c>
      <c r="D2854" s="19" t="s">
        <v>1308</v>
      </c>
      <c r="E2854" s="19" t="s">
        <v>9215</v>
      </c>
      <c r="F2854" s="97"/>
      <c r="G2854" s="97"/>
      <c r="H2854" s="97"/>
      <c r="I2854" s="97"/>
      <c r="J2854" s="97"/>
      <c r="K2854" s="97"/>
      <c r="L2854" s="97"/>
      <c r="M2854" s="97"/>
      <c r="N2854" s="97"/>
      <c r="O2854" s="451" t="s">
        <v>9216</v>
      </c>
      <c r="P2854" s="19" t="n">
        <v>1</v>
      </c>
      <c r="Q2854" s="15" t="s">
        <v>45</v>
      </c>
    </row>
    <row r="2855" customFormat="false" ht="13.8" hidden="false" customHeight="false" outlineLevel="0" collapsed="false">
      <c r="A2855" s="348" t="s">
        <v>1696</v>
      </c>
      <c r="B2855" s="110" t="n">
        <v>0.510416666666667</v>
      </c>
      <c r="C2855" s="440" t="s">
        <v>9217</v>
      </c>
      <c r="D2855" s="19" t="s">
        <v>110</v>
      </c>
      <c r="E2855" s="91" t="s">
        <v>9218</v>
      </c>
      <c r="F2855" s="91" t="s">
        <v>9219</v>
      </c>
      <c r="G2855" s="19" t="s">
        <v>8465</v>
      </c>
      <c r="H2855" s="97"/>
      <c r="I2855" s="97"/>
      <c r="J2855" s="97"/>
      <c r="K2855" s="97"/>
      <c r="L2855" s="97"/>
      <c r="M2855" s="97"/>
      <c r="N2855" s="97"/>
      <c r="O2855" s="519" t="s">
        <v>9220</v>
      </c>
      <c r="P2855" s="19" t="n">
        <v>1</v>
      </c>
      <c r="Q2855" s="15" t="s">
        <v>45</v>
      </c>
    </row>
    <row r="2856" customFormat="false" ht="13.8" hidden="false" customHeight="false" outlineLevel="0" collapsed="false">
      <c r="A2856" s="348" t="s">
        <v>1696</v>
      </c>
      <c r="B2856" s="19" t="n">
        <v>12.2</v>
      </c>
      <c r="C2856" s="19" t="s">
        <v>9221</v>
      </c>
      <c r="D2856" s="19" t="s">
        <v>8766</v>
      </c>
      <c r="E2856" s="19" t="s">
        <v>9222</v>
      </c>
      <c r="F2856" s="19" t="s">
        <v>102</v>
      </c>
      <c r="G2856" s="19" t="s">
        <v>5533</v>
      </c>
      <c r="H2856" s="97"/>
      <c r="I2856" s="97"/>
      <c r="J2856" s="97"/>
      <c r="K2856" s="97"/>
      <c r="L2856" s="97"/>
      <c r="M2856" s="97"/>
      <c r="N2856" s="97"/>
      <c r="O2856" s="652" t="s">
        <v>9223</v>
      </c>
      <c r="P2856" s="19" t="n">
        <v>1</v>
      </c>
      <c r="Q2856" s="15" t="s">
        <v>45</v>
      </c>
    </row>
    <row r="2857" customFormat="false" ht="13.8" hidden="false" customHeight="false" outlineLevel="0" collapsed="false">
      <c r="A2857" s="348" t="s">
        <v>1758</v>
      </c>
      <c r="B2857" s="110" t="n">
        <v>0.520833333333333</v>
      </c>
      <c r="C2857" s="19" t="s">
        <v>9224</v>
      </c>
      <c r="D2857" s="19" t="s">
        <v>110</v>
      </c>
      <c r="E2857" s="91" t="s">
        <v>9225</v>
      </c>
      <c r="F2857" s="19" t="s">
        <v>9226</v>
      </c>
      <c r="G2857" s="19" t="n">
        <v>14000</v>
      </c>
      <c r="H2857" s="97"/>
      <c r="I2857" s="97"/>
      <c r="J2857" s="97"/>
      <c r="K2857" s="97"/>
      <c r="L2857" s="97"/>
      <c r="M2857" s="97"/>
      <c r="N2857" s="97"/>
      <c r="O2857" s="662" t="s">
        <v>1187</v>
      </c>
      <c r="P2857" s="19" t="n">
        <v>1</v>
      </c>
      <c r="Q2857" s="15" t="s">
        <v>45</v>
      </c>
    </row>
    <row r="2858" customFormat="false" ht="13.8" hidden="false" customHeight="false" outlineLevel="0" collapsed="false">
      <c r="A2858" s="15" t="s">
        <v>9227</v>
      </c>
      <c r="B2858" s="15" t="s">
        <v>9227</v>
      </c>
      <c r="C2858" s="15" t="s">
        <v>9227</v>
      </c>
      <c r="D2858" s="19" t="s">
        <v>1308</v>
      </c>
      <c r="E2858" s="19" t="s">
        <v>9228</v>
      </c>
      <c r="F2858" s="15" t="s">
        <v>9227</v>
      </c>
      <c r="G2858" s="15" t="n">
        <v>6000</v>
      </c>
      <c r="H2858" s="100" t="s">
        <v>9227</v>
      </c>
      <c r="I2858" s="100"/>
      <c r="J2858" s="100"/>
      <c r="K2858" s="100" t="s">
        <v>9227</v>
      </c>
      <c r="L2858" s="100"/>
      <c r="M2858" s="100" t="s">
        <v>9227</v>
      </c>
      <c r="N2858" s="100" t="s">
        <v>9227</v>
      </c>
      <c r="O2858" s="97"/>
      <c r="P2858" s="97"/>
      <c r="Q2858" s="15" t="s">
        <v>45</v>
      </c>
    </row>
    <row r="2859" customFormat="false" ht="13.8" hidden="false" customHeight="false" outlineLevel="0" collapsed="false">
      <c r="A2859" s="348" t="s">
        <v>1761</v>
      </c>
      <c r="B2859" s="97"/>
      <c r="C2859" s="440" t="s">
        <v>9229</v>
      </c>
      <c r="D2859" s="19" t="s">
        <v>1308</v>
      </c>
      <c r="E2859" s="91" t="s">
        <v>9230</v>
      </c>
      <c r="F2859" s="19" t="s">
        <v>3584</v>
      </c>
      <c r="G2859" s="19" t="s">
        <v>9231</v>
      </c>
      <c r="H2859" s="97"/>
      <c r="I2859" s="97"/>
      <c r="J2859" s="97"/>
      <c r="K2859" s="97"/>
      <c r="L2859" s="97"/>
      <c r="M2859" s="97"/>
      <c r="N2859" s="97"/>
      <c r="O2859" s="451" t="s">
        <v>9232</v>
      </c>
      <c r="P2859" s="19" t="n">
        <v>1</v>
      </c>
      <c r="Q2859" s="15" t="s">
        <v>45</v>
      </c>
    </row>
    <row r="2860" customFormat="false" ht="13.8" hidden="false" customHeight="false" outlineLevel="0" collapsed="false">
      <c r="A2860" s="348" t="s">
        <v>1765</v>
      </c>
      <c r="B2860" s="91" t="n">
        <v>13.4</v>
      </c>
      <c r="C2860" s="19" t="s">
        <v>9233</v>
      </c>
      <c r="D2860" s="19" t="s">
        <v>8766</v>
      </c>
      <c r="E2860" s="19" t="s">
        <v>9234</v>
      </c>
      <c r="F2860" s="19" t="s">
        <v>9235</v>
      </c>
      <c r="G2860" s="97"/>
      <c r="H2860" s="97"/>
      <c r="I2860" s="97"/>
      <c r="J2860" s="97"/>
      <c r="K2860" s="97"/>
      <c r="L2860" s="97"/>
      <c r="M2860" s="97"/>
      <c r="N2860" s="97"/>
      <c r="O2860" s="137" t="s">
        <v>9236</v>
      </c>
      <c r="P2860" s="97"/>
      <c r="Q2860" s="15" t="s">
        <v>45</v>
      </c>
    </row>
    <row r="2861" customFormat="false" ht="13.8" hidden="false" customHeight="false" outlineLevel="0" collapsed="false">
      <c r="A2861" s="348" t="s">
        <v>4300</v>
      </c>
      <c r="B2861" s="19" t="s">
        <v>895</v>
      </c>
      <c r="C2861" s="553" t="s">
        <v>9237</v>
      </c>
      <c r="D2861" s="19" t="s">
        <v>1308</v>
      </c>
      <c r="E2861" s="91" t="s">
        <v>9238</v>
      </c>
      <c r="F2861" s="97"/>
      <c r="G2861" s="19" t="s">
        <v>2808</v>
      </c>
      <c r="H2861" s="97"/>
      <c r="I2861" s="97"/>
      <c r="J2861" s="97"/>
      <c r="K2861" s="97"/>
      <c r="L2861" s="97"/>
      <c r="M2861" s="97"/>
      <c r="N2861" s="97"/>
      <c r="O2861" s="137" t="s">
        <v>9239</v>
      </c>
      <c r="P2861" s="19" t="n">
        <v>1</v>
      </c>
      <c r="Q2861" s="15" t="s">
        <v>45</v>
      </c>
    </row>
    <row r="2862" customFormat="false" ht="13.8" hidden="false" customHeight="false" outlineLevel="0" collapsed="false">
      <c r="A2862" s="348" t="s">
        <v>4304</v>
      </c>
      <c r="B2862" s="19" t="n">
        <v>13.55</v>
      </c>
      <c r="C2862" s="19" t="s">
        <v>9240</v>
      </c>
      <c r="D2862" s="19" t="s">
        <v>8766</v>
      </c>
      <c r="E2862" s="91" t="s">
        <v>9241</v>
      </c>
      <c r="F2862" s="19" t="s">
        <v>102</v>
      </c>
      <c r="G2862" s="19" t="s">
        <v>92</v>
      </c>
      <c r="H2862" s="97"/>
      <c r="I2862" s="97"/>
      <c r="J2862" s="97"/>
      <c r="K2862" s="97"/>
      <c r="L2862" s="97"/>
      <c r="M2862" s="97"/>
      <c r="N2862" s="97"/>
      <c r="O2862" s="659" t="s">
        <v>9242</v>
      </c>
      <c r="P2862" s="19" t="n">
        <v>1</v>
      </c>
      <c r="Q2862" s="15" t="s">
        <v>45</v>
      </c>
    </row>
    <row r="2863" customFormat="false" ht="13.8" hidden="false" customHeight="false" outlineLevel="0" collapsed="false">
      <c r="A2863" s="348" t="s">
        <v>4304</v>
      </c>
      <c r="B2863" s="19" t="n">
        <v>14.05</v>
      </c>
      <c r="C2863" s="19" t="s">
        <v>9243</v>
      </c>
      <c r="D2863" s="19" t="s">
        <v>8766</v>
      </c>
      <c r="E2863" s="19" t="s">
        <v>9244</v>
      </c>
      <c r="F2863" s="19" t="s">
        <v>48</v>
      </c>
      <c r="G2863" s="19" t="n">
        <v>6100</v>
      </c>
      <c r="H2863" s="97"/>
      <c r="I2863" s="97"/>
      <c r="J2863" s="97"/>
      <c r="K2863" s="97"/>
      <c r="L2863" s="97"/>
      <c r="M2863" s="19" t="s">
        <v>9245</v>
      </c>
      <c r="N2863" s="19" t="n">
        <v>1.08</v>
      </c>
      <c r="O2863" s="662" t="s">
        <v>1187</v>
      </c>
      <c r="P2863" s="19" t="n">
        <v>1</v>
      </c>
      <c r="Q2863" s="15" t="s">
        <v>45</v>
      </c>
    </row>
    <row r="2864" customFormat="false" ht="13.8" hidden="false" customHeight="false" outlineLevel="0" collapsed="false">
      <c r="A2864" s="348" t="s">
        <v>4309</v>
      </c>
      <c r="B2864" s="110" t="n">
        <v>0.602777777777778</v>
      </c>
      <c r="C2864" s="91" t="s">
        <v>9246</v>
      </c>
      <c r="D2864" s="19" t="s">
        <v>110</v>
      </c>
      <c r="E2864" s="19" t="s">
        <v>3739</v>
      </c>
      <c r="F2864" s="19" t="s">
        <v>48</v>
      </c>
      <c r="G2864" s="19" t="s">
        <v>949</v>
      </c>
      <c r="H2864" s="97"/>
      <c r="I2864" s="97"/>
      <c r="J2864" s="97"/>
      <c r="K2864" s="97"/>
      <c r="L2864" s="97"/>
      <c r="M2864" s="97"/>
      <c r="N2864" s="97"/>
      <c r="O2864" s="137" t="s">
        <v>9247</v>
      </c>
      <c r="P2864" s="19" t="n">
        <v>1</v>
      </c>
      <c r="Q2864" s="15" t="s">
        <v>45</v>
      </c>
    </row>
    <row r="2865" customFormat="false" ht="13.8" hidden="false" customHeight="false" outlineLevel="0" collapsed="false">
      <c r="A2865" s="348" t="s">
        <v>1781</v>
      </c>
      <c r="B2865" s="110" t="n">
        <v>0.616666666666667</v>
      </c>
      <c r="C2865" s="19" t="s">
        <v>9248</v>
      </c>
      <c r="D2865" s="19" t="s">
        <v>110</v>
      </c>
      <c r="E2865" s="91" t="s">
        <v>9249</v>
      </c>
      <c r="F2865" s="19" t="s">
        <v>9250</v>
      </c>
      <c r="G2865" s="97"/>
      <c r="H2865" s="97"/>
      <c r="I2865" s="97"/>
      <c r="J2865" s="97"/>
      <c r="K2865" s="97"/>
      <c r="L2865" s="97"/>
      <c r="M2865" s="97"/>
      <c r="N2865" s="97"/>
      <c r="O2865" s="141" t="s">
        <v>9251</v>
      </c>
      <c r="P2865" s="19" t="n">
        <v>1</v>
      </c>
      <c r="Q2865" s="15" t="s">
        <v>45</v>
      </c>
    </row>
    <row r="2866" customFormat="false" ht="13.8" hidden="false" customHeight="false" outlineLevel="0" collapsed="false">
      <c r="A2866" s="348" t="s">
        <v>1914</v>
      </c>
      <c r="B2866" s="110" t="n">
        <v>0.629861111111111</v>
      </c>
      <c r="C2866" s="19" t="n">
        <v>89065450804</v>
      </c>
      <c r="D2866" s="19" t="s">
        <v>110</v>
      </c>
      <c r="E2866" s="19" t="s">
        <v>9252</v>
      </c>
      <c r="F2866" s="19" t="s">
        <v>102</v>
      </c>
      <c r="G2866" s="19" t="s">
        <v>268</v>
      </c>
      <c r="H2866" s="97"/>
      <c r="I2866" s="97"/>
      <c r="J2866" s="97"/>
      <c r="K2866" s="97"/>
      <c r="L2866" s="97"/>
      <c r="M2866" s="97"/>
      <c r="N2866" s="97"/>
      <c r="O2866" s="91" t="s">
        <v>9253</v>
      </c>
      <c r="P2866" s="19" t="n">
        <v>1</v>
      </c>
      <c r="Q2866" s="15" t="s">
        <v>45</v>
      </c>
    </row>
    <row r="2867" customFormat="false" ht="13.8" hidden="false" customHeight="false" outlineLevel="0" collapsed="false">
      <c r="A2867" s="19" t="s">
        <v>9254</v>
      </c>
      <c r="B2867" s="19" t="s">
        <v>9254</v>
      </c>
      <c r="C2867" s="19" t="s">
        <v>9254</v>
      </c>
      <c r="D2867" s="19" t="s">
        <v>9254</v>
      </c>
      <c r="E2867" s="19" t="s">
        <v>9255</v>
      </c>
      <c r="F2867" s="19" t="s">
        <v>9254</v>
      </c>
      <c r="G2867" s="19" t="n">
        <v>9000</v>
      </c>
      <c r="H2867" s="97"/>
      <c r="I2867" s="97"/>
      <c r="J2867" s="97"/>
      <c r="K2867" s="97"/>
      <c r="L2867" s="97"/>
      <c r="M2867" s="97"/>
      <c r="N2867" s="97"/>
      <c r="O2867" s="662" t="s">
        <v>1187</v>
      </c>
      <c r="P2867" s="19" t="n">
        <v>1</v>
      </c>
      <c r="Q2867" s="15" t="s">
        <v>45</v>
      </c>
    </row>
    <row r="2868" customFormat="false" ht="13.8" hidden="false" customHeight="false" outlineLevel="0" collapsed="false">
      <c r="A2868" s="348" t="s">
        <v>1917</v>
      </c>
      <c r="B2868" s="110" t="n">
        <v>0.635416666666667</v>
      </c>
      <c r="C2868" s="19" t="s">
        <v>9256</v>
      </c>
      <c r="D2868" s="19" t="s">
        <v>110</v>
      </c>
      <c r="E2868" s="91" t="s">
        <v>9257</v>
      </c>
      <c r="F2868" s="91" t="s">
        <v>9258</v>
      </c>
      <c r="G2868" s="97"/>
      <c r="H2868" s="97"/>
      <c r="I2868" s="97"/>
      <c r="J2868" s="97"/>
      <c r="K2868" s="97"/>
      <c r="L2868" s="97"/>
      <c r="M2868" s="97"/>
      <c r="N2868" s="97"/>
      <c r="O2868" s="137" t="s">
        <v>9259</v>
      </c>
      <c r="P2868" s="19" t="n">
        <v>1</v>
      </c>
      <c r="Q2868" s="15" t="s">
        <v>45</v>
      </c>
    </row>
    <row r="2869" customFormat="false" ht="13.8" hidden="false" customHeight="false" outlineLevel="0" collapsed="false">
      <c r="A2869" s="348" t="s">
        <v>3008</v>
      </c>
      <c r="B2869" s="110" t="n">
        <v>0.666666666666667</v>
      </c>
      <c r="C2869" s="440" t="s">
        <v>9260</v>
      </c>
      <c r="D2869" s="19" t="s">
        <v>110</v>
      </c>
      <c r="E2869" s="19" t="s">
        <v>9261</v>
      </c>
      <c r="F2869" s="19" t="s">
        <v>9262</v>
      </c>
      <c r="G2869" s="19" t="s">
        <v>501</v>
      </c>
      <c r="H2869" s="97"/>
      <c r="I2869" s="97"/>
      <c r="J2869" s="97"/>
      <c r="K2869" s="97"/>
      <c r="L2869" s="97"/>
      <c r="M2869" s="97"/>
      <c r="N2869" s="97"/>
      <c r="O2869" s="663" t="s">
        <v>9263</v>
      </c>
      <c r="P2869" s="19" t="n">
        <v>1</v>
      </c>
      <c r="Q2869" s="15" t="s">
        <v>45</v>
      </c>
    </row>
    <row r="2870" customFormat="false" ht="13.8" hidden="false" customHeight="false" outlineLevel="0" collapsed="false">
      <c r="A2870" s="348" t="s">
        <v>3012</v>
      </c>
      <c r="B2870" s="110" t="n">
        <v>0.677083333333333</v>
      </c>
      <c r="C2870" s="657" t="s">
        <v>9264</v>
      </c>
      <c r="D2870" s="19" t="s">
        <v>110</v>
      </c>
      <c r="E2870" s="19" t="s">
        <v>129</v>
      </c>
      <c r="F2870" s="19" t="s">
        <v>102</v>
      </c>
      <c r="G2870" s="19" t="n">
        <v>2100</v>
      </c>
      <c r="H2870" s="97"/>
      <c r="I2870" s="97"/>
      <c r="J2870" s="97"/>
      <c r="K2870" s="97"/>
      <c r="L2870" s="97"/>
      <c r="M2870" s="30" t="s">
        <v>9265</v>
      </c>
      <c r="N2870" s="20" t="n">
        <v>43342</v>
      </c>
      <c r="O2870" s="662" t="s">
        <v>1187</v>
      </c>
      <c r="P2870" s="19" t="n">
        <v>1</v>
      </c>
      <c r="Q2870" s="15" t="s">
        <v>45</v>
      </c>
    </row>
    <row r="2871" customFormat="false" ht="13.8" hidden="false" customHeight="false" outlineLevel="0" collapsed="false">
      <c r="A2871" s="348" t="s">
        <v>1798</v>
      </c>
      <c r="B2871" s="110" t="n">
        <v>0.692361111111111</v>
      </c>
      <c r="C2871" s="19" t="s">
        <v>9266</v>
      </c>
      <c r="D2871" s="19" t="s">
        <v>110</v>
      </c>
      <c r="E2871" s="19" t="s">
        <v>9267</v>
      </c>
      <c r="F2871" s="19" t="s">
        <v>9268</v>
      </c>
      <c r="G2871" s="19" t="n">
        <v>2500</v>
      </c>
      <c r="H2871" s="97"/>
      <c r="I2871" s="97"/>
      <c r="J2871" s="97"/>
      <c r="K2871" s="97"/>
      <c r="L2871" s="97"/>
      <c r="M2871" s="30" t="s">
        <v>9269</v>
      </c>
      <c r="N2871" s="19" t="n">
        <v>29.08</v>
      </c>
      <c r="O2871" s="662" t="s">
        <v>1187</v>
      </c>
      <c r="P2871" s="19" t="n">
        <v>1</v>
      </c>
      <c r="Q2871" s="15" t="s">
        <v>45</v>
      </c>
    </row>
    <row r="2872" customFormat="false" ht="13.8" hidden="false" customHeight="false" outlineLevel="0" collapsed="false">
      <c r="A2872" s="348" t="s">
        <v>1801</v>
      </c>
      <c r="B2872" s="110" t="n">
        <v>0.425</v>
      </c>
      <c r="C2872" s="91" t="s">
        <v>5600</v>
      </c>
      <c r="D2872" s="19" t="s">
        <v>1308</v>
      </c>
      <c r="E2872" s="91" t="s">
        <v>9270</v>
      </c>
      <c r="F2872" s="19"/>
      <c r="G2872" s="19"/>
      <c r="H2872" s="19" t="s">
        <v>328</v>
      </c>
      <c r="I2872" s="97"/>
      <c r="J2872" s="97"/>
      <c r="K2872" s="97"/>
      <c r="L2872" s="97"/>
      <c r="M2872" s="97"/>
      <c r="N2872" s="97"/>
      <c r="O2872" s="408" t="s">
        <v>9271</v>
      </c>
      <c r="P2872" s="530" t="n">
        <v>1</v>
      </c>
      <c r="Q2872" s="15" t="s">
        <v>45</v>
      </c>
      <c r="R2872" s="664"/>
      <c r="S2872" s="665"/>
      <c r="T2872" s="665"/>
      <c r="U2872" s="665"/>
      <c r="V2872" s="665"/>
      <c r="W2872" s="265"/>
      <c r="X2872" s="265"/>
      <c r="Y2872" s="265"/>
      <c r="Z2872" s="265"/>
      <c r="AA2872" s="666"/>
    </row>
    <row r="2873" customFormat="false" ht="13.8" hidden="false" customHeight="false" outlineLevel="0" collapsed="false">
      <c r="A2873" s="348" t="s">
        <v>3427</v>
      </c>
      <c r="B2873" s="110" t="n">
        <v>0.722222222222222</v>
      </c>
      <c r="C2873" s="19" t="s">
        <v>9272</v>
      </c>
      <c r="D2873" s="19" t="s">
        <v>110</v>
      </c>
      <c r="E2873" s="19" t="s">
        <v>9273</v>
      </c>
      <c r="F2873" s="19" t="s">
        <v>9274</v>
      </c>
      <c r="G2873" s="19" t="s">
        <v>3615</v>
      </c>
      <c r="H2873" s="97"/>
      <c r="I2873" s="97"/>
      <c r="J2873" s="97"/>
      <c r="K2873" s="97"/>
      <c r="L2873" s="97"/>
      <c r="M2873" s="97"/>
      <c r="N2873" s="97"/>
      <c r="O2873" s="514" t="s">
        <v>9275</v>
      </c>
      <c r="P2873" s="19" t="n">
        <v>1</v>
      </c>
      <c r="Q2873" s="15" t="s">
        <v>45</v>
      </c>
    </row>
    <row r="2874" customFormat="false" ht="13.8" hidden="false" customHeight="false" outlineLevel="0" collapsed="false">
      <c r="A2874" s="3" t="s">
        <v>34</v>
      </c>
      <c r="B2874" s="59" t="s">
        <v>1</v>
      </c>
      <c r="C2874" s="4" t="s">
        <v>35</v>
      </c>
      <c r="D2874" s="4" t="s">
        <v>3</v>
      </c>
      <c r="E2874" s="4" t="s">
        <v>1021</v>
      </c>
      <c r="F2874" s="5" t="s">
        <v>37</v>
      </c>
      <c r="G2874" s="4" t="s">
        <v>38</v>
      </c>
      <c r="H2874" s="6" t="s">
        <v>39</v>
      </c>
      <c r="I2874" s="6"/>
      <c r="J2874" s="6"/>
      <c r="K2874" s="6" t="s">
        <v>40</v>
      </c>
      <c r="L2874" s="6"/>
      <c r="M2874" s="4" t="s">
        <v>41</v>
      </c>
      <c r="N2874" s="6" t="s">
        <v>42</v>
      </c>
      <c r="O2874" s="370" t="s">
        <v>43</v>
      </c>
      <c r="P2874" s="4" t="s">
        <v>44</v>
      </c>
      <c r="Q2874" s="15" t="s">
        <v>45</v>
      </c>
    </row>
    <row r="2875" customFormat="false" ht="13.8" hidden="false" customHeight="false" outlineLevel="0" collapsed="false">
      <c r="A2875" s="105" t="n">
        <v>43342</v>
      </c>
      <c r="B2875" s="465" t="s">
        <v>349</v>
      </c>
      <c r="C2875" s="9"/>
      <c r="D2875" s="9"/>
      <c r="E2875" s="10"/>
      <c r="F2875" s="11" t="n">
        <f aca="false">G2875+H2875+K2875</f>
        <v>308050</v>
      </c>
      <c r="G2875" s="12" t="n">
        <f aca="false">SUM(G2876:G2903)</f>
        <v>36300</v>
      </c>
      <c r="H2875" s="115" t="n">
        <f aca="false">SUM(H2876:H2903)</f>
        <v>271750</v>
      </c>
      <c r="I2875" s="12"/>
      <c r="J2875" s="12"/>
      <c r="K2875" s="12" t="n">
        <f aca="false">SUM(K2876:K2912)</f>
        <v>0</v>
      </c>
      <c r="L2875" s="12"/>
      <c r="M2875" s="466"/>
      <c r="N2875" s="466"/>
      <c r="O2875" s="9"/>
      <c r="P2875" s="12" t="n">
        <f aca="false">SUM(P2876:P24824)</f>
        <v>1.01424858631343E+030</v>
      </c>
      <c r="Q2875" s="15" t="s">
        <v>45</v>
      </c>
    </row>
    <row r="2876" customFormat="false" ht="13.8" hidden="false" customHeight="false" outlineLevel="0" collapsed="false">
      <c r="A2876" s="19" t="s">
        <v>9276</v>
      </c>
      <c r="B2876" s="19" t="s">
        <v>9276</v>
      </c>
      <c r="C2876" s="19" t="s">
        <v>9276</v>
      </c>
      <c r="D2876" s="19" t="s">
        <v>476</v>
      </c>
      <c r="E2876" s="19" t="s">
        <v>9276</v>
      </c>
      <c r="F2876" s="19" t="s">
        <v>9276</v>
      </c>
      <c r="G2876" s="19" t="s">
        <v>9276</v>
      </c>
      <c r="H2876" s="19" t="n">
        <v>222750</v>
      </c>
      <c r="I2876" s="97"/>
      <c r="J2876" s="97"/>
      <c r="K2876" s="97"/>
      <c r="L2876" s="97"/>
      <c r="M2876" s="97"/>
      <c r="N2876" s="97"/>
      <c r="O2876" s="296" t="s">
        <v>9096</v>
      </c>
      <c r="P2876" s="19" t="n">
        <v>1</v>
      </c>
      <c r="Q2876" s="15" t="s">
        <v>45</v>
      </c>
    </row>
    <row r="2877" customFormat="false" ht="13.8" hidden="false" customHeight="false" outlineLevel="0" collapsed="false">
      <c r="A2877" s="348" t="s">
        <v>1810</v>
      </c>
      <c r="B2877" s="19" t="s">
        <v>4349</v>
      </c>
      <c r="C2877" s="19" t="s">
        <v>9277</v>
      </c>
      <c r="D2877" s="19" t="s">
        <v>476</v>
      </c>
      <c r="E2877" s="91" t="s">
        <v>9278</v>
      </c>
      <c r="F2877" s="19" t="s">
        <v>9279</v>
      </c>
      <c r="G2877" s="19" t="n">
        <v>6500</v>
      </c>
      <c r="H2877" s="97"/>
      <c r="I2877" s="97"/>
      <c r="J2877" s="97"/>
      <c r="K2877" s="97"/>
      <c r="L2877" s="97"/>
      <c r="M2877" s="19" t="s">
        <v>9280</v>
      </c>
      <c r="N2877" s="20" t="n">
        <v>43342</v>
      </c>
      <c r="O2877" s="662" t="s">
        <v>1187</v>
      </c>
      <c r="P2877" s="19" t="n">
        <v>1</v>
      </c>
      <c r="Q2877" s="15" t="s">
        <v>45</v>
      </c>
    </row>
    <row r="2878" customFormat="false" ht="13.8" hidden="false" customHeight="false" outlineLevel="0" collapsed="false">
      <c r="A2878" s="348" t="s">
        <v>1814</v>
      </c>
      <c r="B2878" s="110" t="n">
        <v>0.402777777777778</v>
      </c>
      <c r="C2878" s="440" t="s">
        <v>9281</v>
      </c>
      <c r="D2878" s="19" t="s">
        <v>476</v>
      </c>
      <c r="E2878" s="19" t="s">
        <v>9282</v>
      </c>
      <c r="F2878" s="19" t="s">
        <v>9283</v>
      </c>
      <c r="G2878" s="19" t="s">
        <v>4061</v>
      </c>
      <c r="H2878" s="97"/>
      <c r="I2878" s="97"/>
      <c r="J2878" s="97"/>
      <c r="K2878" s="97"/>
      <c r="L2878" s="97"/>
      <c r="M2878" s="97"/>
      <c r="N2878" s="97"/>
      <c r="O2878" s="191" t="s">
        <v>9284</v>
      </c>
      <c r="P2878" s="19" t="n">
        <v>1</v>
      </c>
      <c r="Q2878" s="15" t="s">
        <v>45</v>
      </c>
    </row>
    <row r="2879" customFormat="false" ht="13.8" hidden="false" customHeight="false" outlineLevel="0" collapsed="false">
      <c r="A2879" s="348" t="s">
        <v>1819</v>
      </c>
      <c r="B2879" s="19" t="s">
        <v>9285</v>
      </c>
      <c r="C2879" s="19" t="s">
        <v>9286</v>
      </c>
      <c r="D2879" s="19" t="s">
        <v>476</v>
      </c>
      <c r="E2879" s="91" t="s">
        <v>9287</v>
      </c>
      <c r="F2879" s="19" t="s">
        <v>9288</v>
      </c>
      <c r="G2879" s="19" t="n">
        <v>7500</v>
      </c>
      <c r="H2879" s="97"/>
      <c r="I2879" s="97"/>
      <c r="J2879" s="97"/>
      <c r="K2879" s="97"/>
      <c r="L2879" s="97"/>
      <c r="M2879" s="19" t="s">
        <v>9289</v>
      </c>
      <c r="N2879" s="97"/>
      <c r="O2879" s="662" t="s">
        <v>1187</v>
      </c>
      <c r="P2879" s="19" t="n">
        <v>1</v>
      </c>
      <c r="Q2879" s="15" t="s">
        <v>45</v>
      </c>
    </row>
    <row r="2880" customFormat="false" ht="13.8" hidden="false" customHeight="false" outlineLevel="0" collapsed="false">
      <c r="A2880" s="348" t="s">
        <v>1673</v>
      </c>
      <c r="B2880" s="110" t="n">
        <v>0.422916666666667</v>
      </c>
      <c r="C2880" s="19" t="s">
        <v>9290</v>
      </c>
      <c r="D2880" s="19" t="s">
        <v>476</v>
      </c>
      <c r="E2880" s="91" t="s">
        <v>9291</v>
      </c>
      <c r="F2880" s="19" t="s">
        <v>9292</v>
      </c>
      <c r="H2880" s="19" t="n">
        <v>14000</v>
      </c>
      <c r="I2880" s="97"/>
      <c r="J2880" s="97"/>
      <c r="K2880" s="97"/>
      <c r="L2880" s="97"/>
      <c r="M2880" s="97"/>
      <c r="N2880" s="20" t="n">
        <v>43343</v>
      </c>
      <c r="O2880" s="662" t="s">
        <v>1187</v>
      </c>
      <c r="P2880" s="19" t="n">
        <v>1</v>
      </c>
      <c r="Q2880" s="15" t="s">
        <v>45</v>
      </c>
    </row>
    <row r="2881" customFormat="false" ht="13.8" hidden="false" customHeight="false" outlineLevel="0" collapsed="false">
      <c r="A2881" s="348" t="s">
        <v>1678</v>
      </c>
      <c r="B2881" s="110" t="n">
        <v>0.422222222222222</v>
      </c>
      <c r="C2881" s="19" t="s">
        <v>9293</v>
      </c>
      <c r="D2881" s="19" t="s">
        <v>110</v>
      </c>
      <c r="E2881" s="19" t="s">
        <v>129</v>
      </c>
      <c r="F2881" s="19" t="s">
        <v>9294</v>
      </c>
      <c r="G2881" s="19" t="s">
        <v>614</v>
      </c>
      <c r="H2881" s="97"/>
      <c r="I2881" s="97"/>
      <c r="J2881" s="97"/>
      <c r="K2881" s="97"/>
      <c r="L2881" s="97"/>
      <c r="M2881" s="97"/>
      <c r="N2881" s="97"/>
      <c r="O2881" s="519" t="s">
        <v>9295</v>
      </c>
      <c r="P2881" s="19" t="n">
        <v>1</v>
      </c>
      <c r="Q2881" s="15" t="s">
        <v>45</v>
      </c>
    </row>
    <row r="2882" customFormat="false" ht="13.8" hidden="false" customHeight="false" outlineLevel="0" collapsed="false">
      <c r="A2882" s="348" t="s">
        <v>1732</v>
      </c>
      <c r="B2882" s="110" t="n">
        <v>0.424305555555556</v>
      </c>
      <c r="C2882" s="19" t="s">
        <v>9296</v>
      </c>
      <c r="D2882" s="19" t="s">
        <v>110</v>
      </c>
      <c r="E2882" s="19" t="s">
        <v>129</v>
      </c>
      <c r="F2882" s="19" t="s">
        <v>9297</v>
      </c>
      <c r="G2882" s="19" t="n">
        <v>2300</v>
      </c>
      <c r="H2882" s="97"/>
      <c r="I2882" s="97"/>
      <c r="J2882" s="97"/>
      <c r="K2882" s="97"/>
      <c r="M2882" s="24" t="s">
        <v>9298</v>
      </c>
      <c r="N2882" s="20" t="n">
        <v>43344</v>
      </c>
      <c r="O2882" s="662" t="s">
        <v>1187</v>
      </c>
      <c r="P2882" s="19" t="n">
        <v>1</v>
      </c>
      <c r="Q2882" s="15" t="s">
        <v>45</v>
      </c>
    </row>
    <row r="2883" customFormat="false" ht="13.8" hidden="false" customHeight="false" outlineLevel="0" collapsed="false">
      <c r="A2883" s="348" t="s">
        <v>1833</v>
      </c>
      <c r="B2883" s="110" t="n">
        <v>0.454861111111111</v>
      </c>
      <c r="C2883" s="553" t="s">
        <v>9299</v>
      </c>
      <c r="D2883" s="19" t="s">
        <v>110</v>
      </c>
      <c r="E2883" s="19" t="s">
        <v>9300</v>
      </c>
      <c r="F2883" s="19" t="s">
        <v>9301</v>
      </c>
      <c r="G2883" s="19" t="s">
        <v>949</v>
      </c>
      <c r="H2883" s="97"/>
      <c r="I2883" s="97"/>
      <c r="J2883" s="97"/>
      <c r="K2883" s="97"/>
      <c r="L2883" s="97"/>
      <c r="M2883" s="97"/>
      <c r="N2883" s="97"/>
      <c r="O2883" s="512" t="s">
        <v>9302</v>
      </c>
      <c r="P2883" s="19" t="n">
        <v>1</v>
      </c>
      <c r="Q2883" s="15" t="s">
        <v>45</v>
      </c>
    </row>
    <row r="2884" customFormat="false" ht="13.8" hidden="false" customHeight="false" outlineLevel="0" collapsed="false">
      <c r="A2884" s="97"/>
      <c r="B2884" s="97"/>
      <c r="C2884" s="97"/>
      <c r="D2884" s="19" t="s">
        <v>476</v>
      </c>
      <c r="E2884" s="91" t="s">
        <v>9303</v>
      </c>
      <c r="F2884" s="19" t="s">
        <v>9304</v>
      </c>
      <c r="G2884" s="97"/>
      <c r="H2884" s="19" t="n">
        <v>5500</v>
      </c>
      <c r="I2884" s="97"/>
      <c r="J2884" s="97"/>
      <c r="K2884" s="97"/>
      <c r="L2884" s="97"/>
      <c r="M2884" s="19" t="s">
        <v>9305</v>
      </c>
      <c r="N2884" s="20" t="n">
        <v>43345</v>
      </c>
      <c r="O2884" s="662" t="s">
        <v>1187</v>
      </c>
      <c r="P2884" s="19" t="n">
        <v>1</v>
      </c>
      <c r="Q2884" s="15" t="s">
        <v>45</v>
      </c>
    </row>
    <row r="2885" customFormat="false" ht="13.8" hidden="false" customHeight="false" outlineLevel="0" collapsed="false">
      <c r="A2885" s="348" t="s">
        <v>1746</v>
      </c>
      <c r="B2885" s="19" t="n">
        <v>11.4</v>
      </c>
      <c r="C2885" s="19" t="s">
        <v>9306</v>
      </c>
      <c r="D2885" s="19" t="s">
        <v>8766</v>
      </c>
      <c r="E2885" s="19" t="s">
        <v>60</v>
      </c>
      <c r="F2885" s="19" t="s">
        <v>9307</v>
      </c>
      <c r="G2885" s="19" t="s">
        <v>2594</v>
      </c>
      <c r="H2885" s="97"/>
      <c r="I2885" s="97"/>
      <c r="J2885" s="97"/>
      <c r="K2885" s="97"/>
      <c r="L2885" s="97"/>
      <c r="M2885" s="97"/>
      <c r="N2885" s="97"/>
      <c r="O2885" s="667" t="s">
        <v>9308</v>
      </c>
      <c r="P2885" s="19" t="n">
        <v>1</v>
      </c>
      <c r="Q2885" s="15" t="s">
        <v>45</v>
      </c>
    </row>
    <row r="2886" customFormat="false" ht="13.8" hidden="false" customHeight="false" outlineLevel="0" collapsed="false">
      <c r="A2886" s="348" t="s">
        <v>1696</v>
      </c>
      <c r="B2886" s="20" t="n">
        <v>43263</v>
      </c>
      <c r="C2886" s="19" t="s">
        <v>9309</v>
      </c>
      <c r="D2886" s="19" t="s">
        <v>110</v>
      </c>
      <c r="E2886" s="19" t="s">
        <v>9310</v>
      </c>
      <c r="F2886" s="19" t="s">
        <v>9311</v>
      </c>
      <c r="G2886" s="19" t="n">
        <v>1500</v>
      </c>
      <c r="H2886" s="97"/>
      <c r="I2886" s="97"/>
      <c r="J2886" s="97"/>
      <c r="K2886" s="97"/>
      <c r="M2886" s="24" t="s">
        <v>9312</v>
      </c>
      <c r="N2886" s="20" t="n">
        <v>43342</v>
      </c>
      <c r="O2886" s="662" t="s">
        <v>1187</v>
      </c>
      <c r="P2886" s="19" t="n">
        <v>1</v>
      </c>
      <c r="Q2886" s="15" t="s">
        <v>45</v>
      </c>
    </row>
    <row r="2887" customFormat="false" ht="13.8" hidden="false" customHeight="false" outlineLevel="0" collapsed="false">
      <c r="A2887" s="121" t="s">
        <v>1758</v>
      </c>
      <c r="B2887" s="249" t="n">
        <v>0.510416666666667</v>
      </c>
      <c r="C2887" s="141" t="n">
        <v>89163680434</v>
      </c>
      <c r="D2887" s="141" t="s">
        <v>9313</v>
      </c>
      <c r="E2887" s="97"/>
      <c r="F2887" s="97"/>
      <c r="G2887" s="97"/>
      <c r="H2887" s="97"/>
      <c r="I2887" s="97"/>
      <c r="J2887" s="97"/>
      <c r="K2887" s="97"/>
      <c r="L2887" s="97"/>
      <c r="M2887" s="97"/>
      <c r="N2887" s="97"/>
      <c r="O2887" s="141" t="s">
        <v>9313</v>
      </c>
      <c r="P2887" s="19" t="n">
        <v>1</v>
      </c>
      <c r="Q2887" s="15" t="s">
        <v>45</v>
      </c>
    </row>
    <row r="2888" customFormat="false" ht="13.8" hidden="false" customHeight="false" outlineLevel="0" collapsed="false">
      <c r="A2888" s="348" t="s">
        <v>1696</v>
      </c>
      <c r="B2888" s="19" t="s">
        <v>149</v>
      </c>
      <c r="C2888" s="19" t="s">
        <v>9314</v>
      </c>
      <c r="D2888" s="19" t="s">
        <v>8766</v>
      </c>
      <c r="E2888" s="19" t="s">
        <v>9315</v>
      </c>
      <c r="F2888" s="19" t="s">
        <v>755</v>
      </c>
      <c r="G2888" s="19" t="s">
        <v>3615</v>
      </c>
      <c r="H2888" s="97"/>
      <c r="I2888" s="97"/>
      <c r="J2888" s="97"/>
      <c r="K2888" s="97"/>
      <c r="L2888" s="97"/>
      <c r="M2888" s="97"/>
      <c r="N2888" s="97"/>
      <c r="O2888" s="668" t="s">
        <v>9316</v>
      </c>
      <c r="P2888" s="19" t="n">
        <v>1</v>
      </c>
      <c r="Q2888" s="15" t="s">
        <v>45</v>
      </c>
    </row>
    <row r="2889" customFormat="false" ht="13.8" hidden="false" customHeight="false" outlineLevel="0" collapsed="false">
      <c r="A2889" s="348" t="s">
        <v>1761</v>
      </c>
      <c r="B2889" s="19" t="s">
        <v>365</v>
      </c>
      <c r="C2889" s="451" t="s">
        <v>9317</v>
      </c>
      <c r="D2889" s="19" t="s">
        <v>8766</v>
      </c>
      <c r="E2889" s="19" t="s">
        <v>60</v>
      </c>
      <c r="F2889" s="19" t="s">
        <v>9318</v>
      </c>
      <c r="G2889" s="19" t="s">
        <v>614</v>
      </c>
      <c r="H2889" s="97"/>
      <c r="I2889" s="97"/>
      <c r="J2889" s="97"/>
      <c r="K2889" s="97"/>
      <c r="L2889" s="97"/>
      <c r="M2889" s="97"/>
      <c r="N2889" s="97"/>
      <c r="O2889" s="668" t="s">
        <v>9319</v>
      </c>
      <c r="P2889" s="19" t="n">
        <v>1</v>
      </c>
      <c r="Q2889" s="15" t="s">
        <v>45</v>
      </c>
    </row>
    <row r="2890" customFormat="false" ht="13.8" hidden="false" customHeight="false" outlineLevel="0" collapsed="false">
      <c r="A2890" s="348" t="s">
        <v>1765</v>
      </c>
      <c r="B2890" s="110" t="n">
        <v>0.558333333333333</v>
      </c>
      <c r="C2890" s="19" t="s">
        <v>9320</v>
      </c>
      <c r="D2890" s="19" t="s">
        <v>476</v>
      </c>
      <c r="E2890" s="19" t="s">
        <v>9321</v>
      </c>
      <c r="F2890" s="19" t="s">
        <v>9322</v>
      </c>
      <c r="H2890" s="19" t="n">
        <v>11000</v>
      </c>
      <c r="I2890" s="97"/>
      <c r="J2890" s="97"/>
      <c r="K2890" s="97"/>
      <c r="L2890" s="97"/>
      <c r="M2890" s="97"/>
      <c r="N2890" s="97"/>
      <c r="O2890" s="662" t="s">
        <v>1187</v>
      </c>
      <c r="P2890" s="19" t="n">
        <v>1</v>
      </c>
      <c r="Q2890" s="15" t="s">
        <v>45</v>
      </c>
    </row>
    <row r="2891" customFormat="false" ht="13.8" hidden="false" customHeight="false" outlineLevel="0" collapsed="false">
      <c r="A2891" s="348" t="s">
        <v>4300</v>
      </c>
      <c r="B2891" s="110" t="n">
        <v>0.5625</v>
      </c>
      <c r="C2891" s="440" t="s">
        <v>9323</v>
      </c>
      <c r="D2891" s="19" t="s">
        <v>110</v>
      </c>
      <c r="E2891" s="19" t="s">
        <v>9324</v>
      </c>
      <c r="F2891" s="19" t="s">
        <v>280</v>
      </c>
      <c r="G2891" s="19" t="s">
        <v>4061</v>
      </c>
      <c r="H2891" s="97"/>
      <c r="I2891" s="97"/>
      <c r="J2891" s="97"/>
      <c r="K2891" s="97"/>
      <c r="L2891" s="97"/>
      <c r="M2891" s="97"/>
      <c r="N2891" s="97"/>
      <c r="O2891" s="514" t="s">
        <v>9325</v>
      </c>
      <c r="P2891" s="19" t="n">
        <v>1</v>
      </c>
      <c r="Q2891" s="15" t="s">
        <v>45</v>
      </c>
    </row>
    <row r="2892" customFormat="false" ht="13.8" hidden="false" customHeight="false" outlineLevel="0" collapsed="false">
      <c r="A2892" s="348" t="s">
        <v>4304</v>
      </c>
      <c r="B2892" s="15" t="s">
        <v>154</v>
      </c>
      <c r="C2892" s="363" t="s">
        <v>9326</v>
      </c>
      <c r="D2892" s="19" t="s">
        <v>8766</v>
      </c>
      <c r="E2892" s="19" t="s">
        <v>4201</v>
      </c>
      <c r="F2892" s="19" t="s">
        <v>1169</v>
      </c>
      <c r="G2892" s="97"/>
      <c r="H2892" s="97"/>
      <c r="I2892" s="97"/>
      <c r="J2892" s="97"/>
      <c r="K2892" s="97"/>
      <c r="L2892" s="97"/>
      <c r="M2892" s="97"/>
      <c r="N2892" s="97"/>
      <c r="O2892" s="659" t="s">
        <v>9327</v>
      </c>
      <c r="P2892" s="19" t="n">
        <v>1</v>
      </c>
      <c r="Q2892" s="15" t="s">
        <v>45</v>
      </c>
    </row>
    <row r="2893" customFormat="false" ht="13.8" hidden="false" customHeight="false" outlineLevel="0" collapsed="false">
      <c r="A2893" s="348" t="s">
        <v>4309</v>
      </c>
      <c r="B2893" s="110" t="n">
        <v>0.583333333333333</v>
      </c>
      <c r="C2893" s="91" t="s">
        <v>9328</v>
      </c>
      <c r="D2893" s="19" t="s">
        <v>476</v>
      </c>
      <c r="E2893" s="91" t="s">
        <v>9329</v>
      </c>
      <c r="F2893" s="19" t="s">
        <v>1169</v>
      </c>
      <c r="G2893" s="97"/>
      <c r="H2893" s="97"/>
      <c r="I2893" s="97"/>
      <c r="J2893" s="97"/>
      <c r="K2893" s="97"/>
      <c r="L2893" s="97"/>
      <c r="M2893" s="97"/>
      <c r="N2893" s="97"/>
      <c r="O2893" s="139" t="s">
        <v>9330</v>
      </c>
      <c r="P2893" s="19" t="n">
        <v>1</v>
      </c>
      <c r="Q2893" s="15" t="s">
        <v>45</v>
      </c>
    </row>
    <row r="2894" customFormat="false" ht="13.8" hidden="false" customHeight="false" outlineLevel="0" collapsed="false">
      <c r="A2894" s="348" t="s">
        <v>1781</v>
      </c>
      <c r="B2894" s="110" t="n">
        <v>0.586805555555556</v>
      </c>
      <c r="C2894" s="19" t="s">
        <v>9331</v>
      </c>
      <c r="D2894" s="19" t="s">
        <v>476</v>
      </c>
      <c r="E2894" s="19" t="s">
        <v>9332</v>
      </c>
      <c r="F2894" s="19" t="s">
        <v>7567</v>
      </c>
      <c r="G2894" s="19" t="s">
        <v>1589</v>
      </c>
      <c r="H2894" s="97"/>
      <c r="I2894" s="97"/>
      <c r="J2894" s="97"/>
      <c r="K2894" s="97"/>
      <c r="L2894" s="97"/>
      <c r="M2894" s="97"/>
      <c r="N2894" s="97"/>
      <c r="O2894" s="191" t="s">
        <v>9333</v>
      </c>
      <c r="P2894" s="97"/>
      <c r="Q2894" s="15" t="s">
        <v>45</v>
      </c>
    </row>
    <row r="2895" customFormat="false" ht="13.8" hidden="false" customHeight="false" outlineLevel="0" collapsed="false">
      <c r="A2895" s="348" t="s">
        <v>1914</v>
      </c>
      <c r="B2895" s="20" t="n">
        <v>43234</v>
      </c>
      <c r="C2895" s="19" t="n">
        <v>79850505571</v>
      </c>
      <c r="D2895" s="19" t="s">
        <v>8766</v>
      </c>
      <c r="E2895" s="19" t="s">
        <v>60</v>
      </c>
      <c r="F2895" s="19" t="s">
        <v>9334</v>
      </c>
      <c r="G2895" s="19" t="s">
        <v>3388</v>
      </c>
      <c r="H2895" s="97"/>
      <c r="I2895" s="97"/>
      <c r="J2895" s="97"/>
      <c r="K2895" s="97"/>
      <c r="L2895" s="97"/>
      <c r="M2895" s="97"/>
      <c r="N2895" s="97"/>
      <c r="O2895" s="519" t="s">
        <v>9335</v>
      </c>
      <c r="P2895" s="97"/>
      <c r="Q2895" s="15" t="s">
        <v>45</v>
      </c>
    </row>
    <row r="2896" customFormat="false" ht="13.8" hidden="false" customHeight="false" outlineLevel="0" collapsed="false">
      <c r="A2896" s="348" t="s">
        <v>1917</v>
      </c>
      <c r="B2896" s="19" t="n">
        <v>14.25</v>
      </c>
      <c r="C2896" s="349" t="s">
        <v>9336</v>
      </c>
      <c r="D2896" s="19" t="s">
        <v>8766</v>
      </c>
      <c r="E2896" s="19" t="s">
        <v>9337</v>
      </c>
      <c r="F2896" s="97"/>
      <c r="G2896" s="19" t="s">
        <v>2638</v>
      </c>
      <c r="H2896" s="97"/>
      <c r="I2896" s="97"/>
      <c r="J2896" s="97"/>
      <c r="K2896" s="97"/>
      <c r="L2896" s="97"/>
      <c r="M2896" s="97"/>
      <c r="N2896" s="97"/>
      <c r="O2896" s="191" t="s">
        <v>9338</v>
      </c>
      <c r="P2896" s="97"/>
      <c r="Q2896" s="15" t="s">
        <v>45</v>
      </c>
    </row>
    <row r="2897" customFormat="false" ht="13.8" hidden="false" customHeight="false" outlineLevel="0" collapsed="false">
      <c r="A2897" s="97"/>
      <c r="B2897" s="97"/>
      <c r="C2897" s="19" t="s">
        <v>9339</v>
      </c>
      <c r="D2897" s="19" t="s">
        <v>476</v>
      </c>
      <c r="E2897" s="19" t="s">
        <v>9340</v>
      </c>
      <c r="F2897" s="19" t="s">
        <v>9341</v>
      </c>
      <c r="H2897" s="19" t="n">
        <v>12000</v>
      </c>
      <c r="I2897" s="97"/>
      <c r="J2897" s="97"/>
      <c r="K2897" s="97"/>
      <c r="L2897" s="97"/>
      <c r="M2897" s="97"/>
      <c r="N2897" s="97"/>
      <c r="O2897" s="662" t="s">
        <v>1187</v>
      </c>
      <c r="P2897" s="97"/>
      <c r="Q2897" s="15" t="s">
        <v>45</v>
      </c>
    </row>
    <row r="2898" customFormat="false" ht="13.8" hidden="false" customHeight="false" outlineLevel="0" collapsed="false">
      <c r="A2898" s="348" t="s">
        <v>3012</v>
      </c>
      <c r="B2898" s="19" t="n">
        <v>14.3</v>
      </c>
      <c r="C2898" s="24" t="s">
        <v>9342</v>
      </c>
      <c r="D2898" s="19" t="s">
        <v>8766</v>
      </c>
      <c r="E2898" s="556" t="s">
        <v>9343</v>
      </c>
      <c r="F2898" s="19" t="s">
        <v>364</v>
      </c>
      <c r="G2898" s="19" t="n">
        <v>500</v>
      </c>
      <c r="H2898" s="97"/>
      <c r="I2898" s="97"/>
      <c r="J2898" s="97"/>
      <c r="K2898" s="97"/>
      <c r="M2898" s="24" t="s">
        <v>9344</v>
      </c>
      <c r="N2898" s="19" t="n">
        <v>3.09</v>
      </c>
      <c r="O2898" s="650" t="s">
        <v>364</v>
      </c>
      <c r="P2898" s="97"/>
      <c r="Q2898" s="15" t="s">
        <v>45</v>
      </c>
    </row>
    <row r="2899" customFormat="false" ht="13.8" hidden="false" customHeight="false" outlineLevel="0" collapsed="false">
      <c r="A2899" s="348" t="s">
        <v>1798</v>
      </c>
      <c r="B2899" s="19" t="s">
        <v>162</v>
      </c>
      <c r="C2899" s="19" t="s">
        <v>9345</v>
      </c>
      <c r="D2899" s="19" t="s">
        <v>476</v>
      </c>
      <c r="E2899" s="91" t="s">
        <v>9346</v>
      </c>
      <c r="F2899" s="19" t="s">
        <v>9347</v>
      </c>
      <c r="G2899" s="19" t="n">
        <v>9000</v>
      </c>
      <c r="H2899" s="97"/>
      <c r="I2899" s="97"/>
      <c r="J2899" s="97"/>
      <c r="K2899" s="97"/>
      <c r="L2899" s="97"/>
      <c r="M2899" s="19" t="s">
        <v>9348</v>
      </c>
      <c r="N2899" s="20" t="n">
        <v>43350</v>
      </c>
      <c r="O2899" s="662" t="s">
        <v>1187</v>
      </c>
      <c r="P2899" s="97"/>
      <c r="Q2899" s="15" t="s">
        <v>45</v>
      </c>
    </row>
    <row r="2900" customFormat="false" ht="13.8" hidden="false" customHeight="false" outlineLevel="0" collapsed="false">
      <c r="A2900" s="19" t="s">
        <v>9349</v>
      </c>
      <c r="B2900" s="19" t="s">
        <v>9349</v>
      </c>
      <c r="C2900" s="19" t="s">
        <v>9349</v>
      </c>
      <c r="D2900" s="19" t="s">
        <v>9349</v>
      </c>
      <c r="E2900" s="19" t="s">
        <v>9349</v>
      </c>
      <c r="F2900" s="19" t="s">
        <v>9349</v>
      </c>
      <c r="G2900" s="19" t="s">
        <v>9349</v>
      </c>
      <c r="H2900" s="19" t="n">
        <v>6500</v>
      </c>
      <c r="I2900" s="97"/>
      <c r="J2900" s="97"/>
      <c r="K2900" s="97"/>
      <c r="L2900" s="97"/>
      <c r="M2900" s="97"/>
      <c r="N2900" s="19" t="s">
        <v>9350</v>
      </c>
      <c r="O2900" s="662" t="s">
        <v>1187</v>
      </c>
      <c r="P2900" s="97"/>
      <c r="Q2900" s="15" t="s">
        <v>45</v>
      </c>
    </row>
    <row r="2901" customFormat="false" ht="13.8" hidden="false" customHeight="false" outlineLevel="0" collapsed="false">
      <c r="A2901" s="348" t="s">
        <v>1801</v>
      </c>
      <c r="B2901" s="19" t="s">
        <v>4037</v>
      </c>
      <c r="C2901" s="91" t="s">
        <v>9351</v>
      </c>
      <c r="D2901" s="19" t="s">
        <v>476</v>
      </c>
      <c r="E2901" s="91" t="s">
        <v>9352</v>
      </c>
      <c r="F2901" s="19" t="s">
        <v>9353</v>
      </c>
      <c r="G2901" s="19" t="n">
        <v>9000</v>
      </c>
      <c r="H2901" s="97"/>
      <c r="I2901" s="97"/>
      <c r="J2901" s="97"/>
      <c r="K2901" s="97"/>
      <c r="L2901" s="97"/>
      <c r="M2901" s="19" t="s">
        <v>9354</v>
      </c>
      <c r="N2901" s="20" t="n">
        <v>43350</v>
      </c>
      <c r="O2901" s="662" t="s">
        <v>1187</v>
      </c>
      <c r="P2901" s="97"/>
      <c r="Q2901" s="15" t="s">
        <v>45</v>
      </c>
    </row>
    <row r="2902" customFormat="false" ht="13.8" hidden="false" customHeight="false" outlineLevel="0" collapsed="false">
      <c r="A2902" s="348" t="s">
        <v>3427</v>
      </c>
      <c r="B2902" s="19" t="n">
        <v>19.09</v>
      </c>
      <c r="C2902" s="24" t="s">
        <v>6735</v>
      </c>
      <c r="D2902" s="19" t="s">
        <v>8766</v>
      </c>
      <c r="E2902" s="556" t="s">
        <v>9355</v>
      </c>
      <c r="F2902" s="19" t="s">
        <v>5568</v>
      </c>
      <c r="G2902" s="19" t="s">
        <v>364</v>
      </c>
      <c r="H2902" s="97"/>
      <c r="I2902" s="97"/>
      <c r="J2902" s="97"/>
      <c r="K2902" s="97"/>
      <c r="L2902" s="128"/>
      <c r="M2902" s="556" t="s">
        <v>9356</v>
      </c>
      <c r="N2902" s="19" t="n">
        <v>3.09</v>
      </c>
      <c r="O2902" s="650" t="s">
        <v>364</v>
      </c>
      <c r="P2902" s="97"/>
      <c r="Q2902" s="15" t="s">
        <v>45</v>
      </c>
    </row>
    <row r="2903" customFormat="false" ht="13.8" hidden="false" customHeight="false" outlineLevel="0" collapsed="false">
      <c r="A2903" s="348" t="s">
        <v>3024</v>
      </c>
      <c r="B2903" s="19" t="s">
        <v>9357</v>
      </c>
      <c r="C2903" s="440" t="s">
        <v>9358</v>
      </c>
      <c r="D2903" s="19" t="s">
        <v>476</v>
      </c>
      <c r="E2903" s="19" t="s">
        <v>9359</v>
      </c>
      <c r="F2903" s="19" t="s">
        <v>3584</v>
      </c>
      <c r="G2903" s="97"/>
      <c r="H2903" s="97"/>
      <c r="I2903" s="97"/>
      <c r="J2903" s="97"/>
      <c r="K2903" s="97"/>
      <c r="L2903" s="97"/>
      <c r="M2903" s="97"/>
      <c r="N2903" s="97"/>
      <c r="O2903" s="669" t="s">
        <v>9360</v>
      </c>
      <c r="P2903" s="97"/>
      <c r="Q2903" s="15" t="s">
        <v>45</v>
      </c>
    </row>
    <row r="2904" customFormat="false" ht="13.8" hidden="false" customHeight="false" outlineLevel="0" collapsed="false">
      <c r="A2904" s="3" t="s">
        <v>34</v>
      </c>
      <c r="B2904" s="59" t="s">
        <v>1</v>
      </c>
      <c r="C2904" s="4" t="s">
        <v>35</v>
      </c>
      <c r="D2904" s="4" t="s">
        <v>3</v>
      </c>
      <c r="E2904" s="4" t="s">
        <v>1021</v>
      </c>
      <c r="F2904" s="5" t="s">
        <v>37</v>
      </c>
      <c r="G2904" s="4" t="s">
        <v>38</v>
      </c>
      <c r="H2904" s="6" t="s">
        <v>39</v>
      </c>
      <c r="I2904" s="6"/>
      <c r="J2904" s="6"/>
      <c r="K2904" s="6" t="s">
        <v>40</v>
      </c>
      <c r="L2904" s="6"/>
      <c r="M2904" s="4" t="s">
        <v>41</v>
      </c>
      <c r="N2904" s="6" t="s">
        <v>42</v>
      </c>
      <c r="O2904" s="370" t="s">
        <v>43</v>
      </c>
      <c r="P2904" s="4" t="s">
        <v>44</v>
      </c>
      <c r="Q2904" s="15" t="s">
        <v>45</v>
      </c>
    </row>
    <row r="2905" customFormat="false" ht="13.8" hidden="false" customHeight="false" outlineLevel="0" collapsed="false">
      <c r="A2905" s="105" t="n">
        <v>43343</v>
      </c>
      <c r="B2905" s="465" t="s">
        <v>394</v>
      </c>
      <c r="C2905" s="9"/>
      <c r="D2905" s="9"/>
      <c r="E2905" s="10"/>
      <c r="F2905" s="11" t="n">
        <f aca="false">G2905+H2905+K2905</f>
        <v>67200</v>
      </c>
      <c r="G2905" s="12" t="n">
        <f aca="false">SUM(G2906:G2944)</f>
        <v>58200</v>
      </c>
      <c r="H2905" s="115" t="n">
        <f aca="false">SUM(H2906:H2944)</f>
        <v>9000</v>
      </c>
      <c r="I2905" s="12"/>
      <c r="J2905" s="12"/>
      <c r="K2905" s="12" t="n">
        <f aca="false">SUM(K2906:K2942)</f>
        <v>0</v>
      </c>
      <c r="L2905" s="12"/>
      <c r="M2905" s="466"/>
      <c r="N2905" s="466"/>
      <c r="O2905" s="9"/>
      <c r="P2905" s="12" t="n">
        <f aca="false">SUM(P2906:P24854)</f>
        <v>5.07124293156716E+029</v>
      </c>
      <c r="Q2905" s="15" t="s">
        <v>45</v>
      </c>
    </row>
    <row r="2906" customFormat="false" ht="13.8" hidden="false" customHeight="false" outlineLevel="0" collapsed="false">
      <c r="A2906" s="19" t="s">
        <v>3516</v>
      </c>
      <c r="B2906" s="19" t="s">
        <v>3516</v>
      </c>
      <c r="C2906" s="19" t="s">
        <v>4190</v>
      </c>
      <c r="D2906" s="19" t="s">
        <v>7954</v>
      </c>
      <c r="E2906" s="30" t="s">
        <v>9361</v>
      </c>
      <c r="F2906" s="97"/>
      <c r="G2906" s="19" t="n">
        <v>3000</v>
      </c>
      <c r="H2906" s="97"/>
      <c r="I2906" s="97"/>
      <c r="J2906" s="97"/>
      <c r="K2906" s="97"/>
      <c r="L2906" s="97"/>
      <c r="M2906" s="30" t="s">
        <v>9362</v>
      </c>
      <c r="N2906" s="20" t="n">
        <v>43342</v>
      </c>
      <c r="O2906" s="670" t="s">
        <v>9362</v>
      </c>
      <c r="P2906" s="19" t="s">
        <v>3731</v>
      </c>
      <c r="Q2906" s="15" t="s">
        <v>45</v>
      </c>
    </row>
    <row r="2907" customFormat="false" ht="13.8" hidden="false" customHeight="false" outlineLevel="0" collapsed="false">
      <c r="A2907" s="19" t="s">
        <v>3516</v>
      </c>
      <c r="B2907" s="19" t="s">
        <v>3516</v>
      </c>
      <c r="C2907" s="19" t="s">
        <v>4190</v>
      </c>
      <c r="D2907" s="19" t="s">
        <v>2223</v>
      </c>
      <c r="E2907" s="30" t="s">
        <v>9363</v>
      </c>
      <c r="F2907" s="97"/>
      <c r="G2907" s="19" t="n">
        <v>2500</v>
      </c>
      <c r="H2907" s="97"/>
      <c r="I2907" s="97"/>
      <c r="J2907" s="97"/>
      <c r="K2907" s="97"/>
      <c r="L2907" s="97"/>
      <c r="M2907" s="30" t="s">
        <v>9364</v>
      </c>
      <c r="N2907" s="20" t="n">
        <v>43342</v>
      </c>
      <c r="O2907" s="670" t="s">
        <v>9364</v>
      </c>
      <c r="P2907" s="19" t="s">
        <v>3731</v>
      </c>
      <c r="Q2907" s="15" t="s">
        <v>45</v>
      </c>
    </row>
    <row r="2908" customFormat="false" ht="13.8" hidden="false" customHeight="false" outlineLevel="0" collapsed="false">
      <c r="A2908" s="348" t="s">
        <v>1810</v>
      </c>
      <c r="B2908" s="19" t="s">
        <v>5142</v>
      </c>
      <c r="C2908" s="19" t="s">
        <v>9365</v>
      </c>
      <c r="D2908" s="19" t="s">
        <v>476</v>
      </c>
      <c r="E2908" s="91" t="s">
        <v>9366</v>
      </c>
      <c r="F2908" s="97"/>
      <c r="G2908" s="19" t="s">
        <v>788</v>
      </c>
      <c r="H2908" s="97"/>
      <c r="I2908" s="97"/>
      <c r="J2908" s="97"/>
      <c r="K2908" s="97"/>
      <c r="L2908" s="97"/>
      <c r="M2908" s="97"/>
      <c r="N2908" s="97"/>
      <c r="O2908" s="191" t="s">
        <v>9367</v>
      </c>
      <c r="P2908" s="19" t="n">
        <v>1</v>
      </c>
      <c r="Q2908" s="15" t="s">
        <v>45</v>
      </c>
    </row>
    <row r="2909" customFormat="false" ht="13.8" hidden="false" customHeight="false" outlineLevel="0" collapsed="false">
      <c r="A2909" s="348" t="s">
        <v>1814</v>
      </c>
      <c r="B2909" s="110" t="n">
        <v>0.427083333333333</v>
      </c>
      <c r="C2909" s="628" t="s">
        <v>9368</v>
      </c>
      <c r="D2909" s="19" t="s">
        <v>476</v>
      </c>
      <c r="E2909" s="19" t="s">
        <v>9369</v>
      </c>
      <c r="F2909" s="19" t="s">
        <v>9370</v>
      </c>
      <c r="G2909" s="19" t="s">
        <v>774</v>
      </c>
      <c r="H2909" s="97"/>
      <c r="I2909" s="97"/>
      <c r="J2909" s="97"/>
      <c r="K2909" s="97"/>
      <c r="L2909" s="97"/>
      <c r="M2909" s="97"/>
      <c r="N2909" s="97"/>
      <c r="O2909" s="671" t="s">
        <v>9371</v>
      </c>
      <c r="P2909" s="19" t="n">
        <v>1</v>
      </c>
      <c r="Q2909" s="15" t="s">
        <v>45</v>
      </c>
    </row>
    <row r="2910" customFormat="false" ht="13.8" hidden="false" customHeight="false" outlineLevel="0" collapsed="false">
      <c r="A2910" s="348" t="s">
        <v>1819</v>
      </c>
      <c r="B2910" s="110" t="n">
        <v>0.434722222222222</v>
      </c>
      <c r="C2910" s="203" t="n">
        <v>89263725466</v>
      </c>
      <c r="D2910" s="19" t="s">
        <v>110</v>
      </c>
      <c r="E2910" s="19" t="s">
        <v>129</v>
      </c>
      <c r="F2910" s="19" t="s">
        <v>9372</v>
      </c>
      <c r="G2910" s="19" t="s">
        <v>949</v>
      </c>
      <c r="H2910" s="97"/>
      <c r="I2910" s="97"/>
      <c r="J2910" s="97"/>
      <c r="K2910" s="97"/>
      <c r="L2910" s="97"/>
      <c r="M2910" s="97"/>
      <c r="N2910" s="97"/>
      <c r="O2910" s="512" t="s">
        <v>9373</v>
      </c>
      <c r="P2910" s="19" t="n">
        <v>1</v>
      </c>
      <c r="Q2910" s="15" t="s">
        <v>45</v>
      </c>
    </row>
    <row r="2911" customFormat="false" ht="13.8" hidden="false" customHeight="false" outlineLevel="0" collapsed="false">
      <c r="A2911" s="19" t="s">
        <v>9374</v>
      </c>
      <c r="B2911" s="19" t="s">
        <v>9374</v>
      </c>
      <c r="C2911" s="19" t="s">
        <v>9374</v>
      </c>
      <c r="D2911" s="19" t="s">
        <v>476</v>
      </c>
      <c r="E2911" s="19" t="s">
        <v>9375</v>
      </c>
      <c r="F2911" s="19" t="s">
        <v>9374</v>
      </c>
      <c r="G2911" s="19"/>
      <c r="H2911" s="19" t="n">
        <v>9000</v>
      </c>
      <c r="I2911" s="97"/>
      <c r="J2911" s="97"/>
      <c r="K2911" s="97"/>
      <c r="L2911" s="97"/>
      <c r="M2911" s="97"/>
      <c r="N2911" s="97"/>
      <c r="O2911" s="19" t="s">
        <v>9374</v>
      </c>
      <c r="P2911" s="19" t="n">
        <v>1</v>
      </c>
      <c r="Q2911" s="15" t="s">
        <v>45</v>
      </c>
    </row>
    <row r="2912" customFormat="false" ht="13.8" hidden="false" customHeight="false" outlineLevel="0" collapsed="false">
      <c r="A2912" s="348" t="s">
        <v>1673</v>
      </c>
      <c r="B2912" s="97"/>
      <c r="C2912" s="91" t="s">
        <v>9376</v>
      </c>
      <c r="D2912" s="19" t="s">
        <v>476</v>
      </c>
      <c r="E2912" s="91" t="s">
        <v>9377</v>
      </c>
      <c r="F2912" s="19" t="s">
        <v>9378</v>
      </c>
      <c r="G2912" s="19" t="n">
        <v>4500</v>
      </c>
      <c r="H2912" s="97"/>
      <c r="I2912" s="97"/>
      <c r="J2912" s="97"/>
      <c r="K2912" s="97"/>
      <c r="L2912" s="97"/>
      <c r="M2912" s="19" t="s">
        <v>9379</v>
      </c>
      <c r="N2912" s="20" t="n">
        <v>43343</v>
      </c>
      <c r="O2912" s="662" t="s">
        <v>1187</v>
      </c>
      <c r="P2912" s="19" t="n">
        <v>1</v>
      </c>
      <c r="Q2912" s="15" t="s">
        <v>45</v>
      </c>
    </row>
    <row r="2913" customFormat="false" ht="13.8" hidden="false" customHeight="false" outlineLevel="0" collapsed="false">
      <c r="A2913" s="348" t="s">
        <v>1678</v>
      </c>
      <c r="B2913" s="110" t="n">
        <v>0.440972222222222</v>
      </c>
      <c r="C2913" s="19" t="s">
        <v>9380</v>
      </c>
      <c r="D2913" s="19" t="s">
        <v>110</v>
      </c>
      <c r="E2913" s="19" t="s">
        <v>8533</v>
      </c>
      <c r="F2913" s="15" t="s">
        <v>9381</v>
      </c>
      <c r="G2913" s="19" t="n">
        <v>2300</v>
      </c>
      <c r="H2913" s="97"/>
      <c r="I2913" s="97"/>
      <c r="J2913" s="97"/>
      <c r="K2913" s="97"/>
      <c r="M2913" s="24" t="s">
        <v>9382</v>
      </c>
      <c r="N2913" s="19" t="n">
        <v>1.09</v>
      </c>
      <c r="O2913" s="662" t="s">
        <v>1187</v>
      </c>
      <c r="P2913" s="19" t="n">
        <v>1</v>
      </c>
      <c r="Q2913" s="15" t="s">
        <v>45</v>
      </c>
    </row>
    <row r="2914" customFormat="false" ht="13.8" hidden="false" customHeight="false" outlineLevel="0" collapsed="false">
      <c r="A2914" s="348" t="s">
        <v>1732</v>
      </c>
      <c r="B2914" s="110" t="n">
        <v>0.444444444444444</v>
      </c>
      <c r="C2914" s="19" t="n">
        <v>89261605988</v>
      </c>
      <c r="D2914" s="19" t="s">
        <v>476</v>
      </c>
      <c r="E2914" s="19" t="s">
        <v>9383</v>
      </c>
      <c r="F2914" s="19" t="s">
        <v>102</v>
      </c>
      <c r="G2914" s="19" t="s">
        <v>614</v>
      </c>
      <c r="H2914" s="97"/>
      <c r="I2914" s="97"/>
      <c r="J2914" s="97"/>
      <c r="K2914" s="97"/>
      <c r="L2914" s="97"/>
      <c r="M2914" s="97"/>
      <c r="N2914" s="97"/>
      <c r="O2914" s="519" t="s">
        <v>9384</v>
      </c>
      <c r="P2914" s="19" t="n">
        <v>1</v>
      </c>
      <c r="Q2914" s="15" t="s">
        <v>45</v>
      </c>
    </row>
    <row r="2915" customFormat="false" ht="13.8" hidden="false" customHeight="false" outlineLevel="0" collapsed="false">
      <c r="A2915" s="348" t="s">
        <v>1833</v>
      </c>
      <c r="B2915" s="110" t="n">
        <v>0.446527777777778</v>
      </c>
      <c r="C2915" s="19" t="s">
        <v>9385</v>
      </c>
      <c r="D2915" s="19" t="s">
        <v>110</v>
      </c>
      <c r="E2915" s="19" t="s">
        <v>9386</v>
      </c>
      <c r="F2915" s="19" t="s">
        <v>48</v>
      </c>
      <c r="G2915" s="19" t="s">
        <v>949</v>
      </c>
      <c r="H2915" s="97"/>
      <c r="I2915" s="97"/>
      <c r="J2915" s="97"/>
      <c r="K2915" s="97"/>
      <c r="L2915" s="97"/>
      <c r="M2915" s="97"/>
      <c r="N2915" s="97"/>
      <c r="O2915" s="519" t="s">
        <v>9387</v>
      </c>
      <c r="P2915" s="19" t="n">
        <v>1</v>
      </c>
      <c r="Q2915" s="15" t="s">
        <v>45</v>
      </c>
    </row>
    <row r="2916" customFormat="false" ht="13.8" hidden="false" customHeight="false" outlineLevel="0" collapsed="false">
      <c r="A2916" s="348" t="s">
        <v>1839</v>
      </c>
      <c r="B2916" s="110" t="n">
        <v>0.444444444444444</v>
      </c>
      <c r="C2916" s="24" t="s">
        <v>9388</v>
      </c>
      <c r="D2916" s="19" t="s">
        <v>8766</v>
      </c>
      <c r="E2916" s="33" t="s">
        <v>9389</v>
      </c>
      <c r="F2916" s="19" t="s">
        <v>48</v>
      </c>
      <c r="G2916" s="19" t="n">
        <v>2300</v>
      </c>
      <c r="H2916" s="97"/>
      <c r="I2916" s="97"/>
      <c r="J2916" s="97"/>
      <c r="K2916" s="97"/>
      <c r="L2916" s="97"/>
      <c r="M2916" s="19" t="s">
        <v>9390</v>
      </c>
      <c r="N2916" s="19" t="n">
        <v>1.09</v>
      </c>
      <c r="O2916" s="662" t="s">
        <v>1187</v>
      </c>
      <c r="P2916" s="19" t="n">
        <v>1</v>
      </c>
      <c r="Q2916" s="15" t="s">
        <v>45</v>
      </c>
    </row>
    <row r="2917" customFormat="false" ht="13.8" hidden="false" customHeight="false" outlineLevel="0" collapsed="false">
      <c r="A2917" s="348" t="s">
        <v>1746</v>
      </c>
      <c r="B2917" s="110" t="n">
        <v>0.458333333333333</v>
      </c>
      <c r="C2917" s="43" t="n">
        <v>89032144793</v>
      </c>
      <c r="D2917" s="19" t="s">
        <v>476</v>
      </c>
      <c r="E2917" s="19" t="s">
        <v>9391</v>
      </c>
      <c r="F2917" s="19"/>
      <c r="G2917" s="97"/>
      <c r="H2917" s="97"/>
      <c r="I2917" s="97"/>
      <c r="J2917" s="97"/>
      <c r="K2917" s="97"/>
      <c r="L2917" s="97"/>
      <c r="M2917" s="97"/>
      <c r="N2917" s="97"/>
      <c r="O2917" s="363" t="s">
        <v>9392</v>
      </c>
      <c r="P2917" s="19" t="n">
        <v>1</v>
      </c>
      <c r="Q2917" s="15" t="s">
        <v>45</v>
      </c>
    </row>
    <row r="2918" customFormat="false" ht="13.8" hidden="false" customHeight="false" outlineLevel="0" collapsed="false">
      <c r="A2918" s="348" t="s">
        <v>1696</v>
      </c>
      <c r="B2918" s="110" t="n">
        <v>0.472222222222222</v>
      </c>
      <c r="C2918" s="19" t="s">
        <v>9393</v>
      </c>
      <c r="D2918" s="19" t="s">
        <v>110</v>
      </c>
      <c r="E2918" s="19" t="s">
        <v>9394</v>
      </c>
      <c r="F2918" s="19" t="s">
        <v>9395</v>
      </c>
      <c r="G2918" s="19"/>
      <c r="H2918" s="19" t="s">
        <v>9396</v>
      </c>
      <c r="I2918" s="97"/>
      <c r="J2918" s="97"/>
      <c r="K2918" s="97"/>
      <c r="L2918" s="97"/>
      <c r="M2918" s="97"/>
      <c r="N2918" s="97"/>
      <c r="O2918" s="137" t="s">
        <v>9397</v>
      </c>
      <c r="P2918" s="19" t="n">
        <v>1</v>
      </c>
      <c r="Q2918" s="15" t="s">
        <v>45</v>
      </c>
    </row>
    <row r="2919" customFormat="false" ht="13.8" hidden="false" customHeight="false" outlineLevel="0" collapsed="false">
      <c r="A2919" s="348" t="s">
        <v>1758</v>
      </c>
      <c r="B2919" s="110" t="n">
        <v>0.477083333333333</v>
      </c>
      <c r="C2919" s="19" t="n">
        <v>89104367586</v>
      </c>
      <c r="D2919" s="19" t="s">
        <v>110</v>
      </c>
      <c r="E2919" s="19" t="s">
        <v>9398</v>
      </c>
      <c r="F2919" s="97"/>
      <c r="G2919" s="97"/>
      <c r="H2919" s="97"/>
      <c r="I2919" s="97"/>
      <c r="J2919" s="97"/>
      <c r="K2919" s="97"/>
      <c r="L2919" s="97"/>
      <c r="M2919" s="97"/>
      <c r="N2919" s="97"/>
      <c r="O2919" s="122" t="s">
        <v>9399</v>
      </c>
      <c r="P2919" s="19" t="n">
        <v>1</v>
      </c>
      <c r="Q2919" s="15" t="s">
        <v>45</v>
      </c>
    </row>
    <row r="2920" customFormat="false" ht="13.8" hidden="false" customHeight="false" outlineLevel="0" collapsed="false">
      <c r="A2920" s="348" t="s">
        <v>1758</v>
      </c>
      <c r="B2920" s="110" t="n">
        <v>0.477777777777778</v>
      </c>
      <c r="C2920" s="24" t="s">
        <v>9400</v>
      </c>
      <c r="D2920" s="19" t="s">
        <v>8766</v>
      </c>
      <c r="E2920" s="556" t="s">
        <v>9401</v>
      </c>
      <c r="F2920" s="19" t="s">
        <v>9402</v>
      </c>
      <c r="G2920" s="19" t="n">
        <v>500</v>
      </c>
      <c r="H2920" s="97"/>
      <c r="I2920" s="97"/>
      <c r="J2920" s="97"/>
      <c r="K2920" s="97"/>
      <c r="L2920" s="128"/>
      <c r="M2920" s="556" t="s">
        <v>9403</v>
      </c>
      <c r="N2920" s="19" t="n">
        <v>4.09</v>
      </c>
      <c r="O2920" s="650" t="s">
        <v>364</v>
      </c>
      <c r="P2920" s="19" t="n">
        <v>1</v>
      </c>
      <c r="Q2920" s="15" t="s">
        <v>45</v>
      </c>
    </row>
    <row r="2921" customFormat="false" ht="13.8" hidden="false" customHeight="false" outlineLevel="0" collapsed="false">
      <c r="A2921" s="348" t="s">
        <v>1761</v>
      </c>
      <c r="B2921" s="110" t="n">
        <v>0.481944444444444</v>
      </c>
      <c r="C2921" s="440" t="s">
        <v>9404</v>
      </c>
      <c r="D2921" s="19" t="s">
        <v>110</v>
      </c>
      <c r="E2921" s="19" t="s">
        <v>9405</v>
      </c>
      <c r="F2921" s="97"/>
      <c r="G2921" s="97"/>
      <c r="H2921" s="97"/>
      <c r="I2921" s="97"/>
      <c r="J2921" s="97"/>
      <c r="K2921" s="97"/>
      <c r="L2921" s="97"/>
      <c r="M2921" s="97"/>
      <c r="N2921" s="97"/>
      <c r="O2921" s="672" t="s">
        <v>9405</v>
      </c>
      <c r="P2921" s="19" t="n">
        <v>1</v>
      </c>
      <c r="Q2921" s="15" t="s">
        <v>45</v>
      </c>
    </row>
    <row r="2922" customFormat="false" ht="13.8" hidden="false" customHeight="false" outlineLevel="0" collapsed="false">
      <c r="A2922" s="348" t="s">
        <v>1765</v>
      </c>
      <c r="B2922" s="110" t="n">
        <v>0.482638888888889</v>
      </c>
      <c r="C2922" s="91" t="s">
        <v>9406</v>
      </c>
      <c r="D2922" s="19" t="s">
        <v>110</v>
      </c>
      <c r="E2922" s="91" t="s">
        <v>9407</v>
      </c>
      <c r="F2922" s="19" t="s">
        <v>9408</v>
      </c>
      <c r="G2922" s="97"/>
      <c r="H2922" s="19" t="s">
        <v>2302</v>
      </c>
      <c r="I2922" s="97"/>
      <c r="J2922" s="97"/>
      <c r="K2922" s="97"/>
      <c r="L2922" s="97"/>
      <c r="M2922" s="97"/>
      <c r="N2922" s="97"/>
      <c r="O2922" s="451" t="s">
        <v>9409</v>
      </c>
      <c r="P2922" s="19" t="n">
        <v>1</v>
      </c>
      <c r="Q2922" s="15" t="s">
        <v>45</v>
      </c>
    </row>
    <row r="2923" customFormat="false" ht="13.8" hidden="false" customHeight="false" outlineLevel="0" collapsed="false">
      <c r="A2923" s="348" t="s">
        <v>4300</v>
      </c>
      <c r="B2923" s="110" t="n">
        <v>0.486111111111111</v>
      </c>
      <c r="C2923" s="24" t="s">
        <v>9410</v>
      </c>
      <c r="D2923" s="19" t="s">
        <v>8766</v>
      </c>
      <c r="E2923" s="428" t="s">
        <v>9411</v>
      </c>
      <c r="F2923" s="19" t="s">
        <v>9412</v>
      </c>
      <c r="G2923" s="19" t="n">
        <v>5700</v>
      </c>
      <c r="H2923" s="97"/>
      <c r="I2923" s="97"/>
      <c r="J2923" s="97"/>
      <c r="K2923" s="97"/>
      <c r="L2923" s="97"/>
      <c r="M2923" s="19" t="s">
        <v>9413</v>
      </c>
      <c r="N2923" s="19" t="n">
        <v>1.09</v>
      </c>
      <c r="O2923" s="662" t="s">
        <v>1187</v>
      </c>
      <c r="P2923" s="19" t="n">
        <v>1</v>
      </c>
      <c r="Q2923" s="15" t="s">
        <v>45</v>
      </c>
    </row>
    <row r="2924" customFormat="false" ht="13.8" hidden="false" customHeight="false" outlineLevel="0" collapsed="false">
      <c r="A2924" s="348" t="s">
        <v>4304</v>
      </c>
      <c r="B2924" s="19" t="s">
        <v>354</v>
      </c>
      <c r="C2924" s="19" t="s">
        <v>9414</v>
      </c>
      <c r="D2924" s="19" t="s">
        <v>9415</v>
      </c>
      <c r="E2924" s="19" t="s">
        <v>9416</v>
      </c>
      <c r="F2924" s="97"/>
      <c r="G2924" s="19" t="s">
        <v>614</v>
      </c>
      <c r="H2924" s="97"/>
      <c r="I2924" s="97"/>
      <c r="J2924" s="97"/>
      <c r="K2924" s="97"/>
      <c r="L2924" s="97"/>
      <c r="M2924" s="97"/>
      <c r="N2924" s="97"/>
      <c r="O2924" s="539" t="s">
        <v>9417</v>
      </c>
      <c r="P2924" s="19" t="n">
        <v>1</v>
      </c>
      <c r="Q2924" s="15" t="s">
        <v>45</v>
      </c>
    </row>
    <row r="2925" customFormat="false" ht="13.8" hidden="false" customHeight="false" outlineLevel="0" collapsed="false">
      <c r="A2925" s="348" t="s">
        <v>4309</v>
      </c>
      <c r="B2925" s="97"/>
      <c r="C2925" s="19" t="s">
        <v>9418</v>
      </c>
      <c r="D2925" s="19" t="s">
        <v>476</v>
      </c>
      <c r="E2925" s="19" t="s">
        <v>9419</v>
      </c>
      <c r="F2925" s="97"/>
      <c r="G2925" s="97"/>
      <c r="H2925" s="97"/>
      <c r="I2925" s="97"/>
      <c r="J2925" s="97"/>
      <c r="K2925" s="97"/>
      <c r="L2925" s="97"/>
      <c r="M2925" s="97"/>
      <c r="N2925" s="97"/>
      <c r="O2925" s="673" t="s">
        <v>377</v>
      </c>
      <c r="P2925" s="19" t="n">
        <v>1</v>
      </c>
      <c r="Q2925" s="15" t="s">
        <v>45</v>
      </c>
    </row>
    <row r="2926" customFormat="false" ht="13.8" hidden="false" customHeight="false" outlineLevel="0" collapsed="false">
      <c r="A2926" s="348" t="s">
        <v>1781</v>
      </c>
      <c r="B2926" s="110" t="n">
        <v>0.507638888888889</v>
      </c>
      <c r="C2926" s="19" t="s">
        <v>9420</v>
      </c>
      <c r="D2926" s="19" t="s">
        <v>110</v>
      </c>
      <c r="E2926" s="19" t="s">
        <v>9421</v>
      </c>
      <c r="F2926" s="19" t="s">
        <v>9422</v>
      </c>
      <c r="G2926" s="19" t="n">
        <v>16300</v>
      </c>
      <c r="H2926" s="97"/>
      <c r="I2926" s="97"/>
      <c r="J2926" s="97"/>
      <c r="K2926" s="97"/>
      <c r="M2926" s="24" t="s">
        <v>9423</v>
      </c>
      <c r="N2926" s="20" t="n">
        <v>43351</v>
      </c>
      <c r="O2926" s="662" t="s">
        <v>1187</v>
      </c>
      <c r="P2926" s="19" t="n">
        <v>1</v>
      </c>
      <c r="Q2926" s="15" t="s">
        <v>45</v>
      </c>
    </row>
    <row r="2927" customFormat="false" ht="13.8" hidden="false" customHeight="false" outlineLevel="0" collapsed="false">
      <c r="A2927" s="348" t="s">
        <v>1914</v>
      </c>
      <c r="B2927" s="97"/>
      <c r="C2927" s="349" t="s">
        <v>9424</v>
      </c>
      <c r="D2927" s="19" t="s">
        <v>476</v>
      </c>
      <c r="E2927" s="19" t="s">
        <v>9425</v>
      </c>
      <c r="F2927" s="97"/>
      <c r="G2927" s="19" t="s">
        <v>1103</v>
      </c>
      <c r="H2927" s="97"/>
      <c r="I2927" s="97"/>
      <c r="J2927" s="97"/>
      <c r="K2927" s="97"/>
      <c r="L2927" s="97"/>
      <c r="M2927" s="97"/>
      <c r="N2927" s="97"/>
      <c r="O2927" s="191" t="s">
        <v>9426</v>
      </c>
      <c r="P2927" s="97"/>
      <c r="Q2927" s="15" t="s">
        <v>45</v>
      </c>
    </row>
    <row r="2928" customFormat="false" ht="13.8" hidden="false" customHeight="false" outlineLevel="0" collapsed="false">
      <c r="A2928" s="348" t="s">
        <v>1917</v>
      </c>
      <c r="B2928" s="97"/>
      <c r="C2928" s="349" t="n">
        <v>89773387199</v>
      </c>
      <c r="D2928" s="19" t="s">
        <v>476</v>
      </c>
      <c r="E2928" s="91" t="s">
        <v>9427</v>
      </c>
      <c r="F2928" s="97"/>
      <c r="G2928" s="19" t="s">
        <v>2886</v>
      </c>
      <c r="H2928" s="97"/>
      <c r="I2928" s="97"/>
      <c r="J2928" s="97"/>
      <c r="K2928" s="97"/>
      <c r="L2928" s="97"/>
      <c r="M2928" s="97"/>
      <c r="N2928" s="97"/>
      <c r="O2928" s="451" t="s">
        <v>9428</v>
      </c>
      <c r="P2928" s="19" t="n">
        <v>1</v>
      </c>
      <c r="Q2928" s="15" t="s">
        <v>45</v>
      </c>
    </row>
    <row r="2929" customFormat="false" ht="13.8" hidden="false" customHeight="false" outlineLevel="0" collapsed="false">
      <c r="A2929" s="348" t="s">
        <v>3008</v>
      </c>
      <c r="B2929" s="110" t="n">
        <v>0.559027777777778</v>
      </c>
      <c r="C2929" s="19" t="s">
        <v>9429</v>
      </c>
      <c r="D2929" s="19" t="s">
        <v>110</v>
      </c>
      <c r="E2929" s="91" t="s">
        <v>9430</v>
      </c>
      <c r="F2929" s="91" t="s">
        <v>9431</v>
      </c>
      <c r="G2929" s="19" t="s">
        <v>9432</v>
      </c>
      <c r="H2929" s="97"/>
      <c r="I2929" s="97"/>
      <c r="J2929" s="97"/>
      <c r="K2929" s="97"/>
      <c r="L2929" s="97"/>
      <c r="M2929" s="97"/>
      <c r="N2929" s="97"/>
      <c r="O2929" s="161" t="s">
        <v>9433</v>
      </c>
      <c r="P2929" s="19" t="n">
        <v>1</v>
      </c>
      <c r="Q2929" s="15" t="s">
        <v>45</v>
      </c>
    </row>
    <row r="2930" customFormat="false" ht="13.8" hidden="false" customHeight="false" outlineLevel="0" collapsed="false">
      <c r="A2930" s="348" t="s">
        <v>3012</v>
      </c>
      <c r="B2930" s="97"/>
      <c r="C2930" s="19" t="s">
        <v>9434</v>
      </c>
      <c r="D2930" s="19" t="s">
        <v>476</v>
      </c>
      <c r="E2930" s="91" t="s">
        <v>9435</v>
      </c>
      <c r="F2930" s="19" t="s">
        <v>9436</v>
      </c>
      <c r="G2930" s="19" t="s">
        <v>614</v>
      </c>
      <c r="H2930" s="97"/>
      <c r="I2930" s="97"/>
      <c r="J2930" s="97"/>
      <c r="K2930" s="97"/>
      <c r="L2930" s="97"/>
      <c r="M2930" s="97"/>
      <c r="N2930" s="97"/>
      <c r="O2930" s="674" t="s">
        <v>6241</v>
      </c>
      <c r="P2930" s="19" t="n">
        <v>1</v>
      </c>
      <c r="Q2930" s="15" t="s">
        <v>45</v>
      </c>
    </row>
    <row r="2931" customFormat="false" ht="13.8" hidden="false" customHeight="false" outlineLevel="0" collapsed="false">
      <c r="A2931" s="348" t="s">
        <v>1798</v>
      </c>
      <c r="B2931" s="97"/>
      <c r="C2931" s="440" t="s">
        <v>9437</v>
      </c>
      <c r="D2931" s="19" t="s">
        <v>476</v>
      </c>
      <c r="E2931" s="19" t="s">
        <v>9438</v>
      </c>
      <c r="F2931" s="97"/>
      <c r="G2931" s="19" t="s">
        <v>782</v>
      </c>
      <c r="H2931" s="97"/>
      <c r="I2931" s="97"/>
      <c r="J2931" s="97"/>
      <c r="K2931" s="97"/>
      <c r="L2931" s="97"/>
      <c r="M2931" s="97"/>
      <c r="N2931" s="97"/>
      <c r="O2931" s="97"/>
      <c r="P2931" s="19" t="n">
        <v>1</v>
      </c>
      <c r="Q2931" s="15" t="s">
        <v>45</v>
      </c>
    </row>
    <row r="2932" customFormat="false" ht="13.8" hidden="false" customHeight="false" outlineLevel="0" collapsed="false">
      <c r="A2932" s="348" t="s">
        <v>1801</v>
      </c>
      <c r="B2932" s="19" t="s">
        <v>593</v>
      </c>
      <c r="C2932" s="19" t="s">
        <v>9439</v>
      </c>
      <c r="D2932" s="19" t="s">
        <v>476</v>
      </c>
      <c r="E2932" s="19" t="s">
        <v>9440</v>
      </c>
      <c r="F2932" s="97"/>
      <c r="G2932" s="19" t="s">
        <v>3615</v>
      </c>
      <c r="H2932" s="97"/>
      <c r="I2932" s="97"/>
      <c r="J2932" s="97"/>
      <c r="K2932" s="97"/>
      <c r="L2932" s="97"/>
      <c r="M2932" s="97"/>
      <c r="N2932" s="97"/>
      <c r="O2932" s="451" t="s">
        <v>9441</v>
      </c>
      <c r="P2932" s="19" t="n">
        <v>1</v>
      </c>
      <c r="Q2932" s="15" t="s">
        <v>45</v>
      </c>
    </row>
    <row r="2933" customFormat="false" ht="13.8" hidden="false" customHeight="false" outlineLevel="0" collapsed="false">
      <c r="A2933" s="19" t="s">
        <v>9442</v>
      </c>
      <c r="B2933" s="19" t="s">
        <v>9442</v>
      </c>
      <c r="C2933" s="19" t="s">
        <v>9442</v>
      </c>
      <c r="D2933" s="19" t="s">
        <v>9442</v>
      </c>
      <c r="E2933" s="19" t="s">
        <v>9442</v>
      </c>
      <c r="F2933" s="19" t="s">
        <v>9442</v>
      </c>
      <c r="G2933" s="19" t="n">
        <v>7500</v>
      </c>
      <c r="H2933" s="97"/>
      <c r="I2933" s="97"/>
      <c r="J2933" s="97"/>
      <c r="K2933" s="97"/>
      <c r="M2933" s="24" t="s">
        <v>5997</v>
      </c>
      <c r="N2933" s="20" t="n">
        <v>43346</v>
      </c>
      <c r="O2933" s="662" t="s">
        <v>1187</v>
      </c>
      <c r="P2933" s="19" t="n">
        <v>1</v>
      </c>
      <c r="Q2933" s="15" t="s">
        <v>45</v>
      </c>
    </row>
    <row r="2934" customFormat="false" ht="13.8" hidden="false" customHeight="false" outlineLevel="0" collapsed="false">
      <c r="A2934" s="348" t="s">
        <v>1801</v>
      </c>
      <c r="B2934" s="97"/>
      <c r="C2934" s="24" t="s">
        <v>9443</v>
      </c>
      <c r="D2934" s="19" t="s">
        <v>8766</v>
      </c>
      <c r="E2934" s="428" t="s">
        <v>9444</v>
      </c>
      <c r="F2934" s="15" t="s">
        <v>102</v>
      </c>
      <c r="G2934" s="19" t="n">
        <v>500</v>
      </c>
      <c r="H2934" s="97"/>
      <c r="I2934" s="97"/>
      <c r="J2934" s="97"/>
      <c r="K2934" s="97"/>
      <c r="L2934" s="427"/>
      <c r="M2934" s="428" t="s">
        <v>9445</v>
      </c>
      <c r="N2934" s="19" t="n">
        <v>2.09</v>
      </c>
      <c r="O2934" s="650" t="s">
        <v>364</v>
      </c>
      <c r="P2934" s="19" t="n">
        <v>1</v>
      </c>
      <c r="Q2934" s="15" t="s">
        <v>45</v>
      </c>
    </row>
    <row r="2935" customFormat="false" ht="13.8" hidden="false" customHeight="false" outlineLevel="0" collapsed="false">
      <c r="A2935" s="348" t="s">
        <v>3427</v>
      </c>
      <c r="B2935" s="19" t="s">
        <v>1114</v>
      </c>
      <c r="C2935" s="324" t="s">
        <v>9446</v>
      </c>
      <c r="D2935" s="19" t="s">
        <v>476</v>
      </c>
      <c r="E2935" s="19" t="s">
        <v>9447</v>
      </c>
      <c r="F2935" s="19" t="s">
        <v>9448</v>
      </c>
      <c r="G2935" s="19" t="n">
        <v>2200</v>
      </c>
      <c r="H2935" s="97"/>
      <c r="I2935" s="97"/>
      <c r="J2935" s="97"/>
      <c r="K2935" s="97"/>
      <c r="L2935" s="97"/>
      <c r="M2935" s="19" t="s">
        <v>9449</v>
      </c>
      <c r="N2935" s="19" t="n">
        <v>1.09</v>
      </c>
      <c r="O2935" s="662" t="s">
        <v>1187</v>
      </c>
      <c r="P2935" s="19" t="n">
        <v>1</v>
      </c>
      <c r="Q2935" s="15" t="s">
        <v>45</v>
      </c>
    </row>
    <row r="2936" customFormat="false" ht="13.8" hidden="false" customHeight="false" outlineLevel="0" collapsed="false">
      <c r="A2936" s="348" t="s">
        <v>3024</v>
      </c>
      <c r="B2936" s="19" t="s">
        <v>9450</v>
      </c>
      <c r="C2936" s="24" t="s">
        <v>9451</v>
      </c>
      <c r="D2936" s="19" t="s">
        <v>8766</v>
      </c>
      <c r="E2936" s="19" t="s">
        <v>9452</v>
      </c>
      <c r="F2936" s="19" t="s">
        <v>9453</v>
      </c>
      <c r="G2936" s="19" t="n">
        <v>2500</v>
      </c>
      <c r="H2936" s="97"/>
      <c r="I2936" s="97"/>
      <c r="J2936" s="97"/>
      <c r="K2936" s="97"/>
      <c r="L2936" s="97"/>
      <c r="M2936" s="19" t="s">
        <v>9454</v>
      </c>
      <c r="N2936" s="19" t="n">
        <v>2.09</v>
      </c>
      <c r="O2936" s="662" t="s">
        <v>1187</v>
      </c>
      <c r="P2936" s="19" t="n">
        <v>1</v>
      </c>
      <c r="Q2936" s="15" t="s">
        <v>45</v>
      </c>
    </row>
    <row r="2937" customFormat="false" ht="13.8" hidden="false" customHeight="false" outlineLevel="0" collapsed="false">
      <c r="A2937" s="348" t="s">
        <v>3028</v>
      </c>
      <c r="B2937" s="97"/>
      <c r="C2937" s="91" t="s">
        <v>9455</v>
      </c>
      <c r="D2937" s="19" t="s">
        <v>476</v>
      </c>
      <c r="E2937" s="91" t="s">
        <v>9456</v>
      </c>
      <c r="F2937" s="19" t="s">
        <v>9457</v>
      </c>
      <c r="G2937" s="19" t="n">
        <v>4000</v>
      </c>
      <c r="H2937" s="97"/>
      <c r="I2937" s="97"/>
      <c r="J2937" s="97"/>
      <c r="K2937" s="97"/>
      <c r="L2937" s="97"/>
      <c r="M2937" s="97"/>
      <c r="N2937" s="97"/>
      <c r="O2937" s="662" t="s">
        <v>1187</v>
      </c>
      <c r="P2937" s="19" t="n">
        <v>1</v>
      </c>
      <c r="Q2937" s="15" t="s">
        <v>45</v>
      </c>
    </row>
    <row r="2938" customFormat="false" ht="13.8" hidden="false" customHeight="false" outlineLevel="0" collapsed="false">
      <c r="A2938" s="348" t="s">
        <v>3031</v>
      </c>
      <c r="B2938" s="19" t="n">
        <v>14.4</v>
      </c>
      <c r="C2938" s="19" t="n">
        <v>79165909616</v>
      </c>
      <c r="D2938" s="19" t="s">
        <v>8766</v>
      </c>
      <c r="E2938" s="19" t="s">
        <v>9458</v>
      </c>
      <c r="F2938" s="19" t="s">
        <v>102</v>
      </c>
      <c r="G2938" s="19" t="s">
        <v>933</v>
      </c>
      <c r="H2938" s="97"/>
      <c r="I2938" s="97"/>
      <c r="J2938" s="97"/>
      <c r="K2938" s="97"/>
      <c r="L2938" s="97"/>
      <c r="M2938" s="97"/>
      <c r="N2938" s="97"/>
      <c r="O2938" s="659" t="s">
        <v>9459</v>
      </c>
      <c r="P2938" s="19" t="n">
        <v>1</v>
      </c>
      <c r="Q2938" s="15" t="s">
        <v>45</v>
      </c>
    </row>
    <row r="2939" customFormat="false" ht="13.8" hidden="false" customHeight="false" outlineLevel="0" collapsed="false">
      <c r="A2939" s="348" t="s">
        <v>3037</v>
      </c>
      <c r="B2939" s="19" t="s">
        <v>1067</v>
      </c>
      <c r="C2939" s="19" t="s">
        <v>9460</v>
      </c>
      <c r="D2939" s="19" t="s">
        <v>476</v>
      </c>
      <c r="E2939" s="91" t="s">
        <v>9461</v>
      </c>
      <c r="F2939" s="19" t="s">
        <v>9462</v>
      </c>
      <c r="G2939" s="19" t="s">
        <v>9463</v>
      </c>
      <c r="H2939" s="97"/>
      <c r="I2939" s="97"/>
      <c r="J2939" s="97"/>
      <c r="K2939" s="97"/>
      <c r="L2939" s="97"/>
      <c r="M2939" s="97"/>
      <c r="N2939" s="97"/>
      <c r="O2939" s="651" t="s">
        <v>4921</v>
      </c>
      <c r="P2939" s="19" t="n">
        <v>1</v>
      </c>
      <c r="Q2939" s="15" t="s">
        <v>45</v>
      </c>
    </row>
    <row r="2940" customFormat="false" ht="13.8" hidden="false" customHeight="false" outlineLevel="0" collapsed="false">
      <c r="A2940" s="348" t="s">
        <v>3043</v>
      </c>
      <c r="B2940" s="97"/>
      <c r="C2940" s="440" t="s">
        <v>9464</v>
      </c>
      <c r="D2940" s="97"/>
      <c r="F2940" s="97"/>
      <c r="G2940" s="97"/>
      <c r="H2940" s="97"/>
      <c r="I2940" s="97"/>
      <c r="J2940" s="97"/>
      <c r="K2940" s="97"/>
      <c r="L2940" s="97"/>
      <c r="M2940" s="97"/>
      <c r="N2940" s="97"/>
      <c r="O2940" s="137" t="s">
        <v>9465</v>
      </c>
      <c r="P2940" s="19" t="n">
        <v>1</v>
      </c>
      <c r="Q2940" s="15" t="s">
        <v>45</v>
      </c>
    </row>
    <row r="2941" customFormat="false" ht="13.8" hidden="false" customHeight="false" outlineLevel="0" collapsed="false">
      <c r="A2941" s="348" t="s">
        <v>3047</v>
      </c>
      <c r="B2941" s="19" t="n">
        <v>15.15</v>
      </c>
      <c r="C2941" s="19" t="s">
        <v>9466</v>
      </c>
      <c r="D2941" s="19" t="s">
        <v>8766</v>
      </c>
      <c r="E2941" s="19" t="s">
        <v>9467</v>
      </c>
      <c r="F2941" s="19" t="s">
        <v>9307</v>
      </c>
      <c r="G2941" s="19" t="s">
        <v>9468</v>
      </c>
      <c r="H2941" s="97"/>
      <c r="I2941" s="97"/>
      <c r="J2941" s="97"/>
      <c r="K2941" s="97"/>
      <c r="L2941" s="97"/>
      <c r="M2941" s="97"/>
      <c r="N2941" s="97"/>
      <c r="O2941" s="675" t="s">
        <v>9469</v>
      </c>
      <c r="P2941" s="97"/>
      <c r="Q2941" s="15" t="s">
        <v>45</v>
      </c>
    </row>
    <row r="2942" customFormat="false" ht="13.8" hidden="false" customHeight="false" outlineLevel="0" collapsed="false">
      <c r="A2942" s="348" t="s">
        <v>3053</v>
      </c>
      <c r="B2942" s="19" t="n">
        <v>15.35</v>
      </c>
      <c r="C2942" s="19" t="s">
        <v>9470</v>
      </c>
      <c r="D2942" s="19" t="s">
        <v>8766</v>
      </c>
      <c r="E2942" s="19" t="s">
        <v>9471</v>
      </c>
      <c r="F2942" s="19" t="s">
        <v>9472</v>
      </c>
      <c r="G2942" s="19" t="s">
        <v>506</v>
      </c>
      <c r="H2942" s="97"/>
      <c r="I2942" s="97"/>
      <c r="J2942" s="97"/>
      <c r="K2942" s="97"/>
      <c r="L2942" s="97"/>
      <c r="M2942" s="97"/>
      <c r="N2942" s="97"/>
      <c r="O2942" s="676" t="s">
        <v>9473</v>
      </c>
      <c r="P2942" s="97"/>
      <c r="Q2942" s="15" t="s">
        <v>45</v>
      </c>
    </row>
    <row r="2943" customFormat="false" ht="13.8" hidden="false" customHeight="false" outlineLevel="0" collapsed="false">
      <c r="A2943" s="348" t="s">
        <v>3058</v>
      </c>
      <c r="B2943" s="19" t="n">
        <v>17.3</v>
      </c>
      <c r="C2943" s="113" t="s">
        <v>9474</v>
      </c>
      <c r="D2943" s="19" t="s">
        <v>8766</v>
      </c>
      <c r="E2943" s="33" t="s">
        <v>9475</v>
      </c>
      <c r="F2943" s="19" t="s">
        <v>9476</v>
      </c>
      <c r="G2943" s="19" t="n">
        <v>4400</v>
      </c>
      <c r="H2943" s="97"/>
      <c r="I2943" s="97"/>
      <c r="J2943" s="97"/>
      <c r="K2943" s="97"/>
      <c r="L2943" s="97"/>
      <c r="M2943" s="19" t="s">
        <v>9477</v>
      </c>
      <c r="N2943" s="19" t="n">
        <v>1.09</v>
      </c>
      <c r="O2943" s="662" t="s">
        <v>1187</v>
      </c>
      <c r="P2943" s="97"/>
      <c r="Q2943" s="15" t="s">
        <v>45</v>
      </c>
    </row>
    <row r="2944" customFormat="false" ht="13.8" hidden="false" customHeight="false" outlineLevel="0" collapsed="false">
      <c r="A2944" s="348" t="s">
        <v>3058</v>
      </c>
      <c r="B2944" s="19" t="n">
        <v>18.31</v>
      </c>
      <c r="C2944" s="363" t="s">
        <v>9478</v>
      </c>
      <c r="D2944" s="19" t="s">
        <v>8766</v>
      </c>
      <c r="E2944" s="19" t="s">
        <v>9479</v>
      </c>
      <c r="F2944" s="19" t="s">
        <v>9480</v>
      </c>
      <c r="G2944" s="19" t="s">
        <v>3858</v>
      </c>
      <c r="H2944" s="97"/>
      <c r="I2944" s="97"/>
      <c r="J2944" s="97"/>
      <c r="K2944" s="97"/>
      <c r="L2944" s="97"/>
      <c r="M2944" s="97"/>
      <c r="N2944" s="97"/>
      <c r="O2944" s="668" t="s">
        <v>9481</v>
      </c>
      <c r="P2944" s="97"/>
      <c r="Q2944" s="15" t="s">
        <v>45</v>
      </c>
    </row>
    <row r="2945" customFormat="false" ht="13.8" hidden="false" customHeight="false" outlineLevel="0" collapsed="false">
      <c r="A2945" s="3" t="s">
        <v>34</v>
      </c>
      <c r="B2945" s="59" t="s">
        <v>1</v>
      </c>
      <c r="C2945" s="4" t="s">
        <v>35</v>
      </c>
      <c r="D2945" s="4" t="s">
        <v>3</v>
      </c>
      <c r="E2945" s="4" t="s">
        <v>1021</v>
      </c>
      <c r="F2945" s="5" t="s">
        <v>37</v>
      </c>
      <c r="G2945" s="4" t="s">
        <v>38</v>
      </c>
      <c r="H2945" s="6" t="s">
        <v>39</v>
      </c>
      <c r="I2945" s="6"/>
      <c r="J2945" s="6"/>
      <c r="K2945" s="6" t="s">
        <v>40</v>
      </c>
      <c r="L2945" s="6"/>
      <c r="M2945" s="4" t="s">
        <v>41</v>
      </c>
      <c r="N2945" s="6" t="s">
        <v>42</v>
      </c>
      <c r="O2945" s="370" t="s">
        <v>43</v>
      </c>
      <c r="P2945" s="4" t="s">
        <v>44</v>
      </c>
      <c r="Q2945" s="15" t="s">
        <v>45</v>
      </c>
    </row>
    <row r="2946" customFormat="false" ht="13.8" hidden="false" customHeight="false" outlineLevel="0" collapsed="false">
      <c r="A2946" s="105" t="n">
        <v>43344</v>
      </c>
      <c r="B2946" s="465" t="s">
        <v>403</v>
      </c>
      <c r="C2946" s="9"/>
      <c r="D2946" s="9"/>
      <c r="E2946" s="10"/>
      <c r="F2946" s="11" t="n">
        <f aca="false">G2946+H2946+K2946</f>
        <v>44800</v>
      </c>
      <c r="G2946" s="12" t="n">
        <f aca="false">SUM(G2947:G2955)</f>
        <v>44800</v>
      </c>
      <c r="H2946" s="115" t="n">
        <f aca="false">SUM(H2947:H2955)</f>
        <v>0</v>
      </c>
      <c r="I2946" s="12"/>
      <c r="J2946" s="12"/>
      <c r="K2946" s="12" t="n">
        <f aca="false">SUM(K2947:K2983)</f>
        <v>0</v>
      </c>
      <c r="L2946" s="12"/>
      <c r="M2946" s="466"/>
      <c r="N2946" s="466"/>
      <c r="O2946" s="9"/>
      <c r="P2946" s="12" t="n">
        <f aca="false">SUM(P2947:P24895)</f>
        <v>2.53562146578358E+029</v>
      </c>
      <c r="Q2946" s="15" t="s">
        <v>45</v>
      </c>
    </row>
    <row r="2947" customFormat="false" ht="13.8" hidden="false" customHeight="false" outlineLevel="0" collapsed="false">
      <c r="A2947" s="348" t="s">
        <v>1810</v>
      </c>
      <c r="B2947" s="19" t="n">
        <v>10.2</v>
      </c>
      <c r="C2947" s="19" t="s">
        <v>9482</v>
      </c>
      <c r="D2947" s="19" t="s">
        <v>8766</v>
      </c>
      <c r="E2947" s="19" t="s">
        <v>9483</v>
      </c>
      <c r="F2947" s="19" t="s">
        <v>9484</v>
      </c>
      <c r="G2947" s="19" t="s">
        <v>614</v>
      </c>
      <c r="H2947" s="97"/>
      <c r="I2947" s="97"/>
      <c r="J2947" s="97"/>
      <c r="K2947" s="97"/>
      <c r="L2947" s="97"/>
      <c r="M2947" s="97"/>
      <c r="N2947" s="97"/>
      <c r="O2947" s="663" t="s">
        <v>9485</v>
      </c>
      <c r="P2947" s="19" t="n">
        <v>1</v>
      </c>
      <c r="Q2947" s="15" t="s">
        <v>45</v>
      </c>
    </row>
    <row r="2948" customFormat="false" ht="13.8" hidden="false" customHeight="false" outlineLevel="0" collapsed="false">
      <c r="A2948" s="348" t="s">
        <v>1814</v>
      </c>
      <c r="B2948" s="19" t="s">
        <v>449</v>
      </c>
      <c r="C2948" s="19" t="s">
        <v>9486</v>
      </c>
      <c r="D2948" s="19" t="s">
        <v>8766</v>
      </c>
      <c r="E2948" s="19" t="s">
        <v>9487</v>
      </c>
      <c r="F2948" s="19" t="s">
        <v>9488</v>
      </c>
      <c r="G2948" s="19" t="s">
        <v>949</v>
      </c>
      <c r="H2948" s="97"/>
      <c r="I2948" s="97"/>
      <c r="J2948" s="97"/>
      <c r="K2948" s="97"/>
      <c r="L2948" s="97"/>
      <c r="M2948" s="97"/>
      <c r="N2948" s="97"/>
      <c r="O2948" s="539" t="s">
        <v>9489</v>
      </c>
      <c r="P2948" s="19" t="n">
        <v>1</v>
      </c>
      <c r="Q2948" s="15" t="s">
        <v>45</v>
      </c>
    </row>
    <row r="2949" customFormat="false" ht="13.8" hidden="false" customHeight="false" outlineLevel="0" collapsed="false">
      <c r="A2949" s="348" t="s">
        <v>1819</v>
      </c>
      <c r="B2949" s="19" t="n">
        <v>10.55</v>
      </c>
      <c r="C2949" s="19" t="s">
        <v>9490</v>
      </c>
      <c r="D2949" s="19" t="s">
        <v>8766</v>
      </c>
      <c r="E2949" s="19" t="s">
        <v>9487</v>
      </c>
      <c r="F2949" s="19" t="s">
        <v>9491</v>
      </c>
      <c r="G2949" s="19" t="s">
        <v>3388</v>
      </c>
      <c r="H2949" s="97"/>
      <c r="I2949" s="97"/>
      <c r="J2949" s="97"/>
      <c r="K2949" s="97"/>
      <c r="L2949" s="97"/>
      <c r="M2949" s="97"/>
      <c r="N2949" s="97"/>
      <c r="O2949" s="539" t="s">
        <v>9492</v>
      </c>
      <c r="P2949" s="19" t="n">
        <v>1</v>
      </c>
      <c r="Q2949" s="15" t="s">
        <v>45</v>
      </c>
    </row>
    <row r="2950" customFormat="false" ht="13.8" hidden="false" customHeight="false" outlineLevel="0" collapsed="false">
      <c r="A2950" s="348" t="s">
        <v>1673</v>
      </c>
      <c r="B2950" s="19" t="n">
        <v>11</v>
      </c>
      <c r="C2950" s="19" t="s">
        <v>9493</v>
      </c>
      <c r="D2950" s="19" t="s">
        <v>8766</v>
      </c>
      <c r="E2950" s="33" t="s">
        <v>9494</v>
      </c>
      <c r="F2950" s="19" t="s">
        <v>9495</v>
      </c>
      <c r="G2950" s="19" t="n">
        <v>4700</v>
      </c>
      <c r="H2950" s="97"/>
      <c r="I2950" s="97"/>
      <c r="J2950" s="97"/>
      <c r="K2950" s="97"/>
      <c r="L2950" s="97"/>
      <c r="M2950" s="19" t="s">
        <v>9496</v>
      </c>
      <c r="N2950" s="19" t="n">
        <v>1.09</v>
      </c>
      <c r="O2950" s="662" t="s">
        <v>1187</v>
      </c>
      <c r="P2950" s="19" t="n">
        <v>1</v>
      </c>
      <c r="Q2950" s="15" t="s">
        <v>45</v>
      </c>
    </row>
    <row r="2951" customFormat="false" ht="13.8" hidden="false" customHeight="false" outlineLevel="0" collapsed="false">
      <c r="A2951" s="348" t="s">
        <v>1678</v>
      </c>
      <c r="B2951" s="19" t="n">
        <v>11.15</v>
      </c>
      <c r="C2951" s="19" t="s">
        <v>9497</v>
      </c>
      <c r="D2951" s="19" t="s">
        <v>9498</v>
      </c>
      <c r="E2951" s="91" t="s">
        <v>9499</v>
      </c>
      <c r="F2951" s="19" t="s">
        <v>9500</v>
      </c>
      <c r="G2951" s="19" t="n">
        <v>26600</v>
      </c>
      <c r="H2951" s="97"/>
      <c r="I2951" s="97"/>
      <c r="J2951" s="97"/>
      <c r="K2951" s="97"/>
      <c r="L2951" s="97"/>
      <c r="M2951" s="19" t="s">
        <v>9501</v>
      </c>
      <c r="N2951" s="19" t="n">
        <v>4.09</v>
      </c>
      <c r="O2951" s="662" t="s">
        <v>1187</v>
      </c>
      <c r="P2951" s="19" t="n">
        <v>1</v>
      </c>
      <c r="Q2951" s="15" t="s">
        <v>45</v>
      </c>
    </row>
    <row r="2952" customFormat="false" ht="13.8" hidden="false" customHeight="false" outlineLevel="0" collapsed="false">
      <c r="A2952" s="348" t="s">
        <v>1732</v>
      </c>
      <c r="B2952" s="19" t="n">
        <v>11.5</v>
      </c>
      <c r="C2952" s="91" t="s">
        <v>9502</v>
      </c>
      <c r="D2952" s="19" t="s">
        <v>8766</v>
      </c>
      <c r="E2952" s="19" t="s">
        <v>9503</v>
      </c>
      <c r="F2952" s="19" t="s">
        <v>9504</v>
      </c>
      <c r="G2952" s="19" t="n">
        <v>6500</v>
      </c>
      <c r="H2952" s="97"/>
      <c r="I2952" s="97"/>
      <c r="J2952" s="97"/>
      <c r="K2952" s="97"/>
      <c r="L2952" s="97"/>
      <c r="M2952" s="19" t="s">
        <v>9505</v>
      </c>
      <c r="N2952" s="19" t="n">
        <v>3.09</v>
      </c>
      <c r="O2952" s="662" t="s">
        <v>1187</v>
      </c>
      <c r="P2952" s="19" t="n">
        <v>1</v>
      </c>
      <c r="Q2952" s="15" t="s">
        <v>45</v>
      </c>
    </row>
    <row r="2953" customFormat="false" ht="13.8" hidden="false" customHeight="false" outlineLevel="0" collapsed="false">
      <c r="A2953" s="348" t="s">
        <v>1833</v>
      </c>
      <c r="B2953" s="19" t="s">
        <v>227</v>
      </c>
      <c r="C2953" s="19" t="s">
        <v>9506</v>
      </c>
      <c r="D2953" s="19" t="s">
        <v>8766</v>
      </c>
      <c r="E2953" s="19" t="s">
        <v>9507</v>
      </c>
      <c r="F2953" s="19" t="s">
        <v>9508</v>
      </c>
      <c r="G2953" s="19" t="s">
        <v>1776</v>
      </c>
      <c r="H2953" s="97"/>
      <c r="I2953" s="97"/>
      <c r="J2953" s="97"/>
      <c r="K2953" s="97"/>
      <c r="L2953" s="97"/>
      <c r="M2953" s="97"/>
      <c r="N2953" s="97"/>
      <c r="O2953" s="677" t="s">
        <v>9509</v>
      </c>
      <c r="P2953" s="97"/>
      <c r="Q2953" s="15" t="s">
        <v>45</v>
      </c>
    </row>
    <row r="2954" customFormat="false" ht="13.8" hidden="false" customHeight="false" outlineLevel="0" collapsed="false">
      <c r="A2954" s="348" t="s">
        <v>1839</v>
      </c>
      <c r="B2954" s="19" t="s">
        <v>371</v>
      </c>
      <c r="C2954" s="19" t="s">
        <v>9460</v>
      </c>
      <c r="D2954" s="19" t="s">
        <v>9510</v>
      </c>
      <c r="E2954" s="91" t="s">
        <v>9511</v>
      </c>
      <c r="F2954" s="19" t="s">
        <v>9462</v>
      </c>
      <c r="G2954" s="19" t="s">
        <v>9463</v>
      </c>
      <c r="H2954" s="97"/>
      <c r="I2954" s="97"/>
      <c r="J2954" s="97"/>
      <c r="K2954" s="97"/>
      <c r="L2954" s="97"/>
      <c r="M2954" s="97"/>
      <c r="N2954" s="97"/>
      <c r="O2954" s="651" t="s">
        <v>9512</v>
      </c>
      <c r="P2954" s="97"/>
      <c r="Q2954" s="15" t="s">
        <v>45</v>
      </c>
    </row>
    <row r="2955" customFormat="false" ht="13.8" hidden="false" customHeight="false" outlineLevel="0" collapsed="false">
      <c r="A2955" s="348" t="s">
        <v>1746</v>
      </c>
      <c r="B2955" s="19" t="s">
        <v>1483</v>
      </c>
      <c r="C2955" s="19" t="s">
        <v>9513</v>
      </c>
      <c r="D2955" s="19" t="s">
        <v>476</v>
      </c>
      <c r="E2955" s="19" t="s">
        <v>9514</v>
      </c>
      <c r="F2955" s="19" t="s">
        <v>9515</v>
      </c>
      <c r="G2955" s="19" t="n">
        <v>7000</v>
      </c>
      <c r="H2955" s="97"/>
      <c r="I2955" s="97"/>
      <c r="J2955" s="97"/>
      <c r="K2955" s="97"/>
      <c r="L2955" s="97"/>
      <c r="M2955" s="97"/>
      <c r="N2955" s="19" t="n">
        <v>2.09</v>
      </c>
      <c r="O2955" s="662" t="s">
        <v>1187</v>
      </c>
      <c r="P2955" s="97"/>
      <c r="Q2955" s="15" t="s">
        <v>45</v>
      </c>
    </row>
    <row r="2956" customFormat="false" ht="13.8" hidden="false" customHeight="false" outlineLevel="0" collapsed="false">
      <c r="A2956" s="3" t="s">
        <v>34</v>
      </c>
      <c r="B2956" s="59" t="s">
        <v>1</v>
      </c>
      <c r="C2956" s="4" t="s">
        <v>35</v>
      </c>
      <c r="D2956" s="4" t="s">
        <v>3</v>
      </c>
      <c r="E2956" s="4" t="s">
        <v>1021</v>
      </c>
      <c r="F2956" s="5" t="s">
        <v>37</v>
      </c>
      <c r="G2956" s="4" t="s">
        <v>38</v>
      </c>
      <c r="H2956" s="6" t="s">
        <v>39</v>
      </c>
      <c r="I2956" s="6"/>
      <c r="J2956" s="6"/>
      <c r="K2956" s="6" t="s">
        <v>40</v>
      </c>
      <c r="L2956" s="6"/>
      <c r="M2956" s="4" t="s">
        <v>41</v>
      </c>
      <c r="N2956" s="6" t="s">
        <v>42</v>
      </c>
      <c r="O2956" s="370" t="s">
        <v>43</v>
      </c>
      <c r="P2956" s="4" t="s">
        <v>44</v>
      </c>
      <c r="Q2956" s="15" t="s">
        <v>45</v>
      </c>
    </row>
    <row r="2957" customFormat="false" ht="13.8" hidden="false" customHeight="false" outlineLevel="0" collapsed="false">
      <c r="A2957" s="105" t="n">
        <v>43346</v>
      </c>
      <c r="B2957" s="465" t="s">
        <v>422</v>
      </c>
      <c r="C2957" s="9"/>
      <c r="D2957" s="9"/>
      <c r="E2957" s="10"/>
      <c r="F2957" s="11" t="n">
        <f aca="false">G2957+H2957+K2957</f>
        <v>47550</v>
      </c>
      <c r="G2957" s="12" t="n">
        <f aca="false">SUM(G2958:G2985)</f>
        <v>30550</v>
      </c>
      <c r="H2957" s="115" t="n">
        <f aca="false">SUM(H2958:H2985)</f>
        <v>17000</v>
      </c>
      <c r="I2957" s="12"/>
      <c r="J2957" s="12"/>
      <c r="K2957" s="12" t="n">
        <f aca="false">SUM(K2958:K2994)</f>
        <v>0</v>
      </c>
      <c r="L2957" s="12"/>
      <c r="M2957" s="466"/>
      <c r="N2957" s="466"/>
      <c r="O2957" s="9"/>
      <c r="P2957" s="12" t="n">
        <f aca="false">SUM(P2958:P24906)</f>
        <v>1.26781073289179E+029</v>
      </c>
      <c r="Q2957" s="15" t="s">
        <v>45</v>
      </c>
    </row>
    <row r="2958" customFormat="false" ht="13.8" hidden="false" customHeight="false" outlineLevel="0" collapsed="false">
      <c r="A2958" s="348" t="s">
        <v>1810</v>
      </c>
      <c r="B2958" s="20" t="n">
        <v>43141</v>
      </c>
      <c r="C2958" s="19" t="s">
        <v>9516</v>
      </c>
      <c r="D2958" s="19" t="s">
        <v>476</v>
      </c>
      <c r="E2958" s="91" t="s">
        <v>9517</v>
      </c>
      <c r="F2958" s="19" t="s">
        <v>9518</v>
      </c>
      <c r="G2958" s="19" t="s">
        <v>797</v>
      </c>
      <c r="H2958" s="97"/>
      <c r="I2958" s="97"/>
      <c r="J2958" s="97"/>
      <c r="K2958" s="97"/>
      <c r="L2958" s="97"/>
      <c r="M2958" s="97"/>
      <c r="N2958" s="97"/>
      <c r="O2958" s="451" t="s">
        <v>9519</v>
      </c>
      <c r="P2958" s="19" t="n">
        <v>1</v>
      </c>
      <c r="Q2958" s="15" t="s">
        <v>45</v>
      </c>
    </row>
    <row r="2959" customFormat="false" ht="13.8" hidden="false" customHeight="false" outlineLevel="0" collapsed="false">
      <c r="A2959" s="348" t="s">
        <v>1814</v>
      </c>
      <c r="B2959" s="150" t="n">
        <v>43414</v>
      </c>
      <c r="C2959" s="19" t="s">
        <v>9520</v>
      </c>
      <c r="D2959" s="19" t="s">
        <v>476</v>
      </c>
      <c r="E2959" s="91" t="s">
        <v>9521</v>
      </c>
      <c r="F2959" s="19" t="s">
        <v>9522</v>
      </c>
      <c r="G2959" s="97"/>
      <c r="H2959" s="97"/>
      <c r="I2959" s="97"/>
      <c r="J2959" s="97"/>
      <c r="K2959" s="97"/>
      <c r="L2959" s="97"/>
      <c r="M2959" s="97"/>
      <c r="N2959" s="97"/>
      <c r="O2959" s="154" t="s">
        <v>9523</v>
      </c>
      <c r="P2959" s="19" t="n">
        <v>1</v>
      </c>
      <c r="Q2959" s="15" t="s">
        <v>45</v>
      </c>
    </row>
    <row r="2960" customFormat="false" ht="13.8" hidden="false" customHeight="false" outlineLevel="0" collapsed="false">
      <c r="A2960" s="348" t="s">
        <v>1819</v>
      </c>
      <c r="B2960" s="19" t="s">
        <v>9524</v>
      </c>
      <c r="C2960" s="19" t="s">
        <v>9525</v>
      </c>
      <c r="D2960" s="19" t="s">
        <v>476</v>
      </c>
      <c r="E2960" s="91" t="s">
        <v>9526</v>
      </c>
      <c r="F2960" s="19" t="s">
        <v>755</v>
      </c>
      <c r="G2960" s="19" t="n">
        <v>3050</v>
      </c>
      <c r="H2960" s="97"/>
      <c r="I2960" s="97"/>
      <c r="J2960" s="97"/>
      <c r="K2960" s="97"/>
      <c r="L2960" s="97"/>
      <c r="M2960" s="19" t="s">
        <v>9527</v>
      </c>
      <c r="N2960" s="20" t="n">
        <v>43346</v>
      </c>
      <c r="O2960" s="662" t="s">
        <v>1187</v>
      </c>
      <c r="P2960" s="19" t="n">
        <v>1</v>
      </c>
      <c r="Q2960" s="15" t="s">
        <v>45</v>
      </c>
    </row>
    <row r="2961" customFormat="false" ht="13.8" hidden="false" customHeight="false" outlineLevel="0" collapsed="false">
      <c r="A2961" s="348" t="s">
        <v>1673</v>
      </c>
      <c r="B2961" s="19" t="n">
        <v>10.2</v>
      </c>
      <c r="C2961" s="113" t="s">
        <v>5911</v>
      </c>
      <c r="D2961" s="19" t="s">
        <v>8766</v>
      </c>
      <c r="E2961" s="91" t="s">
        <v>9528</v>
      </c>
      <c r="F2961" s="19" t="s">
        <v>102</v>
      </c>
      <c r="G2961" s="19" t="s">
        <v>364</v>
      </c>
      <c r="H2961" s="97"/>
      <c r="I2961" s="97"/>
      <c r="J2961" s="97"/>
      <c r="K2961" s="97"/>
      <c r="L2961" s="97"/>
      <c r="M2961" s="19" t="s">
        <v>5914</v>
      </c>
      <c r="N2961" s="19" t="n">
        <v>9.09</v>
      </c>
      <c r="O2961" s="19" t="s">
        <v>9529</v>
      </c>
      <c r="P2961" s="19" t="n">
        <v>1</v>
      </c>
      <c r="Q2961" s="15" t="s">
        <v>45</v>
      </c>
    </row>
    <row r="2962" customFormat="false" ht="13.8" hidden="false" customHeight="false" outlineLevel="0" collapsed="false">
      <c r="A2962" s="348" t="s">
        <v>1678</v>
      </c>
      <c r="B2962" s="110" t="n">
        <v>0.431944444444444</v>
      </c>
      <c r="C2962" s="19" t="n">
        <v>89162791312</v>
      </c>
      <c r="D2962" s="19" t="s">
        <v>110</v>
      </c>
      <c r="E2962" s="19" t="s">
        <v>9530</v>
      </c>
      <c r="F2962" s="19" t="s">
        <v>9531</v>
      </c>
      <c r="G2962" s="19" t="s">
        <v>4061</v>
      </c>
      <c r="H2962" s="97"/>
      <c r="I2962" s="97"/>
      <c r="J2962" s="97"/>
      <c r="K2962" s="97"/>
      <c r="L2962" s="97"/>
      <c r="M2962" s="97"/>
      <c r="N2962" s="97"/>
      <c r="O2962" s="514" t="s">
        <v>8829</v>
      </c>
      <c r="P2962" s="19" t="n">
        <v>1</v>
      </c>
      <c r="Q2962" s="15" t="s">
        <v>45</v>
      </c>
    </row>
    <row r="2963" customFormat="false" ht="13.8" hidden="false" customHeight="false" outlineLevel="0" collapsed="false">
      <c r="A2963" s="348" t="s">
        <v>1732</v>
      </c>
      <c r="B2963" s="19" t="n">
        <v>10.3</v>
      </c>
      <c r="C2963" s="113" t="s">
        <v>9532</v>
      </c>
      <c r="D2963" s="19" t="s">
        <v>8766</v>
      </c>
      <c r="E2963" s="91" t="s">
        <v>9533</v>
      </c>
      <c r="F2963" s="19" t="s">
        <v>9534</v>
      </c>
      <c r="G2963" s="19" t="n">
        <v>600</v>
      </c>
      <c r="H2963" s="97"/>
      <c r="I2963" s="97"/>
      <c r="J2963" s="97"/>
      <c r="K2963" s="97"/>
      <c r="L2963" s="97"/>
      <c r="M2963" s="19" t="s">
        <v>9535</v>
      </c>
      <c r="N2963" s="19" t="n">
        <v>8.09</v>
      </c>
      <c r="O2963" s="19" t="s">
        <v>9529</v>
      </c>
      <c r="P2963" s="19" t="n">
        <v>1</v>
      </c>
      <c r="Q2963" s="15" t="s">
        <v>45</v>
      </c>
    </row>
    <row r="2964" customFormat="false" ht="13.8" hidden="false" customHeight="false" outlineLevel="0" collapsed="false">
      <c r="A2964" s="348" t="s">
        <v>1833</v>
      </c>
      <c r="B2964" s="19" t="s">
        <v>4057</v>
      </c>
      <c r="C2964" s="19" t="n">
        <v>89162913966</v>
      </c>
      <c r="D2964" s="19" t="s">
        <v>476</v>
      </c>
      <c r="E2964" s="19" t="s">
        <v>9536</v>
      </c>
      <c r="F2964" s="19" t="s">
        <v>102</v>
      </c>
      <c r="G2964" s="19" t="s">
        <v>564</v>
      </c>
      <c r="H2964" s="97"/>
      <c r="I2964" s="97"/>
      <c r="J2964" s="97"/>
      <c r="K2964" s="97"/>
      <c r="L2964" s="97"/>
      <c r="M2964" s="97"/>
      <c r="N2964" s="97"/>
      <c r="O2964" s="663" t="s">
        <v>9537</v>
      </c>
      <c r="P2964" s="19" t="n">
        <v>1</v>
      </c>
      <c r="Q2964" s="15" t="s">
        <v>45</v>
      </c>
    </row>
    <row r="2965" customFormat="false" ht="13.8" hidden="false" customHeight="false" outlineLevel="0" collapsed="false">
      <c r="A2965" s="348" t="s">
        <v>1839</v>
      </c>
      <c r="B2965" s="110" t="n">
        <v>0.452083333333333</v>
      </c>
      <c r="C2965" s="363" t="s">
        <v>9538</v>
      </c>
      <c r="D2965" s="19" t="s">
        <v>476</v>
      </c>
      <c r="E2965" s="19" t="s">
        <v>9539</v>
      </c>
      <c r="F2965" s="97"/>
      <c r="G2965" s="97"/>
      <c r="H2965" s="97"/>
      <c r="I2965" s="97"/>
      <c r="J2965" s="97"/>
      <c r="K2965" s="97"/>
      <c r="L2965" s="97"/>
      <c r="M2965" s="97"/>
      <c r="N2965" s="97"/>
      <c r="O2965" s="363" t="s">
        <v>9540</v>
      </c>
      <c r="P2965" s="19" t="n">
        <v>1</v>
      </c>
      <c r="Q2965" s="15" t="s">
        <v>45</v>
      </c>
    </row>
    <row r="2966" customFormat="false" ht="13.8" hidden="false" customHeight="false" outlineLevel="0" collapsed="false">
      <c r="A2966" s="348" t="s">
        <v>1746</v>
      </c>
      <c r="B2966" s="110" t="n">
        <v>0.416666666666667</v>
      </c>
      <c r="C2966" s="91" t="s">
        <v>9541</v>
      </c>
      <c r="D2966" s="19" t="s">
        <v>110</v>
      </c>
      <c r="E2966" s="19" t="s">
        <v>129</v>
      </c>
      <c r="F2966" s="19" t="s">
        <v>9542</v>
      </c>
      <c r="G2966" s="97"/>
      <c r="H2966" s="19" t="n">
        <v>3800</v>
      </c>
      <c r="I2966" s="97"/>
      <c r="J2966" s="97"/>
      <c r="K2966" s="97"/>
      <c r="L2966" s="97"/>
      <c r="M2966" s="97"/>
      <c r="N2966" s="97"/>
      <c r="O2966" s="662" t="s">
        <v>1187</v>
      </c>
      <c r="P2966" s="19" t="n">
        <v>1</v>
      </c>
      <c r="Q2966" s="15" t="s">
        <v>45</v>
      </c>
    </row>
    <row r="2967" customFormat="false" ht="13.8" hidden="false" customHeight="false" outlineLevel="0" collapsed="false">
      <c r="A2967" s="348" t="s">
        <v>1696</v>
      </c>
      <c r="B2967" s="110" t="n">
        <v>0.454861111111111</v>
      </c>
      <c r="C2967" s="19" t="s">
        <v>9543</v>
      </c>
      <c r="D2967" s="19" t="s">
        <v>110</v>
      </c>
      <c r="E2967" s="19" t="s">
        <v>9544</v>
      </c>
      <c r="F2967" s="19" t="s">
        <v>48</v>
      </c>
      <c r="G2967" s="19" t="s">
        <v>1173</v>
      </c>
      <c r="H2967" s="97"/>
      <c r="I2967" s="97"/>
      <c r="J2967" s="97"/>
      <c r="K2967" s="97"/>
      <c r="L2967" s="97"/>
      <c r="M2967" s="97"/>
      <c r="N2967" s="97"/>
      <c r="O2967" s="19" t="s">
        <v>9545</v>
      </c>
      <c r="P2967" s="19" t="n">
        <v>1</v>
      </c>
      <c r="Q2967" s="15" t="s">
        <v>45</v>
      </c>
    </row>
    <row r="2968" customFormat="false" ht="13.8" hidden="false" customHeight="false" outlineLevel="0" collapsed="false">
      <c r="A2968" s="348" t="s">
        <v>1758</v>
      </c>
      <c r="B2968" s="150" t="n">
        <v>43445</v>
      </c>
      <c r="C2968" s="19" t="n">
        <v>89037683238</v>
      </c>
      <c r="D2968" s="19" t="s">
        <v>476</v>
      </c>
      <c r="E2968" s="19" t="s">
        <v>9546</v>
      </c>
      <c r="F2968" s="19" t="s">
        <v>1169</v>
      </c>
      <c r="G2968" s="19" t="s">
        <v>614</v>
      </c>
      <c r="H2968" s="97"/>
      <c r="I2968" s="97"/>
      <c r="J2968" s="97"/>
      <c r="K2968" s="97"/>
      <c r="L2968" s="97"/>
      <c r="M2968" s="97"/>
      <c r="N2968" s="97"/>
      <c r="O2968" s="363" t="s">
        <v>9547</v>
      </c>
      <c r="P2968" s="19" t="n">
        <v>1</v>
      </c>
      <c r="Q2968" s="15" t="s">
        <v>45</v>
      </c>
    </row>
    <row r="2969" customFormat="false" ht="13.8" hidden="false" customHeight="false" outlineLevel="0" collapsed="false">
      <c r="A2969" s="348" t="s">
        <v>1761</v>
      </c>
      <c r="B2969" s="110" t="n">
        <v>0.467361111111111</v>
      </c>
      <c r="C2969" s="19" t="s">
        <v>9548</v>
      </c>
      <c r="D2969" s="19" t="s">
        <v>110</v>
      </c>
      <c r="E2969" s="19" t="s">
        <v>9549</v>
      </c>
      <c r="F2969" s="19" t="s">
        <v>9550</v>
      </c>
      <c r="G2969" s="19" t="n">
        <v>2800</v>
      </c>
      <c r="H2969" s="97"/>
      <c r="I2969" s="97"/>
      <c r="J2969" s="97"/>
      <c r="K2969" s="97"/>
      <c r="L2969" s="97"/>
      <c r="M2969" s="30" t="s">
        <v>9551</v>
      </c>
      <c r="N2969" s="20" t="n">
        <v>43347</v>
      </c>
      <c r="O2969" s="662" t="s">
        <v>1187</v>
      </c>
      <c r="P2969" s="19" t="n">
        <v>1</v>
      </c>
      <c r="Q2969" s="15" t="s">
        <v>45</v>
      </c>
    </row>
    <row r="2970" customFormat="false" ht="13.8" hidden="false" customHeight="false" outlineLevel="0" collapsed="false">
      <c r="A2970" s="348" t="s">
        <v>1765</v>
      </c>
      <c r="B2970" s="19" t="n">
        <v>11.2</v>
      </c>
      <c r="C2970" s="363" t="s">
        <v>9552</v>
      </c>
      <c r="D2970" s="19" t="s">
        <v>8766</v>
      </c>
      <c r="E2970" s="19" t="s">
        <v>9553</v>
      </c>
      <c r="F2970" s="19" t="s">
        <v>9554</v>
      </c>
      <c r="G2970" s="19" t="n">
        <v>5400</v>
      </c>
      <c r="H2970" s="97"/>
      <c r="I2970" s="97"/>
      <c r="J2970" s="97"/>
      <c r="K2970" s="97"/>
      <c r="L2970" s="97"/>
      <c r="M2970" s="19" t="s">
        <v>9555</v>
      </c>
      <c r="N2970" s="19" t="n">
        <v>7.09</v>
      </c>
      <c r="O2970" s="662" t="s">
        <v>1187</v>
      </c>
      <c r="P2970" s="19" t="n">
        <v>1</v>
      </c>
      <c r="Q2970" s="15" t="s">
        <v>45</v>
      </c>
    </row>
    <row r="2971" customFormat="false" ht="13.8" hidden="false" customHeight="false" outlineLevel="0" collapsed="false">
      <c r="A2971" s="348" t="s">
        <v>4300</v>
      </c>
      <c r="B2971" s="97"/>
      <c r="C2971" s="19" t="n">
        <v>89851835334</v>
      </c>
      <c r="D2971" s="19" t="s">
        <v>476</v>
      </c>
      <c r="E2971" s="19" t="s">
        <v>9556</v>
      </c>
      <c r="F2971" s="97"/>
      <c r="G2971" s="97"/>
      <c r="H2971" s="97"/>
      <c r="I2971" s="97"/>
      <c r="J2971" s="97"/>
      <c r="K2971" s="97"/>
      <c r="L2971" s="97"/>
      <c r="M2971" s="97"/>
      <c r="N2971" s="97"/>
      <c r="O2971" s="191" t="s">
        <v>8602</v>
      </c>
      <c r="P2971" s="97"/>
      <c r="Q2971" s="15" t="s">
        <v>45</v>
      </c>
    </row>
    <row r="2972" customFormat="false" ht="13.8" hidden="false" customHeight="false" outlineLevel="0" collapsed="false">
      <c r="A2972" s="348" t="s">
        <v>4304</v>
      </c>
      <c r="B2972" s="19" t="n">
        <v>11.57</v>
      </c>
      <c r="C2972" s="19" t="s">
        <v>9557</v>
      </c>
      <c r="D2972" s="19" t="s">
        <v>8766</v>
      </c>
      <c r="E2972" s="33" t="s">
        <v>9558</v>
      </c>
      <c r="F2972" s="19" t="s">
        <v>9559</v>
      </c>
      <c r="G2972" s="19" t="n">
        <v>1400</v>
      </c>
      <c r="H2972" s="97"/>
      <c r="I2972" s="97"/>
      <c r="J2972" s="97"/>
      <c r="K2972" s="97"/>
      <c r="L2972" s="97"/>
      <c r="M2972" s="19" t="s">
        <v>9560</v>
      </c>
      <c r="N2972" s="19" t="n">
        <v>7.09</v>
      </c>
      <c r="O2972" s="662" t="s">
        <v>1187</v>
      </c>
      <c r="P2972" s="19" t="n">
        <v>1</v>
      </c>
      <c r="Q2972" s="15" t="s">
        <v>45</v>
      </c>
    </row>
    <row r="2973" customFormat="false" ht="13.8" hidden="false" customHeight="false" outlineLevel="0" collapsed="false">
      <c r="A2973" s="19" t="s">
        <v>9561</v>
      </c>
      <c r="B2973" s="19" t="s">
        <v>9561</v>
      </c>
      <c r="C2973" s="19" t="s">
        <v>9561</v>
      </c>
      <c r="D2973" s="19" t="s">
        <v>9561</v>
      </c>
      <c r="E2973" s="19" t="s">
        <v>9561</v>
      </c>
      <c r="F2973" s="19" t="s">
        <v>9562</v>
      </c>
      <c r="G2973" s="678"/>
      <c r="H2973" s="679" t="s">
        <v>9563</v>
      </c>
      <c r="K2973" s="97"/>
      <c r="L2973" s="97"/>
      <c r="M2973" s="97"/>
      <c r="N2973" s="97"/>
      <c r="O2973" s="19" t="s">
        <v>490</v>
      </c>
      <c r="P2973" s="97"/>
      <c r="Q2973" s="15" t="s">
        <v>45</v>
      </c>
    </row>
    <row r="2974" customFormat="false" ht="13.8" hidden="false" customHeight="false" outlineLevel="0" collapsed="false">
      <c r="A2974" s="348" t="s">
        <v>4309</v>
      </c>
      <c r="B2974" s="19" t="s">
        <v>1883</v>
      </c>
      <c r="C2974" s="91" t="s">
        <v>9564</v>
      </c>
      <c r="D2974" s="19" t="s">
        <v>476</v>
      </c>
      <c r="E2974" s="91" t="s">
        <v>9565</v>
      </c>
      <c r="F2974" s="19" t="s">
        <v>9566</v>
      </c>
      <c r="G2974" s="19" t="n">
        <v>5100</v>
      </c>
      <c r="H2974" s="97"/>
      <c r="I2974" s="97"/>
      <c r="J2974" s="97"/>
      <c r="K2974" s="97"/>
      <c r="L2974" s="97"/>
      <c r="M2974" s="19" t="s">
        <v>9567</v>
      </c>
      <c r="N2974" s="20" t="n">
        <v>43348</v>
      </c>
      <c r="O2974" s="662" t="s">
        <v>1187</v>
      </c>
      <c r="P2974" s="19" t="n">
        <v>1</v>
      </c>
      <c r="Q2974" s="15" t="s">
        <v>45</v>
      </c>
    </row>
    <row r="2975" customFormat="false" ht="13.8" hidden="false" customHeight="false" outlineLevel="0" collapsed="false">
      <c r="A2975" s="348" t="s">
        <v>1781</v>
      </c>
      <c r="B2975" s="20" t="n">
        <v>43294</v>
      </c>
      <c r="C2975" s="440" t="s">
        <v>9568</v>
      </c>
      <c r="D2975" s="19" t="s">
        <v>476</v>
      </c>
      <c r="E2975" s="19" t="s">
        <v>9569</v>
      </c>
      <c r="F2975" s="97"/>
      <c r="G2975" s="19" t="s">
        <v>734</v>
      </c>
      <c r="H2975" s="97"/>
      <c r="I2975" s="97"/>
      <c r="J2975" s="97"/>
      <c r="K2975" s="97"/>
      <c r="L2975" s="97"/>
      <c r="M2975" s="97"/>
      <c r="N2975" s="97"/>
      <c r="O2975" s="680" t="s">
        <v>9570</v>
      </c>
      <c r="P2975" s="19" t="n">
        <v>1</v>
      </c>
      <c r="Q2975" s="15" t="s">
        <v>45</v>
      </c>
    </row>
    <row r="2976" customFormat="false" ht="13.8" hidden="false" customHeight="false" outlineLevel="0" collapsed="false">
      <c r="A2976" s="348" t="s">
        <v>1914</v>
      </c>
      <c r="B2976" s="110" t="n">
        <v>0.561111111111111</v>
      </c>
      <c r="C2976" s="19" t="n">
        <v>89032869527</v>
      </c>
      <c r="D2976" s="19" t="s">
        <v>110</v>
      </c>
      <c r="E2976" s="19" t="s">
        <v>8385</v>
      </c>
      <c r="F2976" s="19" t="s">
        <v>48</v>
      </c>
      <c r="G2976" s="97"/>
      <c r="H2976" s="97"/>
      <c r="I2976" s="97"/>
      <c r="J2976" s="97"/>
      <c r="K2976" s="97"/>
      <c r="L2976" s="97"/>
      <c r="M2976" s="97"/>
      <c r="N2976" s="97"/>
      <c r="O2976" s="137" t="s">
        <v>9571</v>
      </c>
      <c r="P2976" s="19" t="n">
        <v>1</v>
      </c>
      <c r="Q2976" s="15" t="s">
        <v>45</v>
      </c>
    </row>
    <row r="2977" customFormat="false" ht="13.8" hidden="false" customHeight="false" outlineLevel="0" collapsed="false">
      <c r="A2977" s="348" t="s">
        <v>1917</v>
      </c>
      <c r="B2977" s="19" t="n">
        <v>14.2</v>
      </c>
      <c r="C2977" s="19" t="n">
        <v>79037602303</v>
      </c>
      <c r="D2977" s="19" t="s">
        <v>8766</v>
      </c>
      <c r="E2977" s="19" t="s">
        <v>129</v>
      </c>
      <c r="F2977" s="19" t="s">
        <v>9572</v>
      </c>
      <c r="G2977" s="19" t="s">
        <v>6350</v>
      </c>
      <c r="H2977" s="97"/>
      <c r="I2977" s="97"/>
      <c r="J2977" s="97"/>
      <c r="K2977" s="97"/>
      <c r="L2977" s="97"/>
      <c r="M2977" s="97"/>
      <c r="N2977" s="97"/>
      <c r="O2977" s="663" t="s">
        <v>9573</v>
      </c>
      <c r="P2977" s="19" t="n">
        <v>1</v>
      </c>
      <c r="Q2977" s="15" t="s">
        <v>45</v>
      </c>
    </row>
    <row r="2978" customFormat="false" ht="13.8" hidden="false" customHeight="false" outlineLevel="0" collapsed="false">
      <c r="A2978" s="348" t="s">
        <v>3008</v>
      </c>
      <c r="B2978" s="97"/>
      <c r="C2978" s="19" t="s">
        <v>9574</v>
      </c>
      <c r="D2978" s="19" t="s">
        <v>110</v>
      </c>
      <c r="E2978" s="91" t="s">
        <v>9575</v>
      </c>
      <c r="F2978" s="19" t="s">
        <v>9576</v>
      </c>
      <c r="G2978" s="19" t="s">
        <v>944</v>
      </c>
      <c r="H2978" s="97"/>
      <c r="I2978" s="97"/>
      <c r="J2978" s="97"/>
      <c r="K2978" s="97"/>
      <c r="L2978" s="97"/>
      <c r="M2978" s="97"/>
      <c r="N2978" s="97"/>
      <c r="O2978" s="137" t="s">
        <v>9577</v>
      </c>
      <c r="P2978" s="19" t="n">
        <v>1</v>
      </c>
      <c r="Q2978" s="15" t="s">
        <v>45</v>
      </c>
    </row>
    <row r="2979" customFormat="false" ht="13.8" hidden="false" customHeight="false" outlineLevel="0" collapsed="false">
      <c r="A2979" s="348" t="s">
        <v>3012</v>
      </c>
      <c r="B2979" s="19" t="n">
        <v>14.46</v>
      </c>
      <c r="C2979" s="19" t="s">
        <v>9578</v>
      </c>
      <c r="D2979" s="19" t="s">
        <v>8766</v>
      </c>
      <c r="E2979" s="19" t="s">
        <v>9579</v>
      </c>
      <c r="F2979" s="19" t="s">
        <v>9580</v>
      </c>
      <c r="G2979" s="19" t="n">
        <v>4400</v>
      </c>
      <c r="H2979" s="97"/>
      <c r="I2979" s="97"/>
      <c r="J2979" s="97"/>
      <c r="K2979" s="97"/>
      <c r="L2979" s="97"/>
      <c r="M2979" s="19" t="s">
        <v>9581</v>
      </c>
      <c r="N2979" s="19" t="n">
        <v>4.09</v>
      </c>
      <c r="O2979" s="662" t="s">
        <v>1187</v>
      </c>
      <c r="P2979" s="19" t="n">
        <v>1</v>
      </c>
      <c r="Q2979" s="15" t="s">
        <v>45</v>
      </c>
    </row>
    <row r="2980" customFormat="false" ht="13.8" hidden="false" customHeight="false" outlineLevel="0" collapsed="false">
      <c r="A2980" s="348" t="s">
        <v>1798</v>
      </c>
      <c r="B2980" s="110" t="n">
        <v>0.616666666666667</v>
      </c>
      <c r="C2980" s="19" t="n">
        <v>89269021986</v>
      </c>
      <c r="D2980" s="19" t="s">
        <v>110</v>
      </c>
      <c r="E2980" s="19" t="s">
        <v>9582</v>
      </c>
      <c r="F2980" s="19" t="s">
        <v>9583</v>
      </c>
      <c r="G2980" s="19" t="s">
        <v>1107</v>
      </c>
      <c r="H2980" s="97"/>
      <c r="I2980" s="97"/>
      <c r="J2980" s="97"/>
      <c r="K2980" s="97"/>
      <c r="L2980" s="97"/>
      <c r="M2980" s="97"/>
      <c r="N2980" s="97"/>
      <c r="O2980" s="681" t="s">
        <v>9584</v>
      </c>
      <c r="P2980" s="19" t="n">
        <v>1</v>
      </c>
      <c r="Q2980" s="15" t="s">
        <v>45</v>
      </c>
    </row>
    <row r="2981" customFormat="false" ht="13.8" hidden="false" customHeight="false" outlineLevel="0" collapsed="false">
      <c r="A2981" s="348" t="s">
        <v>1801</v>
      </c>
      <c r="B2981" s="110" t="n">
        <v>0.621527777777778</v>
      </c>
      <c r="C2981" s="440" t="s">
        <v>9585</v>
      </c>
      <c r="D2981" s="19" t="s">
        <v>110</v>
      </c>
      <c r="E2981" s="19" t="s">
        <v>9586</v>
      </c>
      <c r="F2981" s="19" t="s">
        <v>102</v>
      </c>
      <c r="G2981" s="19" t="n">
        <v>2800</v>
      </c>
      <c r="H2981" s="97"/>
      <c r="I2981" s="97"/>
      <c r="J2981" s="97"/>
      <c r="K2981" s="97"/>
      <c r="M2981" s="24" t="s">
        <v>9587</v>
      </c>
      <c r="N2981" s="19" t="n">
        <v>4.09</v>
      </c>
      <c r="O2981" s="662" t="s">
        <v>1187</v>
      </c>
      <c r="P2981" s="19" t="n">
        <v>1</v>
      </c>
      <c r="Q2981" s="15" t="s">
        <v>45</v>
      </c>
    </row>
    <row r="2982" customFormat="false" ht="13.8" hidden="false" customHeight="false" outlineLevel="0" collapsed="false">
      <c r="A2982" s="348" t="s">
        <v>3427</v>
      </c>
      <c r="B2982" s="19" t="n">
        <v>14.55</v>
      </c>
      <c r="C2982" s="19" t="s">
        <v>9588</v>
      </c>
      <c r="D2982" s="19" t="s">
        <v>9160</v>
      </c>
      <c r="E2982" s="91" t="s">
        <v>9589</v>
      </c>
      <c r="F2982" s="19" t="s">
        <v>4460</v>
      </c>
      <c r="G2982" s="19" t="n">
        <v>5000</v>
      </c>
      <c r="H2982" s="97"/>
      <c r="I2982" s="97"/>
      <c r="J2982" s="97"/>
      <c r="K2982" s="97"/>
      <c r="L2982" s="97"/>
      <c r="M2982" s="19" t="s">
        <v>9590</v>
      </c>
      <c r="N2982" s="20" t="n">
        <v>43349</v>
      </c>
      <c r="O2982" s="662" t="s">
        <v>1187</v>
      </c>
      <c r="P2982" s="97"/>
      <c r="Q2982" s="15" t="s">
        <v>45</v>
      </c>
    </row>
    <row r="2983" customFormat="false" ht="13.8" hidden="false" customHeight="false" outlineLevel="0" collapsed="false">
      <c r="A2983" s="91" t="s">
        <v>9591</v>
      </c>
      <c r="B2983" s="91" t="s">
        <v>9591</v>
      </c>
      <c r="C2983" s="91" t="s">
        <v>1352</v>
      </c>
      <c r="D2983" s="91" t="s">
        <v>9591</v>
      </c>
      <c r="E2983" s="91" t="s">
        <v>9591</v>
      </c>
      <c r="F2983" s="91" t="s">
        <v>9591</v>
      </c>
      <c r="G2983" s="91" t="s">
        <v>9591</v>
      </c>
      <c r="H2983" s="19" t="n">
        <v>13200</v>
      </c>
      <c r="I2983" s="97"/>
      <c r="J2983" s="97"/>
      <c r="K2983" s="97"/>
      <c r="L2983" s="97"/>
      <c r="M2983" s="19" t="s">
        <v>1355</v>
      </c>
      <c r="N2983" s="97"/>
      <c r="O2983" s="662" t="s">
        <v>4921</v>
      </c>
      <c r="P2983" s="19" t="n">
        <v>1</v>
      </c>
      <c r="Q2983" s="15" t="s">
        <v>45</v>
      </c>
    </row>
    <row r="2984" customFormat="false" ht="13.8" hidden="false" customHeight="false" outlineLevel="0" collapsed="false">
      <c r="A2984" s="348" t="s">
        <v>3024</v>
      </c>
      <c r="B2984" s="110" t="n">
        <v>0.659722222222222</v>
      </c>
      <c r="C2984" s="440" t="s">
        <v>9592</v>
      </c>
      <c r="D2984" s="19" t="s">
        <v>110</v>
      </c>
      <c r="E2984" s="19" t="s">
        <v>9593</v>
      </c>
      <c r="F2984" s="97"/>
      <c r="G2984" s="97"/>
      <c r="H2984" s="97"/>
      <c r="I2984" s="97"/>
      <c r="J2984" s="97"/>
      <c r="K2984" s="97"/>
      <c r="L2984" s="97"/>
      <c r="M2984" s="97"/>
      <c r="N2984" s="97"/>
      <c r="O2984" s="97"/>
      <c r="P2984" s="19" t="n">
        <v>1</v>
      </c>
      <c r="Q2984" s="15" t="s">
        <v>45</v>
      </c>
    </row>
    <row r="2985" customFormat="false" ht="13.8" hidden="false" customHeight="false" outlineLevel="0" collapsed="false">
      <c r="A2985" s="121" t="s">
        <v>3028</v>
      </c>
      <c r="B2985" s="249" t="n">
        <v>0.713888888888889</v>
      </c>
      <c r="C2985" s="141" t="s">
        <v>9594</v>
      </c>
      <c r="D2985" s="141" t="s">
        <v>110</v>
      </c>
      <c r="E2985" s="141" t="s">
        <v>9595</v>
      </c>
      <c r="F2985" s="141" t="s">
        <v>48</v>
      </c>
      <c r="G2985" s="141" t="s">
        <v>774</v>
      </c>
      <c r="H2985" s="183"/>
      <c r="I2985" s="183"/>
      <c r="J2985" s="183"/>
      <c r="K2985" s="183"/>
      <c r="L2985" s="278"/>
      <c r="M2985" s="250" t="s">
        <v>9596</v>
      </c>
      <c r="N2985" s="141" t="n">
        <v>4.09</v>
      </c>
      <c r="O2985" s="617" t="s">
        <v>9597</v>
      </c>
      <c r="P2985" s="141" t="n">
        <v>1</v>
      </c>
      <c r="Q2985" s="15" t="s">
        <v>45</v>
      </c>
    </row>
    <row r="2986" customFormat="false" ht="13.8" hidden="false" customHeight="false" outlineLevel="0" collapsed="false">
      <c r="A2986" s="3" t="s">
        <v>34</v>
      </c>
      <c r="B2986" s="59" t="s">
        <v>1</v>
      </c>
      <c r="C2986" s="4" t="s">
        <v>35</v>
      </c>
      <c r="D2986" s="4" t="s">
        <v>3</v>
      </c>
      <c r="E2986" s="4" t="s">
        <v>1021</v>
      </c>
      <c r="F2986" s="5" t="s">
        <v>37</v>
      </c>
      <c r="G2986" s="4" t="s">
        <v>38</v>
      </c>
      <c r="H2986" s="6" t="s">
        <v>39</v>
      </c>
      <c r="I2986" s="6"/>
      <c r="J2986" s="6"/>
      <c r="K2986" s="6" t="s">
        <v>40</v>
      </c>
      <c r="L2986" s="6"/>
      <c r="M2986" s="4" t="s">
        <v>41</v>
      </c>
      <c r="N2986" s="6" t="s">
        <v>42</v>
      </c>
      <c r="O2986" s="370" t="s">
        <v>43</v>
      </c>
      <c r="P2986" s="4" t="s">
        <v>44</v>
      </c>
      <c r="Q2986" s="15" t="s">
        <v>45</v>
      </c>
    </row>
    <row r="2987" customFormat="false" ht="13.8" hidden="false" customHeight="false" outlineLevel="0" collapsed="false">
      <c r="A2987" s="105" t="n">
        <v>43347</v>
      </c>
      <c r="B2987" s="465" t="s">
        <v>260</v>
      </c>
      <c r="C2987" s="9"/>
      <c r="D2987" s="9"/>
      <c r="E2987" s="10"/>
      <c r="F2987" s="11" t="n">
        <f aca="false">G2987+H2987+K2987</f>
        <v>79500</v>
      </c>
      <c r="G2987" s="12" t="n">
        <f aca="false">SUM(G2988:G3012)</f>
        <v>76000</v>
      </c>
      <c r="H2987" s="115" t="n">
        <f aca="false">SUM(H2988:H3012)</f>
        <v>3500</v>
      </c>
      <c r="I2987" s="12"/>
      <c r="J2987" s="12"/>
      <c r="K2987" s="12" t="n">
        <f aca="false">SUM(K2988:K3024)</f>
        <v>0</v>
      </c>
      <c r="L2987" s="12"/>
      <c r="M2987" s="466"/>
      <c r="N2987" s="466"/>
      <c r="O2987" s="9"/>
      <c r="P2987" s="12" t="n">
        <f aca="false">SUM(P2988:P24936)</f>
        <v>6.33905366445895E+028</v>
      </c>
      <c r="Q2987" s="15" t="s">
        <v>45</v>
      </c>
    </row>
    <row r="2988" customFormat="false" ht="13.8" hidden="false" customHeight="false" outlineLevel="0" collapsed="false">
      <c r="A2988" s="348" t="s">
        <v>1810</v>
      </c>
      <c r="B2988" s="110" t="n">
        <v>0.409722222222222</v>
      </c>
      <c r="C2988" s="553" t="s">
        <v>9598</v>
      </c>
      <c r="D2988" s="19" t="s">
        <v>110</v>
      </c>
      <c r="E2988" s="19" t="s">
        <v>8533</v>
      </c>
      <c r="F2988" s="19" t="s">
        <v>48</v>
      </c>
      <c r="G2988" s="19" t="n">
        <v>4600</v>
      </c>
      <c r="H2988" s="97"/>
      <c r="I2988" s="97"/>
      <c r="J2988" s="97"/>
      <c r="K2988" s="97"/>
      <c r="M2988" s="24" t="s">
        <v>9599</v>
      </c>
      <c r="N2988" s="20" t="n">
        <v>43350</v>
      </c>
      <c r="O2988" s="662" t="s">
        <v>1187</v>
      </c>
      <c r="P2988" s="19" t="n">
        <v>1</v>
      </c>
      <c r="Q2988" s="15" t="s">
        <v>45</v>
      </c>
    </row>
    <row r="2989" customFormat="false" ht="13.8" hidden="false" customHeight="false" outlineLevel="0" collapsed="false">
      <c r="A2989" s="348" t="s">
        <v>1814</v>
      </c>
      <c r="B2989" s="19" t="n">
        <v>9.52</v>
      </c>
      <c r="C2989" s="19" t="s">
        <v>9600</v>
      </c>
      <c r="D2989" s="19" t="s">
        <v>8766</v>
      </c>
      <c r="E2989" s="91" t="s">
        <v>9601</v>
      </c>
      <c r="F2989" s="19" t="s">
        <v>4460</v>
      </c>
      <c r="G2989" s="19" t="n">
        <v>9500</v>
      </c>
      <c r="H2989" s="97"/>
      <c r="I2989" s="97"/>
      <c r="J2989" s="97"/>
      <c r="K2989" s="97"/>
      <c r="L2989" s="97"/>
      <c r="M2989" s="19" t="s">
        <v>9602</v>
      </c>
      <c r="N2989" s="19" t="n">
        <v>5.09</v>
      </c>
      <c r="O2989" s="662" t="s">
        <v>1187</v>
      </c>
      <c r="P2989" s="19" t="n">
        <v>1</v>
      </c>
      <c r="Q2989" s="15" t="s">
        <v>45</v>
      </c>
    </row>
    <row r="2990" customFormat="false" ht="13.8" hidden="false" customHeight="false" outlineLevel="0" collapsed="false">
      <c r="A2990" s="348" t="s">
        <v>1819</v>
      </c>
      <c r="B2990" s="110" t="n">
        <v>0.427083333333333</v>
      </c>
      <c r="C2990" s="553" t="s">
        <v>9603</v>
      </c>
      <c r="D2990" s="19" t="s">
        <v>110</v>
      </c>
      <c r="E2990" s="19" t="s">
        <v>9604</v>
      </c>
      <c r="F2990" s="19" t="s">
        <v>102</v>
      </c>
      <c r="G2990" s="19" t="n">
        <v>5900</v>
      </c>
      <c r="H2990" s="97"/>
      <c r="I2990" s="97"/>
      <c r="J2990" s="97"/>
      <c r="K2990" s="97"/>
      <c r="M2990" s="24" t="s">
        <v>9605</v>
      </c>
      <c r="N2990" s="20" t="n">
        <v>43350</v>
      </c>
      <c r="O2990" s="662" t="s">
        <v>1187</v>
      </c>
      <c r="P2990" s="19" t="n">
        <v>1</v>
      </c>
      <c r="Q2990" s="15" t="s">
        <v>45</v>
      </c>
    </row>
    <row r="2991" customFormat="false" ht="13.8" hidden="false" customHeight="false" outlineLevel="0" collapsed="false">
      <c r="A2991" s="348" t="s">
        <v>1673</v>
      </c>
      <c r="B2991" s="19" t="n">
        <v>10.26</v>
      </c>
      <c r="C2991" s="19" t="s">
        <v>9606</v>
      </c>
      <c r="D2991" s="19" t="s">
        <v>8766</v>
      </c>
      <c r="E2991" s="19" t="s">
        <v>9607</v>
      </c>
      <c r="F2991" s="19" t="s">
        <v>4852</v>
      </c>
      <c r="G2991" s="19" t="s">
        <v>2790</v>
      </c>
      <c r="H2991" s="97"/>
      <c r="I2991" s="97"/>
      <c r="J2991" s="97"/>
      <c r="K2991" s="97"/>
      <c r="L2991" s="97"/>
      <c r="M2991" s="97"/>
      <c r="N2991" s="97"/>
      <c r="O2991" s="137" t="s">
        <v>9608</v>
      </c>
      <c r="P2991" s="19" t="n">
        <v>1</v>
      </c>
      <c r="Q2991" s="15" t="s">
        <v>45</v>
      </c>
    </row>
    <row r="2992" customFormat="false" ht="13.8" hidden="false" customHeight="false" outlineLevel="0" collapsed="false">
      <c r="A2992" s="19" t="s">
        <v>1385</v>
      </c>
      <c r="B2992" s="19" t="s">
        <v>3876</v>
      </c>
      <c r="C2992" s="19" t="s">
        <v>4189</v>
      </c>
      <c r="D2992" s="19" t="s">
        <v>110</v>
      </c>
      <c r="E2992" s="19" t="s">
        <v>9609</v>
      </c>
      <c r="F2992" s="24" t="s">
        <v>9609</v>
      </c>
      <c r="G2992" s="19" t="n">
        <v>2000</v>
      </c>
      <c r="H2992" s="97"/>
      <c r="I2992" s="97"/>
      <c r="J2992" s="97"/>
      <c r="K2992" s="97"/>
      <c r="L2992" s="97"/>
      <c r="M2992" s="30" t="s">
        <v>9609</v>
      </c>
      <c r="N2992" s="20" t="n">
        <v>43350</v>
      </c>
      <c r="O2992" s="604" t="s">
        <v>9609</v>
      </c>
      <c r="P2992" s="19" t="n">
        <v>1</v>
      </c>
      <c r="Q2992" s="15" t="s">
        <v>45</v>
      </c>
    </row>
    <row r="2993" customFormat="false" ht="13.8" hidden="false" customHeight="false" outlineLevel="0" collapsed="false">
      <c r="A2993" s="348" t="s">
        <v>1678</v>
      </c>
      <c r="B2993" s="19" t="s">
        <v>556</v>
      </c>
      <c r="C2993" s="91" t="s">
        <v>9610</v>
      </c>
      <c r="D2993" s="19" t="s">
        <v>476</v>
      </c>
      <c r="E2993" s="91" t="s">
        <v>9611</v>
      </c>
      <c r="F2993" s="19" t="s">
        <v>9612</v>
      </c>
      <c r="G2993" s="19" t="n">
        <v>4000</v>
      </c>
      <c r="H2993" s="97"/>
      <c r="I2993" s="97"/>
      <c r="J2993" s="97"/>
      <c r="K2993" s="97"/>
      <c r="L2993" s="97"/>
      <c r="M2993" s="19" t="s">
        <v>9613</v>
      </c>
      <c r="N2993" s="20" t="n">
        <v>43348</v>
      </c>
      <c r="O2993" s="662" t="s">
        <v>1187</v>
      </c>
      <c r="P2993" s="19" t="n">
        <v>1</v>
      </c>
      <c r="Q2993" s="15" t="s">
        <v>45</v>
      </c>
    </row>
    <row r="2994" customFormat="false" ht="13.8" hidden="false" customHeight="false" outlineLevel="0" collapsed="false">
      <c r="A2994" s="348" t="s">
        <v>1732</v>
      </c>
      <c r="B2994" s="19" t="n">
        <v>11.05</v>
      </c>
      <c r="C2994" s="24" t="s">
        <v>9614</v>
      </c>
      <c r="D2994" s="19" t="s">
        <v>8766</v>
      </c>
      <c r="E2994" s="19" t="s">
        <v>9615</v>
      </c>
      <c r="F2994" s="19" t="s">
        <v>9616</v>
      </c>
      <c r="G2994" s="19" t="s">
        <v>9617</v>
      </c>
      <c r="H2994" s="97"/>
      <c r="I2994" s="97"/>
      <c r="J2994" s="97"/>
      <c r="K2994" s="97"/>
      <c r="L2994" s="97"/>
      <c r="M2994" s="19" t="s">
        <v>9618</v>
      </c>
      <c r="N2994" s="19" t="n">
        <v>6.09</v>
      </c>
      <c r="O2994" s="662" t="s">
        <v>9619</v>
      </c>
      <c r="P2994" s="19" t="n">
        <v>1</v>
      </c>
      <c r="Q2994" s="15" t="s">
        <v>45</v>
      </c>
    </row>
    <row r="2995" customFormat="false" ht="13.8" hidden="false" customHeight="false" outlineLevel="0" collapsed="false">
      <c r="A2995" s="348" t="s">
        <v>1833</v>
      </c>
      <c r="B2995" s="150" t="n">
        <v>43384</v>
      </c>
      <c r="C2995" s="19" t="s">
        <v>9620</v>
      </c>
      <c r="D2995" s="19" t="s">
        <v>476</v>
      </c>
      <c r="E2995" s="19" t="s">
        <v>9621</v>
      </c>
      <c r="F2995" s="19" t="s">
        <v>8689</v>
      </c>
      <c r="G2995" s="19" t="s">
        <v>564</v>
      </c>
      <c r="H2995" s="97"/>
      <c r="I2995" s="97"/>
      <c r="J2995" s="97"/>
      <c r="K2995" s="97"/>
      <c r="L2995" s="97"/>
      <c r="M2995" s="97"/>
      <c r="N2995" s="97"/>
      <c r="O2995" s="137" t="s">
        <v>9622</v>
      </c>
      <c r="P2995" s="19" t="n">
        <v>1</v>
      </c>
      <c r="Q2995" s="15" t="s">
        <v>45</v>
      </c>
    </row>
    <row r="2996" customFormat="false" ht="13.8" hidden="false" customHeight="false" outlineLevel="0" collapsed="false">
      <c r="A2996" s="348" t="s">
        <v>1839</v>
      </c>
      <c r="B2996" s="110" t="n">
        <v>0.472222222222222</v>
      </c>
      <c r="C2996" s="553" t="s">
        <v>9623</v>
      </c>
      <c r="D2996" s="19" t="s">
        <v>110</v>
      </c>
      <c r="E2996" s="19" t="s">
        <v>9624</v>
      </c>
      <c r="F2996" s="19" t="s">
        <v>9625</v>
      </c>
      <c r="G2996" s="19" t="n">
        <v>5200</v>
      </c>
      <c r="H2996" s="97"/>
      <c r="I2996" s="97"/>
      <c r="J2996" s="97"/>
      <c r="K2996" s="97"/>
      <c r="L2996" s="97"/>
      <c r="M2996" s="30" t="s">
        <v>9626</v>
      </c>
      <c r="N2996" s="20" t="n">
        <v>43348</v>
      </c>
      <c r="O2996" s="662" t="s">
        <v>1187</v>
      </c>
      <c r="P2996" s="19" t="n">
        <v>1</v>
      </c>
      <c r="Q2996" s="15" t="s">
        <v>45</v>
      </c>
    </row>
    <row r="2997" customFormat="false" ht="13.8" hidden="false" customHeight="false" outlineLevel="0" collapsed="false">
      <c r="A2997" s="348" t="s">
        <v>1746</v>
      </c>
      <c r="B2997" s="110" t="n">
        <v>0.472222222222222</v>
      </c>
      <c r="C2997" s="19" t="n">
        <v>79037229330</v>
      </c>
      <c r="D2997" s="19" t="s">
        <v>8766</v>
      </c>
      <c r="E2997" s="19" t="s">
        <v>9624</v>
      </c>
      <c r="F2997" s="19" t="s">
        <v>102</v>
      </c>
      <c r="G2997" s="19" t="s">
        <v>3615</v>
      </c>
      <c r="H2997" s="97"/>
      <c r="I2997" s="97"/>
      <c r="J2997" s="97"/>
      <c r="K2997" s="97"/>
      <c r="L2997" s="97"/>
      <c r="M2997" s="97"/>
      <c r="N2997" s="97"/>
      <c r="O2997" s="137" t="s">
        <v>9627</v>
      </c>
      <c r="P2997" s="19" t="n">
        <v>1</v>
      </c>
      <c r="Q2997" s="15" t="s">
        <v>45</v>
      </c>
    </row>
    <row r="2998" customFormat="false" ht="13.8" hidden="false" customHeight="false" outlineLevel="0" collapsed="false">
      <c r="A2998" s="348" t="s">
        <v>1696</v>
      </c>
      <c r="B2998" s="110" t="n">
        <v>0.482638888888889</v>
      </c>
      <c r="C2998" s="553" t="s">
        <v>9628</v>
      </c>
      <c r="D2998" s="19" t="s">
        <v>110</v>
      </c>
      <c r="E2998" s="19" t="s">
        <v>9629</v>
      </c>
      <c r="F2998" s="19" t="s">
        <v>48</v>
      </c>
      <c r="G2998" s="19" t="s">
        <v>933</v>
      </c>
      <c r="H2998" s="97"/>
      <c r="I2998" s="97"/>
      <c r="J2998" s="97"/>
      <c r="K2998" s="97"/>
      <c r="L2998" s="97"/>
      <c r="M2998" s="97"/>
      <c r="N2998" s="97"/>
      <c r="O2998" s="137" t="s">
        <v>9630</v>
      </c>
      <c r="P2998" s="19" t="n">
        <v>1</v>
      </c>
      <c r="Q2998" s="15" t="s">
        <v>45</v>
      </c>
    </row>
    <row r="2999" customFormat="false" ht="13.8" hidden="false" customHeight="false" outlineLevel="0" collapsed="false">
      <c r="A2999" s="121" t="s">
        <v>1758</v>
      </c>
      <c r="B2999" s="249" t="n">
        <v>0.486111111111111</v>
      </c>
      <c r="C2999" s="141" t="s">
        <v>9631</v>
      </c>
      <c r="D2999" s="141" t="s">
        <v>8766</v>
      </c>
      <c r="E2999" s="141" t="s">
        <v>9632</v>
      </c>
      <c r="F2999" s="141" t="s">
        <v>9633</v>
      </c>
      <c r="G2999" s="141" t="s">
        <v>949</v>
      </c>
      <c r="H2999" s="183"/>
      <c r="I2999" s="183"/>
      <c r="J2999" s="183"/>
      <c r="K2999" s="183"/>
      <c r="L2999" s="183"/>
      <c r="M2999" s="141" t="s">
        <v>9634</v>
      </c>
      <c r="N2999" s="141" t="n">
        <v>7.09</v>
      </c>
      <c r="O2999" s="617" t="s">
        <v>9635</v>
      </c>
      <c r="P2999" s="141" t="n">
        <v>1</v>
      </c>
      <c r="Q2999" s="15" t="s">
        <v>45</v>
      </c>
    </row>
    <row r="3000" customFormat="false" ht="13.8" hidden="false" customHeight="false" outlineLevel="0" collapsed="false">
      <c r="A3000" s="504" t="s">
        <v>9636</v>
      </c>
      <c r="B3000" s="110" t="n">
        <v>0.491666666666667</v>
      </c>
      <c r="C3000" s="19" t="n">
        <v>89859995101</v>
      </c>
      <c r="D3000" s="97"/>
      <c r="E3000" s="19" t="s">
        <v>9637</v>
      </c>
      <c r="F3000" s="554" t="s">
        <v>9638</v>
      </c>
      <c r="G3000" s="97"/>
      <c r="H3000" s="97"/>
      <c r="I3000" s="97"/>
      <c r="J3000" s="97"/>
      <c r="K3000" s="97"/>
      <c r="L3000" s="97"/>
      <c r="M3000" s="97"/>
      <c r="N3000" s="97"/>
      <c r="O3000" s="19" t="s">
        <v>9639</v>
      </c>
      <c r="P3000" s="19" t="n">
        <v>1</v>
      </c>
      <c r="Q3000" s="15" t="s">
        <v>45</v>
      </c>
    </row>
    <row r="3001" customFormat="false" ht="13.8" hidden="false" customHeight="false" outlineLevel="0" collapsed="false">
      <c r="A3001" s="348" t="s">
        <v>1761</v>
      </c>
      <c r="B3001" s="19" t="s">
        <v>439</v>
      </c>
      <c r="C3001" s="19" t="s">
        <v>9640</v>
      </c>
      <c r="D3001" s="19" t="s">
        <v>476</v>
      </c>
      <c r="E3001" s="91" t="s">
        <v>9641</v>
      </c>
      <c r="F3001" s="19" t="s">
        <v>9642</v>
      </c>
      <c r="G3001" s="324" t="n">
        <v>9000</v>
      </c>
      <c r="H3001" s="97"/>
      <c r="I3001" s="97"/>
      <c r="J3001" s="97"/>
      <c r="K3001" s="97"/>
      <c r="L3001" s="97"/>
      <c r="M3001" s="30" t="s">
        <v>9643</v>
      </c>
      <c r="N3001" s="20" t="n">
        <v>43347</v>
      </c>
      <c r="O3001" s="662" t="s">
        <v>1187</v>
      </c>
      <c r="P3001" s="19" t="n">
        <v>1</v>
      </c>
      <c r="Q3001" s="15" t="s">
        <v>45</v>
      </c>
    </row>
    <row r="3002" customFormat="false" ht="13.8" hidden="false" customHeight="false" outlineLevel="0" collapsed="false">
      <c r="A3002" s="348" t="s">
        <v>1765</v>
      </c>
      <c r="B3002" s="19" t="n">
        <v>12.15</v>
      </c>
      <c r="C3002" s="19" t="s">
        <v>9644</v>
      </c>
      <c r="D3002" s="19" t="s">
        <v>8766</v>
      </c>
      <c r="E3002" s="19" t="s">
        <v>9645</v>
      </c>
      <c r="F3002" s="19" t="s">
        <v>9646</v>
      </c>
      <c r="G3002" s="19" t="s">
        <v>5533</v>
      </c>
      <c r="H3002" s="97"/>
      <c r="I3002" s="97"/>
      <c r="J3002" s="97"/>
      <c r="K3002" s="97"/>
      <c r="L3002" s="97"/>
      <c r="M3002" s="97"/>
      <c r="N3002" s="97"/>
      <c r="O3002" s="451" t="s">
        <v>9647</v>
      </c>
      <c r="P3002" s="19" t="n">
        <v>1</v>
      </c>
      <c r="Q3002" s="15" t="s">
        <v>45</v>
      </c>
    </row>
    <row r="3003" customFormat="false" ht="13.8" hidden="false" customHeight="false" outlineLevel="0" collapsed="false">
      <c r="A3003" s="348" t="s">
        <v>4300</v>
      </c>
      <c r="B3003" s="97"/>
      <c r="C3003" s="19" t="n">
        <v>89162326334</v>
      </c>
      <c r="D3003" s="19" t="s">
        <v>110</v>
      </c>
      <c r="E3003" s="19" t="s">
        <v>9648</v>
      </c>
      <c r="F3003" s="19" t="s">
        <v>9649</v>
      </c>
      <c r="G3003" s="19" t="n">
        <v>16100</v>
      </c>
      <c r="H3003" s="97"/>
      <c r="I3003" s="97"/>
      <c r="J3003" s="97"/>
      <c r="K3003" s="97"/>
      <c r="L3003" s="97"/>
      <c r="M3003" s="30" t="s">
        <v>9650</v>
      </c>
      <c r="N3003" s="20" t="n">
        <v>43352</v>
      </c>
      <c r="O3003" s="662" t="s">
        <v>1187</v>
      </c>
      <c r="P3003" s="19" t="n">
        <v>1</v>
      </c>
      <c r="Q3003" s="15" t="s">
        <v>45</v>
      </c>
    </row>
    <row r="3004" customFormat="false" ht="13.8" hidden="false" customHeight="false" outlineLevel="0" collapsed="false">
      <c r="A3004" s="348" t="s">
        <v>4304</v>
      </c>
      <c r="B3004" s="110" t="n">
        <v>0.611805555555556</v>
      </c>
      <c r="C3004" s="19" t="s">
        <v>9651</v>
      </c>
      <c r="D3004" s="19" t="s">
        <v>110</v>
      </c>
      <c r="E3004" s="19" t="s">
        <v>9652</v>
      </c>
      <c r="F3004" s="19" t="s">
        <v>9653</v>
      </c>
      <c r="G3004" s="19" t="n">
        <v>2800</v>
      </c>
      <c r="H3004" s="97"/>
      <c r="I3004" s="97"/>
      <c r="J3004" s="97"/>
      <c r="K3004" s="97"/>
      <c r="L3004" s="97"/>
      <c r="M3004" s="30" t="s">
        <v>9654</v>
      </c>
      <c r="N3004" s="20" t="n">
        <v>43348</v>
      </c>
      <c r="O3004" s="662" t="s">
        <v>1187</v>
      </c>
      <c r="P3004" s="19" t="n">
        <v>1</v>
      </c>
      <c r="Q3004" s="15" t="s">
        <v>45</v>
      </c>
    </row>
    <row r="3005" customFormat="false" ht="13.8" hidden="false" customHeight="false" outlineLevel="0" collapsed="false">
      <c r="A3005" s="348" t="s">
        <v>4309</v>
      </c>
      <c r="B3005" s="19" t="n">
        <v>12.52</v>
      </c>
      <c r="C3005" s="19" t="n">
        <v>79162675794</v>
      </c>
      <c r="D3005" s="19" t="s">
        <v>8766</v>
      </c>
      <c r="E3005" s="19" t="s">
        <v>9487</v>
      </c>
      <c r="F3005" s="19" t="s">
        <v>9655</v>
      </c>
      <c r="G3005" s="19" t="s">
        <v>268</v>
      </c>
      <c r="H3005" s="97"/>
      <c r="I3005" s="97"/>
      <c r="J3005" s="97"/>
      <c r="K3005" s="97"/>
      <c r="L3005" s="97"/>
      <c r="M3005" s="97"/>
      <c r="N3005" s="97"/>
      <c r="O3005" s="659" t="s">
        <v>9656</v>
      </c>
      <c r="P3005" s="97"/>
      <c r="Q3005" s="15" t="s">
        <v>45</v>
      </c>
    </row>
    <row r="3006" customFormat="false" ht="13.8" hidden="false" customHeight="false" outlineLevel="0" collapsed="false">
      <c r="A3006" s="19" t="s">
        <v>9657</v>
      </c>
      <c r="B3006" s="19" t="s">
        <v>9657</v>
      </c>
      <c r="C3006" s="19" t="s">
        <v>9657</v>
      </c>
      <c r="D3006" s="19" t="s">
        <v>9657</v>
      </c>
      <c r="E3006" s="19" t="s">
        <v>9657</v>
      </c>
      <c r="F3006" s="19" t="s">
        <v>9657</v>
      </c>
      <c r="G3006" s="97"/>
      <c r="H3006" s="19" t="n">
        <v>3500</v>
      </c>
      <c r="I3006" s="97"/>
      <c r="J3006" s="97"/>
      <c r="K3006" s="97"/>
      <c r="L3006" s="97"/>
      <c r="M3006" s="97"/>
      <c r="N3006" s="97"/>
      <c r="O3006" s="662" t="s">
        <v>1187</v>
      </c>
      <c r="P3006" s="19" t="n">
        <v>1</v>
      </c>
      <c r="Q3006" s="15" t="s">
        <v>45</v>
      </c>
    </row>
    <row r="3007" customFormat="false" ht="13.8" hidden="false" customHeight="false" outlineLevel="0" collapsed="false">
      <c r="A3007" s="348" t="s">
        <v>1781</v>
      </c>
      <c r="B3007" s="97"/>
      <c r="C3007" s="19" t="n">
        <v>84951233355</v>
      </c>
      <c r="D3007" s="19" t="s">
        <v>1308</v>
      </c>
      <c r="E3007" s="19" t="s">
        <v>9658</v>
      </c>
      <c r="F3007" s="19" t="s">
        <v>9659</v>
      </c>
      <c r="G3007" s="19" t="s">
        <v>2169</v>
      </c>
      <c r="H3007" s="97"/>
      <c r="I3007" s="97"/>
      <c r="J3007" s="97"/>
      <c r="K3007" s="97"/>
      <c r="L3007" s="97"/>
      <c r="M3007" s="97"/>
      <c r="N3007" s="97"/>
      <c r="O3007" s="363" t="s">
        <v>9660</v>
      </c>
      <c r="P3007" s="19" t="n">
        <v>1</v>
      </c>
      <c r="Q3007" s="15" t="s">
        <v>45</v>
      </c>
    </row>
    <row r="3008" customFormat="false" ht="13.8" hidden="false" customHeight="false" outlineLevel="0" collapsed="false">
      <c r="A3008" s="348" t="s">
        <v>1914</v>
      </c>
      <c r="B3008" s="110" t="n">
        <v>0.6875</v>
      </c>
      <c r="C3008" s="19" t="s">
        <v>9661</v>
      </c>
      <c r="D3008" s="19" t="s">
        <v>110</v>
      </c>
      <c r="E3008" s="19" t="s">
        <v>9662</v>
      </c>
      <c r="F3008" s="19" t="s">
        <v>9663</v>
      </c>
      <c r="G3008" s="19" t="s">
        <v>1237</v>
      </c>
      <c r="H3008" s="97"/>
      <c r="I3008" s="97"/>
      <c r="J3008" s="97"/>
      <c r="K3008" s="97"/>
      <c r="L3008" s="97"/>
      <c r="M3008" s="97"/>
      <c r="N3008" s="97"/>
      <c r="O3008" s="141" t="s">
        <v>9664</v>
      </c>
      <c r="P3008" s="19" t="n">
        <v>1</v>
      </c>
      <c r="Q3008" s="15" t="s">
        <v>45</v>
      </c>
    </row>
    <row r="3009" customFormat="false" ht="13.8" hidden="false" customHeight="false" outlineLevel="0" collapsed="false">
      <c r="A3009" s="348" t="s">
        <v>1917</v>
      </c>
      <c r="B3009" s="19" t="s">
        <v>4037</v>
      </c>
      <c r="C3009" s="19" t="n">
        <v>89771354844</v>
      </c>
      <c r="D3009" s="19" t="s">
        <v>1308</v>
      </c>
      <c r="E3009" s="91" t="s">
        <v>9665</v>
      </c>
      <c r="F3009" s="19" t="s">
        <v>9666</v>
      </c>
      <c r="G3009" s="19" t="n">
        <v>11000</v>
      </c>
      <c r="H3009" s="97"/>
      <c r="I3009" s="97"/>
      <c r="J3009" s="97"/>
      <c r="K3009" s="97"/>
      <c r="L3009" s="97"/>
      <c r="M3009" s="30" t="s">
        <v>9667</v>
      </c>
      <c r="N3009" s="20" t="n">
        <v>43352</v>
      </c>
      <c r="O3009" s="662" t="s">
        <v>1187</v>
      </c>
      <c r="P3009" s="19" t="n">
        <v>1</v>
      </c>
      <c r="Q3009" s="15" t="s">
        <v>45</v>
      </c>
    </row>
    <row r="3010" customFormat="false" ht="13.8" hidden="false" customHeight="false" outlineLevel="0" collapsed="false">
      <c r="A3010" s="348" t="s">
        <v>3008</v>
      </c>
      <c r="B3010" s="19" t="s">
        <v>83</v>
      </c>
      <c r="C3010" s="19" t="s">
        <v>9668</v>
      </c>
      <c r="D3010" s="19" t="s">
        <v>110</v>
      </c>
      <c r="E3010" s="19" t="s">
        <v>9669</v>
      </c>
      <c r="F3010" s="19" t="s">
        <v>9670</v>
      </c>
      <c r="G3010" s="97"/>
      <c r="H3010" s="97"/>
      <c r="I3010" s="97"/>
      <c r="J3010" s="97"/>
      <c r="K3010" s="97"/>
      <c r="L3010" s="97"/>
      <c r="M3010" s="97"/>
      <c r="N3010" s="97"/>
      <c r="O3010" s="137" t="s">
        <v>9671</v>
      </c>
      <c r="P3010" s="19" t="n">
        <v>1</v>
      </c>
      <c r="Q3010" s="15" t="s">
        <v>45</v>
      </c>
    </row>
    <row r="3011" customFormat="false" ht="13.8" hidden="false" customHeight="false" outlineLevel="0" collapsed="false">
      <c r="A3011" s="24" t="s">
        <v>9672</v>
      </c>
      <c r="B3011" s="24" t="s">
        <v>9672</v>
      </c>
      <c r="C3011" s="24" t="s">
        <v>9672</v>
      </c>
      <c r="D3011" s="24" t="s">
        <v>9672</v>
      </c>
      <c r="E3011" s="24" t="s">
        <v>9672</v>
      </c>
      <c r="F3011" s="24" t="s">
        <v>9672</v>
      </c>
      <c r="G3011" s="19" t="n">
        <v>1500</v>
      </c>
      <c r="H3011" s="97"/>
      <c r="I3011" s="97"/>
      <c r="J3011" s="97"/>
      <c r="K3011" s="97"/>
      <c r="M3011" s="24" t="s">
        <v>9672</v>
      </c>
      <c r="N3011" s="24" t="s">
        <v>9672</v>
      </c>
      <c r="O3011" s="286" t="s">
        <v>9672</v>
      </c>
      <c r="P3011" s="19" t="n">
        <v>1</v>
      </c>
      <c r="Q3011" s="15" t="s">
        <v>45</v>
      </c>
    </row>
    <row r="3012" customFormat="false" ht="13.8" hidden="false" customHeight="false" outlineLevel="0" collapsed="false">
      <c r="A3012" s="348" t="s">
        <v>3012</v>
      </c>
      <c r="B3012" s="19" t="n">
        <v>17.45</v>
      </c>
      <c r="C3012" s="19" t="s">
        <v>9673</v>
      </c>
      <c r="D3012" s="19" t="s">
        <v>8766</v>
      </c>
      <c r="E3012" s="91" t="s">
        <v>9674</v>
      </c>
      <c r="F3012" s="19" t="s">
        <v>9675</v>
      </c>
      <c r="G3012" s="19" t="n">
        <v>4400</v>
      </c>
      <c r="H3012" s="97"/>
      <c r="I3012" s="97"/>
      <c r="J3012" s="97"/>
      <c r="K3012" s="97"/>
      <c r="L3012" s="97"/>
      <c r="M3012" s="19" t="s">
        <v>9676</v>
      </c>
      <c r="N3012" s="19" t="n">
        <v>6.09</v>
      </c>
      <c r="O3012" s="662" t="s">
        <v>1187</v>
      </c>
      <c r="P3012" s="19" t="n">
        <v>1</v>
      </c>
      <c r="Q3012" s="15" t="s">
        <v>45</v>
      </c>
    </row>
    <row r="3013" customFormat="false" ht="13.8" hidden="false" customHeight="false" outlineLevel="0" collapsed="false">
      <c r="A3013" s="3" t="s">
        <v>34</v>
      </c>
      <c r="B3013" s="59" t="s">
        <v>1</v>
      </c>
      <c r="C3013" s="4" t="s">
        <v>35</v>
      </c>
      <c r="D3013" s="4" t="s">
        <v>3</v>
      </c>
      <c r="E3013" s="4" t="s">
        <v>1021</v>
      </c>
      <c r="F3013" s="5" t="s">
        <v>37</v>
      </c>
      <c r="G3013" s="4" t="s">
        <v>38</v>
      </c>
      <c r="H3013" s="6" t="s">
        <v>39</v>
      </c>
      <c r="I3013" s="6"/>
      <c r="J3013" s="6"/>
      <c r="K3013" s="6" t="s">
        <v>40</v>
      </c>
      <c r="L3013" s="6"/>
      <c r="M3013" s="4" t="s">
        <v>41</v>
      </c>
      <c r="N3013" s="6" t="s">
        <v>42</v>
      </c>
      <c r="O3013" s="370" t="s">
        <v>43</v>
      </c>
      <c r="P3013" s="4" t="s">
        <v>44</v>
      </c>
      <c r="Q3013" s="15" t="s">
        <v>45</v>
      </c>
    </row>
    <row r="3014" customFormat="false" ht="13.8" hidden="false" customHeight="false" outlineLevel="0" collapsed="false">
      <c r="A3014" s="105" t="n">
        <v>43348</v>
      </c>
      <c r="B3014" s="465" t="s">
        <v>311</v>
      </c>
      <c r="C3014" s="9"/>
      <c r="D3014" s="9"/>
      <c r="E3014" s="10"/>
      <c r="F3014" s="11" t="n">
        <f aca="false">G3014+H3014+K3014</f>
        <v>82100</v>
      </c>
      <c r="G3014" s="12" t="n">
        <f aca="false">SUM(G3015:G3040)</f>
        <v>70100</v>
      </c>
      <c r="H3014" s="115" t="n">
        <f aca="false">SUM(H3015:H3040)</f>
        <v>12000</v>
      </c>
      <c r="I3014" s="12"/>
      <c r="J3014" s="12"/>
      <c r="K3014" s="12" t="n">
        <f aca="false">SUM(K3015:K3051)</f>
        <v>0</v>
      </c>
      <c r="L3014" s="12"/>
      <c r="M3014" s="466"/>
      <c r="N3014" s="466"/>
      <c r="O3014" s="9"/>
      <c r="P3014" s="12" t="n">
        <f aca="false">SUM(P3015:P24963)</f>
        <v>3.16952683222947E+028</v>
      </c>
      <c r="Q3014" s="15" t="s">
        <v>45</v>
      </c>
    </row>
    <row r="3015" customFormat="false" ht="13.8" hidden="false" customHeight="false" outlineLevel="0" collapsed="false">
      <c r="A3015" s="348" t="s">
        <v>1810</v>
      </c>
      <c r="B3015" s="110" t="n">
        <v>0.413888888888889</v>
      </c>
      <c r="C3015" s="440" t="s">
        <v>9677</v>
      </c>
      <c r="D3015" s="19" t="s">
        <v>110</v>
      </c>
      <c r="E3015" s="19" t="s">
        <v>9678</v>
      </c>
      <c r="F3015" s="19" t="s">
        <v>545</v>
      </c>
      <c r="G3015" s="19" t="s">
        <v>92</v>
      </c>
      <c r="H3015" s="97"/>
      <c r="I3015" s="97"/>
      <c r="J3015" s="97"/>
      <c r="K3015" s="97"/>
      <c r="L3015" s="97"/>
      <c r="M3015" s="97"/>
      <c r="N3015" s="97"/>
      <c r="O3015" s="19" t="s">
        <v>9679</v>
      </c>
      <c r="P3015" s="19" t="n">
        <v>1</v>
      </c>
      <c r="Q3015" s="15" t="s">
        <v>45</v>
      </c>
    </row>
    <row r="3016" customFormat="false" ht="13.8" hidden="false" customHeight="false" outlineLevel="0" collapsed="false">
      <c r="A3016" s="348" t="s">
        <v>1814</v>
      </c>
      <c r="B3016" s="20" t="n">
        <v>43230</v>
      </c>
      <c r="C3016" s="440" t="s">
        <v>9680</v>
      </c>
      <c r="D3016" s="19" t="s">
        <v>476</v>
      </c>
      <c r="E3016" s="19" t="s">
        <v>9681</v>
      </c>
      <c r="F3016" s="97"/>
      <c r="G3016" s="19" t="s">
        <v>3615</v>
      </c>
      <c r="H3016" s="97"/>
      <c r="I3016" s="97"/>
      <c r="J3016" s="97"/>
      <c r="K3016" s="97"/>
      <c r="L3016" s="97"/>
      <c r="M3016" s="97"/>
      <c r="N3016" s="97"/>
      <c r="O3016" s="682" t="s">
        <v>9682</v>
      </c>
      <c r="P3016" s="19" t="n">
        <v>1</v>
      </c>
      <c r="Q3016" s="15" t="s">
        <v>45</v>
      </c>
    </row>
    <row r="3017" customFormat="false" ht="13.8" hidden="false" customHeight="false" outlineLevel="0" collapsed="false">
      <c r="A3017" s="348" t="s">
        <v>1819</v>
      </c>
      <c r="B3017" s="110" t="n">
        <v>0.423611111111111</v>
      </c>
      <c r="C3017" s="19" t="s">
        <v>9683</v>
      </c>
      <c r="D3017" s="19" t="s">
        <v>110</v>
      </c>
      <c r="E3017" s="19" t="s">
        <v>9684</v>
      </c>
      <c r="F3017" s="19" t="s">
        <v>9685</v>
      </c>
      <c r="G3017" s="15" t="s">
        <v>248</v>
      </c>
      <c r="H3017" s="97"/>
      <c r="I3017" s="97"/>
      <c r="J3017" s="97"/>
      <c r="K3017" s="97"/>
      <c r="L3017" s="97"/>
      <c r="M3017" s="97"/>
      <c r="N3017" s="97"/>
      <c r="O3017" s="137" t="s">
        <v>9686</v>
      </c>
      <c r="P3017" s="19" t="n">
        <v>1</v>
      </c>
      <c r="Q3017" s="15" t="s">
        <v>45</v>
      </c>
    </row>
    <row r="3018" customFormat="false" ht="13.8" hidden="false" customHeight="false" outlineLevel="0" collapsed="false">
      <c r="A3018" s="348" t="s">
        <v>1673</v>
      </c>
      <c r="B3018" s="110" t="n">
        <v>0.423611111111111</v>
      </c>
      <c r="C3018" s="440" t="s">
        <v>9687</v>
      </c>
      <c r="D3018" s="19" t="s">
        <v>110</v>
      </c>
      <c r="E3018" s="19" t="s">
        <v>9688</v>
      </c>
      <c r="F3018" s="19" t="s">
        <v>9689</v>
      </c>
      <c r="G3018" s="19" t="n">
        <v>14200</v>
      </c>
      <c r="H3018" s="97"/>
      <c r="I3018" s="97"/>
      <c r="J3018" s="97"/>
      <c r="K3018" s="97"/>
      <c r="M3018" s="24" t="s">
        <v>9690</v>
      </c>
      <c r="N3018" s="20" t="n">
        <v>43349</v>
      </c>
      <c r="O3018" s="662" t="s">
        <v>1187</v>
      </c>
      <c r="P3018" s="19" t="n">
        <v>1</v>
      </c>
      <c r="Q3018" s="15" t="s">
        <v>45</v>
      </c>
    </row>
    <row r="3019" customFormat="false" ht="13.8" hidden="false" customHeight="false" outlineLevel="0" collapsed="false">
      <c r="A3019" s="348" t="s">
        <v>1678</v>
      </c>
      <c r="B3019" s="150" t="n">
        <v>43383</v>
      </c>
      <c r="C3019" s="19" t="n">
        <v>89688671541</v>
      </c>
      <c r="D3019" s="19" t="s">
        <v>476</v>
      </c>
      <c r="E3019" s="19" t="s">
        <v>9691</v>
      </c>
      <c r="F3019" s="19" t="s">
        <v>9692</v>
      </c>
      <c r="G3019" s="19" t="s">
        <v>3615</v>
      </c>
      <c r="H3019" s="97"/>
      <c r="I3019" s="97"/>
      <c r="J3019" s="97"/>
      <c r="K3019" s="97"/>
      <c r="L3019" s="97"/>
      <c r="M3019" s="97"/>
      <c r="N3019" s="97"/>
      <c r="O3019" s="451" t="s">
        <v>9693</v>
      </c>
      <c r="P3019" s="19" t="n">
        <v>1</v>
      </c>
      <c r="Q3019" s="15" t="s">
        <v>45</v>
      </c>
    </row>
    <row r="3020" customFormat="false" ht="13.8" hidden="false" customHeight="false" outlineLevel="0" collapsed="false">
      <c r="A3020" s="348" t="s">
        <v>1732</v>
      </c>
      <c r="B3020" s="97"/>
      <c r="C3020" s="19" t="s">
        <v>9694</v>
      </c>
      <c r="D3020" s="19" t="s">
        <v>8766</v>
      </c>
      <c r="E3020" s="19" t="s">
        <v>9695</v>
      </c>
      <c r="F3020" s="19" t="s">
        <v>9696</v>
      </c>
      <c r="G3020" s="19" t="s">
        <v>7657</v>
      </c>
      <c r="H3020" s="97"/>
      <c r="I3020" s="97"/>
      <c r="J3020" s="97"/>
      <c r="K3020" s="97"/>
      <c r="L3020" s="97"/>
      <c r="M3020" s="97"/>
      <c r="N3020" s="97"/>
      <c r="O3020" s="137" t="s">
        <v>9697</v>
      </c>
      <c r="P3020" s="19" t="n">
        <v>1</v>
      </c>
      <c r="Q3020" s="15" t="s">
        <v>45</v>
      </c>
    </row>
    <row r="3021" customFormat="false" ht="13.8" hidden="false" customHeight="false" outlineLevel="0" collapsed="false">
      <c r="A3021" s="348" t="s">
        <v>1833</v>
      </c>
      <c r="B3021" s="97"/>
      <c r="C3021" s="91" t="s">
        <v>9698</v>
      </c>
      <c r="D3021" s="19" t="s">
        <v>8766</v>
      </c>
      <c r="E3021" s="91" t="s">
        <v>9699</v>
      </c>
      <c r="F3021" s="19" t="s">
        <v>102</v>
      </c>
      <c r="G3021" s="19" t="n">
        <v>5400</v>
      </c>
      <c r="H3021" s="97"/>
      <c r="I3021" s="97"/>
      <c r="J3021" s="97"/>
      <c r="K3021" s="97"/>
      <c r="L3021" s="97"/>
      <c r="M3021" s="19" t="s">
        <v>9700</v>
      </c>
      <c r="N3021" s="19" t="n">
        <v>6.09</v>
      </c>
      <c r="O3021" s="662" t="s">
        <v>1187</v>
      </c>
      <c r="P3021" s="19" t="n">
        <v>1</v>
      </c>
      <c r="Q3021" s="15" t="s">
        <v>45</v>
      </c>
    </row>
    <row r="3022" customFormat="false" ht="13.8" hidden="false" customHeight="false" outlineLevel="0" collapsed="false">
      <c r="A3022" s="348" t="s">
        <v>1839</v>
      </c>
      <c r="B3022" s="110" t="n">
        <v>0.450694444444444</v>
      </c>
      <c r="C3022" s="363" t="s">
        <v>9701</v>
      </c>
      <c r="D3022" s="19" t="s">
        <v>110</v>
      </c>
      <c r="E3022" s="19" t="s">
        <v>9702</v>
      </c>
      <c r="F3022" s="19" t="s">
        <v>9703</v>
      </c>
      <c r="G3022" s="19" t="s">
        <v>614</v>
      </c>
      <c r="H3022" s="97"/>
      <c r="I3022" s="97"/>
      <c r="J3022" s="97"/>
      <c r="K3022" s="97"/>
      <c r="L3022" s="97"/>
      <c r="M3022" s="97"/>
      <c r="N3022" s="97"/>
      <c r="O3022" s="137" t="s">
        <v>9704</v>
      </c>
      <c r="P3022" s="19" t="n">
        <v>1</v>
      </c>
      <c r="Q3022" s="15" t="s">
        <v>45</v>
      </c>
    </row>
    <row r="3023" customFormat="false" ht="13.8" hidden="false" customHeight="false" outlineLevel="0" collapsed="false">
      <c r="A3023" s="348" t="s">
        <v>1746</v>
      </c>
      <c r="B3023" s="19" t="s">
        <v>769</v>
      </c>
      <c r="C3023" s="100" t="s">
        <v>9705</v>
      </c>
      <c r="D3023" s="19" t="s">
        <v>476</v>
      </c>
      <c r="E3023" s="19" t="s">
        <v>9706</v>
      </c>
      <c r="F3023" s="91" t="s">
        <v>9707</v>
      </c>
      <c r="G3023" s="19" t="s">
        <v>134</v>
      </c>
      <c r="H3023" s="97"/>
      <c r="I3023" s="97"/>
      <c r="J3023" s="97"/>
      <c r="K3023" s="97"/>
      <c r="L3023" s="97"/>
      <c r="M3023" s="97"/>
      <c r="N3023" s="97"/>
      <c r="O3023" s="451" t="s">
        <v>9708</v>
      </c>
      <c r="P3023" s="19" t="n">
        <v>1</v>
      </c>
      <c r="Q3023" s="15" t="s">
        <v>45</v>
      </c>
    </row>
    <row r="3024" customFormat="false" ht="13.8" hidden="false" customHeight="false" outlineLevel="0" collapsed="false">
      <c r="A3024" s="348" t="s">
        <v>1696</v>
      </c>
      <c r="B3024" s="19" t="n">
        <v>12.35</v>
      </c>
      <c r="C3024" s="19" t="s">
        <v>9709</v>
      </c>
      <c r="D3024" s="19" t="s">
        <v>8766</v>
      </c>
      <c r="E3024" s="91" t="s">
        <v>9710</v>
      </c>
      <c r="F3024" s="19" t="s">
        <v>48</v>
      </c>
      <c r="G3024" s="19" t="s">
        <v>2594</v>
      </c>
      <c r="H3024" s="97"/>
      <c r="I3024" s="97"/>
      <c r="J3024" s="97"/>
      <c r="K3024" s="97"/>
      <c r="L3024" s="97"/>
      <c r="M3024" s="19" t="s">
        <v>9711</v>
      </c>
      <c r="N3024" s="19" t="n">
        <v>8.09</v>
      </c>
      <c r="O3024" s="662" t="s">
        <v>1187</v>
      </c>
      <c r="P3024" s="19" t="n">
        <v>1</v>
      </c>
      <c r="Q3024" s="15" t="s">
        <v>45</v>
      </c>
    </row>
    <row r="3025" customFormat="false" ht="13.8" hidden="false" customHeight="false" outlineLevel="0" collapsed="false">
      <c r="A3025" s="348" t="s">
        <v>4300</v>
      </c>
      <c r="B3025" s="19" t="s">
        <v>895</v>
      </c>
      <c r="C3025" s="553" t="s">
        <v>9712</v>
      </c>
      <c r="D3025" s="19" t="s">
        <v>1308</v>
      </c>
      <c r="E3025" s="91" t="s">
        <v>9713</v>
      </c>
      <c r="F3025" s="97"/>
      <c r="G3025" s="19" t="n">
        <v>4200</v>
      </c>
      <c r="H3025" s="97"/>
      <c r="I3025" s="97"/>
      <c r="J3025" s="97"/>
      <c r="K3025" s="97"/>
      <c r="L3025" s="97"/>
      <c r="M3025" s="19" t="s">
        <v>9714</v>
      </c>
      <c r="N3025" s="19" t="n">
        <v>6.09</v>
      </c>
      <c r="O3025" s="662" t="s">
        <v>1187</v>
      </c>
      <c r="P3025" s="19" t="n">
        <v>1</v>
      </c>
      <c r="Q3025" s="15" t="s">
        <v>45</v>
      </c>
    </row>
    <row r="3026" customFormat="false" ht="13.8" hidden="false" customHeight="false" outlineLevel="0" collapsed="false">
      <c r="A3026" s="348" t="s">
        <v>4304</v>
      </c>
      <c r="B3026" s="97"/>
      <c r="C3026" s="19" t="s">
        <v>9715</v>
      </c>
      <c r="D3026" s="97"/>
      <c r="E3026" s="15" t="s">
        <v>9716</v>
      </c>
      <c r="F3026" s="19" t="s">
        <v>9717</v>
      </c>
      <c r="G3026" s="19" t="n">
        <v>7000</v>
      </c>
      <c r="H3026" s="97"/>
      <c r="I3026" s="97"/>
      <c r="J3026" s="97"/>
      <c r="K3026" s="97"/>
      <c r="M3026" s="24" t="s">
        <v>9718</v>
      </c>
      <c r="N3026" s="19" t="n">
        <v>8.09</v>
      </c>
      <c r="O3026" s="662" t="s">
        <v>1187</v>
      </c>
      <c r="P3026" s="19" t="n">
        <v>1</v>
      </c>
      <c r="Q3026" s="15" t="s">
        <v>45</v>
      </c>
    </row>
    <row r="3027" customFormat="false" ht="13.8" hidden="false" customHeight="false" outlineLevel="0" collapsed="false">
      <c r="A3027" s="348" t="s">
        <v>4309</v>
      </c>
      <c r="B3027" s="19" t="n">
        <v>13.25</v>
      </c>
      <c r="C3027" s="19" t="s">
        <v>9719</v>
      </c>
      <c r="D3027" s="19" t="s">
        <v>8766</v>
      </c>
      <c r="E3027" s="91" t="s">
        <v>9720</v>
      </c>
      <c r="F3027" s="19" t="s">
        <v>9721</v>
      </c>
      <c r="G3027" s="19" t="n">
        <v>5200</v>
      </c>
      <c r="H3027" s="97"/>
      <c r="I3027" s="97"/>
      <c r="J3027" s="97"/>
      <c r="K3027" s="97"/>
      <c r="L3027" s="97"/>
      <c r="M3027" s="19" t="s">
        <v>9722</v>
      </c>
      <c r="N3027" s="19" t="n">
        <v>7.09</v>
      </c>
      <c r="O3027" s="662" t="s">
        <v>1187</v>
      </c>
      <c r="P3027" s="19" t="n">
        <v>1</v>
      </c>
      <c r="Q3027" s="15" t="s">
        <v>45</v>
      </c>
    </row>
    <row r="3028" customFormat="false" ht="13.8" hidden="false" customHeight="false" outlineLevel="0" collapsed="false">
      <c r="A3028" s="348" t="s">
        <v>1781</v>
      </c>
      <c r="B3028" s="97"/>
      <c r="C3028" s="19" t="s">
        <v>9723</v>
      </c>
      <c r="D3028" s="19" t="s">
        <v>1308</v>
      </c>
      <c r="E3028" s="15" t="s">
        <v>9724</v>
      </c>
      <c r="F3028" s="15" t="s">
        <v>9725</v>
      </c>
      <c r="H3028" s="19" t="n">
        <v>12000</v>
      </c>
      <c r="I3028" s="97"/>
      <c r="J3028" s="97"/>
      <c r="K3028" s="97"/>
      <c r="L3028" s="97"/>
      <c r="M3028" s="19" t="s">
        <v>9726</v>
      </c>
      <c r="N3028" s="97"/>
      <c r="O3028" s="662" t="s">
        <v>1187</v>
      </c>
      <c r="P3028" s="19" t="n">
        <v>1</v>
      </c>
      <c r="Q3028" s="15" t="s">
        <v>45</v>
      </c>
    </row>
    <row r="3029" customFormat="false" ht="13.8" hidden="false" customHeight="false" outlineLevel="0" collapsed="false">
      <c r="A3029" s="348" t="s">
        <v>1914</v>
      </c>
      <c r="B3029" s="110" t="n">
        <v>0.589583333333333</v>
      </c>
      <c r="C3029" s="440" t="s">
        <v>9727</v>
      </c>
      <c r="D3029" s="19" t="s">
        <v>110</v>
      </c>
      <c r="E3029" s="19" t="s">
        <v>9728</v>
      </c>
      <c r="F3029" s="97"/>
      <c r="G3029" s="97"/>
      <c r="H3029" s="97"/>
      <c r="I3029" s="97"/>
      <c r="J3029" s="97"/>
      <c r="K3029" s="97"/>
      <c r="L3029" s="97"/>
      <c r="M3029" s="19"/>
      <c r="N3029" s="97"/>
      <c r="O3029" s="15" t="s">
        <v>9729</v>
      </c>
      <c r="P3029" s="19" t="n">
        <v>1</v>
      </c>
      <c r="Q3029" s="15" t="s">
        <v>45</v>
      </c>
    </row>
    <row r="3030" customFormat="false" ht="13.8" hidden="false" customHeight="false" outlineLevel="0" collapsed="false">
      <c r="A3030" s="348" t="s">
        <v>1917</v>
      </c>
      <c r="B3030" s="110" t="n">
        <v>0.590277777777778</v>
      </c>
      <c r="C3030" s="91" t="s">
        <v>9730</v>
      </c>
      <c r="D3030" s="91" t="s">
        <v>1308</v>
      </c>
      <c r="E3030" s="91" t="s">
        <v>9731</v>
      </c>
      <c r="F3030" s="91" t="s">
        <v>9732</v>
      </c>
      <c r="G3030" s="91" t="s">
        <v>1042</v>
      </c>
      <c r="H3030" s="97"/>
      <c r="I3030" s="97"/>
      <c r="J3030" s="97"/>
      <c r="K3030" s="97"/>
      <c r="L3030" s="97"/>
      <c r="M3030" s="97"/>
      <c r="N3030" s="97"/>
      <c r="O3030" s="19" t="s">
        <v>9733</v>
      </c>
      <c r="P3030" s="19" t="n">
        <v>1</v>
      </c>
      <c r="Q3030" s="15" t="s">
        <v>45</v>
      </c>
    </row>
    <row r="3031" customFormat="false" ht="13.8" hidden="false" customHeight="false" outlineLevel="0" collapsed="false">
      <c r="A3031" s="348" t="s">
        <v>3008</v>
      </c>
      <c r="B3031" s="110" t="n">
        <v>0.595138888888889</v>
      </c>
      <c r="C3031" s="440" t="s">
        <v>9734</v>
      </c>
      <c r="D3031" s="19" t="s">
        <v>110</v>
      </c>
      <c r="E3031" s="19" t="s">
        <v>600</v>
      </c>
      <c r="F3031" s="19" t="s">
        <v>600</v>
      </c>
      <c r="G3031" s="19" t="s">
        <v>600</v>
      </c>
      <c r="H3031" s="19" t="s">
        <v>600</v>
      </c>
      <c r="I3031" s="19"/>
      <c r="J3031" s="19"/>
      <c r="K3031" s="19" t="s">
        <v>600</v>
      </c>
      <c r="L3031" s="19"/>
      <c r="M3031" s="19" t="s">
        <v>600</v>
      </c>
      <c r="N3031" s="19" t="s">
        <v>600</v>
      </c>
      <c r="O3031" s="19" t="s">
        <v>600</v>
      </c>
      <c r="P3031" s="19" t="s">
        <v>600</v>
      </c>
      <c r="Q3031" s="15" t="s">
        <v>45</v>
      </c>
    </row>
    <row r="3032" customFormat="false" ht="13.8" hidden="false" customHeight="false" outlineLevel="0" collapsed="false">
      <c r="A3032" s="348" t="s">
        <v>3012</v>
      </c>
      <c r="B3032" s="97"/>
      <c r="C3032" s="91" t="s">
        <v>9735</v>
      </c>
      <c r="D3032" s="19" t="s">
        <v>1308</v>
      </c>
      <c r="E3032" s="91" t="s">
        <v>9736</v>
      </c>
      <c r="F3032" s="19" t="s">
        <v>4852</v>
      </c>
      <c r="G3032" s="19" t="n">
        <v>17000</v>
      </c>
      <c r="H3032" s="97"/>
      <c r="I3032" s="97"/>
      <c r="J3032" s="97"/>
      <c r="K3032" s="97"/>
      <c r="L3032" s="97"/>
      <c r="M3032" s="97"/>
      <c r="N3032" s="97"/>
      <c r="O3032" s="662" t="s">
        <v>1187</v>
      </c>
      <c r="P3032" s="19" t="n">
        <v>1</v>
      </c>
      <c r="Q3032" s="15" t="s">
        <v>45</v>
      </c>
    </row>
    <row r="3033" customFormat="false" ht="13.8" hidden="false" customHeight="false" outlineLevel="0" collapsed="false">
      <c r="A3033" s="530"/>
      <c r="B3033" s="97"/>
      <c r="H3033" s="97"/>
      <c r="I3033" s="97"/>
      <c r="J3033" s="97"/>
      <c r="K3033" s="97"/>
      <c r="L3033" s="97"/>
      <c r="M3033" s="97"/>
      <c r="N3033" s="97"/>
      <c r="O3033" s="97"/>
      <c r="P3033" s="19"/>
      <c r="Q3033" s="15" t="s">
        <v>45</v>
      </c>
    </row>
    <row r="3034" customFormat="false" ht="13.8" hidden="false" customHeight="false" outlineLevel="0" collapsed="false">
      <c r="A3034" s="348" t="s">
        <v>1798</v>
      </c>
      <c r="B3034" s="97"/>
      <c r="C3034" s="19" t="n">
        <v>79859289928</v>
      </c>
      <c r="D3034" s="19" t="s">
        <v>8766</v>
      </c>
      <c r="E3034" s="19" t="s">
        <v>9737</v>
      </c>
      <c r="F3034" s="19" t="s">
        <v>3336</v>
      </c>
      <c r="G3034" s="19" t="s">
        <v>908</v>
      </c>
      <c r="H3034" s="97"/>
      <c r="I3034" s="97"/>
      <c r="J3034" s="97"/>
      <c r="K3034" s="97"/>
      <c r="L3034" s="97"/>
      <c r="M3034" s="97"/>
      <c r="N3034" s="97"/>
      <c r="O3034" s="119" t="s">
        <v>5423</v>
      </c>
      <c r="P3034" s="19"/>
      <c r="Q3034" s="15" t="s">
        <v>45</v>
      </c>
    </row>
    <row r="3035" customFormat="false" ht="13.8" hidden="false" customHeight="false" outlineLevel="0" collapsed="false">
      <c r="A3035" s="348" t="s">
        <v>1801</v>
      </c>
      <c r="B3035" s="110" t="n">
        <v>0.618055555555556</v>
      </c>
      <c r="C3035" s="440" t="s">
        <v>9738</v>
      </c>
      <c r="D3035" s="91" t="s">
        <v>1308</v>
      </c>
      <c r="E3035" s="19" t="s">
        <v>9739</v>
      </c>
      <c r="F3035" s="91" t="s">
        <v>9740</v>
      </c>
      <c r="G3035" s="19" t="s">
        <v>614</v>
      </c>
      <c r="H3035" s="97"/>
      <c r="I3035" s="97"/>
      <c r="J3035" s="97"/>
      <c r="K3035" s="97"/>
      <c r="L3035" s="97"/>
      <c r="M3035" s="97"/>
      <c r="N3035" s="97"/>
      <c r="O3035" s="363" t="s">
        <v>9741</v>
      </c>
      <c r="P3035" s="19" t="n">
        <v>1</v>
      </c>
      <c r="Q3035" s="15" t="s">
        <v>45</v>
      </c>
    </row>
    <row r="3036" customFormat="false" ht="13.8" hidden="false" customHeight="false" outlineLevel="0" collapsed="false">
      <c r="A3036" s="348" t="s">
        <v>3427</v>
      </c>
      <c r="B3036" s="110" t="n">
        <v>0.622222222222222</v>
      </c>
      <c r="C3036" s="19" t="n">
        <v>89671945488</v>
      </c>
      <c r="D3036" s="91" t="s">
        <v>1308</v>
      </c>
      <c r="E3036" s="91" t="s">
        <v>9742</v>
      </c>
      <c r="F3036" s="19" t="s">
        <v>48</v>
      </c>
      <c r="H3036" s="19" t="s">
        <v>501</v>
      </c>
      <c r="I3036" s="97"/>
      <c r="J3036" s="97"/>
      <c r="K3036" s="97"/>
      <c r="L3036" s="97"/>
      <c r="M3036" s="97"/>
      <c r="N3036" s="97"/>
      <c r="O3036" s="19" t="s">
        <v>9743</v>
      </c>
      <c r="P3036" s="19" t="n">
        <v>1</v>
      </c>
      <c r="Q3036" s="15" t="s">
        <v>45</v>
      </c>
    </row>
    <row r="3037" customFormat="false" ht="13.8" hidden="false" customHeight="false" outlineLevel="0" collapsed="false">
      <c r="A3037" s="348" t="s">
        <v>3024</v>
      </c>
      <c r="B3037" s="19" t="n">
        <v>14.5</v>
      </c>
      <c r="C3037" s="15" t="s">
        <v>9744</v>
      </c>
      <c r="D3037" s="19" t="s">
        <v>8766</v>
      </c>
      <c r="E3037" s="91" t="s">
        <v>9745</v>
      </c>
      <c r="F3037" s="19" t="s">
        <v>5574</v>
      </c>
      <c r="G3037" s="19" t="n">
        <v>4000</v>
      </c>
      <c r="H3037" s="97"/>
      <c r="I3037" s="97"/>
      <c r="J3037" s="97"/>
      <c r="K3037" s="97"/>
      <c r="L3037" s="97"/>
      <c r="M3037" s="19" t="s">
        <v>9746</v>
      </c>
      <c r="N3037" s="19" t="n">
        <v>5.09</v>
      </c>
      <c r="O3037" s="662" t="s">
        <v>1187</v>
      </c>
      <c r="P3037" s="19" t="n">
        <v>1</v>
      </c>
      <c r="Q3037" s="15" t="s">
        <v>45</v>
      </c>
    </row>
    <row r="3038" customFormat="false" ht="13.8" hidden="false" customHeight="false" outlineLevel="0" collapsed="false">
      <c r="A3038" s="348" t="s">
        <v>3028</v>
      </c>
      <c r="B3038" s="19" t="n">
        <v>15.2</v>
      </c>
      <c r="C3038" s="19" t="n">
        <v>79853587349</v>
      </c>
      <c r="D3038" s="19" t="s">
        <v>8766</v>
      </c>
      <c r="E3038" s="19" t="s">
        <v>9747</v>
      </c>
      <c r="F3038" s="19" t="s">
        <v>4460</v>
      </c>
      <c r="G3038" s="19" t="s">
        <v>9748</v>
      </c>
      <c r="H3038" s="97"/>
      <c r="I3038" s="97"/>
      <c r="J3038" s="97"/>
      <c r="K3038" s="97"/>
      <c r="L3038" s="97"/>
      <c r="M3038" s="97"/>
      <c r="N3038" s="97"/>
      <c r="O3038" s="663" t="s">
        <v>9749</v>
      </c>
      <c r="P3038" s="19" t="n">
        <v>1</v>
      </c>
      <c r="Q3038" s="15" t="s">
        <v>45</v>
      </c>
    </row>
    <row r="3039" customFormat="false" ht="13.8" hidden="false" customHeight="false" outlineLevel="0" collapsed="false">
      <c r="A3039" s="348" t="s">
        <v>3031</v>
      </c>
      <c r="B3039" s="110" t="n">
        <v>0.65</v>
      </c>
      <c r="C3039" s="19" t="s">
        <v>9750</v>
      </c>
      <c r="D3039" s="19" t="s">
        <v>110</v>
      </c>
      <c r="E3039" s="19" t="s">
        <v>9751</v>
      </c>
      <c r="F3039" s="19" t="s">
        <v>9752</v>
      </c>
      <c r="G3039" s="19" t="n">
        <v>7000</v>
      </c>
      <c r="H3039" s="97"/>
      <c r="I3039" s="97"/>
      <c r="J3039" s="97"/>
      <c r="K3039" s="97"/>
      <c r="M3039" s="24" t="s">
        <v>9753</v>
      </c>
      <c r="N3039" s="20" t="n">
        <v>43350</v>
      </c>
      <c r="O3039" s="662" t="s">
        <v>1187</v>
      </c>
      <c r="P3039" s="19" t="n">
        <v>1</v>
      </c>
      <c r="Q3039" s="15" t="s">
        <v>45</v>
      </c>
    </row>
    <row r="3040" customFormat="false" ht="13.8" hidden="false" customHeight="false" outlineLevel="0" collapsed="false">
      <c r="A3040" s="348" t="s">
        <v>3037</v>
      </c>
      <c r="B3040" s="19" t="s">
        <v>83</v>
      </c>
      <c r="C3040" s="19" t="n">
        <v>79161260557</v>
      </c>
      <c r="D3040" s="19" t="s">
        <v>8766</v>
      </c>
      <c r="E3040" s="19" t="s">
        <v>9754</v>
      </c>
      <c r="F3040" s="19" t="s">
        <v>2910</v>
      </c>
      <c r="G3040" s="19" t="n">
        <v>6100</v>
      </c>
      <c r="H3040" s="97"/>
      <c r="I3040" s="97"/>
      <c r="J3040" s="97"/>
      <c r="K3040" s="97"/>
      <c r="L3040" s="97"/>
      <c r="M3040" s="19" t="s">
        <v>9755</v>
      </c>
      <c r="N3040" s="19" t="n">
        <v>6.09</v>
      </c>
      <c r="O3040" s="662" t="s">
        <v>1187</v>
      </c>
      <c r="P3040" s="19" t="n">
        <v>1</v>
      </c>
      <c r="Q3040" s="15" t="s">
        <v>45</v>
      </c>
    </row>
    <row r="3041" customFormat="false" ht="13.8" hidden="false" customHeight="false" outlineLevel="0" collapsed="false">
      <c r="A3041" s="3" t="s">
        <v>34</v>
      </c>
      <c r="B3041" s="59" t="s">
        <v>1</v>
      </c>
      <c r="C3041" s="4" t="s">
        <v>35</v>
      </c>
      <c r="D3041" s="4" t="s">
        <v>3</v>
      </c>
      <c r="E3041" s="4" t="s">
        <v>1021</v>
      </c>
      <c r="F3041" s="5" t="s">
        <v>37</v>
      </c>
      <c r="G3041" s="4" t="s">
        <v>38</v>
      </c>
      <c r="H3041" s="6" t="s">
        <v>39</v>
      </c>
      <c r="I3041" s="6"/>
      <c r="J3041" s="6"/>
      <c r="K3041" s="6" t="s">
        <v>40</v>
      </c>
      <c r="L3041" s="6"/>
      <c r="M3041" s="4" t="s">
        <v>41</v>
      </c>
      <c r="N3041" s="6" t="s">
        <v>42</v>
      </c>
      <c r="O3041" s="370" t="s">
        <v>43</v>
      </c>
      <c r="P3041" s="4" t="s">
        <v>44</v>
      </c>
      <c r="Q3041" s="15" t="s">
        <v>45</v>
      </c>
    </row>
    <row r="3042" customFormat="false" ht="13.8" hidden="false" customHeight="false" outlineLevel="0" collapsed="false">
      <c r="A3042" s="105" t="n">
        <v>43349</v>
      </c>
      <c r="B3042" s="465" t="s">
        <v>349</v>
      </c>
      <c r="C3042" s="9"/>
      <c r="D3042" s="9"/>
      <c r="E3042" s="10"/>
      <c r="F3042" s="11" t="n">
        <f aca="false">G3042+H3042+K3042</f>
        <v>77500</v>
      </c>
      <c r="G3042" s="12" t="n">
        <f aca="false">SUM(G3043:G3079)</f>
        <v>77500</v>
      </c>
      <c r="H3042" s="115" t="n">
        <f aca="false">SUM(H3043:H3079)</f>
        <v>0</v>
      </c>
      <c r="I3042" s="12"/>
      <c r="J3042" s="12"/>
      <c r="K3042" s="12" t="n">
        <f aca="false">SUM(K3043:K3079)</f>
        <v>0</v>
      </c>
      <c r="L3042" s="12"/>
      <c r="M3042" s="466"/>
      <c r="N3042" s="466"/>
      <c r="O3042" s="9"/>
      <c r="P3042" s="12" t="n">
        <f aca="false">SUM(P3043:P24991)</f>
        <v>1.58476341611474E+028</v>
      </c>
      <c r="Q3042" s="15" t="s">
        <v>45</v>
      </c>
    </row>
    <row r="3043" customFormat="false" ht="13.8" hidden="false" customHeight="false" outlineLevel="0" collapsed="false">
      <c r="A3043" s="348" t="s">
        <v>1810</v>
      </c>
      <c r="B3043" s="110" t="n">
        <v>0.391666666666667</v>
      </c>
      <c r="C3043" s="440" t="s">
        <v>9756</v>
      </c>
      <c r="D3043" s="19" t="s">
        <v>110</v>
      </c>
      <c r="E3043" s="19" t="s">
        <v>600</v>
      </c>
      <c r="F3043" s="19" t="s">
        <v>600</v>
      </c>
      <c r="G3043" s="19" t="s">
        <v>600</v>
      </c>
      <c r="H3043" s="19" t="s">
        <v>600</v>
      </c>
      <c r="I3043" s="19"/>
      <c r="J3043" s="19"/>
      <c r="K3043" s="19" t="s">
        <v>600</v>
      </c>
      <c r="L3043" s="19"/>
      <c r="M3043" s="19" t="s">
        <v>600</v>
      </c>
      <c r="N3043" s="19" t="s">
        <v>600</v>
      </c>
      <c r="O3043" s="19" t="s">
        <v>600</v>
      </c>
      <c r="P3043" s="19" t="s">
        <v>600</v>
      </c>
      <c r="Q3043" s="15" t="s">
        <v>45</v>
      </c>
    </row>
    <row r="3044" customFormat="false" ht="13.8" hidden="false" customHeight="false" outlineLevel="0" collapsed="false">
      <c r="A3044" s="348" t="s">
        <v>1814</v>
      </c>
      <c r="B3044" s="110" t="n">
        <v>0.39375</v>
      </c>
      <c r="C3044" s="91" t="s">
        <v>9757</v>
      </c>
      <c r="D3044" s="19" t="s">
        <v>110</v>
      </c>
      <c r="E3044" s="19" t="s">
        <v>9758</v>
      </c>
      <c r="F3044" s="19" t="s">
        <v>9759</v>
      </c>
      <c r="G3044" s="19" t="s">
        <v>2439</v>
      </c>
      <c r="H3044" s="97"/>
      <c r="I3044" s="97"/>
      <c r="J3044" s="97"/>
      <c r="K3044" s="97"/>
      <c r="L3044" s="97"/>
      <c r="M3044" s="97"/>
      <c r="N3044" s="97"/>
      <c r="O3044" s="519" t="s">
        <v>9760</v>
      </c>
      <c r="P3044" s="19" t="n">
        <v>1</v>
      </c>
      <c r="Q3044" s="15" t="s">
        <v>45</v>
      </c>
    </row>
    <row r="3045" customFormat="false" ht="13.8" hidden="false" customHeight="false" outlineLevel="0" collapsed="false">
      <c r="A3045" s="348" t="s">
        <v>1819</v>
      </c>
      <c r="B3045" s="19" t="s">
        <v>869</v>
      </c>
      <c r="C3045" s="91" t="s">
        <v>9761</v>
      </c>
      <c r="D3045" s="19" t="s">
        <v>8766</v>
      </c>
      <c r="E3045" s="19" t="s">
        <v>9762</v>
      </c>
      <c r="F3045" s="19" t="s">
        <v>7095</v>
      </c>
      <c r="G3045" s="19" t="n">
        <v>8100</v>
      </c>
      <c r="H3045" s="97"/>
      <c r="I3045" s="97"/>
      <c r="J3045" s="97"/>
      <c r="K3045" s="97"/>
      <c r="L3045" s="97"/>
      <c r="M3045" s="19" t="s">
        <v>9763</v>
      </c>
      <c r="N3045" s="19" t="n">
        <v>7.09</v>
      </c>
      <c r="O3045" s="662" t="s">
        <v>1187</v>
      </c>
      <c r="P3045" s="19" t="n">
        <v>1</v>
      </c>
      <c r="Q3045" s="15" t="s">
        <v>45</v>
      </c>
    </row>
    <row r="3046" customFormat="false" ht="13.8" hidden="false" customHeight="false" outlineLevel="0" collapsed="false">
      <c r="A3046" s="348" t="s">
        <v>1673</v>
      </c>
      <c r="B3046" s="19" t="s">
        <v>3448</v>
      </c>
      <c r="C3046" s="91" t="s">
        <v>9764</v>
      </c>
      <c r="D3046" s="19" t="s">
        <v>476</v>
      </c>
      <c r="E3046" s="19" t="s">
        <v>9765</v>
      </c>
      <c r="F3046" s="19" t="s">
        <v>9766</v>
      </c>
      <c r="G3046" s="19" t="n">
        <v>5300</v>
      </c>
      <c r="H3046" s="97"/>
      <c r="I3046" s="97"/>
      <c r="J3046" s="97"/>
      <c r="K3046" s="97"/>
      <c r="L3046" s="97"/>
      <c r="M3046" s="19" t="s">
        <v>9767</v>
      </c>
      <c r="N3046" s="20" t="n">
        <v>43351</v>
      </c>
      <c r="O3046" s="662" t="s">
        <v>1187</v>
      </c>
      <c r="P3046" s="19" t="n">
        <v>1</v>
      </c>
      <c r="Q3046" s="15" t="s">
        <v>45</v>
      </c>
    </row>
    <row r="3047" customFormat="false" ht="13.8" hidden="false" customHeight="false" outlineLevel="0" collapsed="false">
      <c r="A3047" s="348" t="s">
        <v>1678</v>
      </c>
      <c r="B3047" s="19" t="s">
        <v>51</v>
      </c>
      <c r="C3047" s="19" t="s">
        <v>9768</v>
      </c>
      <c r="D3047" s="19" t="s">
        <v>9160</v>
      </c>
      <c r="E3047" s="19" t="s">
        <v>9769</v>
      </c>
      <c r="F3047" s="19" t="s">
        <v>9770</v>
      </c>
      <c r="G3047" s="15" t="n">
        <v>3500</v>
      </c>
      <c r="H3047" s="97"/>
      <c r="I3047" s="97"/>
      <c r="J3047" s="97"/>
      <c r="K3047" s="97"/>
      <c r="L3047" s="97"/>
      <c r="M3047" s="19" t="s">
        <v>9771</v>
      </c>
      <c r="N3047" s="19" t="n">
        <v>7.09</v>
      </c>
      <c r="O3047" s="662" t="s">
        <v>1187</v>
      </c>
      <c r="P3047" s="19" t="n">
        <v>1</v>
      </c>
      <c r="Q3047" s="15" t="s">
        <v>45</v>
      </c>
    </row>
    <row r="3048" customFormat="false" ht="13.8" hidden="false" customHeight="false" outlineLevel="0" collapsed="false">
      <c r="A3048" s="348" t="s">
        <v>1732</v>
      </c>
      <c r="B3048" s="110" t="n">
        <v>0.4375</v>
      </c>
      <c r="C3048" s="440" t="s">
        <v>9772</v>
      </c>
      <c r="D3048" s="19" t="s">
        <v>110</v>
      </c>
      <c r="E3048" s="91" t="s">
        <v>9773</v>
      </c>
      <c r="F3048" s="15" t="s">
        <v>102</v>
      </c>
      <c r="G3048" s="19"/>
      <c r="H3048" s="19" t="s">
        <v>3117</v>
      </c>
      <c r="I3048" s="97"/>
      <c r="J3048" s="97"/>
      <c r="K3048" s="97"/>
      <c r="L3048" s="97"/>
      <c r="M3048" s="97"/>
      <c r="N3048" s="97"/>
      <c r="O3048" s="137" t="s">
        <v>9774</v>
      </c>
      <c r="P3048" s="19" t="n">
        <v>1</v>
      </c>
      <c r="Q3048" s="15" t="s">
        <v>45</v>
      </c>
    </row>
    <row r="3049" customFormat="false" ht="13.8" hidden="false" customHeight="false" outlineLevel="0" collapsed="false">
      <c r="A3049" s="348" t="s">
        <v>1833</v>
      </c>
      <c r="B3049" s="20" t="n">
        <v>43201</v>
      </c>
      <c r="C3049" s="19" t="s">
        <v>9775</v>
      </c>
      <c r="D3049" s="19" t="s">
        <v>476</v>
      </c>
      <c r="E3049" s="19" t="s">
        <v>9776</v>
      </c>
      <c r="F3049" s="19"/>
      <c r="G3049" s="19" t="s">
        <v>898</v>
      </c>
      <c r="H3049" s="97"/>
      <c r="I3049" s="97"/>
      <c r="J3049" s="97"/>
      <c r="K3049" s="97"/>
      <c r="L3049" s="97"/>
      <c r="M3049" s="97"/>
      <c r="N3049" s="97"/>
      <c r="O3049" s="451" t="s">
        <v>7193</v>
      </c>
      <c r="P3049" s="19" t="n">
        <v>1</v>
      </c>
      <c r="Q3049" s="15" t="s">
        <v>45</v>
      </c>
    </row>
    <row r="3050" customFormat="false" ht="13.8" hidden="false" customHeight="false" outlineLevel="0" collapsed="false">
      <c r="A3050" s="348" t="s">
        <v>1839</v>
      </c>
      <c r="B3050" s="97"/>
      <c r="C3050" s="19" t="s">
        <v>9777</v>
      </c>
      <c r="D3050" s="19" t="s">
        <v>8766</v>
      </c>
      <c r="E3050" s="19" t="s">
        <v>9778</v>
      </c>
      <c r="F3050" s="19" t="s">
        <v>3336</v>
      </c>
      <c r="G3050" s="19" t="s">
        <v>139</v>
      </c>
      <c r="H3050" s="97"/>
      <c r="I3050" s="97"/>
      <c r="J3050" s="97"/>
      <c r="K3050" s="97"/>
      <c r="L3050" s="97"/>
      <c r="M3050" s="97"/>
      <c r="N3050" s="97"/>
      <c r="O3050" s="683" t="s">
        <v>9779</v>
      </c>
      <c r="P3050" s="97"/>
      <c r="Q3050" s="15" t="s">
        <v>45</v>
      </c>
    </row>
    <row r="3051" customFormat="false" ht="13.8" hidden="false" customHeight="false" outlineLevel="0" collapsed="false">
      <c r="A3051" s="348" t="s">
        <v>1746</v>
      </c>
      <c r="B3051" s="110" t="n">
        <v>0.4625</v>
      </c>
      <c r="C3051" s="440" t="s">
        <v>9780</v>
      </c>
      <c r="D3051" s="19" t="s">
        <v>110</v>
      </c>
      <c r="E3051" s="19" t="s">
        <v>9781</v>
      </c>
      <c r="F3051" s="19" t="s">
        <v>545</v>
      </c>
      <c r="G3051" s="19" t="n">
        <v>4500</v>
      </c>
      <c r="H3051" s="97"/>
      <c r="I3051" s="97"/>
      <c r="J3051" s="97"/>
      <c r="K3051" s="97"/>
      <c r="M3051" s="24" t="s">
        <v>9782</v>
      </c>
      <c r="N3051" s="20" t="n">
        <v>43349</v>
      </c>
      <c r="O3051" s="662" t="s">
        <v>1187</v>
      </c>
      <c r="P3051" s="19" t="n">
        <v>1</v>
      </c>
      <c r="Q3051" s="15" t="s">
        <v>45</v>
      </c>
    </row>
    <row r="3052" customFormat="false" ht="13.8" hidden="false" customHeight="false" outlineLevel="0" collapsed="false">
      <c r="A3052" s="91" t="s">
        <v>9783</v>
      </c>
      <c r="B3052" s="91" t="s">
        <v>9783</v>
      </c>
      <c r="D3052" s="19" t="s">
        <v>9783</v>
      </c>
      <c r="E3052" s="19" t="s">
        <v>9783</v>
      </c>
      <c r="F3052" s="19" t="s">
        <v>9783</v>
      </c>
      <c r="G3052" s="24" t="n">
        <v>4500</v>
      </c>
      <c r="H3052" s="97"/>
      <c r="I3052" s="97"/>
      <c r="J3052" s="97"/>
      <c r="K3052" s="97"/>
      <c r="L3052" s="97"/>
      <c r="M3052" s="19" t="s">
        <v>9783</v>
      </c>
      <c r="N3052" s="19" t="s">
        <v>9783</v>
      </c>
      <c r="O3052" s="24" t="s">
        <v>9784</v>
      </c>
      <c r="P3052" s="19" t="n">
        <v>1</v>
      </c>
      <c r="Q3052" s="15" t="s">
        <v>45</v>
      </c>
    </row>
    <row r="3053" customFormat="false" ht="13.8" hidden="false" customHeight="false" outlineLevel="0" collapsed="false">
      <c r="A3053" s="348" t="s">
        <v>1696</v>
      </c>
      <c r="B3053" s="97"/>
      <c r="C3053" s="19" t="n">
        <v>84997394417</v>
      </c>
      <c r="D3053" s="97"/>
      <c r="E3053" s="91" t="s">
        <v>9785</v>
      </c>
      <c r="F3053" s="19" t="s">
        <v>102</v>
      </c>
      <c r="G3053" s="19" t="s">
        <v>1589</v>
      </c>
      <c r="H3053" s="97"/>
      <c r="I3053" s="97"/>
      <c r="J3053" s="97"/>
      <c r="K3053" s="97"/>
      <c r="L3053" s="97"/>
      <c r="M3053" s="97"/>
      <c r="N3053" s="97"/>
      <c r="O3053" s="684" t="s">
        <v>9786</v>
      </c>
      <c r="P3053" s="19" t="n">
        <v>1</v>
      </c>
      <c r="Q3053" s="15" t="s">
        <v>45</v>
      </c>
    </row>
    <row r="3054" customFormat="false" ht="13.8" hidden="false" customHeight="false" outlineLevel="0" collapsed="false">
      <c r="A3054" s="348" t="s">
        <v>1758</v>
      </c>
      <c r="B3054" s="110" t="n">
        <v>0.489583333333333</v>
      </c>
      <c r="C3054" s="91" t="s">
        <v>9787</v>
      </c>
      <c r="D3054" s="19" t="s">
        <v>476</v>
      </c>
      <c r="E3054" s="19" t="s">
        <v>9788</v>
      </c>
      <c r="F3054" s="91" t="s">
        <v>9789</v>
      </c>
      <c r="G3054" s="97"/>
      <c r="H3054" s="97"/>
      <c r="I3054" s="97"/>
      <c r="J3054" s="97"/>
      <c r="K3054" s="97"/>
      <c r="L3054" s="97"/>
      <c r="M3054" s="97"/>
      <c r="N3054" s="97"/>
      <c r="O3054" s="685" t="s">
        <v>9790</v>
      </c>
      <c r="P3054" s="19" t="n">
        <v>1</v>
      </c>
      <c r="Q3054" s="15" t="s">
        <v>45</v>
      </c>
    </row>
    <row r="3055" customFormat="false" ht="13.8" hidden="false" customHeight="false" outlineLevel="0" collapsed="false">
      <c r="A3055" s="348" t="s">
        <v>1761</v>
      </c>
      <c r="B3055" s="110" t="n">
        <v>0.495138888888889</v>
      </c>
      <c r="C3055" s="19" t="s">
        <v>9791</v>
      </c>
      <c r="D3055" s="19" t="s">
        <v>110</v>
      </c>
      <c r="E3055" s="19" t="s">
        <v>504</v>
      </c>
      <c r="F3055" s="19" t="s">
        <v>9792</v>
      </c>
      <c r="G3055" s="19" t="s">
        <v>1001</v>
      </c>
      <c r="H3055" s="97"/>
      <c r="I3055" s="97"/>
      <c r="J3055" s="97"/>
      <c r="K3055" s="97"/>
      <c r="L3055" s="97"/>
      <c r="M3055" s="97"/>
      <c r="N3055" s="97"/>
      <c r="O3055" s="514" t="s">
        <v>5423</v>
      </c>
      <c r="P3055" s="19" t="n">
        <v>1</v>
      </c>
      <c r="Q3055" s="15" t="s">
        <v>45</v>
      </c>
    </row>
    <row r="3056" customFormat="false" ht="13.8" hidden="false" customHeight="false" outlineLevel="0" collapsed="false">
      <c r="A3056" s="348" t="s">
        <v>1765</v>
      </c>
      <c r="B3056" s="110" t="n">
        <v>0.496527777777778</v>
      </c>
      <c r="C3056" s="91" t="s">
        <v>9793</v>
      </c>
      <c r="D3056" s="19" t="s">
        <v>110</v>
      </c>
      <c r="E3056" s="19" t="s">
        <v>9794</v>
      </c>
      <c r="F3056" s="19" t="s">
        <v>9795</v>
      </c>
      <c r="G3056" s="19" t="n">
        <v>4500</v>
      </c>
      <c r="H3056" s="97"/>
      <c r="I3056" s="97"/>
      <c r="J3056" s="97"/>
      <c r="K3056" s="97"/>
      <c r="M3056" s="24" t="s">
        <v>9796</v>
      </c>
      <c r="N3056" s="20" t="n">
        <v>43352</v>
      </c>
      <c r="O3056" s="662" t="s">
        <v>1187</v>
      </c>
      <c r="P3056" s="19" t="n">
        <v>1</v>
      </c>
      <c r="Q3056" s="15" t="s">
        <v>45</v>
      </c>
    </row>
    <row r="3057" customFormat="false" ht="13.8" hidden="false" customHeight="false" outlineLevel="0" collapsed="false">
      <c r="A3057" s="348" t="s">
        <v>4300</v>
      </c>
      <c r="B3057" s="19" t="s">
        <v>395</v>
      </c>
      <c r="C3057" s="19" t="s">
        <v>9797</v>
      </c>
      <c r="D3057" s="19" t="s">
        <v>9798</v>
      </c>
      <c r="E3057" s="19" t="s">
        <v>9799</v>
      </c>
      <c r="F3057" s="19" t="s">
        <v>48</v>
      </c>
      <c r="G3057" s="19" t="s">
        <v>9800</v>
      </c>
      <c r="H3057" s="97"/>
      <c r="I3057" s="97"/>
      <c r="J3057" s="97"/>
      <c r="K3057" s="97"/>
      <c r="L3057" s="97"/>
      <c r="M3057" s="97"/>
      <c r="N3057" s="97"/>
      <c r="O3057" s="686" t="s">
        <v>9801</v>
      </c>
      <c r="P3057" s="97"/>
      <c r="Q3057" s="15" t="s">
        <v>45</v>
      </c>
    </row>
    <row r="3058" customFormat="false" ht="13.8" hidden="false" customHeight="false" outlineLevel="0" collapsed="false">
      <c r="A3058" s="348" t="s">
        <v>4304</v>
      </c>
      <c r="B3058" s="110" t="n">
        <v>0.5</v>
      </c>
      <c r="C3058" s="19" t="n">
        <v>89852264359</v>
      </c>
      <c r="D3058" s="19" t="s">
        <v>110</v>
      </c>
      <c r="E3058" s="19" t="s">
        <v>9802</v>
      </c>
      <c r="F3058" s="19" t="s">
        <v>9803</v>
      </c>
      <c r="G3058" s="97"/>
      <c r="H3058" s="97"/>
      <c r="I3058" s="97"/>
      <c r="J3058" s="97"/>
      <c r="K3058" s="97"/>
      <c r="L3058" s="97"/>
      <c r="M3058" s="97"/>
      <c r="N3058" s="97"/>
      <c r="O3058" s="137" t="s">
        <v>9804</v>
      </c>
      <c r="P3058" s="19" t="n">
        <v>1</v>
      </c>
      <c r="Q3058" s="15" t="s">
        <v>45</v>
      </c>
    </row>
    <row r="3059" customFormat="false" ht="13.8" hidden="false" customHeight="false" outlineLevel="0" collapsed="false">
      <c r="A3059" s="348" t="s">
        <v>4309</v>
      </c>
      <c r="B3059" s="19" t="n">
        <v>12.01</v>
      </c>
      <c r="C3059" s="19" t="s">
        <v>9805</v>
      </c>
      <c r="D3059" s="19" t="s">
        <v>9798</v>
      </c>
      <c r="E3059" s="19" t="s">
        <v>9806</v>
      </c>
      <c r="F3059" s="19" t="s">
        <v>102</v>
      </c>
      <c r="G3059" s="19" t="s">
        <v>5533</v>
      </c>
      <c r="H3059" s="97"/>
      <c r="I3059" s="97"/>
      <c r="J3059" s="97"/>
      <c r="K3059" s="97"/>
      <c r="L3059" s="97"/>
      <c r="M3059" s="97"/>
      <c r="N3059" s="97"/>
      <c r="O3059" s="137" t="s">
        <v>9807</v>
      </c>
      <c r="P3059" s="19" t="n">
        <v>1</v>
      </c>
      <c r="Q3059" s="15" t="s">
        <v>45</v>
      </c>
    </row>
    <row r="3060" customFormat="false" ht="13.8" hidden="false" customHeight="false" outlineLevel="0" collapsed="false">
      <c r="A3060" s="348" t="s">
        <v>1781</v>
      </c>
      <c r="B3060" s="97"/>
      <c r="C3060" s="440" t="s">
        <v>9808</v>
      </c>
      <c r="D3060" s="19" t="s">
        <v>9798</v>
      </c>
      <c r="E3060" s="97"/>
      <c r="F3060" s="97"/>
      <c r="G3060" s="97"/>
      <c r="H3060" s="97"/>
      <c r="I3060" s="97"/>
      <c r="J3060" s="97"/>
      <c r="K3060" s="97"/>
      <c r="L3060" s="97"/>
      <c r="M3060" s="97"/>
      <c r="N3060" s="97"/>
      <c r="O3060" s="191" t="s">
        <v>9809</v>
      </c>
      <c r="P3060" s="19" t="n">
        <v>1</v>
      </c>
      <c r="Q3060" s="15" t="s">
        <v>45</v>
      </c>
    </row>
    <row r="3061" customFormat="false" ht="13.8" hidden="false" customHeight="false" outlineLevel="0" collapsed="false">
      <c r="A3061" s="348" t="s">
        <v>1914</v>
      </c>
      <c r="B3061" s="110" t="n">
        <v>0.521527777777778</v>
      </c>
      <c r="C3061" s="19" t="s">
        <v>9810</v>
      </c>
      <c r="D3061" s="19" t="s">
        <v>110</v>
      </c>
      <c r="E3061" s="19" t="s">
        <v>9811</v>
      </c>
      <c r="F3061" s="19" t="s">
        <v>9812</v>
      </c>
      <c r="G3061" s="19" t="s">
        <v>9813</v>
      </c>
      <c r="H3061" s="97"/>
      <c r="I3061" s="97"/>
      <c r="J3061" s="97"/>
      <c r="K3061" s="97"/>
      <c r="L3061" s="97"/>
      <c r="M3061" s="97"/>
      <c r="N3061" s="97"/>
      <c r="O3061" s="137" t="s">
        <v>9814</v>
      </c>
      <c r="P3061" s="19" t="n">
        <v>1</v>
      </c>
      <c r="Q3061" s="15" t="s">
        <v>45</v>
      </c>
    </row>
    <row r="3062" customFormat="false" ht="13.8" hidden="false" customHeight="false" outlineLevel="0" collapsed="false">
      <c r="A3062" s="348" t="s">
        <v>1917</v>
      </c>
      <c r="B3062" s="19" t="n">
        <v>13.01</v>
      </c>
      <c r="C3062" s="19" t="s">
        <v>9815</v>
      </c>
      <c r="D3062" s="19" t="s">
        <v>9798</v>
      </c>
      <c r="E3062" s="19" t="s">
        <v>9816</v>
      </c>
      <c r="F3062" s="19" t="s">
        <v>9817</v>
      </c>
      <c r="G3062" s="19" t="s">
        <v>2950</v>
      </c>
      <c r="H3062" s="97"/>
      <c r="I3062" s="97"/>
      <c r="J3062" s="97"/>
      <c r="K3062" s="97"/>
      <c r="L3062" s="97"/>
      <c r="M3062" s="97"/>
      <c r="N3062" s="97"/>
      <c r="O3062" s="686" t="s">
        <v>9818</v>
      </c>
      <c r="P3062" s="19" t="n">
        <v>1</v>
      </c>
      <c r="Q3062" s="15" t="s">
        <v>45</v>
      </c>
    </row>
    <row r="3063" customFormat="false" ht="13.8" hidden="false" customHeight="false" outlineLevel="0" collapsed="false">
      <c r="A3063" s="121" t="s">
        <v>3008</v>
      </c>
      <c r="B3063" s="141" t="n">
        <v>1345</v>
      </c>
      <c r="C3063" s="141" t="s">
        <v>9819</v>
      </c>
      <c r="D3063" s="141" t="s">
        <v>476</v>
      </c>
      <c r="E3063" s="95" t="s">
        <v>9820</v>
      </c>
      <c r="F3063" s="141" t="s">
        <v>9821</v>
      </c>
      <c r="G3063" s="141" t="s">
        <v>5156</v>
      </c>
      <c r="H3063" s="183"/>
      <c r="I3063" s="183"/>
      <c r="J3063" s="183"/>
      <c r="K3063" s="183"/>
      <c r="L3063" s="183"/>
      <c r="M3063" s="141" t="s">
        <v>9822</v>
      </c>
      <c r="N3063" s="141" t="n">
        <v>9.09</v>
      </c>
      <c r="O3063" s="687" t="s">
        <v>1187</v>
      </c>
      <c r="P3063" s="19" t="n">
        <v>1</v>
      </c>
      <c r="Q3063" s="15" t="s">
        <v>45</v>
      </c>
    </row>
    <row r="3064" customFormat="false" ht="13.8" hidden="false" customHeight="false" outlineLevel="0" collapsed="false">
      <c r="A3064" s="348" t="s">
        <v>3012</v>
      </c>
      <c r="B3064" s="19" t="n">
        <v>13.45</v>
      </c>
      <c r="C3064" s="19" t="n">
        <v>79165209626</v>
      </c>
      <c r="D3064" s="19" t="s">
        <v>9798</v>
      </c>
      <c r="E3064" s="19" t="s">
        <v>9823</v>
      </c>
      <c r="F3064" s="19" t="s">
        <v>9824</v>
      </c>
      <c r="G3064" s="19" t="s">
        <v>103</v>
      </c>
      <c r="H3064" s="97"/>
      <c r="I3064" s="97"/>
      <c r="J3064" s="97"/>
      <c r="K3064" s="97"/>
      <c r="L3064" s="97"/>
      <c r="M3064" s="97"/>
      <c r="N3064" s="97"/>
      <c r="O3064" s="539" t="s">
        <v>9825</v>
      </c>
      <c r="P3064" s="19" t="n">
        <v>1</v>
      </c>
      <c r="Q3064" s="15" t="s">
        <v>45</v>
      </c>
    </row>
    <row r="3065" customFormat="false" ht="13.8" hidden="false" customHeight="false" outlineLevel="0" collapsed="false">
      <c r="A3065" s="348" t="s">
        <v>1798</v>
      </c>
      <c r="B3065" s="97"/>
      <c r="C3065" s="19" t="n">
        <v>79032112288</v>
      </c>
      <c r="D3065" s="19" t="s">
        <v>9798</v>
      </c>
      <c r="E3065" s="19" t="s">
        <v>129</v>
      </c>
      <c r="F3065" s="19" t="s">
        <v>9826</v>
      </c>
      <c r="G3065" s="97"/>
      <c r="H3065" s="97"/>
      <c r="I3065" s="97"/>
      <c r="J3065" s="97"/>
      <c r="K3065" s="97"/>
      <c r="L3065" s="97"/>
      <c r="M3065" s="97"/>
      <c r="N3065" s="97"/>
      <c r="O3065" s="539" t="s">
        <v>9827</v>
      </c>
      <c r="P3065" s="19" t="n">
        <v>1</v>
      </c>
      <c r="Q3065" s="15" t="s">
        <v>45</v>
      </c>
    </row>
    <row r="3066" customFormat="false" ht="13.8" hidden="false" customHeight="false" outlineLevel="0" collapsed="false">
      <c r="A3066" s="348" t="s">
        <v>1801</v>
      </c>
      <c r="B3066" s="97"/>
      <c r="C3066" s="553" t="s">
        <v>9828</v>
      </c>
      <c r="D3066" s="19" t="s">
        <v>9829</v>
      </c>
      <c r="E3066" s="91" t="s">
        <v>9830</v>
      </c>
      <c r="F3066" s="19" t="s">
        <v>9831</v>
      </c>
      <c r="G3066" s="19" t="n">
        <v>8000</v>
      </c>
      <c r="H3066" s="97"/>
      <c r="I3066" s="97"/>
      <c r="J3066" s="97"/>
      <c r="K3066" s="97"/>
      <c r="L3066" s="97"/>
      <c r="M3066" s="19" t="s">
        <v>9832</v>
      </c>
      <c r="N3066" s="19" t="n">
        <v>9.09</v>
      </c>
      <c r="O3066" s="662" t="s">
        <v>1187</v>
      </c>
      <c r="P3066" s="19" t="n">
        <v>1</v>
      </c>
      <c r="Q3066" s="15" t="s">
        <v>45</v>
      </c>
    </row>
    <row r="3067" customFormat="false" ht="13.8" hidden="false" customHeight="false" outlineLevel="0" collapsed="false">
      <c r="A3067" s="348" t="s">
        <v>3427</v>
      </c>
      <c r="B3067" s="97"/>
      <c r="C3067" s="91" t="s">
        <v>9833</v>
      </c>
      <c r="D3067" s="19" t="s">
        <v>476</v>
      </c>
      <c r="E3067" s="91" t="s">
        <v>9834</v>
      </c>
      <c r="F3067" s="91" t="s">
        <v>9835</v>
      </c>
      <c r="G3067" s="19" t="n">
        <v>14000</v>
      </c>
      <c r="H3067" s="97"/>
      <c r="I3067" s="97"/>
      <c r="J3067" s="97"/>
      <c r="K3067" s="97"/>
      <c r="L3067" s="97"/>
      <c r="M3067" s="19" t="s">
        <v>9836</v>
      </c>
      <c r="N3067" s="19" t="n">
        <v>7.09</v>
      </c>
      <c r="O3067" s="662" t="s">
        <v>1187</v>
      </c>
      <c r="P3067" s="19" t="n">
        <v>1</v>
      </c>
      <c r="Q3067" s="15" t="s">
        <v>45</v>
      </c>
    </row>
    <row r="3068" customFormat="false" ht="13.8" hidden="false" customHeight="false" outlineLevel="0" collapsed="false">
      <c r="A3068" s="348" t="s">
        <v>8663</v>
      </c>
      <c r="B3068" s="97"/>
      <c r="C3068" s="19" t="s">
        <v>9837</v>
      </c>
      <c r="D3068" s="19" t="s">
        <v>8766</v>
      </c>
      <c r="E3068" s="91" t="s">
        <v>9838</v>
      </c>
      <c r="F3068" s="19" t="s">
        <v>102</v>
      </c>
      <c r="G3068" s="19" t="s">
        <v>9839</v>
      </c>
      <c r="H3068" s="97"/>
      <c r="I3068" s="97"/>
      <c r="J3068" s="97"/>
      <c r="K3068" s="97"/>
      <c r="L3068" s="97"/>
      <c r="M3068" s="97"/>
      <c r="N3068" s="97"/>
      <c r="O3068" s="688" t="s">
        <v>9840</v>
      </c>
      <c r="P3068" s="19" t="n">
        <v>1</v>
      </c>
      <c r="Q3068" s="15" t="s">
        <v>45</v>
      </c>
    </row>
    <row r="3069" customFormat="false" ht="13.8" hidden="false" customHeight="false" outlineLevel="0" collapsed="false">
      <c r="A3069" s="19" t="s">
        <v>9841</v>
      </c>
      <c r="B3069" s="19" t="s">
        <v>9841</v>
      </c>
      <c r="C3069" s="19" t="s">
        <v>9841</v>
      </c>
      <c r="D3069" s="19" t="s">
        <v>9841</v>
      </c>
      <c r="E3069" s="19" t="s">
        <v>9842</v>
      </c>
      <c r="F3069" s="19" t="s">
        <v>9841</v>
      </c>
      <c r="G3069" s="689" t="n">
        <v>8000</v>
      </c>
      <c r="H3069" s="97"/>
      <c r="I3069" s="97"/>
      <c r="J3069" s="97"/>
      <c r="K3069" s="97"/>
      <c r="L3069" s="97"/>
      <c r="M3069" s="97"/>
      <c r="N3069" s="20" t="n">
        <v>43351</v>
      </c>
      <c r="O3069" s="662" t="s">
        <v>1187</v>
      </c>
      <c r="P3069" s="19" t="n">
        <v>1</v>
      </c>
      <c r="Q3069" s="15" t="s">
        <v>45</v>
      </c>
    </row>
    <row r="3070" customFormat="false" ht="13.8" hidden="false" customHeight="false" outlineLevel="0" collapsed="false">
      <c r="A3070" s="348" t="s">
        <v>3028</v>
      </c>
      <c r="B3070" s="110" t="n">
        <v>0.629861111111111</v>
      </c>
      <c r="C3070" s="19" t="s">
        <v>9843</v>
      </c>
      <c r="D3070" s="19" t="s">
        <v>110</v>
      </c>
      <c r="E3070" s="19" t="s">
        <v>8533</v>
      </c>
      <c r="F3070" s="19" t="s">
        <v>48</v>
      </c>
      <c r="G3070" s="19" t="s">
        <v>4506</v>
      </c>
      <c r="H3070" s="97"/>
      <c r="I3070" s="97"/>
      <c r="J3070" s="97"/>
      <c r="K3070" s="97"/>
      <c r="L3070" s="97"/>
      <c r="M3070" s="97"/>
      <c r="N3070" s="97"/>
      <c r="O3070" s="663" t="s">
        <v>9844</v>
      </c>
      <c r="P3070" s="19" t="n">
        <v>1</v>
      </c>
      <c r="Q3070" s="15" t="s">
        <v>45</v>
      </c>
    </row>
    <row r="3071" customFormat="false" ht="13.8" hidden="false" customHeight="false" outlineLevel="0" collapsed="false">
      <c r="A3071" s="348" t="s">
        <v>3031</v>
      </c>
      <c r="B3071" s="110" t="n">
        <v>0.634027777777778</v>
      </c>
      <c r="C3071" s="440" t="s">
        <v>9845</v>
      </c>
      <c r="D3071" s="19" t="s">
        <v>110</v>
      </c>
      <c r="E3071" s="19" t="s">
        <v>9846</v>
      </c>
      <c r="F3071" s="19" t="s">
        <v>9847</v>
      </c>
      <c r="G3071" s="19" t="s">
        <v>268</v>
      </c>
      <c r="H3071" s="97"/>
      <c r="I3071" s="97"/>
      <c r="J3071" s="97"/>
      <c r="K3071" s="97"/>
      <c r="L3071" s="97"/>
      <c r="M3071" s="97"/>
      <c r="N3071" s="97"/>
      <c r="O3071" s="690" t="s">
        <v>9848</v>
      </c>
      <c r="P3071" s="19" t="n">
        <v>1</v>
      </c>
      <c r="Q3071" s="15" t="s">
        <v>45</v>
      </c>
    </row>
    <row r="3072" customFormat="false" ht="13.8" hidden="false" customHeight="false" outlineLevel="0" collapsed="false">
      <c r="A3072" s="97"/>
      <c r="B3072" s="97"/>
      <c r="C3072" s="19" t="n">
        <v>84996850065</v>
      </c>
      <c r="D3072" s="19" t="s">
        <v>476</v>
      </c>
      <c r="E3072" s="19" t="s">
        <v>9849</v>
      </c>
      <c r="F3072" s="97"/>
      <c r="G3072" s="19" t="n">
        <v>1000</v>
      </c>
      <c r="H3072" s="97"/>
      <c r="I3072" s="97"/>
      <c r="J3072" s="97"/>
      <c r="K3072" s="97"/>
      <c r="L3072" s="97"/>
      <c r="M3072" s="19" t="s">
        <v>9850</v>
      </c>
      <c r="N3072" s="97"/>
      <c r="O3072" s="662" t="s">
        <v>1187</v>
      </c>
      <c r="P3072" s="19" t="n">
        <v>1</v>
      </c>
      <c r="Q3072" s="15" t="s">
        <v>45</v>
      </c>
    </row>
    <row r="3073" customFormat="false" ht="13.8" hidden="false" customHeight="false" outlineLevel="0" collapsed="false">
      <c r="A3073" s="348" t="s">
        <v>3037</v>
      </c>
      <c r="B3073" s="19" t="s">
        <v>73</v>
      </c>
      <c r="C3073" s="19" t="s">
        <v>9851</v>
      </c>
      <c r="D3073" s="19" t="s">
        <v>9160</v>
      </c>
      <c r="E3073" s="19" t="s">
        <v>9852</v>
      </c>
      <c r="F3073" s="19" t="s">
        <v>9853</v>
      </c>
      <c r="G3073" s="19" t="n">
        <v>6100</v>
      </c>
      <c r="H3073" s="97"/>
      <c r="I3073" s="97"/>
      <c r="J3073" s="97"/>
      <c r="K3073" s="97"/>
      <c r="L3073" s="97"/>
      <c r="M3073" s="19" t="s">
        <v>9854</v>
      </c>
      <c r="N3073" s="19" t="n">
        <v>10.09</v>
      </c>
      <c r="O3073" s="662" t="s">
        <v>1187</v>
      </c>
      <c r="P3073" s="19" t="n">
        <v>1</v>
      </c>
      <c r="Q3073" s="15" t="s">
        <v>45</v>
      </c>
    </row>
    <row r="3074" customFormat="false" ht="13.8" hidden="false" customHeight="false" outlineLevel="0" collapsed="false">
      <c r="A3074" s="348" t="s">
        <v>3043</v>
      </c>
      <c r="B3074" s="97"/>
      <c r="C3074" s="553" t="s">
        <v>9855</v>
      </c>
      <c r="D3074" s="19" t="s">
        <v>476</v>
      </c>
      <c r="E3074" s="19" t="s">
        <v>9856</v>
      </c>
      <c r="F3074" s="19" t="s">
        <v>9546</v>
      </c>
      <c r="G3074" s="97"/>
      <c r="H3074" s="97"/>
      <c r="I3074" s="97"/>
      <c r="J3074" s="97"/>
      <c r="K3074" s="97"/>
      <c r="L3074" s="97"/>
      <c r="M3074" s="97"/>
      <c r="N3074" s="97"/>
      <c r="O3074" s="363" t="s">
        <v>9857</v>
      </c>
      <c r="P3074" s="19" t="n">
        <v>1</v>
      </c>
      <c r="Q3074" s="15" t="s">
        <v>45</v>
      </c>
    </row>
    <row r="3075" customFormat="false" ht="13.8" hidden="false" customHeight="false" outlineLevel="0" collapsed="false">
      <c r="A3075" s="348" t="s">
        <v>3047</v>
      </c>
      <c r="B3075" s="110" t="n">
        <v>0.668055555555555</v>
      </c>
      <c r="C3075" s="19" t="s">
        <v>9858</v>
      </c>
      <c r="D3075" s="19" t="s">
        <v>110</v>
      </c>
      <c r="E3075" s="19" t="s">
        <v>129</v>
      </c>
      <c r="F3075" s="19" t="s">
        <v>9859</v>
      </c>
      <c r="G3075" s="19" t="s">
        <v>5533</v>
      </c>
      <c r="H3075" s="97"/>
      <c r="I3075" s="97"/>
      <c r="J3075" s="97"/>
      <c r="K3075" s="97"/>
      <c r="L3075" s="97"/>
      <c r="M3075" s="97"/>
      <c r="N3075" s="97"/>
      <c r="O3075" s="691" t="s">
        <v>9860</v>
      </c>
      <c r="P3075" s="19" t="n">
        <v>1</v>
      </c>
      <c r="Q3075" s="15" t="s">
        <v>45</v>
      </c>
    </row>
    <row r="3076" customFormat="false" ht="13.8" hidden="false" customHeight="false" outlineLevel="0" collapsed="false">
      <c r="A3076" s="348" t="s">
        <v>3053</v>
      </c>
      <c r="B3076" s="19" t="s">
        <v>78</v>
      </c>
      <c r="C3076" s="19" t="n">
        <v>74955877889</v>
      </c>
      <c r="D3076" s="19" t="s">
        <v>8766</v>
      </c>
      <c r="E3076" s="19" t="s">
        <v>9861</v>
      </c>
      <c r="F3076" s="19" t="s">
        <v>3584</v>
      </c>
      <c r="G3076" s="19" t="s">
        <v>1103</v>
      </c>
      <c r="H3076" s="97"/>
      <c r="I3076" s="97"/>
      <c r="J3076" s="97"/>
      <c r="K3076" s="97"/>
      <c r="L3076" s="97"/>
      <c r="M3076" s="97"/>
      <c r="N3076" s="97"/>
      <c r="O3076" s="539" t="s">
        <v>5423</v>
      </c>
      <c r="P3076" s="19" t="n">
        <v>1</v>
      </c>
      <c r="Q3076" s="15" t="s">
        <v>45</v>
      </c>
    </row>
    <row r="3077" customFormat="false" ht="13.8" hidden="false" customHeight="false" outlineLevel="0" collapsed="false">
      <c r="A3077" s="348" t="s">
        <v>3058</v>
      </c>
      <c r="B3077" s="110" t="n">
        <v>0.689583333333333</v>
      </c>
      <c r="C3077" s="440" t="s">
        <v>9862</v>
      </c>
      <c r="D3077" s="19" t="s">
        <v>9160</v>
      </c>
      <c r="E3077" s="19" t="s">
        <v>60</v>
      </c>
      <c r="F3077" s="19" t="s">
        <v>102</v>
      </c>
      <c r="G3077" s="19" t="s">
        <v>949</v>
      </c>
      <c r="H3077" s="97"/>
      <c r="I3077" s="97"/>
      <c r="J3077" s="97"/>
      <c r="K3077" s="97"/>
      <c r="L3077" s="97"/>
      <c r="M3077" s="97"/>
      <c r="N3077" s="97"/>
      <c r="O3077" s="659" t="s">
        <v>9863</v>
      </c>
      <c r="P3077" s="19" t="n">
        <v>1</v>
      </c>
      <c r="Q3077" s="15" t="s">
        <v>45</v>
      </c>
    </row>
    <row r="3078" customFormat="false" ht="13.8" hidden="false" customHeight="false" outlineLevel="0" collapsed="false">
      <c r="A3078" s="348" t="s">
        <v>3062</v>
      </c>
      <c r="B3078" s="110" t="n">
        <v>0.709722222222222</v>
      </c>
      <c r="C3078" s="91" t="s">
        <v>9864</v>
      </c>
      <c r="D3078" s="19" t="s">
        <v>110</v>
      </c>
      <c r="E3078" s="91" t="s">
        <v>9865</v>
      </c>
      <c r="F3078" s="91" t="s">
        <v>9866</v>
      </c>
      <c r="G3078" s="19" t="n">
        <v>10000</v>
      </c>
      <c r="H3078" s="97"/>
      <c r="I3078" s="97"/>
      <c r="J3078" s="97"/>
      <c r="K3078" s="97"/>
      <c r="L3078" s="97"/>
      <c r="M3078" s="97"/>
      <c r="N3078" s="97"/>
      <c r="O3078" s="662" t="s">
        <v>1187</v>
      </c>
      <c r="P3078" s="19" t="n">
        <v>1</v>
      </c>
      <c r="Q3078" s="15" t="s">
        <v>45</v>
      </c>
    </row>
    <row r="3079" customFormat="false" ht="13.8" hidden="false" customHeight="false" outlineLevel="0" collapsed="false">
      <c r="A3079" s="348" t="s">
        <v>3067</v>
      </c>
      <c r="B3079" s="150" t="n">
        <v>43390</v>
      </c>
      <c r="C3079" s="19" t="s">
        <v>9867</v>
      </c>
      <c r="D3079" s="9" t="s">
        <v>9160</v>
      </c>
      <c r="E3079" s="19" t="s">
        <v>9868</v>
      </c>
      <c r="F3079" s="19" t="s">
        <v>7095</v>
      </c>
      <c r="G3079" s="19" t="s">
        <v>1001</v>
      </c>
      <c r="H3079" s="97"/>
      <c r="I3079" s="97"/>
      <c r="J3079" s="97"/>
      <c r="K3079" s="97"/>
      <c r="L3079" s="97"/>
      <c r="M3079" s="97"/>
      <c r="N3079" s="97"/>
      <c r="O3079" s="692" t="s">
        <v>9869</v>
      </c>
      <c r="P3079" s="97"/>
      <c r="Q3079" s="15" t="s">
        <v>45</v>
      </c>
    </row>
    <row r="3080" customFormat="false" ht="13.8" hidden="false" customHeight="false" outlineLevel="0" collapsed="false">
      <c r="A3080" s="3" t="s">
        <v>34</v>
      </c>
      <c r="B3080" s="59" t="s">
        <v>1</v>
      </c>
      <c r="C3080" s="4" t="s">
        <v>35</v>
      </c>
      <c r="D3080" s="4" t="s">
        <v>3</v>
      </c>
      <c r="E3080" s="4" t="s">
        <v>1021</v>
      </c>
      <c r="F3080" s="5" t="s">
        <v>37</v>
      </c>
      <c r="G3080" s="4" t="s">
        <v>38</v>
      </c>
      <c r="H3080" s="6" t="s">
        <v>39</v>
      </c>
      <c r="I3080" s="6"/>
      <c r="J3080" s="6"/>
      <c r="K3080" s="6" t="s">
        <v>40</v>
      </c>
      <c r="L3080" s="6"/>
      <c r="M3080" s="4" t="s">
        <v>41</v>
      </c>
      <c r="N3080" s="6" t="s">
        <v>42</v>
      </c>
      <c r="O3080" s="370" t="s">
        <v>43</v>
      </c>
      <c r="P3080" s="4" t="s">
        <v>44</v>
      </c>
      <c r="Q3080" s="15" t="s">
        <v>45</v>
      </c>
    </row>
    <row r="3081" customFormat="false" ht="13.8" hidden="false" customHeight="false" outlineLevel="0" collapsed="false">
      <c r="A3081" s="105" t="n">
        <v>43350</v>
      </c>
      <c r="B3081" s="465" t="s">
        <v>394</v>
      </c>
      <c r="C3081" s="9"/>
      <c r="D3081" s="9"/>
      <c r="E3081" s="10"/>
      <c r="F3081" s="11" t="n">
        <f aca="false">G3081+H3081+K3081</f>
        <v>270800</v>
      </c>
      <c r="G3081" s="12" t="n">
        <f aca="false">SUM(G3082:G3123)</f>
        <v>258800</v>
      </c>
      <c r="H3081" s="115" t="n">
        <f aca="false">SUM(H3082:H3123)</f>
        <v>12000</v>
      </c>
      <c r="I3081" s="12"/>
      <c r="J3081" s="12"/>
      <c r="K3081" s="12" t="n">
        <f aca="false">SUM(K3082:K3118)</f>
        <v>0</v>
      </c>
      <c r="L3081" s="12"/>
      <c r="M3081" s="466"/>
      <c r="N3081" s="466"/>
      <c r="O3081" s="9"/>
      <c r="P3081" s="12" t="n">
        <f aca="false">SUM(P3082:P25030)</f>
        <v>7.92381708057368E+027</v>
      </c>
      <c r="Q3081" s="15" t="s">
        <v>45</v>
      </c>
    </row>
    <row r="3082" customFormat="false" ht="13.8" hidden="false" customHeight="false" outlineLevel="0" collapsed="false">
      <c r="A3082" s="348" t="s">
        <v>1810</v>
      </c>
      <c r="B3082" s="110" t="n">
        <v>0.413194444444444</v>
      </c>
      <c r="C3082" s="19" t="s">
        <v>9870</v>
      </c>
      <c r="D3082" s="19" t="s">
        <v>110</v>
      </c>
      <c r="E3082" s="19" t="s">
        <v>9871</v>
      </c>
      <c r="F3082" s="19" t="s">
        <v>9872</v>
      </c>
      <c r="G3082" s="19" t="s">
        <v>797</v>
      </c>
      <c r="H3082" s="97"/>
      <c r="I3082" s="97"/>
      <c r="J3082" s="97"/>
      <c r="K3082" s="97"/>
      <c r="L3082" s="97"/>
      <c r="M3082" s="97"/>
      <c r="N3082" s="97"/>
      <c r="O3082" s="152" t="s">
        <v>9873</v>
      </c>
      <c r="P3082" s="19" t="n">
        <v>1</v>
      </c>
      <c r="Q3082" s="15" t="s">
        <v>45</v>
      </c>
    </row>
    <row r="3083" customFormat="false" ht="13.8" hidden="false" customHeight="false" outlineLevel="0" collapsed="false">
      <c r="A3083" s="348" t="s">
        <v>1814</v>
      </c>
      <c r="B3083" s="19" t="s">
        <v>1245</v>
      </c>
      <c r="C3083" s="19" t="n">
        <v>79672134226</v>
      </c>
      <c r="D3083" s="19" t="s">
        <v>9160</v>
      </c>
      <c r="E3083" s="19" t="s">
        <v>9874</v>
      </c>
      <c r="F3083" s="19" t="s">
        <v>9875</v>
      </c>
      <c r="G3083" s="19" t="s">
        <v>782</v>
      </c>
      <c r="H3083" s="97"/>
      <c r="I3083" s="97"/>
      <c r="J3083" s="97"/>
      <c r="K3083" s="97"/>
      <c r="L3083" s="97"/>
      <c r="M3083" s="97"/>
      <c r="N3083" s="97"/>
      <c r="O3083" s="539" t="s">
        <v>5423</v>
      </c>
      <c r="P3083" s="19" t="n">
        <v>1</v>
      </c>
      <c r="Q3083" s="15" t="s">
        <v>45</v>
      </c>
    </row>
    <row r="3084" customFormat="false" ht="13.8" hidden="false" customHeight="false" outlineLevel="0" collapsed="false">
      <c r="A3084" s="348" t="s">
        <v>1819</v>
      </c>
      <c r="B3084" s="20" t="n">
        <v>43231</v>
      </c>
      <c r="C3084" s="19" t="n">
        <v>89680649898</v>
      </c>
      <c r="D3084" s="19" t="s">
        <v>476</v>
      </c>
      <c r="E3084" s="19" t="s">
        <v>9876</v>
      </c>
      <c r="F3084" s="97"/>
      <c r="G3084" s="19" t="s">
        <v>949</v>
      </c>
      <c r="H3084" s="97"/>
      <c r="I3084" s="97"/>
      <c r="J3084" s="97"/>
      <c r="K3084" s="97"/>
      <c r="L3084" s="97"/>
      <c r="M3084" s="97"/>
      <c r="N3084" s="97"/>
      <c r="O3084" s="95" t="s">
        <v>9877</v>
      </c>
      <c r="P3084" s="19" t="n">
        <v>1</v>
      </c>
      <c r="Q3084" s="15" t="s">
        <v>45</v>
      </c>
    </row>
    <row r="3085" customFormat="false" ht="13.8" hidden="false" customHeight="false" outlineLevel="0" collapsed="false">
      <c r="A3085" s="348" t="s">
        <v>1673</v>
      </c>
      <c r="B3085" s="19" t="s">
        <v>214</v>
      </c>
      <c r="C3085" s="91" t="s">
        <v>9878</v>
      </c>
      <c r="D3085" s="19" t="s">
        <v>53</v>
      </c>
      <c r="E3085" s="91" t="s">
        <v>9879</v>
      </c>
      <c r="F3085" s="19" t="s">
        <v>4852</v>
      </c>
      <c r="G3085" s="19" t="n">
        <v>4700</v>
      </c>
      <c r="H3085" s="97"/>
      <c r="I3085" s="97"/>
      <c r="J3085" s="97"/>
      <c r="K3085" s="97"/>
      <c r="L3085" s="97"/>
      <c r="M3085" s="19" t="s">
        <v>9880</v>
      </c>
      <c r="N3085" s="20" t="n">
        <v>43352</v>
      </c>
      <c r="O3085" s="662" t="s">
        <v>1187</v>
      </c>
      <c r="P3085" s="19" t="n">
        <v>1</v>
      </c>
      <c r="Q3085" s="15" t="s">
        <v>45</v>
      </c>
    </row>
    <row r="3086" customFormat="false" ht="13.8" hidden="false" customHeight="false" outlineLevel="0" collapsed="false">
      <c r="A3086" s="348" t="s">
        <v>1678</v>
      </c>
      <c r="B3086" s="19" t="s">
        <v>113</v>
      </c>
      <c r="C3086" s="19" t="s">
        <v>9881</v>
      </c>
      <c r="D3086" s="19" t="s">
        <v>53</v>
      </c>
      <c r="E3086" s="19" t="s">
        <v>9882</v>
      </c>
      <c r="F3086" s="19" t="s">
        <v>4415</v>
      </c>
      <c r="G3086" s="97"/>
      <c r="H3086" s="19" t="n">
        <v>12000</v>
      </c>
      <c r="I3086" s="97"/>
      <c r="J3086" s="97"/>
      <c r="K3086" s="97"/>
      <c r="L3086" s="97"/>
      <c r="M3086" s="19" t="s">
        <v>8100</v>
      </c>
      <c r="N3086" s="97"/>
      <c r="O3086" s="660" t="s">
        <v>9883</v>
      </c>
      <c r="P3086" s="19" t="n">
        <v>1</v>
      </c>
      <c r="Q3086" s="15" t="s">
        <v>45</v>
      </c>
    </row>
    <row r="3087" customFormat="false" ht="13.8" hidden="false" customHeight="false" outlineLevel="0" collapsed="false">
      <c r="A3087" s="121" t="s">
        <v>1732</v>
      </c>
      <c r="B3087" s="141" t="s">
        <v>1883</v>
      </c>
      <c r="C3087" s="141" t="s">
        <v>9884</v>
      </c>
      <c r="D3087" s="141" t="s">
        <v>476</v>
      </c>
      <c r="E3087" s="95" t="s">
        <v>9885</v>
      </c>
      <c r="F3087" s="693" t="s">
        <v>9886</v>
      </c>
      <c r="G3087" s="693" t="s">
        <v>2677</v>
      </c>
      <c r="H3087" s="183"/>
      <c r="I3087" s="183"/>
      <c r="J3087" s="183"/>
      <c r="K3087" s="183"/>
      <c r="L3087" s="183"/>
      <c r="M3087" s="141" t="s">
        <v>9887</v>
      </c>
      <c r="N3087" s="184" t="n">
        <v>43353</v>
      </c>
      <c r="O3087" s="617" t="s">
        <v>9888</v>
      </c>
      <c r="P3087" s="141" t="n">
        <v>1</v>
      </c>
      <c r="Q3087" s="15" t="s">
        <v>45</v>
      </c>
      <c r="R3087" s="278"/>
      <c r="S3087" s="278"/>
      <c r="T3087" s="278"/>
      <c r="U3087" s="278"/>
      <c r="V3087" s="278"/>
      <c r="W3087" s="278"/>
      <c r="X3087" s="278"/>
      <c r="Y3087" s="278"/>
      <c r="Z3087" s="278"/>
      <c r="AA3087" s="278"/>
      <c r="AB3087" s="278"/>
      <c r="AC3087" s="278"/>
      <c r="AD3087" s="278"/>
      <c r="AE3087" s="278"/>
      <c r="AF3087" s="278"/>
      <c r="AG3087" s="278"/>
      <c r="AH3087" s="278"/>
      <c r="AI3087" s="278"/>
      <c r="AJ3087" s="278"/>
      <c r="AK3087" s="278"/>
    </row>
    <row r="3088" customFormat="false" ht="13.8" hidden="false" customHeight="false" outlineLevel="0" collapsed="false">
      <c r="A3088" s="348" t="s">
        <v>1833</v>
      </c>
      <c r="B3088" s="110" t="n">
        <v>0.535416666666667</v>
      </c>
      <c r="C3088" s="19" t="s">
        <v>9889</v>
      </c>
      <c r="D3088" s="19" t="s">
        <v>476</v>
      </c>
      <c r="E3088" s="91" t="s">
        <v>9890</v>
      </c>
      <c r="F3088" s="19" t="s">
        <v>8921</v>
      </c>
      <c r="G3088" s="19" t="s">
        <v>859</v>
      </c>
      <c r="H3088" s="97"/>
      <c r="I3088" s="97"/>
      <c r="J3088" s="97"/>
      <c r="K3088" s="97"/>
      <c r="L3088" s="97"/>
      <c r="M3088" s="97"/>
      <c r="N3088" s="97"/>
      <c r="O3088" s="191" t="s">
        <v>9891</v>
      </c>
      <c r="P3088" s="19" t="n">
        <v>1</v>
      </c>
      <c r="Q3088" s="15" t="s">
        <v>45</v>
      </c>
    </row>
    <row r="3089" customFormat="false" ht="13.8" hidden="false" customHeight="false" outlineLevel="0" collapsed="false">
      <c r="A3089" s="348" t="s">
        <v>1839</v>
      </c>
      <c r="B3089" s="110" t="n">
        <v>0.538888888888889</v>
      </c>
      <c r="C3089" s="19" t="s">
        <v>9892</v>
      </c>
      <c r="D3089" s="19" t="s">
        <v>687</v>
      </c>
      <c r="E3089" s="91" t="s">
        <v>9893</v>
      </c>
      <c r="F3089" s="91" t="s">
        <v>9894</v>
      </c>
      <c r="G3089" s="97"/>
      <c r="H3089" s="97"/>
      <c r="I3089" s="97"/>
      <c r="J3089" s="97"/>
      <c r="K3089" s="97"/>
      <c r="L3089" s="97"/>
      <c r="M3089" s="97"/>
      <c r="N3089" s="97"/>
      <c r="O3089" s="694" t="s">
        <v>9895</v>
      </c>
      <c r="P3089" s="19" t="n">
        <v>1</v>
      </c>
      <c r="Q3089" s="15" t="s">
        <v>45</v>
      </c>
    </row>
    <row r="3090" customFormat="false" ht="13.8" hidden="false" customHeight="false" outlineLevel="0" collapsed="false">
      <c r="A3090" s="348" t="s">
        <v>1746</v>
      </c>
      <c r="B3090" s="19" t="s">
        <v>776</v>
      </c>
      <c r="C3090" s="19" t="s">
        <v>9896</v>
      </c>
      <c r="D3090" s="19" t="s">
        <v>53</v>
      </c>
      <c r="E3090" s="91" t="s">
        <v>9897</v>
      </c>
      <c r="F3090" s="91" t="s">
        <v>9898</v>
      </c>
      <c r="G3090" s="19" t="n">
        <v>17000</v>
      </c>
      <c r="H3090" s="97"/>
      <c r="I3090" s="97"/>
      <c r="J3090" s="97"/>
      <c r="K3090" s="97"/>
      <c r="L3090" s="97"/>
      <c r="M3090" s="19" t="s">
        <v>9899</v>
      </c>
      <c r="N3090" s="20" t="n">
        <v>43354</v>
      </c>
      <c r="O3090" s="662" t="s">
        <v>1187</v>
      </c>
      <c r="P3090" s="19" t="n">
        <v>1</v>
      </c>
      <c r="Q3090" s="15" t="s">
        <v>45</v>
      </c>
    </row>
    <row r="3091" customFormat="false" ht="13.8" hidden="false" customHeight="false" outlineLevel="0" collapsed="false">
      <c r="A3091" s="504" t="s">
        <v>9900</v>
      </c>
      <c r="B3091" s="504" t="s">
        <v>9900</v>
      </c>
      <c r="C3091" s="19" t="s">
        <v>9901</v>
      </c>
      <c r="D3091" s="19" t="s">
        <v>476</v>
      </c>
      <c r="E3091" s="19" t="s">
        <v>9902</v>
      </c>
      <c r="F3091" s="91" t="s">
        <v>9903</v>
      </c>
      <c r="G3091" s="19" t="s">
        <v>9904</v>
      </c>
      <c r="H3091" s="97"/>
      <c r="I3091" s="97"/>
      <c r="J3091" s="97"/>
      <c r="K3091" s="97"/>
      <c r="L3091" s="97"/>
      <c r="M3091" s="97"/>
      <c r="N3091" s="97"/>
      <c r="O3091" s="191" t="s">
        <v>4921</v>
      </c>
      <c r="P3091" s="97"/>
      <c r="Q3091" s="15" t="s">
        <v>45</v>
      </c>
    </row>
    <row r="3092" customFormat="false" ht="13.8" hidden="false" customHeight="false" outlineLevel="0" collapsed="false">
      <c r="A3092" s="348" t="s">
        <v>1758</v>
      </c>
      <c r="B3092" s="19" t="n">
        <v>13.3</v>
      </c>
      <c r="C3092" s="19" t="s">
        <v>9905</v>
      </c>
      <c r="D3092" s="19" t="s">
        <v>9160</v>
      </c>
      <c r="E3092" s="19" t="s">
        <v>9906</v>
      </c>
      <c r="F3092" s="19" t="s">
        <v>9907</v>
      </c>
      <c r="G3092" s="19" t="s">
        <v>1379</v>
      </c>
      <c r="H3092" s="97"/>
      <c r="I3092" s="97"/>
      <c r="J3092" s="97"/>
      <c r="K3092" s="97"/>
      <c r="L3092" s="97"/>
      <c r="M3092" s="97"/>
      <c r="N3092" s="97"/>
      <c r="O3092" s="663" t="s">
        <v>9908</v>
      </c>
      <c r="P3092" s="19" t="n">
        <v>1</v>
      </c>
      <c r="Q3092" s="15" t="s">
        <v>45</v>
      </c>
    </row>
    <row r="3093" customFormat="false" ht="13.8" hidden="false" customHeight="false" outlineLevel="0" collapsed="false">
      <c r="A3093" s="348" t="s">
        <v>1761</v>
      </c>
      <c r="B3093" s="19" t="n">
        <v>13.47</v>
      </c>
      <c r="C3093" s="19" t="s">
        <v>9909</v>
      </c>
      <c r="D3093" s="19" t="s">
        <v>9160</v>
      </c>
      <c r="E3093" s="19" t="s">
        <v>9910</v>
      </c>
      <c r="F3093" s="19" t="s">
        <v>9911</v>
      </c>
      <c r="G3093" s="19" t="s">
        <v>949</v>
      </c>
      <c r="H3093" s="97"/>
      <c r="I3093" s="97"/>
      <c r="J3093" s="97"/>
      <c r="K3093" s="97"/>
      <c r="L3093" s="97"/>
      <c r="M3093" s="97"/>
      <c r="N3093" s="97"/>
      <c r="O3093" s="137" t="s">
        <v>9912</v>
      </c>
      <c r="P3093" s="19" t="n">
        <v>1</v>
      </c>
      <c r="Q3093" s="15" t="s">
        <v>45</v>
      </c>
    </row>
    <row r="3094" customFormat="false" ht="13.8" hidden="false" customHeight="false" outlineLevel="0" collapsed="false">
      <c r="A3094" s="348" t="s">
        <v>1765</v>
      </c>
      <c r="B3094" s="19" t="s">
        <v>708</v>
      </c>
      <c r="C3094" s="19" t="s">
        <v>9913</v>
      </c>
      <c r="D3094" s="19" t="s">
        <v>53</v>
      </c>
      <c r="E3094" s="91" t="s">
        <v>9914</v>
      </c>
      <c r="F3094" s="19" t="s">
        <v>5986</v>
      </c>
      <c r="G3094" s="97"/>
      <c r="H3094" s="97"/>
      <c r="I3094" s="97"/>
      <c r="J3094" s="97"/>
      <c r="K3094" s="97"/>
      <c r="L3094" s="97"/>
      <c r="M3094" s="97"/>
      <c r="N3094" s="97"/>
      <c r="O3094" s="247" t="s">
        <v>9915</v>
      </c>
      <c r="P3094" s="19" t="n">
        <v>1</v>
      </c>
      <c r="Q3094" s="15" t="s">
        <v>45</v>
      </c>
    </row>
    <row r="3095" customFormat="false" ht="13.8" hidden="false" customHeight="false" outlineLevel="0" collapsed="false">
      <c r="A3095" s="348" t="s">
        <v>4300</v>
      </c>
      <c r="B3095" s="19" t="s">
        <v>1411</v>
      </c>
      <c r="C3095" s="19" t="n">
        <v>79636068571</v>
      </c>
      <c r="D3095" s="19" t="s">
        <v>476</v>
      </c>
      <c r="E3095" s="19" t="s">
        <v>9916</v>
      </c>
      <c r="F3095" s="97"/>
      <c r="G3095" s="97"/>
      <c r="H3095" s="97"/>
      <c r="I3095" s="97"/>
      <c r="J3095" s="97"/>
      <c r="K3095" s="97"/>
      <c r="L3095" s="97"/>
      <c r="M3095" s="97"/>
      <c r="N3095" s="97"/>
      <c r="O3095" s="95" t="s">
        <v>9916</v>
      </c>
      <c r="P3095" s="19" t="n">
        <v>1</v>
      </c>
      <c r="Q3095" s="15" t="s">
        <v>45</v>
      </c>
    </row>
    <row r="3096" customFormat="false" ht="13.8" hidden="false" customHeight="false" outlineLevel="0" collapsed="false">
      <c r="A3096" s="348" t="s">
        <v>4304</v>
      </c>
      <c r="B3096" s="19" t="s">
        <v>162</v>
      </c>
      <c r="C3096" s="19" t="s">
        <v>9917</v>
      </c>
      <c r="D3096" s="19" t="s">
        <v>53</v>
      </c>
      <c r="E3096" s="91" t="s">
        <v>9918</v>
      </c>
      <c r="F3096" s="19" t="s">
        <v>5986</v>
      </c>
      <c r="G3096" s="15" t="n">
        <v>4100</v>
      </c>
      <c r="H3096" s="97"/>
      <c r="I3096" s="97"/>
      <c r="J3096" s="97"/>
      <c r="K3096" s="97"/>
      <c r="L3096" s="97"/>
      <c r="M3096" s="19" t="s">
        <v>9919</v>
      </c>
      <c r="N3096" s="20" t="n">
        <v>43351</v>
      </c>
      <c r="O3096" s="662" t="s">
        <v>1187</v>
      </c>
      <c r="P3096" s="19" t="n">
        <v>1</v>
      </c>
      <c r="Q3096" s="15" t="s">
        <v>45</v>
      </c>
    </row>
    <row r="3097" customFormat="false" ht="13.8" hidden="false" customHeight="false" outlineLevel="0" collapsed="false">
      <c r="A3097" s="19" t="s">
        <v>4309</v>
      </c>
      <c r="B3097" s="97"/>
      <c r="C3097" s="19" t="n">
        <v>79057095570</v>
      </c>
      <c r="D3097" s="97"/>
      <c r="E3097" s="19" t="s">
        <v>9920</v>
      </c>
      <c r="F3097" s="97"/>
      <c r="G3097" s="19" t="s">
        <v>1042</v>
      </c>
      <c r="H3097" s="97"/>
      <c r="I3097" s="97"/>
      <c r="J3097" s="97"/>
      <c r="K3097" s="97"/>
      <c r="L3097" s="97"/>
      <c r="M3097" s="97"/>
      <c r="N3097" s="97"/>
      <c r="O3097" s="363" t="s">
        <v>377</v>
      </c>
      <c r="P3097" s="19" t="n">
        <v>1</v>
      </c>
      <c r="Q3097" s="15" t="s">
        <v>45</v>
      </c>
    </row>
    <row r="3098" customFormat="false" ht="13.8" hidden="false" customHeight="false" outlineLevel="0" collapsed="false">
      <c r="A3098" s="348" t="s">
        <v>1914</v>
      </c>
      <c r="B3098" s="19" t="s">
        <v>9921</v>
      </c>
      <c r="C3098" s="91" t="s">
        <v>9922</v>
      </c>
      <c r="D3098" s="19" t="s">
        <v>476</v>
      </c>
      <c r="E3098" s="91" t="s">
        <v>9923</v>
      </c>
      <c r="F3098" s="91" t="s">
        <v>9924</v>
      </c>
      <c r="G3098" s="19" t="s">
        <v>2169</v>
      </c>
      <c r="H3098" s="97"/>
      <c r="I3098" s="97"/>
      <c r="J3098" s="97"/>
      <c r="K3098" s="97"/>
      <c r="L3098" s="97"/>
      <c r="M3098" s="97"/>
      <c r="N3098" s="97"/>
      <c r="O3098" s="137" t="s">
        <v>9925</v>
      </c>
      <c r="P3098" s="19" t="n">
        <v>1</v>
      </c>
      <c r="Q3098" s="15" t="s">
        <v>45</v>
      </c>
    </row>
    <row r="3099" customFormat="false" ht="13.8" hidden="false" customHeight="false" outlineLevel="0" collapsed="false">
      <c r="A3099" s="348" t="s">
        <v>1917</v>
      </c>
      <c r="B3099" s="19" t="n">
        <v>16.4</v>
      </c>
      <c r="C3099" s="19" t="s">
        <v>9926</v>
      </c>
      <c r="D3099" s="19" t="s">
        <v>8766</v>
      </c>
      <c r="E3099" s="91" t="s">
        <v>9927</v>
      </c>
      <c r="F3099" s="19" t="s">
        <v>48</v>
      </c>
      <c r="G3099" s="19" t="n">
        <v>2300</v>
      </c>
      <c r="H3099" s="97"/>
      <c r="I3099" s="97"/>
      <c r="J3099" s="97"/>
      <c r="K3099" s="97"/>
      <c r="L3099" s="97"/>
      <c r="M3099" s="19" t="s">
        <v>9928</v>
      </c>
      <c r="N3099" s="19" t="n">
        <v>8.09</v>
      </c>
      <c r="O3099" s="662" t="s">
        <v>1187</v>
      </c>
      <c r="P3099" s="19" t="n">
        <v>1</v>
      </c>
      <c r="Q3099" s="15" t="s">
        <v>45</v>
      </c>
    </row>
    <row r="3100" customFormat="false" ht="13.8" hidden="false" customHeight="false" outlineLevel="0" collapsed="false">
      <c r="A3100" s="348" t="s">
        <v>3008</v>
      </c>
      <c r="B3100" s="19" t="n">
        <v>16.5</v>
      </c>
      <c r="C3100" s="19" t="s">
        <v>9929</v>
      </c>
      <c r="D3100" s="19" t="s">
        <v>8766</v>
      </c>
      <c r="E3100" s="19" t="s">
        <v>9930</v>
      </c>
      <c r="F3100" s="19" t="s">
        <v>9931</v>
      </c>
      <c r="G3100" s="19" t="s">
        <v>1173</v>
      </c>
      <c r="H3100" s="97"/>
      <c r="I3100" s="97"/>
      <c r="J3100" s="97"/>
      <c r="K3100" s="97"/>
      <c r="L3100" s="97"/>
      <c r="M3100" s="97"/>
      <c r="N3100" s="97"/>
      <c r="O3100" s="137" t="s">
        <v>9932</v>
      </c>
      <c r="P3100" s="19" t="n">
        <v>1</v>
      </c>
      <c r="Q3100" s="15" t="s">
        <v>45</v>
      </c>
    </row>
    <row r="3101" customFormat="false" ht="13.8" hidden="false" customHeight="false" outlineLevel="0" collapsed="false">
      <c r="A3101" s="348" t="s">
        <v>3012</v>
      </c>
      <c r="B3101" s="19" t="s">
        <v>3275</v>
      </c>
      <c r="C3101" s="19" t="s">
        <v>9933</v>
      </c>
      <c r="D3101" s="19" t="s">
        <v>53</v>
      </c>
      <c r="E3101" s="91" t="s">
        <v>9934</v>
      </c>
      <c r="F3101" s="19" t="s">
        <v>4460</v>
      </c>
      <c r="G3101" s="19" t="n">
        <v>13000</v>
      </c>
      <c r="H3101" s="97"/>
      <c r="I3101" s="97"/>
      <c r="J3101" s="97"/>
      <c r="K3101" s="97"/>
      <c r="L3101" s="97"/>
      <c r="M3101" s="19" t="s">
        <v>9935</v>
      </c>
      <c r="N3101" s="20" t="n">
        <v>43353</v>
      </c>
      <c r="O3101" s="662" t="s">
        <v>1187</v>
      </c>
      <c r="P3101" s="19" t="n">
        <v>1</v>
      </c>
      <c r="Q3101" s="15" t="s">
        <v>45</v>
      </c>
    </row>
    <row r="3102" customFormat="false" ht="13.8" hidden="false" customHeight="false" outlineLevel="0" collapsed="false">
      <c r="A3102" s="348" t="s">
        <v>1798</v>
      </c>
      <c r="B3102" s="19" t="s">
        <v>83</v>
      </c>
      <c r="C3102" s="19" t="s">
        <v>9936</v>
      </c>
      <c r="D3102" s="19" t="s">
        <v>53</v>
      </c>
      <c r="E3102" s="91" t="s">
        <v>9937</v>
      </c>
      <c r="F3102" s="19" t="s">
        <v>9938</v>
      </c>
      <c r="G3102" s="19" t="n">
        <v>5000</v>
      </c>
      <c r="H3102" s="97"/>
      <c r="I3102" s="97"/>
      <c r="J3102" s="97"/>
      <c r="K3102" s="97"/>
      <c r="L3102" s="97"/>
      <c r="M3102" s="19" t="s">
        <v>9939</v>
      </c>
      <c r="N3102" s="20" t="n">
        <v>43352</v>
      </c>
      <c r="O3102" s="662" t="s">
        <v>1187</v>
      </c>
      <c r="P3102" s="19" t="n">
        <v>1</v>
      </c>
      <c r="Q3102" s="15" t="s">
        <v>45</v>
      </c>
    </row>
    <row r="3103" customFormat="false" ht="13.8" hidden="false" customHeight="false" outlineLevel="0" collapsed="false">
      <c r="A3103" s="348" t="s">
        <v>1801</v>
      </c>
      <c r="B3103" s="19" t="s">
        <v>1622</v>
      </c>
      <c r="C3103" s="91" t="s">
        <v>9940</v>
      </c>
      <c r="D3103" s="19" t="s">
        <v>53</v>
      </c>
      <c r="E3103" s="91" t="s">
        <v>9941</v>
      </c>
      <c r="F3103" s="19" t="s">
        <v>9942</v>
      </c>
      <c r="G3103" s="97"/>
      <c r="H3103" s="97"/>
      <c r="I3103" s="97"/>
      <c r="J3103" s="97"/>
      <c r="K3103" s="97"/>
      <c r="L3103" s="97"/>
      <c r="M3103" s="97"/>
      <c r="N3103" s="97"/>
      <c r="O3103" s="247" t="s">
        <v>9943</v>
      </c>
      <c r="P3103" s="19" t="n">
        <v>1</v>
      </c>
      <c r="Q3103" s="15" t="s">
        <v>45</v>
      </c>
    </row>
    <row r="3104" customFormat="false" ht="13.8" hidden="false" customHeight="false" outlineLevel="0" collapsed="false">
      <c r="A3104" s="348" t="s">
        <v>3427</v>
      </c>
      <c r="B3104" s="19" t="n">
        <v>20.01</v>
      </c>
      <c r="C3104" s="440" t="s">
        <v>9944</v>
      </c>
      <c r="D3104" s="19" t="s">
        <v>8766</v>
      </c>
      <c r="E3104" s="91" t="s">
        <v>9945</v>
      </c>
      <c r="F3104" s="19" t="s">
        <v>48</v>
      </c>
      <c r="G3104" s="19" t="n">
        <v>4100</v>
      </c>
      <c r="H3104" s="97"/>
      <c r="I3104" s="97"/>
      <c r="J3104" s="97"/>
      <c r="K3104" s="97"/>
      <c r="L3104" s="97"/>
      <c r="M3104" s="19" t="s">
        <v>9946</v>
      </c>
      <c r="N3104" s="19" t="n">
        <v>10.09</v>
      </c>
      <c r="O3104" s="662" t="s">
        <v>1187</v>
      </c>
      <c r="P3104" s="19" t="n">
        <v>1</v>
      </c>
      <c r="Q3104" s="15" t="s">
        <v>45</v>
      </c>
    </row>
    <row r="3105" customFormat="false" ht="13.8" hidden="false" customHeight="false" outlineLevel="0" collapsed="false">
      <c r="A3105" s="3" t="s">
        <v>34</v>
      </c>
      <c r="B3105" s="59" t="s">
        <v>1</v>
      </c>
      <c r="C3105" s="4" t="s">
        <v>35</v>
      </c>
      <c r="D3105" s="4" t="s">
        <v>3</v>
      </c>
      <c r="E3105" s="4" t="s">
        <v>1021</v>
      </c>
      <c r="F3105" s="5" t="s">
        <v>37</v>
      </c>
      <c r="G3105" s="4" t="s">
        <v>38</v>
      </c>
      <c r="H3105" s="6" t="s">
        <v>39</v>
      </c>
      <c r="I3105" s="6"/>
      <c r="J3105" s="6"/>
      <c r="K3105" s="6" t="s">
        <v>40</v>
      </c>
      <c r="L3105" s="6"/>
      <c r="M3105" s="4" t="s">
        <v>41</v>
      </c>
      <c r="N3105" s="6" t="s">
        <v>42</v>
      </c>
      <c r="O3105" s="370" t="s">
        <v>43</v>
      </c>
      <c r="P3105" s="4" t="s">
        <v>44</v>
      </c>
      <c r="Q3105" s="15" t="s">
        <v>45</v>
      </c>
    </row>
    <row r="3106" customFormat="false" ht="13.8" hidden="false" customHeight="false" outlineLevel="0" collapsed="false">
      <c r="A3106" s="105" t="n">
        <v>43351</v>
      </c>
      <c r="B3106" s="465" t="s">
        <v>403</v>
      </c>
      <c r="C3106" s="9"/>
      <c r="D3106" s="9"/>
      <c r="E3106" s="10"/>
      <c r="F3106" s="11" t="n">
        <f aca="false">G3106+H3106+K3106</f>
        <v>22300</v>
      </c>
      <c r="G3106" s="12" t="n">
        <f aca="false">SUM(G3107:G3114)</f>
        <v>22300</v>
      </c>
      <c r="H3106" s="115" t="n">
        <f aca="false">SUM(H3107:H3114)</f>
        <v>0</v>
      </c>
      <c r="I3106" s="12"/>
      <c r="J3106" s="12"/>
      <c r="K3106" s="12" t="n">
        <f aca="false">SUM(K3107:K3143)</f>
        <v>0</v>
      </c>
      <c r="L3106" s="12"/>
      <c r="M3106" s="466"/>
      <c r="N3106" s="466"/>
      <c r="O3106" s="9"/>
      <c r="P3106" s="12" t="n">
        <f aca="false">SUM(P3107:P25056)</f>
        <v>3.96190854028684E+027</v>
      </c>
      <c r="Q3106" s="15" t="s">
        <v>45</v>
      </c>
    </row>
    <row r="3107" customFormat="false" ht="13.8" hidden="false" customHeight="false" outlineLevel="0" collapsed="false">
      <c r="A3107" s="348" t="s">
        <v>1810</v>
      </c>
      <c r="B3107" s="19" t="n">
        <v>10.44</v>
      </c>
      <c r="C3107" s="19" t="s">
        <v>9947</v>
      </c>
      <c r="D3107" s="19" t="s">
        <v>8766</v>
      </c>
      <c r="E3107" s="91" t="s">
        <v>9948</v>
      </c>
      <c r="F3107" s="19" t="s">
        <v>9949</v>
      </c>
      <c r="G3107" s="19" t="n">
        <v>4300</v>
      </c>
      <c r="H3107" s="97"/>
      <c r="I3107" s="97"/>
      <c r="J3107" s="97"/>
      <c r="K3107" s="97"/>
      <c r="L3107" s="97"/>
      <c r="M3107" s="19" t="s">
        <v>9950</v>
      </c>
      <c r="N3107" s="19" t="n">
        <v>9.09</v>
      </c>
      <c r="O3107" s="662" t="s">
        <v>1187</v>
      </c>
      <c r="P3107" s="19" t="n">
        <v>1</v>
      </c>
      <c r="Q3107" s="15" t="s">
        <v>45</v>
      </c>
    </row>
    <row r="3108" customFormat="false" ht="13.8" hidden="false" customHeight="false" outlineLevel="0" collapsed="false">
      <c r="A3108" s="348" t="s">
        <v>1814</v>
      </c>
      <c r="B3108" s="19" t="n">
        <v>11.3</v>
      </c>
      <c r="C3108" s="19" t="s">
        <v>9951</v>
      </c>
      <c r="D3108" s="19" t="s">
        <v>8766</v>
      </c>
      <c r="E3108" s="91" t="s">
        <v>9952</v>
      </c>
      <c r="F3108" s="19" t="s">
        <v>9953</v>
      </c>
      <c r="G3108" s="19" t="n">
        <v>2500</v>
      </c>
      <c r="H3108" s="97"/>
      <c r="I3108" s="97"/>
      <c r="J3108" s="97"/>
      <c r="K3108" s="97"/>
      <c r="L3108" s="97"/>
      <c r="M3108" s="19" t="s">
        <v>9954</v>
      </c>
      <c r="N3108" s="19" t="n">
        <v>9.09</v>
      </c>
      <c r="O3108" s="662" t="s">
        <v>1187</v>
      </c>
      <c r="P3108" s="19" t="n">
        <v>1</v>
      </c>
      <c r="Q3108" s="15" t="s">
        <v>45</v>
      </c>
    </row>
    <row r="3109" customFormat="false" ht="13.8" hidden="false" customHeight="false" outlineLevel="0" collapsed="false">
      <c r="A3109" s="348" t="s">
        <v>1819</v>
      </c>
      <c r="B3109" s="19" t="n">
        <v>11.57</v>
      </c>
      <c r="C3109" s="19" t="s">
        <v>9955</v>
      </c>
      <c r="D3109" s="19" t="s">
        <v>8766</v>
      </c>
      <c r="E3109" s="19" t="s">
        <v>9956</v>
      </c>
      <c r="F3109" s="19" t="s">
        <v>9957</v>
      </c>
      <c r="G3109" s="19" t="n">
        <v>1500</v>
      </c>
      <c r="H3109" s="97"/>
      <c r="I3109" s="97"/>
      <c r="J3109" s="97"/>
      <c r="K3109" s="97"/>
      <c r="L3109" s="97"/>
      <c r="M3109" s="19" t="s">
        <v>9958</v>
      </c>
      <c r="N3109" s="19" t="n">
        <v>8.09</v>
      </c>
      <c r="O3109" s="662" t="s">
        <v>1187</v>
      </c>
      <c r="P3109" s="19" t="n">
        <v>1</v>
      </c>
      <c r="Q3109" s="15" t="s">
        <v>45</v>
      </c>
    </row>
    <row r="3110" customFormat="false" ht="13.8" hidden="false" customHeight="false" outlineLevel="0" collapsed="false">
      <c r="A3110" s="348" t="s">
        <v>1673</v>
      </c>
      <c r="B3110" s="19" t="n">
        <v>12.55</v>
      </c>
      <c r="C3110" s="19" t="s">
        <v>9959</v>
      </c>
      <c r="D3110" s="19" t="s">
        <v>8766</v>
      </c>
      <c r="E3110" s="19" t="s">
        <v>9960</v>
      </c>
      <c r="F3110" s="19" t="s">
        <v>9961</v>
      </c>
      <c r="G3110" s="19" t="n">
        <v>5000</v>
      </c>
      <c r="H3110" s="97"/>
      <c r="I3110" s="97"/>
      <c r="J3110" s="97"/>
      <c r="K3110" s="97"/>
      <c r="L3110" s="97"/>
      <c r="M3110" s="19" t="s">
        <v>9962</v>
      </c>
      <c r="N3110" s="19" t="n">
        <v>11.09</v>
      </c>
      <c r="O3110" s="662" t="s">
        <v>1187</v>
      </c>
      <c r="P3110" s="19" t="n">
        <v>1</v>
      </c>
      <c r="Q3110" s="15" t="s">
        <v>45</v>
      </c>
    </row>
    <row r="3111" customFormat="false" ht="13.8" hidden="false" customHeight="false" outlineLevel="0" collapsed="false">
      <c r="A3111" s="348" t="s">
        <v>1678</v>
      </c>
      <c r="B3111" s="19" t="n">
        <v>12.56</v>
      </c>
      <c r="C3111" s="19" t="s">
        <v>9963</v>
      </c>
      <c r="D3111" s="19" t="s">
        <v>8766</v>
      </c>
      <c r="E3111" s="19" t="s">
        <v>9964</v>
      </c>
      <c r="F3111" s="19" t="s">
        <v>9965</v>
      </c>
      <c r="G3111" s="19" t="n">
        <v>3300</v>
      </c>
      <c r="H3111" s="97"/>
      <c r="I3111" s="97"/>
      <c r="J3111" s="97"/>
      <c r="K3111" s="97"/>
      <c r="L3111" s="97"/>
      <c r="M3111" s="19" t="s">
        <v>9966</v>
      </c>
      <c r="N3111" s="19" t="n">
        <v>9.09</v>
      </c>
      <c r="O3111" s="662" t="s">
        <v>1187</v>
      </c>
      <c r="P3111" s="19" t="n">
        <v>1</v>
      </c>
      <c r="Q3111" s="15" t="s">
        <v>45</v>
      </c>
    </row>
    <row r="3112" customFormat="false" ht="13.8" hidden="false" customHeight="false" outlineLevel="0" collapsed="false">
      <c r="A3112" s="348" t="s">
        <v>1732</v>
      </c>
      <c r="B3112" s="19" t="n">
        <v>13.3</v>
      </c>
      <c r="C3112" s="19" t="s">
        <v>9967</v>
      </c>
      <c r="D3112" s="19" t="s">
        <v>8766</v>
      </c>
      <c r="E3112" s="19" t="s">
        <v>9968</v>
      </c>
      <c r="F3112" s="19" t="s">
        <v>755</v>
      </c>
      <c r="G3112" s="19" t="n">
        <v>5700</v>
      </c>
      <c r="H3112" s="97"/>
      <c r="I3112" s="97"/>
      <c r="J3112" s="97"/>
      <c r="K3112" s="97"/>
      <c r="L3112" s="97"/>
      <c r="M3112" s="19" t="s">
        <v>9969</v>
      </c>
      <c r="N3112" s="19" t="n">
        <v>9.09</v>
      </c>
      <c r="O3112" s="662" t="s">
        <v>1187</v>
      </c>
      <c r="P3112" s="19" t="n">
        <v>1</v>
      </c>
      <c r="Q3112" s="15" t="s">
        <v>45</v>
      </c>
    </row>
    <row r="3113" customFormat="false" ht="13.8" hidden="false" customHeight="false" outlineLevel="0" collapsed="false">
      <c r="A3113" s="348" t="s">
        <v>1833</v>
      </c>
      <c r="B3113" s="19" t="n">
        <v>13.35</v>
      </c>
      <c r="C3113" s="19" t="s">
        <v>9970</v>
      </c>
      <c r="D3113" s="19" t="s">
        <v>8766</v>
      </c>
      <c r="E3113" s="19" t="s">
        <v>9971</v>
      </c>
      <c r="F3113" s="19" t="s">
        <v>9972</v>
      </c>
      <c r="G3113" s="19" t="s">
        <v>5533</v>
      </c>
      <c r="H3113" s="97"/>
      <c r="I3113" s="97"/>
      <c r="J3113" s="97"/>
      <c r="K3113" s="97"/>
      <c r="L3113" s="97"/>
      <c r="M3113" s="97"/>
      <c r="N3113" s="97"/>
      <c r="O3113" s="137" t="s">
        <v>9973</v>
      </c>
      <c r="P3113" s="19" t="n">
        <v>1</v>
      </c>
      <c r="Q3113" s="15" t="s">
        <v>45</v>
      </c>
    </row>
    <row r="3114" customFormat="false" ht="13.8" hidden="false" customHeight="false" outlineLevel="0" collapsed="false">
      <c r="A3114" s="348" t="s">
        <v>1839</v>
      </c>
      <c r="B3114" s="19" t="n">
        <v>14.2</v>
      </c>
      <c r="C3114" s="19" t="s">
        <v>9974</v>
      </c>
      <c r="D3114" s="19" t="s">
        <v>8766</v>
      </c>
      <c r="E3114" s="19" t="s">
        <v>9975</v>
      </c>
      <c r="F3114" s="19" t="s">
        <v>9976</v>
      </c>
      <c r="G3114" s="19" t="s">
        <v>933</v>
      </c>
      <c r="H3114" s="97"/>
      <c r="I3114" s="97"/>
      <c r="J3114" s="97"/>
      <c r="K3114" s="97"/>
      <c r="L3114" s="97"/>
      <c r="M3114" s="97"/>
      <c r="N3114" s="97"/>
      <c r="O3114" s="191" t="s">
        <v>9977</v>
      </c>
      <c r="P3114" s="19" t="n">
        <v>1</v>
      </c>
      <c r="Q3114" s="15" t="s">
        <v>45</v>
      </c>
    </row>
    <row r="3115" customFormat="false" ht="13.8" hidden="false" customHeight="false" outlineLevel="0" collapsed="false">
      <c r="A3115" s="348" t="s">
        <v>1746</v>
      </c>
      <c r="B3115" s="127" t="s">
        <v>78</v>
      </c>
      <c r="C3115" s="30" t="s">
        <v>9978</v>
      </c>
      <c r="D3115" s="127" t="s">
        <v>53</v>
      </c>
      <c r="E3115" s="428" t="s">
        <v>9979</v>
      </c>
      <c r="F3115" s="74" t="s">
        <v>9980</v>
      </c>
      <c r="G3115" s="19" t="n">
        <v>4100</v>
      </c>
      <c r="H3115" s="128"/>
      <c r="I3115" s="128"/>
      <c r="J3115" s="128"/>
      <c r="K3115" s="128"/>
      <c r="L3115" s="128"/>
      <c r="M3115" s="19" t="s">
        <v>9981</v>
      </c>
      <c r="N3115" s="164" t="n">
        <v>43352</v>
      </c>
      <c r="O3115" s="662" t="s">
        <v>1187</v>
      </c>
      <c r="P3115" s="127"/>
      <c r="Q3115" s="15" t="s">
        <v>45</v>
      </c>
    </row>
    <row r="3116" customFormat="false" ht="13.8" hidden="false" customHeight="false" outlineLevel="0" collapsed="false">
      <c r="A3116" s="3" t="s">
        <v>34</v>
      </c>
      <c r="B3116" s="59" t="s">
        <v>1</v>
      </c>
      <c r="C3116" s="4" t="s">
        <v>35</v>
      </c>
      <c r="D3116" s="4" t="s">
        <v>3</v>
      </c>
      <c r="E3116" s="4" t="s">
        <v>1021</v>
      </c>
      <c r="F3116" s="5" t="s">
        <v>37</v>
      </c>
      <c r="G3116" s="4" t="s">
        <v>38</v>
      </c>
      <c r="H3116" s="6" t="s">
        <v>39</v>
      </c>
      <c r="I3116" s="6"/>
      <c r="J3116" s="6"/>
      <c r="K3116" s="6" t="s">
        <v>40</v>
      </c>
      <c r="L3116" s="6"/>
      <c r="M3116" s="4" t="s">
        <v>41</v>
      </c>
      <c r="N3116" s="6" t="s">
        <v>42</v>
      </c>
      <c r="O3116" s="370" t="s">
        <v>43</v>
      </c>
      <c r="P3116" s="4" t="s">
        <v>44</v>
      </c>
      <c r="Q3116" s="15" t="s">
        <v>45</v>
      </c>
    </row>
    <row r="3117" customFormat="false" ht="13.8" hidden="false" customHeight="false" outlineLevel="0" collapsed="false">
      <c r="A3117" s="105" t="n">
        <v>43353</v>
      </c>
      <c r="B3117" s="465" t="s">
        <v>422</v>
      </c>
      <c r="C3117" s="9"/>
      <c r="D3117" s="9"/>
      <c r="E3117" s="10"/>
      <c r="F3117" s="11" t="n">
        <f aca="false">G3117+H3117+K3117</f>
        <v>136300</v>
      </c>
      <c r="G3117" s="12" t="n">
        <f aca="false">SUM(G3118:G3151)</f>
        <v>136300</v>
      </c>
      <c r="H3117" s="115" t="n">
        <f aca="false">SUM(H3118:H3151)</f>
        <v>0</v>
      </c>
      <c r="I3117" s="12"/>
      <c r="J3117" s="12"/>
      <c r="K3117" s="12" t="n">
        <f aca="false">SUM(K3118:K3153)</f>
        <v>0</v>
      </c>
      <c r="L3117" s="12"/>
      <c r="M3117" s="466"/>
      <c r="N3117" s="466"/>
      <c r="O3117" s="9"/>
      <c r="P3117" s="12" t="n">
        <f aca="false">SUM(P3118:P25066)</f>
        <v>1.98095427014342E+027</v>
      </c>
      <c r="Q3117" s="15" t="s">
        <v>45</v>
      </c>
    </row>
    <row r="3118" customFormat="false" ht="13.8" hidden="false" customHeight="false" outlineLevel="0" collapsed="false">
      <c r="A3118" s="348" t="s">
        <v>1810</v>
      </c>
      <c r="B3118" s="20" t="n">
        <v>43230</v>
      </c>
      <c r="C3118" s="24" t="s">
        <v>9982</v>
      </c>
      <c r="D3118" s="127" t="s">
        <v>53</v>
      </c>
      <c r="E3118" s="91" t="s">
        <v>9983</v>
      </c>
      <c r="F3118" s="19" t="s">
        <v>48</v>
      </c>
      <c r="G3118" s="19" t="n">
        <v>4100</v>
      </c>
      <c r="H3118" s="97"/>
      <c r="I3118" s="97"/>
      <c r="J3118" s="97"/>
      <c r="K3118" s="97"/>
      <c r="L3118" s="97"/>
      <c r="M3118" s="19" t="s">
        <v>9984</v>
      </c>
      <c r="N3118" s="20" t="n">
        <v>43354</v>
      </c>
      <c r="O3118" s="662" t="s">
        <v>1187</v>
      </c>
      <c r="P3118" s="19" t="n">
        <v>1</v>
      </c>
      <c r="Q3118" s="15" t="s">
        <v>45</v>
      </c>
    </row>
    <row r="3119" customFormat="false" ht="13.8" hidden="false" customHeight="false" outlineLevel="0" collapsed="false">
      <c r="A3119" s="121" t="s">
        <v>1814</v>
      </c>
      <c r="B3119" s="141" t="s">
        <v>1483</v>
      </c>
      <c r="C3119" s="95" t="s">
        <v>9985</v>
      </c>
      <c r="D3119" s="552" t="s">
        <v>53</v>
      </c>
      <c r="E3119" s="95" t="s">
        <v>9986</v>
      </c>
      <c r="F3119" s="141" t="s">
        <v>1332</v>
      </c>
      <c r="G3119" s="141" t="s">
        <v>1708</v>
      </c>
      <c r="H3119" s="183"/>
      <c r="I3119" s="183"/>
      <c r="J3119" s="183"/>
      <c r="K3119" s="183"/>
      <c r="L3119" s="183"/>
      <c r="M3119" s="141" t="s">
        <v>9987</v>
      </c>
      <c r="N3119" s="184" t="n">
        <v>43359</v>
      </c>
      <c r="O3119" s="682" t="s">
        <v>9988</v>
      </c>
      <c r="P3119" s="19" t="n">
        <v>1</v>
      </c>
      <c r="Q3119" s="15" t="s">
        <v>45</v>
      </c>
    </row>
    <row r="3120" customFormat="false" ht="13.8" hidden="false" customHeight="false" outlineLevel="0" collapsed="false">
      <c r="A3120" s="348" t="s">
        <v>1819</v>
      </c>
      <c r="B3120" s="19" t="s">
        <v>113</v>
      </c>
      <c r="C3120" s="349" t="s">
        <v>9756</v>
      </c>
      <c r="D3120" s="19" t="s">
        <v>8766</v>
      </c>
      <c r="E3120" s="97"/>
      <c r="F3120" s="97"/>
      <c r="G3120" s="97"/>
      <c r="H3120" s="97"/>
      <c r="I3120" s="97"/>
      <c r="J3120" s="97"/>
      <c r="K3120" s="97"/>
      <c r="L3120" s="97"/>
      <c r="M3120" s="97"/>
      <c r="N3120" s="97"/>
      <c r="O3120" s="695" t="s">
        <v>9989</v>
      </c>
      <c r="P3120" s="97"/>
      <c r="Q3120" s="15" t="s">
        <v>45</v>
      </c>
    </row>
    <row r="3121" customFormat="false" ht="13.8" hidden="false" customHeight="false" outlineLevel="0" collapsed="false">
      <c r="A3121" s="348" t="s">
        <v>1673</v>
      </c>
      <c r="B3121" s="19" t="s">
        <v>9990</v>
      </c>
      <c r="C3121" s="91" t="s">
        <v>9991</v>
      </c>
      <c r="D3121" s="127" t="s">
        <v>53</v>
      </c>
      <c r="E3121" s="91" t="s">
        <v>9992</v>
      </c>
      <c r="F3121" s="19" t="s">
        <v>5986</v>
      </c>
      <c r="G3121" s="19" t="n">
        <v>4700</v>
      </c>
      <c r="H3121" s="97"/>
      <c r="I3121" s="97"/>
      <c r="J3121" s="97"/>
      <c r="K3121" s="97"/>
      <c r="L3121" s="97"/>
      <c r="M3121" s="19" t="s">
        <v>9993</v>
      </c>
      <c r="N3121" s="20" t="n">
        <v>43353</v>
      </c>
      <c r="O3121" s="662" t="s">
        <v>1187</v>
      </c>
      <c r="P3121" s="19" t="n">
        <v>1</v>
      </c>
      <c r="Q3121" s="15" t="s">
        <v>45</v>
      </c>
    </row>
    <row r="3122" customFormat="false" ht="13.8" hidden="false" customHeight="false" outlineLevel="0" collapsed="false">
      <c r="A3122" s="348" t="s">
        <v>1678</v>
      </c>
      <c r="B3122" s="20" t="n">
        <v>43111</v>
      </c>
      <c r="C3122" s="19" t="s">
        <v>9994</v>
      </c>
      <c r="D3122" s="19" t="s">
        <v>476</v>
      </c>
      <c r="E3122" s="91" t="s">
        <v>9995</v>
      </c>
      <c r="F3122" s="91" t="s">
        <v>9996</v>
      </c>
      <c r="G3122" s="19" t="n">
        <v>11000</v>
      </c>
      <c r="H3122" s="97"/>
      <c r="I3122" s="97"/>
      <c r="J3122" s="97"/>
      <c r="K3122" s="97"/>
      <c r="L3122" s="97"/>
      <c r="M3122" s="19" t="s">
        <v>9997</v>
      </c>
      <c r="N3122" s="20" t="n">
        <v>43355</v>
      </c>
      <c r="O3122" s="662" t="s">
        <v>1187</v>
      </c>
      <c r="P3122" s="19" t="n">
        <v>1</v>
      </c>
      <c r="Q3122" s="15" t="s">
        <v>45</v>
      </c>
    </row>
    <row r="3123" customFormat="false" ht="13.8" hidden="false" customHeight="false" outlineLevel="0" collapsed="false">
      <c r="A3123" s="348" t="s">
        <v>1732</v>
      </c>
      <c r="B3123" s="150" t="n">
        <v>43384</v>
      </c>
      <c r="C3123" s="19" t="s">
        <v>9998</v>
      </c>
      <c r="D3123" s="19" t="s">
        <v>8766</v>
      </c>
      <c r="E3123" s="19" t="s">
        <v>9999</v>
      </c>
      <c r="F3123" s="19" t="s">
        <v>9616</v>
      </c>
      <c r="G3123" s="19" t="n">
        <v>3800</v>
      </c>
      <c r="H3123" s="97"/>
      <c r="I3123" s="97"/>
      <c r="J3123" s="97"/>
      <c r="K3123" s="97"/>
      <c r="L3123" s="97"/>
      <c r="M3123" s="19" t="s">
        <v>10000</v>
      </c>
      <c r="N3123" s="19" t="n">
        <v>10.09</v>
      </c>
      <c r="O3123" s="662" t="s">
        <v>1187</v>
      </c>
      <c r="P3123" s="19" t="n">
        <v>1</v>
      </c>
      <c r="Q3123" s="15" t="s">
        <v>45</v>
      </c>
    </row>
    <row r="3124" customFormat="false" ht="13.8" hidden="false" customHeight="false" outlineLevel="0" collapsed="false">
      <c r="A3124" s="348" t="s">
        <v>1833</v>
      </c>
      <c r="B3124" s="19" t="s">
        <v>1505</v>
      </c>
      <c r="C3124" s="19" t="s">
        <v>10001</v>
      </c>
      <c r="D3124" s="19" t="s">
        <v>476</v>
      </c>
      <c r="E3124" s="19" t="s">
        <v>10002</v>
      </c>
      <c r="F3124" s="19" t="s">
        <v>8921</v>
      </c>
      <c r="G3124" s="19" t="s">
        <v>569</v>
      </c>
      <c r="H3124" s="97"/>
      <c r="I3124" s="97"/>
      <c r="J3124" s="97"/>
      <c r="K3124" s="97"/>
      <c r="L3124" s="97"/>
      <c r="M3124" s="97"/>
      <c r="N3124" s="97"/>
      <c r="O3124" s="423" t="s">
        <v>10003</v>
      </c>
      <c r="P3124" s="19" t="n">
        <v>1</v>
      </c>
      <c r="Q3124" s="15" t="s">
        <v>45</v>
      </c>
    </row>
    <row r="3125" customFormat="false" ht="13.8" hidden="false" customHeight="false" outlineLevel="0" collapsed="false">
      <c r="A3125" s="348" t="s">
        <v>1839</v>
      </c>
      <c r="B3125" s="19" t="n">
        <v>11.36</v>
      </c>
      <c r="C3125" s="19" t="s">
        <v>10004</v>
      </c>
      <c r="D3125" s="19" t="s">
        <v>8766</v>
      </c>
      <c r="E3125" s="91" t="s">
        <v>10005</v>
      </c>
      <c r="F3125" s="19" t="s">
        <v>8921</v>
      </c>
      <c r="G3125" s="19" t="n">
        <v>13000</v>
      </c>
      <c r="H3125" s="97"/>
      <c r="I3125" s="97"/>
      <c r="J3125" s="97"/>
      <c r="K3125" s="97"/>
      <c r="L3125" s="97"/>
      <c r="M3125" s="19" t="s">
        <v>10006</v>
      </c>
      <c r="N3125" s="20" t="n">
        <v>43359</v>
      </c>
      <c r="O3125" s="662" t="s">
        <v>1187</v>
      </c>
      <c r="P3125" s="19" t="n">
        <v>1</v>
      </c>
      <c r="Q3125" s="15" t="s">
        <v>45</v>
      </c>
    </row>
    <row r="3126" customFormat="false" ht="13.8" hidden="false" customHeight="false" outlineLevel="0" collapsed="false">
      <c r="A3126" s="348" t="s">
        <v>1746</v>
      </c>
      <c r="B3126" s="19" t="s">
        <v>9003</v>
      </c>
      <c r="C3126" s="91" t="s">
        <v>10007</v>
      </c>
      <c r="D3126" s="19" t="s">
        <v>476</v>
      </c>
      <c r="E3126" s="91" t="s">
        <v>10008</v>
      </c>
      <c r="F3126" s="19" t="s">
        <v>10009</v>
      </c>
      <c r="G3126" s="19" t="n">
        <v>13500</v>
      </c>
      <c r="H3126" s="97"/>
      <c r="I3126" s="97"/>
      <c r="J3126" s="97"/>
      <c r="K3126" s="97"/>
      <c r="L3126" s="97"/>
      <c r="M3126" s="19" t="s">
        <v>10010</v>
      </c>
      <c r="N3126" s="20" t="n">
        <v>43354</v>
      </c>
      <c r="O3126" s="662" t="s">
        <v>1187</v>
      </c>
      <c r="P3126" s="19" t="n">
        <v>1</v>
      </c>
      <c r="Q3126" s="15" t="s">
        <v>45</v>
      </c>
    </row>
    <row r="3127" customFormat="false" ht="13.8" hidden="false" customHeight="false" outlineLevel="0" collapsed="false">
      <c r="A3127" s="348" t="s">
        <v>1696</v>
      </c>
      <c r="B3127" s="20" t="n">
        <v>43202</v>
      </c>
      <c r="C3127" s="56" t="s">
        <v>10011</v>
      </c>
      <c r="D3127" s="19" t="s">
        <v>476</v>
      </c>
      <c r="E3127" s="19" t="s">
        <v>10012</v>
      </c>
      <c r="F3127" s="19" t="s">
        <v>10013</v>
      </c>
      <c r="G3127" s="97"/>
      <c r="H3127" s="97"/>
      <c r="I3127" s="97"/>
      <c r="J3127" s="97"/>
      <c r="K3127" s="97"/>
      <c r="L3127" s="97"/>
      <c r="M3127" s="97"/>
      <c r="N3127" s="97"/>
      <c r="O3127" s="342" t="s">
        <v>10014</v>
      </c>
      <c r="P3127" s="19" t="n">
        <v>1</v>
      </c>
      <c r="Q3127" s="15" t="s">
        <v>45</v>
      </c>
    </row>
    <row r="3128" customFormat="false" ht="13.8" hidden="false" customHeight="false" outlineLevel="0" collapsed="false">
      <c r="A3128" s="348" t="s">
        <v>1758</v>
      </c>
      <c r="B3128" s="20" t="n">
        <v>43143</v>
      </c>
      <c r="C3128" s="98" t="s">
        <v>10015</v>
      </c>
      <c r="D3128" s="19" t="s">
        <v>53</v>
      </c>
      <c r="E3128" s="91" t="s">
        <v>10016</v>
      </c>
      <c r="F3128" s="19" t="s">
        <v>3584</v>
      </c>
      <c r="G3128" s="19" t="n">
        <v>5500</v>
      </c>
      <c r="H3128" s="97"/>
      <c r="I3128" s="97"/>
      <c r="J3128" s="97"/>
      <c r="K3128" s="97"/>
      <c r="L3128" s="97"/>
      <c r="M3128" s="19" t="s">
        <v>10017</v>
      </c>
      <c r="N3128" s="20" t="n">
        <v>43354</v>
      </c>
      <c r="O3128" s="662" t="s">
        <v>1187</v>
      </c>
      <c r="P3128" s="19" t="n">
        <v>1</v>
      </c>
      <c r="Q3128" s="15" t="s">
        <v>45</v>
      </c>
    </row>
    <row r="3129" customFormat="false" ht="13.8" hidden="false" customHeight="false" outlineLevel="0" collapsed="false">
      <c r="A3129" s="348" t="s">
        <v>1761</v>
      </c>
      <c r="B3129" s="19" t="s">
        <v>10018</v>
      </c>
      <c r="C3129" s="19" t="s">
        <v>10019</v>
      </c>
      <c r="D3129" s="19" t="s">
        <v>476</v>
      </c>
      <c r="E3129" s="91" t="s">
        <v>10020</v>
      </c>
      <c r="F3129" s="19" t="s">
        <v>755</v>
      </c>
      <c r="G3129" s="19" t="n">
        <v>5000</v>
      </c>
      <c r="H3129" s="97"/>
      <c r="I3129" s="97"/>
      <c r="J3129" s="97"/>
      <c r="K3129" s="97"/>
      <c r="L3129" s="97"/>
      <c r="M3129" s="19" t="s">
        <v>10021</v>
      </c>
      <c r="N3129" s="19" t="n">
        <v>10.09</v>
      </c>
      <c r="O3129" s="662" t="s">
        <v>1187</v>
      </c>
      <c r="P3129" s="19" t="n">
        <v>1</v>
      </c>
      <c r="Q3129" s="15" t="s">
        <v>45</v>
      </c>
    </row>
    <row r="3130" customFormat="false" ht="13.8" hidden="false" customHeight="false" outlineLevel="0" collapsed="false">
      <c r="A3130" s="348" t="s">
        <v>1765</v>
      </c>
      <c r="B3130" s="19" t="s">
        <v>10022</v>
      </c>
      <c r="C3130" s="98" t="s">
        <v>10023</v>
      </c>
      <c r="D3130" s="19" t="s">
        <v>53</v>
      </c>
      <c r="E3130" s="97"/>
      <c r="F3130" s="97"/>
      <c r="G3130" s="97"/>
      <c r="H3130" s="97"/>
      <c r="I3130" s="97"/>
      <c r="J3130" s="97"/>
      <c r="K3130" s="97"/>
      <c r="L3130" s="97"/>
      <c r="M3130" s="97"/>
      <c r="N3130" s="97"/>
      <c r="O3130" s="695" t="s">
        <v>9729</v>
      </c>
      <c r="P3130" s="19" t="n">
        <v>1</v>
      </c>
      <c r="Q3130" s="15" t="s">
        <v>45</v>
      </c>
    </row>
    <row r="3131" customFormat="false" ht="13.8" hidden="false" customHeight="false" outlineLevel="0" collapsed="false">
      <c r="A3131" s="348" t="s">
        <v>4300</v>
      </c>
      <c r="B3131" s="20" t="n">
        <v>43233</v>
      </c>
      <c r="C3131" s="30" t="s">
        <v>10024</v>
      </c>
      <c r="D3131" s="19" t="s">
        <v>53</v>
      </c>
      <c r="E3131" s="91" t="s">
        <v>10025</v>
      </c>
      <c r="F3131" s="19" t="s">
        <v>4415</v>
      </c>
      <c r="G3131" s="97"/>
      <c r="H3131" s="97"/>
      <c r="I3131" s="97"/>
      <c r="J3131" s="97"/>
      <c r="K3131" s="97"/>
      <c r="L3131" s="97"/>
      <c r="M3131" s="97"/>
      <c r="N3131" s="97"/>
      <c r="O3131" s="380" t="s">
        <v>10026</v>
      </c>
      <c r="P3131" s="19" t="n">
        <v>1</v>
      </c>
      <c r="Q3131" s="15" t="s">
        <v>45</v>
      </c>
    </row>
    <row r="3132" customFormat="false" ht="13.8" hidden="false" customHeight="false" outlineLevel="0" collapsed="false">
      <c r="A3132" s="348" t="s">
        <v>4304</v>
      </c>
      <c r="B3132" s="19" t="s">
        <v>4638</v>
      </c>
      <c r="C3132" s="19" t="s">
        <v>10027</v>
      </c>
      <c r="D3132" s="19" t="s">
        <v>7218</v>
      </c>
      <c r="E3132" s="91" t="s">
        <v>10028</v>
      </c>
      <c r="F3132" s="19" t="s">
        <v>102</v>
      </c>
      <c r="G3132" s="19" t="n">
        <v>6100</v>
      </c>
      <c r="H3132" s="97"/>
      <c r="I3132" s="97"/>
      <c r="J3132" s="97"/>
      <c r="K3132" s="97"/>
      <c r="L3132" s="97"/>
      <c r="M3132" s="19" t="s">
        <v>10029</v>
      </c>
      <c r="N3132" s="20" t="n">
        <v>43358</v>
      </c>
      <c r="O3132" s="662" t="s">
        <v>10030</v>
      </c>
      <c r="P3132" s="19" t="n">
        <v>1</v>
      </c>
      <c r="Q3132" s="15" t="s">
        <v>45</v>
      </c>
    </row>
    <row r="3133" customFormat="false" ht="13.8" hidden="false" customHeight="false" outlineLevel="0" collapsed="false">
      <c r="A3133" s="348" t="s">
        <v>4309</v>
      </c>
      <c r="B3133" s="19" t="s">
        <v>1109</v>
      </c>
      <c r="C3133" s="19" t="s">
        <v>10031</v>
      </c>
      <c r="D3133" s="19" t="s">
        <v>53</v>
      </c>
      <c r="E3133" s="91" t="s">
        <v>10032</v>
      </c>
      <c r="F3133" s="19" t="s">
        <v>48</v>
      </c>
      <c r="G3133" s="97"/>
      <c r="H3133" s="97"/>
      <c r="I3133" s="97"/>
      <c r="J3133" s="97"/>
      <c r="K3133" s="97"/>
      <c r="L3133" s="97"/>
      <c r="M3133" s="97"/>
      <c r="N3133" s="97"/>
      <c r="O3133" s="426" t="s">
        <v>10033</v>
      </c>
      <c r="P3133" s="19" t="n">
        <v>1</v>
      </c>
      <c r="Q3133" s="15" t="s">
        <v>45</v>
      </c>
    </row>
    <row r="3134" customFormat="false" ht="13.8" hidden="false" customHeight="false" outlineLevel="0" collapsed="false">
      <c r="A3134" s="348" t="s">
        <v>1781</v>
      </c>
      <c r="B3134" s="110" t="n">
        <v>0.572222222222222</v>
      </c>
      <c r="C3134" s="19" t="s">
        <v>10034</v>
      </c>
      <c r="D3134" s="19" t="s">
        <v>110</v>
      </c>
      <c r="E3134" s="19" t="s">
        <v>10035</v>
      </c>
      <c r="F3134" s="19" t="s">
        <v>10036</v>
      </c>
      <c r="G3134" s="19" t="n">
        <v>12800</v>
      </c>
      <c r="H3134" s="97"/>
      <c r="I3134" s="97"/>
      <c r="J3134" s="97"/>
      <c r="K3134" s="97"/>
      <c r="M3134" s="24" t="s">
        <v>10037</v>
      </c>
      <c r="N3134" s="20" t="n">
        <v>43355</v>
      </c>
      <c r="O3134" s="662" t="s">
        <v>1187</v>
      </c>
      <c r="P3134" s="19" t="n">
        <v>1</v>
      </c>
      <c r="Q3134" s="15" t="s">
        <v>45</v>
      </c>
    </row>
    <row r="3135" customFormat="false" ht="13.8" hidden="false" customHeight="false" outlineLevel="0" collapsed="false">
      <c r="A3135" s="348" t="s">
        <v>1914</v>
      </c>
      <c r="B3135" s="19" t="s">
        <v>1114</v>
      </c>
      <c r="C3135" s="98" t="s">
        <v>10038</v>
      </c>
      <c r="D3135" s="19" t="s">
        <v>53</v>
      </c>
      <c r="E3135" s="19" t="s">
        <v>10039</v>
      </c>
      <c r="F3135" s="97"/>
      <c r="G3135" s="97"/>
      <c r="H3135" s="97"/>
      <c r="I3135" s="97"/>
      <c r="J3135" s="97"/>
      <c r="K3135" s="97"/>
      <c r="L3135" s="97"/>
      <c r="M3135" s="97"/>
      <c r="N3135" s="97"/>
      <c r="O3135" s="435" t="s">
        <v>10040</v>
      </c>
      <c r="P3135" s="19" t="n">
        <v>1</v>
      </c>
      <c r="Q3135" s="15" t="s">
        <v>45</v>
      </c>
    </row>
    <row r="3136" customFormat="false" ht="13.8" hidden="false" customHeight="false" outlineLevel="0" collapsed="false">
      <c r="A3136" s="348" t="s">
        <v>1917</v>
      </c>
      <c r="B3136" s="19" t="s">
        <v>162</v>
      </c>
      <c r="C3136" s="24" t="s">
        <v>10041</v>
      </c>
      <c r="D3136" s="19" t="s">
        <v>53</v>
      </c>
      <c r="E3136" s="91" t="s">
        <v>10042</v>
      </c>
      <c r="F3136" s="19" t="s">
        <v>10043</v>
      </c>
      <c r="G3136" s="97"/>
      <c r="H3136" s="97"/>
      <c r="I3136" s="97"/>
      <c r="J3136" s="97"/>
      <c r="K3136" s="97"/>
      <c r="L3136" s="97"/>
      <c r="M3136" s="97"/>
      <c r="N3136" s="97"/>
      <c r="O3136" s="411" t="s">
        <v>10044</v>
      </c>
      <c r="P3136" s="19" t="n">
        <v>1</v>
      </c>
      <c r="Q3136" s="15" t="s">
        <v>45</v>
      </c>
    </row>
    <row r="3137" customFormat="false" ht="13.8" hidden="false" customHeight="false" outlineLevel="0" collapsed="false">
      <c r="A3137" s="348" t="s">
        <v>3008</v>
      </c>
      <c r="B3137" s="19" t="s">
        <v>4565</v>
      </c>
      <c r="C3137" s="91" t="s">
        <v>10045</v>
      </c>
      <c r="D3137" s="19" t="s">
        <v>476</v>
      </c>
      <c r="E3137" s="19" t="s">
        <v>10046</v>
      </c>
      <c r="F3137" s="15" t="s">
        <v>10047</v>
      </c>
      <c r="G3137" s="97"/>
      <c r="H3137" s="97"/>
      <c r="I3137" s="97"/>
      <c r="J3137" s="97"/>
      <c r="K3137" s="97"/>
      <c r="L3137" s="97"/>
      <c r="M3137" s="97"/>
      <c r="N3137" s="97"/>
      <c r="O3137" s="144" t="s">
        <v>10048</v>
      </c>
      <c r="P3137" s="19" t="n">
        <v>1</v>
      </c>
      <c r="Q3137" s="15" t="s">
        <v>45</v>
      </c>
    </row>
    <row r="3138" customFormat="false" ht="13.8" hidden="false" customHeight="false" outlineLevel="0" collapsed="false">
      <c r="A3138" s="348" t="s">
        <v>3012</v>
      </c>
      <c r="B3138" s="19" t="s">
        <v>9050</v>
      </c>
      <c r="C3138" s="440" t="s">
        <v>10049</v>
      </c>
      <c r="D3138" s="19" t="s">
        <v>476</v>
      </c>
      <c r="E3138" s="19" t="s">
        <v>10050</v>
      </c>
      <c r="F3138" s="19" t="s">
        <v>3434</v>
      </c>
      <c r="G3138" s="19" t="n">
        <v>14000</v>
      </c>
      <c r="H3138" s="97"/>
      <c r="I3138" s="97"/>
      <c r="J3138" s="97"/>
      <c r="K3138" s="97"/>
      <c r="L3138" s="97"/>
      <c r="M3138" s="97"/>
      <c r="N3138" s="97"/>
      <c r="O3138" s="282" t="s">
        <v>15</v>
      </c>
      <c r="P3138" s="19" t="n">
        <v>1</v>
      </c>
      <c r="Q3138" s="15" t="s">
        <v>45</v>
      </c>
    </row>
    <row r="3139" customFormat="false" ht="13.8" hidden="false" customHeight="false" outlineLevel="0" collapsed="false">
      <c r="A3139" s="348" t="s">
        <v>1798</v>
      </c>
      <c r="B3139" s="19" t="s">
        <v>899</v>
      </c>
      <c r="C3139" s="19" t="s">
        <v>10051</v>
      </c>
      <c r="D3139" s="19" t="s">
        <v>53</v>
      </c>
      <c r="E3139" s="91" t="s">
        <v>10052</v>
      </c>
      <c r="F3139" s="19" t="s">
        <v>4460</v>
      </c>
      <c r="G3139" s="19" t="n">
        <v>10000</v>
      </c>
      <c r="H3139" s="97"/>
      <c r="I3139" s="97"/>
      <c r="J3139" s="97"/>
      <c r="K3139" s="97"/>
      <c r="L3139" s="97"/>
      <c r="M3139" s="19" t="s">
        <v>10053</v>
      </c>
      <c r="N3139" s="20" t="n">
        <v>43354</v>
      </c>
      <c r="O3139" s="660" t="s">
        <v>10054</v>
      </c>
      <c r="P3139" s="19" t="n">
        <v>1</v>
      </c>
      <c r="Q3139" s="15" t="s">
        <v>45</v>
      </c>
    </row>
    <row r="3140" customFormat="false" ht="13.8" hidden="false" customHeight="false" outlineLevel="0" collapsed="false">
      <c r="A3140" s="348" t="s">
        <v>1801</v>
      </c>
      <c r="B3140" s="19" t="s">
        <v>10055</v>
      </c>
      <c r="C3140" s="91" t="s">
        <v>10056</v>
      </c>
      <c r="D3140" s="19" t="s">
        <v>476</v>
      </c>
      <c r="E3140" s="19" t="s">
        <v>10057</v>
      </c>
      <c r="F3140" s="19" t="s">
        <v>10058</v>
      </c>
      <c r="G3140" s="19" t="n">
        <v>5000</v>
      </c>
      <c r="H3140" s="97"/>
      <c r="I3140" s="97"/>
      <c r="J3140" s="97"/>
      <c r="K3140" s="97"/>
      <c r="L3140" s="97"/>
      <c r="M3140" s="19" t="s">
        <v>10059</v>
      </c>
      <c r="N3140" s="20" t="n">
        <v>43354</v>
      </c>
      <c r="O3140" s="662" t="s">
        <v>1187</v>
      </c>
      <c r="P3140" s="97"/>
      <c r="Q3140" s="15" t="s">
        <v>45</v>
      </c>
    </row>
    <row r="3141" customFormat="false" ht="13.8" hidden="false" customHeight="false" outlineLevel="0" collapsed="false">
      <c r="A3141" s="348" t="s">
        <v>3427</v>
      </c>
      <c r="B3141" s="19" t="s">
        <v>899</v>
      </c>
      <c r="C3141" s="91" t="s">
        <v>10060</v>
      </c>
      <c r="D3141" s="19" t="s">
        <v>53</v>
      </c>
      <c r="E3141" s="91" t="s">
        <v>10061</v>
      </c>
      <c r="F3141" s="19" t="s">
        <v>7562</v>
      </c>
      <c r="G3141" s="19" t="n">
        <v>4100</v>
      </c>
      <c r="H3141" s="97"/>
      <c r="I3141" s="97"/>
      <c r="J3141" s="97"/>
      <c r="K3141" s="97"/>
      <c r="L3141" s="97"/>
      <c r="M3141" s="19" t="s">
        <v>10062</v>
      </c>
      <c r="N3141" s="20" t="n">
        <v>43354</v>
      </c>
      <c r="O3141" s="662" t="s">
        <v>1187</v>
      </c>
      <c r="P3141" s="19" t="n">
        <v>1</v>
      </c>
      <c r="Q3141" s="15" t="s">
        <v>45</v>
      </c>
    </row>
    <row r="3142" customFormat="false" ht="13.8" hidden="false" customHeight="false" outlineLevel="0" collapsed="false">
      <c r="A3142" s="348" t="s">
        <v>3024</v>
      </c>
      <c r="B3142" s="19" t="s">
        <v>3252</v>
      </c>
      <c r="C3142" s="19" t="s">
        <v>10063</v>
      </c>
      <c r="D3142" s="19" t="s">
        <v>53</v>
      </c>
      <c r="E3142" s="91" t="s">
        <v>10064</v>
      </c>
      <c r="F3142" s="19" t="s">
        <v>102</v>
      </c>
      <c r="G3142" s="19" t="s">
        <v>949</v>
      </c>
      <c r="H3142" s="97"/>
      <c r="I3142" s="97"/>
      <c r="J3142" s="97"/>
      <c r="K3142" s="97"/>
      <c r="L3142" s="97"/>
      <c r="M3142" s="97"/>
      <c r="N3142" s="97"/>
      <c r="O3142" s="411" t="s">
        <v>10065</v>
      </c>
      <c r="P3142" s="19" t="n">
        <v>1</v>
      </c>
      <c r="Q3142" s="15" t="s">
        <v>45</v>
      </c>
    </row>
    <row r="3143" customFormat="false" ht="13.8" hidden="false" customHeight="false" outlineLevel="0" collapsed="false">
      <c r="A3143" s="348" t="s">
        <v>3028</v>
      </c>
      <c r="B3143" s="19" t="s">
        <v>815</v>
      </c>
      <c r="C3143" s="19" t="n">
        <v>891044445989</v>
      </c>
      <c r="D3143" s="19" t="s">
        <v>476</v>
      </c>
      <c r="E3143" s="19" t="s">
        <v>10066</v>
      </c>
      <c r="F3143" s="97"/>
      <c r="G3143" s="97"/>
      <c r="H3143" s="97"/>
      <c r="I3143" s="97"/>
      <c r="J3143" s="97"/>
      <c r="K3143" s="97"/>
      <c r="L3143" s="97"/>
      <c r="M3143" s="97"/>
      <c r="N3143" s="97"/>
      <c r="O3143" s="141" t="s">
        <v>10067</v>
      </c>
      <c r="P3143" s="19" t="n">
        <v>1</v>
      </c>
      <c r="Q3143" s="15" t="s">
        <v>45</v>
      </c>
    </row>
    <row r="3144" customFormat="false" ht="13.8" hidden="false" customHeight="false" outlineLevel="0" collapsed="false">
      <c r="A3144" s="348" t="s">
        <v>3031</v>
      </c>
      <c r="B3144" s="97"/>
      <c r="C3144" s="97"/>
      <c r="D3144" s="97"/>
      <c r="E3144" s="91" t="s">
        <v>10068</v>
      </c>
      <c r="F3144" s="19" t="s">
        <v>48</v>
      </c>
      <c r="G3144" s="19" t="s">
        <v>949</v>
      </c>
      <c r="H3144" s="97"/>
      <c r="I3144" s="97"/>
      <c r="J3144" s="97"/>
      <c r="K3144" s="97"/>
      <c r="L3144" s="97"/>
      <c r="M3144" s="97"/>
      <c r="N3144" s="97"/>
      <c r="O3144" s="696" t="s">
        <v>10069</v>
      </c>
      <c r="P3144" s="19" t="n">
        <v>1</v>
      </c>
      <c r="Q3144" s="15" t="s">
        <v>45</v>
      </c>
    </row>
    <row r="3145" customFormat="false" ht="13.8" hidden="false" customHeight="false" outlineLevel="0" collapsed="false">
      <c r="A3145" s="348" t="s">
        <v>3037</v>
      </c>
      <c r="B3145" s="20" t="n">
        <v>43175</v>
      </c>
      <c r="C3145" s="440" t="s">
        <v>10070</v>
      </c>
      <c r="D3145" s="19" t="s">
        <v>476</v>
      </c>
      <c r="E3145" s="19" t="s">
        <v>10071</v>
      </c>
      <c r="F3145" s="97"/>
      <c r="G3145" s="97"/>
      <c r="H3145" s="97"/>
      <c r="I3145" s="97"/>
      <c r="J3145" s="97"/>
      <c r="K3145" s="97"/>
      <c r="L3145" s="97"/>
      <c r="M3145" s="97"/>
      <c r="N3145" s="97"/>
      <c r="O3145" s="141" t="s">
        <v>10072</v>
      </c>
      <c r="P3145" s="19" t="n">
        <v>1</v>
      </c>
      <c r="Q3145" s="15" t="s">
        <v>45</v>
      </c>
    </row>
    <row r="3146" customFormat="false" ht="13.8" hidden="false" customHeight="false" outlineLevel="0" collapsed="false">
      <c r="A3146" s="348" t="s">
        <v>3043</v>
      </c>
      <c r="B3146" s="97"/>
      <c r="C3146" s="19" t="s">
        <v>10073</v>
      </c>
      <c r="D3146" s="19" t="s">
        <v>8766</v>
      </c>
      <c r="E3146" s="19" t="s">
        <v>10074</v>
      </c>
      <c r="F3146" s="19" t="s">
        <v>10075</v>
      </c>
      <c r="G3146" s="19" t="s">
        <v>933</v>
      </c>
      <c r="H3146" s="97"/>
      <c r="I3146" s="97"/>
      <c r="J3146" s="97"/>
      <c r="K3146" s="97"/>
      <c r="L3146" s="97"/>
      <c r="M3146" s="97"/>
      <c r="N3146" s="97"/>
      <c r="O3146" s="494" t="s">
        <v>10076</v>
      </c>
      <c r="P3146" s="19" t="n">
        <v>1</v>
      </c>
      <c r="Q3146" s="15" t="s">
        <v>45</v>
      </c>
    </row>
    <row r="3147" customFormat="false" ht="13.8" hidden="false" customHeight="false" outlineLevel="0" collapsed="false">
      <c r="A3147" s="348" t="s">
        <v>3047</v>
      </c>
      <c r="B3147" s="110" t="n">
        <v>0.673611111111111</v>
      </c>
      <c r="C3147" s="19" t="s">
        <v>10077</v>
      </c>
      <c r="D3147" s="19" t="s">
        <v>110</v>
      </c>
      <c r="E3147" s="19" t="s">
        <v>10078</v>
      </c>
      <c r="F3147" s="19" t="s">
        <v>48</v>
      </c>
      <c r="G3147" s="19" t="n">
        <v>5900</v>
      </c>
      <c r="H3147" s="97"/>
      <c r="I3147" s="97"/>
      <c r="J3147" s="97"/>
      <c r="K3147" s="97"/>
      <c r="M3147" s="24" t="s">
        <v>10079</v>
      </c>
      <c r="N3147" s="20" t="n">
        <v>43355</v>
      </c>
      <c r="O3147" s="662" t="s">
        <v>1187</v>
      </c>
      <c r="P3147" s="19" t="n">
        <v>1</v>
      </c>
      <c r="Q3147" s="15" t="s">
        <v>45</v>
      </c>
    </row>
    <row r="3148" customFormat="false" ht="13.8" hidden="false" customHeight="false" outlineLevel="0" collapsed="false">
      <c r="A3148" s="348" t="s">
        <v>3053</v>
      </c>
      <c r="B3148" s="19" t="s">
        <v>78</v>
      </c>
      <c r="C3148" s="91" t="s">
        <v>10080</v>
      </c>
      <c r="D3148" s="19" t="s">
        <v>53</v>
      </c>
      <c r="E3148" s="91" t="s">
        <v>10081</v>
      </c>
      <c r="F3148" s="19" t="s">
        <v>10082</v>
      </c>
      <c r="G3148" s="19" t="n">
        <v>10500</v>
      </c>
      <c r="H3148" s="97"/>
      <c r="I3148" s="97"/>
      <c r="J3148" s="97"/>
      <c r="K3148" s="97"/>
      <c r="L3148" s="97"/>
      <c r="M3148" s="19" t="s">
        <v>10083</v>
      </c>
      <c r="N3148" s="20" t="n">
        <v>43355</v>
      </c>
      <c r="O3148" s="660" t="s">
        <v>10084</v>
      </c>
      <c r="P3148" s="19" t="n">
        <v>1</v>
      </c>
      <c r="Q3148" s="15" t="s">
        <v>45</v>
      </c>
    </row>
    <row r="3149" customFormat="false" ht="13.8" hidden="false" customHeight="false" outlineLevel="0" collapsed="false">
      <c r="A3149" s="348" t="s">
        <v>3058</v>
      </c>
      <c r="B3149" s="19" t="n">
        <v>16.41</v>
      </c>
      <c r="C3149" s="19" t="s">
        <v>10085</v>
      </c>
      <c r="D3149" s="19" t="s">
        <v>8766</v>
      </c>
      <c r="E3149" s="19" t="s">
        <v>10086</v>
      </c>
      <c r="F3149" s="91" t="s">
        <v>10087</v>
      </c>
      <c r="G3149" s="19" t="n">
        <v>7300</v>
      </c>
      <c r="H3149" s="97"/>
      <c r="I3149" s="97"/>
      <c r="J3149" s="97"/>
      <c r="K3149" s="97"/>
      <c r="L3149" s="97"/>
      <c r="M3149" s="19" t="s">
        <v>10088</v>
      </c>
      <c r="N3149" s="19" t="n">
        <v>16.09</v>
      </c>
      <c r="O3149" s="662" t="s">
        <v>1187</v>
      </c>
      <c r="P3149" s="19" t="n">
        <v>1</v>
      </c>
      <c r="Q3149" s="15" t="s">
        <v>45</v>
      </c>
    </row>
    <row r="3150" customFormat="false" ht="13.8" hidden="false" customHeight="false" outlineLevel="0" collapsed="false">
      <c r="A3150" s="348" t="s">
        <v>3062</v>
      </c>
      <c r="B3150" s="110" t="n">
        <v>0.714583333333333</v>
      </c>
      <c r="C3150" s="91" t="s">
        <v>10089</v>
      </c>
      <c r="D3150" s="19" t="s">
        <v>110</v>
      </c>
      <c r="E3150" s="19" t="s">
        <v>10090</v>
      </c>
      <c r="F3150" s="19" t="s">
        <v>10091</v>
      </c>
      <c r="G3150" s="19" t="s">
        <v>4557</v>
      </c>
      <c r="H3150" s="97"/>
      <c r="I3150" s="97"/>
      <c r="J3150" s="97"/>
      <c r="K3150" s="97"/>
      <c r="L3150" s="97"/>
      <c r="M3150" s="97"/>
      <c r="N3150" s="97"/>
      <c r="O3150" s="639" t="s">
        <v>10092</v>
      </c>
      <c r="P3150" s="19" t="n">
        <v>1</v>
      </c>
      <c r="Q3150" s="15" t="s">
        <v>45</v>
      </c>
    </row>
    <row r="3151" customFormat="false" ht="13.8" hidden="false" customHeight="false" outlineLevel="0" collapsed="false">
      <c r="A3151" s="348" t="s">
        <v>3067</v>
      </c>
      <c r="B3151" s="19" t="s">
        <v>78</v>
      </c>
      <c r="C3151" s="91" t="s">
        <v>10093</v>
      </c>
      <c r="D3151" s="19" t="s">
        <v>53</v>
      </c>
      <c r="E3151" s="91" t="s">
        <v>10094</v>
      </c>
      <c r="F3151" s="19" t="s">
        <v>4415</v>
      </c>
      <c r="G3151" s="97"/>
      <c r="H3151" s="97"/>
      <c r="I3151" s="97"/>
      <c r="J3151" s="97"/>
      <c r="K3151" s="97"/>
      <c r="L3151" s="97"/>
      <c r="M3151" s="97"/>
      <c r="N3151" s="97"/>
      <c r="O3151" s="206" t="s">
        <v>10095</v>
      </c>
      <c r="P3151" s="19" t="n">
        <v>1</v>
      </c>
      <c r="Q3151" s="15" t="s">
        <v>45</v>
      </c>
    </row>
    <row r="3152" customFormat="false" ht="13.8" hidden="false" customHeight="false" outlineLevel="0" collapsed="false">
      <c r="A3152" s="3" t="s">
        <v>34</v>
      </c>
      <c r="B3152" s="59" t="s">
        <v>1</v>
      </c>
      <c r="C3152" s="4" t="s">
        <v>35</v>
      </c>
      <c r="D3152" s="4" t="s">
        <v>3</v>
      </c>
      <c r="E3152" s="4" t="s">
        <v>1021</v>
      </c>
      <c r="F3152" s="5" t="s">
        <v>10096</v>
      </c>
      <c r="G3152" s="4" t="s">
        <v>38</v>
      </c>
      <c r="H3152" s="6" t="s">
        <v>39</v>
      </c>
      <c r="I3152" s="6"/>
      <c r="J3152" s="6"/>
      <c r="K3152" s="6" t="s">
        <v>40</v>
      </c>
      <c r="L3152" s="6"/>
      <c r="M3152" s="4" t="s">
        <v>41</v>
      </c>
      <c r="N3152" s="6" t="s">
        <v>42</v>
      </c>
      <c r="O3152" s="370" t="s">
        <v>43</v>
      </c>
      <c r="P3152" s="4" t="s">
        <v>44</v>
      </c>
      <c r="Q3152" s="15" t="s">
        <v>45</v>
      </c>
    </row>
    <row r="3153" customFormat="false" ht="13.8" hidden="false" customHeight="false" outlineLevel="0" collapsed="false">
      <c r="A3153" s="105" t="n">
        <v>43354</v>
      </c>
      <c r="B3153" s="465" t="s">
        <v>260</v>
      </c>
      <c r="C3153" s="9"/>
      <c r="D3153" s="9"/>
      <c r="E3153" s="10"/>
      <c r="F3153" s="11" t="n">
        <f aca="false">G3153+H3153+K3153</f>
        <v>151400</v>
      </c>
      <c r="G3153" s="12" t="n">
        <f aca="false">SUM(G3154:G3195)</f>
        <v>85400</v>
      </c>
      <c r="H3153" s="115" t="n">
        <f aca="false">SUM(H3154:H3195)</f>
        <v>66000</v>
      </c>
      <c r="I3153" s="12"/>
      <c r="J3153" s="12"/>
      <c r="K3153" s="12" t="n">
        <f aca="false">SUM(K3154:K3188)</f>
        <v>0</v>
      </c>
      <c r="L3153" s="12"/>
      <c r="M3153" s="466"/>
      <c r="N3153" s="466"/>
      <c r="O3153" s="9"/>
      <c r="P3153" s="12" t="n">
        <f aca="false">SUM(P3154:P25102)</f>
        <v>9.9047713507171E+026</v>
      </c>
      <c r="Q3153" s="15" t="s">
        <v>45</v>
      </c>
    </row>
    <row r="3154" customFormat="false" ht="13.8" hidden="false" customHeight="false" outlineLevel="0" collapsed="false">
      <c r="A3154" s="121" t="s">
        <v>1810</v>
      </c>
      <c r="B3154" s="184" t="n">
        <v>43443</v>
      </c>
      <c r="C3154" s="141" t="s">
        <v>10097</v>
      </c>
      <c r="D3154" s="141" t="s">
        <v>8766</v>
      </c>
      <c r="E3154" s="276" t="s">
        <v>10098</v>
      </c>
      <c r="F3154" s="141" t="s">
        <v>10099</v>
      </c>
      <c r="G3154" s="141" t="s">
        <v>614</v>
      </c>
      <c r="H3154" s="183"/>
      <c r="I3154" s="183"/>
      <c r="J3154" s="183"/>
      <c r="K3154" s="183"/>
      <c r="L3154" s="278"/>
      <c r="M3154" s="250" t="s">
        <v>10100</v>
      </c>
      <c r="N3154" s="184" t="n">
        <v>43354</v>
      </c>
      <c r="O3154" s="687" t="s">
        <v>1187</v>
      </c>
      <c r="P3154" s="19" t="n">
        <v>1</v>
      </c>
      <c r="Q3154" s="15" t="s">
        <v>45</v>
      </c>
    </row>
    <row r="3155" customFormat="false" ht="13.8" hidden="false" customHeight="false" outlineLevel="0" collapsed="false">
      <c r="A3155" s="348" t="s">
        <v>1814</v>
      </c>
      <c r="B3155" s="19" t="s">
        <v>1865</v>
      </c>
      <c r="C3155" s="19" t="s">
        <v>10101</v>
      </c>
      <c r="D3155" s="19" t="s">
        <v>8766</v>
      </c>
      <c r="E3155" s="19" t="s">
        <v>10102</v>
      </c>
      <c r="F3155" s="19" t="s">
        <v>10103</v>
      </c>
      <c r="G3155" s="19" t="s">
        <v>2950</v>
      </c>
      <c r="H3155" s="97"/>
      <c r="I3155" s="97"/>
      <c r="J3155" s="97"/>
      <c r="K3155" s="97"/>
      <c r="L3155" s="97"/>
      <c r="M3155" s="97"/>
      <c r="N3155" s="97"/>
      <c r="O3155" s="233" t="s">
        <v>10104</v>
      </c>
      <c r="P3155" s="19" t="n">
        <v>1</v>
      </c>
      <c r="Q3155" s="15" t="s">
        <v>45</v>
      </c>
    </row>
    <row r="3156" customFormat="false" ht="13.8" hidden="false" customHeight="false" outlineLevel="0" collapsed="false">
      <c r="A3156" s="348" t="s">
        <v>1819</v>
      </c>
      <c r="B3156" s="19" t="s">
        <v>1142</v>
      </c>
      <c r="C3156" s="440" t="s">
        <v>10105</v>
      </c>
      <c r="D3156" s="19" t="s">
        <v>476</v>
      </c>
      <c r="E3156" s="19" t="s">
        <v>10106</v>
      </c>
      <c r="F3156" s="97"/>
      <c r="G3156" s="97"/>
      <c r="H3156" s="97"/>
      <c r="I3156" s="97"/>
      <c r="J3156" s="97"/>
      <c r="K3156" s="97"/>
      <c r="L3156" s="97"/>
      <c r="M3156" s="97"/>
      <c r="N3156" s="97"/>
      <c r="O3156" s="451" t="s">
        <v>10107</v>
      </c>
      <c r="P3156" s="19" t="n">
        <v>1</v>
      </c>
      <c r="Q3156" s="15" t="s">
        <v>45</v>
      </c>
    </row>
    <row r="3157" customFormat="false" ht="13.8" hidden="false" customHeight="false" outlineLevel="0" collapsed="false">
      <c r="A3157" s="19" t="s">
        <v>10108</v>
      </c>
      <c r="B3157" s="19" t="s">
        <v>10108</v>
      </c>
      <c r="C3157" s="19" t="s">
        <v>10108</v>
      </c>
      <c r="D3157" s="19" t="s">
        <v>476</v>
      </c>
      <c r="E3157" s="19" t="s">
        <v>10108</v>
      </c>
      <c r="F3157" s="19" t="s">
        <v>10108</v>
      </c>
      <c r="G3157" s="97"/>
      <c r="H3157" s="19" t="n">
        <v>41000</v>
      </c>
      <c r="I3157" s="97"/>
      <c r="J3157" s="97"/>
      <c r="K3157" s="97"/>
      <c r="L3157" s="97"/>
      <c r="M3157" s="19" t="s">
        <v>10109</v>
      </c>
      <c r="N3157" s="20" t="n">
        <v>43355</v>
      </c>
      <c r="O3157" s="662" t="s">
        <v>1187</v>
      </c>
      <c r="P3157" s="97"/>
      <c r="Q3157" s="15" t="s">
        <v>45</v>
      </c>
    </row>
    <row r="3158" customFormat="false" ht="13.8" hidden="false" customHeight="false" outlineLevel="0" collapsed="false">
      <c r="A3158" s="348" t="s">
        <v>1673</v>
      </c>
      <c r="B3158" s="19" t="s">
        <v>2357</v>
      </c>
      <c r="C3158" s="24" t="s">
        <v>10110</v>
      </c>
      <c r="D3158" s="19" t="s">
        <v>53</v>
      </c>
      <c r="E3158" s="91" t="s">
        <v>10111</v>
      </c>
      <c r="F3158" s="91" t="s">
        <v>10112</v>
      </c>
      <c r="G3158" s="19" t="n">
        <v>5100</v>
      </c>
      <c r="H3158" s="97"/>
      <c r="I3158" s="97"/>
      <c r="J3158" s="97"/>
      <c r="K3158" s="97"/>
      <c r="M3158" s="24" t="s">
        <v>10113</v>
      </c>
      <c r="N3158" s="20" t="n">
        <v>43355</v>
      </c>
      <c r="O3158" s="662" t="s">
        <v>1187</v>
      </c>
      <c r="P3158" s="19" t="n">
        <v>1</v>
      </c>
      <c r="Q3158" s="15" t="s">
        <v>45</v>
      </c>
    </row>
    <row r="3159" customFormat="false" ht="13.8" hidden="false" customHeight="false" outlineLevel="0" collapsed="false">
      <c r="A3159" s="348" t="s">
        <v>1678</v>
      </c>
      <c r="B3159" s="110" t="n">
        <v>0.45</v>
      </c>
      <c r="C3159" s="553" t="s">
        <v>10114</v>
      </c>
      <c r="D3159" s="19" t="s">
        <v>53</v>
      </c>
      <c r="E3159" s="91" t="s">
        <v>10115</v>
      </c>
      <c r="F3159" s="97"/>
      <c r="G3159" s="19" t="s">
        <v>933</v>
      </c>
      <c r="H3159" s="97"/>
      <c r="I3159" s="97"/>
      <c r="J3159" s="97"/>
      <c r="K3159" s="97"/>
      <c r="L3159" s="97"/>
      <c r="M3159" s="97"/>
      <c r="N3159" s="97"/>
      <c r="O3159" s="152" t="s">
        <v>10116</v>
      </c>
      <c r="P3159" s="19" t="n">
        <v>1</v>
      </c>
      <c r="Q3159" s="15" t="s">
        <v>45</v>
      </c>
    </row>
    <row r="3160" customFormat="false" ht="13.8" hidden="false" customHeight="false" outlineLevel="0" collapsed="false">
      <c r="A3160" s="348" t="s">
        <v>1732</v>
      </c>
      <c r="B3160" s="110" t="n">
        <v>0.450694444444444</v>
      </c>
      <c r="C3160" s="19" t="s">
        <v>10117</v>
      </c>
      <c r="D3160" s="19" t="s">
        <v>110</v>
      </c>
      <c r="E3160" s="19" t="s">
        <v>10118</v>
      </c>
      <c r="F3160" s="19" t="s">
        <v>10119</v>
      </c>
      <c r="G3160" s="19" t="n">
        <v>4100</v>
      </c>
      <c r="H3160" s="97"/>
      <c r="I3160" s="97"/>
      <c r="J3160" s="97"/>
      <c r="K3160" s="97"/>
      <c r="M3160" s="24" t="s">
        <v>10120</v>
      </c>
      <c r="N3160" s="20" t="n">
        <v>43355</v>
      </c>
      <c r="O3160" s="662" t="s">
        <v>1187</v>
      </c>
      <c r="P3160" s="19" t="n">
        <v>1</v>
      </c>
      <c r="Q3160" s="15" t="s">
        <v>45</v>
      </c>
    </row>
    <row r="3161" customFormat="false" ht="13.8" hidden="false" customHeight="false" outlineLevel="0" collapsed="false">
      <c r="A3161" s="348" t="s">
        <v>1833</v>
      </c>
      <c r="B3161" s="110" t="n">
        <v>0.4625</v>
      </c>
      <c r="C3161" s="91" t="s">
        <v>10121</v>
      </c>
      <c r="D3161" s="19" t="s">
        <v>110</v>
      </c>
      <c r="E3161" s="19" t="s">
        <v>5075</v>
      </c>
      <c r="F3161" s="19" t="s">
        <v>102</v>
      </c>
      <c r="G3161" s="19" t="s">
        <v>134</v>
      </c>
      <c r="H3161" s="97"/>
      <c r="I3161" s="97"/>
      <c r="J3161" s="97"/>
      <c r="K3161" s="97"/>
      <c r="L3161" s="97"/>
      <c r="M3161" s="97"/>
      <c r="N3161" s="97"/>
      <c r="O3161" s="247" t="s">
        <v>10122</v>
      </c>
      <c r="P3161" s="19" t="n">
        <v>1</v>
      </c>
      <c r="Q3161" s="15" t="s">
        <v>45</v>
      </c>
    </row>
    <row r="3162" customFormat="false" ht="13.8" hidden="false" customHeight="false" outlineLevel="0" collapsed="false">
      <c r="A3162" s="24" t="s">
        <v>10123</v>
      </c>
      <c r="B3162" s="24" t="s">
        <v>10123</v>
      </c>
      <c r="C3162" s="24" t="s">
        <v>10123</v>
      </c>
      <c r="D3162" s="19" t="s">
        <v>7954</v>
      </c>
      <c r="E3162" s="24" t="s">
        <v>10123</v>
      </c>
      <c r="F3162" s="19" t="s">
        <v>10123</v>
      </c>
      <c r="G3162" s="19" t="n">
        <v>22000</v>
      </c>
      <c r="H3162" s="97"/>
      <c r="I3162" s="97"/>
      <c r="J3162" s="97"/>
      <c r="K3162" s="97"/>
      <c r="M3162" s="24" t="s">
        <v>10123</v>
      </c>
      <c r="N3162" s="24" t="s">
        <v>10123</v>
      </c>
      <c r="O3162" s="697" t="s">
        <v>10123</v>
      </c>
      <c r="P3162" s="19" t="s">
        <v>3517</v>
      </c>
      <c r="Q3162" s="15" t="s">
        <v>45</v>
      </c>
    </row>
    <row r="3163" customFormat="false" ht="13.8" hidden="false" customHeight="false" outlineLevel="0" collapsed="false">
      <c r="A3163" s="348" t="s">
        <v>1839</v>
      </c>
      <c r="B3163" s="110" t="n">
        <v>0.515972222222222</v>
      </c>
      <c r="C3163" s="19" t="s">
        <v>10124</v>
      </c>
      <c r="D3163" s="19" t="s">
        <v>110</v>
      </c>
      <c r="E3163" s="19" t="s">
        <v>10125</v>
      </c>
      <c r="F3163" s="19" t="s">
        <v>10126</v>
      </c>
      <c r="G3163" s="19" t="s">
        <v>734</v>
      </c>
      <c r="H3163" s="97"/>
      <c r="I3163" s="97"/>
      <c r="J3163" s="97"/>
      <c r="K3163" s="97"/>
      <c r="L3163" s="97"/>
      <c r="M3163" s="97"/>
      <c r="N3163" s="97"/>
      <c r="O3163" s="512" t="s">
        <v>10127</v>
      </c>
      <c r="P3163" s="19" t="n">
        <v>1</v>
      </c>
      <c r="Q3163" s="15" t="s">
        <v>45</v>
      </c>
    </row>
    <row r="3164" customFormat="false" ht="13.8" hidden="false" customHeight="false" outlineLevel="0" collapsed="false">
      <c r="A3164" s="348" t="s">
        <v>1746</v>
      </c>
      <c r="B3164" s="19" t="s">
        <v>753</v>
      </c>
      <c r="C3164" s="113" t="s">
        <v>10128</v>
      </c>
      <c r="D3164" s="19" t="s">
        <v>53</v>
      </c>
      <c r="E3164" s="91" t="s">
        <v>10129</v>
      </c>
      <c r="F3164" s="19" t="s">
        <v>102</v>
      </c>
      <c r="G3164" s="19" t="n">
        <v>5800</v>
      </c>
      <c r="H3164" s="97"/>
      <c r="I3164" s="97"/>
      <c r="J3164" s="97"/>
      <c r="K3164" s="97"/>
      <c r="M3164" s="24" t="s">
        <v>10130</v>
      </c>
      <c r="N3164" s="20" t="n">
        <v>43358</v>
      </c>
      <c r="O3164" s="662" t="s">
        <v>1187</v>
      </c>
      <c r="P3164" s="19" t="n">
        <v>1</v>
      </c>
      <c r="Q3164" s="15" t="s">
        <v>45</v>
      </c>
    </row>
    <row r="3165" customFormat="false" ht="13.8" hidden="false" customHeight="false" outlineLevel="0" collapsed="false">
      <c r="A3165" s="348" t="s">
        <v>1696</v>
      </c>
      <c r="B3165" s="97"/>
      <c r="C3165" s="19" t="n">
        <v>89262728688</v>
      </c>
      <c r="D3165" s="19" t="s">
        <v>476</v>
      </c>
      <c r="E3165" s="19" t="s">
        <v>10131</v>
      </c>
      <c r="F3165" s="97"/>
      <c r="G3165" s="97"/>
      <c r="H3165" s="97"/>
      <c r="I3165" s="97"/>
      <c r="J3165" s="97"/>
      <c r="K3165" s="97"/>
      <c r="L3165" s="97"/>
      <c r="M3165" s="97"/>
      <c r="N3165" s="97"/>
      <c r="O3165" s="698" t="s">
        <v>10132</v>
      </c>
      <c r="P3165" s="19" t="n">
        <v>1</v>
      </c>
      <c r="Q3165" s="15" t="s">
        <v>45</v>
      </c>
    </row>
    <row r="3166" customFormat="false" ht="13.8" hidden="false" customHeight="false" outlineLevel="0" collapsed="false">
      <c r="A3166" s="348" t="s">
        <v>1758</v>
      </c>
      <c r="B3166" s="19" t="n">
        <v>12.05</v>
      </c>
      <c r="C3166" s="19" t="s">
        <v>10133</v>
      </c>
      <c r="D3166" s="19" t="s">
        <v>8766</v>
      </c>
      <c r="E3166" s="19" t="s">
        <v>10134</v>
      </c>
      <c r="F3166" s="19" t="s">
        <v>10135</v>
      </c>
      <c r="G3166" s="19" t="n">
        <v>2500</v>
      </c>
      <c r="H3166" s="97"/>
      <c r="I3166" s="97"/>
      <c r="J3166" s="97"/>
      <c r="K3166" s="97"/>
      <c r="L3166" s="97"/>
      <c r="M3166" s="19" t="s">
        <v>10136</v>
      </c>
      <c r="N3166" s="19" t="n">
        <v>13.09</v>
      </c>
      <c r="O3166" s="662" t="s">
        <v>1187</v>
      </c>
      <c r="P3166" s="19" t="n">
        <v>1</v>
      </c>
      <c r="Q3166" s="15" t="s">
        <v>45</v>
      </c>
    </row>
    <row r="3167" customFormat="false" ht="13.8" hidden="false" customHeight="false" outlineLevel="0" collapsed="false">
      <c r="A3167" s="348" t="s">
        <v>1761</v>
      </c>
      <c r="B3167" s="19" t="s">
        <v>464</v>
      </c>
      <c r="C3167" s="91" t="s">
        <v>10137</v>
      </c>
      <c r="D3167" s="19" t="s">
        <v>53</v>
      </c>
      <c r="E3167" s="91" t="s">
        <v>10138</v>
      </c>
      <c r="F3167" s="19" t="s">
        <v>48</v>
      </c>
      <c r="G3167" s="19" t="s">
        <v>134</v>
      </c>
      <c r="H3167" s="97"/>
      <c r="I3167" s="97"/>
      <c r="J3167" s="97"/>
      <c r="K3167" s="97"/>
      <c r="L3167" s="97"/>
      <c r="M3167" s="97"/>
      <c r="N3167" s="97"/>
      <c r="O3167" s="571" t="s">
        <v>10139</v>
      </c>
      <c r="P3167" s="19" t="n">
        <v>1</v>
      </c>
      <c r="Q3167" s="15" t="s">
        <v>45</v>
      </c>
    </row>
    <row r="3168" customFormat="false" ht="13.8" hidden="false" customHeight="false" outlineLevel="0" collapsed="false">
      <c r="A3168" s="348" t="s">
        <v>1765</v>
      </c>
      <c r="B3168" s="19" t="s">
        <v>3378</v>
      </c>
      <c r="C3168" s="19" t="n">
        <v>79055989939</v>
      </c>
      <c r="D3168" s="19" t="s">
        <v>53</v>
      </c>
      <c r="E3168" s="97"/>
      <c r="F3168" s="97"/>
      <c r="G3168" s="97"/>
      <c r="H3168" s="97"/>
      <c r="I3168" s="97"/>
      <c r="J3168" s="97"/>
      <c r="K3168" s="97"/>
      <c r="L3168" s="97"/>
      <c r="M3168" s="97"/>
      <c r="N3168" s="97"/>
      <c r="O3168" s="699" t="s">
        <v>600</v>
      </c>
      <c r="P3168" s="19" t="n">
        <v>1</v>
      </c>
      <c r="Q3168" s="15" t="s">
        <v>45</v>
      </c>
    </row>
    <row r="3169" customFormat="false" ht="13.8" hidden="false" customHeight="false" outlineLevel="0" collapsed="false">
      <c r="A3169" s="348" t="s">
        <v>4300</v>
      </c>
      <c r="B3169" s="19" t="s">
        <v>149</v>
      </c>
      <c r="C3169" s="91" t="s">
        <v>10140</v>
      </c>
      <c r="D3169" s="19" t="s">
        <v>53</v>
      </c>
      <c r="E3169" s="91" t="s">
        <v>10141</v>
      </c>
      <c r="F3169" s="19" t="s">
        <v>48</v>
      </c>
      <c r="G3169" s="97"/>
      <c r="H3169" s="97"/>
      <c r="I3169" s="97"/>
      <c r="J3169" s="97"/>
      <c r="K3169" s="97"/>
      <c r="L3169" s="97"/>
      <c r="M3169" s="97"/>
      <c r="N3169" s="97"/>
      <c r="O3169" s="571" t="s">
        <v>10142</v>
      </c>
      <c r="P3169" s="19" t="n">
        <v>1</v>
      </c>
      <c r="Q3169" s="15" t="s">
        <v>45</v>
      </c>
    </row>
    <row r="3170" customFormat="false" ht="13.8" hidden="false" customHeight="false" outlineLevel="0" collapsed="false">
      <c r="A3170" s="348" t="s">
        <v>4304</v>
      </c>
      <c r="B3170" s="150" t="n">
        <v>43386</v>
      </c>
      <c r="C3170" s="363" t="s">
        <v>10143</v>
      </c>
      <c r="D3170" s="19" t="s">
        <v>53</v>
      </c>
      <c r="E3170" s="91" t="s">
        <v>10144</v>
      </c>
      <c r="F3170" s="19" t="s">
        <v>48</v>
      </c>
      <c r="G3170" s="19" t="n">
        <v>4000</v>
      </c>
      <c r="H3170" s="97"/>
      <c r="I3170" s="97"/>
      <c r="J3170" s="97"/>
      <c r="K3170" s="97"/>
      <c r="L3170" s="97"/>
      <c r="M3170" s="19" t="s">
        <v>10145</v>
      </c>
      <c r="N3170" s="20" t="n">
        <v>43355</v>
      </c>
      <c r="O3170" s="662" t="s">
        <v>1187</v>
      </c>
      <c r="P3170" s="19" t="n">
        <v>1</v>
      </c>
      <c r="Q3170" s="15" t="s">
        <v>45</v>
      </c>
    </row>
    <row r="3171" customFormat="false" ht="13.8" hidden="false" customHeight="false" outlineLevel="0" collapsed="false">
      <c r="A3171" s="348" t="s">
        <v>4309</v>
      </c>
      <c r="B3171" s="19" t="s">
        <v>1109</v>
      </c>
      <c r="C3171" s="91" t="s">
        <v>10146</v>
      </c>
      <c r="D3171" s="19" t="s">
        <v>53</v>
      </c>
      <c r="E3171" s="91" t="s">
        <v>10147</v>
      </c>
      <c r="F3171" s="19" t="s">
        <v>48</v>
      </c>
      <c r="G3171" s="19" t="n">
        <v>4100</v>
      </c>
      <c r="H3171" s="97"/>
      <c r="I3171" s="97"/>
      <c r="J3171" s="97"/>
      <c r="K3171" s="97"/>
      <c r="L3171" s="97"/>
      <c r="M3171" s="19" t="s">
        <v>10148</v>
      </c>
      <c r="N3171" s="20" t="n">
        <v>43354</v>
      </c>
      <c r="O3171" s="662" t="s">
        <v>1187</v>
      </c>
      <c r="P3171" s="19" t="n">
        <v>1</v>
      </c>
      <c r="Q3171" s="15" t="s">
        <v>45</v>
      </c>
    </row>
    <row r="3172" customFormat="false" ht="13.8" hidden="false" customHeight="false" outlineLevel="0" collapsed="false">
      <c r="A3172" s="348" t="s">
        <v>1781</v>
      </c>
      <c r="B3172" s="97"/>
      <c r="C3172" s="19" t="s">
        <v>10149</v>
      </c>
      <c r="D3172" s="19" t="s">
        <v>476</v>
      </c>
      <c r="E3172" s="91" t="s">
        <v>10150</v>
      </c>
      <c r="F3172" s="19" t="s">
        <v>4852</v>
      </c>
      <c r="G3172" s="19" t="n">
        <v>2500</v>
      </c>
      <c r="H3172" s="97"/>
      <c r="I3172" s="97"/>
      <c r="J3172" s="97"/>
      <c r="K3172" s="97"/>
      <c r="M3172" s="24" t="s">
        <v>10151</v>
      </c>
      <c r="N3172" s="20" t="n">
        <v>43355</v>
      </c>
      <c r="O3172" s="662" t="s">
        <v>1187</v>
      </c>
      <c r="P3172" s="19" t="n">
        <v>1</v>
      </c>
      <c r="Q3172" s="15" t="s">
        <v>45</v>
      </c>
    </row>
    <row r="3173" customFormat="false" ht="13.8" hidden="false" customHeight="false" outlineLevel="0" collapsed="false">
      <c r="A3173" s="348" t="s">
        <v>1914</v>
      </c>
      <c r="B3173" s="97"/>
      <c r="C3173" s="19" t="s">
        <v>10152</v>
      </c>
      <c r="D3173" s="19" t="s">
        <v>9160</v>
      </c>
      <c r="E3173" s="19" t="s">
        <v>10153</v>
      </c>
      <c r="F3173" s="19" t="s">
        <v>4460</v>
      </c>
      <c r="G3173" s="19" t="s">
        <v>501</v>
      </c>
      <c r="H3173" s="97"/>
      <c r="I3173" s="97"/>
      <c r="J3173" s="97"/>
      <c r="K3173" s="97"/>
      <c r="M3173" s="24"/>
      <c r="N3173" s="97"/>
      <c r="O3173" s="700" t="s">
        <v>10154</v>
      </c>
      <c r="P3173" s="19" t="n">
        <v>1</v>
      </c>
      <c r="Q3173" s="15" t="s">
        <v>45</v>
      </c>
    </row>
    <row r="3174" customFormat="false" ht="13.8" hidden="false" customHeight="false" outlineLevel="0" collapsed="false">
      <c r="A3174" s="348" t="s">
        <v>1917</v>
      </c>
      <c r="B3174" s="19" t="s">
        <v>227</v>
      </c>
      <c r="C3174" s="91" t="s">
        <v>10155</v>
      </c>
      <c r="D3174" s="19" t="s">
        <v>53</v>
      </c>
      <c r="E3174" s="91" t="s">
        <v>10156</v>
      </c>
      <c r="F3174" s="19" t="s">
        <v>5574</v>
      </c>
      <c r="G3174" s="97"/>
      <c r="H3174" s="19" t="s">
        <v>10157</v>
      </c>
      <c r="I3174" s="97"/>
      <c r="J3174" s="97"/>
      <c r="K3174" s="97"/>
      <c r="L3174" s="97"/>
      <c r="M3174" s="97"/>
      <c r="N3174" s="97"/>
      <c r="O3174" s="144" t="s">
        <v>10158</v>
      </c>
      <c r="P3174" s="19" t="n">
        <v>1</v>
      </c>
      <c r="Q3174" s="15" t="s">
        <v>45</v>
      </c>
    </row>
    <row r="3175" customFormat="false" ht="13.8" hidden="false" customHeight="false" outlineLevel="0" collapsed="false">
      <c r="A3175" s="348" t="s">
        <v>3008</v>
      </c>
      <c r="B3175" s="19" t="s">
        <v>10159</v>
      </c>
      <c r="C3175" s="657" t="s">
        <v>10160</v>
      </c>
      <c r="D3175" s="19" t="s">
        <v>476</v>
      </c>
      <c r="E3175" s="91" t="s">
        <v>10161</v>
      </c>
      <c r="F3175" s="19" t="s">
        <v>10162</v>
      </c>
      <c r="G3175" s="97"/>
      <c r="H3175" s="97"/>
      <c r="I3175" s="97"/>
      <c r="J3175" s="97"/>
      <c r="K3175" s="97"/>
      <c r="L3175" s="97"/>
      <c r="M3175" s="97"/>
      <c r="N3175" s="97"/>
      <c r="O3175" s="701" t="s">
        <v>10163</v>
      </c>
      <c r="P3175" s="19" t="n">
        <v>1</v>
      </c>
      <c r="Q3175" s="15" t="s">
        <v>45</v>
      </c>
    </row>
    <row r="3176" customFormat="false" ht="13.8" hidden="false" customHeight="false" outlineLevel="0" collapsed="false">
      <c r="A3176" s="348" t="s">
        <v>1798</v>
      </c>
      <c r="B3176" s="19" t="s">
        <v>2913</v>
      </c>
      <c r="C3176" s="19" t="s">
        <v>10164</v>
      </c>
      <c r="D3176" s="19" t="s">
        <v>53</v>
      </c>
      <c r="E3176" s="91" t="s">
        <v>10165</v>
      </c>
      <c r="F3176" s="31" t="s">
        <v>10166</v>
      </c>
      <c r="G3176" s="31" t="n">
        <v>4300</v>
      </c>
      <c r="H3176" s="19"/>
      <c r="I3176" s="97"/>
      <c r="J3176" s="97"/>
      <c r="K3176" s="97"/>
      <c r="L3176" s="97"/>
      <c r="M3176" s="19" t="s">
        <v>10167</v>
      </c>
      <c r="N3176" s="19" t="n">
        <v>12.09</v>
      </c>
      <c r="O3176" s="662" t="s">
        <v>1187</v>
      </c>
      <c r="P3176" s="19" t="n">
        <v>1</v>
      </c>
      <c r="Q3176" s="15" t="s">
        <v>45</v>
      </c>
    </row>
    <row r="3177" customFormat="false" ht="13.8" hidden="false" customHeight="false" outlineLevel="0" collapsed="false">
      <c r="A3177" s="348" t="s">
        <v>5344</v>
      </c>
      <c r="B3177" s="19" t="s">
        <v>9450</v>
      </c>
      <c r="C3177" s="19" t="s">
        <v>10168</v>
      </c>
      <c r="D3177" s="19" t="s">
        <v>476</v>
      </c>
      <c r="E3177" s="19" t="s">
        <v>10169</v>
      </c>
      <c r="F3177" s="19" t="s">
        <v>10170</v>
      </c>
      <c r="G3177" s="97"/>
      <c r="H3177" s="97"/>
      <c r="I3177" s="97"/>
      <c r="J3177" s="97"/>
      <c r="K3177" s="97"/>
      <c r="L3177" s="97"/>
      <c r="M3177" s="97"/>
      <c r="N3177" s="97"/>
      <c r="O3177" s="451" t="s">
        <v>10171</v>
      </c>
      <c r="P3177" s="19" t="n">
        <v>1</v>
      </c>
      <c r="Q3177" s="15" t="s">
        <v>45</v>
      </c>
    </row>
    <row r="3178" customFormat="false" ht="13.8" hidden="false" customHeight="false" outlineLevel="0" collapsed="false">
      <c r="A3178" s="348" t="s">
        <v>3427</v>
      </c>
      <c r="B3178" s="110" t="n">
        <v>0.602083333333333</v>
      </c>
      <c r="C3178" s="91" t="s">
        <v>10172</v>
      </c>
      <c r="D3178" s="19" t="s">
        <v>2110</v>
      </c>
      <c r="E3178" s="19" t="s">
        <v>10173</v>
      </c>
      <c r="F3178" s="19" t="s">
        <v>10174</v>
      </c>
      <c r="G3178" s="19" t="s">
        <v>569</v>
      </c>
      <c r="H3178" s="97"/>
      <c r="I3178" s="97"/>
      <c r="J3178" s="97"/>
      <c r="K3178" s="97"/>
      <c r="L3178" s="97"/>
      <c r="M3178" s="97"/>
      <c r="N3178" s="97"/>
      <c r="O3178" s="137" t="s">
        <v>10175</v>
      </c>
      <c r="P3178" s="19" t="n">
        <v>1</v>
      </c>
      <c r="Q3178" s="15" t="s">
        <v>45</v>
      </c>
    </row>
    <row r="3179" customFormat="false" ht="13.8" hidden="false" customHeight="false" outlineLevel="0" collapsed="false">
      <c r="A3179" s="348" t="s">
        <v>3024</v>
      </c>
      <c r="B3179" s="19" t="s">
        <v>162</v>
      </c>
      <c r="C3179" s="203" t="s">
        <v>10176</v>
      </c>
      <c r="D3179" s="19" t="s">
        <v>53</v>
      </c>
      <c r="E3179" s="91" t="s">
        <v>10177</v>
      </c>
      <c r="F3179" s="91" t="s">
        <v>10178</v>
      </c>
      <c r="G3179" s="19" t="n">
        <v>5000</v>
      </c>
      <c r="H3179" s="97"/>
      <c r="I3179" s="97"/>
      <c r="J3179" s="97"/>
      <c r="K3179" s="97"/>
      <c r="L3179" s="97"/>
      <c r="M3179" s="30" t="s">
        <v>10179</v>
      </c>
      <c r="N3179" s="20" t="n">
        <v>43357</v>
      </c>
      <c r="O3179" s="662" t="s">
        <v>1187</v>
      </c>
      <c r="P3179" s="19" t="n">
        <v>1</v>
      </c>
      <c r="Q3179" s="15" t="s">
        <v>45</v>
      </c>
    </row>
    <row r="3180" customFormat="false" ht="13.8" hidden="false" customHeight="false" outlineLevel="0" collapsed="false">
      <c r="A3180" s="348" t="s">
        <v>3028</v>
      </c>
      <c r="B3180" s="19" t="s">
        <v>4565</v>
      </c>
      <c r="C3180" s="19" t="n">
        <v>84955277009</v>
      </c>
      <c r="D3180" s="19" t="s">
        <v>476</v>
      </c>
      <c r="E3180" s="19" t="s">
        <v>10180</v>
      </c>
      <c r="F3180" s="91" t="s">
        <v>10181</v>
      </c>
      <c r="G3180" s="19" t="s">
        <v>2638</v>
      </c>
      <c r="H3180" s="97"/>
      <c r="I3180" s="97"/>
      <c r="J3180" s="97"/>
      <c r="K3180" s="97"/>
      <c r="L3180" s="97"/>
      <c r="M3180" s="97"/>
      <c r="N3180" s="97"/>
      <c r="O3180" s="571" t="s">
        <v>10182</v>
      </c>
      <c r="P3180" s="19" t="n">
        <v>1</v>
      </c>
      <c r="Q3180" s="15" t="s">
        <v>45</v>
      </c>
    </row>
    <row r="3181" customFormat="false" ht="13.8" hidden="false" customHeight="false" outlineLevel="0" collapsed="false">
      <c r="A3181" s="348" t="s">
        <v>3031</v>
      </c>
      <c r="B3181" s="19" t="s">
        <v>4565</v>
      </c>
      <c r="C3181" s="19" t="s">
        <v>10183</v>
      </c>
      <c r="D3181" s="19" t="s">
        <v>476</v>
      </c>
      <c r="E3181" s="19" t="s">
        <v>10184</v>
      </c>
      <c r="F3181" s="91" t="s">
        <v>10185</v>
      </c>
      <c r="G3181" s="19" t="s">
        <v>797</v>
      </c>
      <c r="H3181" s="97"/>
      <c r="I3181" s="97"/>
      <c r="J3181" s="97"/>
      <c r="K3181" s="97"/>
      <c r="L3181" s="97"/>
      <c r="M3181" s="97"/>
      <c r="N3181" s="97"/>
      <c r="O3181" s="363" t="s">
        <v>10186</v>
      </c>
      <c r="P3181" s="19" t="n">
        <v>1</v>
      </c>
      <c r="Q3181" s="15" t="s">
        <v>45</v>
      </c>
    </row>
    <row r="3182" customFormat="false" ht="13.8" hidden="false" customHeight="false" outlineLevel="0" collapsed="false">
      <c r="A3182" s="348" t="s">
        <v>3037</v>
      </c>
      <c r="B3182" s="19" t="s">
        <v>10187</v>
      </c>
      <c r="C3182" s="19" t="s">
        <v>10188</v>
      </c>
      <c r="D3182" s="19" t="s">
        <v>476</v>
      </c>
      <c r="E3182" s="19" t="s">
        <v>10189</v>
      </c>
      <c r="F3182" s="19" t="s">
        <v>6742</v>
      </c>
      <c r="G3182" s="19" t="s">
        <v>734</v>
      </c>
      <c r="H3182" s="97"/>
      <c r="I3182" s="97"/>
      <c r="J3182" s="97"/>
      <c r="K3182" s="97"/>
      <c r="L3182" s="97"/>
      <c r="M3182" s="97"/>
      <c r="N3182" s="97"/>
      <c r="O3182" s="247" t="s">
        <v>10190</v>
      </c>
      <c r="P3182" s="19" t="n">
        <v>1</v>
      </c>
      <c r="Q3182" s="15" t="s">
        <v>45</v>
      </c>
    </row>
    <row r="3183" customFormat="false" ht="13.8" hidden="false" customHeight="false" outlineLevel="0" collapsed="false">
      <c r="A3183" s="348" t="s">
        <v>3043</v>
      </c>
      <c r="B3183" s="97"/>
      <c r="C3183" s="19" t="s">
        <v>10191</v>
      </c>
      <c r="D3183" s="19" t="s">
        <v>476</v>
      </c>
      <c r="E3183" s="19" t="s">
        <v>10192</v>
      </c>
      <c r="F3183" s="91" t="s">
        <v>10193</v>
      </c>
      <c r="G3183" s="19" t="s">
        <v>1379</v>
      </c>
      <c r="H3183" s="97"/>
      <c r="I3183" s="97"/>
      <c r="J3183" s="97"/>
      <c r="K3183" s="97"/>
      <c r="L3183" s="97"/>
      <c r="M3183" s="97"/>
      <c r="N3183" s="97"/>
      <c r="O3183" s="494" t="s">
        <v>10194</v>
      </c>
      <c r="P3183" s="19" t="n">
        <v>1</v>
      </c>
      <c r="Q3183" s="15" t="s">
        <v>45</v>
      </c>
    </row>
    <row r="3184" customFormat="false" ht="13.8" hidden="false" customHeight="false" outlineLevel="0" collapsed="false">
      <c r="A3184" s="121" t="s">
        <v>3047</v>
      </c>
      <c r="B3184" s="249" t="n">
        <v>0.690277777777778</v>
      </c>
      <c r="C3184" s="141" t="s">
        <v>10195</v>
      </c>
      <c r="D3184" s="141" t="s">
        <v>801</v>
      </c>
      <c r="E3184" s="95" t="s">
        <v>10196</v>
      </c>
      <c r="F3184" s="141" t="s">
        <v>10197</v>
      </c>
      <c r="G3184" s="141" t="s">
        <v>92</v>
      </c>
      <c r="H3184" s="183"/>
      <c r="I3184" s="183"/>
      <c r="J3184" s="183"/>
      <c r="K3184" s="183"/>
      <c r="L3184" s="278"/>
      <c r="M3184" s="250" t="s">
        <v>10198</v>
      </c>
      <c r="N3184" s="184" t="n">
        <v>43357</v>
      </c>
      <c r="O3184" s="358" t="s">
        <v>10199</v>
      </c>
      <c r="P3184" s="141" t="n">
        <v>1</v>
      </c>
      <c r="Q3184" s="15" t="s">
        <v>45</v>
      </c>
    </row>
    <row r="3185" customFormat="false" ht="13.8" hidden="false" customHeight="false" outlineLevel="0" collapsed="false">
      <c r="A3185" s="348" t="s">
        <v>3053</v>
      </c>
      <c r="B3185" s="110" t="n">
        <v>0.702777777777778</v>
      </c>
      <c r="C3185" s="19" t="s">
        <v>10200</v>
      </c>
      <c r="D3185" s="19" t="s">
        <v>2110</v>
      </c>
      <c r="E3185" s="19" t="s">
        <v>10201</v>
      </c>
      <c r="F3185" s="91" t="s">
        <v>10202</v>
      </c>
      <c r="G3185" s="19" t="n">
        <f aca="false">15000+5000</f>
        <v>20000</v>
      </c>
      <c r="H3185" s="97"/>
      <c r="I3185" s="97"/>
      <c r="J3185" s="97"/>
      <c r="K3185" s="97"/>
      <c r="M3185" s="24" t="s">
        <v>10203</v>
      </c>
      <c r="N3185" s="20" t="n">
        <v>43356</v>
      </c>
      <c r="O3185" s="662" t="s">
        <v>1187</v>
      </c>
      <c r="P3185" s="19" t="n">
        <v>1</v>
      </c>
      <c r="Q3185" s="15" t="s">
        <v>45</v>
      </c>
    </row>
    <row r="3186" customFormat="false" ht="13.8" hidden="false" customHeight="false" outlineLevel="0" collapsed="false">
      <c r="A3186" s="429" t="s">
        <v>3058</v>
      </c>
      <c r="B3186" s="91" t="s">
        <v>83</v>
      </c>
      <c r="C3186" s="91" t="s">
        <v>10204</v>
      </c>
      <c r="D3186" s="91" t="s">
        <v>8766</v>
      </c>
      <c r="E3186" s="91" t="s">
        <v>10205</v>
      </c>
      <c r="F3186" s="91" t="s">
        <v>10206</v>
      </c>
      <c r="G3186" s="91" t="s">
        <v>6237</v>
      </c>
      <c r="H3186" s="91"/>
      <c r="I3186" s="91"/>
      <c r="J3186" s="91"/>
      <c r="K3186" s="91"/>
      <c r="L3186" s="91"/>
      <c r="M3186" s="91"/>
      <c r="N3186" s="91"/>
      <c r="O3186" s="137" t="s">
        <v>10207</v>
      </c>
      <c r="P3186" s="97"/>
      <c r="Q3186" s="15" t="s">
        <v>45</v>
      </c>
    </row>
    <row r="3187" customFormat="false" ht="13.8" hidden="false" customHeight="false" outlineLevel="0" collapsed="false">
      <c r="A3187" s="429" t="s">
        <v>3062</v>
      </c>
      <c r="B3187" s="19" t="n">
        <v>17.04</v>
      </c>
      <c r="C3187" s="553" t="s">
        <v>10208</v>
      </c>
      <c r="D3187" s="19" t="s">
        <v>8766</v>
      </c>
      <c r="E3187" s="97"/>
      <c r="F3187" s="97"/>
      <c r="G3187" s="97"/>
      <c r="H3187" s="97"/>
      <c r="I3187" s="97"/>
      <c r="J3187" s="97"/>
      <c r="K3187" s="97"/>
      <c r="L3187" s="97"/>
      <c r="M3187" s="97"/>
      <c r="N3187" s="97"/>
      <c r="O3187" s="463" t="s">
        <v>10209</v>
      </c>
      <c r="P3187" s="19" t="n">
        <v>1</v>
      </c>
      <c r="Q3187" s="15" t="s">
        <v>45</v>
      </c>
    </row>
    <row r="3188" customFormat="false" ht="13.8" hidden="false" customHeight="false" outlineLevel="0" collapsed="false">
      <c r="A3188" s="429" t="s">
        <v>3067</v>
      </c>
      <c r="B3188" s="19" t="s">
        <v>848</v>
      </c>
      <c r="C3188" s="19" t="s">
        <v>10210</v>
      </c>
      <c r="D3188" s="19" t="s">
        <v>53</v>
      </c>
      <c r="E3188" s="91" t="s">
        <v>10211</v>
      </c>
      <c r="F3188" s="19" t="s">
        <v>3693</v>
      </c>
      <c r="G3188" s="97"/>
      <c r="H3188" s="19" t="n">
        <v>25000</v>
      </c>
      <c r="I3188" s="97"/>
      <c r="J3188" s="97"/>
      <c r="K3188" s="97"/>
      <c r="L3188" s="97"/>
      <c r="M3188" s="298" t="s">
        <v>10212</v>
      </c>
      <c r="N3188" s="20" t="n">
        <v>43357</v>
      </c>
      <c r="O3188" s="662" t="s">
        <v>10213</v>
      </c>
      <c r="P3188" s="19" t="n">
        <v>1</v>
      </c>
      <c r="Q3188" s="15" t="s">
        <v>45</v>
      </c>
    </row>
    <row r="3189" customFormat="false" ht="13.8" hidden="false" customHeight="false" outlineLevel="0" collapsed="false">
      <c r="A3189" s="429" t="s">
        <v>3075</v>
      </c>
      <c r="B3189" s="19" t="s">
        <v>10214</v>
      </c>
      <c r="C3189" s="19" t="s">
        <v>10215</v>
      </c>
      <c r="D3189" s="19" t="s">
        <v>476</v>
      </c>
      <c r="E3189" s="19" t="s">
        <v>10216</v>
      </c>
      <c r="F3189" s="97"/>
      <c r="G3189" s="97"/>
      <c r="H3189" s="97"/>
      <c r="I3189" s="97"/>
      <c r="J3189" s="97"/>
      <c r="K3189" s="97"/>
      <c r="L3189" s="97"/>
      <c r="M3189" s="97"/>
      <c r="N3189" s="97"/>
      <c r="O3189" s="152" t="s">
        <v>10217</v>
      </c>
      <c r="P3189" s="97"/>
      <c r="Q3189" s="15" t="s">
        <v>45</v>
      </c>
    </row>
    <row r="3190" customFormat="false" ht="13.8" hidden="false" customHeight="false" outlineLevel="0" collapsed="false">
      <c r="A3190" s="429" t="s">
        <v>3080</v>
      </c>
      <c r="B3190" s="19" t="s">
        <v>606</v>
      </c>
      <c r="C3190" s="19" t="s">
        <v>10218</v>
      </c>
      <c r="D3190" s="19" t="s">
        <v>53</v>
      </c>
      <c r="E3190" s="91" t="s">
        <v>10219</v>
      </c>
      <c r="F3190" s="19" t="s">
        <v>4460</v>
      </c>
      <c r="G3190" s="19" t="s">
        <v>9396</v>
      </c>
      <c r="H3190" s="97"/>
      <c r="I3190" s="97"/>
      <c r="J3190" s="97"/>
      <c r="K3190" s="97"/>
      <c r="L3190" s="97"/>
      <c r="M3190" s="97"/>
      <c r="N3190" s="97"/>
      <c r="O3190" s="247" t="s">
        <v>10220</v>
      </c>
      <c r="P3190" s="19" t="n">
        <v>1</v>
      </c>
      <c r="Q3190" s="15" t="s">
        <v>45</v>
      </c>
    </row>
    <row r="3191" customFormat="false" ht="13.8" hidden="false" customHeight="false" outlineLevel="0" collapsed="false">
      <c r="A3191" s="429" t="s">
        <v>5904</v>
      </c>
      <c r="B3191" s="19" t="s">
        <v>3695</v>
      </c>
      <c r="C3191" s="553" t="s">
        <v>10221</v>
      </c>
      <c r="D3191" s="19" t="s">
        <v>476</v>
      </c>
      <c r="E3191" s="19" t="s">
        <v>10222</v>
      </c>
      <c r="F3191" s="91" t="s">
        <v>10223</v>
      </c>
      <c r="G3191" s="19" t="s">
        <v>859</v>
      </c>
      <c r="H3191" s="97"/>
      <c r="I3191" s="97"/>
      <c r="J3191" s="97"/>
      <c r="K3191" s="97"/>
      <c r="L3191" s="97"/>
      <c r="M3191" s="97"/>
      <c r="N3191" s="97"/>
      <c r="O3191" s="297" t="s">
        <v>10224</v>
      </c>
      <c r="P3191" s="19" t="n">
        <v>1</v>
      </c>
      <c r="Q3191" s="15" t="s">
        <v>45</v>
      </c>
    </row>
    <row r="3192" customFormat="false" ht="13.8" hidden="false" customHeight="false" outlineLevel="0" collapsed="false">
      <c r="A3192" s="429" t="s">
        <v>6217</v>
      </c>
      <c r="B3192" s="19" t="s">
        <v>7457</v>
      </c>
      <c r="C3192" s="19" t="s">
        <v>10225</v>
      </c>
      <c r="D3192" s="19" t="s">
        <v>53</v>
      </c>
      <c r="E3192" s="91" t="s">
        <v>10226</v>
      </c>
      <c r="F3192" s="91" t="s">
        <v>10227</v>
      </c>
      <c r="G3192" s="97"/>
      <c r="H3192" s="97"/>
      <c r="I3192" s="97"/>
      <c r="J3192" s="97"/>
      <c r="K3192" s="97"/>
      <c r="L3192" s="97"/>
      <c r="M3192" s="97"/>
      <c r="N3192" s="97"/>
      <c r="O3192" s="247" t="s">
        <v>10220</v>
      </c>
      <c r="P3192" s="19" t="n">
        <v>1</v>
      </c>
      <c r="Q3192" s="15" t="s">
        <v>45</v>
      </c>
    </row>
    <row r="3193" customFormat="false" ht="13.8" hidden="false" customHeight="false" outlineLevel="0" collapsed="false">
      <c r="A3193" s="429" t="s">
        <v>7136</v>
      </c>
      <c r="B3193" s="19" t="s">
        <v>434</v>
      </c>
      <c r="C3193" s="19" t="n">
        <v>79175986562</v>
      </c>
      <c r="D3193" s="19" t="s">
        <v>8766</v>
      </c>
      <c r="E3193" s="97"/>
      <c r="F3193" s="97"/>
      <c r="G3193" s="97"/>
      <c r="H3193" s="97"/>
      <c r="I3193" s="97"/>
      <c r="J3193" s="97"/>
      <c r="K3193" s="97"/>
      <c r="L3193" s="97"/>
      <c r="M3193" s="97"/>
      <c r="N3193" s="97"/>
      <c r="O3193" s="247" t="s">
        <v>10228</v>
      </c>
      <c r="P3193" s="19" t="n">
        <v>1</v>
      </c>
      <c r="Q3193" s="15" t="s">
        <v>45</v>
      </c>
    </row>
    <row r="3194" customFormat="false" ht="13.8" hidden="false" customHeight="false" outlineLevel="0" collapsed="false">
      <c r="A3194" s="429" t="s">
        <v>7139</v>
      </c>
      <c r="B3194" s="19" t="s">
        <v>1627</v>
      </c>
      <c r="C3194" s="19" t="s">
        <v>10229</v>
      </c>
      <c r="D3194" s="19" t="s">
        <v>476</v>
      </c>
      <c r="E3194" s="19" t="s">
        <v>10230</v>
      </c>
      <c r="F3194" s="19" t="s">
        <v>10231</v>
      </c>
      <c r="G3194" s="19" t="s">
        <v>506</v>
      </c>
      <c r="H3194" s="97"/>
      <c r="I3194" s="97"/>
      <c r="J3194" s="97"/>
      <c r="K3194" s="97"/>
      <c r="L3194" s="97"/>
      <c r="M3194" s="97"/>
      <c r="N3194" s="97"/>
      <c r="O3194" s="137" t="s">
        <v>10232</v>
      </c>
      <c r="P3194" s="19" t="n">
        <v>1</v>
      </c>
      <c r="Q3194" s="15" t="s">
        <v>45</v>
      </c>
    </row>
    <row r="3195" customFormat="false" ht="13.8" hidden="false" customHeight="false" outlineLevel="0" collapsed="false">
      <c r="A3195" s="429" t="s">
        <v>7144</v>
      </c>
      <c r="B3195" s="19" t="s">
        <v>8797</v>
      </c>
      <c r="C3195" s="702" t="s">
        <v>10233</v>
      </c>
      <c r="D3195" s="19" t="s">
        <v>53</v>
      </c>
      <c r="E3195" s="33" t="s">
        <v>10234</v>
      </c>
      <c r="F3195" s="19" t="s">
        <v>755</v>
      </c>
      <c r="G3195" s="19" t="n">
        <v>6000</v>
      </c>
      <c r="H3195" s="97"/>
      <c r="I3195" s="97"/>
      <c r="J3195" s="97"/>
      <c r="K3195" s="97"/>
      <c r="L3195" s="97"/>
      <c r="M3195" s="19" t="s">
        <v>10235</v>
      </c>
      <c r="N3195" s="19" t="n">
        <v>12.09</v>
      </c>
      <c r="O3195" s="662" t="s">
        <v>1187</v>
      </c>
      <c r="P3195" s="19" t="n">
        <v>1</v>
      </c>
      <c r="Q3195" s="15" t="s">
        <v>45</v>
      </c>
    </row>
    <row r="3196" customFormat="false" ht="13.8" hidden="false" customHeight="false" outlineLevel="0" collapsed="false">
      <c r="A3196" s="3" t="s">
        <v>34</v>
      </c>
      <c r="B3196" s="59" t="s">
        <v>1</v>
      </c>
      <c r="C3196" s="4" t="s">
        <v>35</v>
      </c>
      <c r="D3196" s="4" t="s">
        <v>3</v>
      </c>
      <c r="E3196" s="4" t="s">
        <v>1021</v>
      </c>
      <c r="F3196" s="5" t="s">
        <v>10096</v>
      </c>
      <c r="G3196" s="4" t="s">
        <v>38</v>
      </c>
      <c r="H3196" s="6" t="s">
        <v>39</v>
      </c>
      <c r="I3196" s="6"/>
      <c r="J3196" s="6"/>
      <c r="K3196" s="6" t="s">
        <v>40</v>
      </c>
      <c r="L3196" s="6"/>
      <c r="M3196" s="4" t="s">
        <v>41</v>
      </c>
      <c r="N3196" s="6" t="s">
        <v>42</v>
      </c>
      <c r="O3196" s="370" t="s">
        <v>43</v>
      </c>
      <c r="P3196" s="4" t="s">
        <v>44</v>
      </c>
      <c r="Q3196" s="15" t="s">
        <v>45</v>
      </c>
    </row>
    <row r="3197" customFormat="false" ht="13.8" hidden="false" customHeight="false" outlineLevel="0" collapsed="false">
      <c r="A3197" s="105" t="n">
        <v>43355</v>
      </c>
      <c r="B3197" s="465" t="s">
        <v>311</v>
      </c>
      <c r="C3197" s="9"/>
      <c r="D3197" s="9"/>
      <c r="E3197" s="10"/>
      <c r="F3197" s="11" t="n">
        <f aca="false">G3197+H3197+K3197</f>
        <v>130878</v>
      </c>
      <c r="G3197" s="12" t="n">
        <f aca="false">SUM(G3198:G3247)</f>
        <v>130878</v>
      </c>
      <c r="H3197" s="115" t="n">
        <f aca="false">SUM(H3198:H3247)</f>
        <v>0</v>
      </c>
      <c r="I3197" s="12"/>
      <c r="J3197" s="12"/>
      <c r="K3197" s="12" t="n">
        <f aca="false">SUM(K3198:K3232)</f>
        <v>0</v>
      </c>
      <c r="L3197" s="12"/>
      <c r="M3197" s="466"/>
      <c r="N3197" s="466"/>
      <c r="O3197" s="9"/>
      <c r="P3197" s="12" t="n">
        <f aca="false">SUM(P3198:P25146)</f>
        <v>4.95238567535855E+026</v>
      </c>
      <c r="Q3197" s="15" t="s">
        <v>45</v>
      </c>
    </row>
    <row r="3198" customFormat="false" ht="13.8" hidden="false" customHeight="false" outlineLevel="0" collapsed="false">
      <c r="A3198" s="429" t="s">
        <v>1810</v>
      </c>
      <c r="B3198" s="110" t="n">
        <v>0.367361111111111</v>
      </c>
      <c r="C3198" s="363" t="s">
        <v>10236</v>
      </c>
      <c r="D3198" s="19" t="s">
        <v>110</v>
      </c>
      <c r="E3198" s="19" t="s">
        <v>10237</v>
      </c>
      <c r="F3198" s="19" t="s">
        <v>10238</v>
      </c>
      <c r="G3198" s="19" t="n">
        <v>14800</v>
      </c>
      <c r="H3198" s="97"/>
      <c r="I3198" s="97"/>
      <c r="J3198" s="97"/>
      <c r="K3198" s="97"/>
      <c r="M3198" s="24" t="s">
        <v>10239</v>
      </c>
      <c r="N3198" s="20" t="n">
        <v>43356</v>
      </c>
      <c r="O3198" s="662" t="s">
        <v>1187</v>
      </c>
      <c r="P3198" s="19" t="n">
        <v>1</v>
      </c>
      <c r="Q3198" s="15" t="s">
        <v>45</v>
      </c>
    </row>
    <row r="3199" customFormat="false" ht="13.8" hidden="false" customHeight="false" outlineLevel="0" collapsed="false">
      <c r="A3199" s="429" t="s">
        <v>1814</v>
      </c>
      <c r="B3199" s="97"/>
      <c r="C3199" s="440" t="s">
        <v>10240</v>
      </c>
      <c r="D3199" s="97"/>
      <c r="E3199" s="19" t="s">
        <v>10241</v>
      </c>
      <c r="F3199" s="19" t="s">
        <v>10242</v>
      </c>
      <c r="G3199" s="97"/>
      <c r="H3199" s="97"/>
      <c r="I3199" s="97"/>
      <c r="J3199" s="97"/>
      <c r="K3199" s="97"/>
      <c r="L3199" s="97"/>
      <c r="M3199" s="97"/>
      <c r="N3199" s="97"/>
      <c r="O3199" s="422" t="s">
        <v>10243</v>
      </c>
      <c r="P3199" s="19" t="n">
        <v>1</v>
      </c>
      <c r="Q3199" s="15" t="s">
        <v>45</v>
      </c>
    </row>
    <row r="3200" customFormat="false" ht="13.8" hidden="false" customHeight="false" outlineLevel="0" collapsed="false">
      <c r="A3200" s="429" t="s">
        <v>1819</v>
      </c>
      <c r="B3200" s="110" t="n">
        <v>0.381944444444444</v>
      </c>
      <c r="C3200" s="19" t="s">
        <v>10244</v>
      </c>
      <c r="D3200" s="19" t="s">
        <v>1308</v>
      </c>
      <c r="E3200" s="91" t="s">
        <v>10245</v>
      </c>
      <c r="F3200" s="19" t="s">
        <v>755</v>
      </c>
      <c r="G3200" s="19" t="n">
        <v>5000</v>
      </c>
      <c r="H3200" s="97"/>
      <c r="I3200" s="97"/>
      <c r="J3200" s="97"/>
      <c r="K3200" s="97"/>
      <c r="L3200" s="97"/>
      <c r="M3200" s="19" t="s">
        <v>10246</v>
      </c>
      <c r="N3200" s="20" t="n">
        <v>43358</v>
      </c>
      <c r="O3200" s="662" t="s">
        <v>1187</v>
      </c>
      <c r="P3200" s="19" t="n">
        <v>1</v>
      </c>
      <c r="Q3200" s="15" t="s">
        <v>45</v>
      </c>
    </row>
    <row r="3201" customFormat="false" ht="13.8" hidden="false" customHeight="false" outlineLevel="0" collapsed="false">
      <c r="A3201" s="429" t="s">
        <v>1673</v>
      </c>
      <c r="B3201" s="110" t="n">
        <v>0.39375</v>
      </c>
      <c r="C3201" s="553" t="s">
        <v>10247</v>
      </c>
      <c r="D3201" s="19" t="s">
        <v>110</v>
      </c>
      <c r="E3201" s="19" t="s">
        <v>10248</v>
      </c>
      <c r="F3201" s="19" t="s">
        <v>10249</v>
      </c>
      <c r="G3201" s="19" t="n">
        <v>18200</v>
      </c>
      <c r="H3201" s="97"/>
      <c r="I3201" s="97"/>
      <c r="J3201" s="97"/>
      <c r="K3201" s="97"/>
      <c r="M3201" s="24" t="s">
        <v>10250</v>
      </c>
      <c r="N3201" s="20" t="n">
        <v>43356</v>
      </c>
      <c r="O3201" s="662" t="s">
        <v>1187</v>
      </c>
      <c r="P3201" s="19" t="n">
        <v>1</v>
      </c>
      <c r="Q3201" s="15" t="s">
        <v>45</v>
      </c>
    </row>
    <row r="3202" customFormat="false" ht="13.8" hidden="false" customHeight="false" outlineLevel="0" collapsed="false">
      <c r="A3202" s="429" t="s">
        <v>2877</v>
      </c>
      <c r="B3202" s="19" t="s">
        <v>3654</v>
      </c>
      <c r="C3202" s="91" t="s">
        <v>10251</v>
      </c>
      <c r="D3202" s="19" t="s">
        <v>1308</v>
      </c>
      <c r="E3202" s="19" t="s">
        <v>10252</v>
      </c>
      <c r="F3202" s="19" t="s">
        <v>10253</v>
      </c>
      <c r="G3202" s="97"/>
      <c r="H3202" s="97"/>
      <c r="I3202" s="97"/>
      <c r="J3202" s="97"/>
      <c r="K3202" s="97"/>
      <c r="L3202" s="97"/>
      <c r="M3202" s="97"/>
      <c r="N3202" s="97"/>
      <c r="O3202" s="411" t="s">
        <v>10254</v>
      </c>
      <c r="P3202" s="19" t="n">
        <v>1</v>
      </c>
      <c r="Q3202" s="15" t="s">
        <v>45</v>
      </c>
    </row>
    <row r="3203" customFormat="false" ht="13.8" hidden="false" customHeight="false" outlineLevel="0" collapsed="false">
      <c r="A3203" s="429" t="s">
        <v>2953</v>
      </c>
      <c r="B3203" s="110" t="n">
        <v>0.417361111111111</v>
      </c>
      <c r="C3203" s="19" t="n">
        <v>89652148934</v>
      </c>
      <c r="D3203" s="19" t="s">
        <v>110</v>
      </c>
      <c r="E3203" s="19" t="s">
        <v>364</v>
      </c>
      <c r="F3203" s="19" t="s">
        <v>364</v>
      </c>
      <c r="G3203" s="19" t="s">
        <v>6656</v>
      </c>
      <c r="H3203" s="19" t="s">
        <v>1475</v>
      </c>
      <c r="I3203" s="19"/>
      <c r="J3203" s="19"/>
      <c r="K3203" s="19" t="s">
        <v>7955</v>
      </c>
      <c r="L3203" s="19"/>
      <c r="M3203" s="19" t="s">
        <v>1475</v>
      </c>
      <c r="N3203" s="19" t="s">
        <v>3876</v>
      </c>
      <c r="O3203" s="347" t="s">
        <v>364</v>
      </c>
      <c r="P3203" s="19" t="s">
        <v>4196</v>
      </c>
      <c r="Q3203" s="15" t="s">
        <v>45</v>
      </c>
    </row>
    <row r="3204" customFormat="false" ht="13.8" hidden="false" customHeight="false" outlineLevel="0" collapsed="false">
      <c r="A3204" s="429" t="s">
        <v>2700</v>
      </c>
      <c r="B3204" s="110" t="n">
        <v>0.422916666666667</v>
      </c>
      <c r="C3204" s="19" t="n">
        <v>84952303151</v>
      </c>
      <c r="D3204" s="19" t="s">
        <v>110</v>
      </c>
      <c r="E3204" s="19" t="s">
        <v>10255</v>
      </c>
      <c r="F3204" s="19" t="s">
        <v>102</v>
      </c>
      <c r="G3204" s="19" t="s">
        <v>1730</v>
      </c>
      <c r="H3204" s="97"/>
      <c r="I3204" s="97"/>
      <c r="J3204" s="97"/>
      <c r="K3204" s="97"/>
      <c r="L3204" s="97"/>
      <c r="M3204" s="97"/>
      <c r="N3204" s="97"/>
      <c r="O3204" s="528" t="s">
        <v>10256</v>
      </c>
      <c r="P3204" s="19" t="n">
        <v>1</v>
      </c>
      <c r="Q3204" s="15" t="s">
        <v>45</v>
      </c>
    </row>
    <row r="3205" customFormat="false" ht="13.8" hidden="false" customHeight="false" outlineLevel="0" collapsed="false">
      <c r="A3205" s="133" t="s">
        <v>2825</v>
      </c>
      <c r="B3205" s="141" t="s">
        <v>2321</v>
      </c>
      <c r="C3205" s="250" t="s">
        <v>10257</v>
      </c>
      <c r="D3205" s="141" t="s">
        <v>53</v>
      </c>
      <c r="E3205" s="95" t="s">
        <v>10258</v>
      </c>
      <c r="F3205" s="141" t="s">
        <v>102</v>
      </c>
      <c r="G3205" s="141" t="s">
        <v>1001</v>
      </c>
      <c r="H3205" s="183"/>
      <c r="I3205" s="183"/>
      <c r="J3205" s="183"/>
      <c r="K3205" s="183"/>
      <c r="L3205" s="278"/>
      <c r="M3205" s="250" t="s">
        <v>10259</v>
      </c>
      <c r="N3205" s="184" t="n">
        <v>43357</v>
      </c>
      <c r="O3205" s="703" t="s">
        <v>10260</v>
      </c>
      <c r="P3205" s="19" t="n">
        <v>1</v>
      </c>
      <c r="Q3205" s="15" t="s">
        <v>45</v>
      </c>
    </row>
    <row r="3206" customFormat="false" ht="13.8" hidden="false" customHeight="false" outlineLevel="0" collapsed="false">
      <c r="A3206" s="429" t="s">
        <v>2707</v>
      </c>
      <c r="B3206" s="19" t="s">
        <v>740</v>
      </c>
      <c r="C3206" s="19" t="s">
        <v>10261</v>
      </c>
      <c r="D3206" s="19" t="s">
        <v>10262</v>
      </c>
      <c r="E3206" s="91" t="s">
        <v>10263</v>
      </c>
      <c r="F3206" s="97"/>
      <c r="G3206" s="19" t="s">
        <v>614</v>
      </c>
      <c r="H3206" s="97"/>
      <c r="I3206" s="97"/>
      <c r="J3206" s="97"/>
      <c r="K3206" s="97"/>
      <c r="L3206" s="97"/>
      <c r="M3206" s="97"/>
      <c r="N3206" s="97"/>
      <c r="O3206" s="660" t="s">
        <v>10264</v>
      </c>
      <c r="P3206" s="19" t="n">
        <v>1</v>
      </c>
      <c r="Q3206" s="15" t="s">
        <v>45</v>
      </c>
    </row>
    <row r="3207" customFormat="false" ht="13.8" hidden="false" customHeight="false" outlineLevel="0" collapsed="false">
      <c r="A3207" s="429" t="s">
        <v>2712</v>
      </c>
      <c r="B3207" s="19" t="s">
        <v>113</v>
      </c>
      <c r="C3207" s="19" t="s">
        <v>10265</v>
      </c>
      <c r="D3207" s="19" t="s">
        <v>53</v>
      </c>
      <c r="E3207" s="91" t="s">
        <v>10266</v>
      </c>
      <c r="F3207" s="91" t="s">
        <v>10267</v>
      </c>
      <c r="G3207" s="97"/>
      <c r="H3207" s="19" t="s">
        <v>1103</v>
      </c>
      <c r="I3207" s="97"/>
      <c r="J3207" s="97"/>
      <c r="K3207" s="97"/>
      <c r="L3207" s="97"/>
      <c r="M3207" s="19" t="s">
        <v>10268</v>
      </c>
      <c r="N3207" s="19" t="s">
        <v>10269</v>
      </c>
      <c r="O3207" s="660" t="s">
        <v>10270</v>
      </c>
      <c r="P3207" s="19" t="n">
        <v>1</v>
      </c>
      <c r="Q3207" s="15" t="s">
        <v>45</v>
      </c>
    </row>
    <row r="3208" customFormat="false" ht="13.8" hidden="false" customHeight="false" outlineLevel="0" collapsed="false">
      <c r="A3208" s="429" t="s">
        <v>2898</v>
      </c>
      <c r="B3208" s="97"/>
      <c r="C3208" s="91" t="s">
        <v>10271</v>
      </c>
      <c r="D3208" s="19" t="s">
        <v>1308</v>
      </c>
      <c r="E3208" s="91" t="s">
        <v>10272</v>
      </c>
      <c r="F3208" s="97"/>
      <c r="G3208" s="19" t="n">
        <v>5000</v>
      </c>
      <c r="H3208" s="97"/>
      <c r="I3208" s="97"/>
      <c r="J3208" s="97"/>
      <c r="K3208" s="97"/>
      <c r="L3208" s="97"/>
      <c r="M3208" s="97"/>
      <c r="N3208" s="97"/>
      <c r="O3208" s="662" t="s">
        <v>1187</v>
      </c>
      <c r="P3208" s="19" t="n">
        <v>1</v>
      </c>
      <c r="Q3208" s="15" t="s">
        <v>45</v>
      </c>
    </row>
    <row r="3209" customFormat="false" ht="13.8" hidden="false" customHeight="false" outlineLevel="0" collapsed="false">
      <c r="A3209" s="429" t="s">
        <v>2903</v>
      </c>
      <c r="B3209" s="110" t="n">
        <v>0.451388888888889</v>
      </c>
      <c r="C3209" s="19" t="s">
        <v>10273</v>
      </c>
      <c r="D3209" s="19" t="s">
        <v>4236</v>
      </c>
      <c r="E3209" s="19" t="s">
        <v>10274</v>
      </c>
      <c r="F3209" s="19" t="s">
        <v>3639</v>
      </c>
      <c r="G3209" s="19" t="n">
        <v>2300</v>
      </c>
      <c r="H3209" s="97"/>
      <c r="I3209" s="97"/>
      <c r="J3209" s="97"/>
      <c r="K3209" s="97"/>
      <c r="M3209" s="24" t="s">
        <v>10275</v>
      </c>
      <c r="N3209" s="20" t="n">
        <v>43355</v>
      </c>
      <c r="O3209" s="662" t="s">
        <v>1187</v>
      </c>
      <c r="P3209" s="19" t="n">
        <v>1</v>
      </c>
      <c r="Q3209" s="15" t="s">
        <v>45</v>
      </c>
    </row>
    <row r="3210" customFormat="false" ht="13.8" hidden="false" customHeight="false" outlineLevel="0" collapsed="false">
      <c r="A3210" s="429" t="s">
        <v>2768</v>
      </c>
      <c r="B3210" s="110" t="n">
        <v>0.454166666666667</v>
      </c>
      <c r="C3210" s="19" t="n">
        <v>89265283717</v>
      </c>
      <c r="D3210" s="19" t="s">
        <v>4236</v>
      </c>
      <c r="E3210" s="19" t="s">
        <v>10276</v>
      </c>
      <c r="F3210" s="19" t="s">
        <v>48</v>
      </c>
      <c r="G3210" s="19" t="s">
        <v>2594</v>
      </c>
      <c r="H3210" s="97"/>
      <c r="I3210" s="97"/>
      <c r="J3210" s="97"/>
      <c r="K3210" s="97"/>
      <c r="L3210" s="97"/>
      <c r="M3210" s="97"/>
      <c r="N3210" s="97"/>
      <c r="O3210" s="528" t="s">
        <v>5423</v>
      </c>
      <c r="P3210" s="19" t="n">
        <v>1</v>
      </c>
      <c r="Q3210" s="15" t="s">
        <v>45</v>
      </c>
    </row>
    <row r="3211" customFormat="false" ht="13.8" hidden="false" customHeight="false" outlineLevel="0" collapsed="false">
      <c r="A3211" s="429" t="s">
        <v>2912</v>
      </c>
      <c r="B3211" s="20" t="n">
        <v>43170</v>
      </c>
      <c r="C3211" s="19" t="s">
        <v>10277</v>
      </c>
      <c r="D3211" s="19" t="s">
        <v>1308</v>
      </c>
      <c r="E3211" s="19" t="s">
        <v>10278</v>
      </c>
      <c r="F3211" s="19" t="s">
        <v>10279</v>
      </c>
      <c r="G3211" s="97"/>
      <c r="H3211" s="97"/>
      <c r="I3211" s="97"/>
      <c r="J3211" s="97"/>
      <c r="K3211" s="97"/>
      <c r="L3211" s="97"/>
      <c r="M3211" s="97"/>
      <c r="N3211" s="97"/>
      <c r="O3211" s="155" t="s">
        <v>10280</v>
      </c>
      <c r="P3211" s="19" t="n">
        <v>1</v>
      </c>
      <c r="Q3211" s="15" t="s">
        <v>45</v>
      </c>
    </row>
    <row r="3212" customFormat="false" ht="13.8" hidden="false" customHeight="false" outlineLevel="0" collapsed="false">
      <c r="A3212" s="429" t="s">
        <v>2918</v>
      </c>
      <c r="B3212" s="19" t="s">
        <v>541</v>
      </c>
      <c r="C3212" s="19" t="s">
        <v>10281</v>
      </c>
      <c r="D3212" s="19" t="s">
        <v>53</v>
      </c>
      <c r="E3212" s="91" t="s">
        <v>10282</v>
      </c>
      <c r="F3212" s="19" t="s">
        <v>10283</v>
      </c>
      <c r="G3212" s="19" t="n">
        <v>11400</v>
      </c>
      <c r="H3212" s="97"/>
      <c r="I3212" s="97"/>
      <c r="J3212" s="97"/>
      <c r="K3212" s="97"/>
      <c r="M3212" s="24" t="s">
        <v>10284</v>
      </c>
      <c r="N3212" s="20" t="n">
        <v>43357</v>
      </c>
      <c r="O3212" s="662" t="s">
        <v>1187</v>
      </c>
      <c r="P3212" s="19" t="n">
        <v>1</v>
      </c>
      <c r="Q3212" s="15" t="s">
        <v>45</v>
      </c>
    </row>
    <row r="3213" customFormat="false" ht="13.8" hidden="false" customHeight="false" outlineLevel="0" collapsed="false">
      <c r="A3213" s="429" t="s">
        <v>2922</v>
      </c>
      <c r="B3213" s="19" t="s">
        <v>214</v>
      </c>
      <c r="C3213" s="19" t="s">
        <v>10285</v>
      </c>
      <c r="D3213" s="19" t="s">
        <v>1308</v>
      </c>
      <c r="E3213" s="19" t="s">
        <v>10286</v>
      </c>
      <c r="F3213" s="19" t="s">
        <v>10287</v>
      </c>
      <c r="G3213" s="19" t="s">
        <v>5533</v>
      </c>
      <c r="H3213" s="97"/>
      <c r="I3213" s="97"/>
      <c r="J3213" s="97"/>
      <c r="K3213" s="97"/>
      <c r="L3213" s="97"/>
      <c r="M3213" s="97"/>
      <c r="N3213" s="97"/>
      <c r="O3213" s="423" t="s">
        <v>10288</v>
      </c>
      <c r="P3213" s="19" t="n">
        <v>1</v>
      </c>
      <c r="Q3213" s="15" t="s">
        <v>45</v>
      </c>
    </row>
    <row r="3214" customFormat="false" ht="13.8" hidden="false" customHeight="false" outlineLevel="0" collapsed="false">
      <c r="A3214" s="429" t="s">
        <v>2927</v>
      </c>
      <c r="B3214" s="150" t="n">
        <v>43445</v>
      </c>
      <c r="C3214" s="19" t="s">
        <v>10289</v>
      </c>
      <c r="D3214" s="19" t="s">
        <v>53</v>
      </c>
      <c r="E3214" s="91" t="s">
        <v>10290</v>
      </c>
      <c r="F3214" s="19" t="s">
        <v>10283</v>
      </c>
      <c r="G3214" s="19" t="n">
        <v>12400</v>
      </c>
      <c r="H3214" s="97"/>
      <c r="I3214" s="97"/>
      <c r="J3214" s="97"/>
      <c r="K3214" s="97"/>
      <c r="L3214" s="97"/>
      <c r="M3214" s="19" t="s">
        <v>10291</v>
      </c>
      <c r="N3214" s="20" t="n">
        <v>43357</v>
      </c>
      <c r="O3214" s="662" t="s">
        <v>1187</v>
      </c>
      <c r="P3214" s="19" t="n">
        <v>1</v>
      </c>
      <c r="Q3214" s="15" t="s">
        <v>45</v>
      </c>
    </row>
    <row r="3215" customFormat="false" ht="13.8" hidden="false" customHeight="false" outlineLevel="0" collapsed="false">
      <c r="A3215" s="429" t="s">
        <v>2997</v>
      </c>
      <c r="B3215" s="19" t="s">
        <v>1505</v>
      </c>
      <c r="C3215" s="91" t="s">
        <v>10292</v>
      </c>
      <c r="D3215" s="19" t="s">
        <v>53</v>
      </c>
      <c r="E3215" s="91" t="s">
        <v>10293</v>
      </c>
      <c r="F3215" s="19" t="s">
        <v>48</v>
      </c>
      <c r="G3215" s="97"/>
      <c r="H3215" s="97"/>
      <c r="I3215" s="97"/>
      <c r="J3215" s="97"/>
      <c r="K3215" s="97"/>
      <c r="L3215" s="97"/>
      <c r="M3215" s="97"/>
      <c r="N3215" s="97"/>
      <c r="O3215" s="411" t="s">
        <v>10294</v>
      </c>
      <c r="P3215" s="19" t="n">
        <v>1</v>
      </c>
      <c r="Q3215" s="15" t="s">
        <v>45</v>
      </c>
    </row>
    <row r="3216" customFormat="false" ht="13.8" hidden="false" customHeight="false" outlineLevel="0" collapsed="false">
      <c r="A3216" s="19" t="s">
        <v>10295</v>
      </c>
      <c r="B3216" s="19" t="s">
        <v>10295</v>
      </c>
      <c r="C3216" s="19" t="s">
        <v>10295</v>
      </c>
      <c r="D3216" s="19" t="s">
        <v>10295</v>
      </c>
      <c r="E3216" s="19" t="s">
        <v>10295</v>
      </c>
      <c r="F3216" s="19" t="s">
        <v>10296</v>
      </c>
      <c r="G3216" s="19" t="n">
        <v>900</v>
      </c>
      <c r="H3216" s="97"/>
      <c r="I3216" s="97"/>
      <c r="J3216" s="97"/>
      <c r="K3216" s="97"/>
      <c r="L3216" s="97"/>
      <c r="M3216" s="97"/>
      <c r="N3216" s="97"/>
      <c r="O3216" s="19" t="s">
        <v>10295</v>
      </c>
      <c r="P3216" s="97"/>
      <c r="Q3216" s="15" t="s">
        <v>45</v>
      </c>
    </row>
    <row r="3217" customFormat="false" ht="13.8" hidden="false" customHeight="false" outlineLevel="0" collapsed="false">
      <c r="A3217" s="429" t="s">
        <v>3003</v>
      </c>
      <c r="B3217" s="19" t="s">
        <v>589</v>
      </c>
      <c r="C3217" s="19" t="s">
        <v>10297</v>
      </c>
      <c r="D3217" s="19" t="s">
        <v>53</v>
      </c>
      <c r="E3217" s="91" t="s">
        <v>10298</v>
      </c>
      <c r="F3217" s="19" t="s">
        <v>10299</v>
      </c>
      <c r="G3217" s="97"/>
      <c r="H3217" s="97"/>
      <c r="I3217" s="97"/>
      <c r="J3217" s="97"/>
      <c r="K3217" s="97"/>
      <c r="L3217" s="97"/>
      <c r="M3217" s="97"/>
      <c r="N3217" s="97"/>
      <c r="O3217" s="426" t="s">
        <v>10300</v>
      </c>
      <c r="P3217" s="19" t="n">
        <v>1</v>
      </c>
      <c r="Q3217" s="15" t="s">
        <v>45</v>
      </c>
    </row>
    <row r="3218" customFormat="false" ht="13.8" hidden="false" customHeight="false" outlineLevel="0" collapsed="false">
      <c r="A3218" s="429" t="s">
        <v>3154</v>
      </c>
      <c r="B3218" s="19" t="s">
        <v>1988</v>
      </c>
      <c r="C3218" s="363" t="s">
        <v>10301</v>
      </c>
      <c r="D3218" s="19" t="s">
        <v>53</v>
      </c>
      <c r="E3218" s="347" t="s">
        <v>600</v>
      </c>
      <c r="F3218" s="111"/>
      <c r="G3218" s="97"/>
      <c r="H3218" s="97"/>
      <c r="I3218" s="97"/>
      <c r="J3218" s="97"/>
      <c r="K3218" s="97"/>
      <c r="L3218" s="97"/>
      <c r="M3218" s="97"/>
      <c r="N3218" s="97"/>
      <c r="O3218" s="463" t="s">
        <v>600</v>
      </c>
      <c r="P3218" s="19" t="n">
        <v>1</v>
      </c>
      <c r="Q3218" s="15" t="s">
        <v>45</v>
      </c>
    </row>
    <row r="3219" customFormat="false" ht="13.8" hidden="false" customHeight="false" outlineLevel="0" collapsed="false">
      <c r="A3219" s="429" t="s">
        <v>3158</v>
      </c>
      <c r="B3219" s="110" t="n">
        <v>0.501388888888889</v>
      </c>
      <c r="C3219" s="91" t="s">
        <v>10302</v>
      </c>
      <c r="D3219" s="19" t="s">
        <v>110</v>
      </c>
      <c r="E3219" s="19" t="s">
        <v>10303</v>
      </c>
      <c r="F3219" s="19" t="s">
        <v>5568</v>
      </c>
      <c r="G3219" s="19" t="s">
        <v>564</v>
      </c>
      <c r="H3219" s="97"/>
      <c r="I3219" s="97"/>
      <c r="J3219" s="97"/>
      <c r="K3219" s="97"/>
      <c r="L3219" s="97"/>
      <c r="M3219" s="97"/>
      <c r="N3219" s="97"/>
      <c r="O3219" s="567" t="s">
        <v>10304</v>
      </c>
      <c r="P3219" s="19" t="n">
        <v>1</v>
      </c>
      <c r="Q3219" s="15" t="s">
        <v>45</v>
      </c>
    </row>
    <row r="3220" customFormat="false" ht="13.8" hidden="false" customHeight="false" outlineLevel="0" collapsed="false">
      <c r="A3220" s="429" t="s">
        <v>3161</v>
      </c>
      <c r="B3220" s="110" t="n">
        <v>0.508333333333333</v>
      </c>
      <c r="C3220" s="19" t="n">
        <v>84951207071</v>
      </c>
      <c r="D3220" s="19" t="s">
        <v>110</v>
      </c>
      <c r="E3220" s="19" t="s">
        <v>10305</v>
      </c>
      <c r="F3220" s="19" t="s">
        <v>10306</v>
      </c>
      <c r="G3220" s="19" t="s">
        <v>774</v>
      </c>
      <c r="H3220" s="97"/>
      <c r="I3220" s="97"/>
      <c r="J3220" s="97"/>
      <c r="K3220" s="97"/>
      <c r="L3220" s="97"/>
      <c r="M3220" s="97"/>
      <c r="N3220" s="97"/>
      <c r="O3220" s="704" t="s">
        <v>10307</v>
      </c>
      <c r="P3220" s="19" t="n">
        <v>1</v>
      </c>
      <c r="Q3220" s="15" t="s">
        <v>45</v>
      </c>
    </row>
    <row r="3221" customFormat="false" ht="13.8" hidden="false" customHeight="false" outlineLevel="0" collapsed="false">
      <c r="A3221" s="429" t="s">
        <v>3165</v>
      </c>
      <c r="B3221" s="19" t="s">
        <v>769</v>
      </c>
      <c r="C3221" s="19" t="s">
        <v>10308</v>
      </c>
      <c r="D3221" s="19" t="s">
        <v>1308</v>
      </c>
      <c r="E3221" s="91" t="s">
        <v>10309</v>
      </c>
      <c r="F3221" s="19" t="s">
        <v>10310</v>
      </c>
      <c r="G3221" s="19" t="s">
        <v>564</v>
      </c>
      <c r="H3221" s="97"/>
      <c r="I3221" s="97"/>
      <c r="J3221" s="97"/>
      <c r="K3221" s="97"/>
      <c r="L3221" s="97"/>
      <c r="M3221" s="19" t="s">
        <v>10311</v>
      </c>
      <c r="N3221" s="20" t="n">
        <v>43356</v>
      </c>
      <c r="O3221" s="705" t="s">
        <v>10312</v>
      </c>
      <c r="P3221" s="19" t="n">
        <v>1</v>
      </c>
      <c r="Q3221" s="15" t="s">
        <v>45</v>
      </c>
    </row>
    <row r="3222" customFormat="false" ht="13.8" hidden="false" customHeight="false" outlineLevel="0" collapsed="false">
      <c r="A3222" s="429" t="s">
        <v>3165</v>
      </c>
      <c r="B3222" s="19" t="s">
        <v>284</v>
      </c>
      <c r="C3222" s="19" t="n">
        <v>79688077005</v>
      </c>
      <c r="D3222" s="19" t="s">
        <v>53</v>
      </c>
      <c r="E3222" s="91" t="s">
        <v>10313</v>
      </c>
      <c r="F3222" s="97"/>
      <c r="G3222" s="97"/>
      <c r="H3222" s="97"/>
      <c r="I3222" s="421"/>
      <c r="J3222" s="421"/>
      <c r="K3222" s="421"/>
      <c r="L3222" s="421"/>
      <c r="M3222" s="97"/>
      <c r="N3222" s="97"/>
      <c r="O3222" s="638" t="s">
        <v>10314</v>
      </c>
      <c r="P3222" s="19" t="n">
        <v>1</v>
      </c>
      <c r="Q3222" s="15" t="s">
        <v>45</v>
      </c>
    </row>
    <row r="3223" customFormat="false" ht="13.8" hidden="false" customHeight="false" outlineLevel="0" collapsed="false">
      <c r="A3223" s="429" t="s">
        <v>3251</v>
      </c>
      <c r="B3223" s="110" t="n">
        <v>0.541666666666667</v>
      </c>
      <c r="C3223" s="19" t="s">
        <v>10315</v>
      </c>
      <c r="D3223" s="19" t="s">
        <v>110</v>
      </c>
      <c r="E3223" s="19" t="s">
        <v>129</v>
      </c>
      <c r="F3223" s="19" t="s">
        <v>4852</v>
      </c>
      <c r="G3223" s="19" t="n">
        <v>3800</v>
      </c>
      <c r="H3223" s="97"/>
      <c r="I3223" s="97"/>
      <c r="J3223" s="97"/>
      <c r="K3223" s="97"/>
      <c r="M3223" s="24" t="s">
        <v>10316</v>
      </c>
      <c r="N3223" s="20" t="n">
        <v>43355</v>
      </c>
      <c r="O3223" s="662" t="s">
        <v>1187</v>
      </c>
      <c r="P3223" s="19" t="n">
        <v>1</v>
      </c>
      <c r="Q3223" s="15" t="s">
        <v>45</v>
      </c>
    </row>
    <row r="3224" customFormat="false" ht="13.8" hidden="false" customHeight="false" outlineLevel="0" collapsed="false">
      <c r="A3224" s="429" t="s">
        <v>3256</v>
      </c>
      <c r="B3224" s="19" t="s">
        <v>778</v>
      </c>
      <c r="C3224" s="24" t="s">
        <v>10317</v>
      </c>
      <c r="D3224" s="19" t="s">
        <v>53</v>
      </c>
      <c r="E3224" s="91" t="s">
        <v>10318</v>
      </c>
      <c r="F3224" s="19" t="s">
        <v>3584</v>
      </c>
      <c r="G3224" s="19" t="s">
        <v>1103</v>
      </c>
      <c r="H3224" s="97"/>
      <c r="I3224" s="97"/>
      <c r="J3224" s="97"/>
      <c r="K3224" s="97"/>
      <c r="L3224" s="97"/>
      <c r="M3224" s="97"/>
      <c r="N3224" s="97"/>
      <c r="O3224" s="137" t="s">
        <v>10319</v>
      </c>
      <c r="P3224" s="19" t="n">
        <v>1</v>
      </c>
      <c r="Q3224" s="15" t="s">
        <v>45</v>
      </c>
    </row>
    <row r="3225" customFormat="false" ht="13.8" hidden="false" customHeight="false" outlineLevel="0" collapsed="false">
      <c r="A3225" s="429" t="s">
        <v>3258</v>
      </c>
      <c r="B3225" s="19" t="s">
        <v>149</v>
      </c>
      <c r="C3225" s="91" t="s">
        <v>10320</v>
      </c>
      <c r="D3225" s="19" t="s">
        <v>53</v>
      </c>
      <c r="E3225" s="91" t="s">
        <v>10321</v>
      </c>
      <c r="F3225" s="19" t="s">
        <v>3627</v>
      </c>
      <c r="G3225" s="97"/>
      <c r="H3225" s="97"/>
      <c r="I3225" s="97"/>
      <c r="J3225" s="97"/>
      <c r="K3225" s="97"/>
      <c r="L3225" s="97"/>
      <c r="M3225" s="97"/>
      <c r="N3225" s="97"/>
      <c r="O3225" s="704" t="s">
        <v>10322</v>
      </c>
      <c r="P3225" s="19" t="n">
        <v>1</v>
      </c>
      <c r="Q3225" s="15" t="s">
        <v>45</v>
      </c>
    </row>
    <row r="3226" customFormat="false" ht="13.8" hidden="false" customHeight="false" outlineLevel="0" collapsed="false">
      <c r="A3226" s="429" t="s">
        <v>3263</v>
      </c>
      <c r="B3226" s="150" t="n">
        <v>43447</v>
      </c>
      <c r="C3226" s="19" t="s">
        <v>10323</v>
      </c>
      <c r="D3226" s="19" t="s">
        <v>53</v>
      </c>
      <c r="E3226" s="91" t="s">
        <v>10324</v>
      </c>
      <c r="F3226" s="19" t="s">
        <v>8705</v>
      </c>
      <c r="G3226" s="97"/>
      <c r="H3226" s="97"/>
      <c r="I3226" s="97"/>
      <c r="J3226" s="97"/>
      <c r="K3226" s="97"/>
      <c r="L3226" s="97"/>
      <c r="M3226" s="97"/>
      <c r="N3226" s="97"/>
      <c r="O3226" s="706" t="s">
        <v>10325</v>
      </c>
      <c r="P3226" s="19" t="n">
        <v>1</v>
      </c>
      <c r="Q3226" s="15" t="s">
        <v>45</v>
      </c>
    </row>
    <row r="3227" customFormat="false" ht="13.8" hidden="false" customHeight="false" outlineLevel="0" collapsed="false">
      <c r="A3227" s="19" t="s">
        <v>1384</v>
      </c>
      <c r="B3227" s="19" t="s">
        <v>4196</v>
      </c>
      <c r="C3227" s="19" t="s">
        <v>3731</v>
      </c>
      <c r="D3227" s="19" t="s">
        <v>2223</v>
      </c>
      <c r="E3227" s="24" t="s">
        <v>10326</v>
      </c>
      <c r="F3227" s="24" t="s">
        <v>10326</v>
      </c>
      <c r="G3227" s="19" t="n">
        <v>2200</v>
      </c>
      <c r="H3227" s="97"/>
      <c r="I3227" s="97"/>
      <c r="J3227" s="97"/>
      <c r="K3227" s="97"/>
      <c r="M3227" s="24" t="s">
        <v>10326</v>
      </c>
      <c r="N3227" s="24" t="s">
        <v>10326</v>
      </c>
      <c r="O3227" s="559" t="s">
        <v>10326</v>
      </c>
      <c r="P3227" s="19" t="n">
        <v>1</v>
      </c>
      <c r="Q3227" s="15" t="s">
        <v>45</v>
      </c>
    </row>
    <row r="3228" customFormat="false" ht="13.8" hidden="false" customHeight="false" outlineLevel="0" collapsed="false">
      <c r="A3228" s="429" t="s">
        <v>3276</v>
      </c>
      <c r="B3228" s="19" t="s">
        <v>227</v>
      </c>
      <c r="C3228" s="481" t="s">
        <v>10327</v>
      </c>
      <c r="D3228" s="19" t="s">
        <v>53</v>
      </c>
      <c r="E3228" s="91" t="s">
        <v>10328</v>
      </c>
      <c r="F3228" s="19" t="s">
        <v>10329</v>
      </c>
      <c r="G3228" s="97"/>
      <c r="H3228" s="97"/>
      <c r="I3228" s="97"/>
      <c r="J3228" s="97"/>
      <c r="K3228" s="97"/>
      <c r="L3228" s="97"/>
      <c r="M3228" s="97"/>
      <c r="N3228" s="97"/>
      <c r="O3228" s="247" t="s">
        <v>10330</v>
      </c>
      <c r="P3228" s="19" t="n">
        <v>1</v>
      </c>
      <c r="Q3228" s="15" t="s">
        <v>45</v>
      </c>
    </row>
    <row r="3229" customFormat="false" ht="13.8" hidden="false" customHeight="false" outlineLevel="0" collapsed="false">
      <c r="A3229" s="429" t="s">
        <v>3281</v>
      </c>
      <c r="B3229" s="19" t="s">
        <v>149</v>
      </c>
      <c r="C3229" s="337" t="s">
        <v>10331</v>
      </c>
      <c r="D3229" s="19" t="s">
        <v>4941</v>
      </c>
      <c r="E3229" s="91" t="s">
        <v>10332</v>
      </c>
      <c r="F3229" s="91" t="s">
        <v>10333</v>
      </c>
      <c r="G3229" s="97"/>
      <c r="H3229" s="19" t="s">
        <v>10334</v>
      </c>
      <c r="I3229" s="97"/>
      <c r="J3229" s="97"/>
      <c r="K3229" s="97"/>
      <c r="L3229" s="97"/>
      <c r="M3229" s="97"/>
      <c r="N3229" s="97"/>
      <c r="O3229" s="206" t="s">
        <v>10335</v>
      </c>
      <c r="P3229" s="19" t="n">
        <v>1</v>
      </c>
      <c r="Q3229" s="15" t="s">
        <v>45</v>
      </c>
    </row>
    <row r="3230" customFormat="false" ht="13.8" hidden="false" customHeight="false" outlineLevel="0" collapsed="false">
      <c r="A3230" s="429" t="s">
        <v>3287</v>
      </c>
      <c r="B3230" s="110" t="n">
        <v>0.577083333333333</v>
      </c>
      <c r="C3230" s="19" t="s">
        <v>10336</v>
      </c>
      <c r="D3230" s="19" t="s">
        <v>110</v>
      </c>
      <c r="E3230" s="19" t="s">
        <v>10337</v>
      </c>
      <c r="F3230" s="19" t="s">
        <v>10338</v>
      </c>
      <c r="G3230" s="19" t="s">
        <v>614</v>
      </c>
      <c r="H3230" s="97"/>
      <c r="I3230" s="97"/>
      <c r="J3230" s="97"/>
      <c r="K3230" s="97"/>
      <c r="L3230" s="97"/>
      <c r="M3230" s="97"/>
      <c r="N3230" s="97"/>
      <c r="O3230" s="137" t="s">
        <v>10339</v>
      </c>
      <c r="P3230" s="19" t="n">
        <v>1</v>
      </c>
      <c r="Q3230" s="15" t="s">
        <v>45</v>
      </c>
    </row>
    <row r="3231" customFormat="false" ht="13.8" hidden="false" customHeight="false" outlineLevel="0" collapsed="false">
      <c r="A3231" s="429" t="s">
        <v>3293</v>
      </c>
      <c r="B3231" s="19" t="s">
        <v>10340</v>
      </c>
      <c r="C3231" s="553" t="s">
        <v>10341</v>
      </c>
      <c r="D3231" s="91" t="s">
        <v>1308</v>
      </c>
      <c r="E3231" s="91" t="s">
        <v>10342</v>
      </c>
      <c r="F3231" s="97"/>
      <c r="G3231" s="19" t="n">
        <v>5000</v>
      </c>
      <c r="H3231" s="97"/>
      <c r="I3231" s="97"/>
      <c r="J3231" s="97"/>
      <c r="K3231" s="97"/>
      <c r="L3231" s="97"/>
      <c r="M3231" s="91" t="s">
        <v>10343</v>
      </c>
      <c r="N3231" s="20" t="n">
        <v>43356</v>
      </c>
      <c r="O3231" s="662" t="s">
        <v>1187</v>
      </c>
      <c r="P3231" s="19" t="n">
        <v>1</v>
      </c>
      <c r="Q3231" s="15" t="s">
        <v>45</v>
      </c>
    </row>
    <row r="3232" customFormat="false" ht="13.8" hidden="false" customHeight="false" outlineLevel="0" collapsed="false">
      <c r="A3232" s="429" t="s">
        <v>3298</v>
      </c>
      <c r="B3232" s="19" t="s">
        <v>1114</v>
      </c>
      <c r="C3232" s="19" t="s">
        <v>10344</v>
      </c>
      <c r="D3232" s="19" t="s">
        <v>53</v>
      </c>
      <c r="E3232" s="91" t="s">
        <v>10345</v>
      </c>
      <c r="F3232" s="19" t="s">
        <v>4460</v>
      </c>
      <c r="G3232" s="19" t="s">
        <v>797</v>
      </c>
      <c r="H3232" s="97"/>
      <c r="I3232" s="97"/>
      <c r="J3232" s="97"/>
      <c r="K3232" s="97"/>
      <c r="L3232" s="97"/>
      <c r="M3232" s="97"/>
      <c r="N3232" s="97"/>
      <c r="O3232" s="137" t="s">
        <v>10346</v>
      </c>
      <c r="P3232" s="19" t="n">
        <v>1</v>
      </c>
      <c r="Q3232" s="15" t="s">
        <v>45</v>
      </c>
    </row>
    <row r="3233" customFormat="false" ht="13.8" hidden="false" customHeight="false" outlineLevel="0" collapsed="false">
      <c r="A3233" s="429" t="s">
        <v>3303</v>
      </c>
      <c r="B3233" s="19" t="n">
        <v>14.31</v>
      </c>
      <c r="C3233" s="19" t="s">
        <v>10347</v>
      </c>
      <c r="D3233" s="19" t="s">
        <v>8766</v>
      </c>
      <c r="E3233" s="91" t="s">
        <v>10348</v>
      </c>
      <c r="F3233" s="19" t="s">
        <v>937</v>
      </c>
      <c r="G3233" s="19" t="s">
        <v>1011</v>
      </c>
      <c r="H3233" s="97"/>
      <c r="I3233" s="97"/>
      <c r="J3233" s="97"/>
      <c r="K3233" s="97"/>
      <c r="L3233" s="97"/>
      <c r="M3233" s="97"/>
      <c r="N3233" s="97"/>
      <c r="O3233" s="152" t="s">
        <v>10349</v>
      </c>
      <c r="P3233" s="19" t="n">
        <v>1</v>
      </c>
      <c r="Q3233" s="15" t="s">
        <v>45</v>
      </c>
    </row>
    <row r="3234" customFormat="false" ht="13.8" hidden="false" customHeight="false" outlineLevel="0" collapsed="false">
      <c r="A3234" s="429" t="s">
        <v>3840</v>
      </c>
      <c r="B3234" s="19" t="s">
        <v>371</v>
      </c>
      <c r="C3234" s="19" t="s">
        <v>10350</v>
      </c>
      <c r="D3234" s="19" t="s">
        <v>53</v>
      </c>
      <c r="E3234" s="91" t="s">
        <v>10351</v>
      </c>
      <c r="F3234" s="91" t="s">
        <v>10352</v>
      </c>
      <c r="G3234" s="19" t="s">
        <v>10353</v>
      </c>
      <c r="H3234" s="97"/>
      <c r="I3234" s="97"/>
      <c r="J3234" s="97"/>
      <c r="K3234" s="97"/>
      <c r="L3234" s="97"/>
      <c r="M3234" s="19" t="s">
        <v>10354</v>
      </c>
      <c r="N3234" s="20" t="n">
        <v>43356</v>
      </c>
      <c r="O3234" s="661" t="s">
        <v>10355</v>
      </c>
      <c r="P3234" s="19" t="n">
        <v>1</v>
      </c>
      <c r="Q3234" s="15" t="s">
        <v>45</v>
      </c>
    </row>
    <row r="3235" customFormat="false" ht="13.8" hidden="false" customHeight="false" outlineLevel="0" collapsed="false">
      <c r="A3235" s="429" t="s">
        <v>3844</v>
      </c>
      <c r="B3235" s="19" t="n">
        <v>14.45</v>
      </c>
      <c r="C3235" s="19" t="s">
        <v>10356</v>
      </c>
      <c r="D3235" s="19" t="s">
        <v>8766</v>
      </c>
      <c r="E3235" s="19" t="s">
        <v>10357</v>
      </c>
      <c r="F3235" s="19" t="s">
        <v>9953</v>
      </c>
      <c r="G3235" s="19" t="s">
        <v>328</v>
      </c>
      <c r="H3235" s="97"/>
      <c r="I3235" s="97"/>
      <c r="J3235" s="97"/>
      <c r="K3235" s="97"/>
      <c r="L3235" s="97"/>
      <c r="M3235" s="97"/>
      <c r="N3235" s="97"/>
      <c r="O3235" s="137" t="s">
        <v>10358</v>
      </c>
      <c r="P3235" s="97"/>
      <c r="Q3235" s="15" t="s">
        <v>45</v>
      </c>
    </row>
    <row r="3236" customFormat="false" ht="13.8" hidden="false" customHeight="false" outlineLevel="0" collapsed="false">
      <c r="A3236" s="429" t="s">
        <v>3848</v>
      </c>
      <c r="B3236" s="19" t="s">
        <v>895</v>
      </c>
      <c r="C3236" s="19" t="s">
        <v>10359</v>
      </c>
      <c r="D3236" s="19" t="s">
        <v>53</v>
      </c>
      <c r="E3236" s="91" t="s">
        <v>10360</v>
      </c>
      <c r="F3236" s="19" t="s">
        <v>5574</v>
      </c>
      <c r="G3236" s="19" t="s">
        <v>3347</v>
      </c>
      <c r="H3236" s="97"/>
      <c r="I3236" s="97"/>
      <c r="J3236" s="97"/>
      <c r="K3236" s="97"/>
      <c r="M3236" s="24" t="s">
        <v>10361</v>
      </c>
      <c r="N3236" s="20" t="n">
        <v>43355</v>
      </c>
      <c r="O3236" s="662" t="s">
        <v>1187</v>
      </c>
      <c r="P3236" s="19" t="n">
        <v>1</v>
      </c>
      <c r="Q3236" s="15" t="s">
        <v>45</v>
      </c>
    </row>
    <row r="3237" customFormat="false" ht="13.8" hidden="false" customHeight="false" outlineLevel="0" collapsed="false">
      <c r="A3237" s="429" t="s">
        <v>10362</v>
      </c>
      <c r="B3237" s="19" t="s">
        <v>8131</v>
      </c>
      <c r="C3237" s="19" t="s">
        <v>10363</v>
      </c>
      <c r="D3237" s="91" t="s">
        <v>1308</v>
      </c>
      <c r="E3237" s="91" t="s">
        <v>10364</v>
      </c>
      <c r="F3237" s="97"/>
      <c r="G3237" s="19" t="s">
        <v>2594</v>
      </c>
      <c r="H3237" s="97"/>
      <c r="I3237" s="97"/>
      <c r="J3237" s="97"/>
      <c r="K3237" s="97"/>
      <c r="L3237" s="97"/>
      <c r="M3237" s="97"/>
      <c r="N3237" s="97"/>
      <c r="O3237" s="141" t="s">
        <v>10365</v>
      </c>
      <c r="P3237" s="19" t="n">
        <v>1</v>
      </c>
      <c r="Q3237" s="15" t="s">
        <v>45</v>
      </c>
    </row>
    <row r="3238" customFormat="false" ht="13.8" hidden="false" customHeight="false" outlineLevel="0" collapsed="false">
      <c r="A3238" s="429" t="s">
        <v>10366</v>
      </c>
      <c r="B3238" s="19" t="s">
        <v>3252</v>
      </c>
      <c r="C3238" s="19" t="s">
        <v>10367</v>
      </c>
      <c r="D3238" s="19" t="s">
        <v>53</v>
      </c>
      <c r="E3238" s="91" t="s">
        <v>10368</v>
      </c>
      <c r="F3238" s="97"/>
      <c r="G3238" s="19" t="s">
        <v>3615</v>
      </c>
      <c r="H3238" s="97"/>
      <c r="I3238" s="97"/>
      <c r="J3238" s="97"/>
      <c r="K3238" s="97"/>
      <c r="L3238" s="97"/>
      <c r="M3238" s="97"/>
      <c r="N3238" s="97"/>
      <c r="O3238" s="707" t="s">
        <v>679</v>
      </c>
      <c r="P3238" s="19" t="n">
        <v>1</v>
      </c>
      <c r="Q3238" s="15" t="s">
        <v>45</v>
      </c>
    </row>
    <row r="3239" customFormat="false" ht="13.8" hidden="false" customHeight="false" outlineLevel="0" collapsed="false">
      <c r="A3239" s="429" t="s">
        <v>10369</v>
      </c>
      <c r="B3239" s="19" t="s">
        <v>2206</v>
      </c>
      <c r="C3239" s="91" t="s">
        <v>10370</v>
      </c>
      <c r="D3239" s="19" t="s">
        <v>53</v>
      </c>
      <c r="E3239" s="91" t="s">
        <v>10371</v>
      </c>
      <c r="F3239" s="91" t="s">
        <v>10372</v>
      </c>
      <c r="G3239" s="19" t="n">
        <v>36278</v>
      </c>
      <c r="H3239" s="97"/>
      <c r="I3239" s="97"/>
      <c r="J3239" s="97"/>
      <c r="K3239" s="97"/>
      <c r="L3239" s="97"/>
      <c r="M3239" s="19" t="s">
        <v>10373</v>
      </c>
      <c r="N3239" s="20" t="n">
        <v>43360</v>
      </c>
      <c r="O3239" s="662" t="s">
        <v>1187</v>
      </c>
      <c r="P3239" s="19" t="n">
        <v>1</v>
      </c>
      <c r="Q3239" s="15" t="s">
        <v>45</v>
      </c>
    </row>
    <row r="3240" customFormat="false" ht="13.8" hidden="false" customHeight="false" outlineLevel="0" collapsed="false">
      <c r="A3240" s="429" t="s">
        <v>10374</v>
      </c>
      <c r="B3240" s="19" t="s">
        <v>2291</v>
      </c>
      <c r="C3240" s="19" t="s">
        <v>10375</v>
      </c>
      <c r="D3240" s="19" t="s">
        <v>476</v>
      </c>
      <c r="E3240" s="19" t="s">
        <v>10376</v>
      </c>
      <c r="F3240" s="97"/>
      <c r="G3240" s="19" t="s">
        <v>1011</v>
      </c>
      <c r="H3240" s="97"/>
      <c r="I3240" s="97"/>
      <c r="J3240" s="97"/>
      <c r="K3240" s="97"/>
      <c r="L3240" s="97"/>
      <c r="M3240" s="97"/>
      <c r="N3240" s="97"/>
      <c r="O3240" s="141" t="s">
        <v>10377</v>
      </c>
      <c r="P3240" s="97"/>
      <c r="Q3240" s="15" t="s">
        <v>45</v>
      </c>
    </row>
    <row r="3241" customFormat="false" ht="13.8" hidden="false" customHeight="false" outlineLevel="0" collapsed="false">
      <c r="A3241" s="429" t="s">
        <v>10378</v>
      </c>
      <c r="B3241" s="19" t="s">
        <v>10379</v>
      </c>
      <c r="C3241" s="91" t="s">
        <v>10380</v>
      </c>
      <c r="D3241" s="19" t="s">
        <v>476</v>
      </c>
      <c r="E3241" s="91" t="s">
        <v>10381</v>
      </c>
      <c r="F3241" s="19" t="s">
        <v>10382</v>
      </c>
      <c r="G3241" s="19" t="n">
        <v>5000</v>
      </c>
      <c r="H3241" s="97"/>
      <c r="I3241" s="97"/>
      <c r="J3241" s="97"/>
      <c r="K3241" s="97"/>
      <c r="L3241" s="97"/>
      <c r="M3241" s="19" t="s">
        <v>10383</v>
      </c>
      <c r="N3241" s="20" t="n">
        <v>43357</v>
      </c>
      <c r="O3241" s="662" t="s">
        <v>1187</v>
      </c>
      <c r="P3241" s="97"/>
      <c r="Q3241" s="15" t="s">
        <v>45</v>
      </c>
    </row>
    <row r="3242" customFormat="false" ht="13.8" hidden="false" customHeight="false" outlineLevel="0" collapsed="false">
      <c r="A3242" s="429" t="s">
        <v>10384</v>
      </c>
      <c r="B3242" s="19" t="s">
        <v>2343</v>
      </c>
      <c r="C3242" s="19" t="s">
        <v>10385</v>
      </c>
      <c r="D3242" s="19" t="s">
        <v>8766</v>
      </c>
      <c r="E3242" s="19" t="s">
        <v>10386</v>
      </c>
      <c r="F3242" s="97"/>
      <c r="G3242" s="97"/>
      <c r="H3242" s="97"/>
      <c r="I3242" s="97"/>
      <c r="J3242" s="97"/>
      <c r="K3242" s="97"/>
      <c r="L3242" s="97"/>
      <c r="M3242" s="97"/>
      <c r="N3242" s="97"/>
      <c r="O3242" s="19" t="s">
        <v>10387</v>
      </c>
      <c r="P3242" s="97"/>
      <c r="Q3242" s="15" t="s">
        <v>45</v>
      </c>
    </row>
    <row r="3243" customFormat="false" ht="13.8" hidden="false" customHeight="false" outlineLevel="0" collapsed="false">
      <c r="A3243" s="429" t="s">
        <v>10388</v>
      </c>
      <c r="B3243" s="19" t="s">
        <v>10389</v>
      </c>
      <c r="C3243" s="19" t="s">
        <v>10390</v>
      </c>
      <c r="D3243" s="19" t="s">
        <v>801</v>
      </c>
      <c r="E3243" s="19" t="s">
        <v>10391</v>
      </c>
      <c r="F3243" s="19" t="s">
        <v>10392</v>
      </c>
      <c r="G3243" s="19" t="s">
        <v>4331</v>
      </c>
      <c r="H3243" s="97"/>
      <c r="I3243" s="97"/>
      <c r="J3243" s="97"/>
      <c r="K3243" s="97"/>
      <c r="L3243" s="97"/>
      <c r="M3243" s="97"/>
      <c r="N3243" s="97"/>
      <c r="O3243" s="494" t="s">
        <v>10393</v>
      </c>
      <c r="P3243" s="97"/>
      <c r="Q3243" s="15" t="s">
        <v>45</v>
      </c>
    </row>
    <row r="3244" customFormat="false" ht="13.8" hidden="false" customHeight="false" outlineLevel="0" collapsed="false">
      <c r="A3244" s="429" t="s">
        <v>10394</v>
      </c>
      <c r="B3244" s="20" t="n">
        <v>43269</v>
      </c>
      <c r="C3244" s="19" t="s">
        <v>10395</v>
      </c>
      <c r="D3244" s="19" t="s">
        <v>476</v>
      </c>
      <c r="E3244" s="91" t="s">
        <v>10396</v>
      </c>
      <c r="F3244" s="97"/>
      <c r="G3244" s="19" t="n">
        <v>4500</v>
      </c>
      <c r="H3244" s="97"/>
      <c r="I3244" s="97"/>
      <c r="J3244" s="97"/>
      <c r="K3244" s="97"/>
      <c r="L3244" s="97"/>
      <c r="M3244" s="19" t="s">
        <v>10397</v>
      </c>
      <c r="N3244" s="20" t="n">
        <v>43357</v>
      </c>
      <c r="O3244" s="662" t="s">
        <v>1187</v>
      </c>
      <c r="P3244" s="97"/>
      <c r="Q3244" s="15" t="s">
        <v>45</v>
      </c>
    </row>
    <row r="3245" customFormat="false" ht="13.8" hidden="false" customHeight="false" outlineLevel="0" collapsed="false">
      <c r="A3245" s="429" t="s">
        <v>10398</v>
      </c>
      <c r="B3245" s="19" t="s">
        <v>386</v>
      </c>
      <c r="C3245" s="19" t="s">
        <v>10399</v>
      </c>
      <c r="D3245" s="19" t="s">
        <v>8766</v>
      </c>
      <c r="E3245" s="91" t="s">
        <v>10400</v>
      </c>
      <c r="F3245" s="19" t="s">
        <v>10401</v>
      </c>
      <c r="G3245" s="19" t="n">
        <v>4100</v>
      </c>
      <c r="H3245" s="97"/>
      <c r="I3245" s="97"/>
      <c r="J3245" s="97"/>
      <c r="K3245" s="97"/>
      <c r="L3245" s="97"/>
      <c r="M3245" s="19" t="s">
        <v>10402</v>
      </c>
      <c r="N3245" s="19" t="n">
        <v>15.09</v>
      </c>
      <c r="O3245" s="662" t="s">
        <v>1187</v>
      </c>
      <c r="P3245" s="97"/>
      <c r="Q3245" s="15" t="s">
        <v>45</v>
      </c>
    </row>
    <row r="3246" customFormat="false" ht="13.8" hidden="false" customHeight="false" outlineLevel="0" collapsed="false">
      <c r="A3246" s="429" t="s">
        <v>10403</v>
      </c>
      <c r="B3246" s="19" t="s">
        <v>299</v>
      </c>
      <c r="C3246" s="19" t="n">
        <v>89851134979</v>
      </c>
      <c r="D3246" s="19" t="s">
        <v>476</v>
      </c>
      <c r="E3246" s="97"/>
      <c r="F3246" s="19" t="s">
        <v>5388</v>
      </c>
      <c r="G3246" s="97"/>
      <c r="H3246" s="97"/>
      <c r="I3246" s="97"/>
      <c r="J3246" s="97"/>
      <c r="K3246" s="97"/>
      <c r="L3246" s="97"/>
      <c r="M3246" s="97"/>
      <c r="N3246" s="97"/>
      <c r="O3246" s="95" t="s">
        <v>10404</v>
      </c>
      <c r="P3246" s="97"/>
      <c r="Q3246" s="15" t="s">
        <v>45</v>
      </c>
    </row>
    <row r="3247" customFormat="false" ht="13.8" hidden="false" customHeight="false" outlineLevel="0" collapsed="false">
      <c r="A3247" s="429" t="s">
        <v>10405</v>
      </c>
      <c r="B3247" s="19" t="s">
        <v>5769</v>
      </c>
      <c r="C3247" s="91" t="n">
        <v>89639954945</v>
      </c>
      <c r="D3247" s="19" t="s">
        <v>476</v>
      </c>
      <c r="E3247" s="19" t="s">
        <v>10406</v>
      </c>
      <c r="F3247" s="91" t="s">
        <v>10407</v>
      </c>
      <c r="G3247" s="19" t="s">
        <v>2950</v>
      </c>
      <c r="H3247" s="97"/>
      <c r="I3247" s="97"/>
      <c r="J3247" s="97"/>
      <c r="K3247" s="97"/>
      <c r="L3247" s="97"/>
      <c r="M3247" s="97"/>
      <c r="N3247" s="97"/>
      <c r="O3247" s="451" t="s">
        <v>10408</v>
      </c>
      <c r="P3247" s="97"/>
      <c r="Q3247" s="15" t="s">
        <v>45</v>
      </c>
    </row>
    <row r="3248" customFormat="false" ht="13.8" hidden="false" customHeight="false" outlineLevel="0" collapsed="false">
      <c r="A3248" s="3" t="s">
        <v>34</v>
      </c>
      <c r="B3248" s="59" t="s">
        <v>1</v>
      </c>
      <c r="C3248" s="4" t="s">
        <v>35</v>
      </c>
      <c r="D3248" s="4" t="s">
        <v>3</v>
      </c>
      <c r="E3248" s="4" t="s">
        <v>1021</v>
      </c>
      <c r="F3248" s="5" t="s">
        <v>10096</v>
      </c>
      <c r="G3248" s="4" t="s">
        <v>38</v>
      </c>
      <c r="H3248" s="6" t="s">
        <v>39</v>
      </c>
      <c r="I3248" s="6"/>
      <c r="J3248" s="6"/>
      <c r="K3248" s="6" t="s">
        <v>40</v>
      </c>
      <c r="L3248" s="6"/>
      <c r="M3248" s="4" t="s">
        <v>41</v>
      </c>
      <c r="N3248" s="6" t="s">
        <v>42</v>
      </c>
      <c r="O3248" s="370" t="s">
        <v>43</v>
      </c>
      <c r="P3248" s="4" t="s">
        <v>44</v>
      </c>
      <c r="Q3248" s="15" t="s">
        <v>45</v>
      </c>
    </row>
    <row r="3249" customFormat="false" ht="13.8" hidden="false" customHeight="false" outlineLevel="0" collapsed="false">
      <c r="A3249" s="105" t="n">
        <v>43356</v>
      </c>
      <c r="B3249" s="465" t="s">
        <v>349</v>
      </c>
      <c r="C3249" s="9"/>
      <c r="D3249" s="9"/>
      <c r="E3249" s="10"/>
      <c r="F3249" s="11" t="n">
        <f aca="false">G3249+H3249+K3249</f>
        <v>69800</v>
      </c>
      <c r="G3249" s="12" t="n">
        <f aca="false">SUM(G3250:G3273)</f>
        <v>62300</v>
      </c>
      <c r="H3249" s="115" t="n">
        <f aca="false">SUM(H3250:H3273)</f>
        <v>7500</v>
      </c>
      <c r="I3249" s="12"/>
      <c r="J3249" s="12"/>
      <c r="K3249" s="12" t="n">
        <f aca="false">SUM(K3250:K3284)</f>
        <v>0</v>
      </c>
      <c r="L3249" s="12"/>
      <c r="M3249" s="466"/>
      <c r="N3249" s="466"/>
      <c r="O3249" s="9"/>
      <c r="P3249" s="12" t="n">
        <f aca="false">SUM(P3250:P25198)</f>
        <v>2.47619283767928E+026</v>
      </c>
      <c r="Q3249" s="15" t="s">
        <v>45</v>
      </c>
    </row>
    <row r="3250" customFormat="false" ht="13.8" hidden="false" customHeight="false" outlineLevel="0" collapsed="false">
      <c r="A3250" s="429" t="s">
        <v>2931</v>
      </c>
      <c r="B3250" s="19" t="n">
        <v>9.04</v>
      </c>
      <c r="C3250" s="19" t="s">
        <v>10409</v>
      </c>
      <c r="D3250" s="19" t="s">
        <v>8766</v>
      </c>
      <c r="E3250" s="19" t="s">
        <v>10410</v>
      </c>
      <c r="F3250" s="19" t="s">
        <v>2910</v>
      </c>
      <c r="G3250" s="19" t="n">
        <v>6100</v>
      </c>
      <c r="H3250" s="97"/>
      <c r="I3250" s="97"/>
      <c r="J3250" s="97"/>
      <c r="K3250" s="97"/>
      <c r="L3250" s="97"/>
      <c r="M3250" s="19" t="s">
        <v>10411</v>
      </c>
      <c r="N3250" s="19" t="n">
        <v>16.09</v>
      </c>
      <c r="O3250" s="662" t="s">
        <v>1187</v>
      </c>
      <c r="P3250" s="19" t="n">
        <v>1</v>
      </c>
      <c r="Q3250" s="15" t="s">
        <v>45</v>
      </c>
    </row>
    <row r="3251" customFormat="false" ht="13.8" hidden="false" customHeight="false" outlineLevel="0" collapsed="false">
      <c r="A3251" s="429" t="s">
        <v>2861</v>
      </c>
      <c r="B3251" s="19" t="s">
        <v>457</v>
      </c>
      <c r="C3251" s="91" t="s">
        <v>10412</v>
      </c>
      <c r="D3251" s="19" t="s">
        <v>476</v>
      </c>
      <c r="E3251" s="91" t="s">
        <v>10413</v>
      </c>
      <c r="F3251" s="91" t="s">
        <v>10414</v>
      </c>
      <c r="G3251" s="19" t="n">
        <v>6000</v>
      </c>
      <c r="H3251" s="97"/>
      <c r="I3251" s="97"/>
      <c r="J3251" s="97"/>
      <c r="K3251" s="97"/>
      <c r="L3251" s="97"/>
      <c r="M3251" s="19" t="s">
        <v>10415</v>
      </c>
      <c r="N3251" s="20" t="n">
        <v>43357</v>
      </c>
      <c r="O3251" s="662" t="s">
        <v>1187</v>
      </c>
      <c r="P3251" s="19" t="n">
        <v>1</v>
      </c>
      <c r="Q3251" s="15" t="s">
        <v>45</v>
      </c>
    </row>
    <row r="3252" customFormat="false" ht="13.8" hidden="false" customHeight="false" outlineLevel="0" collapsed="false">
      <c r="A3252" s="429" t="s">
        <v>2683</v>
      </c>
      <c r="B3252" s="110" t="n">
        <v>0.475</v>
      </c>
      <c r="C3252" s="19" t="s">
        <v>10416</v>
      </c>
      <c r="D3252" s="19" t="s">
        <v>110</v>
      </c>
      <c r="E3252" s="19" t="s">
        <v>10417</v>
      </c>
      <c r="F3252" s="91" t="s">
        <v>10418</v>
      </c>
      <c r="G3252" s="19" t="s">
        <v>7612</v>
      </c>
      <c r="H3252" s="97"/>
      <c r="I3252" s="97"/>
      <c r="J3252" s="97"/>
      <c r="K3252" s="97"/>
      <c r="L3252" s="97"/>
      <c r="M3252" s="97"/>
      <c r="N3252" s="97"/>
      <c r="O3252" s="247" t="s">
        <v>10419</v>
      </c>
      <c r="P3252" s="19" t="n">
        <v>1</v>
      </c>
      <c r="Q3252" s="15" t="s">
        <v>45</v>
      </c>
    </row>
    <row r="3253" customFormat="false" ht="13.8" hidden="false" customHeight="false" outlineLevel="0" collapsed="false">
      <c r="A3253" s="429" t="s">
        <v>2870</v>
      </c>
      <c r="B3253" s="19" t="s">
        <v>10420</v>
      </c>
      <c r="C3253" s="19" t="s">
        <v>10421</v>
      </c>
      <c r="D3253" s="19" t="s">
        <v>476</v>
      </c>
      <c r="E3253" s="19" t="s">
        <v>10422</v>
      </c>
      <c r="F3253" s="91" t="s">
        <v>10423</v>
      </c>
      <c r="G3253" s="19" t="n">
        <v>8000</v>
      </c>
      <c r="H3253" s="97"/>
      <c r="I3253" s="97"/>
      <c r="J3253" s="97"/>
      <c r="K3253" s="97"/>
      <c r="L3253" s="97"/>
      <c r="M3253" s="19" t="s">
        <v>10424</v>
      </c>
      <c r="N3253" s="20" t="n">
        <v>43356</v>
      </c>
      <c r="O3253" s="662" t="s">
        <v>1187</v>
      </c>
      <c r="P3253" s="19" t="n">
        <v>1</v>
      </c>
      <c r="Q3253" s="15" t="s">
        <v>45</v>
      </c>
    </row>
    <row r="3254" customFormat="false" ht="13.8" hidden="false" customHeight="false" outlineLevel="0" collapsed="false">
      <c r="A3254" s="429" t="s">
        <v>2877</v>
      </c>
      <c r="B3254" s="249" t="n">
        <v>0.486111111111111</v>
      </c>
      <c r="C3254" s="621" t="s">
        <v>10425</v>
      </c>
      <c r="D3254" s="141" t="s">
        <v>110</v>
      </c>
      <c r="E3254" s="141" t="s">
        <v>10426</v>
      </c>
      <c r="F3254" s="141" t="s">
        <v>48</v>
      </c>
      <c r="G3254" s="141" t="s">
        <v>933</v>
      </c>
      <c r="H3254" s="183"/>
      <c r="I3254" s="183"/>
      <c r="J3254" s="183"/>
      <c r="K3254" s="183"/>
      <c r="L3254" s="183"/>
      <c r="M3254" s="141" t="s">
        <v>10427</v>
      </c>
      <c r="N3254" s="184" t="n">
        <v>43360</v>
      </c>
      <c r="O3254" s="687" t="s">
        <v>1187</v>
      </c>
      <c r="P3254" s="19" t="n">
        <v>1</v>
      </c>
      <c r="Q3254" s="15" t="s">
        <v>45</v>
      </c>
    </row>
    <row r="3255" customFormat="false" ht="13.8" hidden="false" customHeight="false" outlineLevel="0" collapsed="false">
      <c r="A3255" s="429" t="s">
        <v>2953</v>
      </c>
      <c r="B3255" s="19" t="s">
        <v>1988</v>
      </c>
      <c r="C3255" s="19" t="s">
        <v>10428</v>
      </c>
      <c r="D3255" s="19" t="s">
        <v>476</v>
      </c>
      <c r="E3255" s="19" t="s">
        <v>10429</v>
      </c>
      <c r="F3255" s="19" t="s">
        <v>10430</v>
      </c>
      <c r="G3255" s="19" t="s">
        <v>4928</v>
      </c>
      <c r="H3255" s="97"/>
      <c r="I3255" s="97"/>
      <c r="J3255" s="97"/>
      <c r="K3255" s="97"/>
      <c r="L3255" s="97"/>
      <c r="M3255" s="97"/>
      <c r="N3255" s="97"/>
      <c r="O3255" s="451" t="s">
        <v>10431</v>
      </c>
      <c r="P3255" s="19" t="n">
        <v>1</v>
      </c>
      <c r="Q3255" s="15" t="s">
        <v>45</v>
      </c>
    </row>
    <row r="3256" customFormat="false" ht="13.8" hidden="false" customHeight="false" outlineLevel="0" collapsed="false">
      <c r="A3256" s="429" t="s">
        <v>2700</v>
      </c>
      <c r="B3256" s="19" t="s">
        <v>1988</v>
      </c>
      <c r="C3256" s="91" t="s">
        <v>10432</v>
      </c>
      <c r="D3256" s="19" t="s">
        <v>53</v>
      </c>
      <c r="E3256" s="91" t="s">
        <v>10433</v>
      </c>
      <c r="F3256" s="113" t="s">
        <v>10434</v>
      </c>
      <c r="G3256" s="19" t="s">
        <v>1379</v>
      </c>
      <c r="H3256" s="97"/>
      <c r="I3256" s="97"/>
      <c r="J3256" s="97"/>
      <c r="K3256" s="97"/>
      <c r="L3256" s="97"/>
      <c r="M3256" s="97"/>
      <c r="N3256" s="97"/>
      <c r="O3256" s="247" t="s">
        <v>10435</v>
      </c>
      <c r="P3256" s="19" t="n">
        <v>1</v>
      </c>
      <c r="Q3256" s="15" t="s">
        <v>45</v>
      </c>
    </row>
    <row r="3257" customFormat="false" ht="13.8" hidden="false" customHeight="false" outlineLevel="0" collapsed="false">
      <c r="A3257" s="429" t="s">
        <v>2825</v>
      </c>
      <c r="B3257" s="19" t="s">
        <v>284</v>
      </c>
      <c r="C3257" s="91" t="s">
        <v>10436</v>
      </c>
      <c r="D3257" s="19" t="s">
        <v>53</v>
      </c>
      <c r="E3257" s="91" t="s">
        <v>10437</v>
      </c>
      <c r="F3257" s="91" t="s">
        <v>10438</v>
      </c>
      <c r="G3257" s="19" t="n">
        <v>12300</v>
      </c>
      <c r="H3257" s="97"/>
      <c r="I3257" s="97"/>
      <c r="J3257" s="97"/>
      <c r="K3257" s="97"/>
      <c r="L3257" s="97"/>
      <c r="M3257" s="19" t="s">
        <v>10439</v>
      </c>
      <c r="N3257" s="19" t="n">
        <v>16.09</v>
      </c>
      <c r="O3257" s="662" t="s">
        <v>10440</v>
      </c>
      <c r="P3257" s="19" t="n">
        <v>1</v>
      </c>
      <c r="Q3257" s="15" t="s">
        <v>45</v>
      </c>
    </row>
    <row r="3258" customFormat="false" ht="13.8" hidden="false" customHeight="false" outlineLevel="0" collapsed="false">
      <c r="A3258" s="429" t="s">
        <v>2707</v>
      </c>
      <c r="B3258" s="91" t="s">
        <v>10441</v>
      </c>
      <c r="C3258" s="91" t="s">
        <v>10442</v>
      </c>
      <c r="D3258" s="91" t="s">
        <v>476</v>
      </c>
      <c r="E3258" s="91" t="s">
        <v>10443</v>
      </c>
      <c r="F3258" s="91" t="s">
        <v>10444</v>
      </c>
      <c r="G3258" s="91" t="n">
        <v>4500</v>
      </c>
      <c r="H3258" s="97"/>
      <c r="I3258" s="97"/>
      <c r="J3258" s="97"/>
      <c r="K3258" s="97"/>
      <c r="L3258" s="97"/>
      <c r="M3258" s="19" t="s">
        <v>10445</v>
      </c>
      <c r="N3258" s="20" t="n">
        <v>43357</v>
      </c>
      <c r="O3258" s="662" t="s">
        <v>1187</v>
      </c>
      <c r="P3258" s="19" t="n">
        <v>1</v>
      </c>
      <c r="Q3258" s="15" t="s">
        <v>45</v>
      </c>
    </row>
    <row r="3259" customFormat="false" ht="13.8" hidden="false" customHeight="false" outlineLevel="0" collapsed="false">
      <c r="A3259" s="429" t="s">
        <v>2712</v>
      </c>
      <c r="B3259" s="19" t="n">
        <v>13.09</v>
      </c>
      <c r="C3259" s="363" t="s">
        <v>10446</v>
      </c>
      <c r="D3259" s="19" t="s">
        <v>8766</v>
      </c>
      <c r="E3259" s="19" t="s">
        <v>10447</v>
      </c>
      <c r="F3259" s="19" t="s">
        <v>10448</v>
      </c>
      <c r="G3259" s="19" t="s">
        <v>134</v>
      </c>
      <c r="H3259" s="97"/>
      <c r="I3259" s="97"/>
      <c r="J3259" s="97"/>
      <c r="K3259" s="97"/>
      <c r="L3259" s="97"/>
      <c r="M3259" s="97"/>
      <c r="N3259" s="97"/>
      <c r="O3259" s="451" t="s">
        <v>10449</v>
      </c>
      <c r="P3259" s="19" t="n">
        <v>1</v>
      </c>
      <c r="Q3259" s="15" t="s">
        <v>45</v>
      </c>
    </row>
    <row r="3260" customFormat="false" ht="13.8" hidden="false" customHeight="false" outlineLevel="0" collapsed="false">
      <c r="A3260" s="91" t="s">
        <v>10450</v>
      </c>
      <c r="B3260" s="91" t="s">
        <v>10450</v>
      </c>
      <c r="C3260" s="91" t="s">
        <v>10451</v>
      </c>
      <c r="D3260" s="91" t="s">
        <v>476</v>
      </c>
      <c r="E3260" s="19" t="s">
        <v>10452</v>
      </c>
      <c r="F3260" s="91" t="s">
        <v>10450</v>
      </c>
      <c r="G3260" s="19" t="s">
        <v>788</v>
      </c>
      <c r="H3260" s="97"/>
      <c r="I3260" s="97"/>
      <c r="J3260" s="97"/>
      <c r="K3260" s="97"/>
      <c r="L3260" s="97"/>
      <c r="M3260" s="97"/>
      <c r="N3260" s="97"/>
      <c r="O3260" s="247" t="s">
        <v>10453</v>
      </c>
      <c r="P3260" s="19" t="n">
        <v>1</v>
      </c>
      <c r="Q3260" s="15" t="s">
        <v>45</v>
      </c>
    </row>
    <row r="3261" customFormat="false" ht="13.8" hidden="false" customHeight="false" outlineLevel="0" collapsed="false">
      <c r="A3261" s="429" t="s">
        <v>2903</v>
      </c>
      <c r="B3261" s="19" t="s">
        <v>1109</v>
      </c>
      <c r="C3261" s="19" t="s">
        <v>10454</v>
      </c>
      <c r="D3261" s="19" t="s">
        <v>53</v>
      </c>
      <c r="E3261" s="91" t="s">
        <v>10455</v>
      </c>
      <c r="F3261" s="19" t="s">
        <v>10448</v>
      </c>
      <c r="G3261" s="19" t="n">
        <v>5700</v>
      </c>
      <c r="H3261" s="97"/>
      <c r="I3261" s="97"/>
      <c r="J3261" s="97"/>
      <c r="K3261" s="97"/>
      <c r="L3261" s="97"/>
      <c r="M3261" s="19" t="s">
        <v>10456</v>
      </c>
      <c r="N3261" s="20" t="n">
        <v>43358</v>
      </c>
      <c r="O3261" s="662" t="s">
        <v>1187</v>
      </c>
      <c r="P3261" s="19" t="n">
        <v>1</v>
      </c>
      <c r="Q3261" s="15" t="s">
        <v>45</v>
      </c>
    </row>
    <row r="3262" customFormat="false" ht="13.8" hidden="false" customHeight="false" outlineLevel="0" collapsed="false">
      <c r="A3262" s="429" t="s">
        <v>2768</v>
      </c>
      <c r="B3262" s="20" t="n">
        <v>43173</v>
      </c>
      <c r="C3262" s="19" t="s">
        <v>10457</v>
      </c>
      <c r="D3262" s="91" t="s">
        <v>476</v>
      </c>
      <c r="E3262" s="91" t="s">
        <v>10458</v>
      </c>
      <c r="F3262" s="19" t="s">
        <v>10459</v>
      </c>
      <c r="G3262" s="19" t="n">
        <v>6100</v>
      </c>
      <c r="H3262" s="97"/>
      <c r="I3262" s="97"/>
      <c r="J3262" s="97"/>
      <c r="K3262" s="97"/>
      <c r="L3262" s="97"/>
      <c r="M3262" s="19" t="s">
        <v>10460</v>
      </c>
      <c r="N3262" s="20" t="n">
        <v>43358</v>
      </c>
      <c r="O3262" s="662" t="s">
        <v>1187</v>
      </c>
      <c r="P3262" s="19" t="n">
        <v>1</v>
      </c>
      <c r="Q3262" s="15" t="s">
        <v>45</v>
      </c>
    </row>
    <row r="3263" customFormat="false" ht="13.8" hidden="false" customHeight="false" outlineLevel="0" collapsed="false">
      <c r="A3263" s="429" t="s">
        <v>2912</v>
      </c>
      <c r="B3263" s="19" t="n">
        <v>14.12</v>
      </c>
      <c r="C3263" s="19" t="s">
        <v>10461</v>
      </c>
      <c r="D3263" s="19" t="s">
        <v>8766</v>
      </c>
      <c r="E3263" s="15" t="s">
        <v>10462</v>
      </c>
      <c r="F3263" s="19" t="s">
        <v>10463</v>
      </c>
      <c r="G3263" s="19" t="n">
        <v>5400</v>
      </c>
      <c r="H3263" s="97"/>
      <c r="I3263" s="97"/>
      <c r="J3263" s="97"/>
      <c r="K3263" s="97"/>
      <c r="L3263" s="97"/>
      <c r="M3263" s="19" t="s">
        <v>10464</v>
      </c>
      <c r="N3263" s="19" t="n">
        <v>13.09</v>
      </c>
      <c r="O3263" s="662" t="s">
        <v>1187</v>
      </c>
      <c r="P3263" s="19" t="n">
        <v>1</v>
      </c>
      <c r="Q3263" s="15" t="s">
        <v>45</v>
      </c>
    </row>
    <row r="3264" customFormat="false" ht="13.8" hidden="false" customHeight="false" outlineLevel="0" collapsed="false">
      <c r="A3264" s="429" t="s">
        <v>2918</v>
      </c>
      <c r="B3264" s="19" t="s">
        <v>10465</v>
      </c>
      <c r="C3264" s="324" t="s">
        <v>10466</v>
      </c>
      <c r="D3264" s="91" t="s">
        <v>476</v>
      </c>
      <c r="E3264" s="91" t="s">
        <v>10467</v>
      </c>
      <c r="F3264" s="19" t="s">
        <v>10468</v>
      </c>
      <c r="H3264" s="19" t="s">
        <v>5156</v>
      </c>
      <c r="I3264" s="97"/>
      <c r="J3264" s="97"/>
      <c r="K3264" s="97"/>
      <c r="L3264" s="97"/>
      <c r="M3264" s="19" t="s">
        <v>9850</v>
      </c>
      <c r="N3264" s="20" t="n">
        <v>43358</v>
      </c>
      <c r="O3264" s="708" t="s">
        <v>10469</v>
      </c>
      <c r="P3264" s="19" t="n">
        <v>1</v>
      </c>
      <c r="Q3264" s="15" t="s">
        <v>45</v>
      </c>
    </row>
    <row r="3265" customFormat="false" ht="13.8" hidden="false" customHeight="false" outlineLevel="0" collapsed="false">
      <c r="A3265" s="429" t="s">
        <v>2922</v>
      </c>
      <c r="B3265" s="19" t="s">
        <v>2598</v>
      </c>
      <c r="C3265" s="91" t="s">
        <v>10470</v>
      </c>
      <c r="D3265" s="19" t="s">
        <v>53</v>
      </c>
      <c r="E3265" s="91" t="s">
        <v>10471</v>
      </c>
      <c r="F3265" s="91" t="s">
        <v>10472</v>
      </c>
      <c r="G3265" s="19" t="n">
        <v>3700</v>
      </c>
      <c r="H3265" s="97"/>
      <c r="I3265" s="97"/>
      <c r="J3265" s="97"/>
      <c r="K3265" s="97"/>
      <c r="L3265" s="97"/>
      <c r="M3265" s="19" t="s">
        <v>10473</v>
      </c>
      <c r="N3265" s="20" t="n">
        <v>43357</v>
      </c>
      <c r="O3265" s="662" t="s">
        <v>1187</v>
      </c>
      <c r="P3265" s="19" t="n">
        <v>1</v>
      </c>
      <c r="Q3265" s="15" t="s">
        <v>45</v>
      </c>
    </row>
    <row r="3266" customFormat="false" ht="13.8" hidden="false" customHeight="false" outlineLevel="0" collapsed="false">
      <c r="A3266" s="429" t="s">
        <v>2927</v>
      </c>
      <c r="B3266" s="91" t="s">
        <v>10474</v>
      </c>
      <c r="C3266" s="91" t="s">
        <v>10475</v>
      </c>
      <c r="D3266" s="91" t="s">
        <v>476</v>
      </c>
      <c r="E3266" s="19" t="s">
        <v>10476</v>
      </c>
      <c r="F3266" s="97"/>
      <c r="G3266" s="19"/>
      <c r="H3266" s="324" t="n">
        <v>7500</v>
      </c>
      <c r="K3266" s="97"/>
      <c r="M3266" s="24" t="s">
        <v>10477</v>
      </c>
      <c r="N3266" s="20" t="n">
        <v>43357</v>
      </c>
      <c r="O3266" s="660" t="s">
        <v>10478</v>
      </c>
      <c r="P3266" s="97"/>
      <c r="Q3266" s="15" t="s">
        <v>45</v>
      </c>
    </row>
    <row r="3267" customFormat="false" ht="13.8" hidden="false" customHeight="false" outlineLevel="0" collapsed="false">
      <c r="A3267" s="429" t="s">
        <v>2997</v>
      </c>
      <c r="B3267" s="91"/>
      <c r="C3267" s="57" t="s">
        <v>10479</v>
      </c>
      <c r="D3267" s="639"/>
      <c r="E3267" s="112"/>
      <c r="F3267" s="112"/>
      <c r="G3267" s="112"/>
      <c r="H3267" s="112"/>
      <c r="I3267" s="112"/>
      <c r="J3267" s="112"/>
      <c r="K3267" s="112"/>
      <c r="L3267" s="112"/>
      <c r="M3267" s="112"/>
      <c r="N3267" s="112"/>
      <c r="O3267" s="57" t="s">
        <v>10479</v>
      </c>
      <c r="P3267" s="19" t="n">
        <v>1</v>
      </c>
      <c r="Q3267" s="15" t="s">
        <v>45</v>
      </c>
    </row>
    <row r="3268" customFormat="false" ht="13.8" hidden="false" customHeight="false" outlineLevel="0" collapsed="false">
      <c r="A3268" s="429" t="s">
        <v>3003</v>
      </c>
      <c r="B3268" s="91" t="s">
        <v>691</v>
      </c>
      <c r="C3268" s="19" t="s">
        <v>10480</v>
      </c>
      <c r="D3268" s="19" t="s">
        <v>53</v>
      </c>
      <c r="E3268" s="91" t="s">
        <v>10481</v>
      </c>
      <c r="F3268" s="91" t="s">
        <v>10482</v>
      </c>
      <c r="G3268" s="97"/>
      <c r="H3268" s="97"/>
      <c r="I3268" s="97"/>
      <c r="J3268" s="97"/>
      <c r="K3268" s="97"/>
      <c r="L3268" s="97"/>
      <c r="M3268" s="97"/>
      <c r="N3268" s="97"/>
      <c r="O3268" s="709" t="s">
        <v>10483</v>
      </c>
      <c r="P3268" s="19" t="n">
        <v>1</v>
      </c>
      <c r="Q3268" s="15" t="s">
        <v>45</v>
      </c>
    </row>
    <row r="3269" customFormat="false" ht="13.8" hidden="false" customHeight="false" outlineLevel="0" collapsed="false">
      <c r="A3269" s="429" t="s">
        <v>3154</v>
      </c>
      <c r="B3269" s="19" t="n">
        <v>17.11</v>
      </c>
      <c r="C3269" s="19" t="s">
        <v>10484</v>
      </c>
      <c r="D3269" s="91" t="s">
        <v>476</v>
      </c>
      <c r="E3269" s="91" t="s">
        <v>10485</v>
      </c>
      <c r="F3269" s="19" t="s">
        <v>10486</v>
      </c>
      <c r="G3269" s="19" t="n">
        <v>4500</v>
      </c>
      <c r="H3269" s="97"/>
      <c r="I3269" s="97"/>
      <c r="J3269" s="97"/>
      <c r="K3269" s="97"/>
      <c r="L3269" s="97"/>
      <c r="M3269" s="19" t="s">
        <v>10487</v>
      </c>
      <c r="N3269" s="19" t="n">
        <v>13.09</v>
      </c>
      <c r="O3269" s="660" t="s">
        <v>10478</v>
      </c>
      <c r="P3269" s="19" t="n">
        <v>1</v>
      </c>
      <c r="Q3269" s="15" t="s">
        <v>45</v>
      </c>
    </row>
    <row r="3270" customFormat="false" ht="13.8" hidden="false" customHeight="false" outlineLevel="0" collapsed="false">
      <c r="A3270" s="429" t="s">
        <v>3158</v>
      </c>
      <c r="B3270" s="19" t="n">
        <v>17.13</v>
      </c>
      <c r="C3270" s="19" t="s">
        <v>10488</v>
      </c>
      <c r="D3270" s="19" t="s">
        <v>9160</v>
      </c>
      <c r="E3270" s="15" t="s">
        <v>10489</v>
      </c>
      <c r="F3270" s="19" t="s">
        <v>10490</v>
      </c>
      <c r="G3270" s="19" t="s">
        <v>949</v>
      </c>
      <c r="H3270" s="97"/>
      <c r="I3270" s="97"/>
      <c r="J3270" s="97"/>
      <c r="K3270" s="97"/>
      <c r="L3270" s="97"/>
      <c r="M3270" s="97"/>
      <c r="N3270" s="97"/>
      <c r="O3270" s="191" t="s">
        <v>10491</v>
      </c>
      <c r="P3270" s="19" t="n">
        <v>1</v>
      </c>
      <c r="Q3270" s="15" t="s">
        <v>45</v>
      </c>
    </row>
    <row r="3271" customFormat="false" ht="13.8" hidden="false" customHeight="false" outlineLevel="0" collapsed="false">
      <c r="A3271" s="429" t="s">
        <v>3161</v>
      </c>
      <c r="B3271" s="19" t="s">
        <v>294</v>
      </c>
      <c r="C3271" s="19" t="s">
        <v>10492</v>
      </c>
      <c r="D3271" s="19" t="s">
        <v>53</v>
      </c>
      <c r="E3271" s="91" t="s">
        <v>10493</v>
      </c>
      <c r="F3271" s="97"/>
      <c r="G3271" s="19" t="s">
        <v>2594</v>
      </c>
      <c r="H3271" s="97"/>
      <c r="I3271" s="97"/>
      <c r="J3271" s="97"/>
      <c r="K3271" s="97"/>
      <c r="L3271" s="97"/>
      <c r="M3271" s="97"/>
      <c r="N3271" s="97"/>
      <c r="O3271" s="660" t="s">
        <v>10478</v>
      </c>
      <c r="P3271" s="19" t="n">
        <v>1</v>
      </c>
      <c r="Q3271" s="15" t="s">
        <v>45</v>
      </c>
    </row>
    <row r="3272" customFormat="false" ht="13.8" hidden="false" customHeight="false" outlineLevel="0" collapsed="false">
      <c r="A3272" s="429" t="s">
        <v>3165</v>
      </c>
      <c r="B3272" s="19" t="s">
        <v>10494</v>
      </c>
      <c r="C3272" s="349" t="s">
        <v>10495</v>
      </c>
      <c r="D3272" s="19" t="s">
        <v>10496</v>
      </c>
      <c r="E3272" s="97"/>
      <c r="F3272" s="97"/>
      <c r="G3272" s="97"/>
      <c r="H3272" s="97"/>
      <c r="I3272" s="97"/>
      <c r="J3272" s="97"/>
      <c r="K3272" s="97"/>
      <c r="L3272" s="97"/>
      <c r="M3272" s="19"/>
      <c r="N3272" s="97"/>
      <c r="O3272" s="347" t="s">
        <v>771</v>
      </c>
      <c r="P3272" s="19" t="n">
        <v>1</v>
      </c>
      <c r="Q3272" s="15" t="s">
        <v>45</v>
      </c>
    </row>
    <row r="3273" customFormat="false" ht="13.8" hidden="false" customHeight="false" outlineLevel="0" collapsed="false">
      <c r="A3273" s="19" t="s">
        <v>10497</v>
      </c>
      <c r="B3273" s="19" t="s">
        <v>10497</v>
      </c>
      <c r="C3273" s="19" t="s">
        <v>10497</v>
      </c>
      <c r="D3273" s="19" t="s">
        <v>10497</v>
      </c>
      <c r="E3273" s="19" t="s">
        <v>10497</v>
      </c>
      <c r="F3273" s="19" t="s">
        <v>10497</v>
      </c>
      <c r="G3273" s="19" t="s">
        <v>10497</v>
      </c>
      <c r="H3273" s="19" t="s">
        <v>908</v>
      </c>
      <c r="I3273" s="97"/>
      <c r="J3273" s="97"/>
      <c r="K3273" s="97"/>
      <c r="L3273" s="97"/>
      <c r="M3273" s="19" t="s">
        <v>10497</v>
      </c>
      <c r="N3273" s="19" t="s">
        <v>10497</v>
      </c>
      <c r="O3273" s="705" t="s">
        <v>4837</v>
      </c>
      <c r="P3273" s="19" t="n">
        <v>1</v>
      </c>
      <c r="Q3273" s="15" t="s">
        <v>45</v>
      </c>
    </row>
    <row r="3274" customFormat="false" ht="13.8" hidden="false" customHeight="false" outlineLevel="0" collapsed="false">
      <c r="A3274" s="3" t="s">
        <v>34</v>
      </c>
      <c r="B3274" s="59" t="s">
        <v>1</v>
      </c>
      <c r="C3274" s="4" t="s">
        <v>35</v>
      </c>
      <c r="D3274" s="4" t="s">
        <v>3</v>
      </c>
      <c r="E3274" s="4" t="s">
        <v>1021</v>
      </c>
      <c r="F3274" s="5" t="s">
        <v>10096</v>
      </c>
      <c r="G3274" s="4" t="s">
        <v>38</v>
      </c>
      <c r="H3274" s="6" t="s">
        <v>39</v>
      </c>
      <c r="I3274" s="6"/>
      <c r="J3274" s="6"/>
      <c r="K3274" s="6" t="s">
        <v>40</v>
      </c>
      <c r="L3274" s="6"/>
      <c r="M3274" s="4" t="s">
        <v>41</v>
      </c>
      <c r="N3274" s="6" t="s">
        <v>42</v>
      </c>
      <c r="O3274" s="370" t="s">
        <v>43</v>
      </c>
      <c r="P3274" s="4" t="s">
        <v>44</v>
      </c>
      <c r="Q3274" s="15" t="s">
        <v>45</v>
      </c>
    </row>
    <row r="3275" customFormat="false" ht="13.8" hidden="false" customHeight="false" outlineLevel="0" collapsed="false">
      <c r="A3275" s="105" t="n">
        <v>43357</v>
      </c>
      <c r="B3275" s="465" t="s">
        <v>394</v>
      </c>
      <c r="C3275" s="9"/>
      <c r="D3275" s="9"/>
      <c r="E3275" s="10"/>
      <c r="F3275" s="11" t="n">
        <f aca="false">G3275+H3275+K3275</f>
        <v>154800</v>
      </c>
      <c r="G3275" s="12" t="n">
        <f aca="false">SUM(G3276:G3320)</f>
        <v>120800</v>
      </c>
      <c r="H3275" s="115" t="n">
        <f aca="false">SUM(H3276:H3316)</f>
        <v>34000</v>
      </c>
      <c r="I3275" s="12"/>
      <c r="J3275" s="12"/>
      <c r="K3275" s="12" t="n">
        <f aca="false">SUM(K3276:K3310)</f>
        <v>0</v>
      </c>
      <c r="L3275" s="12"/>
      <c r="M3275" s="466"/>
      <c r="N3275" s="466"/>
      <c r="O3275" s="9"/>
      <c r="P3275" s="12" t="n">
        <f aca="false">SUM(P3276:P25224)</f>
        <v>1.23809641883964E+026</v>
      </c>
      <c r="Q3275" s="15" t="s">
        <v>45</v>
      </c>
    </row>
    <row r="3276" customFormat="false" ht="13.8" hidden="false" customHeight="false" outlineLevel="0" collapsed="false">
      <c r="A3276" s="348" t="s">
        <v>2931</v>
      </c>
      <c r="B3276" s="19" t="s">
        <v>5393</v>
      </c>
      <c r="C3276" s="19" t="s">
        <v>10498</v>
      </c>
      <c r="D3276" s="91" t="s">
        <v>476</v>
      </c>
      <c r="E3276" s="91" t="s">
        <v>10499</v>
      </c>
      <c r="F3276" s="19" t="s">
        <v>10500</v>
      </c>
      <c r="G3276" s="19" t="s">
        <v>1464</v>
      </c>
      <c r="H3276" s="97"/>
      <c r="I3276" s="97"/>
      <c r="J3276" s="97"/>
      <c r="K3276" s="97"/>
      <c r="L3276" s="97"/>
      <c r="M3276" s="97"/>
      <c r="N3276" s="97"/>
      <c r="O3276" s="710" t="s">
        <v>10501</v>
      </c>
      <c r="P3276" s="19" t="n">
        <v>1</v>
      </c>
      <c r="Q3276" s="15" t="s">
        <v>45</v>
      </c>
    </row>
    <row r="3277" customFormat="false" ht="13.8" hidden="false" customHeight="false" outlineLevel="0" collapsed="false">
      <c r="A3277" s="348" t="s">
        <v>2861</v>
      </c>
      <c r="B3277" s="19" t="s">
        <v>10502</v>
      </c>
      <c r="C3277" s="91" t="s">
        <v>10503</v>
      </c>
      <c r="D3277" s="91" t="s">
        <v>476</v>
      </c>
      <c r="E3277" s="91" t="s">
        <v>10504</v>
      </c>
      <c r="F3277" s="19" t="s">
        <v>10505</v>
      </c>
      <c r="G3277" s="97"/>
      <c r="H3277" s="97"/>
      <c r="I3277" s="97"/>
      <c r="J3277" s="97"/>
      <c r="K3277" s="97"/>
      <c r="L3277" s="97"/>
      <c r="M3277" s="97"/>
      <c r="N3277" s="97"/>
      <c r="O3277" s="191" t="s">
        <v>10506</v>
      </c>
      <c r="P3277" s="19" t="n">
        <v>1</v>
      </c>
      <c r="Q3277" s="15" t="s">
        <v>45</v>
      </c>
    </row>
    <row r="3278" customFormat="false" ht="13.8" hidden="false" customHeight="false" outlineLevel="0" collapsed="false">
      <c r="A3278" s="348" t="s">
        <v>2683</v>
      </c>
      <c r="B3278" s="110" t="n">
        <v>0.395833333333333</v>
      </c>
      <c r="C3278" s="19" t="s">
        <v>10507</v>
      </c>
      <c r="D3278" s="19" t="s">
        <v>110</v>
      </c>
      <c r="E3278" s="19" t="s">
        <v>10508</v>
      </c>
      <c r="F3278" s="19" t="s">
        <v>102</v>
      </c>
      <c r="G3278" s="19" t="s">
        <v>4061</v>
      </c>
      <c r="H3278" s="97"/>
      <c r="I3278" s="97"/>
      <c r="J3278" s="97"/>
      <c r="K3278" s="97"/>
      <c r="L3278" s="97"/>
      <c r="M3278" s="97"/>
      <c r="N3278" s="97"/>
      <c r="O3278" s="247" t="s">
        <v>10509</v>
      </c>
      <c r="P3278" s="19" t="n">
        <v>1</v>
      </c>
      <c r="Q3278" s="15" t="s">
        <v>45</v>
      </c>
    </row>
    <row r="3279" customFormat="false" ht="13.8" hidden="false" customHeight="false" outlineLevel="0" collapsed="false">
      <c r="A3279" s="348" t="s">
        <v>2870</v>
      </c>
      <c r="B3279" s="110" t="n">
        <v>0.4</v>
      </c>
      <c r="C3279" s="19" t="s">
        <v>10510</v>
      </c>
      <c r="D3279" s="19" t="s">
        <v>110</v>
      </c>
      <c r="E3279" s="19" t="s">
        <v>3739</v>
      </c>
      <c r="F3279" s="19" t="s">
        <v>10511</v>
      </c>
      <c r="G3279" s="19" t="s">
        <v>614</v>
      </c>
      <c r="H3279" s="97"/>
      <c r="I3279" s="97"/>
      <c r="J3279" s="97"/>
      <c r="K3279" s="97"/>
      <c r="L3279" s="97"/>
      <c r="M3279" s="97"/>
      <c r="N3279" s="97"/>
      <c r="O3279" s="251" t="s">
        <v>10512</v>
      </c>
      <c r="P3279" s="19" t="n">
        <v>1</v>
      </c>
      <c r="Q3279" s="15" t="s">
        <v>45</v>
      </c>
    </row>
    <row r="3280" customFormat="false" ht="13.8" hidden="false" customHeight="false" outlineLevel="0" collapsed="false">
      <c r="A3280" s="348" t="s">
        <v>2877</v>
      </c>
      <c r="B3280" s="110" t="n">
        <v>0.399305555555556</v>
      </c>
      <c r="C3280" s="19" t="s">
        <v>10513</v>
      </c>
      <c r="D3280" s="19" t="s">
        <v>10514</v>
      </c>
      <c r="E3280" s="91" t="s">
        <v>10515</v>
      </c>
      <c r="F3280" s="19" t="s">
        <v>102</v>
      </c>
      <c r="G3280" s="19" t="s">
        <v>328</v>
      </c>
      <c r="H3280" s="97"/>
      <c r="I3280" s="97"/>
      <c r="J3280" s="97"/>
      <c r="K3280" s="97"/>
      <c r="L3280" s="97"/>
      <c r="M3280" s="97"/>
      <c r="N3280" s="97"/>
      <c r="O3280" s="141" t="s">
        <v>690</v>
      </c>
      <c r="P3280" s="97"/>
      <c r="Q3280" s="15" t="s">
        <v>45</v>
      </c>
    </row>
    <row r="3281" customFormat="false" ht="13.8" hidden="false" customHeight="false" outlineLevel="0" collapsed="false">
      <c r="A3281" s="348" t="s">
        <v>2953</v>
      </c>
      <c r="B3281" s="110" t="n">
        <v>0.405555555555556</v>
      </c>
      <c r="C3281" s="19" t="s">
        <v>10516</v>
      </c>
      <c r="D3281" s="19" t="s">
        <v>110</v>
      </c>
      <c r="E3281" s="19" t="s">
        <v>10517</v>
      </c>
      <c r="F3281" s="19" t="s">
        <v>10518</v>
      </c>
      <c r="G3281" s="19" t="s">
        <v>3615</v>
      </c>
      <c r="H3281" s="97"/>
      <c r="I3281" s="97"/>
      <c r="J3281" s="97"/>
      <c r="K3281" s="97"/>
      <c r="L3281" s="97"/>
      <c r="M3281" s="97"/>
      <c r="N3281" s="97"/>
      <c r="O3281" s="426" t="s">
        <v>10519</v>
      </c>
      <c r="P3281" s="19" t="n">
        <v>1</v>
      </c>
      <c r="Q3281" s="15" t="s">
        <v>45</v>
      </c>
    </row>
    <row r="3282" customFormat="false" ht="13.8" hidden="false" customHeight="false" outlineLevel="0" collapsed="false">
      <c r="A3282" s="348" t="s">
        <v>2700</v>
      </c>
      <c r="B3282" s="20" t="n">
        <v>43230</v>
      </c>
      <c r="C3282" s="19" t="s">
        <v>10520</v>
      </c>
      <c r="D3282" s="91" t="s">
        <v>476</v>
      </c>
      <c r="E3282" s="91" t="s">
        <v>10521</v>
      </c>
      <c r="F3282" s="91" t="s">
        <v>10522</v>
      </c>
      <c r="G3282" s="19" t="n">
        <v>8800</v>
      </c>
      <c r="H3282" s="97"/>
      <c r="I3282" s="97"/>
      <c r="J3282" s="97"/>
      <c r="K3282" s="97"/>
      <c r="L3282" s="97"/>
      <c r="M3282" s="97"/>
      <c r="N3282" s="20" t="n">
        <v>43358</v>
      </c>
      <c r="O3282" s="660" t="s">
        <v>10478</v>
      </c>
      <c r="P3282" s="97"/>
      <c r="Q3282" s="15" t="s">
        <v>45</v>
      </c>
    </row>
    <row r="3283" customFormat="false" ht="13.8" hidden="false" customHeight="false" outlineLevel="0" collapsed="false">
      <c r="A3283" s="348" t="s">
        <v>2825</v>
      </c>
      <c r="B3283" s="110" t="n">
        <v>0.41875</v>
      </c>
      <c r="C3283" s="19" t="s">
        <v>10523</v>
      </c>
      <c r="D3283" s="19" t="s">
        <v>10514</v>
      </c>
      <c r="E3283" s="91" t="s">
        <v>10524</v>
      </c>
      <c r="F3283" s="100" t="s">
        <v>10525</v>
      </c>
      <c r="G3283" s="19" t="s">
        <v>3931</v>
      </c>
      <c r="H3283" s="97"/>
      <c r="I3283" s="97"/>
      <c r="J3283" s="97"/>
      <c r="K3283" s="97"/>
      <c r="L3283" s="97"/>
      <c r="M3283" s="97"/>
      <c r="N3283" s="97"/>
      <c r="O3283" s="484" t="s">
        <v>10526</v>
      </c>
      <c r="P3283" s="19" t="n">
        <v>1</v>
      </c>
      <c r="Q3283" s="15" t="s">
        <v>45</v>
      </c>
    </row>
    <row r="3284" customFormat="false" ht="13.8" hidden="false" customHeight="false" outlineLevel="0" collapsed="false">
      <c r="A3284" s="348" t="s">
        <v>2707</v>
      </c>
      <c r="B3284" s="19" t="s">
        <v>1483</v>
      </c>
      <c r="C3284" s="19" t="n">
        <v>89299007362</v>
      </c>
      <c r="D3284" s="91" t="s">
        <v>476</v>
      </c>
      <c r="E3284" s="19" t="s">
        <v>10527</v>
      </c>
      <c r="F3284" s="19" t="s">
        <v>10528</v>
      </c>
      <c r="G3284" s="19" t="s">
        <v>5533</v>
      </c>
      <c r="H3284" s="97"/>
      <c r="I3284" s="97"/>
      <c r="J3284" s="97"/>
      <c r="K3284" s="97"/>
      <c r="L3284" s="97"/>
      <c r="M3284" s="97"/>
      <c r="N3284" s="97"/>
      <c r="O3284" s="342" t="s">
        <v>10529</v>
      </c>
      <c r="P3284" s="19" t="n">
        <v>1</v>
      </c>
      <c r="Q3284" s="15" t="s">
        <v>45</v>
      </c>
    </row>
    <row r="3285" customFormat="false" ht="13.8" hidden="false" customHeight="false" outlineLevel="0" collapsed="false">
      <c r="A3285" s="348" t="s">
        <v>2712</v>
      </c>
      <c r="B3285" s="19" t="s">
        <v>113</v>
      </c>
      <c r="C3285" s="19" t="s">
        <v>10530</v>
      </c>
      <c r="D3285" s="19" t="s">
        <v>53</v>
      </c>
      <c r="E3285" s="91" t="s">
        <v>10531</v>
      </c>
      <c r="F3285" s="19" t="s">
        <v>102</v>
      </c>
      <c r="G3285" s="19" t="s">
        <v>3615</v>
      </c>
      <c r="H3285" s="97"/>
      <c r="I3285" s="97"/>
      <c r="J3285" s="97"/>
      <c r="K3285" s="97"/>
      <c r="L3285" s="97"/>
      <c r="M3285" s="97"/>
      <c r="N3285" s="97"/>
      <c r="O3285" s="152" t="s">
        <v>10532</v>
      </c>
      <c r="P3285" s="19" t="n">
        <v>1</v>
      </c>
      <c r="Q3285" s="15" t="s">
        <v>45</v>
      </c>
    </row>
    <row r="3286" customFormat="false" ht="13.8" hidden="false" customHeight="false" outlineLevel="0" collapsed="false">
      <c r="A3286" s="348" t="s">
        <v>2898</v>
      </c>
      <c r="B3286" s="19" t="s">
        <v>449</v>
      </c>
      <c r="C3286" s="91" t="s">
        <v>10533</v>
      </c>
      <c r="D3286" s="19" t="s">
        <v>53</v>
      </c>
      <c r="E3286" s="91" t="s">
        <v>10534</v>
      </c>
      <c r="F3286" s="19" t="s">
        <v>5574</v>
      </c>
      <c r="G3286" s="19" t="s">
        <v>259</v>
      </c>
      <c r="H3286" s="97"/>
      <c r="I3286" s="97"/>
      <c r="J3286" s="97"/>
      <c r="K3286" s="97"/>
      <c r="L3286" s="97"/>
      <c r="M3286" s="97"/>
      <c r="N3286" s="97"/>
      <c r="O3286" s="494" t="s">
        <v>10535</v>
      </c>
      <c r="P3286" s="19" t="n">
        <v>1</v>
      </c>
      <c r="Q3286" s="15" t="s">
        <v>45</v>
      </c>
    </row>
    <row r="3287" customFormat="false" ht="13.8" hidden="false" customHeight="false" outlineLevel="0" collapsed="false">
      <c r="A3287" s="348" t="s">
        <v>2903</v>
      </c>
      <c r="B3287" s="19" t="s">
        <v>457</v>
      </c>
      <c r="C3287" s="19" t="s">
        <v>10536</v>
      </c>
      <c r="D3287" s="19" t="s">
        <v>53</v>
      </c>
      <c r="E3287" s="91" t="s">
        <v>10537</v>
      </c>
      <c r="F3287" s="19" t="s">
        <v>102</v>
      </c>
      <c r="G3287" s="19" t="s">
        <v>6237</v>
      </c>
      <c r="H3287" s="97"/>
      <c r="I3287" s="97"/>
      <c r="J3287" s="97"/>
      <c r="K3287" s="97"/>
      <c r="L3287" s="97"/>
      <c r="M3287" s="97"/>
      <c r="N3287" s="97"/>
      <c r="O3287" s="494" t="s">
        <v>10538</v>
      </c>
      <c r="P3287" s="19" t="n">
        <v>1</v>
      </c>
      <c r="Q3287" s="15" t="s">
        <v>45</v>
      </c>
    </row>
    <row r="3288" customFormat="false" ht="13.8" hidden="false" customHeight="false" outlineLevel="0" collapsed="false">
      <c r="A3288" s="348" t="s">
        <v>2768</v>
      </c>
      <c r="B3288" s="19" t="s">
        <v>930</v>
      </c>
      <c r="C3288" s="553" t="s">
        <v>10539</v>
      </c>
      <c r="D3288" s="91" t="s">
        <v>476</v>
      </c>
      <c r="E3288" s="19" t="s">
        <v>10540</v>
      </c>
      <c r="F3288" s="19" t="s">
        <v>48</v>
      </c>
      <c r="G3288" s="97"/>
      <c r="H3288" s="19" t="n">
        <v>24000</v>
      </c>
      <c r="I3288" s="97"/>
      <c r="J3288" s="97"/>
      <c r="K3288" s="97"/>
      <c r="L3288" s="97"/>
      <c r="M3288" s="97"/>
      <c r="N3288" s="97"/>
      <c r="O3288" s="660" t="s">
        <v>10478</v>
      </c>
      <c r="P3288" s="19" t="n">
        <v>1</v>
      </c>
      <c r="Q3288" s="15" t="s">
        <v>45</v>
      </c>
    </row>
    <row r="3289" customFormat="false" ht="13.8" hidden="false" customHeight="false" outlineLevel="0" collapsed="false">
      <c r="A3289" s="348" t="s">
        <v>2912</v>
      </c>
      <c r="B3289" s="19" t="s">
        <v>556</v>
      </c>
      <c r="C3289" s="91" t="s">
        <v>10541</v>
      </c>
      <c r="D3289" s="91" t="s">
        <v>476</v>
      </c>
      <c r="E3289" s="91" t="s">
        <v>10542</v>
      </c>
      <c r="F3289" s="91" t="s">
        <v>10543</v>
      </c>
      <c r="G3289" s="97"/>
      <c r="H3289" s="97"/>
      <c r="I3289" s="97"/>
      <c r="J3289" s="97"/>
      <c r="K3289" s="97"/>
      <c r="L3289" s="97"/>
      <c r="M3289" s="97"/>
      <c r="N3289" s="97"/>
      <c r="O3289" s="98" t="s">
        <v>10544</v>
      </c>
      <c r="P3289" s="19" t="n">
        <v>1</v>
      </c>
      <c r="Q3289" s="15" t="s">
        <v>45</v>
      </c>
    </row>
    <row r="3290" customFormat="false" ht="13.8" hidden="false" customHeight="false" outlineLevel="0" collapsed="false">
      <c r="A3290" s="348" t="s">
        <v>2918</v>
      </c>
      <c r="B3290" s="19" t="s">
        <v>1505</v>
      </c>
      <c r="C3290" s="19" t="s">
        <v>10545</v>
      </c>
      <c r="D3290" s="19" t="s">
        <v>53</v>
      </c>
      <c r="E3290" s="91" t="s">
        <v>10546</v>
      </c>
      <c r="F3290" s="19" t="s">
        <v>10547</v>
      </c>
      <c r="G3290" s="19" t="s">
        <v>1001</v>
      </c>
      <c r="H3290" s="97"/>
      <c r="I3290" s="97"/>
      <c r="J3290" s="97"/>
      <c r="K3290" s="97"/>
      <c r="L3290" s="97"/>
      <c r="M3290" s="97"/>
      <c r="N3290" s="97"/>
      <c r="O3290" s="247" t="s">
        <v>10548</v>
      </c>
      <c r="P3290" s="19" t="n">
        <v>1</v>
      </c>
      <c r="Q3290" s="15" t="s">
        <v>45</v>
      </c>
    </row>
    <row r="3291" customFormat="false" ht="13.8" hidden="false" customHeight="false" outlineLevel="0" collapsed="false">
      <c r="A3291" s="348" t="s">
        <v>2922</v>
      </c>
      <c r="B3291" s="19" t="s">
        <v>589</v>
      </c>
      <c r="C3291" s="19" t="n">
        <v>79262099600</v>
      </c>
      <c r="D3291" s="19" t="s">
        <v>53</v>
      </c>
      <c r="E3291" s="97"/>
      <c r="F3291" s="97"/>
      <c r="G3291" s="97"/>
      <c r="H3291" s="97"/>
      <c r="I3291" s="97"/>
      <c r="J3291" s="97"/>
      <c r="K3291" s="97"/>
      <c r="L3291" s="97"/>
      <c r="M3291" s="97"/>
      <c r="N3291" s="97"/>
      <c r="O3291" s="463" t="s">
        <v>10549</v>
      </c>
      <c r="P3291" s="19" t="n">
        <v>1</v>
      </c>
      <c r="Q3291" s="15" t="s">
        <v>45</v>
      </c>
    </row>
    <row r="3292" customFormat="false" ht="13.8" hidden="false" customHeight="false" outlineLevel="0" collapsed="false">
      <c r="A3292" s="348" t="s">
        <v>2927</v>
      </c>
      <c r="B3292" s="19" t="s">
        <v>1941</v>
      </c>
      <c r="C3292" s="19" t="s">
        <v>10550</v>
      </c>
      <c r="D3292" s="19" t="s">
        <v>10514</v>
      </c>
      <c r="E3292" s="91" t="s">
        <v>10551</v>
      </c>
      <c r="F3292" s="19" t="s">
        <v>102</v>
      </c>
      <c r="G3292" s="19" t="s">
        <v>506</v>
      </c>
      <c r="H3292" s="97"/>
      <c r="I3292" s="97"/>
      <c r="J3292" s="97"/>
      <c r="K3292" s="97"/>
      <c r="L3292" s="97"/>
      <c r="M3292" s="97"/>
      <c r="N3292" s="97"/>
      <c r="O3292" s="191" t="s">
        <v>10552</v>
      </c>
      <c r="P3292" s="19" t="n">
        <v>1</v>
      </c>
      <c r="Q3292" s="15" t="s">
        <v>45</v>
      </c>
    </row>
    <row r="3293" customFormat="false" ht="13.8" hidden="false" customHeight="false" outlineLevel="0" collapsed="false">
      <c r="A3293" s="348" t="s">
        <v>2997</v>
      </c>
      <c r="B3293" s="19" t="s">
        <v>354</v>
      </c>
      <c r="C3293" s="363" t="s">
        <v>10553</v>
      </c>
      <c r="D3293" s="19" t="s">
        <v>53</v>
      </c>
      <c r="E3293" s="91" t="s">
        <v>10554</v>
      </c>
      <c r="F3293" s="91" t="s">
        <v>10555</v>
      </c>
      <c r="G3293" s="97"/>
      <c r="H3293" s="97"/>
      <c r="I3293" s="97"/>
      <c r="J3293" s="97"/>
      <c r="K3293" s="97"/>
      <c r="L3293" s="97"/>
      <c r="M3293" s="97"/>
      <c r="N3293" s="97"/>
      <c r="O3293" s="494" t="s">
        <v>10556</v>
      </c>
      <c r="P3293" s="19" t="n">
        <v>1</v>
      </c>
      <c r="Q3293" s="15" t="s">
        <v>45</v>
      </c>
    </row>
    <row r="3294" customFormat="false" ht="13.8" hidden="false" customHeight="false" outlineLevel="0" collapsed="false">
      <c r="A3294" s="348" t="s">
        <v>3003</v>
      </c>
      <c r="B3294" s="19" t="s">
        <v>10557</v>
      </c>
      <c r="C3294" s="19" t="s">
        <v>10558</v>
      </c>
      <c r="D3294" s="91" t="s">
        <v>476</v>
      </c>
      <c r="E3294" s="91" t="s">
        <v>10559</v>
      </c>
      <c r="F3294" s="19" t="s">
        <v>3614</v>
      </c>
      <c r="G3294" s="19" t="n">
        <v>5000</v>
      </c>
      <c r="H3294" s="97"/>
      <c r="I3294" s="97"/>
      <c r="J3294" s="97"/>
      <c r="K3294" s="97"/>
      <c r="L3294" s="97"/>
      <c r="M3294" s="19" t="s">
        <v>10560</v>
      </c>
      <c r="N3294" s="20" t="n">
        <v>43357</v>
      </c>
      <c r="O3294" s="660" t="s">
        <v>10478</v>
      </c>
      <c r="P3294" s="19" t="n">
        <v>1</v>
      </c>
      <c r="Q3294" s="15" t="s">
        <v>45</v>
      </c>
    </row>
    <row r="3295" customFormat="false" ht="13.8" hidden="false" customHeight="false" outlineLevel="0" collapsed="false">
      <c r="A3295" s="348" t="s">
        <v>3154</v>
      </c>
      <c r="B3295" s="110" t="n">
        <v>0.505555555555556</v>
      </c>
      <c r="C3295" s="19" t="s">
        <v>10561</v>
      </c>
      <c r="D3295" s="19" t="s">
        <v>110</v>
      </c>
      <c r="E3295" s="91" t="s">
        <v>10562</v>
      </c>
      <c r="F3295" s="19" t="s">
        <v>5574</v>
      </c>
      <c r="G3295" s="19" t="n">
        <v>7500</v>
      </c>
      <c r="H3295" s="97"/>
      <c r="I3295" s="97"/>
      <c r="J3295" s="97"/>
      <c r="K3295" s="97"/>
      <c r="M3295" s="24" t="s">
        <v>10563</v>
      </c>
      <c r="N3295" s="20" t="n">
        <v>43358</v>
      </c>
      <c r="O3295" s="660" t="s">
        <v>10478</v>
      </c>
      <c r="P3295" s="19" t="n">
        <v>1</v>
      </c>
      <c r="Q3295" s="15" t="s">
        <v>45</v>
      </c>
    </row>
    <row r="3296" customFormat="false" ht="13.8" hidden="false" customHeight="false" outlineLevel="0" collapsed="false">
      <c r="A3296" s="348" t="s">
        <v>3158</v>
      </c>
      <c r="B3296" s="118" t="n">
        <v>0.520138888888889</v>
      </c>
      <c r="C3296" s="33" t="s">
        <v>10564</v>
      </c>
      <c r="D3296" s="19" t="s">
        <v>10514</v>
      </c>
      <c r="E3296" s="91" t="s">
        <v>10565</v>
      </c>
      <c r="F3296" s="19" t="s">
        <v>102</v>
      </c>
      <c r="G3296" s="19" t="n">
        <v>6000</v>
      </c>
      <c r="H3296" s="97"/>
      <c r="I3296" s="97"/>
      <c r="J3296" s="97"/>
      <c r="K3296" s="97"/>
      <c r="L3296" s="97"/>
      <c r="M3296" s="19" t="s">
        <v>10566</v>
      </c>
      <c r="N3296" s="20" t="n">
        <v>43358</v>
      </c>
      <c r="O3296" s="660" t="s">
        <v>10478</v>
      </c>
      <c r="P3296" s="19" t="n">
        <v>1</v>
      </c>
      <c r="Q3296" s="15" t="s">
        <v>45</v>
      </c>
    </row>
    <row r="3297" customFormat="false" ht="13.8" hidden="false" customHeight="false" outlineLevel="0" collapsed="false">
      <c r="A3297" s="348" t="s">
        <v>3161</v>
      </c>
      <c r="B3297" s="236" t="s">
        <v>778</v>
      </c>
      <c r="C3297" s="19" t="s">
        <v>10567</v>
      </c>
      <c r="D3297" s="91" t="s">
        <v>476</v>
      </c>
      <c r="E3297" s="19" t="s">
        <v>10568</v>
      </c>
      <c r="F3297" s="19" t="s">
        <v>10569</v>
      </c>
      <c r="G3297" s="19" t="s">
        <v>614</v>
      </c>
      <c r="H3297" s="97"/>
      <c r="I3297" s="97"/>
      <c r="J3297" s="97"/>
      <c r="K3297" s="97"/>
      <c r="L3297" s="97"/>
      <c r="M3297" s="97"/>
      <c r="N3297" s="97"/>
      <c r="O3297" s="191" t="s">
        <v>10570</v>
      </c>
      <c r="P3297" s="19" t="n">
        <v>1</v>
      </c>
      <c r="Q3297" s="15" t="s">
        <v>45</v>
      </c>
    </row>
    <row r="3298" customFormat="false" ht="13.8" hidden="false" customHeight="false" outlineLevel="0" collapsed="false">
      <c r="A3298" s="348" t="s">
        <v>3165</v>
      </c>
      <c r="B3298" s="19" t="s">
        <v>887</v>
      </c>
      <c r="C3298" s="19" t="s">
        <v>10571</v>
      </c>
      <c r="D3298" s="91" t="s">
        <v>985</v>
      </c>
      <c r="E3298" s="91" t="s">
        <v>10572</v>
      </c>
      <c r="F3298" s="19" t="s">
        <v>10573</v>
      </c>
      <c r="H3298" s="19" t="s">
        <v>71</v>
      </c>
      <c r="I3298" s="97"/>
      <c r="J3298" s="97"/>
      <c r="K3298" s="97"/>
      <c r="L3298" s="97"/>
      <c r="M3298" s="97"/>
      <c r="N3298" s="711" t="n">
        <v>43361</v>
      </c>
      <c r="O3298" s="660" t="s">
        <v>10574</v>
      </c>
      <c r="P3298" s="19" t="n">
        <v>1</v>
      </c>
      <c r="Q3298" s="15" t="s">
        <v>45</v>
      </c>
    </row>
    <row r="3299" customFormat="false" ht="13.8" hidden="false" customHeight="false" outlineLevel="0" collapsed="false">
      <c r="A3299" s="348" t="s">
        <v>3251</v>
      </c>
      <c r="B3299" s="19" t="s">
        <v>4638</v>
      </c>
      <c r="C3299" s="91" t="s">
        <v>10575</v>
      </c>
      <c r="D3299" s="91" t="s">
        <v>476</v>
      </c>
      <c r="E3299" s="19" t="s">
        <v>10576</v>
      </c>
      <c r="F3299" s="19" t="s">
        <v>7877</v>
      </c>
      <c r="G3299" s="19" t="s">
        <v>71</v>
      </c>
      <c r="H3299" s="19"/>
      <c r="I3299" s="97"/>
      <c r="J3299" s="97"/>
      <c r="K3299" s="97"/>
      <c r="L3299" s="97"/>
      <c r="M3299" s="97"/>
      <c r="N3299" s="97"/>
      <c r="O3299" s="137" t="s">
        <v>10577</v>
      </c>
      <c r="P3299" s="19" t="n">
        <v>1</v>
      </c>
      <c r="Q3299" s="15" t="s">
        <v>45</v>
      </c>
    </row>
    <row r="3300" customFormat="false" ht="13.8" hidden="false" customHeight="false" outlineLevel="0" collapsed="false">
      <c r="A3300" s="348" t="s">
        <v>3256</v>
      </c>
      <c r="B3300" s="19" t="s">
        <v>227</v>
      </c>
      <c r="C3300" s="19" t="s">
        <v>10578</v>
      </c>
      <c r="D3300" s="19" t="s">
        <v>53</v>
      </c>
      <c r="E3300" s="91" t="s">
        <v>10579</v>
      </c>
      <c r="F3300" s="19" t="s">
        <v>5574</v>
      </c>
      <c r="G3300" s="19" t="n">
        <v>6700</v>
      </c>
      <c r="H3300" s="97"/>
      <c r="I3300" s="97"/>
      <c r="J3300" s="97"/>
      <c r="K3300" s="97"/>
      <c r="L3300" s="97"/>
      <c r="M3300" s="19" t="s">
        <v>10580</v>
      </c>
      <c r="N3300" s="20" t="n">
        <v>43358</v>
      </c>
      <c r="O3300" s="660" t="s">
        <v>10478</v>
      </c>
      <c r="P3300" s="19" t="n">
        <v>1</v>
      </c>
      <c r="Q3300" s="15" t="s">
        <v>45</v>
      </c>
    </row>
    <row r="3301" customFormat="false" ht="13.8" hidden="false" customHeight="false" outlineLevel="0" collapsed="false">
      <c r="A3301" s="348" t="s">
        <v>3258</v>
      </c>
      <c r="B3301" s="19" t="s">
        <v>2543</v>
      </c>
      <c r="C3301" s="19" t="s">
        <v>10581</v>
      </c>
      <c r="D3301" s="91" t="s">
        <v>476</v>
      </c>
      <c r="E3301" s="91" t="s">
        <v>10582</v>
      </c>
      <c r="F3301" s="19" t="s">
        <v>102</v>
      </c>
      <c r="G3301" s="19" t="s">
        <v>1730</v>
      </c>
      <c r="H3301" s="97"/>
      <c r="I3301" s="97"/>
      <c r="J3301" s="97"/>
      <c r="K3301" s="97"/>
      <c r="L3301" s="97"/>
      <c r="M3301" s="97"/>
      <c r="N3301" s="97"/>
      <c r="O3301" s="477" t="s">
        <v>10583</v>
      </c>
      <c r="P3301" s="97"/>
      <c r="Q3301" s="15" t="s">
        <v>45</v>
      </c>
    </row>
    <row r="3302" customFormat="false" ht="13.8" hidden="false" customHeight="false" outlineLevel="0" collapsed="false">
      <c r="A3302" s="348" t="s">
        <v>3263</v>
      </c>
      <c r="B3302" s="19" t="s">
        <v>2543</v>
      </c>
      <c r="C3302" s="19" t="s">
        <v>10584</v>
      </c>
      <c r="D3302" s="19" t="s">
        <v>53</v>
      </c>
      <c r="E3302" s="91" t="s">
        <v>10585</v>
      </c>
      <c r="F3302" s="19" t="s">
        <v>48</v>
      </c>
      <c r="G3302" s="19" t="n">
        <v>5000</v>
      </c>
      <c r="H3302" s="97"/>
      <c r="I3302" s="97"/>
      <c r="J3302" s="97"/>
      <c r="K3302" s="97"/>
      <c r="L3302" s="97"/>
      <c r="M3302" s="19" t="s">
        <v>10586</v>
      </c>
      <c r="N3302" s="20" t="n">
        <v>43357</v>
      </c>
      <c r="O3302" s="660" t="s">
        <v>10478</v>
      </c>
      <c r="P3302" s="19" t="n">
        <v>1</v>
      </c>
      <c r="Q3302" s="15" t="s">
        <v>45</v>
      </c>
    </row>
    <row r="3303" customFormat="false" ht="13.8" hidden="false" customHeight="false" outlineLevel="0" collapsed="false">
      <c r="A3303" s="348" t="s">
        <v>3268</v>
      </c>
      <c r="B3303" s="118" t="n">
        <v>0.583333333333333</v>
      </c>
      <c r="C3303" s="363" t="s">
        <v>10587</v>
      </c>
      <c r="D3303" s="19" t="s">
        <v>10514</v>
      </c>
      <c r="E3303" s="91" t="s">
        <v>10588</v>
      </c>
      <c r="F3303" s="19" t="s">
        <v>4460</v>
      </c>
      <c r="G3303" s="19" t="s">
        <v>734</v>
      </c>
      <c r="H3303" s="97"/>
      <c r="I3303" s="97"/>
      <c r="J3303" s="97"/>
      <c r="K3303" s="97"/>
      <c r="L3303" s="97"/>
      <c r="M3303" s="97"/>
      <c r="N3303" s="97"/>
      <c r="O3303" s="712" t="s">
        <v>10589</v>
      </c>
      <c r="P3303" s="19" t="n">
        <v>1</v>
      </c>
      <c r="Q3303" s="15" t="s">
        <v>45</v>
      </c>
    </row>
    <row r="3304" customFormat="false" ht="13.8" hidden="false" customHeight="false" outlineLevel="0" collapsed="false">
      <c r="A3304" s="348" t="s">
        <v>3274</v>
      </c>
      <c r="B3304" s="20" t="n">
        <v>43234</v>
      </c>
      <c r="C3304" s="19" t="s">
        <v>10590</v>
      </c>
      <c r="D3304" s="91" t="s">
        <v>476</v>
      </c>
      <c r="E3304" s="19" t="s">
        <v>10591</v>
      </c>
      <c r="F3304" s="19" t="s">
        <v>10592</v>
      </c>
      <c r="G3304" s="19" t="s">
        <v>7612</v>
      </c>
      <c r="H3304" s="97"/>
      <c r="I3304" s="97"/>
      <c r="J3304" s="97"/>
      <c r="K3304" s="97"/>
      <c r="L3304" s="97"/>
      <c r="M3304" s="97"/>
      <c r="N3304" s="97"/>
      <c r="O3304" s="137" t="s">
        <v>10593</v>
      </c>
      <c r="P3304" s="97"/>
      <c r="Q3304" s="15" t="s">
        <v>45</v>
      </c>
    </row>
    <row r="3305" customFormat="false" ht="13.8" hidden="false" customHeight="false" outlineLevel="0" collapsed="false">
      <c r="A3305" s="348" t="s">
        <v>3276</v>
      </c>
      <c r="B3305" s="150" t="n">
        <v>43387</v>
      </c>
      <c r="C3305" s="19" t="n">
        <v>89852202673</v>
      </c>
      <c r="D3305" s="91" t="s">
        <v>476</v>
      </c>
      <c r="E3305" s="19" t="s">
        <v>10594</v>
      </c>
      <c r="F3305" s="19" t="s">
        <v>10595</v>
      </c>
      <c r="G3305" s="19" t="s">
        <v>1042</v>
      </c>
      <c r="H3305" s="97"/>
      <c r="I3305" s="97"/>
      <c r="J3305" s="97"/>
      <c r="K3305" s="97"/>
      <c r="L3305" s="97"/>
      <c r="M3305" s="97"/>
      <c r="N3305" s="97"/>
      <c r="O3305" s="137" t="s">
        <v>10596</v>
      </c>
      <c r="P3305" s="97"/>
      <c r="Q3305" s="15" t="s">
        <v>45</v>
      </c>
    </row>
    <row r="3306" customFormat="false" ht="13.8" hidden="false" customHeight="false" outlineLevel="0" collapsed="false">
      <c r="A3306" s="348" t="s">
        <v>3281</v>
      </c>
      <c r="B3306" s="118" t="n">
        <v>0.600694444444444</v>
      </c>
      <c r="C3306" s="19" t="s">
        <v>10597</v>
      </c>
      <c r="D3306" s="19" t="s">
        <v>10514</v>
      </c>
      <c r="E3306" s="91" t="s">
        <v>10598</v>
      </c>
      <c r="F3306" s="19" t="s">
        <v>8705</v>
      </c>
      <c r="G3306" s="19" t="s">
        <v>248</v>
      </c>
      <c r="H3306" s="97"/>
      <c r="I3306" s="97"/>
      <c r="J3306" s="97"/>
      <c r="K3306" s="97"/>
      <c r="L3306" s="97"/>
      <c r="M3306" s="97"/>
      <c r="N3306" s="97"/>
      <c r="O3306" s="137" t="s">
        <v>10599</v>
      </c>
      <c r="P3306" s="97"/>
      <c r="Q3306" s="15" t="s">
        <v>45</v>
      </c>
    </row>
    <row r="3307" customFormat="false" ht="13.8" hidden="false" customHeight="false" outlineLevel="0" collapsed="false">
      <c r="A3307" s="348" t="s">
        <v>3287</v>
      </c>
      <c r="B3307" s="19" t="s">
        <v>10600</v>
      </c>
      <c r="C3307" s="553" t="s">
        <v>10601</v>
      </c>
      <c r="D3307" s="91" t="s">
        <v>476</v>
      </c>
      <c r="E3307" s="19" t="s">
        <v>10602</v>
      </c>
      <c r="F3307" s="19" t="s">
        <v>10603</v>
      </c>
      <c r="G3307" s="97"/>
      <c r="H3307" s="97"/>
      <c r="I3307" s="97"/>
      <c r="J3307" s="97"/>
      <c r="K3307" s="97"/>
      <c r="L3307" s="97"/>
      <c r="M3307" s="97"/>
      <c r="N3307" s="97"/>
      <c r="O3307" s="191" t="s">
        <v>10604</v>
      </c>
      <c r="P3307" s="19" t="n">
        <v>1</v>
      </c>
      <c r="Q3307" s="15" t="s">
        <v>45</v>
      </c>
    </row>
    <row r="3308" customFormat="false" ht="13.8" hidden="false" customHeight="false" outlineLevel="0" collapsed="false">
      <c r="A3308" s="348" t="s">
        <v>3293</v>
      </c>
      <c r="B3308" s="118" t="n">
        <v>0.611111111111111</v>
      </c>
      <c r="C3308" s="19" t="s">
        <v>10605</v>
      </c>
      <c r="D3308" s="19" t="s">
        <v>10514</v>
      </c>
      <c r="E3308" s="91" t="s">
        <v>10606</v>
      </c>
      <c r="F3308" s="19" t="s">
        <v>102</v>
      </c>
      <c r="G3308" s="19" t="n">
        <v>5700</v>
      </c>
      <c r="H3308" s="97"/>
      <c r="I3308" s="97"/>
      <c r="J3308" s="97"/>
      <c r="K3308" s="97"/>
      <c r="L3308" s="97"/>
      <c r="M3308" s="19" t="s">
        <v>10607</v>
      </c>
      <c r="N3308" s="20" t="n">
        <v>43358</v>
      </c>
      <c r="O3308" s="660" t="s">
        <v>10478</v>
      </c>
      <c r="P3308" s="19" t="n">
        <v>1</v>
      </c>
      <c r="Q3308" s="15" t="s">
        <v>45</v>
      </c>
    </row>
    <row r="3309" customFormat="false" ht="13.8" hidden="false" customHeight="false" outlineLevel="0" collapsed="false">
      <c r="A3309" s="348" t="s">
        <v>3298</v>
      </c>
      <c r="B3309" s="19" t="s">
        <v>371</v>
      </c>
      <c r="C3309" s="91" t="s">
        <v>10608</v>
      </c>
      <c r="D3309" s="19" t="s">
        <v>53</v>
      </c>
      <c r="E3309" s="91" t="s">
        <v>10609</v>
      </c>
      <c r="F3309" s="19" t="s">
        <v>10610</v>
      </c>
      <c r="G3309" s="19" t="n">
        <v>3100</v>
      </c>
      <c r="H3309" s="97"/>
      <c r="I3309" s="97"/>
      <c r="J3309" s="97"/>
      <c r="K3309" s="97"/>
      <c r="M3309" s="24" t="s">
        <v>10611</v>
      </c>
      <c r="N3309" s="20" t="n">
        <v>43360</v>
      </c>
      <c r="O3309" s="660" t="s">
        <v>10478</v>
      </c>
      <c r="P3309" s="19" t="n">
        <v>1</v>
      </c>
      <c r="Q3309" s="15" t="s">
        <v>45</v>
      </c>
    </row>
    <row r="3310" customFormat="false" ht="13.8" hidden="false" customHeight="false" outlineLevel="0" collapsed="false">
      <c r="A3310" s="348" t="s">
        <v>3303</v>
      </c>
      <c r="B3310" s="19" t="s">
        <v>4565</v>
      </c>
      <c r="C3310" s="91" t="s">
        <v>10612</v>
      </c>
      <c r="D3310" s="19" t="s">
        <v>53</v>
      </c>
      <c r="E3310" s="91" t="s">
        <v>10613</v>
      </c>
      <c r="F3310" s="19" t="s">
        <v>48</v>
      </c>
      <c r="G3310" s="19" t="n">
        <v>3000</v>
      </c>
      <c r="H3310" s="97"/>
      <c r="I3310" s="97"/>
      <c r="J3310" s="97"/>
      <c r="K3310" s="97"/>
      <c r="L3310" s="97"/>
      <c r="M3310" s="19" t="s">
        <v>10614</v>
      </c>
      <c r="N3310" s="20" t="n">
        <v>43360</v>
      </c>
      <c r="O3310" s="660" t="s">
        <v>10478</v>
      </c>
      <c r="P3310" s="19" t="n">
        <v>1</v>
      </c>
      <c r="Q3310" s="15" t="s">
        <v>45</v>
      </c>
    </row>
    <row r="3311" customFormat="false" ht="13.8" hidden="false" customHeight="false" outlineLevel="0" collapsed="false">
      <c r="A3311" s="348" t="s">
        <v>3840</v>
      </c>
      <c r="B3311" s="19" t="s">
        <v>895</v>
      </c>
      <c r="C3311" s="19" t="s">
        <v>10615</v>
      </c>
      <c r="D3311" s="19" t="s">
        <v>53</v>
      </c>
      <c r="E3311" s="91" t="s">
        <v>10616</v>
      </c>
      <c r="F3311" s="19" t="s">
        <v>48</v>
      </c>
      <c r="G3311" s="19" t="n">
        <v>4000</v>
      </c>
      <c r="H3311" s="97"/>
      <c r="I3311" s="97"/>
      <c r="J3311" s="97"/>
      <c r="K3311" s="97"/>
      <c r="L3311" s="97"/>
      <c r="M3311" s="19" t="s">
        <v>10617</v>
      </c>
      <c r="N3311" s="20" t="n">
        <v>43358</v>
      </c>
      <c r="O3311" s="660" t="s">
        <v>10478</v>
      </c>
      <c r="P3311" s="19" t="n">
        <v>1</v>
      </c>
      <c r="Q3311" s="15" t="s">
        <v>45</v>
      </c>
    </row>
    <row r="3312" customFormat="false" ht="13.8" hidden="false" customHeight="false" outlineLevel="0" collapsed="false">
      <c r="A3312" s="429" t="s">
        <v>3844</v>
      </c>
      <c r="B3312" s="19" t="s">
        <v>404</v>
      </c>
      <c r="C3312" s="19" t="s">
        <v>10492</v>
      </c>
      <c r="D3312" s="19" t="s">
        <v>53</v>
      </c>
      <c r="E3312" s="91" t="s">
        <v>10618</v>
      </c>
      <c r="F3312" s="19" t="s">
        <v>102</v>
      </c>
      <c r="G3312" s="19" t="n">
        <v>5400</v>
      </c>
      <c r="H3312" s="97"/>
      <c r="I3312" s="97"/>
      <c r="J3312" s="97"/>
      <c r="K3312" s="97"/>
      <c r="L3312" s="97"/>
      <c r="M3312" s="19" t="s">
        <v>10619</v>
      </c>
      <c r="N3312" s="20" t="n">
        <v>43358</v>
      </c>
      <c r="O3312" s="660" t="s">
        <v>10620</v>
      </c>
      <c r="P3312" s="19" t="n">
        <v>1</v>
      </c>
      <c r="Q3312" s="15" t="s">
        <v>45</v>
      </c>
    </row>
    <row r="3313" customFormat="false" ht="13.8" hidden="false" customHeight="false" outlineLevel="0" collapsed="false">
      <c r="A3313" s="429" t="s">
        <v>3848</v>
      </c>
      <c r="B3313" s="19" t="s">
        <v>10621</v>
      </c>
      <c r="C3313" s="628" t="s">
        <v>10622</v>
      </c>
      <c r="D3313" s="91" t="s">
        <v>476</v>
      </c>
      <c r="E3313" s="91" t="s">
        <v>10623</v>
      </c>
      <c r="F3313" s="91" t="s">
        <v>10624</v>
      </c>
      <c r="G3313" s="324" t="n">
        <v>4300</v>
      </c>
      <c r="H3313" s="97"/>
      <c r="I3313" s="97"/>
      <c r="J3313" s="97"/>
      <c r="K3313" s="97"/>
      <c r="L3313" s="97"/>
      <c r="M3313" s="19" t="s">
        <v>10625</v>
      </c>
      <c r="N3313" s="20" t="n">
        <v>43359</v>
      </c>
      <c r="O3313" s="660" t="s">
        <v>10478</v>
      </c>
      <c r="P3313" s="19" t="n">
        <v>1</v>
      </c>
      <c r="Q3313" s="15" t="s">
        <v>45</v>
      </c>
    </row>
    <row r="3314" customFormat="false" ht="13.8" hidden="false" customHeight="false" outlineLevel="0" collapsed="false">
      <c r="A3314" s="429" t="s">
        <v>10362</v>
      </c>
      <c r="B3314" s="110" t="n">
        <v>0.649305555555556</v>
      </c>
      <c r="C3314" s="19" t="s">
        <v>10626</v>
      </c>
      <c r="D3314" s="19" t="s">
        <v>10514</v>
      </c>
      <c r="E3314" s="91" t="s">
        <v>10627</v>
      </c>
      <c r="F3314" s="19" t="s">
        <v>10628</v>
      </c>
      <c r="G3314" s="19" t="s">
        <v>1173</v>
      </c>
      <c r="H3314" s="97"/>
      <c r="I3314" s="97"/>
      <c r="J3314" s="97"/>
      <c r="K3314" s="97"/>
      <c r="L3314" s="97"/>
      <c r="M3314" s="97"/>
      <c r="N3314" s="97"/>
      <c r="O3314" s="191" t="s">
        <v>10629</v>
      </c>
      <c r="P3314" s="19" t="n">
        <v>1</v>
      </c>
      <c r="Q3314" s="15" t="s">
        <v>45</v>
      </c>
    </row>
    <row r="3315" customFormat="false" ht="13.8" hidden="false" customHeight="false" outlineLevel="0" collapsed="false">
      <c r="A3315" s="429" t="s">
        <v>10366</v>
      </c>
      <c r="B3315" s="30" t="s">
        <v>10630</v>
      </c>
      <c r="C3315" s="30" t="s">
        <v>10630</v>
      </c>
      <c r="D3315" s="30" t="s">
        <v>10630</v>
      </c>
      <c r="E3315" s="19" t="s">
        <v>10630</v>
      </c>
      <c r="F3315" s="30" t="s">
        <v>10630</v>
      </c>
      <c r="G3315" s="30" t="s">
        <v>10630</v>
      </c>
      <c r="H3315" s="19" t="n">
        <v>10000</v>
      </c>
      <c r="I3315" s="97"/>
      <c r="J3315" s="97"/>
      <c r="K3315" s="97"/>
      <c r="L3315" s="97"/>
      <c r="M3315" s="97"/>
      <c r="N3315" s="97"/>
      <c r="O3315" s="30" t="s">
        <v>10630</v>
      </c>
      <c r="P3315" s="19" t="n">
        <v>1</v>
      </c>
      <c r="Q3315" s="15" t="s">
        <v>45</v>
      </c>
    </row>
    <row r="3316" customFormat="false" ht="13.8" hidden="false" customHeight="false" outlineLevel="0" collapsed="false">
      <c r="A3316" s="429" t="s">
        <v>10369</v>
      </c>
      <c r="B3316" s="110" t="n">
        <v>0.661111111111111</v>
      </c>
      <c r="C3316" s="544" t="s">
        <v>10631</v>
      </c>
      <c r="D3316" s="19" t="s">
        <v>10514</v>
      </c>
      <c r="E3316" s="713" t="s">
        <v>10632</v>
      </c>
      <c r="F3316" s="714" t="s">
        <v>10633</v>
      </c>
      <c r="G3316" s="97"/>
      <c r="H3316" s="19" t="s">
        <v>10634</v>
      </c>
      <c r="I3316" s="97"/>
      <c r="J3316" s="97"/>
      <c r="K3316" s="97"/>
      <c r="L3316" s="97"/>
      <c r="M3316" s="97"/>
      <c r="N3316" s="97"/>
      <c r="O3316" s="715" t="s">
        <v>10635</v>
      </c>
      <c r="P3316" s="19" t="n">
        <v>1</v>
      </c>
      <c r="Q3316" s="15" t="s">
        <v>45</v>
      </c>
    </row>
    <row r="3317" customFormat="false" ht="13.8" hidden="false" customHeight="false" outlineLevel="0" collapsed="false">
      <c r="A3317" s="19" t="s">
        <v>10636</v>
      </c>
      <c r="B3317" s="19" t="s">
        <v>10636</v>
      </c>
      <c r="C3317" s="19" t="s">
        <v>10636</v>
      </c>
      <c r="D3317" s="19" t="s">
        <v>2223</v>
      </c>
      <c r="E3317" s="19" t="s">
        <v>10636</v>
      </c>
      <c r="F3317" s="19" t="s">
        <v>10636</v>
      </c>
      <c r="G3317" s="19" t="n">
        <v>8000</v>
      </c>
      <c r="H3317" s="97"/>
      <c r="I3317" s="97"/>
      <c r="J3317" s="97"/>
      <c r="K3317" s="97"/>
      <c r="L3317" s="97"/>
      <c r="M3317" s="19" t="s">
        <v>10636</v>
      </c>
      <c r="N3317" s="19" t="s">
        <v>10636</v>
      </c>
      <c r="O3317" s="119" t="s">
        <v>10636</v>
      </c>
      <c r="P3317" s="19" t="n">
        <v>1</v>
      </c>
      <c r="Q3317" s="15" t="s">
        <v>45</v>
      </c>
    </row>
    <row r="3318" customFormat="false" ht="13.8" hidden="false" customHeight="false" outlineLevel="0" collapsed="false">
      <c r="A3318" s="19" t="s">
        <v>10637</v>
      </c>
      <c r="B3318" s="110" t="n">
        <v>0.586805555555556</v>
      </c>
      <c r="C3318" s="19" t="s">
        <v>9331</v>
      </c>
      <c r="D3318" s="19" t="s">
        <v>476</v>
      </c>
      <c r="E3318" s="91" t="s">
        <v>10638</v>
      </c>
      <c r="F3318" s="19" t="s">
        <v>7567</v>
      </c>
      <c r="G3318" s="19" t="n">
        <v>9500</v>
      </c>
      <c r="H3318" s="97"/>
      <c r="I3318" s="97"/>
      <c r="J3318" s="97"/>
      <c r="K3318" s="97"/>
      <c r="L3318" s="97"/>
      <c r="M3318" s="19" t="s">
        <v>10639</v>
      </c>
      <c r="N3318" s="20" t="n">
        <v>43361</v>
      </c>
      <c r="O3318" s="660" t="s">
        <v>10478</v>
      </c>
      <c r="P3318" s="97"/>
      <c r="Q3318" s="15" t="s">
        <v>45</v>
      </c>
    </row>
    <row r="3319" customFormat="false" ht="13.8" hidden="false" customHeight="false" outlineLevel="0" collapsed="false">
      <c r="A3319" s="3" t="s">
        <v>34</v>
      </c>
      <c r="B3319" s="59" t="s">
        <v>1</v>
      </c>
      <c r="C3319" s="4" t="s">
        <v>35</v>
      </c>
      <c r="D3319" s="4" t="s">
        <v>3</v>
      </c>
      <c r="E3319" s="4" t="s">
        <v>1021</v>
      </c>
      <c r="F3319" s="5" t="s">
        <v>10096</v>
      </c>
      <c r="G3319" s="4" t="s">
        <v>38</v>
      </c>
      <c r="H3319" s="6" t="s">
        <v>39</v>
      </c>
      <c r="I3319" s="6"/>
      <c r="J3319" s="6"/>
      <c r="K3319" s="6" t="s">
        <v>40</v>
      </c>
      <c r="L3319" s="6"/>
      <c r="M3319" s="4" t="s">
        <v>41</v>
      </c>
      <c r="N3319" s="6" t="s">
        <v>42</v>
      </c>
      <c r="O3319" s="370" t="s">
        <v>43</v>
      </c>
      <c r="P3319" s="4" t="s">
        <v>44</v>
      </c>
      <c r="Q3319" s="15" t="s">
        <v>45</v>
      </c>
    </row>
    <row r="3320" customFormat="false" ht="13.8" hidden="false" customHeight="false" outlineLevel="0" collapsed="false">
      <c r="A3320" s="105" t="n">
        <v>43358</v>
      </c>
      <c r="B3320" s="465" t="s">
        <v>403</v>
      </c>
      <c r="C3320" s="9"/>
      <c r="D3320" s="9"/>
      <c r="E3320" s="10"/>
      <c r="F3320" s="11" t="n">
        <f aca="false">G3320+H3320+K3320</f>
        <v>38800</v>
      </c>
      <c r="G3320" s="12" t="n">
        <f aca="false">SUM(G3321:G3331)</f>
        <v>38800</v>
      </c>
      <c r="H3320" s="115" t="n">
        <f aca="false">SUM(H3321:H3331)</f>
        <v>0</v>
      </c>
      <c r="I3320" s="12"/>
      <c r="J3320" s="12"/>
      <c r="K3320" s="12" t="n">
        <f aca="false">SUM(K3321:K3355)</f>
        <v>0</v>
      </c>
      <c r="L3320" s="12"/>
      <c r="M3320" s="466"/>
      <c r="N3320" s="466"/>
      <c r="O3320" s="9"/>
      <c r="P3320" s="12" t="n">
        <f aca="false">SUM(P3321:P25269)</f>
        <v>6.19048209419819E+025</v>
      </c>
      <c r="Q3320" s="15" t="s">
        <v>45</v>
      </c>
    </row>
    <row r="3321" customFormat="false" ht="13.8" hidden="false" customHeight="false" outlineLevel="0" collapsed="false">
      <c r="A3321" s="429" t="s">
        <v>2931</v>
      </c>
      <c r="B3321" s="19" t="s">
        <v>214</v>
      </c>
      <c r="C3321" s="19" t="s">
        <v>10640</v>
      </c>
      <c r="D3321" s="19" t="s">
        <v>53</v>
      </c>
      <c r="E3321" s="91" t="s">
        <v>10641</v>
      </c>
      <c r="F3321" s="19" t="s">
        <v>5574</v>
      </c>
      <c r="G3321" s="19" t="n">
        <v>7100</v>
      </c>
      <c r="H3321" s="97"/>
      <c r="I3321" s="97"/>
      <c r="J3321" s="97"/>
      <c r="K3321" s="97"/>
      <c r="M3321" s="24" t="s">
        <v>10642</v>
      </c>
      <c r="N3321" s="20" t="n">
        <v>43359</v>
      </c>
      <c r="O3321" s="660" t="s">
        <v>10478</v>
      </c>
      <c r="P3321" s="19" t="n">
        <v>1</v>
      </c>
      <c r="Q3321" s="15" t="s">
        <v>45</v>
      </c>
    </row>
    <row r="3322" customFormat="false" ht="13.8" hidden="false" customHeight="false" outlineLevel="0" collapsed="false">
      <c r="A3322" s="429" t="s">
        <v>2861</v>
      </c>
      <c r="B3322" s="19" t="s">
        <v>589</v>
      </c>
      <c r="C3322" s="19" t="s">
        <v>10643</v>
      </c>
      <c r="D3322" s="19" t="s">
        <v>8766</v>
      </c>
      <c r="E3322" s="19" t="s">
        <v>10644</v>
      </c>
      <c r="F3322" s="91" t="s">
        <v>10645</v>
      </c>
      <c r="G3322" s="19" t="s">
        <v>1001</v>
      </c>
      <c r="H3322" s="97"/>
      <c r="I3322" s="97"/>
      <c r="J3322" s="97"/>
      <c r="K3322" s="97"/>
      <c r="L3322" s="97"/>
      <c r="M3322" s="97"/>
      <c r="N3322" s="97"/>
      <c r="O3322" s="363" t="s">
        <v>10646</v>
      </c>
      <c r="P3322" s="19" t="n">
        <v>1</v>
      </c>
      <c r="Q3322" s="15" t="s">
        <v>45</v>
      </c>
    </row>
    <row r="3323" customFormat="false" ht="13.8" hidden="false" customHeight="false" outlineLevel="0" collapsed="false">
      <c r="A3323" s="429" t="s">
        <v>2683</v>
      </c>
      <c r="B3323" s="19" t="s">
        <v>10647</v>
      </c>
      <c r="C3323" s="19" t="s">
        <v>10648</v>
      </c>
      <c r="D3323" s="19" t="s">
        <v>8766</v>
      </c>
      <c r="E3323" s="19" t="s">
        <v>10649</v>
      </c>
      <c r="F3323" s="19" t="s">
        <v>10650</v>
      </c>
      <c r="G3323" s="19" t="n">
        <v>5000</v>
      </c>
      <c r="H3323" s="97"/>
      <c r="I3323" s="97"/>
      <c r="J3323" s="97"/>
      <c r="K3323" s="97"/>
      <c r="L3323" s="97"/>
      <c r="M3323" s="19" t="s">
        <v>10651</v>
      </c>
      <c r="N3323" s="19" t="n">
        <v>17.09</v>
      </c>
      <c r="O3323" s="660" t="s">
        <v>10478</v>
      </c>
      <c r="P3323" s="19" t="n">
        <v>1</v>
      </c>
      <c r="Q3323" s="15" t="s">
        <v>45</v>
      </c>
    </row>
    <row r="3324" customFormat="false" ht="13.8" hidden="false" customHeight="false" outlineLevel="0" collapsed="false">
      <c r="A3324" s="429" t="s">
        <v>2870</v>
      </c>
      <c r="B3324" s="19" t="s">
        <v>940</v>
      </c>
      <c r="C3324" s="24" t="s">
        <v>10652</v>
      </c>
      <c r="D3324" s="19" t="s">
        <v>53</v>
      </c>
      <c r="E3324" s="91" t="s">
        <v>10653</v>
      </c>
      <c r="F3324" s="19" t="s">
        <v>10654</v>
      </c>
      <c r="G3324" s="97"/>
      <c r="H3324" s="97"/>
      <c r="I3324" s="97"/>
      <c r="J3324" s="97"/>
      <c r="K3324" s="97"/>
      <c r="L3324" s="97"/>
      <c r="M3324" s="97"/>
      <c r="N3324" s="97"/>
      <c r="O3324" s="338" t="s">
        <v>10655</v>
      </c>
      <c r="P3324" s="19" t="n">
        <v>1</v>
      </c>
      <c r="Q3324" s="15" t="s">
        <v>45</v>
      </c>
    </row>
    <row r="3325" customFormat="false" ht="13.8" hidden="false" customHeight="false" outlineLevel="0" collapsed="false">
      <c r="A3325" s="429" t="s">
        <v>2877</v>
      </c>
      <c r="B3325" s="19" t="s">
        <v>122</v>
      </c>
      <c r="C3325" s="91" t="s">
        <v>10656</v>
      </c>
      <c r="D3325" s="19" t="s">
        <v>53</v>
      </c>
      <c r="E3325" s="91" t="s">
        <v>10657</v>
      </c>
      <c r="F3325" s="19" t="s">
        <v>4852</v>
      </c>
      <c r="G3325" s="19" t="n">
        <v>4100</v>
      </c>
      <c r="H3325" s="97"/>
      <c r="I3325" s="97"/>
      <c r="J3325" s="97"/>
      <c r="K3325" s="97"/>
      <c r="L3325" s="97"/>
      <c r="M3325" s="19" t="s">
        <v>10658</v>
      </c>
      <c r="N3325" s="20" t="n">
        <v>43359</v>
      </c>
      <c r="O3325" s="207" t="s">
        <v>10659</v>
      </c>
      <c r="P3325" s="19" t="n">
        <v>1</v>
      </c>
      <c r="Q3325" s="15" t="s">
        <v>45</v>
      </c>
    </row>
    <row r="3326" customFormat="false" ht="13.8" hidden="false" customHeight="false" outlineLevel="0" collapsed="false">
      <c r="A3326" s="429" t="s">
        <v>2953</v>
      </c>
      <c r="B3326" s="19" t="s">
        <v>778</v>
      </c>
      <c r="C3326" s="363" t="s">
        <v>10660</v>
      </c>
      <c r="D3326" s="19" t="s">
        <v>53</v>
      </c>
      <c r="E3326" s="91" t="s">
        <v>10661</v>
      </c>
      <c r="F3326" s="19" t="s">
        <v>48</v>
      </c>
      <c r="G3326" s="19" t="n">
        <v>4100</v>
      </c>
      <c r="H3326" s="97"/>
      <c r="I3326" s="97"/>
      <c r="J3326" s="97"/>
      <c r="K3326" s="97"/>
      <c r="L3326" s="97"/>
      <c r="M3326" s="19" t="s">
        <v>10662</v>
      </c>
      <c r="N3326" s="20" t="n">
        <v>43358</v>
      </c>
      <c r="O3326" s="660" t="s">
        <v>10478</v>
      </c>
      <c r="P3326" s="19" t="n">
        <v>1</v>
      </c>
      <c r="Q3326" s="15" t="s">
        <v>45</v>
      </c>
    </row>
    <row r="3327" customFormat="false" ht="13.8" hidden="false" customHeight="false" outlineLevel="0" collapsed="false">
      <c r="A3327" s="429" t="s">
        <v>2700</v>
      </c>
      <c r="B3327" s="150" t="n">
        <v>43386</v>
      </c>
      <c r="C3327" s="19" t="n">
        <v>79153385921</v>
      </c>
      <c r="D3327" s="19" t="s">
        <v>8766</v>
      </c>
      <c r="E3327" s="91" t="s">
        <v>10663</v>
      </c>
      <c r="F3327" s="19" t="s">
        <v>9534</v>
      </c>
      <c r="G3327" s="19" t="s">
        <v>944</v>
      </c>
      <c r="H3327" s="97"/>
      <c r="I3327" s="97"/>
      <c r="J3327" s="97"/>
      <c r="K3327" s="97"/>
      <c r="L3327" s="97"/>
      <c r="M3327" s="97"/>
      <c r="N3327" s="97"/>
      <c r="O3327" s="363" t="s">
        <v>10664</v>
      </c>
      <c r="P3327" s="19" t="n">
        <v>1</v>
      </c>
      <c r="Q3327" s="15" t="s">
        <v>45</v>
      </c>
    </row>
    <row r="3328" customFormat="false" ht="13.8" hidden="false" customHeight="false" outlineLevel="0" collapsed="false">
      <c r="A3328" s="429" t="s">
        <v>2825</v>
      </c>
      <c r="B3328" s="97"/>
      <c r="C3328" s="19" t="s">
        <v>10665</v>
      </c>
      <c r="D3328" s="19" t="s">
        <v>8766</v>
      </c>
      <c r="E3328" s="91" t="s">
        <v>10666</v>
      </c>
      <c r="F3328" s="19" t="s">
        <v>5574</v>
      </c>
      <c r="G3328" s="19" t="s">
        <v>4928</v>
      </c>
      <c r="H3328" s="97"/>
      <c r="I3328" s="97"/>
      <c r="J3328" s="97"/>
      <c r="K3328" s="97"/>
      <c r="L3328" s="97"/>
      <c r="M3328" s="97"/>
      <c r="N3328" s="97"/>
      <c r="O3328" s="451" t="s">
        <v>10667</v>
      </c>
      <c r="P3328" s="19" t="n">
        <v>1</v>
      </c>
      <c r="Q3328" s="15" t="s">
        <v>45</v>
      </c>
    </row>
    <row r="3329" customFormat="false" ht="13.8" hidden="false" customHeight="false" outlineLevel="0" collapsed="false">
      <c r="A3329" s="429" t="s">
        <v>2707</v>
      </c>
      <c r="B3329" s="19" t="s">
        <v>887</v>
      </c>
      <c r="C3329" s="113" t="s">
        <v>10668</v>
      </c>
      <c r="D3329" s="19" t="s">
        <v>53</v>
      </c>
      <c r="E3329" s="91" t="s">
        <v>10669</v>
      </c>
      <c r="F3329" s="19" t="s">
        <v>4460</v>
      </c>
      <c r="G3329" s="19" t="n">
        <v>12400</v>
      </c>
      <c r="H3329" s="97"/>
      <c r="I3329" s="97"/>
      <c r="J3329" s="97"/>
      <c r="K3329" s="97"/>
      <c r="L3329" s="97"/>
      <c r="M3329" s="19" t="s">
        <v>10670</v>
      </c>
      <c r="N3329" s="20" t="n">
        <v>43359</v>
      </c>
      <c r="O3329" s="660" t="s">
        <v>10478</v>
      </c>
      <c r="P3329" s="19" t="n">
        <v>1</v>
      </c>
      <c r="Q3329" s="15" t="s">
        <v>45</v>
      </c>
    </row>
    <row r="3330" customFormat="false" ht="13.8" hidden="false" customHeight="false" outlineLevel="0" collapsed="false">
      <c r="A3330" s="429" t="s">
        <v>2712</v>
      </c>
      <c r="B3330" s="19" t="s">
        <v>2913</v>
      </c>
      <c r="C3330" s="481" t="s">
        <v>10671</v>
      </c>
      <c r="D3330" s="19" t="s">
        <v>53</v>
      </c>
      <c r="E3330" s="91" t="s">
        <v>10672</v>
      </c>
      <c r="F3330" s="19" t="s">
        <v>4460</v>
      </c>
      <c r="G3330" s="19" t="s">
        <v>7795</v>
      </c>
      <c r="H3330" s="97"/>
      <c r="I3330" s="97"/>
      <c r="J3330" s="97"/>
      <c r="K3330" s="97"/>
      <c r="L3330" s="97"/>
      <c r="M3330" s="97"/>
      <c r="N3330" s="97"/>
      <c r="O3330" s="338" t="s">
        <v>10673</v>
      </c>
      <c r="P3330" s="19" t="n">
        <v>1</v>
      </c>
      <c r="Q3330" s="15" t="s">
        <v>45</v>
      </c>
    </row>
    <row r="3331" customFormat="false" ht="13.8" hidden="false" customHeight="false" outlineLevel="0" collapsed="false">
      <c r="A3331" s="429" t="s">
        <v>2898</v>
      </c>
      <c r="B3331" s="19" t="n">
        <v>15.45</v>
      </c>
      <c r="C3331" s="113" t="s">
        <v>10674</v>
      </c>
      <c r="D3331" s="19" t="s">
        <v>53</v>
      </c>
      <c r="E3331" s="33" t="s">
        <v>10675</v>
      </c>
      <c r="F3331" s="21" t="s">
        <v>10676</v>
      </c>
      <c r="G3331" s="19" t="n">
        <v>6100</v>
      </c>
      <c r="H3331" s="97"/>
      <c r="I3331" s="97"/>
      <c r="J3331" s="97"/>
      <c r="K3331" s="97"/>
      <c r="L3331" s="97"/>
      <c r="M3331" s="19" t="s">
        <v>10677</v>
      </c>
      <c r="N3331" s="19" t="n">
        <v>16.09</v>
      </c>
      <c r="O3331" s="660" t="s">
        <v>10478</v>
      </c>
      <c r="P3331" s="19" t="n">
        <v>1</v>
      </c>
      <c r="Q3331" s="15" t="s">
        <v>45</v>
      </c>
    </row>
    <row r="3332" customFormat="false" ht="13.8" hidden="false" customHeight="false" outlineLevel="0" collapsed="false">
      <c r="A3332" s="3" t="s">
        <v>34</v>
      </c>
      <c r="B3332" s="59" t="s">
        <v>1</v>
      </c>
      <c r="C3332" s="4" t="s">
        <v>35</v>
      </c>
      <c r="D3332" s="4" t="s">
        <v>3</v>
      </c>
      <c r="E3332" s="4" t="s">
        <v>1021</v>
      </c>
      <c r="F3332" s="5" t="s">
        <v>10096</v>
      </c>
      <c r="G3332" s="4" t="s">
        <v>38</v>
      </c>
      <c r="H3332" s="6" t="s">
        <v>39</v>
      </c>
      <c r="I3332" s="6"/>
      <c r="J3332" s="6"/>
      <c r="K3332" s="6" t="s">
        <v>40</v>
      </c>
      <c r="L3332" s="6"/>
      <c r="M3332" s="4" t="s">
        <v>41</v>
      </c>
      <c r="N3332" s="6" t="s">
        <v>42</v>
      </c>
      <c r="O3332" s="370" t="s">
        <v>43</v>
      </c>
      <c r="P3332" s="4" t="s">
        <v>44</v>
      </c>
      <c r="Q3332" s="15" t="s">
        <v>45</v>
      </c>
    </row>
    <row r="3333" customFormat="false" ht="13.8" hidden="false" customHeight="false" outlineLevel="0" collapsed="false">
      <c r="A3333" s="105" t="n">
        <v>43360</v>
      </c>
      <c r="B3333" s="465" t="s">
        <v>422</v>
      </c>
      <c r="C3333" s="9"/>
      <c r="D3333" s="9"/>
      <c r="E3333" s="10"/>
      <c r="F3333" s="11" t="n">
        <f aca="false">G3333+H3333+K3333</f>
        <v>232000</v>
      </c>
      <c r="G3333" s="12" t="n">
        <f aca="false">SUM(G3334:G3378)</f>
        <v>160200</v>
      </c>
      <c r="H3333" s="115" t="n">
        <f aca="false">SUM(H3334:H3374)</f>
        <v>71800</v>
      </c>
      <c r="I3333" s="12"/>
      <c r="J3333" s="12"/>
      <c r="K3333" s="12" t="n">
        <f aca="false">SUM(K3334:K3370)</f>
        <v>0</v>
      </c>
      <c r="L3333" s="12"/>
      <c r="M3333" s="466"/>
      <c r="N3333" s="466"/>
      <c r="O3333" s="9"/>
      <c r="P3333" s="12" t="n">
        <f aca="false">SUM(P3334:P25282)</f>
        <v>3.09524104709909E+025</v>
      </c>
      <c r="Q3333" s="15" t="s">
        <v>45</v>
      </c>
    </row>
    <row r="3334" customFormat="false" ht="13.8" hidden="false" customHeight="false" outlineLevel="0" collapsed="false">
      <c r="A3334" s="429" t="s">
        <v>2931</v>
      </c>
      <c r="B3334" s="110" t="n">
        <v>0.379861111111111</v>
      </c>
      <c r="C3334" s="19" t="s">
        <v>10678</v>
      </c>
      <c r="D3334" s="19" t="s">
        <v>110</v>
      </c>
      <c r="E3334" s="19" t="s">
        <v>10679</v>
      </c>
      <c r="F3334" s="19" t="s">
        <v>10680</v>
      </c>
      <c r="G3334" s="19" t="s">
        <v>5156</v>
      </c>
      <c r="H3334" s="97"/>
      <c r="I3334" s="97"/>
      <c r="J3334" s="97"/>
      <c r="K3334" s="97"/>
      <c r="L3334" s="97"/>
      <c r="M3334" s="97"/>
      <c r="N3334" s="97"/>
      <c r="O3334" s="494" t="s">
        <v>10681</v>
      </c>
      <c r="P3334" s="19" t="n">
        <v>1</v>
      </c>
      <c r="Q3334" s="15" t="s">
        <v>45</v>
      </c>
    </row>
    <row r="3335" customFormat="false" ht="13.8" hidden="false" customHeight="false" outlineLevel="0" collapsed="false">
      <c r="A3335" s="429" t="s">
        <v>2861</v>
      </c>
      <c r="B3335" s="19" t="s">
        <v>869</v>
      </c>
      <c r="C3335" s="553" t="s">
        <v>10682</v>
      </c>
      <c r="D3335" s="19" t="s">
        <v>476</v>
      </c>
      <c r="E3335" s="91" t="s">
        <v>10683</v>
      </c>
      <c r="F3335" s="19" t="s">
        <v>10684</v>
      </c>
      <c r="G3335" s="19" t="n">
        <v>5700</v>
      </c>
      <c r="H3335" s="97"/>
      <c r="I3335" s="97"/>
      <c r="J3335" s="97"/>
      <c r="K3335" s="97"/>
      <c r="L3335" s="97"/>
      <c r="M3335" s="19" t="s">
        <v>10685</v>
      </c>
      <c r="N3335" s="20" t="n">
        <v>43362</v>
      </c>
      <c r="O3335" s="660" t="s">
        <v>10478</v>
      </c>
      <c r="P3335" s="19" t="n">
        <v>1</v>
      </c>
      <c r="Q3335" s="15" t="s">
        <v>45</v>
      </c>
    </row>
    <row r="3336" customFormat="false" ht="13.8" hidden="false" customHeight="false" outlineLevel="0" collapsed="false">
      <c r="A3336" s="429" t="s">
        <v>2683</v>
      </c>
      <c r="B3336" s="110" t="n">
        <v>0.396527777777778</v>
      </c>
      <c r="C3336" s="19" t="s">
        <v>10686</v>
      </c>
      <c r="D3336" s="19" t="s">
        <v>110</v>
      </c>
      <c r="E3336" s="19" t="s">
        <v>3739</v>
      </c>
      <c r="F3336" s="19" t="s">
        <v>10687</v>
      </c>
      <c r="G3336" s="19" t="n">
        <v>2500</v>
      </c>
      <c r="H3336" s="97"/>
      <c r="I3336" s="97"/>
      <c r="J3336" s="97"/>
      <c r="K3336" s="97"/>
      <c r="M3336" s="24" t="s">
        <v>10688</v>
      </c>
      <c r="N3336" s="20" t="n">
        <v>43365</v>
      </c>
      <c r="O3336" s="660" t="s">
        <v>10478</v>
      </c>
      <c r="P3336" s="19" t="n">
        <v>1</v>
      </c>
      <c r="Q3336" s="15" t="s">
        <v>45</v>
      </c>
    </row>
    <row r="3337" customFormat="false" ht="13.8" hidden="false" customHeight="false" outlineLevel="0" collapsed="false">
      <c r="A3337" s="429" t="s">
        <v>2870</v>
      </c>
      <c r="B3337" s="20" t="n">
        <v>43322</v>
      </c>
      <c r="C3337" s="19" t="s">
        <v>10689</v>
      </c>
      <c r="D3337" s="19" t="s">
        <v>476</v>
      </c>
      <c r="E3337" s="91" t="s">
        <v>10690</v>
      </c>
      <c r="F3337" s="19" t="s">
        <v>10691</v>
      </c>
      <c r="G3337" s="19" t="n">
        <v>5000</v>
      </c>
      <c r="H3337" s="97"/>
      <c r="I3337" s="97"/>
      <c r="J3337" s="97"/>
      <c r="K3337" s="97"/>
      <c r="L3337" s="97"/>
      <c r="M3337" s="19" t="s">
        <v>10692</v>
      </c>
      <c r="N3337" s="20" t="n">
        <v>43361</v>
      </c>
      <c r="O3337" s="660" t="s">
        <v>10478</v>
      </c>
      <c r="P3337" s="97"/>
      <c r="Q3337" s="15" t="s">
        <v>45</v>
      </c>
    </row>
    <row r="3338" customFormat="false" ht="13.8" hidden="false" customHeight="false" outlineLevel="0" collapsed="false">
      <c r="A3338" s="429" t="s">
        <v>2877</v>
      </c>
      <c r="B3338" s="110" t="n">
        <v>0.458333333333333</v>
      </c>
      <c r="C3338" s="91" t="s">
        <v>10693</v>
      </c>
      <c r="D3338" s="19" t="s">
        <v>10694</v>
      </c>
      <c r="E3338" s="91" t="s">
        <v>10695</v>
      </c>
      <c r="F3338" s="100" t="s">
        <v>10696</v>
      </c>
      <c r="G3338" s="19" t="s">
        <v>10697</v>
      </c>
      <c r="H3338" s="97"/>
      <c r="I3338" s="97"/>
      <c r="J3338" s="97"/>
      <c r="K3338" s="97"/>
      <c r="L3338" s="97"/>
      <c r="M3338" s="97"/>
      <c r="N3338" s="97"/>
      <c r="O3338" s="247" t="s">
        <v>10698</v>
      </c>
      <c r="P3338" s="19" t="n">
        <v>1</v>
      </c>
      <c r="Q3338" s="15" t="s">
        <v>45</v>
      </c>
    </row>
    <row r="3339" customFormat="false" ht="13.8" hidden="false" customHeight="false" outlineLevel="0" collapsed="false">
      <c r="A3339" s="429" t="s">
        <v>2953</v>
      </c>
      <c r="B3339" s="20" t="n">
        <v>43201</v>
      </c>
      <c r="C3339" s="19" t="n">
        <v>89257864165</v>
      </c>
      <c r="D3339" s="19" t="s">
        <v>476</v>
      </c>
      <c r="E3339" s="91" t="s">
        <v>10699</v>
      </c>
      <c r="F3339" s="19" t="s">
        <v>10700</v>
      </c>
      <c r="G3339" s="19" t="s">
        <v>4061</v>
      </c>
      <c r="H3339" s="97"/>
      <c r="I3339" s="97"/>
      <c r="J3339" s="97"/>
      <c r="K3339" s="97"/>
      <c r="L3339" s="97"/>
      <c r="M3339" s="97"/>
      <c r="N3339" s="97"/>
      <c r="O3339" s="363" t="s">
        <v>8829</v>
      </c>
      <c r="P3339" s="19" t="n">
        <v>1</v>
      </c>
      <c r="Q3339" s="15" t="s">
        <v>45</v>
      </c>
    </row>
    <row r="3340" customFormat="false" ht="13.8" hidden="false" customHeight="false" outlineLevel="0" collapsed="false">
      <c r="A3340" s="429" t="s">
        <v>2700</v>
      </c>
      <c r="B3340" s="19" t="s">
        <v>10701</v>
      </c>
      <c r="C3340" s="91" t="s">
        <v>10702</v>
      </c>
      <c r="D3340" s="19" t="s">
        <v>476</v>
      </c>
      <c r="E3340" s="91" t="s">
        <v>10703</v>
      </c>
      <c r="F3340" s="19" t="s">
        <v>5388</v>
      </c>
      <c r="G3340" s="19" t="n">
        <v>4700</v>
      </c>
      <c r="H3340" s="97"/>
      <c r="I3340" s="97"/>
      <c r="J3340" s="97"/>
      <c r="K3340" s="97"/>
      <c r="L3340" s="97"/>
      <c r="M3340" s="19" t="s">
        <v>10704</v>
      </c>
      <c r="N3340" s="20" t="n">
        <v>43360</v>
      </c>
      <c r="O3340" s="660" t="s">
        <v>10478</v>
      </c>
      <c r="P3340" s="19" t="n">
        <v>1</v>
      </c>
      <c r="Q3340" s="15" t="s">
        <v>45</v>
      </c>
    </row>
    <row r="3341" customFormat="false" ht="13.8" hidden="false" customHeight="false" outlineLevel="0" collapsed="false">
      <c r="A3341" s="429" t="s">
        <v>2825</v>
      </c>
      <c r="B3341" s="19" t="s">
        <v>214</v>
      </c>
      <c r="C3341" s="19" t="s">
        <v>10705</v>
      </c>
      <c r="D3341" s="19" t="s">
        <v>53</v>
      </c>
      <c r="E3341" s="91" t="s">
        <v>10706</v>
      </c>
      <c r="F3341" s="91" t="s">
        <v>10707</v>
      </c>
      <c r="G3341" s="19" t="s">
        <v>1001</v>
      </c>
      <c r="H3341" s="97"/>
      <c r="I3341" s="97"/>
      <c r="J3341" s="97"/>
      <c r="K3341" s="97"/>
      <c r="L3341" s="97"/>
      <c r="M3341" s="97"/>
      <c r="N3341" s="97"/>
      <c r="O3341" s="152" t="s">
        <v>10708</v>
      </c>
      <c r="P3341" s="19" t="n">
        <v>1</v>
      </c>
      <c r="Q3341" s="15" t="s">
        <v>45</v>
      </c>
    </row>
    <row r="3342" customFormat="false" ht="13.8" hidden="false" customHeight="false" outlineLevel="0" collapsed="false">
      <c r="A3342" s="429" t="s">
        <v>2707</v>
      </c>
      <c r="B3342" s="19" t="s">
        <v>214</v>
      </c>
      <c r="C3342" s="91" t="s">
        <v>10709</v>
      </c>
      <c r="D3342" s="97"/>
      <c r="E3342" s="19" t="s">
        <v>10710</v>
      </c>
      <c r="F3342" s="97"/>
      <c r="G3342" s="19" t="s">
        <v>10711</v>
      </c>
      <c r="H3342" s="97"/>
      <c r="I3342" s="97"/>
      <c r="J3342" s="97"/>
      <c r="K3342" s="97"/>
      <c r="L3342" s="97"/>
      <c r="M3342" s="97"/>
      <c r="N3342" s="97"/>
      <c r="O3342" s="716" t="s">
        <v>10712</v>
      </c>
      <c r="P3342" s="19" t="n">
        <v>1</v>
      </c>
      <c r="Q3342" s="15" t="s">
        <v>45</v>
      </c>
    </row>
    <row r="3343" customFormat="false" ht="13.8" hidden="false" customHeight="false" outlineLevel="0" collapsed="false">
      <c r="A3343" s="429" t="s">
        <v>2712</v>
      </c>
      <c r="B3343" s="19" t="s">
        <v>940</v>
      </c>
      <c r="C3343" s="19" t="s">
        <v>10713</v>
      </c>
      <c r="D3343" s="19" t="s">
        <v>53</v>
      </c>
      <c r="E3343" s="91" t="s">
        <v>10714</v>
      </c>
      <c r="F3343" s="19" t="s">
        <v>3438</v>
      </c>
      <c r="G3343" s="97"/>
      <c r="H3343" s="97"/>
      <c r="I3343" s="97"/>
      <c r="J3343" s="97"/>
      <c r="K3343" s="97"/>
      <c r="L3343" s="97"/>
      <c r="M3343" s="97"/>
      <c r="N3343" s="97"/>
      <c r="O3343" s="152" t="s">
        <v>10715</v>
      </c>
      <c r="P3343" s="19" t="n">
        <v>1</v>
      </c>
      <c r="Q3343" s="15" t="s">
        <v>45</v>
      </c>
    </row>
    <row r="3344" customFormat="false" ht="13.8" hidden="false" customHeight="false" outlineLevel="0" collapsed="false">
      <c r="A3344" s="429" t="s">
        <v>2898</v>
      </c>
      <c r="B3344" s="19" t="s">
        <v>9213</v>
      </c>
      <c r="C3344" s="19" t="s">
        <v>10716</v>
      </c>
      <c r="D3344" s="19" t="s">
        <v>476</v>
      </c>
      <c r="E3344" s="19" t="s">
        <v>10717</v>
      </c>
      <c r="F3344" s="19" t="s">
        <v>10718</v>
      </c>
      <c r="H3344" s="19" t="n">
        <v>10500</v>
      </c>
      <c r="I3344" s="97"/>
      <c r="J3344" s="97"/>
      <c r="K3344" s="97"/>
      <c r="L3344" s="97"/>
      <c r="M3344" s="97"/>
      <c r="N3344" s="20" t="n">
        <v>43360</v>
      </c>
      <c r="O3344" s="717" t="s">
        <v>1187</v>
      </c>
      <c r="P3344" s="97"/>
      <c r="Q3344" s="15" t="s">
        <v>45</v>
      </c>
    </row>
    <row r="3345" customFormat="false" ht="13.8" hidden="false" customHeight="false" outlineLevel="0" collapsed="false">
      <c r="A3345" s="429" t="s">
        <v>2903</v>
      </c>
      <c r="B3345" s="19" t="s">
        <v>1175</v>
      </c>
      <c r="C3345" s="19" t="s">
        <v>10719</v>
      </c>
      <c r="D3345" s="19" t="s">
        <v>53</v>
      </c>
      <c r="E3345" s="91" t="s">
        <v>10720</v>
      </c>
      <c r="F3345" s="19" t="s">
        <v>1332</v>
      </c>
      <c r="G3345" s="97"/>
      <c r="H3345" s="97"/>
      <c r="I3345" s="97"/>
      <c r="J3345" s="97"/>
      <c r="K3345" s="97"/>
      <c r="L3345" s="97"/>
      <c r="M3345" s="97"/>
      <c r="N3345" s="97"/>
      <c r="O3345" s="494" t="s">
        <v>10721</v>
      </c>
      <c r="P3345" s="19" t="n">
        <v>1</v>
      </c>
      <c r="Q3345" s="15" t="s">
        <v>45</v>
      </c>
    </row>
    <row r="3346" customFormat="false" ht="13.8" hidden="false" customHeight="false" outlineLevel="0" collapsed="false">
      <c r="A3346" s="429" t="s">
        <v>2768</v>
      </c>
      <c r="B3346" s="118" t="n">
        <v>0.522916666666667</v>
      </c>
      <c r="C3346" s="349" t="s">
        <v>10722</v>
      </c>
      <c r="D3346" s="19" t="s">
        <v>10514</v>
      </c>
      <c r="E3346" s="91" t="s">
        <v>10723</v>
      </c>
      <c r="F3346" s="19" t="s">
        <v>102</v>
      </c>
      <c r="G3346" s="97"/>
      <c r="H3346" s="19" t="s">
        <v>10724</v>
      </c>
      <c r="I3346" s="97"/>
      <c r="J3346" s="97"/>
      <c r="K3346" s="97"/>
      <c r="L3346" s="97"/>
      <c r="M3346" s="97"/>
      <c r="N3346" s="97"/>
      <c r="O3346" s="342" t="s">
        <v>10725</v>
      </c>
      <c r="P3346" s="19" t="n">
        <v>1</v>
      </c>
      <c r="Q3346" s="15" t="s">
        <v>45</v>
      </c>
    </row>
    <row r="3347" customFormat="false" ht="13.8" hidden="false" customHeight="false" outlineLevel="0" collapsed="false">
      <c r="A3347" s="504" t="s">
        <v>10726</v>
      </c>
      <c r="B3347" s="504" t="s">
        <v>10726</v>
      </c>
      <c r="C3347" s="19" t="s">
        <v>10571</v>
      </c>
      <c r="D3347" s="91" t="s">
        <v>985</v>
      </c>
      <c r="E3347" s="91" t="s">
        <v>10572</v>
      </c>
      <c r="F3347" s="19" t="s">
        <v>10727</v>
      </c>
      <c r="G3347" s="24" t="n">
        <v>10000</v>
      </c>
      <c r="H3347" s="19"/>
      <c r="I3347" s="97"/>
      <c r="J3347" s="97"/>
      <c r="K3347" s="97"/>
      <c r="M3347" s="24" t="s">
        <v>10728</v>
      </c>
      <c r="N3347" s="711" t="n">
        <v>43361</v>
      </c>
      <c r="O3347" s="660" t="s">
        <v>10729</v>
      </c>
      <c r="P3347" s="19" t="n">
        <v>1</v>
      </c>
      <c r="Q3347" s="15" t="s">
        <v>45</v>
      </c>
    </row>
    <row r="3348" customFormat="false" ht="13.8" hidden="false" customHeight="false" outlineLevel="0" collapsed="false">
      <c r="A3348" s="429" t="s">
        <v>2918</v>
      </c>
      <c r="B3348" s="118" t="n">
        <v>0.538194444444444</v>
      </c>
      <c r="C3348" s="19" t="s">
        <v>10730</v>
      </c>
      <c r="D3348" s="19" t="s">
        <v>10514</v>
      </c>
      <c r="E3348" s="91" t="s">
        <v>10731</v>
      </c>
      <c r="F3348" s="91" t="s">
        <v>10732</v>
      </c>
      <c r="G3348" s="19" t="s">
        <v>10733</v>
      </c>
      <c r="H3348" s="97"/>
      <c r="I3348" s="97"/>
      <c r="J3348" s="97"/>
      <c r="K3348" s="97"/>
      <c r="L3348" s="97"/>
      <c r="M3348" s="97"/>
      <c r="N3348" s="97"/>
      <c r="O3348" s="247" t="s">
        <v>10734</v>
      </c>
      <c r="P3348" s="19" t="n">
        <v>1</v>
      </c>
      <c r="Q3348" s="15" t="s">
        <v>45</v>
      </c>
    </row>
    <row r="3349" customFormat="false" ht="13.8" hidden="false" customHeight="false" outlineLevel="0" collapsed="false">
      <c r="A3349" s="429" t="s">
        <v>2922</v>
      </c>
      <c r="B3349" s="19" t="s">
        <v>2543</v>
      </c>
      <c r="C3349" s="19" t="s">
        <v>10735</v>
      </c>
      <c r="D3349" s="19" t="s">
        <v>53</v>
      </c>
      <c r="E3349" s="91" t="s">
        <v>10736</v>
      </c>
      <c r="F3349" s="91" t="s">
        <v>10737</v>
      </c>
      <c r="G3349" s="19" t="n">
        <v>4900</v>
      </c>
      <c r="H3349" s="97"/>
      <c r="I3349" s="97"/>
      <c r="J3349" s="97"/>
      <c r="K3349" s="97"/>
      <c r="L3349" s="97"/>
      <c r="M3349" s="19" t="s">
        <v>10738</v>
      </c>
      <c r="N3349" s="711" t="n">
        <v>43361</v>
      </c>
      <c r="O3349" s="660" t="s">
        <v>10729</v>
      </c>
      <c r="P3349" s="19" t="n">
        <v>1</v>
      </c>
      <c r="Q3349" s="15" t="s">
        <v>45</v>
      </c>
    </row>
    <row r="3350" customFormat="false" ht="13.8" hidden="false" customHeight="false" outlineLevel="0" collapsed="false">
      <c r="A3350" s="429" t="s">
        <v>2927</v>
      </c>
      <c r="B3350" s="19" t="s">
        <v>1109</v>
      </c>
      <c r="C3350" s="19" t="s">
        <v>10739</v>
      </c>
      <c r="D3350" s="19" t="s">
        <v>53</v>
      </c>
      <c r="E3350" s="91" t="s">
        <v>10740</v>
      </c>
      <c r="F3350" s="19" t="s">
        <v>5986</v>
      </c>
      <c r="G3350" s="97"/>
      <c r="H3350" s="19" t="s">
        <v>7657</v>
      </c>
      <c r="I3350" s="97"/>
      <c r="J3350" s="97"/>
      <c r="K3350" s="97"/>
      <c r="L3350" s="97"/>
      <c r="M3350" s="97"/>
      <c r="N3350" s="97"/>
      <c r="O3350" s="247" t="s">
        <v>10741</v>
      </c>
      <c r="P3350" s="19" t="n">
        <v>1</v>
      </c>
      <c r="Q3350" s="15" t="s">
        <v>45</v>
      </c>
    </row>
    <row r="3351" customFormat="false" ht="13.8" hidden="false" customHeight="false" outlineLevel="0" collapsed="false">
      <c r="A3351" s="429" t="s">
        <v>2997</v>
      </c>
      <c r="B3351" s="19" t="n">
        <v>13.33</v>
      </c>
      <c r="C3351" s="19" t="n">
        <v>79651027002</v>
      </c>
      <c r="D3351" s="19" t="s">
        <v>8766</v>
      </c>
      <c r="E3351" s="19" t="s">
        <v>10742</v>
      </c>
      <c r="F3351" s="19" t="s">
        <v>102</v>
      </c>
      <c r="G3351" s="19" t="s">
        <v>949</v>
      </c>
      <c r="H3351" s="97"/>
      <c r="I3351" s="97"/>
      <c r="J3351" s="97"/>
      <c r="K3351" s="97"/>
      <c r="L3351" s="97"/>
      <c r="M3351" s="97"/>
      <c r="N3351" s="97"/>
      <c r="O3351" s="363" t="s">
        <v>10743</v>
      </c>
      <c r="P3351" s="19" t="n">
        <v>1</v>
      </c>
      <c r="Q3351" s="15" t="s">
        <v>45</v>
      </c>
    </row>
    <row r="3352" customFormat="false" ht="13.8" hidden="false" customHeight="false" outlineLevel="0" collapsed="false">
      <c r="A3352" s="429" t="s">
        <v>3003</v>
      </c>
      <c r="B3352" s="19" t="s">
        <v>708</v>
      </c>
      <c r="C3352" s="363" t="s">
        <v>10744</v>
      </c>
      <c r="D3352" s="19" t="s">
        <v>53</v>
      </c>
      <c r="E3352" s="97"/>
      <c r="F3352" s="19" t="s">
        <v>102</v>
      </c>
      <c r="G3352" s="97"/>
      <c r="H3352" s="97"/>
      <c r="I3352" s="97"/>
      <c r="J3352" s="97"/>
      <c r="K3352" s="97"/>
      <c r="L3352" s="97"/>
      <c r="M3352" s="97"/>
      <c r="N3352" s="97"/>
      <c r="O3352" s="463" t="s">
        <v>10745</v>
      </c>
      <c r="P3352" s="19" t="n">
        <v>1</v>
      </c>
      <c r="Q3352" s="15" t="s">
        <v>45</v>
      </c>
    </row>
    <row r="3353" customFormat="false" ht="13.8" hidden="false" customHeight="false" outlineLevel="0" collapsed="false">
      <c r="A3353" s="429" t="s">
        <v>3154</v>
      </c>
      <c r="B3353" s="110" t="n">
        <v>0.583333333333333</v>
      </c>
      <c r="C3353" s="19" t="s">
        <v>10746</v>
      </c>
      <c r="D3353" s="19" t="s">
        <v>53</v>
      </c>
      <c r="E3353" s="91" t="s">
        <v>10747</v>
      </c>
      <c r="F3353" s="19" t="s">
        <v>5986</v>
      </c>
      <c r="G3353" s="19" t="n">
        <v>9000</v>
      </c>
      <c r="H3353" s="97"/>
      <c r="I3353" s="97"/>
      <c r="J3353" s="97"/>
      <c r="K3353" s="97"/>
      <c r="M3353" s="24" t="s">
        <v>10748</v>
      </c>
      <c r="N3353" s="20" t="n">
        <v>43362</v>
      </c>
      <c r="O3353" s="660" t="s">
        <v>10749</v>
      </c>
      <c r="P3353" s="19" t="n">
        <v>1</v>
      </c>
      <c r="Q3353" s="15" t="s">
        <v>45</v>
      </c>
    </row>
    <row r="3354" customFormat="false" ht="13.8" hidden="false" customHeight="false" outlineLevel="0" collapsed="false">
      <c r="A3354" s="429" t="s">
        <v>3158</v>
      </c>
      <c r="B3354" s="97"/>
      <c r="C3354" s="19" t="n">
        <v>89777665368</v>
      </c>
      <c r="D3354" s="97"/>
      <c r="E3354" s="19" t="s">
        <v>10750</v>
      </c>
      <c r="F3354" s="97"/>
      <c r="G3354" s="19" t="s">
        <v>958</v>
      </c>
      <c r="H3354" s="97"/>
      <c r="I3354" s="97"/>
      <c r="J3354" s="97"/>
      <c r="K3354" s="97"/>
      <c r="L3354" s="97"/>
      <c r="M3354" s="97"/>
      <c r="N3354" s="97"/>
      <c r="O3354" s="141" t="s">
        <v>10751</v>
      </c>
      <c r="P3354" s="97"/>
      <c r="Q3354" s="15" t="s">
        <v>45</v>
      </c>
    </row>
    <row r="3355" customFormat="false" ht="13.8" hidden="false" customHeight="false" outlineLevel="0" collapsed="false">
      <c r="A3355" s="429" t="s">
        <v>3161</v>
      </c>
      <c r="B3355" s="718" t="n">
        <v>0.623611111111111</v>
      </c>
      <c r="C3355" s="19" t="s">
        <v>10752</v>
      </c>
      <c r="D3355" s="19" t="s">
        <v>10514</v>
      </c>
      <c r="E3355" s="91" t="s">
        <v>10753</v>
      </c>
      <c r="F3355" s="19" t="s">
        <v>10754</v>
      </c>
      <c r="G3355" s="19"/>
      <c r="H3355" s="19" t="n">
        <v>5000</v>
      </c>
      <c r="I3355" s="97"/>
      <c r="J3355" s="97"/>
      <c r="K3355" s="97"/>
      <c r="L3355" s="97"/>
      <c r="M3355" s="97"/>
      <c r="N3355" s="97"/>
      <c r="O3355" s="660" t="s">
        <v>10755</v>
      </c>
      <c r="P3355" s="19" t="n">
        <v>1</v>
      </c>
      <c r="Q3355" s="15" t="s">
        <v>45</v>
      </c>
    </row>
    <row r="3356" customFormat="false" ht="13.8" hidden="false" customHeight="false" outlineLevel="0" collapsed="false">
      <c r="A3356" s="429" t="s">
        <v>3165</v>
      </c>
      <c r="B3356" s="118" t="n">
        <v>0.638888888888889</v>
      </c>
      <c r="C3356" s="19" t="n">
        <v>89166766185</v>
      </c>
      <c r="D3356" s="19" t="s">
        <v>10514</v>
      </c>
      <c r="E3356" s="91" t="s">
        <v>10756</v>
      </c>
      <c r="F3356" s="19" t="s">
        <v>4460</v>
      </c>
      <c r="G3356" s="19"/>
      <c r="H3356" s="97"/>
      <c r="I3356" s="97"/>
      <c r="J3356" s="97"/>
      <c r="K3356" s="97"/>
      <c r="L3356" s="97"/>
      <c r="M3356" s="97"/>
      <c r="N3356" s="97"/>
      <c r="O3356" s="363" t="s">
        <v>10757</v>
      </c>
      <c r="P3356" s="97"/>
      <c r="Q3356" s="15" t="s">
        <v>45</v>
      </c>
    </row>
    <row r="3357" customFormat="false" ht="13.8" hidden="false" customHeight="false" outlineLevel="0" collapsed="false">
      <c r="A3357" s="429" t="s">
        <v>3251</v>
      </c>
      <c r="B3357" s="118" t="n">
        <v>0.65</v>
      </c>
      <c r="C3357" s="19" t="n">
        <v>89268467212</v>
      </c>
      <c r="D3357" s="19" t="s">
        <v>10514</v>
      </c>
      <c r="E3357" s="91" t="s">
        <v>10758</v>
      </c>
      <c r="F3357" s="19" t="s">
        <v>102</v>
      </c>
      <c r="G3357" s="91" t="s">
        <v>10759</v>
      </c>
      <c r="H3357" s="97"/>
      <c r="I3357" s="97"/>
      <c r="J3357" s="97"/>
      <c r="K3357" s="97"/>
      <c r="L3357" s="97"/>
      <c r="M3357" s="97"/>
      <c r="N3357" s="97"/>
      <c r="O3357" s="135" t="s">
        <v>10760</v>
      </c>
      <c r="P3357" s="19" t="n">
        <v>1</v>
      </c>
      <c r="Q3357" s="15" t="s">
        <v>45</v>
      </c>
    </row>
    <row r="3358" customFormat="false" ht="13.8" hidden="false" customHeight="false" outlineLevel="0" collapsed="false">
      <c r="A3358" s="429" t="s">
        <v>3251</v>
      </c>
      <c r="B3358" s="19" t="s">
        <v>3420</v>
      </c>
      <c r="C3358" s="19" t="n">
        <v>89168404077</v>
      </c>
      <c r="D3358" s="19" t="s">
        <v>476</v>
      </c>
      <c r="E3358" s="91" t="s">
        <v>10761</v>
      </c>
      <c r="F3358" s="19" t="s">
        <v>10762</v>
      </c>
      <c r="G3358" s="19" t="s">
        <v>564</v>
      </c>
      <c r="H3358" s="97"/>
      <c r="I3358" s="97"/>
      <c r="J3358" s="97"/>
      <c r="K3358" s="97"/>
      <c r="L3358" s="97"/>
      <c r="M3358" s="97"/>
      <c r="N3358" s="97"/>
      <c r="O3358" s="233" t="s">
        <v>10763</v>
      </c>
      <c r="P3358" s="19" t="n">
        <v>1</v>
      </c>
      <c r="Q3358" s="15" t="s">
        <v>45</v>
      </c>
    </row>
    <row r="3359" customFormat="false" ht="13.8" hidden="false" customHeight="false" outlineLevel="0" collapsed="false">
      <c r="A3359" s="429" t="s">
        <v>3256</v>
      </c>
      <c r="B3359" s="110" t="n">
        <v>0.665972222222222</v>
      </c>
      <c r="C3359" s="19" t="s">
        <v>10764</v>
      </c>
      <c r="D3359" s="19" t="s">
        <v>10514</v>
      </c>
      <c r="E3359" s="91" t="s">
        <v>10765</v>
      </c>
      <c r="F3359" s="19" t="s">
        <v>102</v>
      </c>
      <c r="G3359" s="91" t="s">
        <v>10766</v>
      </c>
      <c r="H3359" s="97"/>
      <c r="I3359" s="97"/>
      <c r="J3359" s="97"/>
      <c r="K3359" s="97"/>
      <c r="L3359" s="97"/>
      <c r="M3359" s="97"/>
      <c r="N3359" s="97"/>
      <c r="O3359" s="191" t="s">
        <v>10767</v>
      </c>
      <c r="P3359" s="19" t="n">
        <v>1</v>
      </c>
      <c r="Q3359" s="15" t="s">
        <v>45</v>
      </c>
    </row>
    <row r="3360" customFormat="false" ht="13.8" hidden="false" customHeight="false" outlineLevel="0" collapsed="false">
      <c r="A3360" s="429" t="s">
        <v>3258</v>
      </c>
      <c r="B3360" s="19" t="s">
        <v>78</v>
      </c>
      <c r="C3360" s="553" t="s">
        <v>10768</v>
      </c>
      <c r="D3360" s="19" t="s">
        <v>53</v>
      </c>
      <c r="E3360" s="91" t="s">
        <v>10769</v>
      </c>
      <c r="F3360" s="19" t="s">
        <v>10770</v>
      </c>
      <c r="G3360" s="19" t="s">
        <v>3347</v>
      </c>
      <c r="H3360" s="97"/>
      <c r="I3360" s="97"/>
      <c r="J3360" s="97"/>
      <c r="K3360" s="97"/>
      <c r="M3360" s="24" t="s">
        <v>10771</v>
      </c>
      <c r="N3360" s="711" t="n">
        <v>43361</v>
      </c>
      <c r="O3360" s="660" t="s">
        <v>10729</v>
      </c>
      <c r="P3360" s="19" t="n">
        <v>1</v>
      </c>
      <c r="Q3360" s="15" t="s">
        <v>45</v>
      </c>
    </row>
    <row r="3361" customFormat="false" ht="13.8" hidden="false" customHeight="false" outlineLevel="0" collapsed="false">
      <c r="A3361" s="429" t="s">
        <v>3263</v>
      </c>
      <c r="B3361" s="118" t="n">
        <v>0.68125</v>
      </c>
      <c r="C3361" s="719" t="s">
        <v>10772</v>
      </c>
      <c r="D3361" s="19" t="s">
        <v>10514</v>
      </c>
      <c r="E3361" s="153" t="s">
        <v>10773</v>
      </c>
      <c r="F3361" s="19" t="s">
        <v>102</v>
      </c>
      <c r="G3361" s="19"/>
      <c r="H3361" s="19" t="n">
        <v>23000</v>
      </c>
      <c r="I3361" s="97"/>
      <c r="J3361" s="97"/>
      <c r="K3361" s="97"/>
      <c r="L3361" s="97"/>
      <c r="M3361" s="97"/>
      <c r="N3361" s="97"/>
      <c r="O3361" s="660" t="s">
        <v>10729</v>
      </c>
      <c r="P3361" s="19" t="n">
        <v>1</v>
      </c>
      <c r="Q3361" s="15" t="s">
        <v>45</v>
      </c>
    </row>
    <row r="3362" customFormat="false" ht="13.8" hidden="false" customHeight="false" outlineLevel="0" collapsed="false">
      <c r="A3362" s="429" t="s">
        <v>3268</v>
      </c>
      <c r="B3362" s="19" t="s">
        <v>2405</v>
      </c>
      <c r="C3362" s="363" t="s">
        <v>10774</v>
      </c>
      <c r="D3362" s="19" t="s">
        <v>53</v>
      </c>
      <c r="E3362" s="97"/>
      <c r="F3362" s="97"/>
      <c r="G3362" s="97"/>
      <c r="H3362" s="97"/>
      <c r="I3362" s="97"/>
      <c r="J3362" s="97"/>
      <c r="K3362" s="97"/>
      <c r="L3362" s="97"/>
      <c r="M3362" s="97"/>
      <c r="N3362" s="97"/>
      <c r="O3362" s="463" t="s">
        <v>10775</v>
      </c>
      <c r="P3362" s="19" t="n">
        <v>1</v>
      </c>
      <c r="Q3362" s="15" t="s">
        <v>45</v>
      </c>
    </row>
    <row r="3363" customFormat="false" ht="13.8" hidden="false" customHeight="false" outlineLevel="0" collapsed="false">
      <c r="A3363" s="429" t="s">
        <v>3274</v>
      </c>
      <c r="B3363" s="718" t="n">
        <v>0.710416666666667</v>
      </c>
      <c r="C3363" s="19" t="s">
        <v>10776</v>
      </c>
      <c r="D3363" s="19" t="s">
        <v>10514</v>
      </c>
      <c r="E3363" s="91" t="s">
        <v>10777</v>
      </c>
      <c r="F3363" s="19" t="s">
        <v>102</v>
      </c>
      <c r="G3363" s="19" t="n">
        <v>3500</v>
      </c>
      <c r="H3363" s="97"/>
      <c r="I3363" s="97"/>
      <c r="J3363" s="97"/>
      <c r="K3363" s="97"/>
      <c r="L3363" s="97"/>
      <c r="M3363" s="19" t="s">
        <v>10778</v>
      </c>
      <c r="N3363" s="97"/>
      <c r="O3363" s="660" t="s">
        <v>10729</v>
      </c>
      <c r="P3363" s="19" t="n">
        <v>1</v>
      </c>
      <c r="Q3363" s="15" t="s">
        <v>45</v>
      </c>
    </row>
    <row r="3364" customFormat="false" ht="13.8" hidden="false" customHeight="false" outlineLevel="0" collapsed="false">
      <c r="A3364" s="429" t="s">
        <v>3276</v>
      </c>
      <c r="B3364" s="15" t="n">
        <v>17.37</v>
      </c>
      <c r="C3364" s="178" t="s">
        <v>9819</v>
      </c>
      <c r="D3364" s="178" t="s">
        <v>9160</v>
      </c>
      <c r="E3364" s="204" t="s">
        <v>9820</v>
      </c>
      <c r="F3364" s="178" t="s">
        <v>10779</v>
      </c>
      <c r="G3364" s="178" t="s">
        <v>268</v>
      </c>
      <c r="H3364" s="205"/>
      <c r="I3364" s="205"/>
      <c r="J3364" s="205"/>
      <c r="K3364" s="205"/>
      <c r="L3364" s="205"/>
      <c r="M3364" s="178" t="s">
        <v>9822</v>
      </c>
      <c r="N3364" s="178" t="n">
        <v>9.09</v>
      </c>
      <c r="O3364" s="675" t="s">
        <v>10780</v>
      </c>
      <c r="P3364" s="178" t="n">
        <v>1</v>
      </c>
      <c r="Q3364" s="15" t="s">
        <v>45</v>
      </c>
    </row>
    <row r="3365" customFormat="false" ht="13.8" hidden="false" customHeight="false" outlineLevel="0" collapsed="false">
      <c r="A3365" s="429" t="s">
        <v>3281</v>
      </c>
      <c r="B3365" s="150" t="n">
        <v>43452</v>
      </c>
      <c r="C3365" s="19" t="s">
        <v>10781</v>
      </c>
      <c r="D3365" s="19" t="s">
        <v>53</v>
      </c>
      <c r="E3365" s="19" t="s">
        <v>10782</v>
      </c>
      <c r="F3365" s="19" t="s">
        <v>10783</v>
      </c>
      <c r="G3365" s="97"/>
      <c r="H3365" s="19" t="n">
        <v>8000</v>
      </c>
      <c r="I3365" s="97"/>
      <c r="J3365" s="97"/>
      <c r="K3365" s="97"/>
      <c r="L3365" s="97"/>
      <c r="M3365" s="97"/>
      <c r="N3365" s="97"/>
      <c r="O3365" s="660" t="s">
        <v>10784</v>
      </c>
      <c r="P3365" s="19" t="n">
        <v>1</v>
      </c>
      <c r="Q3365" s="15" t="s">
        <v>45</v>
      </c>
    </row>
    <row r="3366" customFormat="false" ht="13.8" hidden="false" customHeight="false" outlineLevel="0" collapsed="false">
      <c r="A3366" s="97"/>
      <c r="B3366" s="97"/>
      <c r="C3366" s="19" t="n">
        <v>84993735600</v>
      </c>
      <c r="D3366" s="97"/>
      <c r="E3366" s="97"/>
      <c r="F3366" s="97"/>
      <c r="G3366" s="97"/>
      <c r="H3366" s="97"/>
      <c r="I3366" s="97"/>
      <c r="J3366" s="97"/>
      <c r="K3366" s="97"/>
      <c r="L3366" s="97"/>
      <c r="M3366" s="97"/>
      <c r="N3366" s="97"/>
      <c r="O3366" s="97"/>
      <c r="P3366" s="97"/>
      <c r="Q3366" s="15" t="s">
        <v>45</v>
      </c>
    </row>
    <row r="3367" customFormat="false" ht="13.8" hidden="false" customHeight="false" outlineLevel="0" collapsed="false">
      <c r="A3367" s="429" t="s">
        <v>3293</v>
      </c>
      <c r="B3367" s="19" t="s">
        <v>2503</v>
      </c>
      <c r="C3367" s="19" t="s">
        <v>10785</v>
      </c>
      <c r="D3367" s="19" t="s">
        <v>53</v>
      </c>
      <c r="E3367" s="91" t="s">
        <v>10786</v>
      </c>
      <c r="F3367" s="91" t="s">
        <v>10787</v>
      </c>
      <c r="G3367" s="97"/>
      <c r="H3367" s="97"/>
      <c r="I3367" s="97"/>
      <c r="J3367" s="97"/>
      <c r="K3367" s="97"/>
      <c r="L3367" s="97"/>
      <c r="M3367" s="97"/>
      <c r="N3367" s="97"/>
      <c r="O3367" s="191" t="s">
        <v>10767</v>
      </c>
      <c r="P3367" s="19" t="n">
        <v>1</v>
      </c>
      <c r="Q3367" s="15" t="s">
        <v>45</v>
      </c>
    </row>
    <row r="3368" customFormat="false" ht="13.8" hidden="false" customHeight="false" outlineLevel="0" collapsed="false">
      <c r="A3368" s="3" t="s">
        <v>34</v>
      </c>
      <c r="B3368" s="59" t="s">
        <v>1</v>
      </c>
      <c r="C3368" s="4" t="s">
        <v>35</v>
      </c>
      <c r="D3368" s="4" t="s">
        <v>3</v>
      </c>
      <c r="E3368" s="4" t="s">
        <v>1021</v>
      </c>
      <c r="F3368" s="5" t="s">
        <v>10096</v>
      </c>
      <c r="G3368" s="4" t="s">
        <v>38</v>
      </c>
      <c r="H3368" s="6" t="s">
        <v>39</v>
      </c>
      <c r="I3368" s="6"/>
      <c r="J3368" s="6"/>
      <c r="K3368" s="6" t="s">
        <v>40</v>
      </c>
      <c r="L3368" s="6"/>
      <c r="M3368" s="4" t="s">
        <v>41</v>
      </c>
      <c r="N3368" s="6" t="s">
        <v>42</v>
      </c>
      <c r="O3368" s="370" t="s">
        <v>43</v>
      </c>
      <c r="P3368" s="4" t="s">
        <v>44</v>
      </c>
      <c r="Q3368" s="15" t="s">
        <v>45</v>
      </c>
    </row>
    <row r="3369" customFormat="false" ht="13.8" hidden="false" customHeight="false" outlineLevel="0" collapsed="false">
      <c r="A3369" s="105" t="n">
        <v>43361</v>
      </c>
      <c r="B3369" s="465" t="s">
        <v>260</v>
      </c>
      <c r="C3369" s="9"/>
      <c r="D3369" s="9"/>
      <c r="E3369" s="10"/>
      <c r="F3369" s="11" t="n">
        <f aca="false">G3369+H3369+K3369</f>
        <v>119450</v>
      </c>
      <c r="G3369" s="12" t="n">
        <f aca="false">SUM(G3370:G3412)</f>
        <v>94150</v>
      </c>
      <c r="H3369" s="115" t="n">
        <f aca="false">SUM(H3370:H3409)</f>
        <v>25300</v>
      </c>
      <c r="I3369" s="12"/>
      <c r="J3369" s="12"/>
      <c r="K3369" s="12" t="n">
        <f aca="false">SUM(K3370:K3405)</f>
        <v>0</v>
      </c>
      <c r="L3369" s="12"/>
      <c r="M3369" s="466"/>
      <c r="N3369" s="466"/>
      <c r="O3369" s="9"/>
      <c r="P3369" s="12" t="n">
        <f aca="false">SUM(P3370:P25318)</f>
        <v>1.54762052354955E+025</v>
      </c>
      <c r="Q3369" s="15" t="s">
        <v>45</v>
      </c>
    </row>
    <row r="3370" customFormat="false" ht="13.8" hidden="false" customHeight="false" outlineLevel="0" collapsed="false">
      <c r="A3370" s="429" t="s">
        <v>2931</v>
      </c>
      <c r="B3370" s="19" t="s">
        <v>5393</v>
      </c>
      <c r="C3370" s="19" t="s">
        <v>10788</v>
      </c>
      <c r="D3370" s="19" t="s">
        <v>8766</v>
      </c>
      <c r="E3370" s="19" t="s">
        <v>10789</v>
      </c>
      <c r="F3370" s="19" t="s">
        <v>10790</v>
      </c>
      <c r="G3370" s="19" t="n">
        <v>7500</v>
      </c>
      <c r="H3370" s="97"/>
      <c r="I3370" s="97"/>
      <c r="J3370" s="97"/>
      <c r="K3370" s="97"/>
      <c r="L3370" s="97"/>
      <c r="M3370" s="19" t="s">
        <v>10791</v>
      </c>
      <c r="N3370" s="20" t="n">
        <v>43362</v>
      </c>
      <c r="O3370" s="660" t="s">
        <v>10729</v>
      </c>
      <c r="P3370" s="19" t="n">
        <v>1</v>
      </c>
      <c r="Q3370" s="15" t="s">
        <v>45</v>
      </c>
    </row>
    <row r="3371" customFormat="false" ht="13.8" hidden="false" customHeight="false" outlineLevel="0" collapsed="false">
      <c r="A3371" s="429" t="s">
        <v>2861</v>
      </c>
      <c r="B3371" s="30" t="s">
        <v>8583</v>
      </c>
      <c r="C3371" s="30" t="s">
        <v>8583</v>
      </c>
      <c r="D3371" s="30" t="s">
        <v>8583</v>
      </c>
      <c r="E3371" s="30" t="s">
        <v>8583</v>
      </c>
      <c r="F3371" s="30" t="s">
        <v>8583</v>
      </c>
      <c r="G3371" s="19" t="n">
        <v>3250</v>
      </c>
      <c r="H3371" s="97"/>
      <c r="I3371" s="97"/>
      <c r="J3371" s="97"/>
      <c r="K3371" s="97"/>
      <c r="L3371" s="97"/>
      <c r="M3371" s="30" t="s">
        <v>8583</v>
      </c>
      <c r="N3371" s="20" t="n">
        <v>43363</v>
      </c>
      <c r="O3371" s="660" t="s">
        <v>10792</v>
      </c>
      <c r="P3371" s="19" t="n">
        <v>1</v>
      </c>
      <c r="Q3371" s="15" t="s">
        <v>45</v>
      </c>
    </row>
    <row r="3372" customFormat="false" ht="13.8" hidden="false" customHeight="false" outlineLevel="0" collapsed="false">
      <c r="A3372" s="429" t="s">
        <v>2683</v>
      </c>
      <c r="B3372" s="19" t="s">
        <v>1483</v>
      </c>
      <c r="C3372" s="19" t="s">
        <v>10793</v>
      </c>
      <c r="D3372" s="19" t="s">
        <v>8766</v>
      </c>
      <c r="E3372" s="91" t="s">
        <v>10794</v>
      </c>
      <c r="F3372" s="19" t="s">
        <v>10795</v>
      </c>
      <c r="G3372" s="19" t="s">
        <v>840</v>
      </c>
      <c r="H3372" s="97"/>
      <c r="I3372" s="97"/>
      <c r="J3372" s="97"/>
      <c r="K3372" s="97"/>
      <c r="L3372" s="97"/>
      <c r="M3372" s="19" t="s">
        <v>10796</v>
      </c>
      <c r="N3372" s="20" t="n">
        <v>43365</v>
      </c>
      <c r="O3372" s="617" t="s">
        <v>10797</v>
      </c>
      <c r="P3372" s="19" t="n">
        <v>1</v>
      </c>
      <c r="Q3372" s="15" t="s">
        <v>45</v>
      </c>
    </row>
    <row r="3373" customFormat="false" ht="13.8" hidden="false" customHeight="false" outlineLevel="0" collapsed="false">
      <c r="A3373" s="429" t="s">
        <v>2870</v>
      </c>
      <c r="B3373" s="19" t="s">
        <v>740</v>
      </c>
      <c r="C3373" s="19" t="n">
        <v>89267894177</v>
      </c>
      <c r="D3373" s="19" t="s">
        <v>476</v>
      </c>
      <c r="E3373" s="19" t="s">
        <v>10798</v>
      </c>
      <c r="F3373" s="97"/>
      <c r="G3373" s="19" t="s">
        <v>1042</v>
      </c>
      <c r="H3373" s="97"/>
      <c r="I3373" s="97"/>
      <c r="J3373" s="97"/>
      <c r="K3373" s="97"/>
      <c r="L3373" s="97"/>
      <c r="M3373" s="97"/>
      <c r="N3373" s="97"/>
      <c r="O3373" s="141" t="s">
        <v>605</v>
      </c>
      <c r="P3373" s="19" t="n">
        <v>1</v>
      </c>
      <c r="Q3373" s="15" t="s">
        <v>45</v>
      </c>
    </row>
    <row r="3374" customFormat="false" ht="13.8" hidden="false" customHeight="false" outlineLevel="0" collapsed="false">
      <c r="A3374" s="429" t="s">
        <v>2877</v>
      </c>
      <c r="B3374" s="19" t="s">
        <v>10799</v>
      </c>
      <c r="C3374" s="19" t="s">
        <v>10800</v>
      </c>
      <c r="D3374" s="19" t="s">
        <v>476</v>
      </c>
      <c r="E3374" s="91" t="s">
        <v>10801</v>
      </c>
      <c r="F3374" s="91" t="s">
        <v>10802</v>
      </c>
      <c r="G3374" s="19" t="n">
        <v>5000</v>
      </c>
      <c r="H3374" s="97"/>
      <c r="I3374" s="97"/>
      <c r="J3374" s="97"/>
      <c r="K3374" s="97"/>
      <c r="M3374" s="24" t="s">
        <v>10803</v>
      </c>
      <c r="N3374" s="20" t="n">
        <v>43363</v>
      </c>
      <c r="O3374" s="660" t="s">
        <v>10804</v>
      </c>
      <c r="P3374" s="19" t="n">
        <v>1</v>
      </c>
      <c r="Q3374" s="15" t="s">
        <v>45</v>
      </c>
    </row>
    <row r="3375" customFormat="false" ht="13.8" hidden="false" customHeight="false" outlineLevel="0" collapsed="false">
      <c r="A3375" s="133" t="s">
        <v>2953</v>
      </c>
      <c r="B3375" s="141" t="s">
        <v>457</v>
      </c>
      <c r="C3375" s="95" t="s">
        <v>10805</v>
      </c>
      <c r="D3375" s="141" t="s">
        <v>53</v>
      </c>
      <c r="E3375" s="95" t="s">
        <v>10806</v>
      </c>
      <c r="F3375" s="141" t="s">
        <v>5574</v>
      </c>
      <c r="G3375" s="141" t="s">
        <v>268</v>
      </c>
      <c r="H3375" s="183"/>
      <c r="I3375" s="183"/>
      <c r="J3375" s="183"/>
      <c r="K3375" s="183"/>
      <c r="L3375" s="278"/>
      <c r="M3375" s="250" t="s">
        <v>10807</v>
      </c>
      <c r="N3375" s="184" t="n">
        <v>43361</v>
      </c>
      <c r="O3375" s="617" t="s">
        <v>10808</v>
      </c>
      <c r="P3375" s="19" t="n">
        <v>1</v>
      </c>
      <c r="Q3375" s="15" t="s">
        <v>45</v>
      </c>
    </row>
    <row r="3376" customFormat="false" ht="13.8" hidden="false" customHeight="false" outlineLevel="0" collapsed="false">
      <c r="A3376" s="429" t="s">
        <v>2700</v>
      </c>
      <c r="B3376" s="20" t="n">
        <v>43170</v>
      </c>
      <c r="C3376" s="19" t="s">
        <v>10809</v>
      </c>
      <c r="D3376" s="19" t="s">
        <v>476</v>
      </c>
      <c r="E3376" s="97"/>
      <c r="F3376" s="19" t="s">
        <v>5574</v>
      </c>
      <c r="G3376" s="97"/>
      <c r="H3376" s="97"/>
      <c r="I3376" s="97"/>
      <c r="J3376" s="97"/>
      <c r="K3376" s="97"/>
      <c r="L3376" s="97"/>
      <c r="M3376" s="97"/>
      <c r="N3376" s="97"/>
      <c r="O3376" s="544" t="s">
        <v>10810</v>
      </c>
      <c r="P3376" s="19" t="n">
        <v>1</v>
      </c>
      <c r="Q3376" s="15" t="s">
        <v>45</v>
      </c>
    </row>
    <row r="3377" customFormat="false" ht="13.8" hidden="false" customHeight="false" outlineLevel="0" collapsed="false">
      <c r="A3377" s="429" t="s">
        <v>2825</v>
      </c>
      <c r="B3377" s="19" t="s">
        <v>1505</v>
      </c>
      <c r="C3377" s="19" t="n">
        <v>89636847700</v>
      </c>
      <c r="D3377" s="19" t="s">
        <v>476</v>
      </c>
      <c r="E3377" s="19" t="s">
        <v>10811</v>
      </c>
      <c r="F3377" s="91" t="s">
        <v>10812</v>
      </c>
      <c r="G3377" s="19" t="s">
        <v>614</v>
      </c>
      <c r="H3377" s="97"/>
      <c r="I3377" s="97"/>
      <c r="J3377" s="97"/>
      <c r="K3377" s="97"/>
      <c r="L3377" s="97"/>
      <c r="M3377" s="97"/>
      <c r="N3377" s="97"/>
      <c r="O3377" s="95" t="s">
        <v>10813</v>
      </c>
      <c r="P3377" s="19" t="n">
        <v>1</v>
      </c>
      <c r="Q3377" s="15" t="s">
        <v>45</v>
      </c>
    </row>
    <row r="3378" customFormat="false" ht="13.8" hidden="false" customHeight="false" outlineLevel="0" collapsed="false">
      <c r="A3378" s="429" t="s">
        <v>10814</v>
      </c>
      <c r="B3378" s="19" t="s">
        <v>1367</v>
      </c>
      <c r="C3378" s="19" t="s">
        <v>10815</v>
      </c>
      <c r="D3378" s="19" t="s">
        <v>476</v>
      </c>
      <c r="E3378" s="19" t="s">
        <v>10816</v>
      </c>
      <c r="F3378" s="19" t="s">
        <v>755</v>
      </c>
      <c r="G3378" s="19" t="n">
        <v>5000</v>
      </c>
      <c r="H3378" s="97"/>
      <c r="I3378" s="97"/>
      <c r="J3378" s="97"/>
      <c r="K3378" s="97"/>
      <c r="M3378" s="24" t="s">
        <v>10817</v>
      </c>
      <c r="N3378" s="20" t="n">
        <v>43361</v>
      </c>
      <c r="O3378" s="660" t="s">
        <v>10729</v>
      </c>
      <c r="P3378" s="19" t="n">
        <v>1</v>
      </c>
      <c r="Q3378" s="15" t="s">
        <v>45</v>
      </c>
    </row>
    <row r="3379" customFormat="false" ht="13.8" hidden="false" customHeight="false" outlineLevel="0" collapsed="false">
      <c r="A3379" s="429" t="s">
        <v>2712</v>
      </c>
      <c r="B3379" s="19" t="s">
        <v>359</v>
      </c>
      <c r="C3379" s="19" t="s">
        <v>10818</v>
      </c>
      <c r="D3379" s="19" t="s">
        <v>53</v>
      </c>
      <c r="E3379" s="91" t="s">
        <v>10819</v>
      </c>
      <c r="F3379" s="91" t="s">
        <v>10820</v>
      </c>
      <c r="G3379" s="19" t="n">
        <v>4100</v>
      </c>
      <c r="H3379" s="97"/>
      <c r="I3379" s="97"/>
      <c r="J3379" s="97"/>
      <c r="K3379" s="97"/>
      <c r="L3379" s="97"/>
      <c r="M3379" s="19" t="s">
        <v>10821</v>
      </c>
      <c r="N3379" s="20" t="n">
        <v>43361</v>
      </c>
      <c r="O3379" s="660" t="s">
        <v>10729</v>
      </c>
      <c r="P3379" s="19" t="n">
        <v>1</v>
      </c>
      <c r="Q3379" s="15" t="s">
        <v>45</v>
      </c>
    </row>
    <row r="3380" customFormat="false" ht="13.8" hidden="false" customHeight="false" outlineLevel="0" collapsed="false">
      <c r="A3380" s="429" t="s">
        <v>2898</v>
      </c>
      <c r="B3380" s="20" t="n">
        <v>43143</v>
      </c>
      <c r="C3380" s="19" t="s">
        <v>9810</v>
      </c>
      <c r="D3380" s="19" t="s">
        <v>476</v>
      </c>
      <c r="E3380" s="91" t="s">
        <v>10822</v>
      </c>
      <c r="F3380" s="91" t="s">
        <v>10823</v>
      </c>
      <c r="G3380" s="97"/>
      <c r="H3380" s="97"/>
      <c r="I3380" s="97"/>
      <c r="J3380" s="97"/>
      <c r="K3380" s="97"/>
      <c r="L3380" s="97"/>
      <c r="M3380" s="97"/>
      <c r="N3380" s="97"/>
      <c r="O3380" s="363" t="s">
        <v>10824</v>
      </c>
      <c r="P3380" s="19" t="n">
        <v>1</v>
      </c>
      <c r="Q3380" s="15" t="s">
        <v>45</v>
      </c>
    </row>
    <row r="3381" customFormat="false" ht="13.8" hidden="false" customHeight="false" outlineLevel="0" collapsed="false">
      <c r="A3381" s="429" t="s">
        <v>2903</v>
      </c>
      <c r="B3381" s="19" t="s">
        <v>1175</v>
      </c>
      <c r="C3381" s="19" t="s">
        <v>10825</v>
      </c>
      <c r="D3381" s="19" t="s">
        <v>53</v>
      </c>
      <c r="E3381" s="91" t="s">
        <v>10826</v>
      </c>
      <c r="F3381" s="19" t="s">
        <v>5986</v>
      </c>
      <c r="G3381" s="19" t="s">
        <v>506</v>
      </c>
      <c r="H3381" s="97"/>
      <c r="I3381" s="97"/>
      <c r="J3381" s="97"/>
      <c r="K3381" s="97"/>
      <c r="L3381" s="97"/>
      <c r="M3381" s="97"/>
      <c r="N3381" s="97"/>
      <c r="O3381" s="411" t="s">
        <v>10827</v>
      </c>
      <c r="P3381" s="19" t="n">
        <v>1</v>
      </c>
      <c r="Q3381" s="15" t="s">
        <v>45</v>
      </c>
    </row>
    <row r="3382" customFormat="false" ht="13.8" hidden="false" customHeight="false" outlineLevel="0" collapsed="false">
      <c r="A3382" s="429" t="s">
        <v>2768</v>
      </c>
      <c r="B3382" s="20" t="n">
        <v>43233</v>
      </c>
      <c r="C3382" s="19" t="s">
        <v>10828</v>
      </c>
      <c r="D3382" s="19" t="s">
        <v>476</v>
      </c>
      <c r="E3382" s="91" t="s">
        <v>10829</v>
      </c>
      <c r="F3382" s="19" t="s">
        <v>10830</v>
      </c>
      <c r="G3382" s="19" t="n">
        <v>2300</v>
      </c>
      <c r="H3382" s="97"/>
      <c r="I3382" s="97"/>
      <c r="J3382" s="97"/>
      <c r="K3382" s="97"/>
      <c r="L3382" s="97"/>
      <c r="M3382" s="19" t="s">
        <v>10831</v>
      </c>
      <c r="N3382" s="20" t="n">
        <v>43361</v>
      </c>
      <c r="O3382" s="660" t="s">
        <v>10729</v>
      </c>
      <c r="P3382" s="19" t="n">
        <v>1</v>
      </c>
      <c r="Q3382" s="15" t="s">
        <v>45</v>
      </c>
    </row>
    <row r="3383" customFormat="false" ht="13.8" hidden="false" customHeight="false" outlineLevel="0" collapsed="false">
      <c r="A3383" s="429" t="s">
        <v>2912</v>
      </c>
      <c r="B3383" s="19" t="s">
        <v>1182</v>
      </c>
      <c r="C3383" s="24" t="s">
        <v>10832</v>
      </c>
      <c r="D3383" s="19" t="s">
        <v>8766</v>
      </c>
      <c r="E3383" s="24" t="s">
        <v>10833</v>
      </c>
      <c r="F3383" s="19" t="s">
        <v>10834</v>
      </c>
      <c r="G3383" s="18" t="n">
        <f aca="false">3500+2600</f>
        <v>6100</v>
      </c>
      <c r="H3383" s="97"/>
      <c r="I3383" s="97"/>
      <c r="J3383" s="97"/>
      <c r="K3383" s="97"/>
      <c r="L3383" s="97"/>
      <c r="M3383" s="19" t="s">
        <v>10835</v>
      </c>
      <c r="N3383" s="20" t="n">
        <v>43363</v>
      </c>
      <c r="O3383" s="660" t="s">
        <v>10729</v>
      </c>
      <c r="P3383" s="19" t="n">
        <v>1</v>
      </c>
      <c r="Q3383" s="15" t="s">
        <v>45</v>
      </c>
    </row>
    <row r="3384" customFormat="false" ht="13.8" hidden="false" customHeight="false" outlineLevel="0" collapsed="false">
      <c r="A3384" s="429" t="s">
        <v>2918</v>
      </c>
      <c r="B3384" s="19" t="s">
        <v>227</v>
      </c>
      <c r="C3384" s="19" t="s">
        <v>10836</v>
      </c>
      <c r="D3384" s="19" t="s">
        <v>53</v>
      </c>
      <c r="E3384" s="91" t="s">
        <v>10837</v>
      </c>
      <c r="F3384" s="91" t="s">
        <v>10838</v>
      </c>
      <c r="G3384" s="19" t="s">
        <v>4928</v>
      </c>
      <c r="H3384" s="97"/>
      <c r="I3384" s="97"/>
      <c r="J3384" s="97"/>
      <c r="K3384" s="97"/>
      <c r="L3384" s="97"/>
      <c r="M3384" s="97"/>
      <c r="N3384" s="97"/>
      <c r="O3384" s="247" t="s">
        <v>10839</v>
      </c>
      <c r="P3384" s="19" t="n">
        <v>1</v>
      </c>
      <c r="Q3384" s="15" t="s">
        <v>45</v>
      </c>
    </row>
    <row r="3385" customFormat="false" ht="13.8" hidden="false" customHeight="false" outlineLevel="0" collapsed="false">
      <c r="A3385" s="429" t="s">
        <v>2922</v>
      </c>
      <c r="B3385" s="19" t="s">
        <v>371</v>
      </c>
      <c r="C3385" s="91" t="s">
        <v>10840</v>
      </c>
      <c r="D3385" s="19" t="s">
        <v>476</v>
      </c>
      <c r="E3385" s="19" t="s">
        <v>10841</v>
      </c>
      <c r="F3385" s="97"/>
      <c r="H3385" s="19" t="s">
        <v>564</v>
      </c>
      <c r="I3385" s="97"/>
      <c r="J3385" s="97"/>
      <c r="K3385" s="97"/>
      <c r="L3385" s="97"/>
      <c r="M3385" s="97"/>
      <c r="N3385" s="97"/>
      <c r="O3385" s="720" t="s">
        <v>10842</v>
      </c>
      <c r="P3385" s="91" t="n">
        <v>1</v>
      </c>
      <c r="Q3385" s="15" t="s">
        <v>45</v>
      </c>
    </row>
    <row r="3386" customFormat="false" ht="13.8" hidden="false" customHeight="false" outlineLevel="0" collapsed="false">
      <c r="A3386" s="429" t="s">
        <v>2927</v>
      </c>
      <c r="B3386" s="19" t="s">
        <v>7387</v>
      </c>
      <c r="C3386" s="19" t="s">
        <v>10843</v>
      </c>
      <c r="D3386" s="19" t="s">
        <v>10844</v>
      </c>
      <c r="E3386" s="19" t="s">
        <v>10845</v>
      </c>
      <c r="F3386" s="97"/>
      <c r="G3386" s="97"/>
      <c r="H3386" s="97"/>
      <c r="I3386" s="97"/>
      <c r="J3386" s="97"/>
      <c r="K3386" s="97"/>
      <c r="L3386" s="97"/>
      <c r="M3386" s="97"/>
      <c r="N3386" s="97"/>
      <c r="O3386" s="469" t="s">
        <v>10846</v>
      </c>
      <c r="P3386" s="19" t="n">
        <v>1</v>
      </c>
      <c r="Q3386" s="15" t="s">
        <v>45</v>
      </c>
    </row>
    <row r="3387" customFormat="false" ht="13.8" hidden="false" customHeight="false" outlineLevel="0" collapsed="false">
      <c r="A3387" s="429" t="s">
        <v>2997</v>
      </c>
      <c r="B3387" s="19" t="s">
        <v>899</v>
      </c>
      <c r="C3387" s="19" t="s">
        <v>10847</v>
      </c>
      <c r="D3387" s="19" t="s">
        <v>476</v>
      </c>
      <c r="E3387" s="19" t="s">
        <v>10848</v>
      </c>
      <c r="F3387" s="19" t="s">
        <v>7697</v>
      </c>
      <c r="G3387" s="19" t="s">
        <v>1001</v>
      </c>
      <c r="H3387" s="97"/>
      <c r="I3387" s="97"/>
      <c r="J3387" s="97"/>
      <c r="K3387" s="97"/>
      <c r="L3387" s="97"/>
      <c r="M3387" s="97"/>
      <c r="N3387" s="97"/>
      <c r="O3387" s="705" t="s">
        <v>10849</v>
      </c>
      <c r="P3387" s="19" t="n">
        <v>1</v>
      </c>
      <c r="Q3387" s="15" t="s">
        <v>45</v>
      </c>
    </row>
    <row r="3388" customFormat="false" ht="13.8" hidden="false" customHeight="false" outlineLevel="0" collapsed="false">
      <c r="A3388" s="429" t="s">
        <v>3003</v>
      </c>
      <c r="B3388" s="19" t="s">
        <v>899</v>
      </c>
      <c r="C3388" s="24" t="s">
        <v>10850</v>
      </c>
      <c r="D3388" s="19" t="s">
        <v>53</v>
      </c>
      <c r="E3388" s="91" t="s">
        <v>10851</v>
      </c>
      <c r="F3388" s="19" t="s">
        <v>10852</v>
      </c>
      <c r="G3388" s="19" t="s">
        <v>933</v>
      </c>
      <c r="H3388" s="97"/>
      <c r="I3388" s="97"/>
      <c r="J3388" s="97"/>
      <c r="K3388" s="97"/>
      <c r="L3388" s="97"/>
      <c r="M3388" s="97"/>
      <c r="N3388" s="97"/>
      <c r="O3388" s="721" t="s">
        <v>10853</v>
      </c>
      <c r="P3388" s="19" t="n">
        <v>1</v>
      </c>
      <c r="Q3388" s="15" t="s">
        <v>45</v>
      </c>
    </row>
    <row r="3389" customFormat="false" ht="13.8" hidden="false" customHeight="false" outlineLevel="0" collapsed="false">
      <c r="A3389" s="429" t="s">
        <v>3154</v>
      </c>
      <c r="B3389" s="19" t="s">
        <v>5035</v>
      </c>
      <c r="C3389" s="440" t="s">
        <v>10854</v>
      </c>
      <c r="D3389" s="19" t="s">
        <v>801</v>
      </c>
      <c r="E3389" s="19" t="s">
        <v>10855</v>
      </c>
      <c r="F3389" s="19" t="s">
        <v>8689</v>
      </c>
      <c r="G3389" s="19" t="s">
        <v>139</v>
      </c>
      <c r="H3389" s="97"/>
      <c r="I3389" s="97"/>
      <c r="J3389" s="97"/>
      <c r="K3389" s="97"/>
      <c r="L3389" s="97"/>
      <c r="M3389" s="97"/>
      <c r="N3389" s="97"/>
      <c r="O3389" s="342" t="s">
        <v>10856</v>
      </c>
      <c r="P3389" s="19" t="n">
        <v>1</v>
      </c>
      <c r="Q3389" s="15" t="s">
        <v>45</v>
      </c>
    </row>
    <row r="3390" customFormat="false" ht="13.8" hidden="false" customHeight="false" outlineLevel="0" collapsed="false">
      <c r="A3390" s="348" t="s">
        <v>3012</v>
      </c>
      <c r="B3390" s="19" t="s">
        <v>10857</v>
      </c>
      <c r="C3390" s="19" t="s">
        <v>9892</v>
      </c>
      <c r="D3390" s="19" t="s">
        <v>53</v>
      </c>
      <c r="E3390" s="91" t="s">
        <v>9893</v>
      </c>
      <c r="F3390" s="91" t="s">
        <v>9894</v>
      </c>
      <c r="G3390" s="97"/>
      <c r="H3390" s="97"/>
      <c r="I3390" s="97"/>
      <c r="J3390" s="97"/>
      <c r="K3390" s="97"/>
      <c r="L3390" s="97"/>
      <c r="M3390" s="19" t="s">
        <v>10858</v>
      </c>
      <c r="N3390" s="97"/>
      <c r="O3390" s="694" t="s">
        <v>10859</v>
      </c>
      <c r="P3390" s="19" t="n">
        <v>1</v>
      </c>
      <c r="Q3390" s="15" t="s">
        <v>45</v>
      </c>
    </row>
    <row r="3391" customFormat="false" ht="13.8" hidden="false" customHeight="false" outlineLevel="0" collapsed="false">
      <c r="A3391" s="348" t="s">
        <v>1798</v>
      </c>
      <c r="B3391" s="19" t="s">
        <v>815</v>
      </c>
      <c r="C3391" s="363" t="n">
        <v>79032226599</v>
      </c>
      <c r="D3391" s="97"/>
      <c r="E3391" s="97"/>
      <c r="F3391" s="97"/>
      <c r="G3391" s="97"/>
      <c r="H3391" s="97"/>
      <c r="I3391" s="97"/>
      <c r="J3391" s="97"/>
      <c r="K3391" s="97"/>
      <c r="L3391" s="97"/>
      <c r="M3391" s="97"/>
      <c r="N3391" s="97"/>
      <c r="O3391" s="511" t="s">
        <v>10860</v>
      </c>
      <c r="P3391" s="19" t="n">
        <v>1</v>
      </c>
      <c r="Q3391" s="15" t="s">
        <v>45</v>
      </c>
    </row>
    <row r="3392" customFormat="false" ht="13.8" hidden="false" customHeight="false" outlineLevel="0" collapsed="false">
      <c r="A3392" s="348" t="s">
        <v>1801</v>
      </c>
      <c r="B3392" s="20" t="n">
        <v>43267</v>
      </c>
      <c r="C3392" s="19" t="s">
        <v>10861</v>
      </c>
      <c r="D3392" s="19" t="s">
        <v>476</v>
      </c>
      <c r="E3392" s="91" t="s">
        <v>10862</v>
      </c>
      <c r="F3392" s="19" t="s">
        <v>10863</v>
      </c>
      <c r="G3392" s="19" t="s">
        <v>8056</v>
      </c>
      <c r="H3392" s="19" t="s">
        <v>1890</v>
      </c>
      <c r="I3392" s="97"/>
      <c r="J3392" s="97"/>
      <c r="K3392" s="97"/>
      <c r="L3392" s="97"/>
      <c r="M3392" s="97"/>
      <c r="N3392" s="97"/>
      <c r="O3392" s="451" t="s">
        <v>10864</v>
      </c>
      <c r="P3392" s="19" t="n">
        <v>1</v>
      </c>
      <c r="Q3392" s="15" t="s">
        <v>45</v>
      </c>
    </row>
    <row r="3393" customFormat="false" ht="13.8" hidden="false" customHeight="false" outlineLevel="0" collapsed="false">
      <c r="A3393" s="348" t="s">
        <v>3427</v>
      </c>
      <c r="B3393" s="19" t="s">
        <v>10865</v>
      </c>
      <c r="C3393" s="91" t="s">
        <v>10866</v>
      </c>
      <c r="D3393" s="19" t="s">
        <v>476</v>
      </c>
      <c r="E3393" s="19" t="s">
        <v>10867</v>
      </c>
      <c r="F3393" s="97"/>
      <c r="G3393" s="19" t="s">
        <v>3615</v>
      </c>
      <c r="H3393" s="97"/>
      <c r="I3393" s="97"/>
      <c r="J3393" s="97"/>
      <c r="K3393" s="97"/>
      <c r="L3393" s="97"/>
      <c r="M3393" s="97"/>
      <c r="N3393" s="97"/>
      <c r="O3393" s="247" t="s">
        <v>10868</v>
      </c>
      <c r="P3393" s="19" t="n">
        <v>1</v>
      </c>
      <c r="Q3393" s="15" t="s">
        <v>45</v>
      </c>
    </row>
    <row r="3394" customFormat="false" ht="13.8" hidden="false" customHeight="false" outlineLevel="0" collapsed="false">
      <c r="A3394" s="348" t="s">
        <v>3024</v>
      </c>
      <c r="B3394" s="19" t="s">
        <v>3269</v>
      </c>
      <c r="C3394" s="19" t="s">
        <v>10869</v>
      </c>
      <c r="D3394" s="19" t="s">
        <v>53</v>
      </c>
      <c r="E3394" s="91" t="s">
        <v>10870</v>
      </c>
      <c r="F3394" s="91" t="s">
        <v>10871</v>
      </c>
      <c r="G3394" s="97"/>
      <c r="H3394" s="97"/>
      <c r="I3394" s="97"/>
      <c r="J3394" s="97"/>
      <c r="K3394" s="97"/>
      <c r="L3394" s="97"/>
      <c r="M3394" s="97"/>
      <c r="N3394" s="97"/>
      <c r="O3394" s="342" t="s">
        <v>10872</v>
      </c>
      <c r="P3394" s="19" t="n">
        <v>1</v>
      </c>
      <c r="Q3394" s="15" t="s">
        <v>45</v>
      </c>
    </row>
    <row r="3395" customFormat="false" ht="13.8" hidden="false" customHeight="false" outlineLevel="0" collapsed="false">
      <c r="A3395" s="348" t="s">
        <v>3028</v>
      </c>
      <c r="B3395" s="19" t="s">
        <v>1016</v>
      </c>
      <c r="C3395" s="19" t="n">
        <v>79969779810</v>
      </c>
      <c r="D3395" s="19" t="s">
        <v>53</v>
      </c>
      <c r="E3395" s="97"/>
      <c r="F3395" s="97"/>
      <c r="G3395" s="97"/>
      <c r="H3395" s="97"/>
      <c r="I3395" s="97"/>
      <c r="J3395" s="97"/>
      <c r="K3395" s="97"/>
      <c r="L3395" s="97"/>
      <c r="M3395" s="97"/>
      <c r="N3395" s="97"/>
      <c r="O3395" s="722" t="s">
        <v>10873</v>
      </c>
      <c r="P3395" s="19" t="n">
        <v>1</v>
      </c>
      <c r="Q3395" s="15" t="s">
        <v>45</v>
      </c>
    </row>
    <row r="3396" customFormat="false" ht="13.8" hidden="false" customHeight="false" outlineLevel="0" collapsed="false">
      <c r="A3396" s="348" t="s">
        <v>3031</v>
      </c>
      <c r="B3396" s="19" t="s">
        <v>2405</v>
      </c>
      <c r="C3396" s="19" t="s">
        <v>10874</v>
      </c>
      <c r="D3396" s="19" t="s">
        <v>53</v>
      </c>
      <c r="E3396" s="91" t="s">
        <v>10875</v>
      </c>
      <c r="F3396" s="19" t="s">
        <v>5986</v>
      </c>
      <c r="G3396" s="19" t="s">
        <v>949</v>
      </c>
      <c r="H3396" s="97"/>
      <c r="I3396" s="97"/>
      <c r="J3396" s="97"/>
      <c r="K3396" s="97"/>
      <c r="L3396" s="97"/>
      <c r="M3396" s="97"/>
      <c r="N3396" s="97"/>
      <c r="O3396" s="723" t="s">
        <v>10876</v>
      </c>
      <c r="P3396" s="19" t="n">
        <v>1</v>
      </c>
      <c r="Q3396" s="15" t="s">
        <v>45</v>
      </c>
    </row>
    <row r="3397" customFormat="false" ht="13.8" hidden="false" customHeight="false" outlineLevel="0" collapsed="false">
      <c r="A3397" s="348" t="s">
        <v>3037</v>
      </c>
      <c r="B3397" s="19" t="s">
        <v>10877</v>
      </c>
      <c r="C3397" s="91" t="s">
        <v>10878</v>
      </c>
      <c r="D3397" s="19" t="s">
        <v>476</v>
      </c>
      <c r="E3397" s="19" t="s">
        <v>10879</v>
      </c>
      <c r="F3397" s="19" t="s">
        <v>5388</v>
      </c>
      <c r="G3397" s="19" t="s">
        <v>944</v>
      </c>
      <c r="H3397" s="97"/>
      <c r="I3397" s="97"/>
      <c r="J3397" s="97"/>
      <c r="K3397" s="97"/>
      <c r="L3397" s="97"/>
      <c r="M3397" s="97"/>
      <c r="N3397" s="97"/>
      <c r="O3397" s="342" t="s">
        <v>10880</v>
      </c>
      <c r="P3397" s="19" t="n">
        <v>1</v>
      </c>
      <c r="Q3397" s="15" t="s">
        <v>45</v>
      </c>
    </row>
    <row r="3398" customFormat="false" ht="13.8" hidden="false" customHeight="false" outlineLevel="0" collapsed="false">
      <c r="A3398" s="348" t="s">
        <v>3043</v>
      </c>
      <c r="B3398" s="19" t="s">
        <v>83</v>
      </c>
      <c r="C3398" s="91" t="s">
        <v>10881</v>
      </c>
      <c r="D3398" s="19" t="s">
        <v>53</v>
      </c>
      <c r="E3398" s="91" t="s">
        <v>10882</v>
      </c>
      <c r="F3398" s="19" t="s">
        <v>10883</v>
      </c>
      <c r="G3398" s="19" t="s">
        <v>1042</v>
      </c>
      <c r="H3398" s="97"/>
      <c r="I3398" s="97"/>
      <c r="J3398" s="97"/>
      <c r="K3398" s="97"/>
      <c r="L3398" s="97"/>
      <c r="M3398" s="97"/>
      <c r="N3398" s="97"/>
      <c r="O3398" s="426" t="s">
        <v>10884</v>
      </c>
      <c r="P3398" s="19" t="n">
        <v>1</v>
      </c>
      <c r="Q3398" s="15" t="s">
        <v>45</v>
      </c>
    </row>
    <row r="3399" customFormat="false" ht="13.8" hidden="false" customHeight="false" outlineLevel="0" collapsed="false">
      <c r="A3399" s="348" t="s">
        <v>3047</v>
      </c>
      <c r="B3399" s="19" t="s">
        <v>2669</v>
      </c>
      <c r="C3399" s="19" t="n">
        <v>79777136632</v>
      </c>
      <c r="D3399" s="19" t="s">
        <v>9160</v>
      </c>
      <c r="E3399" s="19" t="s">
        <v>10885</v>
      </c>
      <c r="F3399" s="19" t="s">
        <v>5388</v>
      </c>
      <c r="G3399" s="19" t="s">
        <v>248</v>
      </c>
      <c r="H3399" s="97"/>
      <c r="I3399" s="97"/>
      <c r="J3399" s="97"/>
      <c r="K3399" s="97"/>
      <c r="L3399" s="97"/>
      <c r="M3399" s="97"/>
      <c r="N3399" s="97"/>
      <c r="O3399" s="451" t="s">
        <v>10886</v>
      </c>
      <c r="P3399" s="19" t="n">
        <v>1</v>
      </c>
      <c r="Q3399" s="15" t="s">
        <v>45</v>
      </c>
    </row>
    <row r="3400" customFormat="false" ht="13.8" hidden="false" customHeight="false" outlineLevel="0" collapsed="false">
      <c r="A3400" s="348" t="s">
        <v>3053</v>
      </c>
      <c r="B3400" s="19" t="s">
        <v>918</v>
      </c>
      <c r="C3400" s="19" t="s">
        <v>10887</v>
      </c>
      <c r="D3400" s="19" t="s">
        <v>476</v>
      </c>
      <c r="E3400" s="19" t="s">
        <v>10888</v>
      </c>
      <c r="F3400" s="19" t="s">
        <v>10889</v>
      </c>
      <c r="G3400" s="19" t="s">
        <v>1464</v>
      </c>
      <c r="H3400" s="97"/>
      <c r="I3400" s="97"/>
      <c r="J3400" s="97"/>
      <c r="K3400" s="97"/>
      <c r="L3400" s="97"/>
      <c r="M3400" s="97"/>
      <c r="N3400" s="97"/>
      <c r="O3400" s="137" t="s">
        <v>10890</v>
      </c>
      <c r="P3400" s="19" t="n">
        <v>1</v>
      </c>
      <c r="Q3400" s="15" t="s">
        <v>45</v>
      </c>
    </row>
    <row r="3401" customFormat="false" ht="13.8" hidden="false" customHeight="false" outlineLevel="0" collapsed="false">
      <c r="A3401" s="348" t="s">
        <v>3058</v>
      </c>
      <c r="B3401" s="19" t="s">
        <v>2669</v>
      </c>
      <c r="C3401" s="363" t="s">
        <v>10891</v>
      </c>
      <c r="D3401" s="19" t="s">
        <v>53</v>
      </c>
      <c r="E3401" s="91" t="s">
        <v>10892</v>
      </c>
      <c r="F3401" s="19" t="s">
        <v>5388</v>
      </c>
      <c r="G3401" s="19" t="s">
        <v>2950</v>
      </c>
      <c r="H3401" s="97"/>
      <c r="I3401" s="97"/>
      <c r="J3401" s="97"/>
      <c r="K3401" s="97"/>
      <c r="L3401" s="97"/>
      <c r="M3401" s="97"/>
      <c r="N3401" s="97"/>
      <c r="O3401" s="724" t="s">
        <v>10893</v>
      </c>
      <c r="P3401" s="19" t="n">
        <v>1</v>
      </c>
      <c r="Q3401" s="15" t="s">
        <v>45</v>
      </c>
    </row>
    <row r="3402" customFormat="false" ht="13.8" hidden="false" customHeight="false" outlineLevel="0" collapsed="false">
      <c r="A3402" s="348" t="s">
        <v>3062</v>
      </c>
      <c r="B3402" s="19" t="s">
        <v>10894</v>
      </c>
      <c r="C3402" s="19" t="s">
        <v>10895</v>
      </c>
      <c r="D3402" s="19" t="s">
        <v>476</v>
      </c>
      <c r="E3402" s="91" t="s">
        <v>10896</v>
      </c>
      <c r="F3402" s="24" t="s">
        <v>10897</v>
      </c>
      <c r="G3402" s="19" t="n">
        <v>6100</v>
      </c>
      <c r="H3402" s="97"/>
      <c r="I3402" s="97"/>
      <c r="J3402" s="97"/>
      <c r="K3402" s="97"/>
      <c r="L3402" s="97"/>
      <c r="M3402" s="19" t="s">
        <v>10898</v>
      </c>
      <c r="N3402" s="20" t="n">
        <v>43364</v>
      </c>
      <c r="O3402" s="660" t="s">
        <v>10729</v>
      </c>
      <c r="P3402" s="19" t="n">
        <v>1</v>
      </c>
      <c r="Q3402" s="15" t="s">
        <v>45</v>
      </c>
    </row>
    <row r="3403" customFormat="false" ht="13.8" hidden="false" customHeight="false" outlineLevel="0" collapsed="false">
      <c r="A3403" s="3" t="s">
        <v>34</v>
      </c>
      <c r="B3403" s="59" t="s">
        <v>1</v>
      </c>
      <c r="C3403" s="4" t="s">
        <v>35</v>
      </c>
      <c r="D3403" s="4" t="s">
        <v>3</v>
      </c>
      <c r="E3403" s="4" t="s">
        <v>1021</v>
      </c>
      <c r="F3403" s="5" t="s">
        <v>10096</v>
      </c>
      <c r="G3403" s="4" t="s">
        <v>38</v>
      </c>
      <c r="H3403" s="6" t="s">
        <v>39</v>
      </c>
      <c r="I3403" s="6"/>
      <c r="J3403" s="6"/>
      <c r="K3403" s="6" t="s">
        <v>40</v>
      </c>
      <c r="L3403" s="6"/>
      <c r="M3403" s="4" t="s">
        <v>41</v>
      </c>
      <c r="N3403" s="6" t="s">
        <v>42</v>
      </c>
      <c r="O3403" s="370" t="s">
        <v>43</v>
      </c>
      <c r="P3403" s="4" t="s">
        <v>44</v>
      </c>
      <c r="Q3403" s="15" t="s">
        <v>45</v>
      </c>
    </row>
    <row r="3404" customFormat="false" ht="13.8" hidden="false" customHeight="false" outlineLevel="0" collapsed="false">
      <c r="A3404" s="105" t="n">
        <v>43362</v>
      </c>
      <c r="B3404" s="465" t="s">
        <v>311</v>
      </c>
      <c r="C3404" s="9"/>
      <c r="D3404" s="9"/>
      <c r="E3404" s="10"/>
      <c r="F3404" s="11" t="n">
        <f aca="false">G3404+H3404+K3404</f>
        <v>65500</v>
      </c>
      <c r="G3404" s="12" t="n">
        <f aca="false">SUM(G3405:G3441)</f>
        <v>40200</v>
      </c>
      <c r="H3404" s="115" t="n">
        <f aca="false">SUM(H3405:H3443)</f>
        <v>25300</v>
      </c>
      <c r="I3404" s="12"/>
      <c r="J3404" s="12"/>
      <c r="K3404" s="12" t="n">
        <f aca="false">SUM(K3405:K3439)</f>
        <v>0</v>
      </c>
      <c r="L3404" s="12"/>
      <c r="M3404" s="466"/>
      <c r="N3404" s="466"/>
      <c r="O3404" s="9"/>
      <c r="P3404" s="12" t="n">
        <f aca="false">SUM(P3405:P25353)</f>
        <v>7.73810261774774E+024</v>
      </c>
      <c r="Q3404" s="15" t="s">
        <v>45</v>
      </c>
    </row>
    <row r="3405" customFormat="false" ht="13.8" hidden="false" customHeight="false" outlineLevel="0" collapsed="false">
      <c r="A3405" s="348" t="s">
        <v>1810</v>
      </c>
      <c r="B3405" s="19" t="s">
        <v>10899</v>
      </c>
      <c r="C3405" s="19" t="s">
        <v>10900</v>
      </c>
      <c r="D3405" s="19" t="s">
        <v>476</v>
      </c>
      <c r="E3405" s="19" t="s">
        <v>10901</v>
      </c>
      <c r="F3405" s="91" t="s">
        <v>10902</v>
      </c>
      <c r="G3405" s="19" t="s">
        <v>6493</v>
      </c>
      <c r="H3405" s="97"/>
      <c r="I3405" s="97"/>
      <c r="J3405" s="97"/>
      <c r="K3405" s="97"/>
      <c r="L3405" s="97"/>
      <c r="M3405" s="97"/>
      <c r="N3405" s="97"/>
      <c r="O3405" s="725" t="s">
        <v>10903</v>
      </c>
      <c r="P3405" s="19" t="n">
        <v>1</v>
      </c>
      <c r="Q3405" s="15" t="s">
        <v>45</v>
      </c>
    </row>
    <row r="3406" customFormat="false" ht="13.8" hidden="false" customHeight="false" outlineLevel="0" collapsed="false">
      <c r="A3406" s="348" t="s">
        <v>1814</v>
      </c>
      <c r="B3406" s="19" t="s">
        <v>51</v>
      </c>
      <c r="C3406" s="19" t="s">
        <v>10904</v>
      </c>
      <c r="D3406" s="19" t="s">
        <v>10905</v>
      </c>
      <c r="E3406" s="91" t="s">
        <v>10906</v>
      </c>
      <c r="F3406" s="91" t="s">
        <v>10907</v>
      </c>
      <c r="G3406" s="19" t="n">
        <v>8600</v>
      </c>
      <c r="H3406" s="97"/>
      <c r="I3406" s="97"/>
      <c r="J3406" s="97"/>
      <c r="K3406" s="97"/>
      <c r="M3406" s="24" t="s">
        <v>10908</v>
      </c>
      <c r="N3406" s="20" t="n">
        <v>43363</v>
      </c>
      <c r="O3406" s="660" t="s">
        <v>10909</v>
      </c>
      <c r="P3406" s="19" t="n">
        <v>1</v>
      </c>
      <c r="Q3406" s="15" t="s">
        <v>45</v>
      </c>
    </row>
    <row r="3407" customFormat="false" ht="13.8" hidden="false" customHeight="false" outlineLevel="0" collapsed="false">
      <c r="A3407" s="348" t="s">
        <v>1819</v>
      </c>
      <c r="B3407" s="19" t="s">
        <v>2357</v>
      </c>
      <c r="C3407" s="19" t="s">
        <v>10910</v>
      </c>
      <c r="D3407" s="19" t="s">
        <v>8766</v>
      </c>
      <c r="E3407" s="19" t="s">
        <v>10911</v>
      </c>
      <c r="F3407" s="91" t="s">
        <v>10912</v>
      </c>
      <c r="G3407" s="19" t="s">
        <v>949</v>
      </c>
      <c r="H3407" s="97"/>
      <c r="I3407" s="97"/>
      <c r="J3407" s="97"/>
      <c r="K3407" s="97"/>
      <c r="L3407" s="97"/>
      <c r="M3407" s="97"/>
      <c r="N3407" s="97"/>
      <c r="O3407" s="247" t="s">
        <v>10913</v>
      </c>
      <c r="P3407" s="19" t="n">
        <v>1</v>
      </c>
      <c r="Q3407" s="15" t="s">
        <v>45</v>
      </c>
    </row>
    <row r="3408" customFormat="false" ht="13.8" hidden="false" customHeight="false" outlineLevel="0" collapsed="false">
      <c r="A3408" s="348" t="s">
        <v>1673</v>
      </c>
      <c r="B3408" s="19" t="s">
        <v>4955</v>
      </c>
      <c r="C3408" s="726" t="s">
        <v>10343</v>
      </c>
      <c r="D3408" s="726" t="s">
        <v>10343</v>
      </c>
      <c r="E3408" s="726" t="s">
        <v>10343</v>
      </c>
      <c r="F3408" s="24" t="s">
        <v>6300</v>
      </c>
      <c r="G3408" s="19" t="s">
        <v>614</v>
      </c>
      <c r="H3408" s="97"/>
      <c r="I3408" s="97"/>
      <c r="J3408" s="97"/>
      <c r="K3408" s="97"/>
      <c r="L3408" s="97"/>
      <c r="M3408" s="97"/>
      <c r="N3408" s="97"/>
      <c r="O3408" s="141" t="s">
        <v>10914</v>
      </c>
      <c r="P3408" s="19" t="n">
        <v>1</v>
      </c>
      <c r="Q3408" s="15" t="s">
        <v>45</v>
      </c>
    </row>
    <row r="3409" customFormat="false" ht="13.8" hidden="false" customHeight="false" outlineLevel="0" collapsed="false">
      <c r="A3409" s="348" t="s">
        <v>8477</v>
      </c>
      <c r="B3409" s="19" t="s">
        <v>4512</v>
      </c>
      <c r="C3409" s="19" t="n">
        <v>89660277335</v>
      </c>
      <c r="D3409" s="19" t="s">
        <v>476</v>
      </c>
      <c r="E3409" s="19" t="s">
        <v>10915</v>
      </c>
      <c r="F3409" s="19" t="s">
        <v>10916</v>
      </c>
      <c r="G3409" s="19" t="s">
        <v>1042</v>
      </c>
      <c r="H3409" s="97"/>
      <c r="I3409" s="97"/>
      <c r="J3409" s="97"/>
      <c r="K3409" s="97"/>
      <c r="L3409" s="97"/>
      <c r="M3409" s="97"/>
      <c r="N3409" s="97"/>
      <c r="O3409" s="363" t="s">
        <v>10917</v>
      </c>
      <c r="P3409" s="19" t="n">
        <v>1</v>
      </c>
      <c r="Q3409" s="15" t="s">
        <v>45</v>
      </c>
    </row>
    <row r="3410" customFormat="false" ht="13.8" hidden="false" customHeight="false" outlineLevel="0" collapsed="false">
      <c r="A3410" s="348" t="s">
        <v>1732</v>
      </c>
      <c r="B3410" s="19" t="s">
        <v>457</v>
      </c>
      <c r="C3410" s="363" t="s">
        <v>10918</v>
      </c>
      <c r="D3410" s="19" t="s">
        <v>53</v>
      </c>
      <c r="E3410" s="91" t="s">
        <v>10919</v>
      </c>
      <c r="F3410" s="19" t="s">
        <v>10920</v>
      </c>
      <c r="G3410" s="19" t="n">
        <v>6000</v>
      </c>
      <c r="H3410" s="97"/>
      <c r="I3410" s="97"/>
      <c r="J3410" s="97"/>
      <c r="K3410" s="97"/>
      <c r="L3410" s="97"/>
      <c r="M3410" s="19" t="s">
        <v>10921</v>
      </c>
      <c r="N3410" s="20" t="n">
        <v>43363</v>
      </c>
      <c r="O3410" s="660" t="s">
        <v>10729</v>
      </c>
      <c r="P3410" s="19" t="n">
        <v>1</v>
      </c>
      <c r="Q3410" s="15" t="s">
        <v>45</v>
      </c>
    </row>
    <row r="3411" customFormat="false" ht="13.8" hidden="false" customHeight="false" outlineLevel="0" collapsed="false">
      <c r="A3411" s="19" t="s">
        <v>10922</v>
      </c>
      <c r="B3411" s="19" t="s">
        <v>10922</v>
      </c>
      <c r="C3411" s="19" t="s">
        <v>10922</v>
      </c>
      <c r="D3411" s="19" t="s">
        <v>10922</v>
      </c>
      <c r="E3411" s="19" t="s">
        <v>10922</v>
      </c>
      <c r="F3411" s="19" t="s">
        <v>10922</v>
      </c>
      <c r="G3411" s="97"/>
      <c r="H3411" s="19" t="n">
        <v>5600</v>
      </c>
      <c r="I3411" s="97"/>
      <c r="J3411" s="97"/>
      <c r="K3411" s="97"/>
      <c r="L3411" s="97"/>
      <c r="M3411" s="97"/>
      <c r="N3411" s="20" t="n">
        <v>43362</v>
      </c>
      <c r="O3411" s="660" t="s">
        <v>10729</v>
      </c>
      <c r="P3411" s="19" t="n">
        <v>1</v>
      </c>
      <c r="Q3411" s="15" t="s">
        <v>45</v>
      </c>
    </row>
    <row r="3412" customFormat="false" ht="13.8" hidden="false" customHeight="false" outlineLevel="0" collapsed="false">
      <c r="A3412" s="348" t="s">
        <v>1833</v>
      </c>
      <c r="B3412" s="19" t="s">
        <v>556</v>
      </c>
      <c r="C3412" s="91" t="s">
        <v>10923</v>
      </c>
      <c r="D3412" s="19" t="s">
        <v>53</v>
      </c>
      <c r="E3412" s="91" t="s">
        <v>10924</v>
      </c>
      <c r="F3412" s="91" t="s">
        <v>10925</v>
      </c>
      <c r="G3412" s="97"/>
      <c r="H3412" s="19" t="n">
        <v>8700</v>
      </c>
      <c r="I3412" s="97"/>
      <c r="J3412" s="97"/>
      <c r="K3412" s="97"/>
      <c r="M3412" s="24" t="s">
        <v>10926</v>
      </c>
      <c r="N3412" s="20" t="n">
        <v>43363</v>
      </c>
      <c r="O3412" s="660" t="s">
        <v>10755</v>
      </c>
      <c r="P3412" s="19" t="n">
        <v>1</v>
      </c>
      <c r="Q3412" s="15" t="s">
        <v>45</v>
      </c>
    </row>
    <row r="3413" customFormat="false" ht="13.8" hidden="false" customHeight="false" outlineLevel="0" collapsed="false">
      <c r="A3413" s="348" t="s">
        <v>1839</v>
      </c>
      <c r="B3413" s="19" t="s">
        <v>395</v>
      </c>
      <c r="C3413" s="19" t="s">
        <v>10927</v>
      </c>
      <c r="D3413" s="19" t="s">
        <v>53</v>
      </c>
      <c r="E3413" s="91" t="s">
        <v>10928</v>
      </c>
      <c r="F3413" s="91" t="s">
        <v>10929</v>
      </c>
      <c r="G3413" s="97"/>
      <c r="H3413" s="97"/>
      <c r="I3413" s="97"/>
      <c r="J3413" s="97"/>
      <c r="K3413" s="97"/>
      <c r="L3413" s="97"/>
      <c r="M3413" s="97"/>
      <c r="N3413" s="97"/>
      <c r="O3413" s="494" t="s">
        <v>10930</v>
      </c>
      <c r="P3413" s="19" t="n">
        <v>1</v>
      </c>
      <c r="Q3413" s="15" t="s">
        <v>45</v>
      </c>
    </row>
    <row r="3414" customFormat="false" ht="13.8" hidden="false" customHeight="false" outlineLevel="0" collapsed="false">
      <c r="A3414" s="348" t="s">
        <v>1746</v>
      </c>
      <c r="B3414" s="20" t="n">
        <v>43293</v>
      </c>
      <c r="C3414" s="19" t="s">
        <v>10931</v>
      </c>
      <c r="D3414" s="19" t="s">
        <v>476</v>
      </c>
      <c r="E3414" s="19" t="s">
        <v>10932</v>
      </c>
      <c r="F3414" s="19" t="s">
        <v>10933</v>
      </c>
      <c r="G3414" s="19" t="s">
        <v>734</v>
      </c>
      <c r="H3414" s="97"/>
      <c r="I3414" s="97"/>
      <c r="J3414" s="97"/>
      <c r="K3414" s="97"/>
      <c r="L3414" s="97"/>
      <c r="M3414" s="97"/>
      <c r="N3414" s="97"/>
      <c r="O3414" s="141" t="s">
        <v>10934</v>
      </c>
      <c r="P3414" s="19" t="n">
        <v>1</v>
      </c>
      <c r="Q3414" s="15" t="s">
        <v>45</v>
      </c>
      <c r="R3414" s="97"/>
      <c r="S3414" s="97"/>
      <c r="T3414" s="97"/>
      <c r="U3414" s="97"/>
      <c r="V3414" s="97"/>
      <c r="W3414" s="97"/>
      <c r="X3414" s="97"/>
      <c r="Y3414" s="97"/>
      <c r="Z3414" s="97"/>
      <c r="AA3414" s="97"/>
      <c r="AB3414" s="97"/>
      <c r="AC3414" s="97"/>
      <c r="AD3414" s="97"/>
      <c r="AE3414" s="97"/>
      <c r="AF3414" s="97"/>
      <c r="AG3414" s="97"/>
      <c r="AH3414" s="97"/>
      <c r="AI3414" s="97"/>
    </row>
    <row r="3415" customFormat="false" ht="13.8" hidden="false" customHeight="false" outlineLevel="0" collapsed="false">
      <c r="A3415" s="348" t="s">
        <v>1696</v>
      </c>
      <c r="B3415" s="19" t="s">
        <v>5995</v>
      </c>
      <c r="C3415" s="19" t="n">
        <v>84956200882</v>
      </c>
      <c r="D3415" s="19" t="s">
        <v>476</v>
      </c>
      <c r="E3415" s="19" t="s">
        <v>10935</v>
      </c>
      <c r="F3415" s="19" t="s">
        <v>10935</v>
      </c>
      <c r="G3415" s="19" t="s">
        <v>1042</v>
      </c>
      <c r="H3415" s="97"/>
      <c r="I3415" s="97"/>
      <c r="J3415" s="97"/>
      <c r="K3415" s="97"/>
      <c r="L3415" s="97"/>
      <c r="M3415" s="97"/>
      <c r="N3415" s="97"/>
      <c r="O3415" s="451" t="s">
        <v>10936</v>
      </c>
      <c r="P3415" s="19" t="n">
        <v>1</v>
      </c>
      <c r="Q3415" s="15" t="s">
        <v>45</v>
      </c>
      <c r="R3415" s="97"/>
      <c r="S3415" s="97"/>
      <c r="T3415" s="97"/>
      <c r="U3415" s="97"/>
      <c r="V3415" s="97"/>
      <c r="W3415" s="97"/>
      <c r="X3415" s="97"/>
      <c r="Y3415" s="97"/>
      <c r="Z3415" s="97"/>
      <c r="AA3415" s="97"/>
      <c r="AB3415" s="97"/>
      <c r="AC3415" s="97"/>
      <c r="AD3415" s="97"/>
      <c r="AE3415" s="97"/>
      <c r="AF3415" s="97"/>
      <c r="AG3415" s="97"/>
      <c r="AH3415" s="97"/>
      <c r="AI3415" s="97"/>
    </row>
    <row r="3416" customFormat="false" ht="13.8" hidden="false" customHeight="false" outlineLevel="0" collapsed="false">
      <c r="A3416" s="121" t="s">
        <v>1758</v>
      </c>
      <c r="B3416" s="141" t="s">
        <v>464</v>
      </c>
      <c r="C3416" s="141" t="s">
        <v>10937</v>
      </c>
      <c r="D3416" s="141" t="s">
        <v>476</v>
      </c>
      <c r="E3416" s="95" t="s">
        <v>10938</v>
      </c>
      <c r="F3416" s="141" t="s">
        <v>10939</v>
      </c>
      <c r="G3416" s="141" t="s">
        <v>614</v>
      </c>
      <c r="H3416" s="183"/>
      <c r="I3416" s="183"/>
      <c r="J3416" s="183"/>
      <c r="K3416" s="183"/>
      <c r="L3416" s="183"/>
      <c r="M3416" s="141" t="s">
        <v>10940</v>
      </c>
      <c r="N3416" s="184" t="n">
        <v>43363</v>
      </c>
      <c r="O3416" s="727" t="s">
        <v>10729</v>
      </c>
      <c r="P3416" s="19" t="n">
        <v>1</v>
      </c>
      <c r="Q3416" s="15" t="s">
        <v>45</v>
      </c>
      <c r="R3416" s="97"/>
      <c r="S3416" s="97"/>
      <c r="T3416" s="97"/>
      <c r="U3416" s="97"/>
      <c r="V3416" s="97"/>
      <c r="W3416" s="97"/>
      <c r="X3416" s="97"/>
      <c r="Y3416" s="97"/>
      <c r="Z3416" s="97"/>
      <c r="AA3416" s="97"/>
      <c r="AB3416" s="97"/>
      <c r="AC3416" s="97"/>
      <c r="AD3416" s="97"/>
      <c r="AE3416" s="97"/>
      <c r="AF3416" s="97"/>
      <c r="AG3416" s="97"/>
      <c r="AH3416" s="97"/>
      <c r="AI3416" s="97"/>
    </row>
    <row r="3417" customFormat="false" ht="13.8" hidden="false" customHeight="false" outlineLevel="0" collapsed="false">
      <c r="A3417" s="348" t="s">
        <v>1761</v>
      </c>
      <c r="B3417" s="19" t="s">
        <v>10941</v>
      </c>
      <c r="C3417" s="553" t="s">
        <v>10942</v>
      </c>
      <c r="D3417" s="19" t="s">
        <v>476</v>
      </c>
      <c r="E3417" s="19" t="s">
        <v>10943</v>
      </c>
      <c r="F3417" s="91" t="s">
        <v>10944</v>
      </c>
      <c r="G3417" s="91" t="s">
        <v>506</v>
      </c>
      <c r="H3417" s="97"/>
      <c r="I3417" s="97"/>
      <c r="J3417" s="97"/>
      <c r="K3417" s="97"/>
      <c r="L3417" s="97"/>
      <c r="M3417" s="97"/>
      <c r="N3417" s="97"/>
      <c r="O3417" s="705" t="s">
        <v>10945</v>
      </c>
      <c r="P3417" s="19" t="n">
        <v>1</v>
      </c>
      <c r="Q3417" s="15" t="s">
        <v>45</v>
      </c>
      <c r="R3417" s="97"/>
      <c r="S3417" s="97"/>
      <c r="T3417" s="97"/>
      <c r="U3417" s="97"/>
      <c r="V3417" s="97"/>
      <c r="W3417" s="97"/>
      <c r="X3417" s="97"/>
      <c r="Y3417" s="97"/>
      <c r="Z3417" s="97"/>
      <c r="AA3417" s="97"/>
      <c r="AB3417" s="97"/>
      <c r="AC3417" s="97"/>
      <c r="AD3417" s="97"/>
      <c r="AE3417" s="97"/>
      <c r="AF3417" s="97"/>
      <c r="AG3417" s="97"/>
      <c r="AH3417" s="97"/>
      <c r="AI3417" s="97"/>
    </row>
    <row r="3418" customFormat="false" ht="13.8" hidden="false" customHeight="false" outlineLevel="0" collapsed="false">
      <c r="A3418" s="348" t="s">
        <v>1765</v>
      </c>
      <c r="B3418" s="19" t="s">
        <v>778</v>
      </c>
      <c r="C3418" s="19" t="s">
        <v>10946</v>
      </c>
      <c r="D3418" s="19" t="s">
        <v>53</v>
      </c>
      <c r="E3418" s="91" t="s">
        <v>10947</v>
      </c>
      <c r="F3418" s="19" t="s">
        <v>5986</v>
      </c>
      <c r="G3418" s="97"/>
      <c r="H3418" s="97"/>
      <c r="I3418" s="97"/>
      <c r="J3418" s="97"/>
      <c r="K3418" s="97"/>
      <c r="L3418" s="97"/>
      <c r="M3418" s="97"/>
      <c r="N3418" s="97"/>
      <c r="O3418" s="247" t="s">
        <v>10948</v>
      </c>
      <c r="P3418" s="19" t="n">
        <v>1</v>
      </c>
      <c r="Q3418" s="15" t="s">
        <v>45</v>
      </c>
      <c r="R3418" s="97"/>
      <c r="S3418" s="97"/>
      <c r="T3418" s="97"/>
      <c r="U3418" s="97"/>
      <c r="V3418" s="97"/>
      <c r="W3418" s="97"/>
      <c r="X3418" s="97"/>
      <c r="Y3418" s="97"/>
      <c r="Z3418" s="97"/>
      <c r="AA3418" s="97"/>
      <c r="AB3418" s="97"/>
      <c r="AC3418" s="97"/>
      <c r="AD3418" s="97"/>
      <c r="AE3418" s="97"/>
      <c r="AF3418" s="97"/>
      <c r="AG3418" s="97"/>
      <c r="AH3418" s="97"/>
      <c r="AI3418" s="97"/>
    </row>
    <row r="3419" customFormat="false" ht="13.8" hidden="false" customHeight="false" outlineLevel="0" collapsed="false">
      <c r="A3419" s="348" t="s">
        <v>4300</v>
      </c>
      <c r="B3419" s="19" t="s">
        <v>149</v>
      </c>
      <c r="C3419" s="19" t="s">
        <v>10949</v>
      </c>
      <c r="D3419" s="19" t="s">
        <v>53</v>
      </c>
      <c r="E3419" s="91" t="s">
        <v>10950</v>
      </c>
      <c r="F3419" s="19" t="s">
        <v>48</v>
      </c>
      <c r="G3419" s="97"/>
      <c r="H3419" s="97"/>
      <c r="I3419" s="97"/>
      <c r="J3419" s="97"/>
      <c r="K3419" s="97"/>
      <c r="M3419" s="24" t="s">
        <v>10951</v>
      </c>
      <c r="N3419" s="20" t="n">
        <v>43364</v>
      </c>
      <c r="O3419" s="660" t="s">
        <v>10729</v>
      </c>
      <c r="P3419" s="19" t="n">
        <v>1</v>
      </c>
      <c r="Q3419" s="15" t="s">
        <v>45</v>
      </c>
      <c r="R3419" s="97"/>
      <c r="S3419" s="97"/>
      <c r="T3419" s="97"/>
      <c r="U3419" s="97"/>
      <c r="V3419" s="97"/>
      <c r="W3419" s="97"/>
      <c r="X3419" s="97"/>
      <c r="Y3419" s="97"/>
      <c r="Z3419" s="97"/>
      <c r="AA3419" s="97"/>
      <c r="AB3419" s="97"/>
      <c r="AC3419" s="97"/>
      <c r="AD3419" s="97"/>
      <c r="AE3419" s="97"/>
      <c r="AF3419" s="97"/>
      <c r="AG3419" s="97"/>
      <c r="AH3419" s="97"/>
      <c r="AI3419" s="97"/>
    </row>
    <row r="3420" customFormat="false" ht="13.8" hidden="false" customHeight="false" outlineLevel="0" collapsed="false">
      <c r="A3420" s="348" t="s">
        <v>4304</v>
      </c>
      <c r="B3420" s="19" t="s">
        <v>149</v>
      </c>
      <c r="C3420" s="19" t="s">
        <v>10952</v>
      </c>
      <c r="D3420" s="19" t="s">
        <v>53</v>
      </c>
      <c r="E3420" s="91" t="s">
        <v>10953</v>
      </c>
      <c r="F3420" s="19" t="s">
        <v>10954</v>
      </c>
      <c r="G3420" s="19" t="s">
        <v>10955</v>
      </c>
      <c r="H3420" s="97"/>
      <c r="I3420" s="97"/>
      <c r="J3420" s="97"/>
      <c r="K3420" s="97"/>
      <c r="L3420" s="97"/>
      <c r="M3420" s="97"/>
      <c r="N3420" s="97"/>
      <c r="O3420" s="247" t="s">
        <v>10956</v>
      </c>
      <c r="P3420" s="19" t="n">
        <v>1</v>
      </c>
      <c r="Q3420" s="15" t="s">
        <v>45</v>
      </c>
      <c r="R3420" s="97"/>
      <c r="S3420" s="97"/>
      <c r="T3420" s="97"/>
      <c r="U3420" s="97"/>
      <c r="V3420" s="97"/>
      <c r="W3420" s="97"/>
      <c r="X3420" s="97"/>
      <c r="Y3420" s="97"/>
      <c r="Z3420" s="97"/>
      <c r="AA3420" s="97"/>
      <c r="AB3420" s="97"/>
      <c r="AC3420" s="97"/>
      <c r="AD3420" s="97"/>
      <c r="AE3420" s="97"/>
      <c r="AF3420" s="97"/>
      <c r="AG3420" s="97"/>
      <c r="AH3420" s="97"/>
      <c r="AI3420" s="97"/>
    </row>
    <row r="3421" customFormat="false" ht="13.8" hidden="false" customHeight="false" outlineLevel="0" collapsed="false">
      <c r="A3421" s="348" t="s">
        <v>4309</v>
      </c>
      <c r="B3421" s="97"/>
      <c r="C3421" s="19" t="s">
        <v>10957</v>
      </c>
      <c r="D3421" s="19" t="s">
        <v>476</v>
      </c>
      <c r="E3421" s="19" t="s">
        <v>10958</v>
      </c>
      <c r="F3421" s="19" t="s">
        <v>48</v>
      </c>
      <c r="G3421" s="19" t="s">
        <v>248</v>
      </c>
      <c r="H3421" s="97"/>
      <c r="I3421" s="97"/>
      <c r="J3421" s="97"/>
      <c r="K3421" s="97"/>
      <c r="L3421" s="97"/>
      <c r="M3421" s="97"/>
      <c r="N3421" s="97"/>
      <c r="O3421" s="728" t="s">
        <v>10959</v>
      </c>
      <c r="P3421" s="97"/>
      <c r="Q3421" s="15" t="s">
        <v>45</v>
      </c>
      <c r="R3421" s="97"/>
      <c r="S3421" s="97"/>
      <c r="T3421" s="97"/>
      <c r="U3421" s="97"/>
      <c r="V3421" s="97"/>
      <c r="W3421" s="97"/>
      <c r="X3421" s="97"/>
      <c r="Y3421" s="97"/>
      <c r="Z3421" s="97"/>
      <c r="AA3421" s="97"/>
      <c r="AB3421" s="97"/>
      <c r="AC3421" s="97"/>
      <c r="AD3421" s="97"/>
      <c r="AE3421" s="97"/>
      <c r="AF3421" s="97"/>
      <c r="AG3421" s="97"/>
      <c r="AH3421" s="97"/>
      <c r="AI3421" s="97"/>
    </row>
    <row r="3422" customFormat="false" ht="13.8" hidden="false" customHeight="false" outlineLevel="0" collapsed="false">
      <c r="A3422" s="24" t="s">
        <v>10960</v>
      </c>
      <c r="B3422" s="24" t="s">
        <v>10960</v>
      </c>
      <c r="C3422" s="24" t="s">
        <v>10960</v>
      </c>
      <c r="D3422" s="24" t="s">
        <v>10960</v>
      </c>
      <c r="E3422" s="24" t="s">
        <v>10960</v>
      </c>
      <c r="F3422" s="24" t="s">
        <v>10960</v>
      </c>
      <c r="G3422" s="97"/>
      <c r="H3422" s="19" t="n">
        <v>2400</v>
      </c>
      <c r="I3422" s="97"/>
      <c r="J3422" s="97"/>
      <c r="K3422" s="97"/>
      <c r="M3422" s="24" t="s">
        <v>10960</v>
      </c>
      <c r="N3422" s="97"/>
      <c r="O3422" s="321" t="s">
        <v>2328</v>
      </c>
      <c r="P3422" s="19" t="n">
        <v>1</v>
      </c>
      <c r="Q3422" s="15" t="s">
        <v>45</v>
      </c>
      <c r="R3422" s="97"/>
      <c r="S3422" s="97"/>
      <c r="T3422" s="97"/>
      <c r="U3422" s="97"/>
      <c r="V3422" s="97"/>
      <c r="W3422" s="97"/>
      <c r="X3422" s="97"/>
      <c r="Y3422" s="97"/>
      <c r="Z3422" s="97"/>
      <c r="AA3422" s="97"/>
      <c r="AB3422" s="97"/>
      <c r="AC3422" s="97"/>
      <c r="AD3422" s="97"/>
      <c r="AE3422" s="97"/>
      <c r="AF3422" s="97"/>
      <c r="AG3422" s="97"/>
      <c r="AH3422" s="97"/>
      <c r="AI3422" s="97"/>
    </row>
    <row r="3423" customFormat="false" ht="13.8" hidden="false" customHeight="false" outlineLevel="0" collapsed="false">
      <c r="A3423" s="348" t="s">
        <v>1781</v>
      </c>
      <c r="B3423" s="19" t="s">
        <v>365</v>
      </c>
      <c r="C3423" s="440" t="s">
        <v>10961</v>
      </c>
      <c r="D3423" s="19" t="s">
        <v>476</v>
      </c>
      <c r="E3423" s="19" t="s">
        <v>10962</v>
      </c>
      <c r="F3423" s="97"/>
      <c r="G3423" s="97"/>
      <c r="H3423" s="97"/>
      <c r="I3423" s="97"/>
      <c r="J3423" s="97"/>
      <c r="K3423" s="97"/>
      <c r="L3423" s="97"/>
      <c r="M3423" s="97"/>
      <c r="N3423" s="97"/>
      <c r="O3423" s="722" t="s">
        <v>771</v>
      </c>
      <c r="P3423" s="19" t="n">
        <v>1</v>
      </c>
      <c r="Q3423" s="15" t="s">
        <v>45</v>
      </c>
      <c r="R3423" s="97"/>
      <c r="S3423" s="97"/>
      <c r="T3423" s="97"/>
      <c r="U3423" s="97"/>
      <c r="V3423" s="97"/>
      <c r="W3423" s="97"/>
      <c r="X3423" s="97"/>
      <c r="Y3423" s="97"/>
      <c r="Z3423" s="97"/>
      <c r="AA3423" s="97"/>
      <c r="AB3423" s="97"/>
      <c r="AC3423" s="97"/>
      <c r="AD3423" s="97"/>
      <c r="AE3423" s="97"/>
      <c r="AF3423" s="97"/>
      <c r="AG3423" s="97"/>
      <c r="AH3423" s="97"/>
      <c r="AI3423" s="97"/>
    </row>
    <row r="3424" customFormat="false" ht="13.8" hidden="false" customHeight="false" outlineLevel="0" collapsed="false">
      <c r="A3424" s="348" t="s">
        <v>1914</v>
      </c>
      <c r="B3424" s="19" t="s">
        <v>887</v>
      </c>
      <c r="C3424" s="363" t="s">
        <v>10963</v>
      </c>
      <c r="D3424" s="19" t="s">
        <v>53</v>
      </c>
      <c r="E3424" s="19" t="s">
        <v>160</v>
      </c>
      <c r="F3424" s="97"/>
      <c r="G3424" s="97"/>
      <c r="H3424" s="97"/>
      <c r="I3424" s="97"/>
      <c r="J3424" s="97"/>
      <c r="K3424" s="97"/>
      <c r="L3424" s="97"/>
      <c r="M3424" s="97"/>
      <c r="N3424" s="97"/>
      <c r="O3424" s="722" t="s">
        <v>771</v>
      </c>
      <c r="P3424" s="19" t="n">
        <v>1</v>
      </c>
      <c r="Q3424" s="15" t="s">
        <v>45</v>
      </c>
      <c r="R3424" s="97"/>
      <c r="S3424" s="97"/>
      <c r="T3424" s="97"/>
      <c r="U3424" s="97"/>
      <c r="V3424" s="97"/>
      <c r="W3424" s="97"/>
      <c r="X3424" s="97"/>
      <c r="Y3424" s="97"/>
      <c r="Z3424" s="97"/>
      <c r="AA3424" s="97"/>
      <c r="AB3424" s="97"/>
      <c r="AC3424" s="97"/>
      <c r="AD3424" s="97"/>
      <c r="AE3424" s="97"/>
      <c r="AF3424" s="97"/>
      <c r="AG3424" s="97"/>
      <c r="AH3424" s="97"/>
      <c r="AI3424" s="97"/>
    </row>
    <row r="3425" customFormat="false" ht="13.8" hidden="false" customHeight="false" outlineLevel="0" collapsed="false">
      <c r="A3425" s="348" t="s">
        <v>1917</v>
      </c>
      <c r="B3425" s="19" t="s">
        <v>154</v>
      </c>
      <c r="C3425" s="19" t="s">
        <v>10964</v>
      </c>
      <c r="D3425" s="19" t="s">
        <v>53</v>
      </c>
      <c r="E3425" s="19" t="s">
        <v>10965</v>
      </c>
      <c r="F3425" s="97"/>
      <c r="G3425" s="19" t="s">
        <v>1005</v>
      </c>
      <c r="H3425" s="97"/>
      <c r="I3425" s="97"/>
      <c r="J3425" s="97"/>
      <c r="K3425" s="97"/>
      <c r="L3425" s="97"/>
      <c r="M3425" s="97"/>
      <c r="N3425" s="97"/>
      <c r="O3425" s="729" t="s">
        <v>10966</v>
      </c>
      <c r="P3425" s="19" t="n">
        <v>1</v>
      </c>
      <c r="Q3425" s="15" t="s">
        <v>45</v>
      </c>
      <c r="R3425" s="97"/>
      <c r="S3425" s="97"/>
      <c r="T3425" s="97"/>
      <c r="U3425" s="97"/>
      <c r="V3425" s="97"/>
      <c r="W3425" s="97"/>
      <c r="X3425" s="97"/>
      <c r="Y3425" s="97"/>
      <c r="Z3425" s="97"/>
      <c r="AA3425" s="97"/>
      <c r="AB3425" s="97"/>
      <c r="AC3425" s="97"/>
      <c r="AD3425" s="97"/>
      <c r="AE3425" s="97"/>
      <c r="AF3425" s="97"/>
      <c r="AG3425" s="97"/>
      <c r="AH3425" s="97"/>
      <c r="AI3425" s="97"/>
    </row>
    <row r="3426" customFormat="false" ht="13.8" hidden="false" customHeight="false" outlineLevel="0" collapsed="false">
      <c r="A3426" s="348" t="s">
        <v>3008</v>
      </c>
      <c r="B3426" s="19" t="s">
        <v>593</v>
      </c>
      <c r="C3426" s="19" t="s">
        <v>10967</v>
      </c>
      <c r="D3426" s="19" t="s">
        <v>53</v>
      </c>
      <c r="E3426" s="91" t="s">
        <v>10968</v>
      </c>
      <c r="F3426" s="97"/>
      <c r="G3426" s="97"/>
      <c r="H3426" s="97"/>
      <c r="I3426" s="97"/>
      <c r="J3426" s="97"/>
      <c r="K3426" s="97"/>
      <c r="L3426" s="97"/>
      <c r="M3426" s="97"/>
      <c r="N3426" s="97"/>
      <c r="O3426" s="247" t="s">
        <v>10969</v>
      </c>
      <c r="P3426" s="19" t="n">
        <v>1</v>
      </c>
      <c r="Q3426" s="15" t="s">
        <v>45</v>
      </c>
      <c r="R3426" s="97"/>
      <c r="S3426" s="97"/>
      <c r="T3426" s="97"/>
      <c r="U3426" s="97"/>
      <c r="V3426" s="97"/>
      <c r="W3426" s="97"/>
      <c r="X3426" s="97"/>
      <c r="Y3426" s="97"/>
      <c r="Z3426" s="97"/>
      <c r="AA3426" s="97"/>
      <c r="AB3426" s="97"/>
      <c r="AC3426" s="97"/>
      <c r="AD3426" s="97"/>
      <c r="AE3426" s="97"/>
      <c r="AF3426" s="97"/>
      <c r="AG3426" s="97"/>
      <c r="AH3426" s="97"/>
      <c r="AI3426" s="97"/>
    </row>
    <row r="3427" customFormat="false" ht="13.8" hidden="false" customHeight="false" outlineLevel="0" collapsed="false">
      <c r="A3427" s="348" t="s">
        <v>7071</v>
      </c>
      <c r="B3427" s="19" t="s">
        <v>708</v>
      </c>
      <c r="C3427" s="91" t="s">
        <v>10970</v>
      </c>
      <c r="D3427" s="19" t="s">
        <v>476</v>
      </c>
      <c r="E3427" s="91" t="s">
        <v>10971</v>
      </c>
      <c r="F3427" s="97"/>
      <c r="G3427" s="19" t="s">
        <v>3931</v>
      </c>
      <c r="H3427" s="97"/>
      <c r="I3427" s="97"/>
      <c r="J3427" s="97"/>
      <c r="K3427" s="97"/>
      <c r="L3427" s="97"/>
      <c r="M3427" s="97"/>
      <c r="N3427" s="97"/>
      <c r="O3427" s="191" t="s">
        <v>10972</v>
      </c>
      <c r="P3427" s="97"/>
      <c r="Q3427" s="15" t="s">
        <v>45</v>
      </c>
      <c r="R3427" s="97"/>
      <c r="S3427" s="97"/>
      <c r="T3427" s="97"/>
      <c r="U3427" s="97"/>
      <c r="V3427" s="97"/>
      <c r="W3427" s="97"/>
      <c r="X3427" s="97"/>
      <c r="Y3427" s="97"/>
      <c r="Z3427" s="97"/>
      <c r="AA3427" s="97"/>
      <c r="AB3427" s="97"/>
      <c r="AC3427" s="97"/>
      <c r="AD3427" s="97"/>
      <c r="AE3427" s="97"/>
      <c r="AF3427" s="97"/>
      <c r="AG3427" s="97"/>
      <c r="AH3427" s="97"/>
      <c r="AI3427" s="97"/>
    </row>
    <row r="3428" customFormat="false" ht="13.8" hidden="false" customHeight="false" outlineLevel="0" collapsed="false">
      <c r="A3428" s="348" t="s">
        <v>1798</v>
      </c>
      <c r="B3428" s="19" t="s">
        <v>73</v>
      </c>
      <c r="C3428" s="19" t="s">
        <v>10973</v>
      </c>
      <c r="D3428" s="19" t="s">
        <v>476</v>
      </c>
      <c r="E3428" s="19" t="s">
        <v>10974</v>
      </c>
      <c r="F3428" s="91" t="s">
        <v>10975</v>
      </c>
      <c r="G3428" s="19" t="s">
        <v>268</v>
      </c>
      <c r="H3428" s="97"/>
      <c r="I3428" s="97"/>
      <c r="J3428" s="97"/>
      <c r="K3428" s="97"/>
      <c r="L3428" s="97"/>
      <c r="M3428" s="97"/>
      <c r="N3428" s="97"/>
      <c r="O3428" s="342" t="s">
        <v>10976</v>
      </c>
      <c r="P3428" s="97"/>
      <c r="Q3428" s="15" t="s">
        <v>45</v>
      </c>
      <c r="R3428" s="97"/>
      <c r="S3428" s="97"/>
      <c r="T3428" s="97"/>
      <c r="U3428" s="97"/>
      <c r="V3428" s="97"/>
      <c r="W3428" s="97"/>
      <c r="X3428" s="97"/>
      <c r="Y3428" s="97"/>
      <c r="Z3428" s="97"/>
      <c r="AA3428" s="97"/>
      <c r="AB3428" s="97"/>
      <c r="AC3428" s="97"/>
      <c r="AD3428" s="97"/>
      <c r="AE3428" s="97"/>
      <c r="AF3428" s="97"/>
      <c r="AG3428" s="97"/>
      <c r="AH3428" s="97"/>
      <c r="AI3428" s="97"/>
    </row>
    <row r="3429" customFormat="false" ht="13.8" hidden="false" customHeight="false" outlineLevel="0" collapsed="false">
      <c r="A3429" s="91" t="s">
        <v>10977</v>
      </c>
      <c r="B3429" s="91" t="s">
        <v>10977</v>
      </c>
      <c r="C3429" s="91" t="s">
        <v>10977</v>
      </c>
      <c r="D3429" s="19" t="s">
        <v>476</v>
      </c>
      <c r="E3429" s="19" t="s">
        <v>10977</v>
      </c>
      <c r="F3429" s="19" t="s">
        <v>10977</v>
      </c>
      <c r="G3429" s="324" t="n">
        <v>7000</v>
      </c>
      <c r="I3429" s="324"/>
      <c r="J3429" s="324"/>
      <c r="K3429" s="324"/>
      <c r="L3429" s="324"/>
      <c r="M3429" s="19" t="s">
        <v>9850</v>
      </c>
      <c r="N3429" s="20" t="n">
        <v>43363</v>
      </c>
      <c r="O3429" s="660" t="s">
        <v>10729</v>
      </c>
      <c r="P3429" s="97"/>
      <c r="Q3429" s="15" t="s">
        <v>45</v>
      </c>
      <c r="R3429" s="97"/>
      <c r="S3429" s="97"/>
      <c r="T3429" s="97"/>
      <c r="U3429" s="97"/>
      <c r="V3429" s="97"/>
      <c r="W3429" s="97"/>
      <c r="X3429" s="97"/>
      <c r="Y3429" s="97"/>
      <c r="Z3429" s="97"/>
      <c r="AA3429" s="97"/>
      <c r="AB3429" s="97"/>
      <c r="AC3429" s="97"/>
      <c r="AD3429" s="97"/>
      <c r="AE3429" s="97"/>
      <c r="AF3429" s="97"/>
      <c r="AG3429" s="97"/>
      <c r="AH3429" s="97"/>
      <c r="AI3429" s="97"/>
    </row>
    <row r="3430" customFormat="false" ht="13.8" hidden="false" customHeight="false" outlineLevel="0" collapsed="false">
      <c r="A3430" s="348" t="s">
        <v>1801</v>
      </c>
      <c r="B3430" s="19" t="s">
        <v>10857</v>
      </c>
      <c r="C3430" s="19" t="s">
        <v>10978</v>
      </c>
      <c r="D3430" s="19" t="s">
        <v>476</v>
      </c>
      <c r="E3430" s="19" t="s">
        <v>10979</v>
      </c>
      <c r="F3430" s="19" t="s">
        <v>10980</v>
      </c>
      <c r="G3430" s="19" t="s">
        <v>1042</v>
      </c>
      <c r="H3430" s="97"/>
      <c r="I3430" s="97"/>
      <c r="J3430" s="97"/>
      <c r="K3430" s="97"/>
      <c r="L3430" s="97"/>
      <c r="M3430" s="97"/>
      <c r="N3430" s="97"/>
      <c r="O3430" s="451" t="s">
        <v>10981</v>
      </c>
      <c r="P3430" s="97"/>
      <c r="Q3430" s="15" t="s">
        <v>45</v>
      </c>
      <c r="R3430" s="97"/>
      <c r="S3430" s="97"/>
      <c r="T3430" s="97"/>
      <c r="U3430" s="97"/>
      <c r="V3430" s="97"/>
      <c r="W3430" s="97"/>
      <c r="X3430" s="97"/>
      <c r="Y3430" s="97"/>
      <c r="Z3430" s="97"/>
      <c r="AA3430" s="97"/>
      <c r="AB3430" s="97"/>
      <c r="AC3430" s="97"/>
      <c r="AD3430" s="97"/>
      <c r="AE3430" s="97"/>
      <c r="AF3430" s="97"/>
      <c r="AG3430" s="97"/>
      <c r="AH3430" s="97"/>
      <c r="AI3430" s="97"/>
    </row>
    <row r="3431" customFormat="false" ht="13.8" hidden="false" customHeight="false" outlineLevel="0" collapsed="false">
      <c r="A3431" s="121" t="s">
        <v>3427</v>
      </c>
      <c r="B3431" s="141" t="s">
        <v>78</v>
      </c>
      <c r="C3431" s="141" t="s">
        <v>10982</v>
      </c>
      <c r="D3431" s="141" t="s">
        <v>8766</v>
      </c>
      <c r="E3431" s="141" t="s">
        <v>10983</v>
      </c>
      <c r="F3431" s="141" t="s">
        <v>10984</v>
      </c>
      <c r="G3431" s="141" t="s">
        <v>774</v>
      </c>
      <c r="H3431" s="183"/>
      <c r="I3431" s="183"/>
      <c r="J3431" s="183"/>
      <c r="K3431" s="183"/>
      <c r="L3431" s="183"/>
      <c r="M3431" s="183"/>
      <c r="N3431" s="141" t="n">
        <v>20.09</v>
      </c>
      <c r="O3431" s="727" t="s">
        <v>10729</v>
      </c>
      <c r="P3431" s="19" t="n">
        <v>1</v>
      </c>
      <c r="Q3431" s="15" t="s">
        <v>45</v>
      </c>
      <c r="R3431" s="97"/>
      <c r="S3431" s="97"/>
      <c r="T3431" s="97"/>
      <c r="U3431" s="97"/>
      <c r="V3431" s="97"/>
      <c r="W3431" s="97"/>
      <c r="X3431" s="97"/>
      <c r="Y3431" s="97"/>
      <c r="Z3431" s="97"/>
      <c r="AA3431" s="97"/>
      <c r="AB3431" s="97"/>
      <c r="AC3431" s="97"/>
      <c r="AD3431" s="97"/>
      <c r="AE3431" s="97"/>
      <c r="AF3431" s="97"/>
      <c r="AG3431" s="97"/>
      <c r="AH3431" s="97"/>
      <c r="AI3431" s="97"/>
    </row>
    <row r="3432" customFormat="false" ht="13.8" hidden="false" customHeight="false" outlineLevel="0" collapsed="false">
      <c r="A3432" s="348" t="s">
        <v>3024</v>
      </c>
      <c r="B3432" s="150" t="n">
        <v>43389</v>
      </c>
      <c r="C3432" s="19" t="s">
        <v>10985</v>
      </c>
      <c r="D3432" s="19" t="s">
        <v>8766</v>
      </c>
      <c r="E3432" s="19" t="s">
        <v>10986</v>
      </c>
      <c r="F3432" s="19" t="s">
        <v>10987</v>
      </c>
      <c r="G3432" s="19" t="s">
        <v>3544</v>
      </c>
      <c r="H3432" s="97"/>
      <c r="I3432" s="97"/>
      <c r="J3432" s="97"/>
      <c r="K3432" s="97"/>
      <c r="L3432" s="97"/>
      <c r="M3432" s="97"/>
      <c r="N3432" s="97"/>
      <c r="O3432" s="710" t="s">
        <v>10988</v>
      </c>
      <c r="P3432" s="19" t="n">
        <v>1</v>
      </c>
      <c r="Q3432" s="15" t="s">
        <v>45</v>
      </c>
      <c r="R3432" s="97"/>
      <c r="S3432" s="97"/>
      <c r="T3432" s="97"/>
      <c r="U3432" s="97"/>
      <c r="V3432" s="97"/>
      <c r="W3432" s="97"/>
      <c r="X3432" s="97"/>
      <c r="Y3432" s="97"/>
      <c r="Z3432" s="97"/>
      <c r="AA3432" s="97"/>
      <c r="AB3432" s="97"/>
      <c r="AC3432" s="97"/>
      <c r="AD3432" s="97"/>
      <c r="AE3432" s="97"/>
      <c r="AF3432" s="97"/>
      <c r="AG3432" s="97"/>
      <c r="AH3432" s="97"/>
      <c r="AI3432" s="97"/>
    </row>
    <row r="3433" customFormat="false" ht="13.8" hidden="false" customHeight="false" outlineLevel="0" collapsed="false">
      <c r="A3433" s="348" t="s">
        <v>3028</v>
      </c>
      <c r="B3433" s="19" t="s">
        <v>10989</v>
      </c>
      <c r="C3433" s="553" t="s">
        <v>10990</v>
      </c>
      <c r="D3433" s="19" t="s">
        <v>476</v>
      </c>
      <c r="E3433" s="91" t="s">
        <v>10991</v>
      </c>
      <c r="F3433" s="19" t="s">
        <v>10992</v>
      </c>
      <c r="G3433" s="19" t="n">
        <v>2500</v>
      </c>
      <c r="H3433" s="97"/>
      <c r="I3433" s="97"/>
      <c r="J3433" s="97"/>
      <c r="K3433" s="97"/>
      <c r="L3433" s="97"/>
      <c r="M3433" s="19" t="s">
        <v>10993</v>
      </c>
      <c r="N3433" s="19" t="n">
        <v>25.09</v>
      </c>
      <c r="O3433" s="660" t="s">
        <v>10729</v>
      </c>
      <c r="P3433" s="19" t="n">
        <v>1</v>
      </c>
      <c r="Q3433" s="15" t="s">
        <v>45</v>
      </c>
      <c r="R3433" s="97"/>
      <c r="S3433" s="97"/>
      <c r="T3433" s="97"/>
      <c r="U3433" s="97"/>
      <c r="V3433" s="97"/>
      <c r="W3433" s="97"/>
      <c r="X3433" s="97"/>
      <c r="Y3433" s="97"/>
      <c r="Z3433" s="97"/>
      <c r="AA3433" s="97"/>
      <c r="AB3433" s="97"/>
      <c r="AC3433" s="97"/>
      <c r="AD3433" s="97"/>
      <c r="AE3433" s="97"/>
      <c r="AF3433" s="97"/>
      <c r="AG3433" s="97"/>
      <c r="AH3433" s="97"/>
      <c r="AI3433" s="97"/>
    </row>
    <row r="3434" customFormat="false" ht="13.8" hidden="false" customHeight="false" outlineLevel="0" collapsed="false">
      <c r="A3434" s="348" t="s">
        <v>3031</v>
      </c>
      <c r="B3434" s="19" t="s">
        <v>83</v>
      </c>
      <c r="C3434" s="19" t="s">
        <v>10994</v>
      </c>
      <c r="D3434" s="19" t="s">
        <v>53</v>
      </c>
      <c r="E3434" s="91" t="s">
        <v>10995</v>
      </c>
      <c r="F3434" s="91" t="s">
        <v>10996</v>
      </c>
      <c r="G3434" s="19" t="s">
        <v>7436</v>
      </c>
      <c r="H3434" s="97"/>
      <c r="I3434" s="97"/>
      <c r="J3434" s="97"/>
      <c r="K3434" s="97"/>
      <c r="L3434" s="97"/>
      <c r="M3434" s="97"/>
      <c r="N3434" s="19" t="s">
        <v>3347</v>
      </c>
      <c r="O3434" s="247" t="s">
        <v>10997</v>
      </c>
      <c r="P3434" s="19" t="n">
        <v>1</v>
      </c>
      <c r="Q3434" s="15" t="s">
        <v>45</v>
      </c>
      <c r="R3434" s="97"/>
      <c r="S3434" s="97"/>
      <c r="T3434" s="97"/>
      <c r="U3434" s="97"/>
      <c r="V3434" s="97"/>
      <c r="W3434" s="97"/>
      <c r="X3434" s="97"/>
      <c r="Y3434" s="97"/>
      <c r="Z3434" s="97"/>
      <c r="AA3434" s="97"/>
      <c r="AB3434" s="97"/>
      <c r="AC3434" s="97"/>
      <c r="AD3434" s="97"/>
      <c r="AE3434" s="97"/>
      <c r="AF3434" s="97"/>
      <c r="AG3434" s="97"/>
      <c r="AH3434" s="97"/>
      <c r="AI3434" s="97"/>
    </row>
    <row r="3435" customFormat="false" ht="13.8" hidden="false" customHeight="false" outlineLevel="0" collapsed="false">
      <c r="A3435" s="730" t="s">
        <v>10998</v>
      </c>
      <c r="B3435" s="730" t="s">
        <v>10998</v>
      </c>
      <c r="C3435" s="730" t="s">
        <v>10998</v>
      </c>
      <c r="D3435" s="19" t="s">
        <v>53</v>
      </c>
      <c r="E3435" s="730" t="s">
        <v>10998</v>
      </c>
      <c r="F3435" s="730" t="s">
        <v>10998</v>
      </c>
      <c r="G3435" s="97"/>
      <c r="H3435" s="19" t="n">
        <v>8600</v>
      </c>
      <c r="I3435" s="97"/>
      <c r="J3435" s="97"/>
      <c r="K3435" s="97"/>
      <c r="L3435" s="128"/>
      <c r="M3435" s="730" t="s">
        <v>10998</v>
      </c>
      <c r="N3435" s="20" t="n">
        <v>43363</v>
      </c>
      <c r="O3435" s="660" t="s">
        <v>10999</v>
      </c>
      <c r="P3435" s="19" t="n">
        <v>1</v>
      </c>
      <c r="Q3435" s="15" t="s">
        <v>45</v>
      </c>
      <c r="R3435" s="97"/>
      <c r="S3435" s="97"/>
      <c r="T3435" s="97"/>
      <c r="U3435" s="97"/>
      <c r="V3435" s="97"/>
      <c r="W3435" s="97"/>
      <c r="X3435" s="97"/>
      <c r="Y3435" s="97"/>
      <c r="Z3435" s="97"/>
      <c r="AA3435" s="97"/>
      <c r="AB3435" s="97"/>
      <c r="AC3435" s="97"/>
      <c r="AD3435" s="97"/>
      <c r="AE3435" s="97"/>
      <c r="AF3435" s="97"/>
      <c r="AG3435" s="97"/>
      <c r="AH3435" s="97"/>
      <c r="AI3435" s="97"/>
    </row>
    <row r="3436" customFormat="false" ht="13.8" hidden="false" customHeight="false" outlineLevel="0" collapsed="false">
      <c r="A3436" s="348" t="s">
        <v>3037</v>
      </c>
      <c r="B3436" s="19" t="s">
        <v>185</v>
      </c>
      <c r="C3436" s="19" t="n">
        <v>89850222392</v>
      </c>
      <c r="D3436" s="19" t="s">
        <v>476</v>
      </c>
      <c r="E3436" s="19" t="s">
        <v>11000</v>
      </c>
      <c r="F3436" s="97"/>
      <c r="G3436" s="97"/>
      <c r="H3436" s="97"/>
      <c r="I3436" s="97"/>
      <c r="J3436" s="97"/>
      <c r="K3436" s="97"/>
      <c r="L3436" s="97"/>
      <c r="M3436" s="97"/>
      <c r="N3436" s="97"/>
      <c r="O3436" s="363" t="s">
        <v>11001</v>
      </c>
      <c r="P3436" s="19" t="n">
        <v>1</v>
      </c>
      <c r="Q3436" s="15" t="s">
        <v>45</v>
      </c>
      <c r="R3436" s="97"/>
      <c r="S3436" s="97"/>
      <c r="T3436" s="97"/>
      <c r="U3436" s="97"/>
      <c r="V3436" s="97"/>
      <c r="W3436" s="97"/>
      <c r="X3436" s="97"/>
      <c r="Y3436" s="97"/>
      <c r="Z3436" s="97"/>
      <c r="AA3436" s="97"/>
      <c r="AB3436" s="97"/>
      <c r="AC3436" s="97"/>
      <c r="AD3436" s="97"/>
      <c r="AE3436" s="97"/>
      <c r="AF3436" s="97"/>
      <c r="AG3436" s="97"/>
      <c r="AH3436" s="97"/>
      <c r="AI3436" s="97"/>
    </row>
    <row r="3437" customFormat="false" ht="13.8" hidden="false" customHeight="false" outlineLevel="0" collapsed="false">
      <c r="A3437" s="348" t="s">
        <v>3043</v>
      </c>
      <c r="B3437" s="19" t="s">
        <v>386</v>
      </c>
      <c r="C3437" s="19" t="n">
        <v>79687814947</v>
      </c>
      <c r="D3437" s="19" t="s">
        <v>8766</v>
      </c>
      <c r="E3437" s="19" t="s">
        <v>11002</v>
      </c>
      <c r="F3437" s="19" t="s">
        <v>11003</v>
      </c>
      <c r="G3437" s="19" t="s">
        <v>2808</v>
      </c>
      <c r="H3437" s="97"/>
      <c r="I3437" s="97"/>
      <c r="J3437" s="97"/>
      <c r="K3437" s="97"/>
      <c r="L3437" s="97"/>
      <c r="M3437" s="97"/>
      <c r="N3437" s="97"/>
      <c r="O3437" s="191" t="s">
        <v>11004</v>
      </c>
      <c r="P3437" s="19" t="n">
        <v>1</v>
      </c>
      <c r="Q3437" s="15" t="s">
        <v>45</v>
      </c>
      <c r="R3437" s="97"/>
      <c r="S3437" s="97"/>
      <c r="T3437" s="97"/>
      <c r="U3437" s="97"/>
      <c r="V3437" s="97"/>
      <c r="W3437" s="97"/>
      <c r="X3437" s="97"/>
      <c r="Y3437" s="97"/>
      <c r="Z3437" s="97"/>
      <c r="AA3437" s="97"/>
      <c r="AB3437" s="97"/>
      <c r="AC3437" s="97"/>
      <c r="AD3437" s="97"/>
      <c r="AE3437" s="97"/>
      <c r="AF3437" s="97"/>
      <c r="AG3437" s="97"/>
      <c r="AH3437" s="97"/>
      <c r="AI3437" s="97"/>
    </row>
    <row r="3438" customFormat="false" ht="13.8" hidden="false" customHeight="false" outlineLevel="0" collapsed="false">
      <c r="A3438" s="348" t="s">
        <v>3047</v>
      </c>
      <c r="B3438" s="19" t="s">
        <v>386</v>
      </c>
      <c r="C3438" s="19" t="s">
        <v>11005</v>
      </c>
      <c r="D3438" s="19" t="s">
        <v>53</v>
      </c>
      <c r="E3438" s="91" t="s">
        <v>11006</v>
      </c>
      <c r="F3438" s="97"/>
      <c r="G3438" s="97"/>
      <c r="H3438" s="97"/>
      <c r="I3438" s="97"/>
      <c r="J3438" s="97"/>
      <c r="K3438" s="97"/>
      <c r="L3438" s="97"/>
      <c r="M3438" s="97"/>
      <c r="N3438" s="97"/>
      <c r="O3438" s="247" t="s">
        <v>10969</v>
      </c>
      <c r="P3438" s="19" t="n">
        <v>1</v>
      </c>
      <c r="Q3438" s="15" t="s">
        <v>45</v>
      </c>
      <c r="R3438" s="97"/>
      <c r="S3438" s="97"/>
      <c r="T3438" s="97"/>
      <c r="U3438" s="97"/>
      <c r="V3438" s="97"/>
      <c r="W3438" s="97"/>
      <c r="X3438" s="97"/>
      <c r="Y3438" s="97"/>
      <c r="Z3438" s="97"/>
      <c r="AA3438" s="97"/>
      <c r="AB3438" s="97"/>
      <c r="AC3438" s="97"/>
      <c r="AD3438" s="97"/>
      <c r="AE3438" s="97"/>
      <c r="AF3438" s="97"/>
      <c r="AG3438" s="97"/>
      <c r="AH3438" s="97"/>
      <c r="AI3438" s="97"/>
    </row>
    <row r="3439" customFormat="false" ht="13.8" hidden="false" customHeight="false" outlineLevel="0" collapsed="false">
      <c r="A3439" s="348" t="s">
        <v>3053</v>
      </c>
      <c r="B3439" s="19" t="s">
        <v>2503</v>
      </c>
      <c r="C3439" s="19" t="s">
        <v>11007</v>
      </c>
      <c r="D3439" s="19" t="s">
        <v>53</v>
      </c>
      <c r="E3439" s="91" t="s">
        <v>11008</v>
      </c>
      <c r="F3439" s="19" t="s">
        <v>5986</v>
      </c>
      <c r="G3439" s="19" t="n">
        <v>4600</v>
      </c>
      <c r="H3439" s="97"/>
      <c r="I3439" s="97"/>
      <c r="J3439" s="97"/>
      <c r="K3439" s="97"/>
      <c r="L3439" s="97"/>
      <c r="M3439" s="19" t="s">
        <v>11009</v>
      </c>
      <c r="N3439" s="20" t="n">
        <v>43366</v>
      </c>
      <c r="O3439" s="660" t="s">
        <v>10729</v>
      </c>
      <c r="P3439" s="19" t="n">
        <v>1</v>
      </c>
      <c r="Q3439" s="15" t="s">
        <v>45</v>
      </c>
      <c r="R3439" s="97"/>
      <c r="S3439" s="97"/>
      <c r="T3439" s="97"/>
      <c r="U3439" s="97"/>
      <c r="V3439" s="97"/>
      <c r="W3439" s="97"/>
      <c r="X3439" s="97"/>
      <c r="Y3439" s="97"/>
      <c r="Z3439" s="97"/>
      <c r="AA3439" s="97"/>
      <c r="AB3439" s="97"/>
      <c r="AC3439" s="97"/>
      <c r="AD3439" s="97"/>
      <c r="AE3439" s="97"/>
      <c r="AF3439" s="97"/>
      <c r="AG3439" s="97"/>
      <c r="AH3439" s="97"/>
      <c r="AI3439" s="97"/>
    </row>
    <row r="3440" customFormat="false" ht="13.8" hidden="false" customHeight="false" outlineLevel="0" collapsed="false">
      <c r="A3440" s="348" t="s">
        <v>3058</v>
      </c>
      <c r="B3440" s="19" t="s">
        <v>11010</v>
      </c>
      <c r="C3440" s="19" t="s">
        <v>11011</v>
      </c>
      <c r="D3440" s="19" t="s">
        <v>1246</v>
      </c>
      <c r="E3440" s="19" t="s">
        <v>11012</v>
      </c>
      <c r="F3440" s="19" t="s">
        <v>11013</v>
      </c>
      <c r="G3440" s="19" t="n">
        <v>6500</v>
      </c>
      <c r="H3440" s="97"/>
      <c r="I3440" s="97"/>
      <c r="J3440" s="97"/>
      <c r="K3440" s="97"/>
      <c r="L3440" s="97"/>
      <c r="M3440" s="19" t="s">
        <v>11014</v>
      </c>
      <c r="N3440" s="20" t="n">
        <v>43367</v>
      </c>
      <c r="O3440" s="660" t="s">
        <v>10729</v>
      </c>
      <c r="P3440" s="19" t="n">
        <v>1</v>
      </c>
      <c r="Q3440" s="15" t="s">
        <v>45</v>
      </c>
      <c r="R3440" s="97"/>
      <c r="S3440" s="97"/>
      <c r="T3440" s="97"/>
      <c r="U3440" s="97"/>
      <c r="V3440" s="97"/>
      <c r="W3440" s="97"/>
      <c r="X3440" s="97"/>
      <c r="Y3440" s="97"/>
      <c r="Z3440" s="97"/>
      <c r="AA3440" s="97"/>
      <c r="AB3440" s="97"/>
      <c r="AC3440" s="97"/>
      <c r="AD3440" s="97"/>
      <c r="AE3440" s="97"/>
      <c r="AF3440" s="97"/>
      <c r="AG3440" s="97"/>
      <c r="AH3440" s="97"/>
      <c r="AI3440" s="97"/>
    </row>
    <row r="3441" customFormat="false" ht="13.8" hidden="false" customHeight="false" outlineLevel="0" collapsed="false">
      <c r="A3441" s="348" t="s">
        <v>3062</v>
      </c>
      <c r="B3441" s="19" t="s">
        <v>11015</v>
      </c>
      <c r="C3441" s="19" t="s">
        <v>11016</v>
      </c>
      <c r="D3441" s="19" t="s">
        <v>476</v>
      </c>
      <c r="E3441" s="19" t="s">
        <v>11017</v>
      </c>
      <c r="F3441" s="19" t="s">
        <v>6034</v>
      </c>
      <c r="G3441" s="19" t="n">
        <v>5000</v>
      </c>
      <c r="H3441" s="97"/>
      <c r="I3441" s="97"/>
      <c r="J3441" s="97"/>
      <c r="K3441" s="97"/>
      <c r="L3441" s="97"/>
      <c r="M3441" s="19" t="s">
        <v>11018</v>
      </c>
      <c r="N3441" s="20" t="n">
        <v>43364</v>
      </c>
      <c r="O3441" s="660" t="s">
        <v>10729</v>
      </c>
      <c r="P3441" s="19" t="n">
        <v>1</v>
      </c>
      <c r="Q3441" s="15" t="s">
        <v>45</v>
      </c>
      <c r="R3441" s="97"/>
      <c r="S3441" s="97"/>
      <c r="T3441" s="97"/>
      <c r="U3441" s="97"/>
      <c r="V3441" s="97"/>
      <c r="W3441" s="97"/>
      <c r="X3441" s="97"/>
      <c r="Y3441" s="97"/>
      <c r="Z3441" s="97"/>
      <c r="AA3441" s="97"/>
      <c r="AB3441" s="97"/>
      <c r="AC3441" s="97"/>
      <c r="AD3441" s="97"/>
      <c r="AE3441" s="97"/>
      <c r="AF3441" s="97"/>
      <c r="AG3441" s="97"/>
      <c r="AH3441" s="97"/>
      <c r="AI3441" s="97"/>
    </row>
    <row r="3442" customFormat="false" ht="13.8" hidden="false" customHeight="false" outlineLevel="0" collapsed="false">
      <c r="A3442" s="3" t="s">
        <v>34</v>
      </c>
      <c r="B3442" s="59" t="s">
        <v>1</v>
      </c>
      <c r="C3442" s="4" t="s">
        <v>35</v>
      </c>
      <c r="D3442" s="4" t="s">
        <v>3</v>
      </c>
      <c r="E3442" s="4" t="s">
        <v>1021</v>
      </c>
      <c r="F3442" s="5" t="s">
        <v>10096</v>
      </c>
      <c r="G3442" s="4" t="s">
        <v>38</v>
      </c>
      <c r="H3442" s="6" t="s">
        <v>39</v>
      </c>
      <c r="I3442" s="6"/>
      <c r="J3442" s="6"/>
      <c r="K3442" s="6" t="s">
        <v>40</v>
      </c>
      <c r="L3442" s="6"/>
      <c r="M3442" s="4" t="s">
        <v>41</v>
      </c>
      <c r="N3442" s="6" t="s">
        <v>42</v>
      </c>
      <c r="O3442" s="370" t="s">
        <v>43</v>
      </c>
      <c r="P3442" s="4" t="s">
        <v>44</v>
      </c>
      <c r="Q3442" s="15" t="s">
        <v>45</v>
      </c>
    </row>
    <row r="3443" customFormat="false" ht="13.8" hidden="false" customHeight="false" outlineLevel="0" collapsed="false">
      <c r="A3443" s="105" t="n">
        <v>43363</v>
      </c>
      <c r="B3443" s="465" t="s">
        <v>11019</v>
      </c>
      <c r="C3443" s="9"/>
      <c r="D3443" s="9"/>
      <c r="E3443" s="10"/>
      <c r="F3443" s="11" t="n">
        <f aca="false">G3443+H3443+K3443</f>
        <v>212700</v>
      </c>
      <c r="G3443" s="12" t="n">
        <f aca="false">SUM(G3444:G3485)</f>
        <v>212700</v>
      </c>
      <c r="H3443" s="115" t="n">
        <f aca="false">SUM(H3444:H3481)</f>
        <v>0</v>
      </c>
      <c r="I3443" s="12"/>
      <c r="J3443" s="12"/>
      <c r="K3443" s="12" t="n">
        <f aca="false">SUM(K3444:K3477)</f>
        <v>0</v>
      </c>
      <c r="L3443" s="12"/>
      <c r="M3443" s="466"/>
      <c r="N3443" s="466"/>
      <c r="O3443" s="9"/>
      <c r="P3443" s="12" t="n">
        <f aca="false">SUM(P3444:P25392)</f>
        <v>3.86905130887387E+024</v>
      </c>
      <c r="Q3443" s="15" t="s">
        <v>45</v>
      </c>
    </row>
    <row r="3444" customFormat="false" ht="13.8" hidden="false" customHeight="false" outlineLevel="0" collapsed="false">
      <c r="A3444" s="348" t="s">
        <v>1810</v>
      </c>
      <c r="B3444" s="97"/>
      <c r="C3444" s="19" t="s">
        <v>11020</v>
      </c>
      <c r="D3444" s="19" t="s">
        <v>476</v>
      </c>
      <c r="E3444" s="19" t="s">
        <v>11021</v>
      </c>
      <c r="F3444" s="19" t="s">
        <v>11022</v>
      </c>
      <c r="G3444" s="19" t="s">
        <v>5533</v>
      </c>
      <c r="H3444" s="97"/>
      <c r="I3444" s="97"/>
      <c r="J3444" s="97"/>
      <c r="K3444" s="97"/>
      <c r="L3444" s="97"/>
      <c r="M3444" s="97"/>
      <c r="N3444" s="731"/>
      <c r="O3444" s="546" t="s">
        <v>11023</v>
      </c>
      <c r="P3444" s="19" t="n">
        <v>1</v>
      </c>
      <c r="Q3444" s="15" t="s">
        <v>45</v>
      </c>
      <c r="R3444" s="97"/>
      <c r="S3444" s="97"/>
      <c r="T3444" s="97"/>
      <c r="U3444" s="97"/>
      <c r="V3444" s="97"/>
      <c r="W3444" s="97"/>
      <c r="X3444" s="97"/>
      <c r="Y3444" s="97"/>
      <c r="Z3444" s="97"/>
      <c r="AA3444" s="97"/>
      <c r="AB3444" s="97"/>
      <c r="AC3444" s="97"/>
      <c r="AD3444" s="97"/>
      <c r="AE3444" s="97"/>
      <c r="AF3444" s="97"/>
      <c r="AG3444" s="97"/>
      <c r="AH3444" s="97"/>
      <c r="AI3444" s="97"/>
    </row>
    <row r="3445" customFormat="false" ht="13.8" hidden="false" customHeight="false" outlineLevel="0" collapsed="false">
      <c r="A3445" s="24" t="s">
        <v>11024</v>
      </c>
      <c r="B3445" s="19" t="s">
        <v>11025</v>
      </c>
      <c r="C3445" s="19" t="s">
        <v>11026</v>
      </c>
      <c r="D3445" s="19" t="s">
        <v>476</v>
      </c>
      <c r="E3445" s="91" t="s">
        <v>11027</v>
      </c>
      <c r="F3445" s="19" t="s">
        <v>11028</v>
      </c>
      <c r="G3445" s="19" t="n">
        <v>5000</v>
      </c>
      <c r="H3445" s="97"/>
      <c r="I3445" s="97"/>
      <c r="J3445" s="97"/>
      <c r="K3445" s="97"/>
      <c r="L3445" s="732"/>
      <c r="M3445" s="733" t="s">
        <v>11029</v>
      </c>
      <c r="N3445" s="362" t="n">
        <v>43365</v>
      </c>
      <c r="O3445" s="660" t="s">
        <v>10729</v>
      </c>
      <c r="P3445" s="19" t="n">
        <v>1</v>
      </c>
      <c r="Q3445" s="15" t="s">
        <v>45</v>
      </c>
      <c r="R3445" s="97"/>
      <c r="S3445" s="97"/>
      <c r="T3445" s="97"/>
      <c r="U3445" s="97"/>
      <c r="V3445" s="97"/>
      <c r="W3445" s="97"/>
      <c r="X3445" s="97"/>
      <c r="Y3445" s="97"/>
      <c r="Z3445" s="97"/>
      <c r="AA3445" s="97"/>
      <c r="AB3445" s="97"/>
      <c r="AC3445" s="97"/>
      <c r="AD3445" s="97"/>
      <c r="AE3445" s="97"/>
      <c r="AF3445" s="97"/>
      <c r="AG3445" s="97"/>
      <c r="AH3445" s="97"/>
      <c r="AI3445" s="97"/>
    </row>
    <row r="3446" customFormat="false" ht="13.8" hidden="false" customHeight="false" outlineLevel="0" collapsed="false">
      <c r="A3446" s="348" t="s">
        <v>1814</v>
      </c>
      <c r="B3446" s="19" t="s">
        <v>5142</v>
      </c>
      <c r="C3446" s="19" t="s">
        <v>11030</v>
      </c>
      <c r="D3446" s="19" t="s">
        <v>476</v>
      </c>
      <c r="E3446" s="91" t="s">
        <v>11031</v>
      </c>
      <c r="F3446" s="97"/>
      <c r="G3446" s="19" t="n">
        <v>3000</v>
      </c>
      <c r="H3446" s="97"/>
      <c r="I3446" s="97"/>
      <c r="J3446" s="97"/>
      <c r="K3446" s="97"/>
      <c r="L3446" s="97"/>
      <c r="M3446" s="97"/>
      <c r="N3446" s="20" t="n">
        <v>43363</v>
      </c>
      <c r="O3446" s="660" t="s">
        <v>10729</v>
      </c>
      <c r="P3446" s="19" t="n">
        <v>1</v>
      </c>
      <c r="Q3446" s="15" t="s">
        <v>45</v>
      </c>
      <c r="R3446" s="97"/>
      <c r="S3446" s="97"/>
      <c r="T3446" s="97"/>
      <c r="U3446" s="97"/>
      <c r="V3446" s="97"/>
      <c r="W3446" s="97"/>
      <c r="X3446" s="97"/>
      <c r="Y3446" s="97"/>
      <c r="Z3446" s="97"/>
      <c r="AA3446" s="97"/>
      <c r="AB3446" s="97"/>
      <c r="AC3446" s="97"/>
      <c r="AD3446" s="97"/>
      <c r="AE3446" s="97"/>
      <c r="AF3446" s="97"/>
      <c r="AG3446" s="97"/>
      <c r="AH3446" s="97"/>
      <c r="AI3446" s="97"/>
    </row>
    <row r="3447" customFormat="false" ht="13.8" hidden="false" customHeight="false" outlineLevel="0" collapsed="false">
      <c r="A3447" s="348" t="s">
        <v>1819</v>
      </c>
      <c r="B3447" s="19" t="n">
        <v>9.56</v>
      </c>
      <c r="C3447" s="19" t="s">
        <v>11032</v>
      </c>
      <c r="D3447" s="19" t="s">
        <v>8766</v>
      </c>
      <c r="E3447" s="19" t="s">
        <v>11033</v>
      </c>
      <c r="F3447" s="19" t="s">
        <v>11034</v>
      </c>
      <c r="G3447" s="19" t="s">
        <v>774</v>
      </c>
      <c r="H3447" s="97"/>
      <c r="I3447" s="97"/>
      <c r="J3447" s="97"/>
      <c r="K3447" s="97"/>
      <c r="L3447" s="97"/>
      <c r="M3447" s="97"/>
      <c r="N3447" s="97"/>
      <c r="O3447" s="619" t="s">
        <v>11035</v>
      </c>
      <c r="P3447" s="19" t="n">
        <v>1</v>
      </c>
      <c r="Q3447" s="15" t="s">
        <v>45</v>
      </c>
      <c r="R3447" s="97"/>
      <c r="S3447" s="97"/>
      <c r="T3447" s="97"/>
      <c r="U3447" s="97"/>
      <c r="V3447" s="97"/>
      <c r="W3447" s="97"/>
      <c r="X3447" s="97"/>
      <c r="Y3447" s="97"/>
      <c r="Z3447" s="97"/>
      <c r="AA3447" s="97"/>
      <c r="AB3447" s="97"/>
      <c r="AC3447" s="97"/>
      <c r="AD3447" s="97"/>
      <c r="AE3447" s="97"/>
      <c r="AF3447" s="97"/>
      <c r="AG3447" s="97"/>
      <c r="AH3447" s="97"/>
      <c r="AI3447" s="97"/>
    </row>
    <row r="3448" customFormat="false" ht="13.8" hidden="false" customHeight="false" outlineLevel="0" collapsed="false">
      <c r="A3448" s="348" t="s">
        <v>1673</v>
      </c>
      <c r="B3448" s="19" t="n">
        <v>9.58</v>
      </c>
      <c r="C3448" s="19" t="s">
        <v>11036</v>
      </c>
      <c r="D3448" s="19" t="s">
        <v>8766</v>
      </c>
      <c r="E3448" s="19" t="s">
        <v>11037</v>
      </c>
      <c r="F3448" s="19" t="s">
        <v>9824</v>
      </c>
      <c r="G3448" s="97"/>
      <c r="H3448" s="97"/>
      <c r="I3448" s="97"/>
      <c r="J3448" s="97"/>
      <c r="K3448" s="97"/>
      <c r="L3448" s="97"/>
      <c r="M3448" s="97"/>
      <c r="N3448" s="97"/>
      <c r="O3448" s="600" t="s">
        <v>11038</v>
      </c>
      <c r="P3448" s="19" t="n">
        <v>1</v>
      </c>
      <c r="Q3448" s="15" t="s">
        <v>45</v>
      </c>
      <c r="R3448" s="97"/>
      <c r="S3448" s="97"/>
      <c r="T3448" s="97"/>
      <c r="U3448" s="97"/>
      <c r="V3448" s="97"/>
      <c r="W3448" s="97"/>
      <c r="X3448" s="97"/>
      <c r="Y3448" s="97"/>
      <c r="Z3448" s="97"/>
      <c r="AA3448" s="97"/>
      <c r="AB3448" s="97"/>
      <c r="AC3448" s="97"/>
      <c r="AD3448" s="97"/>
      <c r="AE3448" s="97"/>
      <c r="AF3448" s="97"/>
      <c r="AG3448" s="97"/>
      <c r="AH3448" s="97"/>
      <c r="AI3448" s="97"/>
    </row>
    <row r="3449" customFormat="false" ht="13.8" hidden="false" customHeight="false" outlineLevel="0" collapsed="false">
      <c r="A3449" s="348" t="s">
        <v>1678</v>
      </c>
      <c r="B3449" s="19" t="s">
        <v>2776</v>
      </c>
      <c r="C3449" s="19" t="n">
        <v>84959667090</v>
      </c>
      <c r="D3449" s="19" t="s">
        <v>476</v>
      </c>
      <c r="E3449" s="19" t="s">
        <v>11039</v>
      </c>
      <c r="F3449" s="97"/>
      <c r="G3449" s="97"/>
      <c r="H3449" s="97"/>
      <c r="I3449" s="97"/>
      <c r="J3449" s="97"/>
      <c r="K3449" s="97"/>
      <c r="L3449" s="97"/>
      <c r="M3449" s="97"/>
      <c r="N3449" s="97"/>
      <c r="O3449" s="722" t="s">
        <v>11040</v>
      </c>
      <c r="P3449" s="19" t="n">
        <v>1</v>
      </c>
      <c r="Q3449" s="15" t="s">
        <v>45</v>
      </c>
      <c r="R3449" s="97"/>
      <c r="S3449" s="97"/>
      <c r="T3449" s="97"/>
      <c r="U3449" s="97"/>
      <c r="V3449" s="97"/>
      <c r="W3449" s="97"/>
      <c r="X3449" s="97"/>
      <c r="Y3449" s="97"/>
      <c r="Z3449" s="97"/>
      <c r="AA3449" s="97"/>
      <c r="AB3449" s="97"/>
      <c r="AC3449" s="97"/>
      <c r="AD3449" s="97"/>
      <c r="AE3449" s="97"/>
      <c r="AF3449" s="97"/>
      <c r="AG3449" s="97"/>
      <c r="AH3449" s="97"/>
      <c r="AI3449" s="97"/>
    </row>
    <row r="3450" customFormat="false" ht="13.8" hidden="false" customHeight="false" outlineLevel="0" collapsed="false">
      <c r="A3450" s="348" t="s">
        <v>1732</v>
      </c>
      <c r="B3450" s="19" t="s">
        <v>453</v>
      </c>
      <c r="C3450" s="19" t="s">
        <v>11041</v>
      </c>
      <c r="D3450" s="19" t="s">
        <v>53</v>
      </c>
      <c r="E3450" s="91" t="s">
        <v>11042</v>
      </c>
      <c r="F3450" s="91" t="s">
        <v>11043</v>
      </c>
      <c r="G3450" s="19" t="s">
        <v>944</v>
      </c>
      <c r="H3450" s="97"/>
      <c r="I3450" s="97"/>
      <c r="J3450" s="97"/>
      <c r="K3450" s="97"/>
      <c r="L3450" s="97"/>
      <c r="M3450" s="97"/>
      <c r="N3450" s="97"/>
      <c r="O3450" s="600" t="s">
        <v>11044</v>
      </c>
      <c r="P3450" s="19" t="n">
        <v>1</v>
      </c>
      <c r="Q3450" s="15" t="s">
        <v>45</v>
      </c>
      <c r="R3450" s="97"/>
      <c r="S3450" s="97"/>
      <c r="T3450" s="97"/>
      <c r="U3450" s="97"/>
      <c r="V3450" s="97"/>
      <c r="W3450" s="97"/>
      <c r="X3450" s="97"/>
      <c r="Y3450" s="97"/>
      <c r="Z3450" s="97"/>
      <c r="AA3450" s="97"/>
      <c r="AB3450" s="97"/>
      <c r="AC3450" s="97"/>
      <c r="AD3450" s="97"/>
      <c r="AE3450" s="97"/>
      <c r="AF3450" s="97"/>
      <c r="AG3450" s="97"/>
      <c r="AH3450" s="97"/>
      <c r="AI3450" s="97"/>
    </row>
    <row r="3451" customFormat="false" ht="13.8" hidden="false" customHeight="false" outlineLevel="0" collapsed="false">
      <c r="A3451" s="348" t="s">
        <v>1833</v>
      </c>
      <c r="B3451" s="19" t="s">
        <v>11045</v>
      </c>
      <c r="C3451" s="19" t="s">
        <v>11046</v>
      </c>
      <c r="D3451" s="19" t="s">
        <v>476</v>
      </c>
      <c r="E3451" s="19" t="s">
        <v>11047</v>
      </c>
      <c r="F3451" s="19" t="s">
        <v>11048</v>
      </c>
      <c r="G3451" s="19" t="s">
        <v>11049</v>
      </c>
      <c r="H3451" s="97"/>
      <c r="I3451" s="97"/>
      <c r="J3451" s="97"/>
      <c r="K3451" s="97"/>
      <c r="L3451" s="97"/>
      <c r="M3451" s="97"/>
      <c r="N3451" s="97"/>
      <c r="O3451" s="247" t="s">
        <v>11050</v>
      </c>
      <c r="P3451" s="19" t="n">
        <v>1</v>
      </c>
      <c r="Q3451" s="15" t="s">
        <v>45</v>
      </c>
      <c r="R3451" s="97"/>
      <c r="S3451" s="97"/>
      <c r="T3451" s="97"/>
      <c r="U3451" s="97"/>
      <c r="V3451" s="97"/>
      <c r="W3451" s="97"/>
      <c r="X3451" s="97"/>
      <c r="Y3451" s="97"/>
      <c r="Z3451" s="97"/>
      <c r="AA3451" s="97"/>
      <c r="AB3451" s="97"/>
      <c r="AC3451" s="97"/>
      <c r="AD3451" s="97"/>
      <c r="AE3451" s="97"/>
      <c r="AF3451" s="97"/>
      <c r="AG3451" s="97"/>
      <c r="AH3451" s="97"/>
      <c r="AI3451" s="97"/>
    </row>
    <row r="3452" customFormat="false" ht="13.8" hidden="false" customHeight="false" outlineLevel="0" collapsed="false">
      <c r="A3452" s="348" t="s">
        <v>1839</v>
      </c>
      <c r="B3452" s="19" t="s">
        <v>930</v>
      </c>
      <c r="C3452" s="19" t="s">
        <v>11051</v>
      </c>
      <c r="D3452" s="19" t="s">
        <v>11052</v>
      </c>
      <c r="E3452" s="91" t="s">
        <v>11053</v>
      </c>
      <c r="F3452" s="19" t="s">
        <v>5931</v>
      </c>
      <c r="G3452" s="19" t="n">
        <v>22400</v>
      </c>
      <c r="H3452" s="97"/>
      <c r="I3452" s="97"/>
      <c r="J3452" s="97"/>
      <c r="K3452" s="97"/>
      <c r="L3452" s="97"/>
      <c r="M3452" s="19" t="s">
        <v>11054</v>
      </c>
      <c r="N3452" s="20" t="n">
        <v>43366</v>
      </c>
      <c r="O3452" s="660" t="s">
        <v>10804</v>
      </c>
      <c r="P3452" s="19" t="n">
        <v>1</v>
      </c>
      <c r="Q3452" s="15" t="s">
        <v>45</v>
      </c>
      <c r="R3452" s="97"/>
      <c r="S3452" s="97"/>
      <c r="T3452" s="97"/>
      <c r="U3452" s="97"/>
      <c r="V3452" s="97"/>
      <c r="W3452" s="97"/>
      <c r="X3452" s="97"/>
      <c r="Y3452" s="97"/>
      <c r="Z3452" s="97"/>
      <c r="AA3452" s="97"/>
      <c r="AB3452" s="97"/>
      <c r="AC3452" s="97"/>
      <c r="AD3452" s="97"/>
      <c r="AE3452" s="97"/>
      <c r="AF3452" s="97"/>
      <c r="AG3452" s="97"/>
      <c r="AH3452" s="97"/>
      <c r="AI3452" s="97"/>
    </row>
    <row r="3453" customFormat="false" ht="13.8" hidden="false" customHeight="false" outlineLevel="0" collapsed="false">
      <c r="A3453" s="348" t="s">
        <v>1746</v>
      </c>
      <c r="B3453" s="19" t="s">
        <v>1505</v>
      </c>
      <c r="C3453" s="91" t="s">
        <v>11055</v>
      </c>
      <c r="D3453" s="19" t="s">
        <v>53</v>
      </c>
      <c r="E3453" s="91" t="s">
        <v>11056</v>
      </c>
      <c r="F3453" s="19" t="s">
        <v>11057</v>
      </c>
      <c r="G3453" s="97"/>
      <c r="H3453" s="97"/>
      <c r="I3453" s="97"/>
      <c r="J3453" s="97"/>
      <c r="K3453" s="97"/>
      <c r="L3453" s="97"/>
      <c r="M3453" s="97"/>
      <c r="N3453" s="97"/>
      <c r="O3453" s="571" t="s">
        <v>11058</v>
      </c>
      <c r="P3453" s="19" t="n">
        <v>1</v>
      </c>
      <c r="Q3453" s="15" t="s">
        <v>45</v>
      </c>
      <c r="R3453" s="97"/>
      <c r="S3453" s="97"/>
      <c r="T3453" s="97"/>
      <c r="U3453" s="97"/>
      <c r="V3453" s="97"/>
      <c r="W3453" s="97"/>
      <c r="X3453" s="97"/>
      <c r="Y3453" s="97"/>
      <c r="Z3453" s="97"/>
      <c r="AA3453" s="97"/>
      <c r="AB3453" s="97"/>
      <c r="AC3453" s="97"/>
      <c r="AD3453" s="97"/>
      <c r="AE3453" s="97"/>
      <c r="AF3453" s="97"/>
      <c r="AG3453" s="97"/>
      <c r="AH3453" s="97"/>
      <c r="AI3453" s="97"/>
    </row>
    <row r="3454" customFormat="false" ht="13.8" hidden="false" customHeight="false" outlineLevel="0" collapsed="false">
      <c r="A3454" s="348" t="s">
        <v>1696</v>
      </c>
      <c r="B3454" s="19" t="s">
        <v>6135</v>
      </c>
      <c r="C3454" s="19" t="s">
        <v>11059</v>
      </c>
      <c r="D3454" s="19" t="s">
        <v>476</v>
      </c>
      <c r="E3454" s="19" t="s">
        <v>11060</v>
      </c>
      <c r="F3454" s="19" t="s">
        <v>11061</v>
      </c>
      <c r="G3454" s="97"/>
      <c r="H3454" s="97"/>
      <c r="I3454" s="97"/>
      <c r="J3454" s="97"/>
      <c r="K3454" s="97"/>
      <c r="L3454" s="97"/>
      <c r="M3454" s="97"/>
      <c r="N3454" s="97"/>
      <c r="O3454" s="144" t="s">
        <v>11062</v>
      </c>
      <c r="P3454" s="19" t="n">
        <v>1</v>
      </c>
      <c r="Q3454" s="15" t="s">
        <v>45</v>
      </c>
      <c r="R3454" s="97"/>
      <c r="S3454" s="97"/>
      <c r="T3454" s="97"/>
      <c r="U3454" s="97"/>
      <c r="V3454" s="97"/>
      <c r="W3454" s="97"/>
      <c r="X3454" s="97"/>
      <c r="Y3454" s="97"/>
      <c r="Z3454" s="97"/>
      <c r="AA3454" s="97"/>
      <c r="AB3454" s="97"/>
      <c r="AC3454" s="97"/>
      <c r="AD3454" s="97"/>
      <c r="AE3454" s="97"/>
      <c r="AF3454" s="97"/>
      <c r="AG3454" s="97"/>
      <c r="AH3454" s="97"/>
      <c r="AI3454" s="97"/>
    </row>
    <row r="3455" customFormat="false" ht="13.8" hidden="false" customHeight="false" outlineLevel="0" collapsed="false">
      <c r="A3455" s="348" t="s">
        <v>5180</v>
      </c>
      <c r="B3455" s="19" t="s">
        <v>359</v>
      </c>
      <c r="C3455" s="24" t="s">
        <v>10295</v>
      </c>
      <c r="D3455" s="24" t="s">
        <v>10295</v>
      </c>
      <c r="E3455" s="19" t="s">
        <v>11063</v>
      </c>
      <c r="F3455" s="19" t="s">
        <v>11064</v>
      </c>
      <c r="G3455" s="19" t="s">
        <v>614</v>
      </c>
      <c r="H3455" s="97"/>
      <c r="I3455" s="97"/>
      <c r="J3455" s="97"/>
      <c r="K3455" s="97"/>
      <c r="L3455" s="97"/>
      <c r="M3455" s="97"/>
      <c r="N3455" s="97"/>
      <c r="O3455" s="191" t="s">
        <v>11065</v>
      </c>
      <c r="P3455" s="19" t="n">
        <v>1</v>
      </c>
      <c r="Q3455" s="15" t="s">
        <v>45</v>
      </c>
      <c r="R3455" s="97"/>
      <c r="S3455" s="97"/>
      <c r="T3455" s="97"/>
      <c r="U3455" s="97"/>
      <c r="V3455" s="97"/>
      <c r="W3455" s="97"/>
      <c r="X3455" s="97"/>
      <c r="Y3455" s="97"/>
      <c r="Z3455" s="97"/>
      <c r="AA3455" s="97"/>
      <c r="AB3455" s="97"/>
      <c r="AC3455" s="97"/>
      <c r="AD3455" s="97"/>
      <c r="AE3455" s="97"/>
      <c r="AF3455" s="97"/>
      <c r="AG3455" s="97"/>
      <c r="AH3455" s="97"/>
      <c r="AI3455" s="97"/>
    </row>
    <row r="3456" customFormat="false" ht="13.8" hidden="false" customHeight="false" outlineLevel="0" collapsed="false">
      <c r="A3456" s="348" t="s">
        <v>1761</v>
      </c>
      <c r="B3456" s="19" t="n">
        <v>12.02</v>
      </c>
      <c r="C3456" s="19" t="s">
        <v>11066</v>
      </c>
      <c r="D3456" s="19" t="s">
        <v>8766</v>
      </c>
      <c r="E3456" s="19" t="s">
        <v>11067</v>
      </c>
      <c r="F3456" s="19" t="s">
        <v>8931</v>
      </c>
      <c r="G3456" s="19" t="s">
        <v>7047</v>
      </c>
      <c r="H3456" s="97"/>
      <c r="I3456" s="97"/>
      <c r="J3456" s="97"/>
      <c r="K3456" s="97"/>
      <c r="L3456" s="97"/>
      <c r="M3456" s="97"/>
      <c r="N3456" s="97"/>
      <c r="O3456" s="600" t="s">
        <v>11068</v>
      </c>
      <c r="P3456" s="19" t="n">
        <v>1</v>
      </c>
      <c r="Q3456" s="15" t="s">
        <v>45</v>
      </c>
      <c r="R3456" s="97"/>
      <c r="S3456" s="97"/>
      <c r="T3456" s="97"/>
      <c r="U3456" s="97"/>
      <c r="V3456" s="97"/>
      <c r="W3456" s="97"/>
      <c r="X3456" s="97"/>
      <c r="Y3456" s="97"/>
      <c r="Z3456" s="97"/>
      <c r="AA3456" s="97"/>
      <c r="AB3456" s="97"/>
      <c r="AC3456" s="97"/>
      <c r="AD3456" s="97"/>
      <c r="AE3456" s="97"/>
      <c r="AF3456" s="97"/>
      <c r="AG3456" s="97"/>
      <c r="AH3456" s="97"/>
      <c r="AI3456" s="97"/>
    </row>
    <row r="3457" customFormat="false" ht="13.8" hidden="false" customHeight="false" outlineLevel="0" collapsed="false">
      <c r="A3457" s="348" t="s">
        <v>1765</v>
      </c>
      <c r="B3457" s="19" t="s">
        <v>359</v>
      </c>
      <c r="C3457" s="91" t="s">
        <v>11069</v>
      </c>
      <c r="D3457" s="19" t="s">
        <v>11052</v>
      </c>
      <c r="E3457" s="91" t="s">
        <v>11070</v>
      </c>
      <c r="F3457" s="19" t="s">
        <v>10082</v>
      </c>
      <c r="G3457" s="19" t="n">
        <v>13500</v>
      </c>
      <c r="H3457" s="97"/>
      <c r="I3457" s="97"/>
      <c r="J3457" s="97"/>
      <c r="K3457" s="97"/>
      <c r="L3457" s="97"/>
      <c r="M3457" s="19" t="s">
        <v>11071</v>
      </c>
      <c r="N3457" s="20" t="n">
        <v>43365</v>
      </c>
      <c r="O3457" s="660" t="s">
        <v>11072</v>
      </c>
      <c r="P3457" s="19" t="n">
        <v>1</v>
      </c>
      <c r="Q3457" s="15" t="s">
        <v>45</v>
      </c>
      <c r="R3457" s="97"/>
      <c r="S3457" s="97"/>
      <c r="T3457" s="97"/>
      <c r="U3457" s="97"/>
      <c r="V3457" s="97"/>
      <c r="W3457" s="97"/>
      <c r="X3457" s="97"/>
      <c r="Y3457" s="97"/>
      <c r="Z3457" s="97"/>
      <c r="AA3457" s="97"/>
      <c r="AB3457" s="97"/>
      <c r="AC3457" s="97"/>
      <c r="AD3457" s="97"/>
      <c r="AE3457" s="97"/>
      <c r="AF3457" s="97"/>
      <c r="AG3457" s="97"/>
      <c r="AH3457" s="97"/>
      <c r="AI3457" s="97"/>
    </row>
    <row r="3458" customFormat="false" ht="13.8" hidden="false" customHeight="false" outlineLevel="0" collapsed="false">
      <c r="A3458" s="348" t="s">
        <v>4300</v>
      </c>
      <c r="B3458" s="20" t="n">
        <v>43293</v>
      </c>
      <c r="C3458" s="91" t="s">
        <v>11073</v>
      </c>
      <c r="D3458" s="19" t="s">
        <v>476</v>
      </c>
      <c r="E3458" s="19" t="s">
        <v>11074</v>
      </c>
      <c r="F3458" s="97"/>
      <c r="G3458" s="19" t="s">
        <v>944</v>
      </c>
      <c r="H3458" s="97"/>
      <c r="I3458" s="97"/>
      <c r="J3458" s="97"/>
      <c r="K3458" s="97"/>
      <c r="L3458" s="97"/>
      <c r="M3458" s="97"/>
      <c r="N3458" s="97"/>
      <c r="O3458" s="451" t="s">
        <v>11075</v>
      </c>
      <c r="P3458" s="19" t="n">
        <v>1</v>
      </c>
      <c r="Q3458" s="15" t="s">
        <v>45</v>
      </c>
      <c r="R3458" s="97"/>
      <c r="S3458" s="97"/>
      <c r="T3458" s="97"/>
      <c r="U3458" s="97"/>
      <c r="V3458" s="97"/>
      <c r="W3458" s="97"/>
      <c r="X3458" s="97"/>
      <c r="Y3458" s="97"/>
      <c r="Z3458" s="97"/>
      <c r="AA3458" s="97"/>
      <c r="AB3458" s="97"/>
      <c r="AC3458" s="97"/>
      <c r="AD3458" s="97"/>
      <c r="AE3458" s="97"/>
      <c r="AF3458" s="97"/>
      <c r="AG3458" s="97"/>
      <c r="AH3458" s="97"/>
      <c r="AI3458" s="97"/>
    </row>
    <row r="3459" customFormat="false" ht="13.8" hidden="false" customHeight="false" outlineLevel="0" collapsed="false">
      <c r="A3459" s="348" t="s">
        <v>4304</v>
      </c>
      <c r="B3459" s="19" t="s">
        <v>122</v>
      </c>
      <c r="C3459" s="91" t="s">
        <v>11076</v>
      </c>
      <c r="D3459" s="19" t="s">
        <v>53</v>
      </c>
      <c r="E3459" s="91" t="s">
        <v>11077</v>
      </c>
      <c r="F3459" s="19" t="s">
        <v>102</v>
      </c>
      <c r="G3459" s="19" t="s">
        <v>5533</v>
      </c>
      <c r="H3459" s="97"/>
      <c r="I3459" s="97"/>
      <c r="J3459" s="97"/>
      <c r="K3459" s="97"/>
      <c r="L3459" s="97"/>
      <c r="M3459" s="19" t="s">
        <v>11078</v>
      </c>
      <c r="N3459" s="20" t="n">
        <v>43364</v>
      </c>
      <c r="O3459" s="617" t="s">
        <v>11079</v>
      </c>
      <c r="P3459" s="19" t="n">
        <v>1</v>
      </c>
      <c r="Q3459" s="15" t="s">
        <v>45</v>
      </c>
      <c r="R3459" s="97"/>
      <c r="S3459" s="97"/>
      <c r="T3459" s="97"/>
      <c r="U3459" s="97"/>
      <c r="V3459" s="97"/>
      <c r="W3459" s="97"/>
      <c r="X3459" s="97"/>
      <c r="Y3459" s="97"/>
      <c r="Z3459" s="97"/>
      <c r="AA3459" s="97"/>
      <c r="AB3459" s="97"/>
      <c r="AC3459" s="97"/>
      <c r="AD3459" s="97"/>
      <c r="AE3459" s="97"/>
      <c r="AF3459" s="97"/>
      <c r="AG3459" s="97"/>
      <c r="AH3459" s="97"/>
      <c r="AI3459" s="97"/>
    </row>
    <row r="3460" customFormat="false" ht="13.8" hidden="false" customHeight="false" outlineLevel="0" collapsed="false">
      <c r="A3460" s="348" t="s">
        <v>4309</v>
      </c>
      <c r="B3460" s="19" t="s">
        <v>9016</v>
      </c>
      <c r="C3460" s="553" t="s">
        <v>11080</v>
      </c>
      <c r="D3460" s="19" t="s">
        <v>476</v>
      </c>
      <c r="E3460" s="19" t="s">
        <v>11081</v>
      </c>
      <c r="F3460" s="97"/>
      <c r="G3460" s="19" t="s">
        <v>774</v>
      </c>
      <c r="H3460" s="97"/>
      <c r="I3460" s="97"/>
      <c r="J3460" s="97"/>
      <c r="K3460" s="97"/>
      <c r="L3460" s="97"/>
      <c r="M3460" s="19"/>
      <c r="N3460" s="97"/>
      <c r="O3460" s="617" t="s">
        <v>11082</v>
      </c>
      <c r="P3460" s="19" t="n">
        <v>1</v>
      </c>
      <c r="Q3460" s="15" t="s">
        <v>45</v>
      </c>
      <c r="R3460" s="97"/>
      <c r="S3460" s="97"/>
      <c r="T3460" s="97"/>
      <c r="U3460" s="97"/>
      <c r="V3460" s="97"/>
      <c r="W3460" s="97"/>
      <c r="X3460" s="97"/>
      <c r="Y3460" s="97"/>
      <c r="Z3460" s="97"/>
      <c r="AA3460" s="97"/>
      <c r="AB3460" s="97"/>
      <c r="AC3460" s="97"/>
      <c r="AD3460" s="97"/>
      <c r="AE3460" s="97"/>
      <c r="AF3460" s="97"/>
      <c r="AG3460" s="97"/>
      <c r="AH3460" s="97"/>
      <c r="AI3460" s="97"/>
    </row>
    <row r="3461" customFormat="false" ht="13.8" hidden="false" customHeight="false" outlineLevel="0" collapsed="false">
      <c r="A3461" s="348" t="s">
        <v>1781</v>
      </c>
      <c r="B3461" s="19" t="s">
        <v>464</v>
      </c>
      <c r="C3461" s="91" t="s">
        <v>11083</v>
      </c>
      <c r="D3461" s="19" t="s">
        <v>53</v>
      </c>
      <c r="E3461" s="91" t="s">
        <v>11084</v>
      </c>
      <c r="F3461" s="19" t="s">
        <v>8705</v>
      </c>
      <c r="G3461" s="19" t="n">
        <v>11500</v>
      </c>
      <c r="H3461" s="97"/>
      <c r="I3461" s="97"/>
      <c r="J3461" s="97"/>
      <c r="K3461" s="97"/>
      <c r="L3461" s="97"/>
      <c r="M3461" s="19" t="s">
        <v>11085</v>
      </c>
      <c r="N3461" s="20" t="n">
        <v>43364</v>
      </c>
      <c r="O3461" s="660" t="s">
        <v>10729</v>
      </c>
      <c r="P3461" s="19" t="n">
        <v>1</v>
      </c>
      <c r="Q3461" s="15" t="s">
        <v>45</v>
      </c>
      <c r="R3461" s="97"/>
      <c r="S3461" s="97"/>
      <c r="T3461" s="97"/>
      <c r="U3461" s="97"/>
      <c r="V3461" s="97"/>
      <c r="W3461" s="97"/>
      <c r="X3461" s="97"/>
      <c r="Y3461" s="97"/>
      <c r="Z3461" s="97"/>
      <c r="AA3461" s="97"/>
      <c r="AB3461" s="97"/>
      <c r="AC3461" s="97"/>
      <c r="AD3461" s="97"/>
      <c r="AE3461" s="97"/>
      <c r="AF3461" s="97"/>
      <c r="AG3461" s="97"/>
      <c r="AH3461" s="97"/>
      <c r="AI3461" s="97"/>
    </row>
    <row r="3462" customFormat="false" ht="13.8" hidden="false" customHeight="false" outlineLevel="0" collapsed="false">
      <c r="A3462" s="348" t="s">
        <v>1914</v>
      </c>
      <c r="B3462" s="19" t="s">
        <v>776</v>
      </c>
      <c r="C3462" s="363" t="s">
        <v>11086</v>
      </c>
      <c r="D3462" s="19" t="s">
        <v>53</v>
      </c>
      <c r="E3462" s="91" t="s">
        <v>11087</v>
      </c>
      <c r="F3462" s="91" t="s">
        <v>11088</v>
      </c>
      <c r="G3462" s="19" t="s">
        <v>8465</v>
      </c>
      <c r="H3462" s="97"/>
      <c r="I3462" s="97"/>
      <c r="J3462" s="97"/>
      <c r="K3462" s="97"/>
      <c r="L3462" s="97"/>
      <c r="M3462" s="97"/>
      <c r="N3462" s="97"/>
      <c r="O3462" s="144" t="s">
        <v>11089</v>
      </c>
      <c r="P3462" s="19" t="n">
        <v>1</v>
      </c>
      <c r="Q3462" s="15" t="s">
        <v>45</v>
      </c>
      <c r="R3462" s="97"/>
      <c r="S3462" s="97"/>
      <c r="T3462" s="97"/>
      <c r="U3462" s="97"/>
      <c r="V3462" s="97"/>
      <c r="W3462" s="97"/>
      <c r="X3462" s="97"/>
      <c r="Y3462" s="97"/>
      <c r="Z3462" s="97"/>
      <c r="AA3462" s="97"/>
      <c r="AB3462" s="97"/>
      <c r="AC3462" s="97"/>
      <c r="AD3462" s="97"/>
      <c r="AE3462" s="97"/>
      <c r="AF3462" s="97"/>
      <c r="AG3462" s="97"/>
      <c r="AH3462" s="97"/>
      <c r="AI3462" s="97"/>
    </row>
    <row r="3463" customFormat="false" ht="13.8" hidden="false" customHeight="false" outlineLevel="0" collapsed="false">
      <c r="A3463" s="348" t="s">
        <v>1917</v>
      </c>
      <c r="B3463" s="19" t="s">
        <v>149</v>
      </c>
      <c r="C3463" s="553" t="s">
        <v>11090</v>
      </c>
      <c r="D3463" s="19" t="s">
        <v>11091</v>
      </c>
      <c r="E3463" s="91" t="s">
        <v>11092</v>
      </c>
      <c r="F3463" s="19" t="s">
        <v>3809</v>
      </c>
      <c r="G3463" s="19" t="n">
        <v>5700</v>
      </c>
      <c r="H3463" s="97"/>
      <c r="I3463" s="97"/>
      <c r="J3463" s="97"/>
      <c r="K3463" s="97"/>
      <c r="L3463" s="97"/>
      <c r="M3463" s="19" t="s">
        <v>11093</v>
      </c>
      <c r="N3463" s="20" t="n">
        <v>43365</v>
      </c>
      <c r="O3463" s="660" t="s">
        <v>10729</v>
      </c>
      <c r="P3463" s="19" t="n">
        <v>1</v>
      </c>
      <c r="Q3463" s="15" t="s">
        <v>45</v>
      </c>
      <c r="R3463" s="97"/>
      <c r="S3463" s="97"/>
      <c r="T3463" s="97"/>
      <c r="U3463" s="97"/>
      <c r="V3463" s="97"/>
      <c r="W3463" s="97"/>
      <c r="X3463" s="97"/>
      <c r="Y3463" s="97"/>
      <c r="Z3463" s="97"/>
      <c r="AA3463" s="97"/>
      <c r="AB3463" s="97"/>
      <c r="AC3463" s="97"/>
      <c r="AD3463" s="97"/>
      <c r="AE3463" s="97"/>
      <c r="AF3463" s="97"/>
      <c r="AG3463" s="97"/>
      <c r="AH3463" s="97"/>
      <c r="AI3463" s="97"/>
    </row>
    <row r="3464" customFormat="false" ht="13.8" hidden="false" customHeight="false" outlineLevel="0" collapsed="false">
      <c r="A3464" s="348" t="s">
        <v>3008</v>
      </c>
      <c r="B3464" s="19" t="s">
        <v>887</v>
      </c>
      <c r="C3464" s="91" t="s">
        <v>11094</v>
      </c>
      <c r="D3464" s="19" t="s">
        <v>53</v>
      </c>
      <c r="E3464" s="91" t="s">
        <v>11095</v>
      </c>
      <c r="F3464" s="19" t="s">
        <v>5986</v>
      </c>
      <c r="G3464" s="97"/>
      <c r="H3464" s="97"/>
      <c r="I3464" s="97"/>
      <c r="J3464" s="97"/>
      <c r="K3464" s="97"/>
      <c r="L3464" s="97"/>
      <c r="M3464" s="97"/>
      <c r="N3464" s="97"/>
      <c r="O3464" s="571" t="s">
        <v>11096</v>
      </c>
      <c r="P3464" s="19" t="n">
        <v>1</v>
      </c>
      <c r="Q3464" s="15" t="s">
        <v>45</v>
      </c>
      <c r="R3464" s="97"/>
      <c r="S3464" s="97"/>
      <c r="T3464" s="97"/>
      <c r="U3464" s="97"/>
      <c r="V3464" s="97"/>
      <c r="W3464" s="97"/>
      <c r="X3464" s="97"/>
      <c r="Y3464" s="97"/>
      <c r="Z3464" s="97"/>
      <c r="AA3464" s="97"/>
      <c r="AB3464" s="97"/>
      <c r="AC3464" s="97"/>
      <c r="AD3464" s="97"/>
      <c r="AE3464" s="97"/>
      <c r="AF3464" s="97"/>
      <c r="AG3464" s="97"/>
      <c r="AH3464" s="97"/>
      <c r="AI3464" s="97"/>
    </row>
    <row r="3465" customFormat="false" ht="13.8" hidden="false" customHeight="false" outlineLevel="0" collapsed="false">
      <c r="A3465" s="348" t="s">
        <v>3012</v>
      </c>
      <c r="B3465" s="19" t="s">
        <v>1182</v>
      </c>
      <c r="C3465" s="19" t="s">
        <v>11097</v>
      </c>
      <c r="D3465" s="19" t="s">
        <v>476</v>
      </c>
      <c r="E3465" s="19" t="s">
        <v>11098</v>
      </c>
      <c r="F3465" s="19" t="s">
        <v>3007</v>
      </c>
      <c r="G3465" s="19" t="s">
        <v>1001</v>
      </c>
      <c r="H3465" s="97"/>
      <c r="I3465" s="97"/>
      <c r="J3465" s="97"/>
      <c r="K3465" s="97"/>
      <c r="L3465" s="97"/>
      <c r="M3465" s="97"/>
      <c r="N3465" s="97"/>
      <c r="O3465" s="363" t="s">
        <v>11099</v>
      </c>
      <c r="P3465" s="19" t="n">
        <v>1</v>
      </c>
      <c r="Q3465" s="15" t="s">
        <v>45</v>
      </c>
    </row>
    <row r="3466" customFormat="false" ht="13.8" hidden="false" customHeight="false" outlineLevel="0" collapsed="false">
      <c r="A3466" s="348" t="s">
        <v>1798</v>
      </c>
      <c r="B3466" s="19" t="s">
        <v>2913</v>
      </c>
      <c r="C3466" s="19" t="s">
        <v>11100</v>
      </c>
      <c r="D3466" s="19" t="s">
        <v>53</v>
      </c>
      <c r="E3466" s="91" t="s">
        <v>11101</v>
      </c>
      <c r="F3466" s="19" t="s">
        <v>11102</v>
      </c>
      <c r="G3466" s="97"/>
      <c r="H3466" s="97"/>
      <c r="I3466" s="97"/>
      <c r="J3466" s="97"/>
      <c r="K3466" s="97"/>
      <c r="L3466" s="97"/>
      <c r="M3466" s="97"/>
      <c r="N3466" s="97"/>
      <c r="O3466" s="144" t="s">
        <v>11103</v>
      </c>
      <c r="P3466" s="19" t="n">
        <v>1</v>
      </c>
      <c r="Q3466" s="15" t="s">
        <v>45</v>
      </c>
    </row>
    <row r="3467" customFormat="false" ht="13.8" hidden="false" customHeight="false" outlineLevel="0" collapsed="false">
      <c r="A3467" s="348" t="s">
        <v>1801</v>
      </c>
      <c r="B3467" s="19" t="s">
        <v>989</v>
      </c>
      <c r="C3467" s="19" t="s">
        <v>11104</v>
      </c>
      <c r="D3467" s="19" t="s">
        <v>476</v>
      </c>
      <c r="E3467" s="19" t="s">
        <v>11105</v>
      </c>
      <c r="F3467" s="19" t="s">
        <v>4460</v>
      </c>
      <c r="G3467" s="19" t="s">
        <v>1464</v>
      </c>
      <c r="H3467" s="97"/>
      <c r="I3467" s="97"/>
      <c r="J3467" s="97"/>
      <c r="K3467" s="97"/>
      <c r="L3467" s="97"/>
      <c r="M3467" s="97"/>
      <c r="N3467" s="97"/>
      <c r="O3467" s="734" t="s">
        <v>11106</v>
      </c>
      <c r="P3467" s="19" t="n">
        <v>1</v>
      </c>
      <c r="Q3467" s="15" t="s">
        <v>45</v>
      </c>
    </row>
    <row r="3468" customFormat="false" ht="13.8" hidden="false" customHeight="false" outlineLevel="0" collapsed="false">
      <c r="A3468" s="348" t="s">
        <v>3427</v>
      </c>
      <c r="B3468" s="19" t="s">
        <v>708</v>
      </c>
      <c r="C3468" s="19" t="s">
        <v>11107</v>
      </c>
      <c r="D3468" s="19" t="s">
        <v>53</v>
      </c>
      <c r="E3468" s="91" t="s">
        <v>11108</v>
      </c>
      <c r="F3468" s="19" t="s">
        <v>48</v>
      </c>
      <c r="G3468" s="19" t="s">
        <v>5533</v>
      </c>
      <c r="H3468" s="97"/>
      <c r="I3468" s="97"/>
      <c r="J3468" s="97"/>
      <c r="K3468" s="97"/>
      <c r="L3468" s="97"/>
      <c r="M3468" s="97"/>
      <c r="N3468" s="97"/>
      <c r="O3468" s="636" t="s">
        <v>11109</v>
      </c>
      <c r="P3468" s="19" t="n">
        <v>1</v>
      </c>
      <c r="Q3468" s="15" t="s">
        <v>45</v>
      </c>
    </row>
    <row r="3469" customFormat="false" ht="13.8" hidden="false" customHeight="false" outlineLevel="0" collapsed="false">
      <c r="A3469" s="121" t="s">
        <v>3024</v>
      </c>
      <c r="B3469" s="141" t="s">
        <v>11110</v>
      </c>
      <c r="C3469" s="141" t="s">
        <v>11111</v>
      </c>
      <c r="D3469" s="250" t="s">
        <v>476</v>
      </c>
      <c r="E3469" s="141" t="s">
        <v>11112</v>
      </c>
      <c r="F3469" s="141" t="s">
        <v>8134</v>
      </c>
      <c r="G3469" s="141" t="s">
        <v>5533</v>
      </c>
      <c r="H3469" s="183"/>
      <c r="I3469" s="183"/>
      <c r="J3469" s="183"/>
      <c r="K3469" s="183"/>
      <c r="L3469" s="183"/>
      <c r="M3469" s="141" t="s">
        <v>11113</v>
      </c>
      <c r="N3469" s="184" t="n">
        <v>43364</v>
      </c>
      <c r="O3469" s="735" t="s">
        <v>11114</v>
      </c>
      <c r="P3469" s="19" t="n">
        <v>1</v>
      </c>
      <c r="Q3469" s="15" t="s">
        <v>45</v>
      </c>
    </row>
    <row r="3470" customFormat="false" ht="13.8" hidden="false" customHeight="false" outlineLevel="0" collapsed="false">
      <c r="A3470" s="348" t="s">
        <v>8555</v>
      </c>
      <c r="B3470" s="19" t="s">
        <v>8856</v>
      </c>
      <c r="C3470" s="19" t="n">
        <v>89295895058</v>
      </c>
      <c r="D3470" s="24" t="s">
        <v>476</v>
      </c>
      <c r="E3470" s="19" t="s">
        <v>11115</v>
      </c>
      <c r="F3470" s="97"/>
      <c r="G3470" s="97"/>
      <c r="H3470" s="97"/>
      <c r="I3470" s="97"/>
      <c r="J3470" s="97"/>
      <c r="K3470" s="97"/>
      <c r="L3470" s="97"/>
      <c r="M3470" s="97"/>
      <c r="N3470" s="97"/>
      <c r="O3470" s="363" t="s">
        <v>11116</v>
      </c>
      <c r="P3470" s="19" t="n">
        <v>1</v>
      </c>
      <c r="Q3470" s="15" t="s">
        <v>45</v>
      </c>
    </row>
    <row r="3471" customFormat="false" ht="13.8" hidden="false" customHeight="false" outlineLevel="0" collapsed="false">
      <c r="A3471" s="121" t="s">
        <v>8555</v>
      </c>
      <c r="B3471" s="141" t="n">
        <v>14.55</v>
      </c>
      <c r="C3471" s="250" t="s">
        <v>11117</v>
      </c>
      <c r="D3471" s="141" t="s">
        <v>8766</v>
      </c>
      <c r="E3471" s="95" t="s">
        <v>11118</v>
      </c>
      <c r="F3471" s="141" t="s">
        <v>1768</v>
      </c>
      <c r="G3471" s="141" t="s">
        <v>614</v>
      </c>
      <c r="H3471" s="183"/>
      <c r="I3471" s="183"/>
      <c r="J3471" s="183"/>
      <c r="K3471" s="183"/>
      <c r="L3471" s="183"/>
      <c r="M3471" s="141" t="s">
        <v>11119</v>
      </c>
      <c r="N3471" s="141" t="n">
        <v>22.09</v>
      </c>
      <c r="O3471" s="617" t="s">
        <v>11120</v>
      </c>
      <c r="P3471" s="141" t="n">
        <v>1</v>
      </c>
      <c r="Q3471" s="15" t="s">
        <v>45</v>
      </c>
      <c r="R3471" s="278"/>
      <c r="S3471" s="278"/>
      <c r="T3471" s="278"/>
      <c r="U3471" s="278"/>
      <c r="V3471" s="278"/>
      <c r="W3471" s="278"/>
      <c r="X3471" s="278"/>
      <c r="Y3471" s="278"/>
      <c r="Z3471" s="278"/>
      <c r="AA3471" s="278"/>
      <c r="AB3471" s="278"/>
      <c r="AC3471" s="278"/>
      <c r="AD3471" s="278"/>
      <c r="AE3471" s="278"/>
      <c r="AF3471" s="278"/>
      <c r="AG3471" s="278"/>
      <c r="AH3471" s="278"/>
      <c r="AI3471" s="278"/>
      <c r="AJ3471" s="278"/>
      <c r="AK3471" s="278"/>
    </row>
    <row r="3472" customFormat="false" ht="13.8" hidden="false" customHeight="false" outlineLevel="0" collapsed="false">
      <c r="A3472" s="348" t="s">
        <v>3031</v>
      </c>
      <c r="B3472" s="19" t="s">
        <v>11121</v>
      </c>
      <c r="C3472" s="19" t="n">
        <v>79152252297</v>
      </c>
      <c r="D3472" s="19" t="s">
        <v>8766</v>
      </c>
      <c r="E3472" s="19" t="s">
        <v>60</v>
      </c>
      <c r="F3472" s="19" t="s">
        <v>11122</v>
      </c>
      <c r="G3472" s="19" t="s">
        <v>139</v>
      </c>
      <c r="H3472" s="97"/>
      <c r="I3472" s="97"/>
      <c r="J3472" s="97"/>
      <c r="K3472" s="97"/>
      <c r="L3472" s="97"/>
      <c r="M3472" s="97"/>
      <c r="N3472" s="97"/>
      <c r="O3472" s="137" t="s">
        <v>11123</v>
      </c>
      <c r="P3472" s="19" t="n">
        <v>1</v>
      </c>
      <c r="Q3472" s="15" t="s">
        <v>45</v>
      </c>
    </row>
    <row r="3473" customFormat="false" ht="13.8" hidden="false" customHeight="false" outlineLevel="0" collapsed="false">
      <c r="A3473" s="348" t="s">
        <v>3037</v>
      </c>
      <c r="B3473" s="19" t="s">
        <v>810</v>
      </c>
      <c r="C3473" s="363" t="s">
        <v>11124</v>
      </c>
      <c r="D3473" s="19" t="s">
        <v>53</v>
      </c>
      <c r="E3473" s="91" t="s">
        <v>11125</v>
      </c>
      <c r="F3473" s="19" t="s">
        <v>11126</v>
      </c>
      <c r="G3473" s="19" t="s">
        <v>949</v>
      </c>
      <c r="H3473" s="97"/>
      <c r="I3473" s="97"/>
      <c r="J3473" s="97"/>
      <c r="K3473" s="97"/>
      <c r="L3473" s="97"/>
      <c r="M3473" s="97"/>
      <c r="N3473" s="97"/>
      <c r="O3473" s="544" t="s">
        <v>11127</v>
      </c>
      <c r="P3473" s="19" t="n">
        <v>1</v>
      </c>
      <c r="Q3473" s="15" t="s">
        <v>45</v>
      </c>
    </row>
    <row r="3474" customFormat="false" ht="13.8" hidden="false" customHeight="false" outlineLevel="0" collapsed="false">
      <c r="A3474" s="348" t="s">
        <v>3043</v>
      </c>
      <c r="B3474" s="19" t="s">
        <v>10055</v>
      </c>
      <c r="C3474" s="19" t="s">
        <v>11128</v>
      </c>
      <c r="D3474" s="19" t="s">
        <v>11129</v>
      </c>
      <c r="E3474" s="91" t="s">
        <v>11130</v>
      </c>
      <c r="F3474" s="19" t="s">
        <v>11126</v>
      </c>
      <c r="G3474" s="19" t="n">
        <v>3500</v>
      </c>
      <c r="H3474" s="97"/>
      <c r="I3474" s="97"/>
      <c r="J3474" s="97"/>
      <c r="K3474" s="97"/>
      <c r="L3474" s="97"/>
      <c r="M3474" s="19" t="s">
        <v>11131</v>
      </c>
      <c r="N3474" s="20" t="n">
        <v>43364</v>
      </c>
      <c r="O3474" s="660" t="s">
        <v>10729</v>
      </c>
      <c r="P3474" s="19" t="n">
        <v>1</v>
      </c>
      <c r="Q3474" s="15" t="s">
        <v>45</v>
      </c>
    </row>
    <row r="3475" customFormat="false" ht="13.8" hidden="false" customHeight="false" outlineLevel="0" collapsed="false">
      <c r="A3475" s="348" t="s">
        <v>3047</v>
      </c>
      <c r="B3475" s="19" t="s">
        <v>523</v>
      </c>
      <c r="C3475" s="19" t="s">
        <v>11132</v>
      </c>
      <c r="D3475" s="19" t="s">
        <v>53</v>
      </c>
      <c r="E3475" s="91" t="s">
        <v>11133</v>
      </c>
      <c r="F3475" s="19" t="s">
        <v>11126</v>
      </c>
      <c r="G3475" s="19" t="s">
        <v>2594</v>
      </c>
      <c r="H3475" s="97"/>
      <c r="I3475" s="97"/>
      <c r="J3475" s="97"/>
      <c r="K3475" s="97"/>
      <c r="L3475" s="97"/>
      <c r="M3475" s="97"/>
      <c r="N3475" s="97"/>
      <c r="O3475" s="133" t="s">
        <v>11134</v>
      </c>
      <c r="P3475" s="19" t="n">
        <v>1</v>
      </c>
      <c r="Q3475" s="15" t="s">
        <v>45</v>
      </c>
    </row>
    <row r="3476" customFormat="false" ht="13.8" hidden="false" customHeight="false" outlineLevel="0" collapsed="false">
      <c r="A3476" s="348" t="s">
        <v>3053</v>
      </c>
      <c r="B3476" s="19" t="s">
        <v>78</v>
      </c>
      <c r="C3476" s="91" t="n">
        <v>89854841867</v>
      </c>
      <c r="D3476" s="24" t="s">
        <v>476</v>
      </c>
      <c r="E3476" s="19" t="s">
        <v>11135</v>
      </c>
      <c r="F3476" s="97"/>
      <c r="G3476" s="19" t="s">
        <v>1708</v>
      </c>
      <c r="H3476" s="97"/>
      <c r="I3476" s="97"/>
      <c r="J3476" s="97"/>
      <c r="K3476" s="97"/>
      <c r="L3476" s="97"/>
      <c r="M3476" s="97"/>
      <c r="N3476" s="97"/>
      <c r="O3476" s="121" t="s">
        <v>11136</v>
      </c>
      <c r="P3476" s="19" t="n">
        <v>1</v>
      </c>
      <c r="Q3476" s="15" t="s">
        <v>45</v>
      </c>
    </row>
    <row r="3477" customFormat="false" ht="13.8" hidden="false" customHeight="false" outlineLevel="0" collapsed="false">
      <c r="A3477" s="348" t="s">
        <v>3058</v>
      </c>
      <c r="B3477" s="19" t="s">
        <v>3269</v>
      </c>
      <c r="C3477" s="19" t="s">
        <v>11137</v>
      </c>
      <c r="D3477" s="19" t="s">
        <v>53</v>
      </c>
      <c r="E3477" s="91" t="s">
        <v>11138</v>
      </c>
      <c r="F3477" s="19" t="s">
        <v>3809</v>
      </c>
      <c r="G3477" s="19" t="n">
        <v>4100</v>
      </c>
      <c r="H3477" s="97"/>
      <c r="I3477" s="97"/>
      <c r="J3477" s="97"/>
      <c r="K3477" s="97"/>
      <c r="M3477" s="24" t="s">
        <v>11139</v>
      </c>
      <c r="N3477" s="20" t="n">
        <v>43363</v>
      </c>
      <c r="O3477" s="660" t="s">
        <v>10729</v>
      </c>
      <c r="P3477" s="19" t="n">
        <v>1</v>
      </c>
      <c r="Q3477" s="15" t="s">
        <v>45</v>
      </c>
    </row>
    <row r="3478" customFormat="false" ht="13.8" hidden="false" customHeight="false" outlineLevel="0" collapsed="false">
      <c r="A3478" s="348" t="s">
        <v>3062</v>
      </c>
      <c r="B3478" s="19" t="n">
        <v>16.37</v>
      </c>
      <c r="C3478" s="440" t="s">
        <v>11140</v>
      </c>
      <c r="D3478" s="91" t="s">
        <v>11129</v>
      </c>
      <c r="E3478" s="91" t="s">
        <v>11141</v>
      </c>
      <c r="F3478" s="19" t="s">
        <v>11142</v>
      </c>
      <c r="G3478" s="19" t="n">
        <v>6400</v>
      </c>
      <c r="H3478" s="97"/>
      <c r="I3478" s="97"/>
      <c r="J3478" s="97"/>
      <c r="K3478" s="97"/>
      <c r="L3478" s="97"/>
      <c r="M3478" s="19" t="s">
        <v>11143</v>
      </c>
      <c r="N3478" s="20" t="n">
        <v>43367</v>
      </c>
      <c r="O3478" s="660" t="s">
        <v>10729</v>
      </c>
      <c r="P3478" s="19" t="n">
        <v>1</v>
      </c>
      <c r="Q3478" s="15" t="s">
        <v>45</v>
      </c>
    </row>
    <row r="3479" customFormat="false" ht="13.8" hidden="false" customHeight="false" outlineLevel="0" collapsed="false">
      <c r="A3479" s="736" t="s">
        <v>11144</v>
      </c>
      <c r="B3479" s="97"/>
      <c r="C3479" s="19" t="n">
        <v>89774236307</v>
      </c>
      <c r="D3479" s="97"/>
      <c r="E3479" s="19" t="s">
        <v>11145</v>
      </c>
      <c r="F3479" s="19" t="s">
        <v>11146</v>
      </c>
      <c r="G3479" s="19" t="s">
        <v>1005</v>
      </c>
      <c r="H3479" s="97"/>
      <c r="I3479" s="97"/>
      <c r="J3479" s="97"/>
      <c r="K3479" s="97"/>
      <c r="L3479" s="97"/>
      <c r="M3479" s="97"/>
      <c r="N3479" s="97"/>
      <c r="O3479" s="347" t="s">
        <v>11147</v>
      </c>
      <c r="P3479" s="19" t="n">
        <v>1</v>
      </c>
      <c r="Q3479" s="15" t="s">
        <v>45</v>
      </c>
    </row>
    <row r="3480" customFormat="false" ht="13.8" hidden="false" customHeight="false" outlineLevel="0" collapsed="false">
      <c r="A3480" s="348" t="s">
        <v>3067</v>
      </c>
      <c r="B3480" s="19" t="s">
        <v>1622</v>
      </c>
      <c r="C3480" s="91" t="s">
        <v>11148</v>
      </c>
      <c r="D3480" s="19" t="s">
        <v>53</v>
      </c>
      <c r="E3480" s="91" t="s">
        <v>11149</v>
      </c>
      <c r="F3480" s="19" t="s">
        <v>6312</v>
      </c>
      <c r="G3480" s="19" t="n">
        <v>8000</v>
      </c>
      <c r="H3480" s="97"/>
      <c r="I3480" s="97"/>
      <c r="J3480" s="97"/>
      <c r="K3480" s="97"/>
      <c r="L3480" s="97"/>
      <c r="M3480" s="19" t="s">
        <v>11150</v>
      </c>
      <c r="N3480" s="20" t="n">
        <v>43365</v>
      </c>
      <c r="O3480" s="660" t="s">
        <v>10729</v>
      </c>
      <c r="P3480" s="19" t="n">
        <v>1</v>
      </c>
      <c r="Q3480" s="15" t="s">
        <v>45</v>
      </c>
    </row>
    <row r="3481" customFormat="false" ht="13.8" hidden="false" customHeight="false" outlineLevel="0" collapsed="false">
      <c r="A3481" s="348" t="s">
        <v>3075</v>
      </c>
      <c r="B3481" s="19" t="n">
        <v>18.43</v>
      </c>
      <c r="C3481" s="24" t="s">
        <v>11151</v>
      </c>
      <c r="D3481" s="19" t="s">
        <v>9160</v>
      </c>
      <c r="E3481" s="21" t="s">
        <v>11152</v>
      </c>
      <c r="F3481" s="19" t="s">
        <v>2910</v>
      </c>
      <c r="G3481" s="19" t="n">
        <v>4100</v>
      </c>
      <c r="H3481" s="97"/>
      <c r="I3481" s="97"/>
      <c r="J3481" s="97"/>
      <c r="K3481" s="97"/>
      <c r="L3481" s="97"/>
      <c r="M3481" s="19" t="s">
        <v>11153</v>
      </c>
      <c r="N3481" s="20" t="n">
        <v>43365</v>
      </c>
      <c r="O3481" s="660" t="s">
        <v>10729</v>
      </c>
      <c r="P3481" s="19" t="n">
        <v>1</v>
      </c>
      <c r="Q3481" s="15" t="s">
        <v>45</v>
      </c>
    </row>
    <row r="3482" customFormat="false" ht="15.75" hidden="false" customHeight="true" outlineLevel="0" collapsed="false">
      <c r="Q3482" s="15" t="s">
        <v>45</v>
      </c>
    </row>
    <row r="3483" customFormat="false" ht="79.85" hidden="false" customHeight="false" outlineLevel="0" collapsed="false">
      <c r="A3483" s="3" t="s">
        <v>34</v>
      </c>
      <c r="B3483" s="59" t="s">
        <v>1</v>
      </c>
      <c r="C3483" s="4" t="s">
        <v>35</v>
      </c>
      <c r="D3483" s="4" t="s">
        <v>3</v>
      </c>
      <c r="E3483" s="4" t="s">
        <v>1021</v>
      </c>
      <c r="F3483" s="5" t="s">
        <v>10096</v>
      </c>
      <c r="G3483" s="4" t="s">
        <v>38</v>
      </c>
      <c r="H3483" s="6" t="s">
        <v>39</v>
      </c>
      <c r="I3483" s="6"/>
      <c r="J3483" s="6"/>
      <c r="K3483" s="6" t="s">
        <v>40</v>
      </c>
      <c r="L3483" s="6"/>
      <c r="M3483" s="4" t="s">
        <v>41</v>
      </c>
      <c r="N3483" s="6" t="s">
        <v>42</v>
      </c>
      <c r="O3483" s="370" t="s">
        <v>43</v>
      </c>
      <c r="P3483" s="4" t="s">
        <v>44</v>
      </c>
      <c r="Q3483" s="15" t="s">
        <v>45</v>
      </c>
    </row>
    <row r="3484" customFormat="false" ht="15" hidden="false" customHeight="false" outlineLevel="0" collapsed="false">
      <c r="A3484" s="105" t="n">
        <v>43364</v>
      </c>
      <c r="B3484" s="465" t="s">
        <v>11154</v>
      </c>
      <c r="C3484" s="9"/>
      <c r="D3484" s="9"/>
      <c r="E3484" s="10"/>
      <c r="F3484" s="11" t="n">
        <f aca="false">G3484+H3484+K3484</f>
        <v>1205351409389800</v>
      </c>
      <c r="G3484" s="12" t="n">
        <f aca="false">SUM(G3485:G3526)</f>
        <v>121700</v>
      </c>
      <c r="H3484" s="115" t="n">
        <f aca="false">SUM(H3485:H3522)</f>
        <v>13700</v>
      </c>
      <c r="I3484" s="12"/>
      <c r="J3484" s="12"/>
      <c r="K3484" s="12" t="n">
        <f aca="false">SUM(K3485:K3518)</f>
        <v>1205351409254400</v>
      </c>
      <c r="L3484" s="12"/>
      <c r="M3484" s="466"/>
      <c r="N3484" s="466"/>
      <c r="O3484" s="9"/>
      <c r="P3484" s="12" t="n">
        <f aca="false">SUM(P3485:P25433)</f>
        <v>1.93452565443693E+024</v>
      </c>
      <c r="Q3484" s="15" t="s">
        <v>45</v>
      </c>
    </row>
    <row r="3485" customFormat="false" ht="22.35" hidden="false" customHeight="false" outlineLevel="0" collapsed="false">
      <c r="A3485" s="348" t="s">
        <v>1810</v>
      </c>
      <c r="B3485" s="433" t="s">
        <v>11155</v>
      </c>
      <c r="C3485" s="628" t="s">
        <v>11156</v>
      </c>
      <c r="D3485" s="30" t="s">
        <v>476</v>
      </c>
      <c r="E3485" s="19" t="s">
        <v>11157</v>
      </c>
      <c r="F3485" s="91" t="s">
        <v>11158</v>
      </c>
      <c r="G3485" s="19" t="n">
        <v>3800</v>
      </c>
      <c r="H3485" s="97"/>
      <c r="I3485" s="97"/>
      <c r="J3485" s="97"/>
      <c r="K3485" s="97"/>
      <c r="L3485" s="97"/>
      <c r="M3485" s="19" t="s">
        <v>11159</v>
      </c>
      <c r="N3485" s="20" t="n">
        <v>43364</v>
      </c>
      <c r="O3485" s="660" t="s">
        <v>10729</v>
      </c>
      <c r="P3485" s="19" t="n">
        <v>1</v>
      </c>
      <c r="Q3485" s="15" t="s">
        <v>45</v>
      </c>
    </row>
    <row r="3486" customFormat="false" ht="22.35" hidden="false" customHeight="false" outlineLevel="0" collapsed="false">
      <c r="A3486" s="348" t="s">
        <v>1814</v>
      </c>
      <c r="B3486" s="19" t="s">
        <v>5142</v>
      </c>
      <c r="C3486" s="19" t="s">
        <v>11160</v>
      </c>
      <c r="D3486" s="30" t="s">
        <v>476</v>
      </c>
      <c r="E3486" s="91" t="s">
        <v>11161</v>
      </c>
      <c r="F3486" s="19" t="s">
        <v>11162</v>
      </c>
      <c r="G3486" s="19" t="n">
        <v>4100</v>
      </c>
      <c r="H3486" s="97"/>
      <c r="I3486" s="97"/>
      <c r="J3486" s="97"/>
      <c r="K3486" s="97"/>
      <c r="L3486" s="97"/>
      <c r="M3486" s="19" t="s">
        <v>11163</v>
      </c>
      <c r="N3486" s="20" t="n">
        <v>43365</v>
      </c>
      <c r="O3486" s="660" t="s">
        <v>10729</v>
      </c>
      <c r="P3486" s="19" t="n">
        <v>1</v>
      </c>
      <c r="Q3486" s="15" t="s">
        <v>45</v>
      </c>
    </row>
    <row r="3487" customFormat="false" ht="13.8" hidden="false" customHeight="false" outlineLevel="0" collapsed="false">
      <c r="A3487" s="348" t="s">
        <v>1819</v>
      </c>
      <c r="B3487" s="19" t="s">
        <v>5142</v>
      </c>
      <c r="C3487" s="19" t="n">
        <v>89252014205</v>
      </c>
      <c r="D3487" s="30" t="s">
        <v>476</v>
      </c>
      <c r="E3487" s="363" t="s">
        <v>11164</v>
      </c>
      <c r="F3487" s="97"/>
      <c r="G3487" s="97"/>
      <c r="H3487" s="97"/>
      <c r="I3487" s="97"/>
      <c r="J3487" s="97"/>
      <c r="K3487" s="97"/>
      <c r="L3487" s="97"/>
      <c r="M3487" s="97"/>
      <c r="N3487" s="97"/>
      <c r="O3487" s="363" t="s">
        <v>377</v>
      </c>
      <c r="P3487" s="19" t="n">
        <v>1</v>
      </c>
      <c r="Q3487" s="15" t="s">
        <v>45</v>
      </c>
    </row>
    <row r="3488" customFormat="false" ht="28.35" hidden="false" customHeight="false" outlineLevel="0" collapsed="false">
      <c r="A3488" s="348" t="s">
        <v>1673</v>
      </c>
      <c r="B3488" s="19" t="s">
        <v>449</v>
      </c>
      <c r="C3488" s="91" t="s">
        <v>11165</v>
      </c>
      <c r="D3488" s="30" t="s">
        <v>476</v>
      </c>
      <c r="E3488" s="91" t="s">
        <v>11166</v>
      </c>
      <c r="F3488" s="19" t="s">
        <v>11167</v>
      </c>
      <c r="G3488" s="19" t="n">
        <v>2500</v>
      </c>
      <c r="H3488" s="97"/>
      <c r="I3488" s="97"/>
      <c r="J3488" s="97"/>
      <c r="K3488" s="97"/>
      <c r="L3488" s="97"/>
      <c r="M3488" s="19" t="s">
        <v>11168</v>
      </c>
      <c r="N3488" s="20" t="n">
        <v>43365</v>
      </c>
      <c r="O3488" s="660" t="s">
        <v>10729</v>
      </c>
      <c r="P3488" s="19" t="n">
        <v>1</v>
      </c>
      <c r="Q3488" s="15" t="s">
        <v>45</v>
      </c>
    </row>
    <row r="3489" customFormat="false" ht="41.75" hidden="false" customHeight="false" outlineLevel="0" collapsed="false">
      <c r="A3489" s="348" t="s">
        <v>1678</v>
      </c>
      <c r="B3489" s="19" t="s">
        <v>117</v>
      </c>
      <c r="C3489" s="24" t="s">
        <v>11169</v>
      </c>
      <c r="D3489" s="30" t="s">
        <v>476</v>
      </c>
      <c r="E3489" s="19" t="s">
        <v>11170</v>
      </c>
      <c r="F3489" s="19" t="s">
        <v>11171</v>
      </c>
      <c r="G3489" s="19" t="s">
        <v>11172</v>
      </c>
      <c r="H3489" s="97"/>
      <c r="I3489" s="97"/>
      <c r="J3489" s="97"/>
      <c r="K3489" s="97"/>
      <c r="L3489" s="97"/>
      <c r="M3489" s="97"/>
      <c r="N3489" s="97"/>
      <c r="O3489" s="247" t="s">
        <v>11173</v>
      </c>
      <c r="P3489" s="19" t="n">
        <v>1</v>
      </c>
      <c r="Q3489" s="15" t="s">
        <v>45</v>
      </c>
    </row>
    <row r="3490" customFormat="false" ht="13.8" hidden="false" customHeight="false" outlineLevel="0" collapsed="false">
      <c r="A3490" s="348" t="s">
        <v>1732</v>
      </c>
      <c r="B3490" s="19" t="n">
        <v>10.54</v>
      </c>
      <c r="C3490" s="19" t="n">
        <v>79207952419</v>
      </c>
      <c r="D3490" s="19" t="s">
        <v>9160</v>
      </c>
      <c r="E3490" s="19" t="s">
        <v>11174</v>
      </c>
      <c r="F3490" s="19" t="s">
        <v>11175</v>
      </c>
      <c r="G3490" s="19" t="s">
        <v>1730</v>
      </c>
      <c r="H3490" s="97"/>
      <c r="I3490" s="97"/>
      <c r="J3490" s="97"/>
      <c r="K3490" s="97"/>
      <c r="L3490" s="97"/>
      <c r="M3490" s="97"/>
      <c r="N3490" s="97"/>
      <c r="O3490" s="363" t="s">
        <v>5423</v>
      </c>
      <c r="P3490" s="19" t="n">
        <v>1</v>
      </c>
      <c r="Q3490" s="15" t="s">
        <v>45</v>
      </c>
    </row>
    <row r="3491" customFormat="false" ht="78" hidden="false" customHeight="true" outlineLevel="0" collapsed="false">
      <c r="A3491" s="348" t="s">
        <v>1833</v>
      </c>
      <c r="B3491" s="97"/>
      <c r="C3491" s="19" t="s">
        <v>11176</v>
      </c>
      <c r="D3491" s="30" t="s">
        <v>476</v>
      </c>
      <c r="E3491" s="19" t="s">
        <v>11177</v>
      </c>
      <c r="F3491" s="19" t="s">
        <v>11178</v>
      </c>
      <c r="G3491" s="19" t="s">
        <v>11179</v>
      </c>
      <c r="H3491" s="97"/>
      <c r="I3491" s="97"/>
      <c r="J3491" s="97"/>
      <c r="K3491" s="97"/>
      <c r="L3491" s="97"/>
      <c r="M3491" s="97"/>
      <c r="N3491" s="97"/>
      <c r="O3491" s="737" t="s">
        <v>11180</v>
      </c>
      <c r="P3491" s="19" t="n">
        <v>1</v>
      </c>
      <c r="Q3491" s="15" t="s">
        <v>45</v>
      </c>
    </row>
    <row r="3492" customFormat="false" ht="13.8" hidden="false" customHeight="false" outlineLevel="0" collapsed="false">
      <c r="A3492" s="348" t="s">
        <v>1839</v>
      </c>
      <c r="B3492" s="19" t="s">
        <v>1875</v>
      </c>
      <c r="C3492" s="19" t="n">
        <v>892660088821</v>
      </c>
      <c r="D3492" s="30" t="s">
        <v>476</v>
      </c>
      <c r="E3492" s="141" t="s">
        <v>11181</v>
      </c>
      <c r="F3492" s="97"/>
      <c r="G3492" s="97"/>
      <c r="H3492" s="97"/>
      <c r="I3492" s="97"/>
      <c r="J3492" s="97"/>
      <c r="K3492" s="97"/>
      <c r="L3492" s="97"/>
      <c r="M3492" s="97"/>
      <c r="N3492" s="97"/>
      <c r="O3492" s="141" t="s">
        <v>11181</v>
      </c>
      <c r="P3492" s="19" t="n">
        <v>1</v>
      </c>
      <c r="Q3492" s="15" t="s">
        <v>45</v>
      </c>
    </row>
    <row r="3493" customFormat="false" ht="22.35" hidden="false" customHeight="false" outlineLevel="0" collapsed="false">
      <c r="A3493" s="348" t="s">
        <v>1746</v>
      </c>
      <c r="B3493" s="19" t="s">
        <v>1252</v>
      </c>
      <c r="C3493" s="19" t="s">
        <v>11182</v>
      </c>
      <c r="D3493" s="30" t="s">
        <v>476</v>
      </c>
      <c r="E3493" s="19" t="s">
        <v>11183</v>
      </c>
      <c r="F3493" s="19" t="s">
        <v>11184</v>
      </c>
      <c r="G3493" s="19" t="n">
        <v>5100</v>
      </c>
      <c r="H3493" s="97"/>
      <c r="I3493" s="97"/>
      <c r="J3493" s="97"/>
      <c r="K3493" s="97"/>
      <c r="L3493" s="97"/>
      <c r="M3493" s="19" t="s">
        <v>11185</v>
      </c>
      <c r="N3493" s="20" t="n">
        <v>43365</v>
      </c>
      <c r="O3493" s="660" t="s">
        <v>10729</v>
      </c>
      <c r="P3493" s="19" t="n">
        <v>1</v>
      </c>
      <c r="Q3493" s="15" t="s">
        <v>45</v>
      </c>
    </row>
    <row r="3494" customFormat="false" ht="82.05" hidden="false" customHeight="false" outlineLevel="0" collapsed="false">
      <c r="A3494" s="348" t="s">
        <v>1696</v>
      </c>
      <c r="B3494" s="19" t="s">
        <v>940</v>
      </c>
      <c r="C3494" s="91" t="s">
        <v>11186</v>
      </c>
      <c r="D3494" s="19" t="s">
        <v>53</v>
      </c>
      <c r="E3494" s="91" t="s">
        <v>11187</v>
      </c>
      <c r="F3494" s="19" t="s">
        <v>102</v>
      </c>
      <c r="G3494" s="19" t="n">
        <v>2500</v>
      </c>
      <c r="H3494" s="97"/>
      <c r="I3494" s="97"/>
      <c r="J3494" s="97"/>
      <c r="K3494" s="97"/>
      <c r="L3494" s="97"/>
      <c r="M3494" s="19" t="s">
        <v>11188</v>
      </c>
      <c r="N3494" s="20" t="n">
        <v>43365</v>
      </c>
      <c r="O3494" s="660" t="s">
        <v>10729</v>
      </c>
      <c r="P3494" s="19" t="n">
        <v>1</v>
      </c>
      <c r="Q3494" s="15" t="s">
        <v>45</v>
      </c>
    </row>
    <row r="3495" customFormat="false" ht="13.8" hidden="false" customHeight="false" outlineLevel="0" collapsed="false">
      <c r="A3495" s="348" t="s">
        <v>1758</v>
      </c>
      <c r="B3495" s="19" t="s">
        <v>6756</v>
      </c>
      <c r="C3495" s="349" t="s">
        <v>10961</v>
      </c>
      <c r="D3495" s="30" t="s">
        <v>476</v>
      </c>
      <c r="E3495" s="141" t="s">
        <v>600</v>
      </c>
      <c r="F3495" s="97"/>
      <c r="G3495" s="97"/>
      <c r="H3495" s="97"/>
      <c r="I3495" s="97"/>
      <c r="J3495" s="97"/>
      <c r="K3495" s="97"/>
      <c r="L3495" s="97"/>
      <c r="M3495" s="97"/>
      <c r="N3495" s="97"/>
      <c r="O3495" s="141" t="s">
        <v>600</v>
      </c>
      <c r="P3495" s="19" t="n">
        <v>1</v>
      </c>
      <c r="Q3495" s="15" t="s">
        <v>45</v>
      </c>
    </row>
    <row r="3496" customFormat="false" ht="13.8" hidden="false" customHeight="false" outlineLevel="0" collapsed="false">
      <c r="A3496" s="348" t="s">
        <v>1761</v>
      </c>
      <c r="B3496" s="372" t="n">
        <v>43171</v>
      </c>
      <c r="C3496" s="19" t="s">
        <v>11189</v>
      </c>
      <c r="D3496" s="19" t="s">
        <v>53</v>
      </c>
      <c r="E3496" s="97"/>
      <c r="F3496" s="97"/>
      <c r="G3496" s="97"/>
      <c r="H3496" s="97"/>
      <c r="I3496" s="97"/>
      <c r="J3496" s="97"/>
      <c r="K3496" s="97"/>
      <c r="L3496" s="97"/>
      <c r="M3496" s="97"/>
      <c r="N3496" s="97"/>
      <c r="O3496" s="141" t="s">
        <v>600</v>
      </c>
      <c r="P3496" s="19" t="n">
        <v>1</v>
      </c>
      <c r="Q3496" s="15" t="s">
        <v>45</v>
      </c>
    </row>
    <row r="3497" customFormat="false" ht="55.2" hidden="false" customHeight="false" outlineLevel="0" collapsed="false">
      <c r="A3497" s="19" t="s">
        <v>11190</v>
      </c>
      <c r="B3497" s="97"/>
      <c r="C3497" s="19" t="n">
        <v>84956881651</v>
      </c>
      <c r="D3497" s="30" t="s">
        <v>476</v>
      </c>
      <c r="E3497" s="91" t="s">
        <v>11191</v>
      </c>
      <c r="F3497" s="97"/>
      <c r="G3497" s="19" t="s">
        <v>614</v>
      </c>
      <c r="H3497" s="97"/>
      <c r="I3497" s="97"/>
      <c r="J3497" s="97"/>
      <c r="K3497" s="97"/>
      <c r="L3497" s="97"/>
      <c r="M3497" s="97"/>
      <c r="N3497" s="97"/>
      <c r="O3497" s="152" t="s">
        <v>11192</v>
      </c>
      <c r="P3497" s="19" t="n">
        <v>1</v>
      </c>
      <c r="Q3497" s="15" t="s">
        <v>45</v>
      </c>
    </row>
    <row r="3498" customFormat="false" ht="22.35" hidden="false" customHeight="false" outlineLevel="0" collapsed="false">
      <c r="A3498" s="348" t="s">
        <v>1765</v>
      </c>
      <c r="B3498" s="19" t="s">
        <v>284</v>
      </c>
      <c r="C3498" s="19" t="s">
        <v>11193</v>
      </c>
      <c r="D3498" s="19" t="s">
        <v>9160</v>
      </c>
      <c r="E3498" s="738" t="s">
        <v>11194</v>
      </c>
      <c r="F3498" s="19" t="s">
        <v>11195</v>
      </c>
      <c r="G3498" s="19" t="n">
        <v>4100</v>
      </c>
      <c r="H3498" s="97"/>
      <c r="I3498" s="97"/>
      <c r="J3498" s="97"/>
      <c r="K3498" s="97"/>
      <c r="L3498" s="97"/>
      <c r="M3498" s="19" t="s">
        <v>11196</v>
      </c>
      <c r="N3498" s="19" t="n">
        <v>21.09</v>
      </c>
      <c r="O3498" s="660" t="s">
        <v>10729</v>
      </c>
      <c r="P3498" s="19" t="n">
        <v>1</v>
      </c>
      <c r="Q3498" s="15" t="s">
        <v>45</v>
      </c>
    </row>
    <row r="3499" customFormat="false" ht="43.25" hidden="false" customHeight="false" outlineLevel="0" collapsed="false">
      <c r="A3499" s="348" t="s">
        <v>4300</v>
      </c>
      <c r="B3499" s="19" t="s">
        <v>778</v>
      </c>
      <c r="C3499" s="19" t="s">
        <v>10739</v>
      </c>
      <c r="D3499" s="19" t="s">
        <v>53</v>
      </c>
      <c r="E3499" s="91" t="s">
        <v>10740</v>
      </c>
      <c r="F3499" s="19" t="s">
        <v>102</v>
      </c>
      <c r="G3499" s="97"/>
      <c r="H3499" s="19" t="n">
        <v>13700</v>
      </c>
      <c r="I3499" s="97"/>
      <c r="J3499" s="97"/>
      <c r="K3499" s="97"/>
      <c r="L3499" s="97"/>
      <c r="M3499" s="19" t="s">
        <v>11197</v>
      </c>
      <c r="N3499" s="20" t="n">
        <v>43365</v>
      </c>
      <c r="O3499" s="660" t="s">
        <v>11198</v>
      </c>
      <c r="P3499" s="19" t="n">
        <v>1</v>
      </c>
      <c r="Q3499" s="15" t="s">
        <v>45</v>
      </c>
    </row>
    <row r="3500" customFormat="false" ht="22.35" hidden="false" customHeight="false" outlineLevel="0" collapsed="false">
      <c r="A3500" s="348" t="s">
        <v>4304</v>
      </c>
      <c r="B3500" s="20" t="n">
        <v>43203</v>
      </c>
      <c r="C3500" s="553" t="s">
        <v>11199</v>
      </c>
      <c r="D3500" s="30" t="s">
        <v>476</v>
      </c>
      <c r="E3500" s="91" t="s">
        <v>11200</v>
      </c>
      <c r="F3500" s="19" t="s">
        <v>4425</v>
      </c>
      <c r="G3500" s="324" t="n">
        <v>6100</v>
      </c>
      <c r="H3500" s="19"/>
      <c r="I3500" s="97"/>
      <c r="J3500" s="97"/>
      <c r="K3500" s="97"/>
      <c r="L3500" s="97"/>
      <c r="M3500" s="19" t="s">
        <v>11201</v>
      </c>
      <c r="N3500" s="20" t="n">
        <v>43365</v>
      </c>
      <c r="O3500" s="660" t="s">
        <v>10729</v>
      </c>
      <c r="P3500" s="19" t="n">
        <v>1</v>
      </c>
      <c r="Q3500" s="15" t="s">
        <v>45</v>
      </c>
    </row>
    <row r="3501" customFormat="false" ht="13.8" hidden="false" customHeight="false" outlineLevel="0" collapsed="false">
      <c r="A3501" s="348" t="s">
        <v>4309</v>
      </c>
      <c r="B3501" s="19" t="s">
        <v>11202</v>
      </c>
      <c r="C3501" s="19" t="n">
        <v>89685929694</v>
      </c>
      <c r="D3501" s="30" t="s">
        <v>476</v>
      </c>
      <c r="E3501" s="19" t="s">
        <v>11203</v>
      </c>
      <c r="F3501" s="97"/>
      <c r="G3501" s="97"/>
      <c r="H3501" s="97"/>
      <c r="I3501" s="97"/>
      <c r="J3501" s="97"/>
      <c r="K3501" s="97"/>
      <c r="L3501" s="97"/>
      <c r="M3501" s="97"/>
      <c r="N3501" s="97"/>
      <c r="O3501" s="141" t="s">
        <v>11181</v>
      </c>
      <c r="P3501" s="19" t="n">
        <v>1</v>
      </c>
      <c r="Q3501" s="15" t="s">
        <v>45</v>
      </c>
    </row>
    <row r="3502" customFormat="false" ht="95.5" hidden="false" customHeight="false" outlineLevel="0" collapsed="false">
      <c r="A3502" s="348" t="s">
        <v>1781</v>
      </c>
      <c r="B3502" s="19" t="s">
        <v>983</v>
      </c>
      <c r="C3502" s="19" t="s">
        <v>11204</v>
      </c>
      <c r="D3502" s="19" t="s">
        <v>53</v>
      </c>
      <c r="E3502" s="91" t="s">
        <v>11205</v>
      </c>
      <c r="F3502" s="19" t="s">
        <v>102</v>
      </c>
      <c r="G3502" s="19" t="s">
        <v>840</v>
      </c>
      <c r="H3502" s="97"/>
      <c r="I3502" s="97"/>
      <c r="J3502" s="97"/>
      <c r="K3502" s="97"/>
      <c r="L3502" s="97"/>
      <c r="M3502" s="97"/>
      <c r="N3502" s="97"/>
      <c r="O3502" s="247" t="s">
        <v>11206</v>
      </c>
      <c r="P3502" s="19" t="n">
        <v>1</v>
      </c>
      <c r="Q3502" s="15" t="s">
        <v>45</v>
      </c>
    </row>
    <row r="3503" customFormat="false" ht="41.75" hidden="false" customHeight="false" outlineLevel="0" collapsed="false">
      <c r="A3503" s="348" t="s">
        <v>1914</v>
      </c>
      <c r="B3503" s="19" t="n">
        <v>14.11</v>
      </c>
      <c r="C3503" s="19" t="n">
        <v>79166869115</v>
      </c>
      <c r="D3503" s="19" t="s">
        <v>9160</v>
      </c>
      <c r="E3503" s="91" t="s">
        <v>11207</v>
      </c>
      <c r="F3503" s="19" t="s">
        <v>11208</v>
      </c>
      <c r="G3503" s="19" t="s">
        <v>3931</v>
      </c>
      <c r="H3503" s="97"/>
      <c r="I3503" s="97"/>
      <c r="J3503" s="97"/>
      <c r="K3503" s="97"/>
      <c r="L3503" s="97"/>
      <c r="M3503" s="97"/>
      <c r="N3503" s="97"/>
      <c r="O3503" s="739" t="s">
        <v>11209</v>
      </c>
      <c r="P3503" s="19" t="n">
        <v>1</v>
      </c>
      <c r="Q3503" s="15" t="s">
        <v>45</v>
      </c>
    </row>
    <row r="3504" customFormat="false" ht="22.35" hidden="false" customHeight="false" outlineLevel="0" collapsed="false">
      <c r="A3504" s="348" t="s">
        <v>1917</v>
      </c>
      <c r="B3504" s="19" t="s">
        <v>162</v>
      </c>
      <c r="C3504" s="19" t="s">
        <v>11210</v>
      </c>
      <c r="D3504" s="19" t="s">
        <v>53</v>
      </c>
      <c r="E3504" s="91" t="s">
        <v>11211</v>
      </c>
      <c r="F3504" s="19" t="s">
        <v>11212</v>
      </c>
      <c r="G3504" s="19" t="n">
        <v>7200</v>
      </c>
      <c r="H3504" s="97"/>
      <c r="I3504" s="97"/>
      <c r="J3504" s="97"/>
      <c r="K3504" s="97"/>
      <c r="L3504" s="97"/>
      <c r="M3504" s="19" t="s">
        <v>11213</v>
      </c>
      <c r="N3504" s="20" t="n">
        <v>43365</v>
      </c>
      <c r="O3504" s="660" t="s">
        <v>10729</v>
      </c>
      <c r="P3504" s="19" t="n">
        <v>1</v>
      </c>
      <c r="Q3504" s="15" t="s">
        <v>45</v>
      </c>
    </row>
    <row r="3505" customFormat="false" ht="22.35" hidden="false" customHeight="false" outlineLevel="0" collapsed="false">
      <c r="A3505" s="348" t="s">
        <v>3008</v>
      </c>
      <c r="B3505" s="19" t="s">
        <v>11214</v>
      </c>
      <c r="C3505" s="19" t="s">
        <v>11215</v>
      </c>
      <c r="D3505" s="30" t="s">
        <v>476</v>
      </c>
      <c r="E3505" s="91" t="s">
        <v>11216</v>
      </c>
      <c r="F3505" s="19" t="s">
        <v>10382</v>
      </c>
      <c r="G3505" s="19" t="n">
        <v>5100</v>
      </c>
      <c r="H3505" s="97"/>
      <c r="I3505" s="97"/>
      <c r="J3505" s="97"/>
      <c r="K3505" s="97"/>
      <c r="L3505" s="97"/>
      <c r="M3505" s="19" t="s">
        <v>11217</v>
      </c>
      <c r="N3505" s="19" t="n">
        <v>21.09</v>
      </c>
      <c r="O3505" s="660" t="s">
        <v>10729</v>
      </c>
      <c r="P3505" s="19" t="n">
        <v>1</v>
      </c>
      <c r="Q3505" s="15" t="s">
        <v>45</v>
      </c>
    </row>
    <row r="3506" customFormat="false" ht="22.35" hidden="false" customHeight="false" outlineLevel="0" collapsed="false">
      <c r="A3506" s="348" t="s">
        <v>3012</v>
      </c>
      <c r="B3506" s="19" t="s">
        <v>11218</v>
      </c>
      <c r="C3506" s="19" t="s">
        <v>11219</v>
      </c>
      <c r="D3506" s="30" t="s">
        <v>476</v>
      </c>
      <c r="E3506" s="91" t="s">
        <v>11220</v>
      </c>
      <c r="F3506" s="91" t="s">
        <v>11221</v>
      </c>
      <c r="G3506" s="19" t="n">
        <v>7000</v>
      </c>
      <c r="H3506" s="97"/>
      <c r="I3506" s="97"/>
      <c r="J3506" s="97"/>
      <c r="K3506" s="97"/>
      <c r="L3506" s="97"/>
      <c r="M3506" s="19" t="s">
        <v>11222</v>
      </c>
      <c r="N3506" s="20" t="n">
        <v>43365</v>
      </c>
      <c r="O3506" s="660" t="s">
        <v>10729</v>
      </c>
      <c r="P3506" s="19" t="n">
        <v>1</v>
      </c>
      <c r="Q3506" s="15" t="s">
        <v>45</v>
      </c>
    </row>
    <row r="3507" customFormat="false" ht="22.35" hidden="false" customHeight="false" outlineLevel="0" collapsed="false">
      <c r="A3507" s="348" t="s">
        <v>1798</v>
      </c>
      <c r="B3507" s="19" t="s">
        <v>1016</v>
      </c>
      <c r="C3507" s="19" t="s">
        <v>11223</v>
      </c>
      <c r="D3507" s="19" t="s">
        <v>9160</v>
      </c>
      <c r="E3507" s="19" t="s">
        <v>11224</v>
      </c>
      <c r="F3507" s="19" t="s">
        <v>11225</v>
      </c>
      <c r="G3507" s="19" t="n">
        <v>2500</v>
      </c>
      <c r="H3507" s="97"/>
      <c r="I3507" s="97"/>
      <c r="J3507" s="97"/>
      <c r="K3507" s="97"/>
      <c r="L3507" s="97"/>
      <c r="M3507" s="19" t="s">
        <v>11226</v>
      </c>
      <c r="N3507" s="19" t="n">
        <v>23.09</v>
      </c>
      <c r="O3507" s="660" t="s">
        <v>10729</v>
      </c>
      <c r="P3507" s="19" t="n">
        <v>1</v>
      </c>
      <c r="Q3507" s="15" t="s">
        <v>45</v>
      </c>
    </row>
    <row r="3508" customFormat="false" ht="22.35" hidden="false" customHeight="false" outlineLevel="0" collapsed="false">
      <c r="A3508" s="348" t="s">
        <v>1801</v>
      </c>
      <c r="B3508" s="19" t="s">
        <v>11227</v>
      </c>
      <c r="C3508" s="19" t="s">
        <v>11228</v>
      </c>
      <c r="D3508" s="30" t="s">
        <v>476</v>
      </c>
      <c r="E3508" s="19" t="s">
        <v>11229</v>
      </c>
      <c r="F3508" s="19" t="s">
        <v>11230</v>
      </c>
      <c r="G3508" s="19" t="n">
        <v>5100</v>
      </c>
      <c r="H3508" s="97"/>
      <c r="I3508" s="97"/>
      <c r="J3508" s="97"/>
      <c r="K3508" s="97"/>
      <c r="L3508" s="97"/>
      <c r="M3508" s="19" t="s">
        <v>11231</v>
      </c>
      <c r="N3508" s="20" t="n">
        <v>43365</v>
      </c>
      <c r="O3508" s="660" t="s">
        <v>10729</v>
      </c>
      <c r="P3508" s="19" t="n">
        <v>1</v>
      </c>
      <c r="Q3508" s="15" t="s">
        <v>45</v>
      </c>
    </row>
    <row r="3509" customFormat="false" ht="135.8" hidden="false" customHeight="false" outlineLevel="0" collapsed="false">
      <c r="A3509" s="348" t="s">
        <v>3427</v>
      </c>
      <c r="B3509" s="19" t="s">
        <v>887</v>
      </c>
      <c r="C3509" s="91" t="s">
        <v>11094</v>
      </c>
      <c r="D3509" s="19" t="s">
        <v>53</v>
      </c>
      <c r="E3509" s="91" t="s">
        <v>11232</v>
      </c>
      <c r="F3509" s="19" t="s">
        <v>11233</v>
      </c>
      <c r="G3509" s="19" t="n">
        <v>7500</v>
      </c>
      <c r="H3509" s="97"/>
      <c r="I3509" s="97"/>
      <c r="J3509" s="97"/>
      <c r="K3509" s="97"/>
      <c r="M3509" s="24" t="s">
        <v>11234</v>
      </c>
      <c r="N3509" s="20" t="n">
        <v>43367</v>
      </c>
      <c r="O3509" s="660" t="s">
        <v>11235</v>
      </c>
      <c r="P3509" s="19" t="n">
        <v>1</v>
      </c>
      <c r="Q3509" s="15" t="s">
        <v>45</v>
      </c>
    </row>
    <row r="3510" customFormat="false" ht="28.35" hidden="false" customHeight="false" outlineLevel="0" collapsed="false">
      <c r="A3510" s="348" t="s">
        <v>3024</v>
      </c>
      <c r="B3510" s="19" t="s">
        <v>2503</v>
      </c>
      <c r="C3510" s="91" t="s">
        <v>11236</v>
      </c>
      <c r="D3510" s="30" t="s">
        <v>476</v>
      </c>
      <c r="E3510" s="91" t="s">
        <v>11237</v>
      </c>
      <c r="F3510" s="97"/>
      <c r="G3510" s="19" t="s">
        <v>1310</v>
      </c>
      <c r="H3510" s="97"/>
      <c r="I3510" s="97"/>
      <c r="J3510" s="97"/>
      <c r="K3510" s="97"/>
      <c r="L3510" s="97"/>
      <c r="M3510" s="97"/>
      <c r="N3510" s="97"/>
      <c r="O3510" s="363" t="s">
        <v>11238</v>
      </c>
      <c r="P3510" s="19" t="n">
        <v>1</v>
      </c>
      <c r="Q3510" s="15" t="s">
        <v>45</v>
      </c>
    </row>
    <row r="3511" customFormat="false" ht="22.35" hidden="false" customHeight="false" outlineLevel="0" collapsed="false">
      <c r="A3511" s="202" t="s">
        <v>11239</v>
      </c>
      <c r="B3511" s="198" t="s">
        <v>11240</v>
      </c>
      <c r="C3511" s="198" t="s">
        <v>10204</v>
      </c>
      <c r="D3511" s="198" t="s">
        <v>8766</v>
      </c>
      <c r="E3511" s="198" t="s">
        <v>11241</v>
      </c>
      <c r="F3511" s="198" t="s">
        <v>10206</v>
      </c>
      <c r="G3511" s="740" t="n">
        <v>7300</v>
      </c>
      <c r="H3511" s="196"/>
      <c r="I3511" s="196"/>
      <c r="J3511" s="196"/>
      <c r="K3511" s="196"/>
      <c r="L3511" s="274"/>
      <c r="M3511" s="24" t="s">
        <v>11242</v>
      </c>
      <c r="N3511" s="20" t="n">
        <v>43365</v>
      </c>
      <c r="O3511" s="660" t="s">
        <v>10804</v>
      </c>
      <c r="P3511" s="19" t="n">
        <v>1</v>
      </c>
      <c r="Q3511" s="15" t="s">
        <v>45</v>
      </c>
    </row>
    <row r="3512" customFormat="false" ht="79.85" hidden="false" customHeight="false" outlineLevel="0" collapsed="false">
      <c r="A3512" s="3" t="s">
        <v>34</v>
      </c>
      <c r="B3512" s="59" t="s">
        <v>1</v>
      </c>
      <c r="C3512" s="4" t="s">
        <v>35</v>
      </c>
      <c r="D3512" s="4" t="s">
        <v>3</v>
      </c>
      <c r="E3512" s="4" t="s">
        <v>1021</v>
      </c>
      <c r="F3512" s="5" t="s">
        <v>10096</v>
      </c>
      <c r="G3512" s="4" t="s">
        <v>38</v>
      </c>
      <c r="H3512" s="6" t="s">
        <v>39</v>
      </c>
      <c r="I3512" s="6"/>
      <c r="J3512" s="6"/>
      <c r="K3512" s="6" t="s">
        <v>40</v>
      </c>
      <c r="L3512" s="6"/>
      <c r="M3512" s="4" t="s">
        <v>41</v>
      </c>
      <c r="N3512" s="6" t="s">
        <v>42</v>
      </c>
      <c r="O3512" s="370" t="s">
        <v>43</v>
      </c>
      <c r="P3512" s="4" t="s">
        <v>44</v>
      </c>
      <c r="Q3512" s="15" t="s">
        <v>45</v>
      </c>
    </row>
    <row r="3513" customFormat="false" ht="15" hidden="false" customHeight="false" outlineLevel="0" collapsed="false">
      <c r="A3513" s="105" t="n">
        <v>43365</v>
      </c>
      <c r="B3513" s="465" t="s">
        <v>11243</v>
      </c>
      <c r="C3513" s="9"/>
      <c r="D3513" s="9"/>
      <c r="E3513" s="10"/>
      <c r="F3513" s="11" t="n">
        <f aca="false">G3513+H3513+K3513</f>
        <v>1205351409287300</v>
      </c>
      <c r="G3513" s="12" t="n">
        <f aca="false">SUM(G3514:G3531)</f>
        <v>32900</v>
      </c>
      <c r="H3513" s="115" t="n">
        <f aca="false">SUM(H3514:H3531)</f>
        <v>0</v>
      </c>
      <c r="I3513" s="12"/>
      <c r="J3513" s="12"/>
      <c r="K3513" s="12" t="n">
        <f aca="false">SUM(K3514:K3547)</f>
        <v>1205351409254400</v>
      </c>
      <c r="L3513" s="12"/>
      <c r="M3513" s="466"/>
      <c r="N3513" s="466"/>
      <c r="O3513" s="9"/>
      <c r="P3513" s="12" t="n">
        <f aca="false">SUM(P3514:P25462)</f>
        <v>9.67262827218467E+023</v>
      </c>
      <c r="Q3513" s="15" t="s">
        <v>45</v>
      </c>
    </row>
    <row r="3514" customFormat="false" ht="22.35" hidden="false" customHeight="false" outlineLevel="0" collapsed="false">
      <c r="A3514" s="348" t="s">
        <v>1810</v>
      </c>
      <c r="B3514" s="19" t="s">
        <v>11244</v>
      </c>
      <c r="C3514" s="91" t="s">
        <v>11245</v>
      </c>
      <c r="D3514" s="29" t="s">
        <v>476</v>
      </c>
      <c r="E3514" s="113" t="s">
        <v>11246</v>
      </c>
      <c r="F3514" s="19" t="s">
        <v>11247</v>
      </c>
      <c r="G3514" s="324" t="n">
        <v>4100</v>
      </c>
      <c r="H3514" s="97"/>
      <c r="I3514" s="97"/>
      <c r="J3514" s="97"/>
      <c r="K3514" s="97"/>
      <c r="L3514" s="97"/>
      <c r="M3514" s="19" t="s">
        <v>11248</v>
      </c>
      <c r="N3514" s="20" t="n">
        <v>43365</v>
      </c>
      <c r="O3514" s="660" t="s">
        <v>10729</v>
      </c>
      <c r="P3514" s="19" t="n">
        <v>1</v>
      </c>
      <c r="Q3514" s="15" t="s">
        <v>45</v>
      </c>
    </row>
    <row r="3515" customFormat="false" ht="41.75" hidden="false" customHeight="false" outlineLevel="0" collapsed="false">
      <c r="A3515" s="348" t="s">
        <v>1814</v>
      </c>
      <c r="B3515" s="19" t="s">
        <v>729</v>
      </c>
      <c r="C3515" s="440" t="s">
        <v>11249</v>
      </c>
      <c r="D3515" s="19" t="s">
        <v>11250</v>
      </c>
      <c r="F3515" s="97"/>
      <c r="G3515" s="97"/>
      <c r="H3515" s="97"/>
      <c r="I3515" s="97"/>
      <c r="J3515" s="97"/>
      <c r="K3515" s="97"/>
      <c r="L3515" s="97"/>
      <c r="M3515" s="97"/>
      <c r="N3515" s="97"/>
      <c r="O3515" s="544" t="s">
        <v>11251</v>
      </c>
      <c r="P3515" s="97"/>
      <c r="Q3515" s="15" t="s">
        <v>45</v>
      </c>
    </row>
    <row r="3516" customFormat="false" ht="22.35" hidden="false" customHeight="false" outlineLevel="0" collapsed="false">
      <c r="A3516" s="348" t="s">
        <v>1819</v>
      </c>
      <c r="B3516" s="19" t="s">
        <v>10799</v>
      </c>
      <c r="C3516" s="19" t="s">
        <v>11252</v>
      </c>
      <c r="D3516" s="29" t="s">
        <v>476</v>
      </c>
      <c r="E3516" s="19" t="s">
        <v>11253</v>
      </c>
      <c r="F3516" s="15" t="s">
        <v>11247</v>
      </c>
      <c r="G3516" s="19" t="n">
        <v>3300</v>
      </c>
      <c r="H3516" s="97"/>
      <c r="I3516" s="97"/>
      <c r="J3516" s="97"/>
      <c r="K3516" s="97"/>
      <c r="L3516" s="97"/>
      <c r="M3516" s="19" t="s">
        <v>11254</v>
      </c>
      <c r="N3516" s="20" t="n">
        <v>43366</v>
      </c>
      <c r="O3516" s="660" t="s">
        <v>10729</v>
      </c>
      <c r="P3516" s="19" t="n">
        <v>1</v>
      </c>
      <c r="Q3516" s="15" t="s">
        <v>45</v>
      </c>
    </row>
    <row r="3517" customFormat="false" ht="168.65" hidden="false" customHeight="false" outlineLevel="0" collapsed="false">
      <c r="A3517" s="348" t="s">
        <v>1673</v>
      </c>
      <c r="B3517" s="19" t="s">
        <v>744</v>
      </c>
      <c r="C3517" s="19" t="s">
        <v>11255</v>
      </c>
      <c r="D3517" s="19" t="s">
        <v>8766</v>
      </c>
      <c r="E3517" s="19" t="s">
        <v>11256</v>
      </c>
      <c r="F3517" s="19" t="s">
        <v>11256</v>
      </c>
      <c r="G3517" s="19" t="s">
        <v>933</v>
      </c>
      <c r="H3517" s="97"/>
      <c r="I3517" s="97"/>
      <c r="J3517" s="97"/>
      <c r="K3517" s="97"/>
      <c r="L3517" s="97"/>
      <c r="M3517" s="19"/>
      <c r="N3517" s="97"/>
      <c r="O3517" s="741" t="s">
        <v>11257</v>
      </c>
      <c r="P3517" s="19" t="n">
        <v>1</v>
      </c>
      <c r="Q3517" s="15" t="s">
        <v>45</v>
      </c>
    </row>
    <row r="3518" customFormat="false" ht="22.35" hidden="false" customHeight="false" outlineLevel="0" collapsed="false">
      <c r="A3518" s="348" t="s">
        <v>1678</v>
      </c>
      <c r="B3518" s="19" t="s">
        <v>556</v>
      </c>
      <c r="C3518" s="19" t="s">
        <v>11258</v>
      </c>
      <c r="D3518" s="113" t="s">
        <v>476</v>
      </c>
      <c r="E3518" s="91" t="s">
        <v>11259</v>
      </c>
      <c r="F3518" s="97"/>
      <c r="G3518" s="742" t="n">
        <v>3800</v>
      </c>
      <c r="H3518" s="97"/>
      <c r="I3518" s="97"/>
      <c r="J3518" s="97"/>
      <c r="K3518" s="97"/>
      <c r="L3518" s="97"/>
      <c r="M3518" s="19" t="s">
        <v>11260</v>
      </c>
      <c r="N3518" s="20" t="n">
        <v>43365</v>
      </c>
      <c r="O3518" s="660" t="s">
        <v>10729</v>
      </c>
      <c r="P3518" s="97"/>
      <c r="Q3518" s="15" t="s">
        <v>45</v>
      </c>
    </row>
    <row r="3519" customFormat="false" ht="41.75" hidden="false" customHeight="false" outlineLevel="0" collapsed="false">
      <c r="A3519" s="348" t="s">
        <v>1732</v>
      </c>
      <c r="B3519" s="19" t="s">
        <v>214</v>
      </c>
      <c r="C3519" s="19" t="s">
        <v>11261</v>
      </c>
      <c r="D3519" s="19" t="s">
        <v>8766</v>
      </c>
      <c r="E3519" s="19" t="s">
        <v>11262</v>
      </c>
      <c r="F3519" s="19" t="s">
        <v>11263</v>
      </c>
      <c r="G3519" s="19" t="s">
        <v>3615</v>
      </c>
      <c r="H3519" s="97"/>
      <c r="I3519" s="97"/>
      <c r="J3519" s="97"/>
      <c r="K3519" s="97"/>
      <c r="L3519" s="97"/>
      <c r="M3519" s="97"/>
      <c r="N3519" s="97"/>
      <c r="O3519" s="133" t="s">
        <v>11264</v>
      </c>
      <c r="P3519" s="97"/>
      <c r="Q3519" s="15" t="s">
        <v>45</v>
      </c>
    </row>
    <row r="3520" customFormat="false" ht="41.75" hidden="false" customHeight="false" outlineLevel="0" collapsed="false">
      <c r="A3520" s="348" t="s">
        <v>1833</v>
      </c>
      <c r="B3520" s="19" t="s">
        <v>214</v>
      </c>
      <c r="C3520" s="440" t="s">
        <v>11265</v>
      </c>
      <c r="D3520" s="29" t="s">
        <v>476</v>
      </c>
      <c r="E3520" s="19" t="s">
        <v>11266</v>
      </c>
      <c r="F3520" s="19" t="s">
        <v>11267</v>
      </c>
      <c r="G3520" s="19"/>
      <c r="H3520" s="97"/>
      <c r="I3520" s="97"/>
      <c r="J3520" s="97"/>
      <c r="K3520" s="97"/>
      <c r="L3520" s="97"/>
      <c r="M3520" s="97"/>
      <c r="N3520" s="97"/>
      <c r="O3520" s="544" t="s">
        <v>11268</v>
      </c>
      <c r="P3520" s="97"/>
      <c r="Q3520" s="15" t="s">
        <v>45</v>
      </c>
    </row>
    <row r="3521" customFormat="false" ht="41.75" hidden="false" customHeight="false" outlineLevel="0" collapsed="false">
      <c r="A3521" s="348" t="s">
        <v>1839</v>
      </c>
      <c r="B3521" s="19" t="s">
        <v>6440</v>
      </c>
      <c r="C3521" s="440" t="s">
        <v>11269</v>
      </c>
      <c r="D3521" s="19" t="s">
        <v>11270</v>
      </c>
      <c r="E3521" s="19" t="s">
        <v>11270</v>
      </c>
      <c r="F3521" s="19" t="s">
        <v>11270</v>
      </c>
      <c r="G3521" s="97"/>
      <c r="H3521" s="97"/>
      <c r="I3521" s="97"/>
      <c r="J3521" s="97"/>
      <c r="K3521" s="97"/>
      <c r="L3521" s="97"/>
      <c r="M3521" s="97"/>
      <c r="N3521" s="97"/>
      <c r="O3521" s="544" t="s">
        <v>11271</v>
      </c>
      <c r="P3521" s="97"/>
      <c r="Q3521" s="15" t="s">
        <v>45</v>
      </c>
    </row>
    <row r="3522" customFormat="false" ht="82.05" hidden="false" customHeight="false" outlineLevel="0" collapsed="false">
      <c r="A3522" s="348" t="s">
        <v>1746</v>
      </c>
      <c r="B3522" s="19" t="s">
        <v>4963</v>
      </c>
      <c r="C3522" s="19" t="s">
        <v>11272</v>
      </c>
      <c r="D3522" s="29" t="s">
        <v>476</v>
      </c>
      <c r="E3522" s="91" t="s">
        <v>11273</v>
      </c>
      <c r="F3522" s="19" t="s">
        <v>11274</v>
      </c>
      <c r="G3522" s="19" t="s">
        <v>933</v>
      </c>
      <c r="H3522" s="97"/>
      <c r="I3522" s="97"/>
      <c r="J3522" s="97"/>
      <c r="K3522" s="97"/>
      <c r="L3522" s="97"/>
      <c r="M3522" s="97"/>
      <c r="N3522" s="97"/>
      <c r="O3522" s="544" t="s">
        <v>11275</v>
      </c>
      <c r="P3522" s="97"/>
      <c r="Q3522" s="15" t="s">
        <v>45</v>
      </c>
    </row>
    <row r="3523" customFormat="false" ht="22.35" hidden="false" customHeight="false" outlineLevel="0" collapsed="false">
      <c r="A3523" s="348" t="s">
        <v>11276</v>
      </c>
      <c r="B3523" s="19" t="s">
        <v>1941</v>
      </c>
      <c r="C3523" s="19" t="s">
        <v>11277</v>
      </c>
      <c r="D3523" s="30" t="s">
        <v>476</v>
      </c>
      <c r="E3523" s="91" t="s">
        <v>11278</v>
      </c>
      <c r="F3523" s="19" t="s">
        <v>11279</v>
      </c>
      <c r="G3523" s="122" t="n">
        <f aca="false">5000-2500</f>
        <v>2500</v>
      </c>
      <c r="H3523" s="97"/>
      <c r="I3523" s="97"/>
      <c r="J3523" s="97"/>
      <c r="K3523" s="97"/>
      <c r="L3523" s="97"/>
      <c r="M3523" s="19" t="s">
        <v>11280</v>
      </c>
      <c r="N3523" s="20" t="n">
        <v>43368</v>
      </c>
      <c r="O3523" s="660" t="s">
        <v>10729</v>
      </c>
      <c r="P3523" s="97"/>
      <c r="Q3523" s="15" t="s">
        <v>45</v>
      </c>
    </row>
    <row r="3524" customFormat="false" ht="22.35" hidden="false" customHeight="false" outlineLevel="0" collapsed="false">
      <c r="A3524" s="348" t="s">
        <v>1758</v>
      </c>
      <c r="B3524" s="19" t="s">
        <v>354</v>
      </c>
      <c r="C3524" s="19" t="s">
        <v>11281</v>
      </c>
      <c r="D3524" s="19" t="s">
        <v>8766</v>
      </c>
      <c r="E3524" s="19" t="s">
        <v>11282</v>
      </c>
      <c r="F3524" s="19" t="s">
        <v>11283</v>
      </c>
      <c r="G3524" s="19" t="n">
        <v>5200</v>
      </c>
      <c r="H3524" s="97"/>
      <c r="I3524" s="97"/>
      <c r="J3524" s="97"/>
      <c r="K3524" s="97"/>
      <c r="L3524" s="97"/>
      <c r="M3524" s="19" t="s">
        <v>11284</v>
      </c>
      <c r="N3524" s="19" t="n">
        <v>23.09</v>
      </c>
      <c r="O3524" s="660" t="s">
        <v>10729</v>
      </c>
      <c r="P3524" s="19" t="n">
        <v>1</v>
      </c>
      <c r="Q3524" s="15" t="s">
        <v>45</v>
      </c>
    </row>
    <row r="3525" customFormat="false" ht="55.2" hidden="false" customHeight="false" outlineLevel="0" collapsed="false">
      <c r="A3525" s="348" t="s">
        <v>1761</v>
      </c>
      <c r="B3525" s="19" t="n">
        <v>12.03</v>
      </c>
      <c r="C3525" s="19" t="s">
        <v>11285</v>
      </c>
      <c r="D3525" s="19" t="s">
        <v>8766</v>
      </c>
      <c r="E3525" s="19" t="s">
        <v>11286</v>
      </c>
      <c r="F3525" s="19" t="s">
        <v>11287</v>
      </c>
      <c r="G3525" s="19" t="s">
        <v>5533</v>
      </c>
      <c r="H3525" s="97"/>
      <c r="I3525" s="97"/>
      <c r="J3525" s="97"/>
      <c r="K3525" s="97"/>
      <c r="L3525" s="97"/>
      <c r="M3525" s="97"/>
      <c r="N3525" s="97"/>
      <c r="O3525" s="244" t="s">
        <v>11288</v>
      </c>
      <c r="P3525" s="97"/>
      <c r="Q3525" s="15" t="s">
        <v>45</v>
      </c>
    </row>
    <row r="3526" customFormat="false" ht="28.35" hidden="false" customHeight="false" outlineLevel="0" collapsed="false">
      <c r="A3526" s="348" t="s">
        <v>1765</v>
      </c>
      <c r="B3526" s="19" t="s">
        <v>5992</v>
      </c>
      <c r="C3526" s="19" t="s">
        <v>11289</v>
      </c>
      <c r="D3526" s="19" t="s">
        <v>8766</v>
      </c>
      <c r="E3526" s="19" t="s">
        <v>11290</v>
      </c>
      <c r="F3526" s="19" t="s">
        <v>11291</v>
      </c>
      <c r="G3526" s="19" t="s">
        <v>5533</v>
      </c>
      <c r="H3526" s="97"/>
      <c r="I3526" s="97"/>
      <c r="J3526" s="97"/>
      <c r="K3526" s="97"/>
      <c r="L3526" s="97"/>
      <c r="M3526" s="97"/>
      <c r="N3526" s="97"/>
      <c r="O3526" s="451" t="s">
        <v>11292</v>
      </c>
      <c r="P3526" s="97"/>
      <c r="Q3526" s="15" t="s">
        <v>45</v>
      </c>
    </row>
    <row r="3527" customFormat="false" ht="22.35" hidden="false" customHeight="false" outlineLevel="0" collapsed="false">
      <c r="A3527" s="348" t="s">
        <v>4300</v>
      </c>
      <c r="B3527" s="19" t="s">
        <v>1175</v>
      </c>
      <c r="C3527" s="440" t="s">
        <v>11293</v>
      </c>
      <c r="D3527" s="30" t="s">
        <v>476</v>
      </c>
      <c r="E3527" s="19" t="s">
        <v>11294</v>
      </c>
      <c r="F3527" s="19" t="s">
        <v>5772</v>
      </c>
      <c r="G3527" s="19" t="n">
        <v>5000</v>
      </c>
      <c r="H3527" s="97"/>
      <c r="I3527" s="97"/>
      <c r="J3527" s="97"/>
      <c r="K3527" s="97"/>
      <c r="L3527" s="97"/>
      <c r="M3527" s="19" t="s">
        <v>11295</v>
      </c>
      <c r="N3527" s="19" t="n">
        <v>23.09</v>
      </c>
      <c r="O3527" s="660" t="s">
        <v>10729</v>
      </c>
      <c r="P3527" s="97"/>
      <c r="Q3527" s="15" t="s">
        <v>45</v>
      </c>
    </row>
    <row r="3528" customFormat="false" ht="41.75" hidden="false" customHeight="false" outlineLevel="0" collapsed="false">
      <c r="A3528" s="348" t="s">
        <v>4304</v>
      </c>
      <c r="B3528" s="19" t="s">
        <v>141</v>
      </c>
      <c r="C3528" s="19" t="s">
        <v>11296</v>
      </c>
      <c r="D3528" s="30" t="s">
        <v>476</v>
      </c>
      <c r="E3528" s="19" t="s">
        <v>11297</v>
      </c>
      <c r="F3528" s="91" t="s">
        <v>11298</v>
      </c>
      <c r="G3528" s="19" t="s">
        <v>11299</v>
      </c>
      <c r="H3528" s="97"/>
      <c r="I3528" s="97"/>
      <c r="J3528" s="97"/>
      <c r="K3528" s="97"/>
      <c r="L3528" s="97"/>
      <c r="M3528" s="97"/>
      <c r="N3528" s="19"/>
      <c r="O3528" s="710" t="s">
        <v>679</v>
      </c>
      <c r="P3528" s="97"/>
      <c r="Q3528" s="15" t="s">
        <v>45</v>
      </c>
    </row>
    <row r="3529" customFormat="false" ht="82.05" hidden="false" customHeight="false" outlineLevel="0" collapsed="false">
      <c r="A3529" s="348" t="s">
        <v>4309</v>
      </c>
      <c r="B3529" s="19" t="s">
        <v>708</v>
      </c>
      <c r="C3529" s="19" t="s">
        <v>11107</v>
      </c>
      <c r="D3529" s="19" t="s">
        <v>11300</v>
      </c>
      <c r="E3529" s="91" t="s">
        <v>11301</v>
      </c>
      <c r="F3529" s="19" t="s">
        <v>11302</v>
      </c>
      <c r="G3529" s="19" t="n">
        <v>5000</v>
      </c>
      <c r="H3529" s="97"/>
      <c r="I3529" s="97"/>
      <c r="J3529" s="97"/>
      <c r="K3529" s="97"/>
      <c r="L3529" s="97"/>
      <c r="M3529" s="19" t="s">
        <v>11303</v>
      </c>
      <c r="N3529" s="19" t="n">
        <v>22.09</v>
      </c>
      <c r="O3529" s="660" t="s">
        <v>10729</v>
      </c>
      <c r="P3529" s="97"/>
      <c r="Q3529" s="15" t="s">
        <v>45</v>
      </c>
    </row>
    <row r="3530" customFormat="false" ht="85.05" hidden="false" customHeight="false" outlineLevel="0" collapsed="false">
      <c r="A3530" s="348" t="s">
        <v>1781</v>
      </c>
      <c r="B3530" s="19" t="s">
        <v>11304</v>
      </c>
      <c r="C3530" s="19" t="s">
        <v>11305</v>
      </c>
      <c r="D3530" s="24" t="s">
        <v>476</v>
      </c>
      <c r="E3530" s="19" t="s">
        <v>11306</v>
      </c>
      <c r="F3530" s="91" t="s">
        <v>11307</v>
      </c>
      <c r="G3530" s="19" t="n">
        <v>4000</v>
      </c>
      <c r="H3530" s="97"/>
      <c r="I3530" s="97"/>
      <c r="J3530" s="97"/>
      <c r="K3530" s="97"/>
      <c r="L3530" s="97"/>
      <c r="M3530" s="19" t="s">
        <v>11308</v>
      </c>
      <c r="N3530" s="19" t="n">
        <v>22.09</v>
      </c>
      <c r="O3530" s="660" t="s">
        <v>11309</v>
      </c>
      <c r="P3530" s="97"/>
      <c r="Q3530" s="15" t="s">
        <v>45</v>
      </c>
    </row>
    <row r="3531" customFormat="false" ht="13.8" hidden="false" customHeight="false" outlineLevel="0" collapsed="false">
      <c r="A3531" s="97"/>
      <c r="B3531" s="97"/>
      <c r="C3531" s="97"/>
      <c r="D3531" s="97"/>
      <c r="E3531" s="97"/>
      <c r="F3531" s="97"/>
      <c r="G3531" s="97"/>
      <c r="H3531" s="97"/>
      <c r="I3531" s="97"/>
      <c r="J3531" s="97"/>
      <c r="K3531" s="97"/>
      <c r="L3531" s="97"/>
      <c r="M3531" s="97"/>
      <c r="N3531" s="97"/>
      <c r="O3531" s="97"/>
      <c r="P3531" s="97"/>
      <c r="Q3531" s="15" t="s">
        <v>45</v>
      </c>
    </row>
    <row r="3532" customFormat="false" ht="79.85" hidden="false" customHeight="false" outlineLevel="0" collapsed="false">
      <c r="A3532" s="3" t="s">
        <v>34</v>
      </c>
      <c r="B3532" s="59" t="s">
        <v>1</v>
      </c>
      <c r="C3532" s="4" t="s">
        <v>35</v>
      </c>
      <c r="D3532" s="4" t="s">
        <v>3</v>
      </c>
      <c r="E3532" s="4" t="s">
        <v>1021</v>
      </c>
      <c r="F3532" s="5" t="s">
        <v>10096</v>
      </c>
      <c r="G3532" s="4" t="s">
        <v>38</v>
      </c>
      <c r="H3532" s="6" t="s">
        <v>39</v>
      </c>
      <c r="I3532" s="6"/>
      <c r="J3532" s="6"/>
      <c r="K3532" s="6" t="s">
        <v>40</v>
      </c>
      <c r="L3532" s="6"/>
      <c r="M3532" s="4" t="s">
        <v>41</v>
      </c>
      <c r="N3532" s="6" t="s">
        <v>42</v>
      </c>
      <c r="O3532" s="370" t="s">
        <v>43</v>
      </c>
      <c r="P3532" s="4" t="s">
        <v>44</v>
      </c>
      <c r="Q3532" s="15" t="s">
        <v>45</v>
      </c>
    </row>
    <row r="3533" customFormat="false" ht="15" hidden="false" customHeight="false" outlineLevel="0" collapsed="false">
      <c r="A3533" s="105" t="n">
        <v>43367</v>
      </c>
      <c r="B3533" s="465" t="s">
        <v>422</v>
      </c>
      <c r="C3533" s="9"/>
      <c r="D3533" s="9"/>
      <c r="E3533" s="10"/>
      <c r="F3533" s="11" t="n">
        <f aca="false">G3533+H3533+K3533</f>
        <v>1205351409333500</v>
      </c>
      <c r="G3533" s="12" t="n">
        <f aca="false">SUM(G3534:G3567)</f>
        <v>71600</v>
      </c>
      <c r="H3533" s="115" t="n">
        <f aca="false">SUM(H3534:H3567)</f>
        <v>7500</v>
      </c>
      <c r="I3533" s="12"/>
      <c r="J3533" s="12"/>
      <c r="K3533" s="12" t="n">
        <f aca="false">SUM(K3534:K17457)</f>
        <v>1205351409254400</v>
      </c>
      <c r="L3533" s="12"/>
      <c r="M3533" s="466"/>
      <c r="N3533" s="466"/>
      <c r="O3533" s="9"/>
      <c r="P3533" s="12" t="n">
        <f aca="false">SUM(P3534:P25482)</f>
        <v>4.83631413609234E+023</v>
      </c>
      <c r="Q3533" s="15" t="s">
        <v>45</v>
      </c>
    </row>
    <row r="3534" customFormat="false" ht="13.8" hidden="false" customHeight="false" outlineLevel="0" collapsed="false">
      <c r="A3534" s="97"/>
      <c r="B3534" s="97"/>
      <c r="C3534" s="97"/>
      <c r="D3534" s="97"/>
      <c r="E3534" s="97"/>
      <c r="F3534" s="97"/>
      <c r="G3534" s="97"/>
      <c r="H3534" s="97"/>
      <c r="I3534" s="97"/>
      <c r="J3534" s="97"/>
      <c r="K3534" s="97"/>
      <c r="L3534" s="97"/>
      <c r="M3534" s="97"/>
      <c r="N3534" s="97"/>
      <c r="O3534" s="97"/>
      <c r="P3534" s="97"/>
      <c r="Q3534" s="15" t="s">
        <v>45</v>
      </c>
    </row>
    <row r="3535" customFormat="false" ht="82.05" hidden="false" customHeight="false" outlineLevel="0" collapsed="false">
      <c r="A3535" s="348" t="s">
        <v>1810</v>
      </c>
      <c r="B3535" s="19" t="s">
        <v>869</v>
      </c>
      <c r="C3535" s="19" t="s">
        <v>11310</v>
      </c>
      <c r="D3535" s="19" t="s">
        <v>801</v>
      </c>
      <c r="E3535" s="91" t="s">
        <v>11311</v>
      </c>
      <c r="F3535" s="19" t="s">
        <v>7578</v>
      </c>
      <c r="G3535" s="19" t="n">
        <v>6100</v>
      </c>
      <c r="H3535" s="97"/>
      <c r="I3535" s="97"/>
      <c r="J3535" s="97"/>
      <c r="K3535" s="97"/>
      <c r="M3535" s="24" t="s">
        <v>11312</v>
      </c>
      <c r="N3535" s="20" t="n">
        <v>43369</v>
      </c>
      <c r="O3535" s="660" t="s">
        <v>11313</v>
      </c>
      <c r="P3535" s="19" t="n">
        <v>1</v>
      </c>
      <c r="Q3535" s="15" t="s">
        <v>45</v>
      </c>
    </row>
    <row r="3536" customFormat="false" ht="15" hidden="false" customHeight="false" outlineLevel="0" collapsed="false">
      <c r="A3536" s="348" t="s">
        <v>1814</v>
      </c>
      <c r="B3536" s="19" t="s">
        <v>1715</v>
      </c>
      <c r="C3536" s="440" t="s">
        <v>11314</v>
      </c>
      <c r="D3536" s="30" t="s">
        <v>476</v>
      </c>
      <c r="E3536" s="19" t="s">
        <v>11315</v>
      </c>
      <c r="F3536" s="19" t="s">
        <v>11316</v>
      </c>
      <c r="G3536" s="19" t="s">
        <v>71</v>
      </c>
      <c r="H3536" s="97"/>
      <c r="I3536" s="97"/>
      <c r="J3536" s="97"/>
      <c r="K3536" s="97"/>
      <c r="L3536" s="97"/>
      <c r="M3536" s="97"/>
      <c r="N3536" s="97"/>
      <c r="O3536" s="743" t="s">
        <v>5423</v>
      </c>
      <c r="P3536" s="19" t="n">
        <v>1</v>
      </c>
      <c r="Q3536" s="15" t="s">
        <v>45</v>
      </c>
    </row>
    <row r="3537" customFormat="false" ht="22.35" hidden="false" customHeight="false" outlineLevel="0" collapsed="false">
      <c r="A3537" s="348" t="s">
        <v>1819</v>
      </c>
      <c r="B3537" s="19" t="s">
        <v>3717</v>
      </c>
      <c r="C3537" s="91" t="s">
        <v>11317</v>
      </c>
      <c r="D3537" s="30" t="s">
        <v>476</v>
      </c>
      <c r="E3537" s="19" t="s">
        <v>11318</v>
      </c>
      <c r="F3537" s="19" t="s">
        <v>11319</v>
      </c>
      <c r="G3537" s="19" t="n">
        <v>4100</v>
      </c>
      <c r="H3537" s="97"/>
      <c r="I3537" s="97"/>
      <c r="J3537" s="97"/>
      <c r="K3537" s="97"/>
      <c r="L3537" s="97"/>
      <c r="M3537" s="19" t="s">
        <v>11320</v>
      </c>
      <c r="N3537" s="20" t="n">
        <v>43367</v>
      </c>
      <c r="O3537" s="660" t="s">
        <v>10729</v>
      </c>
      <c r="P3537" s="19" t="n">
        <v>1</v>
      </c>
      <c r="Q3537" s="15" t="s">
        <v>45</v>
      </c>
    </row>
    <row r="3538" customFormat="false" ht="28.35" hidden="false" customHeight="false" outlineLevel="0" collapsed="false">
      <c r="A3538" s="121" t="s">
        <v>5152</v>
      </c>
      <c r="B3538" s="141" t="s">
        <v>11321</v>
      </c>
      <c r="C3538" s="57" t="s">
        <v>11322</v>
      </c>
      <c r="D3538" s="693" t="s">
        <v>476</v>
      </c>
      <c r="E3538" s="95" t="s">
        <v>11323</v>
      </c>
      <c r="F3538" s="141" t="s">
        <v>11324</v>
      </c>
      <c r="G3538" s="141" t="s">
        <v>11325</v>
      </c>
      <c r="H3538" s="183"/>
      <c r="I3538" s="183"/>
      <c r="J3538" s="183"/>
      <c r="K3538" s="183"/>
      <c r="L3538" s="183"/>
      <c r="M3538" s="141" t="s">
        <v>11326</v>
      </c>
      <c r="N3538" s="184" t="n">
        <v>43368</v>
      </c>
      <c r="O3538" s="727" t="s">
        <v>10729</v>
      </c>
      <c r="P3538" s="19" t="n">
        <v>1</v>
      </c>
      <c r="Q3538" s="15" t="s">
        <v>45</v>
      </c>
    </row>
    <row r="3539" customFormat="false" ht="64.15" hidden="false" customHeight="false" outlineLevel="0" collapsed="false">
      <c r="A3539" s="348" t="s">
        <v>8477</v>
      </c>
      <c r="B3539" s="19" t="s">
        <v>51</v>
      </c>
      <c r="C3539" s="19" t="s">
        <v>11327</v>
      </c>
      <c r="D3539" s="30" t="s">
        <v>476</v>
      </c>
      <c r="E3539" s="19" t="s">
        <v>11328</v>
      </c>
      <c r="F3539" s="91" t="s">
        <v>11329</v>
      </c>
      <c r="G3539" s="19" t="s">
        <v>2677</v>
      </c>
      <c r="H3539" s="97"/>
      <c r="I3539" s="97"/>
      <c r="J3539" s="97"/>
      <c r="K3539" s="97"/>
      <c r="L3539" s="97"/>
      <c r="M3539" s="19"/>
      <c r="N3539" s="97"/>
      <c r="O3539" s="675" t="s">
        <v>11330</v>
      </c>
      <c r="P3539" s="19" t="n">
        <v>1</v>
      </c>
      <c r="Q3539" s="15" t="s">
        <v>45</v>
      </c>
    </row>
    <row r="3540" customFormat="false" ht="95.5" hidden="false" customHeight="false" outlineLevel="0" collapsed="false">
      <c r="A3540" s="348" t="s">
        <v>1732</v>
      </c>
      <c r="B3540" s="19" t="s">
        <v>3448</v>
      </c>
      <c r="C3540" s="19" t="s">
        <v>11331</v>
      </c>
      <c r="D3540" s="19" t="s">
        <v>53</v>
      </c>
      <c r="E3540" s="91" t="s">
        <v>11332</v>
      </c>
      <c r="F3540" s="19" t="s">
        <v>4852</v>
      </c>
      <c r="G3540" s="19" t="n">
        <v>4100</v>
      </c>
      <c r="H3540" s="97"/>
      <c r="I3540" s="97"/>
      <c r="J3540" s="97"/>
      <c r="K3540" s="97"/>
      <c r="L3540" s="97"/>
      <c r="M3540" s="19" t="s">
        <v>11333</v>
      </c>
      <c r="N3540" s="20" t="n">
        <v>43367</v>
      </c>
      <c r="O3540" s="660" t="s">
        <v>10729</v>
      </c>
      <c r="P3540" s="19" t="n">
        <v>1</v>
      </c>
      <c r="Q3540" s="15" t="s">
        <v>45</v>
      </c>
    </row>
    <row r="3541" customFormat="false" ht="95.5" hidden="false" customHeight="false" outlineLevel="0" collapsed="false">
      <c r="A3541" s="348" t="s">
        <v>1833</v>
      </c>
      <c r="B3541" s="19" t="s">
        <v>1483</v>
      </c>
      <c r="C3541" s="19" t="s">
        <v>11334</v>
      </c>
      <c r="D3541" s="19" t="s">
        <v>68</v>
      </c>
      <c r="E3541" s="91" t="s">
        <v>11335</v>
      </c>
      <c r="F3541" s="19" t="s">
        <v>937</v>
      </c>
      <c r="G3541" s="97"/>
      <c r="H3541" s="97"/>
      <c r="I3541" s="97"/>
      <c r="J3541" s="97"/>
      <c r="K3541" s="97"/>
      <c r="L3541" s="97"/>
      <c r="M3541" s="97"/>
      <c r="N3541" s="97"/>
      <c r="O3541" s="675" t="s">
        <v>11336</v>
      </c>
      <c r="P3541" s="19" t="n">
        <v>1</v>
      </c>
      <c r="Q3541" s="15" t="s">
        <v>45</v>
      </c>
    </row>
    <row r="3542" customFormat="false" ht="43.25" hidden="false" customHeight="false" outlineLevel="0" collapsed="false">
      <c r="A3542" s="348" t="s">
        <v>1839</v>
      </c>
      <c r="B3542" s="19" t="s">
        <v>11045</v>
      </c>
      <c r="C3542" s="19" t="s">
        <v>11337</v>
      </c>
      <c r="D3542" s="30" t="s">
        <v>476</v>
      </c>
      <c r="E3542" s="19" t="s">
        <v>11338</v>
      </c>
      <c r="F3542" s="97"/>
      <c r="G3542" s="19" t="s">
        <v>1042</v>
      </c>
      <c r="H3542" s="97"/>
      <c r="I3542" s="97"/>
      <c r="J3542" s="97"/>
      <c r="K3542" s="97"/>
      <c r="L3542" s="97"/>
      <c r="M3542" s="97"/>
      <c r="N3542" s="97"/>
      <c r="O3542" s="744" t="s">
        <v>11339</v>
      </c>
      <c r="P3542" s="19" t="n">
        <v>1</v>
      </c>
      <c r="Q3542" s="15" t="s">
        <v>45</v>
      </c>
    </row>
    <row r="3543" customFormat="false" ht="43.25" hidden="false" customHeight="false" outlineLevel="0" collapsed="false">
      <c r="A3543" s="348" t="s">
        <v>1746</v>
      </c>
      <c r="B3543" s="19" t="s">
        <v>740</v>
      </c>
      <c r="C3543" s="440" t="s">
        <v>11340</v>
      </c>
      <c r="D3543" s="30" t="s">
        <v>476</v>
      </c>
      <c r="E3543" s="19" t="s">
        <v>11341</v>
      </c>
      <c r="F3543" s="97"/>
      <c r="G3543" s="19" t="s">
        <v>1310</v>
      </c>
      <c r="H3543" s="97"/>
      <c r="I3543" s="97"/>
      <c r="J3543" s="97"/>
      <c r="K3543" s="97"/>
      <c r="L3543" s="97"/>
      <c r="M3543" s="97"/>
      <c r="N3543" s="97"/>
      <c r="O3543" s="659" t="s">
        <v>11342</v>
      </c>
      <c r="P3543" s="19" t="n">
        <v>1</v>
      </c>
      <c r="Q3543" s="15" t="s">
        <v>45</v>
      </c>
    </row>
    <row r="3544" customFormat="false" ht="149.25" hidden="false" customHeight="false" outlineLevel="0" collapsed="false">
      <c r="A3544" s="348" t="s">
        <v>1696</v>
      </c>
      <c r="B3544" s="19" t="s">
        <v>449</v>
      </c>
      <c r="C3544" s="19" t="s">
        <v>11343</v>
      </c>
      <c r="D3544" s="19" t="s">
        <v>53</v>
      </c>
      <c r="E3544" s="91" t="s">
        <v>11344</v>
      </c>
      <c r="F3544" s="19" t="s">
        <v>7578</v>
      </c>
      <c r="G3544" s="19" t="n">
        <v>4100</v>
      </c>
      <c r="H3544" s="97"/>
      <c r="I3544" s="97"/>
      <c r="J3544" s="97"/>
      <c r="K3544" s="97"/>
      <c r="L3544" s="97"/>
      <c r="M3544" s="19" t="s">
        <v>11345</v>
      </c>
      <c r="N3544" s="20" t="n">
        <v>43368</v>
      </c>
      <c r="O3544" s="660" t="s">
        <v>10729</v>
      </c>
      <c r="P3544" s="19" t="n">
        <v>1</v>
      </c>
      <c r="Q3544" s="15" t="s">
        <v>45</v>
      </c>
    </row>
    <row r="3545" customFormat="false" ht="88.05" hidden="false" customHeight="false" outlineLevel="0" collapsed="false">
      <c r="A3545" s="348" t="s">
        <v>1758</v>
      </c>
      <c r="B3545" s="110" t="n">
        <v>0.454861111111111</v>
      </c>
      <c r="C3545" s="19" t="n">
        <v>89672515901</v>
      </c>
      <c r="D3545" s="19" t="s">
        <v>110</v>
      </c>
      <c r="E3545" s="19" t="s">
        <v>11346</v>
      </c>
      <c r="F3545" s="19" t="s">
        <v>3584</v>
      </c>
      <c r="G3545" s="97"/>
      <c r="H3545" s="97"/>
      <c r="I3545" s="97"/>
      <c r="J3545" s="97"/>
      <c r="K3545" s="97"/>
      <c r="L3545" s="97"/>
      <c r="M3545" s="97"/>
      <c r="N3545" s="97"/>
      <c r="O3545" s="745" t="s">
        <v>11347</v>
      </c>
      <c r="P3545" s="19" t="n">
        <v>1</v>
      </c>
      <c r="Q3545" s="15" t="s">
        <v>45</v>
      </c>
    </row>
    <row r="3546" customFormat="false" ht="108.95" hidden="false" customHeight="false" outlineLevel="0" collapsed="false">
      <c r="A3546" s="348" t="s">
        <v>1761</v>
      </c>
      <c r="B3546" s="19" t="s">
        <v>541</v>
      </c>
      <c r="C3546" s="19" t="s">
        <v>11348</v>
      </c>
      <c r="D3546" s="19" t="s">
        <v>53</v>
      </c>
      <c r="E3546" s="91" t="s">
        <v>11349</v>
      </c>
      <c r="F3546" s="19" t="s">
        <v>4852</v>
      </c>
      <c r="G3546" s="24" t="n">
        <v>4400</v>
      </c>
      <c r="H3546" s="97"/>
      <c r="I3546" s="97"/>
      <c r="J3546" s="97"/>
      <c r="K3546" s="97"/>
      <c r="M3546" s="24" t="s">
        <v>11350</v>
      </c>
      <c r="N3546" s="20" t="n">
        <v>43370</v>
      </c>
      <c r="O3546" s="660" t="s">
        <v>10729</v>
      </c>
      <c r="P3546" s="19" t="n">
        <v>1</v>
      </c>
      <c r="Q3546" s="15" t="s">
        <v>45</v>
      </c>
    </row>
    <row r="3547" customFormat="false" ht="44.75" hidden="false" customHeight="false" outlineLevel="0" collapsed="false">
      <c r="A3547" s="348" t="s">
        <v>1765</v>
      </c>
      <c r="B3547" s="110" t="n">
        <v>0.45625</v>
      </c>
      <c r="C3547" s="91" t="s">
        <v>11351</v>
      </c>
      <c r="D3547" s="19" t="s">
        <v>110</v>
      </c>
      <c r="E3547" s="19" t="s">
        <v>11352</v>
      </c>
      <c r="F3547" s="19" t="s">
        <v>11353</v>
      </c>
      <c r="G3547" s="19" t="s">
        <v>71</v>
      </c>
      <c r="H3547" s="97"/>
      <c r="I3547" s="97"/>
      <c r="J3547" s="97"/>
      <c r="K3547" s="97"/>
      <c r="L3547" s="97"/>
      <c r="M3547" s="97"/>
      <c r="N3547" s="97"/>
      <c r="O3547" s="746" t="s">
        <v>11354</v>
      </c>
      <c r="P3547" s="19" t="n">
        <v>1</v>
      </c>
      <c r="Q3547" s="15" t="s">
        <v>45</v>
      </c>
    </row>
    <row r="3548" customFormat="false" ht="14.9" hidden="false" customHeight="false" outlineLevel="0" collapsed="false">
      <c r="A3548" s="348" t="s">
        <v>4300</v>
      </c>
      <c r="B3548" s="20" t="n">
        <v>43323</v>
      </c>
      <c r="C3548" s="91" t="s">
        <v>11355</v>
      </c>
      <c r="D3548" s="30" t="s">
        <v>476</v>
      </c>
      <c r="E3548" s="19" t="s">
        <v>11356</v>
      </c>
      <c r="F3548" s="19" t="s">
        <v>11357</v>
      </c>
      <c r="G3548" s="19"/>
      <c r="H3548" s="19" t="s">
        <v>1730</v>
      </c>
      <c r="I3548" s="97"/>
      <c r="J3548" s="97"/>
      <c r="K3548" s="97"/>
      <c r="L3548" s="97"/>
      <c r="M3548" s="97"/>
      <c r="N3548" s="97"/>
      <c r="O3548" s="191" t="s">
        <v>11358</v>
      </c>
      <c r="P3548" s="19" t="n">
        <v>1</v>
      </c>
      <c r="Q3548" s="15" t="s">
        <v>45</v>
      </c>
    </row>
    <row r="3549" customFormat="false" ht="55.2" hidden="false" customHeight="false" outlineLevel="0" collapsed="false">
      <c r="A3549" s="348" t="s">
        <v>4304</v>
      </c>
      <c r="B3549" s="19" t="s">
        <v>11359</v>
      </c>
      <c r="C3549" s="19" t="n">
        <v>89251762136</v>
      </c>
      <c r="D3549" s="30" t="s">
        <v>476</v>
      </c>
      <c r="E3549" s="19" t="s">
        <v>11360</v>
      </c>
      <c r="F3549" s="19" t="s">
        <v>11361</v>
      </c>
      <c r="G3549" s="97"/>
      <c r="H3549" s="97"/>
      <c r="I3549" s="97"/>
      <c r="J3549" s="97"/>
      <c r="K3549" s="97"/>
      <c r="L3549" s="97"/>
      <c r="M3549" s="97"/>
      <c r="N3549" s="97"/>
      <c r="O3549" s="544" t="s">
        <v>11362</v>
      </c>
      <c r="P3549" s="19" t="n">
        <v>1</v>
      </c>
      <c r="Q3549" s="15" t="s">
        <v>45</v>
      </c>
    </row>
    <row r="3550" customFormat="false" ht="41.75" hidden="false" customHeight="false" outlineLevel="0" collapsed="false">
      <c r="A3550" s="348" t="s">
        <v>4309</v>
      </c>
      <c r="B3550" s="19" t="s">
        <v>284</v>
      </c>
      <c r="C3550" s="24" t="s">
        <v>11363</v>
      </c>
      <c r="D3550" s="30" t="s">
        <v>476</v>
      </c>
      <c r="E3550" s="91" t="s">
        <v>11364</v>
      </c>
      <c r="F3550" s="97"/>
      <c r="G3550" s="19" t="s">
        <v>1042</v>
      </c>
      <c r="H3550" s="97"/>
      <c r="I3550" s="97"/>
      <c r="J3550" s="97"/>
      <c r="K3550" s="97"/>
      <c r="L3550" s="97"/>
      <c r="M3550" s="97"/>
      <c r="N3550" s="97"/>
      <c r="O3550" s="451" t="s">
        <v>11365</v>
      </c>
      <c r="P3550" s="19" t="n">
        <v>1</v>
      </c>
      <c r="Q3550" s="15" t="s">
        <v>45</v>
      </c>
    </row>
    <row r="3551" customFormat="false" ht="22.35" hidden="false" customHeight="false" outlineLevel="0" collapsed="false">
      <c r="A3551" s="348" t="s">
        <v>1781</v>
      </c>
      <c r="B3551" s="110" t="n">
        <v>0.530555555555556</v>
      </c>
      <c r="C3551" s="91" t="s">
        <v>11366</v>
      </c>
      <c r="D3551" s="19" t="s">
        <v>110</v>
      </c>
      <c r="E3551" s="19" t="s">
        <v>11367</v>
      </c>
      <c r="F3551" s="19" t="s">
        <v>11368</v>
      </c>
      <c r="G3551" s="19" t="n">
        <v>16800</v>
      </c>
      <c r="H3551" s="97"/>
      <c r="I3551" s="97"/>
      <c r="J3551" s="97"/>
      <c r="K3551" s="97"/>
      <c r="L3551" s="97"/>
      <c r="M3551" s="30" t="s">
        <v>11369</v>
      </c>
      <c r="N3551" s="20" t="n">
        <v>43368</v>
      </c>
      <c r="O3551" s="660" t="s">
        <v>10729</v>
      </c>
      <c r="P3551" s="19" t="n">
        <v>1</v>
      </c>
      <c r="Q3551" s="15" t="s">
        <v>45</v>
      </c>
    </row>
    <row r="3552" customFormat="false" ht="95.5" hidden="false" customHeight="false" outlineLevel="0" collapsed="false">
      <c r="A3552" s="348" t="s">
        <v>1914</v>
      </c>
      <c r="B3552" s="19" t="s">
        <v>2590</v>
      </c>
      <c r="C3552" s="553" t="s">
        <v>11370</v>
      </c>
      <c r="D3552" s="30" t="s">
        <v>801</v>
      </c>
      <c r="E3552" s="91" t="s">
        <v>11371</v>
      </c>
      <c r="F3552" s="19" t="s">
        <v>11368</v>
      </c>
      <c r="G3552" s="19" t="n">
        <v>14000</v>
      </c>
      <c r="H3552" s="97"/>
      <c r="I3552" s="97"/>
      <c r="J3552" s="97"/>
      <c r="K3552" s="97"/>
      <c r="L3552" s="97"/>
      <c r="M3552" s="30" t="s">
        <v>11372</v>
      </c>
      <c r="N3552" s="20" t="n">
        <v>43368</v>
      </c>
      <c r="O3552" s="660" t="s">
        <v>11373</v>
      </c>
      <c r="P3552" s="19" t="n">
        <v>1</v>
      </c>
      <c r="Q3552" s="15" t="s">
        <v>45</v>
      </c>
    </row>
    <row r="3553" customFormat="false" ht="41.75" hidden="false" customHeight="false" outlineLevel="0" collapsed="false">
      <c r="A3553" s="348" t="s">
        <v>1917</v>
      </c>
      <c r="B3553" s="19" t="s">
        <v>7411</v>
      </c>
      <c r="C3553" s="91" t="s">
        <v>11165</v>
      </c>
      <c r="D3553" s="30" t="s">
        <v>476</v>
      </c>
      <c r="E3553" s="19" t="s">
        <v>11374</v>
      </c>
      <c r="F3553" s="19" t="s">
        <v>11375</v>
      </c>
      <c r="G3553" s="19" t="s">
        <v>614</v>
      </c>
      <c r="H3553" s="97"/>
      <c r="I3553" s="97"/>
      <c r="J3553" s="97"/>
      <c r="K3553" s="97"/>
      <c r="L3553" s="97"/>
      <c r="M3553" s="97"/>
      <c r="N3553" s="97"/>
      <c r="O3553" s="747" t="s">
        <v>11376</v>
      </c>
      <c r="P3553" s="19" t="n">
        <v>1</v>
      </c>
      <c r="Q3553" s="15" t="s">
        <v>45</v>
      </c>
    </row>
    <row r="3554" customFormat="false" ht="41.75" hidden="false" customHeight="false" outlineLevel="0" collapsed="false">
      <c r="A3554" s="348" t="s">
        <v>3008</v>
      </c>
      <c r="B3554" s="19" t="s">
        <v>284</v>
      </c>
      <c r="C3554" s="24" t="s">
        <v>11377</v>
      </c>
      <c r="D3554" s="30" t="s">
        <v>476</v>
      </c>
      <c r="E3554" s="91" t="s">
        <v>11378</v>
      </c>
      <c r="F3554" s="97"/>
      <c r="G3554" s="97"/>
      <c r="H3554" s="97"/>
      <c r="I3554" s="97"/>
      <c r="J3554" s="97"/>
      <c r="K3554" s="97"/>
      <c r="L3554" s="97"/>
      <c r="M3554" s="97"/>
      <c r="N3554" s="97"/>
      <c r="O3554" s="560" t="s">
        <v>11379</v>
      </c>
      <c r="P3554" s="19" t="n">
        <v>1</v>
      </c>
      <c r="Q3554" s="15" t="s">
        <v>45</v>
      </c>
    </row>
    <row r="3555" customFormat="false" ht="55.2" hidden="false" customHeight="false" outlineLevel="0" collapsed="false">
      <c r="A3555" s="348" t="s">
        <v>3012</v>
      </c>
      <c r="B3555" s="19" t="s">
        <v>989</v>
      </c>
      <c r="C3555" s="363" t="s">
        <v>11380</v>
      </c>
      <c r="D3555" s="30" t="s">
        <v>476</v>
      </c>
      <c r="E3555" s="91" t="s">
        <v>11381</v>
      </c>
      <c r="F3555" s="91" t="s">
        <v>11382</v>
      </c>
      <c r="G3555" s="97"/>
      <c r="H3555" s="97"/>
      <c r="I3555" s="97"/>
      <c r="J3555" s="97"/>
      <c r="K3555" s="97"/>
      <c r="L3555" s="97"/>
      <c r="M3555" s="97"/>
      <c r="N3555" s="97"/>
      <c r="O3555" s="154" t="s">
        <v>11383</v>
      </c>
      <c r="P3555" s="19" t="n">
        <v>1</v>
      </c>
      <c r="Q3555" s="15" t="s">
        <v>45</v>
      </c>
    </row>
    <row r="3556" customFormat="false" ht="22.05" hidden="false" customHeight="false" outlineLevel="0" collapsed="false">
      <c r="A3556" s="348" t="s">
        <v>1798</v>
      </c>
      <c r="B3556" s="19" t="n">
        <v>13.52</v>
      </c>
      <c r="C3556" s="19" t="n">
        <v>79165895609</v>
      </c>
      <c r="D3556" s="19" t="s">
        <v>8766</v>
      </c>
      <c r="E3556" s="19" t="s">
        <v>11384</v>
      </c>
      <c r="F3556" s="97"/>
      <c r="G3556" s="97"/>
      <c r="H3556" s="97"/>
      <c r="I3556" s="97"/>
      <c r="J3556" s="97"/>
      <c r="K3556" s="97"/>
      <c r="L3556" s="97"/>
      <c r="M3556" s="97"/>
      <c r="N3556" s="97"/>
      <c r="O3556" s="748" t="s">
        <v>11385</v>
      </c>
      <c r="P3556" s="19" t="n">
        <v>1</v>
      </c>
      <c r="Q3556" s="15" t="s">
        <v>45</v>
      </c>
    </row>
    <row r="3557" customFormat="false" ht="15" hidden="false" customHeight="false" outlineLevel="0" collapsed="false">
      <c r="A3557" s="348" t="s">
        <v>1801</v>
      </c>
      <c r="B3557" s="19" t="s">
        <v>708</v>
      </c>
      <c r="C3557" s="19" t="s">
        <v>11386</v>
      </c>
      <c r="D3557" s="30" t="s">
        <v>476</v>
      </c>
      <c r="E3557" s="19" t="s">
        <v>11387</v>
      </c>
      <c r="F3557" s="19" t="s">
        <v>11388</v>
      </c>
      <c r="G3557" s="97"/>
      <c r="H3557" s="19" t="n">
        <v>7500</v>
      </c>
      <c r="I3557" s="97"/>
      <c r="J3557" s="97"/>
      <c r="K3557" s="97"/>
      <c r="M3557" s="24" t="s">
        <v>11389</v>
      </c>
      <c r="N3557" s="97"/>
      <c r="O3557" s="749" t="s">
        <v>11390</v>
      </c>
      <c r="P3557" s="19" t="n">
        <v>1</v>
      </c>
      <c r="Q3557" s="15" t="s">
        <v>45</v>
      </c>
    </row>
    <row r="3558" customFormat="false" ht="13.8" hidden="false" customHeight="false" outlineLevel="0" collapsed="false">
      <c r="A3558" s="348" t="s">
        <v>3427</v>
      </c>
      <c r="B3558" s="19" t="s">
        <v>11391</v>
      </c>
      <c r="C3558" s="19" t="s">
        <v>11392</v>
      </c>
      <c r="D3558" s="30" t="s">
        <v>476</v>
      </c>
      <c r="E3558" s="19" t="s">
        <v>11393</v>
      </c>
      <c r="F3558" s="97"/>
      <c r="G3558" s="97"/>
      <c r="H3558" s="97"/>
      <c r="I3558" s="97"/>
      <c r="J3558" s="97"/>
      <c r="K3558" s="97"/>
      <c r="L3558" s="97"/>
      <c r="M3558" s="97"/>
      <c r="N3558" s="97"/>
      <c r="O3558" s="363" t="s">
        <v>11394</v>
      </c>
      <c r="P3558" s="19" t="n">
        <v>1</v>
      </c>
      <c r="Q3558" s="15" t="s">
        <v>45</v>
      </c>
    </row>
    <row r="3559" customFormat="false" ht="22.35" hidden="false" customHeight="false" outlineLevel="0" collapsed="false">
      <c r="A3559" s="348" t="s">
        <v>3024</v>
      </c>
      <c r="B3559" s="19" t="n">
        <v>15.05</v>
      </c>
      <c r="C3559" s="19" t="s">
        <v>11395</v>
      </c>
      <c r="D3559" s="19" t="s">
        <v>8766</v>
      </c>
      <c r="E3559" s="19" t="s">
        <v>11396</v>
      </c>
      <c r="F3559" s="19" t="s">
        <v>11397</v>
      </c>
      <c r="G3559" s="19" t="n">
        <v>2000</v>
      </c>
      <c r="H3559" s="97"/>
      <c r="I3559" s="97"/>
      <c r="J3559" s="97"/>
      <c r="K3559" s="97"/>
      <c r="L3559" s="97"/>
      <c r="M3559" s="19" t="s">
        <v>11398</v>
      </c>
      <c r="N3559" s="19" t="n">
        <v>26.09</v>
      </c>
      <c r="O3559" s="660" t="s">
        <v>10729</v>
      </c>
      <c r="P3559" s="19" t="n">
        <v>1</v>
      </c>
      <c r="Q3559" s="15" t="s">
        <v>45</v>
      </c>
    </row>
    <row r="3560" customFormat="false" ht="82.05" hidden="false" customHeight="false" outlineLevel="0" collapsed="false">
      <c r="A3560" s="348" t="s">
        <v>3028</v>
      </c>
      <c r="B3560" s="19" t="s">
        <v>289</v>
      </c>
      <c r="C3560" s="91" t="s">
        <v>11399</v>
      </c>
      <c r="D3560" s="19" t="s">
        <v>53</v>
      </c>
      <c r="E3560" s="91" t="s">
        <v>11400</v>
      </c>
      <c r="F3560" s="19" t="s">
        <v>3584</v>
      </c>
      <c r="G3560" s="19" t="n">
        <v>6000</v>
      </c>
      <c r="H3560" s="97"/>
      <c r="I3560" s="97"/>
      <c r="J3560" s="97"/>
      <c r="K3560" s="97"/>
      <c r="L3560" s="97"/>
      <c r="M3560" s="19" t="s">
        <v>11401</v>
      </c>
      <c r="N3560" s="20" t="n">
        <v>43370</v>
      </c>
      <c r="O3560" s="660" t="s">
        <v>10729</v>
      </c>
      <c r="P3560" s="19" t="n">
        <v>1</v>
      </c>
      <c r="Q3560" s="15" t="s">
        <v>45</v>
      </c>
    </row>
    <row r="3561" customFormat="false" ht="82.05" hidden="false" customHeight="false" outlineLevel="0" collapsed="false">
      <c r="A3561" s="121" t="s">
        <v>3031</v>
      </c>
      <c r="B3561" s="141" t="s">
        <v>73</v>
      </c>
      <c r="C3561" s="141" t="s">
        <v>11402</v>
      </c>
      <c r="D3561" s="141" t="s">
        <v>53</v>
      </c>
      <c r="E3561" s="95" t="s">
        <v>11403</v>
      </c>
      <c r="F3561" s="141" t="s">
        <v>5986</v>
      </c>
      <c r="G3561" s="183"/>
      <c r="H3561" s="141" t="s">
        <v>1001</v>
      </c>
      <c r="I3561" s="183"/>
      <c r="J3561" s="183"/>
      <c r="K3561" s="183"/>
      <c r="L3561" s="183"/>
      <c r="M3561" s="141" t="s">
        <v>11404</v>
      </c>
      <c r="N3561" s="95" t="s">
        <v>11405</v>
      </c>
      <c r="O3561" s="727" t="s">
        <v>10755</v>
      </c>
      <c r="P3561" s="19" t="n">
        <v>1</v>
      </c>
      <c r="Q3561" s="15" t="s">
        <v>45</v>
      </c>
    </row>
    <row r="3562" customFormat="false" ht="41.75" hidden="false" customHeight="false" outlineLevel="0" collapsed="false">
      <c r="A3562" s="429" t="s">
        <v>3037</v>
      </c>
      <c r="B3562" s="91" t="s">
        <v>78</v>
      </c>
      <c r="C3562" s="451" t="s">
        <v>11406</v>
      </c>
      <c r="D3562" s="29" t="s">
        <v>476</v>
      </c>
      <c r="E3562" s="91" t="s">
        <v>11407</v>
      </c>
      <c r="F3562" s="91" t="s">
        <v>11408</v>
      </c>
      <c r="G3562" s="91" t="s">
        <v>1042</v>
      </c>
      <c r="H3562" s="91"/>
      <c r="I3562" s="91"/>
      <c r="J3562" s="91"/>
      <c r="K3562" s="91"/>
      <c r="L3562" s="91"/>
      <c r="M3562" s="91"/>
      <c r="N3562" s="97"/>
      <c r="O3562" s="363" t="s">
        <v>11409</v>
      </c>
      <c r="P3562" s="19" t="n">
        <v>1</v>
      </c>
      <c r="Q3562" s="15" t="s">
        <v>45</v>
      </c>
    </row>
    <row r="3563" customFormat="false" ht="122.35" hidden="false" customHeight="false" outlineLevel="0" collapsed="false">
      <c r="A3563" s="429" t="s">
        <v>3043</v>
      </c>
      <c r="B3563" s="19" t="s">
        <v>3269</v>
      </c>
      <c r="C3563" s="19" t="s">
        <v>11410</v>
      </c>
      <c r="D3563" s="19" t="s">
        <v>53</v>
      </c>
      <c r="E3563" s="91" t="s">
        <v>11411</v>
      </c>
      <c r="F3563" s="19" t="s">
        <v>3584</v>
      </c>
      <c r="G3563" s="19" t="s">
        <v>1414</v>
      </c>
      <c r="H3563" s="97"/>
      <c r="I3563" s="97"/>
      <c r="J3563" s="97"/>
      <c r="K3563" s="97"/>
      <c r="L3563" s="97"/>
      <c r="M3563" s="97"/>
      <c r="N3563" s="97"/>
      <c r="O3563" s="247" t="s">
        <v>11412</v>
      </c>
      <c r="P3563" s="19" t="n">
        <v>1</v>
      </c>
      <c r="Q3563" s="15" t="s">
        <v>45</v>
      </c>
    </row>
    <row r="3564" customFormat="false" ht="22.35" hidden="false" customHeight="false" outlineLevel="0" collapsed="false">
      <c r="A3564" s="429" t="s">
        <v>3047</v>
      </c>
      <c r="B3564" s="19" t="s">
        <v>2405</v>
      </c>
      <c r="C3564" s="553" t="s">
        <v>11413</v>
      </c>
      <c r="D3564" s="29" t="s">
        <v>476</v>
      </c>
      <c r="E3564" s="19" t="s">
        <v>11414</v>
      </c>
      <c r="F3564" s="19" t="s">
        <v>3614</v>
      </c>
      <c r="G3564" s="750" t="n">
        <v>5700</v>
      </c>
      <c r="H3564" s="97"/>
      <c r="I3564" s="97"/>
      <c r="J3564" s="97"/>
      <c r="K3564" s="97"/>
      <c r="L3564" s="97"/>
      <c r="M3564" s="19" t="s">
        <v>11415</v>
      </c>
      <c r="N3564" s="20" t="n">
        <v>43368</v>
      </c>
      <c r="O3564" s="660" t="s">
        <v>10729</v>
      </c>
      <c r="P3564" s="19" t="n">
        <v>1</v>
      </c>
      <c r="Q3564" s="15" t="s">
        <v>45</v>
      </c>
    </row>
    <row r="3565" customFormat="false" ht="82.05" hidden="false" customHeight="false" outlineLevel="0" collapsed="false">
      <c r="A3565" s="429" t="s">
        <v>3053</v>
      </c>
      <c r="B3565" s="19" t="s">
        <v>848</v>
      </c>
      <c r="C3565" s="91" t="s">
        <v>11416</v>
      </c>
      <c r="D3565" s="19" t="s">
        <v>53</v>
      </c>
      <c r="E3565" s="91" t="s">
        <v>11417</v>
      </c>
      <c r="F3565" s="19" t="s">
        <v>48</v>
      </c>
      <c r="G3565" s="19" t="n">
        <v>4300</v>
      </c>
      <c r="H3565" s="97"/>
      <c r="I3565" s="97"/>
      <c r="J3565" s="97"/>
      <c r="K3565" s="97"/>
      <c r="M3565" s="24" t="s">
        <v>11418</v>
      </c>
      <c r="N3565" s="20" t="n">
        <v>43373</v>
      </c>
      <c r="O3565" s="660" t="s">
        <v>10478</v>
      </c>
      <c r="P3565" s="19" t="n">
        <v>1</v>
      </c>
      <c r="Q3565" s="15" t="s">
        <v>45</v>
      </c>
    </row>
    <row r="3566" customFormat="false" ht="55.2" hidden="false" customHeight="false" outlineLevel="0" collapsed="false">
      <c r="A3566" s="429" t="s">
        <v>3058</v>
      </c>
      <c r="B3566" s="19" t="s">
        <v>11419</v>
      </c>
      <c r="C3566" s="19" t="s">
        <v>11420</v>
      </c>
      <c r="D3566" s="29" t="s">
        <v>476</v>
      </c>
      <c r="E3566" s="19" t="s">
        <v>11421</v>
      </c>
      <c r="F3566" s="19" t="s">
        <v>6312</v>
      </c>
      <c r="G3566" s="97"/>
      <c r="H3566" s="97"/>
      <c r="I3566" s="97"/>
      <c r="J3566" s="97"/>
      <c r="K3566" s="97"/>
      <c r="L3566" s="97"/>
      <c r="M3566" s="97"/>
      <c r="N3566" s="97"/>
      <c r="O3566" s="137" t="s">
        <v>11422</v>
      </c>
      <c r="P3566" s="19" t="n">
        <v>1</v>
      </c>
      <c r="Q3566" s="15" t="s">
        <v>45</v>
      </c>
    </row>
    <row r="3567" customFormat="false" ht="28.35" hidden="false" customHeight="false" outlineLevel="0" collapsed="false">
      <c r="A3567" s="429" t="s">
        <v>3062</v>
      </c>
      <c r="B3567" s="150" t="n">
        <v>43392</v>
      </c>
      <c r="C3567" s="363" t="s">
        <v>11423</v>
      </c>
      <c r="D3567" s="29" t="s">
        <v>476</v>
      </c>
      <c r="E3567" s="91" t="s">
        <v>11424</v>
      </c>
      <c r="F3567" s="97"/>
      <c r="G3567" s="19" t="s">
        <v>2950</v>
      </c>
      <c r="H3567" s="97"/>
      <c r="I3567" s="97"/>
      <c r="J3567" s="97"/>
      <c r="K3567" s="97"/>
      <c r="L3567" s="97"/>
      <c r="M3567" s="97"/>
      <c r="N3567" s="97"/>
      <c r="O3567" s="191" t="s">
        <v>11425</v>
      </c>
      <c r="P3567" s="19" t="n">
        <v>1</v>
      </c>
      <c r="Q3567" s="15" t="s">
        <v>45</v>
      </c>
    </row>
    <row r="3568" customFormat="false" ht="79.85" hidden="false" customHeight="false" outlineLevel="0" collapsed="false">
      <c r="A3568" s="3" t="s">
        <v>34</v>
      </c>
      <c r="B3568" s="59" t="s">
        <v>1</v>
      </c>
      <c r="C3568" s="4" t="s">
        <v>35</v>
      </c>
      <c r="D3568" s="4" t="s">
        <v>3</v>
      </c>
      <c r="E3568" s="4" t="s">
        <v>1021</v>
      </c>
      <c r="F3568" s="5" t="s">
        <v>10096</v>
      </c>
      <c r="G3568" s="4" t="s">
        <v>38</v>
      </c>
      <c r="H3568" s="6" t="s">
        <v>39</v>
      </c>
      <c r="I3568" s="6"/>
      <c r="J3568" s="6"/>
      <c r="K3568" s="6" t="s">
        <v>40</v>
      </c>
      <c r="L3568" s="6"/>
      <c r="M3568" s="4" t="s">
        <v>41</v>
      </c>
      <c r="N3568" s="6" t="s">
        <v>42</v>
      </c>
      <c r="O3568" s="370" t="s">
        <v>43</v>
      </c>
      <c r="P3568" s="4" t="s">
        <v>44</v>
      </c>
      <c r="Q3568" s="15" t="s">
        <v>45</v>
      </c>
    </row>
    <row r="3569" customFormat="false" ht="15" hidden="false" customHeight="false" outlineLevel="0" collapsed="false">
      <c r="A3569" s="105" t="n">
        <v>43368</v>
      </c>
      <c r="B3569" s="465" t="s">
        <v>260</v>
      </c>
      <c r="C3569" s="9"/>
      <c r="D3569" s="9"/>
      <c r="E3569" s="10"/>
      <c r="F3569" s="11" t="n">
        <f aca="false">G3569+H3569+K3569</f>
        <v>602675704723050</v>
      </c>
      <c r="G3569" s="12" t="n">
        <f aca="false">SUM(G3570:G3591)</f>
        <v>54900</v>
      </c>
      <c r="H3569" s="115" t="n">
        <f aca="false">SUM(H3570:H3591)</f>
        <v>40950</v>
      </c>
      <c r="I3569" s="12"/>
      <c r="J3569" s="12"/>
      <c r="K3569" s="12" t="n">
        <f aca="false">SUM(K3570:K17493)</f>
        <v>602675704627200</v>
      </c>
      <c r="L3569" s="12"/>
      <c r="M3569" s="466"/>
      <c r="N3569" s="466"/>
      <c r="O3569" s="9"/>
      <c r="P3569" s="12" t="n">
        <f aca="false">SUM(P3570:P25518)</f>
        <v>2.41815706804617E+023</v>
      </c>
      <c r="Q3569" s="15" t="s">
        <v>45</v>
      </c>
    </row>
    <row r="3570" customFormat="false" ht="22.35" hidden="false" customHeight="false" outlineLevel="0" collapsed="false">
      <c r="A3570" s="348" t="s">
        <v>1810</v>
      </c>
      <c r="B3570" s="19" t="s">
        <v>11426</v>
      </c>
      <c r="C3570" s="19" t="s">
        <v>2328</v>
      </c>
      <c r="D3570" s="19" t="s">
        <v>2328</v>
      </c>
      <c r="E3570" s="19" t="s">
        <v>2328</v>
      </c>
      <c r="F3570" s="19" t="s">
        <v>2328</v>
      </c>
      <c r="G3570" s="19" t="s">
        <v>2328</v>
      </c>
      <c r="H3570" s="19" t="n">
        <v>19500</v>
      </c>
      <c r="I3570" s="97"/>
      <c r="J3570" s="97"/>
      <c r="K3570" s="97"/>
      <c r="L3570" s="97"/>
      <c r="M3570" s="19" t="s">
        <v>2328</v>
      </c>
      <c r="N3570" s="19" t="s">
        <v>2328</v>
      </c>
      <c r="O3570" s="660" t="s">
        <v>11427</v>
      </c>
      <c r="P3570" s="19" t="n">
        <v>1</v>
      </c>
      <c r="Q3570" s="15" t="s">
        <v>45</v>
      </c>
    </row>
    <row r="3571" customFormat="false" ht="68.65" hidden="false" customHeight="false" outlineLevel="0" collapsed="false">
      <c r="A3571" s="348" t="s">
        <v>1814</v>
      </c>
      <c r="B3571" s="110" t="n">
        <v>0.439583333333333</v>
      </c>
      <c r="C3571" s="19" t="s">
        <v>11428</v>
      </c>
      <c r="D3571" s="19" t="s">
        <v>110</v>
      </c>
      <c r="E3571" s="91" t="s">
        <v>11429</v>
      </c>
      <c r="F3571" s="19" t="s">
        <v>11430</v>
      </c>
      <c r="G3571" s="19"/>
      <c r="H3571" s="19" t="n">
        <v>15700</v>
      </c>
      <c r="I3571" s="97"/>
      <c r="J3571" s="97"/>
      <c r="K3571" s="97"/>
      <c r="L3571" s="97"/>
      <c r="M3571" s="19" t="s">
        <v>11431</v>
      </c>
      <c r="N3571" s="20" t="n">
        <v>43372</v>
      </c>
      <c r="O3571" s="282" t="s">
        <v>11432</v>
      </c>
      <c r="P3571" s="19" t="n">
        <v>1</v>
      </c>
      <c r="Q3571" s="15" t="s">
        <v>45</v>
      </c>
    </row>
    <row r="3572" customFormat="false" ht="68.65" hidden="false" customHeight="false" outlineLevel="0" collapsed="false">
      <c r="A3572" s="348" t="s">
        <v>1819</v>
      </c>
      <c r="B3572" s="19" t="s">
        <v>11433</v>
      </c>
      <c r="C3572" s="19" t="s">
        <v>11434</v>
      </c>
      <c r="D3572" s="19" t="s">
        <v>53</v>
      </c>
      <c r="E3572" s="91" t="s">
        <v>11435</v>
      </c>
      <c r="F3572" s="97"/>
      <c r="G3572" s="19" t="s">
        <v>1708</v>
      </c>
      <c r="H3572" s="97"/>
      <c r="I3572" s="97"/>
      <c r="J3572" s="97"/>
      <c r="K3572" s="97"/>
      <c r="L3572" s="97"/>
      <c r="M3572" s="97"/>
      <c r="N3572" s="97"/>
      <c r="O3572" s="297" t="s">
        <v>11436</v>
      </c>
      <c r="P3572" s="19" t="n">
        <v>1</v>
      </c>
      <c r="Q3572" s="15" t="s">
        <v>45</v>
      </c>
    </row>
    <row r="3573" customFormat="false" ht="13.8" hidden="false" customHeight="false" outlineLevel="0" collapsed="false">
      <c r="A3573" s="348" t="s">
        <v>1673</v>
      </c>
      <c r="B3573" s="19" t="s">
        <v>11437</v>
      </c>
      <c r="C3573" s="19" t="n">
        <v>89253704148</v>
      </c>
      <c r="D3573" s="19" t="s">
        <v>476</v>
      </c>
      <c r="E3573" s="19" t="s">
        <v>11438</v>
      </c>
      <c r="F3573" s="97"/>
      <c r="G3573" s="97"/>
      <c r="H3573" s="97"/>
      <c r="I3573" s="97"/>
      <c r="J3573" s="97"/>
      <c r="K3573" s="97"/>
      <c r="L3573" s="97"/>
      <c r="M3573" s="97"/>
      <c r="N3573" s="97"/>
      <c r="O3573" s="363" t="s">
        <v>11438</v>
      </c>
      <c r="P3573" s="19" t="n">
        <v>1</v>
      </c>
      <c r="Q3573" s="15" t="s">
        <v>45</v>
      </c>
    </row>
    <row r="3574" customFormat="false" ht="108.95" hidden="false" customHeight="false" outlineLevel="0" collapsed="false">
      <c r="A3574" s="348" t="s">
        <v>1678</v>
      </c>
      <c r="B3574" s="19" t="s">
        <v>556</v>
      </c>
      <c r="C3574" s="19" t="s">
        <v>11439</v>
      </c>
      <c r="D3574" s="19" t="s">
        <v>53</v>
      </c>
      <c r="E3574" s="91" t="s">
        <v>11440</v>
      </c>
      <c r="F3574" s="19" t="s">
        <v>4460</v>
      </c>
      <c r="G3574" s="19" t="n">
        <v>14000</v>
      </c>
      <c r="H3574" s="97"/>
      <c r="I3574" s="97"/>
      <c r="J3574" s="97"/>
      <c r="K3574" s="97"/>
      <c r="L3574" s="97"/>
      <c r="M3574" s="19" t="s">
        <v>11441</v>
      </c>
      <c r="N3574" s="20" t="n">
        <v>43372</v>
      </c>
      <c r="O3574" s="660" t="s">
        <v>10478</v>
      </c>
      <c r="P3574" s="19" t="n">
        <v>1</v>
      </c>
      <c r="Q3574" s="15" t="s">
        <v>45</v>
      </c>
    </row>
    <row r="3575" customFormat="false" ht="43.25" hidden="false" customHeight="false" outlineLevel="0" collapsed="false">
      <c r="A3575" s="121" t="s">
        <v>1732</v>
      </c>
      <c r="B3575" s="141" t="s">
        <v>3520</v>
      </c>
      <c r="C3575" s="141" t="s">
        <v>11442</v>
      </c>
      <c r="D3575" s="141" t="s">
        <v>476</v>
      </c>
      <c r="E3575" s="141" t="s">
        <v>11443</v>
      </c>
      <c r="F3575" s="141" t="s">
        <v>7697</v>
      </c>
      <c r="G3575" s="141" t="s">
        <v>134</v>
      </c>
      <c r="H3575" s="183"/>
      <c r="I3575" s="183"/>
      <c r="J3575" s="183"/>
      <c r="K3575" s="183"/>
      <c r="L3575" s="183"/>
      <c r="M3575" s="141" t="s">
        <v>11444</v>
      </c>
      <c r="N3575" s="184" t="n">
        <v>43368</v>
      </c>
      <c r="O3575" s="735" t="s">
        <v>11445</v>
      </c>
      <c r="P3575" s="19" t="n">
        <v>1</v>
      </c>
      <c r="Q3575" s="15" t="s">
        <v>45</v>
      </c>
    </row>
    <row r="3576" customFormat="false" ht="68.65" hidden="false" customHeight="false" outlineLevel="0" collapsed="false">
      <c r="A3576" s="348" t="s">
        <v>1833</v>
      </c>
      <c r="B3576" s="19" t="s">
        <v>1505</v>
      </c>
      <c r="C3576" s="19" t="s">
        <v>11446</v>
      </c>
      <c r="D3576" s="19" t="s">
        <v>53</v>
      </c>
      <c r="E3576" s="91" t="s">
        <v>11447</v>
      </c>
      <c r="F3576" s="19" t="s">
        <v>11448</v>
      </c>
      <c r="G3576" s="19" t="s">
        <v>5533</v>
      </c>
      <c r="H3576" s="97"/>
      <c r="I3576" s="97"/>
      <c r="J3576" s="97"/>
      <c r="K3576" s="97"/>
      <c r="L3576" s="97"/>
      <c r="M3576" s="97"/>
      <c r="N3576" s="97"/>
      <c r="O3576" s="494" t="s">
        <v>11449</v>
      </c>
      <c r="P3576" s="19" t="n">
        <v>1</v>
      </c>
      <c r="Q3576" s="15" t="s">
        <v>45</v>
      </c>
    </row>
    <row r="3577" customFormat="false" ht="28.35" hidden="false" customHeight="false" outlineLevel="0" collapsed="false">
      <c r="A3577" s="348" t="s">
        <v>1839</v>
      </c>
      <c r="B3577" s="19" t="s">
        <v>10420</v>
      </c>
      <c r="C3577" s="91" t="s">
        <v>11450</v>
      </c>
      <c r="D3577" s="91" t="s">
        <v>476</v>
      </c>
      <c r="E3577" s="91" t="s">
        <v>11451</v>
      </c>
      <c r="F3577" s="19" t="s">
        <v>11452</v>
      </c>
      <c r="G3577" s="19" t="n">
        <v>5100</v>
      </c>
      <c r="H3577" s="97"/>
      <c r="I3577" s="97"/>
      <c r="J3577" s="97"/>
      <c r="K3577" s="97"/>
      <c r="L3577" s="97"/>
      <c r="M3577" s="19" t="s">
        <v>11453</v>
      </c>
      <c r="N3577" s="20" t="n">
        <v>43369</v>
      </c>
      <c r="O3577" s="660" t="s">
        <v>10478</v>
      </c>
      <c r="P3577" s="19" t="n">
        <v>1</v>
      </c>
      <c r="Q3577" s="15" t="s">
        <v>45</v>
      </c>
    </row>
    <row r="3578" customFormat="false" ht="82.05" hidden="false" customHeight="false" outlineLevel="0" collapsed="false">
      <c r="A3578" s="348" t="s">
        <v>1746</v>
      </c>
      <c r="B3578" s="20" t="n">
        <v>43324</v>
      </c>
      <c r="C3578" s="19" t="n">
        <v>89163386136</v>
      </c>
      <c r="D3578" s="91" t="s">
        <v>476</v>
      </c>
      <c r="E3578" s="19" t="s">
        <v>11454</v>
      </c>
      <c r="F3578" s="19" t="s">
        <v>11455</v>
      </c>
      <c r="G3578" s="97"/>
      <c r="H3578" s="97"/>
      <c r="I3578" s="97"/>
      <c r="J3578" s="97"/>
      <c r="K3578" s="97"/>
      <c r="L3578" s="97"/>
      <c r="M3578" s="97"/>
      <c r="N3578" s="97"/>
      <c r="O3578" s="544" t="s">
        <v>11456</v>
      </c>
      <c r="P3578" s="19" t="n">
        <v>1</v>
      </c>
      <c r="Q3578" s="15" t="s">
        <v>45</v>
      </c>
    </row>
    <row r="3579" customFormat="false" ht="122.35" hidden="false" customHeight="false" outlineLevel="0" collapsed="false">
      <c r="A3579" s="348" t="s">
        <v>1696</v>
      </c>
      <c r="B3579" s="19" t="s">
        <v>284</v>
      </c>
      <c r="C3579" s="91" t="s">
        <v>11457</v>
      </c>
      <c r="D3579" s="19" t="s">
        <v>53</v>
      </c>
      <c r="E3579" s="91" t="s">
        <v>11458</v>
      </c>
      <c r="F3579" s="19" t="s">
        <v>11448</v>
      </c>
      <c r="G3579" s="19" t="n">
        <v>5400</v>
      </c>
      <c r="H3579" s="97"/>
      <c r="I3579" s="97"/>
      <c r="J3579" s="97"/>
      <c r="K3579" s="97"/>
      <c r="L3579" s="97"/>
      <c r="M3579" s="19" t="s">
        <v>11459</v>
      </c>
      <c r="N3579" s="20" t="n">
        <v>43369</v>
      </c>
      <c r="O3579" s="660" t="s">
        <v>10478</v>
      </c>
      <c r="P3579" s="19" t="n">
        <v>1</v>
      </c>
      <c r="Q3579" s="15" t="s">
        <v>45</v>
      </c>
    </row>
    <row r="3580" customFormat="false" ht="41.75" hidden="false" customHeight="false" outlineLevel="0" collapsed="false">
      <c r="A3580" s="348" t="s">
        <v>1758</v>
      </c>
      <c r="B3580" s="19" t="s">
        <v>4412</v>
      </c>
      <c r="C3580" s="91" t="s">
        <v>11460</v>
      </c>
      <c r="D3580" s="91" t="s">
        <v>476</v>
      </c>
      <c r="E3580" s="19" t="s">
        <v>11461</v>
      </c>
      <c r="F3580" s="19" t="s">
        <v>11462</v>
      </c>
      <c r="G3580" s="19" t="s">
        <v>6237</v>
      </c>
      <c r="H3580" s="97"/>
      <c r="I3580" s="97"/>
      <c r="J3580" s="97"/>
      <c r="K3580" s="97"/>
      <c r="L3580" s="97"/>
      <c r="M3580" s="97"/>
      <c r="N3580" s="97"/>
      <c r="O3580" s="137" t="s">
        <v>11463</v>
      </c>
      <c r="P3580" s="19" t="n">
        <v>1</v>
      </c>
      <c r="Q3580" s="15" t="s">
        <v>45</v>
      </c>
    </row>
    <row r="3581" customFormat="false" ht="68.65" hidden="false" customHeight="false" outlineLevel="0" collapsed="false">
      <c r="A3581" s="348" t="s">
        <v>1761</v>
      </c>
      <c r="B3581" s="150" t="n">
        <v>43386</v>
      </c>
      <c r="C3581" s="19" t="s">
        <v>11464</v>
      </c>
      <c r="D3581" s="91" t="s">
        <v>476</v>
      </c>
      <c r="E3581" s="19" t="s">
        <v>11465</v>
      </c>
      <c r="F3581" s="19" t="s">
        <v>11466</v>
      </c>
      <c r="G3581" s="19" t="s">
        <v>2950</v>
      </c>
      <c r="H3581" s="97"/>
      <c r="I3581" s="97"/>
      <c r="J3581" s="97"/>
      <c r="K3581" s="97"/>
      <c r="L3581" s="97"/>
      <c r="M3581" s="97"/>
      <c r="N3581" s="97"/>
      <c r="O3581" s="544" t="s">
        <v>11467</v>
      </c>
      <c r="P3581" s="19" t="n">
        <v>1</v>
      </c>
      <c r="Q3581" s="15" t="s">
        <v>45</v>
      </c>
    </row>
    <row r="3582" customFormat="false" ht="108.95" hidden="false" customHeight="false" outlineLevel="0" collapsed="false">
      <c r="A3582" s="348" t="s">
        <v>1765</v>
      </c>
      <c r="B3582" s="19" t="s">
        <v>227</v>
      </c>
      <c r="C3582" s="91" t="s">
        <v>11468</v>
      </c>
      <c r="D3582" s="91" t="s">
        <v>53</v>
      </c>
      <c r="E3582" s="91" t="s">
        <v>11469</v>
      </c>
      <c r="F3582" s="91" t="s">
        <v>7108</v>
      </c>
      <c r="G3582" s="122" t="n">
        <f aca="false">8400-1300</f>
        <v>7100</v>
      </c>
      <c r="H3582" s="97"/>
      <c r="I3582" s="97"/>
      <c r="J3582" s="97"/>
      <c r="K3582" s="97"/>
      <c r="L3582" s="97"/>
      <c r="M3582" s="19" t="s">
        <v>11470</v>
      </c>
      <c r="N3582" s="20" t="n">
        <v>43369</v>
      </c>
      <c r="O3582" s="660" t="s">
        <v>10478</v>
      </c>
      <c r="P3582" s="19" t="n">
        <v>1</v>
      </c>
      <c r="Q3582" s="15" t="s">
        <v>45</v>
      </c>
    </row>
    <row r="3583" customFormat="false" ht="95.5" hidden="false" customHeight="false" outlineLevel="0" collapsed="false">
      <c r="A3583" s="348" t="s">
        <v>4300</v>
      </c>
      <c r="B3583" s="19" t="s">
        <v>708</v>
      </c>
      <c r="C3583" s="113" t="s">
        <v>11471</v>
      </c>
      <c r="D3583" s="91" t="s">
        <v>53</v>
      </c>
      <c r="E3583" s="91" t="s">
        <v>11472</v>
      </c>
      <c r="F3583" s="19" t="s">
        <v>48</v>
      </c>
      <c r="G3583" s="97"/>
      <c r="H3583" s="97"/>
      <c r="I3583" s="97"/>
      <c r="J3583" s="97"/>
      <c r="K3583" s="97"/>
      <c r="L3583" s="97"/>
      <c r="M3583" s="97"/>
      <c r="N3583" s="97"/>
      <c r="O3583" s="247" t="s">
        <v>11473</v>
      </c>
      <c r="P3583" s="19" t="n">
        <v>1</v>
      </c>
      <c r="Q3583" s="15" t="s">
        <v>45</v>
      </c>
    </row>
    <row r="3584" customFormat="false" ht="22.35" hidden="false" customHeight="false" outlineLevel="0" collapsed="false">
      <c r="A3584" s="348" t="s">
        <v>4304</v>
      </c>
      <c r="B3584" s="20" t="n">
        <v>43235</v>
      </c>
      <c r="C3584" s="19" t="s">
        <v>11474</v>
      </c>
      <c r="D3584" s="91" t="s">
        <v>53</v>
      </c>
      <c r="E3584" s="91" t="s">
        <v>11475</v>
      </c>
      <c r="F3584" s="19" t="s">
        <v>4460</v>
      </c>
      <c r="G3584" s="19" t="n">
        <v>9800</v>
      </c>
      <c r="H3584" s="97"/>
      <c r="I3584" s="97"/>
      <c r="J3584" s="97"/>
      <c r="K3584" s="97"/>
      <c r="L3584" s="97"/>
      <c r="M3584" s="19" t="s">
        <v>11476</v>
      </c>
      <c r="N3584" s="20" t="n">
        <v>43372</v>
      </c>
      <c r="O3584" s="660" t="s">
        <v>10478</v>
      </c>
      <c r="P3584" s="19" t="n">
        <v>1</v>
      </c>
      <c r="Q3584" s="15" t="s">
        <v>45</v>
      </c>
    </row>
    <row r="3585" customFormat="false" ht="22.35" hidden="false" customHeight="false" outlineLevel="0" collapsed="false">
      <c r="A3585" s="348" t="s">
        <v>4309</v>
      </c>
      <c r="B3585" s="19" t="s">
        <v>78</v>
      </c>
      <c r="C3585" s="19" t="s">
        <v>11477</v>
      </c>
      <c r="D3585" s="91" t="s">
        <v>53</v>
      </c>
      <c r="E3585" s="91" t="s">
        <v>11478</v>
      </c>
      <c r="F3585" s="19" t="s">
        <v>5574</v>
      </c>
      <c r="G3585" s="19" t="s">
        <v>1011</v>
      </c>
      <c r="H3585" s="97"/>
      <c r="I3585" s="97"/>
      <c r="J3585" s="97"/>
      <c r="K3585" s="97"/>
      <c r="L3585" s="97"/>
      <c r="M3585" s="19" t="s">
        <v>11479</v>
      </c>
      <c r="N3585" s="97"/>
      <c r="O3585" s="660" t="s">
        <v>10478</v>
      </c>
      <c r="P3585" s="19" t="n">
        <v>1</v>
      </c>
      <c r="Q3585" s="15" t="s">
        <v>45</v>
      </c>
    </row>
    <row r="3586" customFormat="false" ht="22.35" hidden="false" customHeight="false" outlineLevel="0" collapsed="false">
      <c r="A3586" s="19" t="s">
        <v>11480</v>
      </c>
      <c r="B3586" s="19" t="s">
        <v>11480</v>
      </c>
      <c r="C3586" s="19" t="s">
        <v>11480</v>
      </c>
      <c r="D3586" s="19" t="s">
        <v>11480</v>
      </c>
      <c r="E3586" s="19" t="s">
        <v>11480</v>
      </c>
      <c r="F3586" s="19" t="s">
        <v>11480</v>
      </c>
      <c r="G3586" s="97"/>
      <c r="H3586" s="30" t="n">
        <v>5750</v>
      </c>
      <c r="I3586" s="97"/>
      <c r="J3586" s="97"/>
      <c r="K3586" s="97"/>
      <c r="L3586" s="97"/>
      <c r="M3586" s="97"/>
      <c r="N3586" s="97"/>
      <c r="O3586" s="660" t="s">
        <v>10478</v>
      </c>
      <c r="P3586" s="19" t="n">
        <v>1</v>
      </c>
      <c r="Q3586" s="15" t="s">
        <v>45</v>
      </c>
    </row>
    <row r="3587" customFormat="false" ht="14.9" hidden="false" customHeight="false" outlineLevel="0" collapsed="false">
      <c r="A3587" s="348" t="s">
        <v>1781</v>
      </c>
      <c r="B3587" s="150" t="n">
        <v>43389</v>
      </c>
      <c r="C3587" s="19" t="s">
        <v>11481</v>
      </c>
      <c r="D3587" s="91" t="s">
        <v>476</v>
      </c>
      <c r="E3587" s="19" t="s">
        <v>11482</v>
      </c>
      <c r="F3587" s="97"/>
      <c r="G3587" s="19" t="s">
        <v>3615</v>
      </c>
      <c r="H3587" s="97"/>
      <c r="I3587" s="97"/>
      <c r="J3587" s="97"/>
      <c r="K3587" s="97"/>
      <c r="L3587" s="97"/>
      <c r="M3587" s="97"/>
      <c r="N3587" s="97"/>
      <c r="O3587" s="191" t="s">
        <v>11483</v>
      </c>
      <c r="P3587" s="19" t="n">
        <v>1</v>
      </c>
      <c r="Q3587" s="15" t="s">
        <v>45</v>
      </c>
    </row>
    <row r="3588" customFormat="false" ht="41.75" hidden="false" customHeight="false" outlineLevel="0" collapsed="false">
      <c r="A3588" s="348" t="s">
        <v>1914</v>
      </c>
      <c r="B3588" s="97"/>
      <c r="C3588" s="19" t="s">
        <v>11484</v>
      </c>
      <c r="D3588" s="97"/>
      <c r="E3588" s="91" t="s">
        <v>11485</v>
      </c>
      <c r="F3588" s="97"/>
      <c r="G3588" s="97"/>
      <c r="H3588" s="97"/>
      <c r="I3588" s="97"/>
      <c r="J3588" s="97"/>
      <c r="K3588" s="97"/>
      <c r="L3588" s="97"/>
      <c r="M3588" s="97"/>
      <c r="N3588" s="97"/>
      <c r="O3588" s="494" t="s">
        <v>11486</v>
      </c>
      <c r="P3588" s="19" t="n">
        <v>1</v>
      </c>
      <c r="Q3588" s="15" t="s">
        <v>45</v>
      </c>
    </row>
    <row r="3589" customFormat="false" ht="28.35" hidden="false" customHeight="false" outlineLevel="0" collapsed="false">
      <c r="A3589" s="348" t="s">
        <v>1917</v>
      </c>
      <c r="B3589" s="19" t="s">
        <v>691</v>
      </c>
      <c r="C3589" s="628" t="s">
        <v>11487</v>
      </c>
      <c r="D3589" s="91" t="s">
        <v>476</v>
      </c>
      <c r="E3589" s="91" t="s">
        <v>11488</v>
      </c>
      <c r="F3589" s="19" t="s">
        <v>11489</v>
      </c>
      <c r="G3589" s="19" t="n">
        <v>4300</v>
      </c>
      <c r="H3589" s="97"/>
      <c r="I3589" s="97"/>
      <c r="J3589" s="97"/>
      <c r="K3589" s="97"/>
      <c r="L3589" s="97"/>
      <c r="M3589" s="19" t="s">
        <v>11490</v>
      </c>
      <c r="N3589" s="20" t="n">
        <v>43369</v>
      </c>
      <c r="O3589" s="660" t="s">
        <v>10478</v>
      </c>
      <c r="P3589" s="19" t="n">
        <v>1</v>
      </c>
      <c r="Q3589" s="15" t="s">
        <v>45</v>
      </c>
    </row>
    <row r="3590" customFormat="false" ht="14.9" hidden="false" customHeight="false" outlineLevel="0" collapsed="false">
      <c r="A3590" s="348" t="s">
        <v>3008</v>
      </c>
      <c r="B3590" s="20" t="n">
        <v>43148</v>
      </c>
      <c r="C3590" s="19" t="n">
        <v>89104284455</v>
      </c>
      <c r="D3590" s="91" t="s">
        <v>476</v>
      </c>
      <c r="E3590" s="19" t="s">
        <v>11491</v>
      </c>
      <c r="F3590" s="19" t="s">
        <v>11492</v>
      </c>
      <c r="G3590" s="19" t="s">
        <v>8976</v>
      </c>
      <c r="H3590" s="97"/>
      <c r="I3590" s="97"/>
      <c r="J3590" s="97"/>
      <c r="K3590" s="97"/>
      <c r="L3590" s="97"/>
      <c r="M3590" s="97"/>
      <c r="N3590" s="97"/>
      <c r="O3590" s="363" t="s">
        <v>11493</v>
      </c>
      <c r="P3590" s="19" t="n">
        <v>1</v>
      </c>
      <c r="Q3590" s="15" t="s">
        <v>45</v>
      </c>
    </row>
    <row r="3591" customFormat="false" ht="135.8" hidden="false" customHeight="false" outlineLevel="0" collapsed="false">
      <c r="A3591" s="348" t="s">
        <v>3012</v>
      </c>
      <c r="B3591" s="19" t="s">
        <v>606</v>
      </c>
      <c r="C3591" s="91" t="s">
        <v>11494</v>
      </c>
      <c r="D3591" s="91" t="s">
        <v>53</v>
      </c>
      <c r="E3591" s="91" t="s">
        <v>11495</v>
      </c>
      <c r="F3591" s="19" t="s">
        <v>11496</v>
      </c>
      <c r="G3591" s="19" t="n">
        <v>9200</v>
      </c>
      <c r="H3591" s="97"/>
      <c r="I3591" s="97"/>
      <c r="J3591" s="97"/>
      <c r="K3591" s="97"/>
      <c r="L3591" s="97"/>
      <c r="M3591" s="19" t="s">
        <v>11497</v>
      </c>
      <c r="N3591" s="20" t="n">
        <v>43372</v>
      </c>
      <c r="O3591" s="660" t="s">
        <v>10478</v>
      </c>
      <c r="P3591" s="19" t="n">
        <v>1</v>
      </c>
      <c r="Q3591" s="15" t="s">
        <v>45</v>
      </c>
    </row>
    <row r="3592" customFormat="false" ht="79.85" hidden="false" customHeight="false" outlineLevel="0" collapsed="false">
      <c r="A3592" s="3" t="s">
        <v>34</v>
      </c>
      <c r="B3592" s="59" t="s">
        <v>1</v>
      </c>
      <c r="C3592" s="4" t="s">
        <v>35</v>
      </c>
      <c r="D3592" s="4" t="s">
        <v>3</v>
      </c>
      <c r="E3592" s="4" t="s">
        <v>1021</v>
      </c>
      <c r="F3592" s="5" t="s">
        <v>10096</v>
      </c>
      <c r="G3592" s="4" t="s">
        <v>38</v>
      </c>
      <c r="H3592" s="6" t="s">
        <v>39</v>
      </c>
      <c r="I3592" s="6"/>
      <c r="J3592" s="6"/>
      <c r="K3592" s="6" t="s">
        <v>40</v>
      </c>
      <c r="L3592" s="6"/>
      <c r="M3592" s="6" t="s">
        <v>41</v>
      </c>
      <c r="N3592" s="6" t="s">
        <v>42</v>
      </c>
      <c r="O3592" s="370" t="s">
        <v>43</v>
      </c>
      <c r="P3592" s="4" t="s">
        <v>44</v>
      </c>
      <c r="Q3592" s="15" t="s">
        <v>45</v>
      </c>
    </row>
    <row r="3593" customFormat="false" ht="15" hidden="false" customHeight="false" outlineLevel="0" collapsed="false">
      <c r="A3593" s="105" t="n">
        <v>43369</v>
      </c>
      <c r="B3593" s="465" t="s">
        <v>311</v>
      </c>
      <c r="C3593" s="9"/>
      <c r="D3593" s="9"/>
      <c r="E3593" s="10"/>
      <c r="F3593" s="11" t="n">
        <f aca="false">G3593+H3593+K3593</f>
        <v>301337852390200</v>
      </c>
      <c r="G3593" s="12" t="n">
        <f aca="false">SUM(G3594:G3618)</f>
        <v>72800</v>
      </c>
      <c r="H3593" s="115" t="n">
        <f aca="false">SUM(H3594:H3618)</f>
        <v>3800</v>
      </c>
      <c r="I3593" s="12"/>
      <c r="J3593" s="12"/>
      <c r="K3593" s="12" t="n">
        <f aca="false">SUM(K3594:K17517)</f>
        <v>301337852313600</v>
      </c>
      <c r="L3593" s="12"/>
      <c r="M3593" s="466"/>
      <c r="N3593" s="466"/>
      <c r="O3593" s="9"/>
      <c r="P3593" s="12" t="n">
        <f aca="false">SUM(P3594:P25542)</f>
        <v>1.20907853402308E+023</v>
      </c>
      <c r="Q3593" s="15" t="s">
        <v>45</v>
      </c>
    </row>
    <row r="3594" customFormat="false" ht="14.9" hidden="false" customHeight="false" outlineLevel="0" collapsed="false">
      <c r="A3594" s="348" t="s">
        <v>1810</v>
      </c>
      <c r="B3594" s="20" t="n">
        <v>43229</v>
      </c>
      <c r="C3594" s="19" t="s">
        <v>11498</v>
      </c>
      <c r="D3594" s="91" t="s">
        <v>476</v>
      </c>
      <c r="E3594" s="19" t="s">
        <v>11499</v>
      </c>
      <c r="F3594" s="19" t="s">
        <v>11500</v>
      </c>
      <c r="G3594" s="19" t="n">
        <v>10600</v>
      </c>
      <c r="H3594" s="97"/>
      <c r="I3594" s="97"/>
      <c r="J3594" s="97"/>
      <c r="K3594" s="97"/>
      <c r="L3594" s="97"/>
      <c r="M3594" s="30" t="s">
        <v>11501</v>
      </c>
      <c r="N3594" s="20" t="n">
        <v>43370</v>
      </c>
      <c r="O3594" s="139" t="s">
        <v>11502</v>
      </c>
      <c r="P3594" s="19" t="n">
        <v>1</v>
      </c>
      <c r="Q3594" s="15" t="s">
        <v>45</v>
      </c>
    </row>
    <row r="3595" customFormat="false" ht="22.35" hidden="false" customHeight="false" outlineLevel="0" collapsed="false">
      <c r="A3595" s="348" t="s">
        <v>1814</v>
      </c>
      <c r="B3595" s="110" t="n">
        <v>0.385416666666667</v>
      </c>
      <c r="C3595" s="19" t="s">
        <v>11503</v>
      </c>
      <c r="D3595" s="19" t="s">
        <v>110</v>
      </c>
      <c r="E3595" s="19" t="s">
        <v>11504</v>
      </c>
      <c r="F3595" s="19" t="s">
        <v>11505</v>
      </c>
      <c r="G3595" s="19" t="n">
        <v>8800</v>
      </c>
      <c r="H3595" s="97"/>
      <c r="I3595" s="97"/>
      <c r="J3595" s="97"/>
      <c r="K3595" s="97"/>
      <c r="L3595" s="97"/>
      <c r="M3595" s="30" t="s">
        <v>11506</v>
      </c>
      <c r="N3595" s="20" t="n">
        <v>43370</v>
      </c>
      <c r="O3595" s="660" t="s">
        <v>10478</v>
      </c>
      <c r="P3595" s="19" t="n">
        <v>1</v>
      </c>
      <c r="Q3595" s="15" t="s">
        <v>45</v>
      </c>
    </row>
    <row r="3596" customFormat="false" ht="135.8" hidden="false" customHeight="false" outlineLevel="0" collapsed="false">
      <c r="A3596" s="348" t="s">
        <v>1819</v>
      </c>
      <c r="B3596" s="19" t="s">
        <v>1865</v>
      </c>
      <c r="C3596" s="19" t="s">
        <v>11507</v>
      </c>
      <c r="D3596" s="91" t="s">
        <v>53</v>
      </c>
      <c r="E3596" s="91" t="s">
        <v>11508</v>
      </c>
      <c r="F3596" s="19" t="s">
        <v>4852</v>
      </c>
      <c r="G3596" s="19" t="n">
        <v>3900</v>
      </c>
      <c r="H3596" s="97"/>
      <c r="I3596" s="97"/>
      <c r="J3596" s="97"/>
      <c r="K3596" s="97"/>
      <c r="L3596" s="97"/>
      <c r="M3596" s="30" t="s">
        <v>11509</v>
      </c>
      <c r="N3596" s="20" t="n">
        <v>43369</v>
      </c>
      <c r="O3596" s="660" t="s">
        <v>10478</v>
      </c>
      <c r="P3596" s="19" t="n">
        <v>1</v>
      </c>
      <c r="Q3596" s="15" t="s">
        <v>45</v>
      </c>
    </row>
    <row r="3597" customFormat="false" ht="55.2" hidden="false" customHeight="false" outlineLevel="0" collapsed="false">
      <c r="A3597" s="348" t="s">
        <v>1673</v>
      </c>
      <c r="B3597" s="19" t="s">
        <v>3448</v>
      </c>
      <c r="C3597" s="19" t="s">
        <v>11510</v>
      </c>
      <c r="D3597" s="91" t="s">
        <v>476</v>
      </c>
      <c r="E3597" s="91" t="s">
        <v>11511</v>
      </c>
      <c r="F3597" s="19" t="s">
        <v>4415</v>
      </c>
      <c r="G3597" s="97"/>
      <c r="H3597" s="97"/>
      <c r="I3597" s="97"/>
      <c r="J3597" s="97"/>
      <c r="K3597" s="97"/>
      <c r="L3597" s="97"/>
      <c r="M3597" s="97"/>
      <c r="N3597" s="97"/>
      <c r="O3597" s="544" t="s">
        <v>11512</v>
      </c>
      <c r="P3597" s="19" t="n">
        <v>1</v>
      </c>
      <c r="Q3597" s="15" t="s">
        <v>45</v>
      </c>
    </row>
    <row r="3598" customFormat="false" ht="22.35" hidden="false" customHeight="false" outlineLevel="0" collapsed="false">
      <c r="A3598" s="30" t="s">
        <v>11513</v>
      </c>
      <c r="B3598" s="30" t="s">
        <v>11513</v>
      </c>
      <c r="C3598" s="30" t="s">
        <v>11513</v>
      </c>
      <c r="D3598" s="30" t="s">
        <v>11513</v>
      </c>
      <c r="E3598" s="30" t="s">
        <v>11513</v>
      </c>
      <c r="F3598" s="30" t="s">
        <v>11513</v>
      </c>
      <c r="G3598" s="30"/>
      <c r="H3598" s="19" t="n">
        <v>3800</v>
      </c>
      <c r="I3598" s="97"/>
      <c r="J3598" s="97"/>
      <c r="K3598" s="97"/>
      <c r="L3598" s="97"/>
      <c r="M3598" s="30" t="s">
        <v>11513</v>
      </c>
      <c r="N3598" s="20" t="n">
        <v>43371</v>
      </c>
      <c r="O3598" s="660" t="s">
        <v>10478</v>
      </c>
      <c r="P3598" s="19" t="n">
        <v>1</v>
      </c>
      <c r="Q3598" s="15" t="s">
        <v>45</v>
      </c>
    </row>
    <row r="3599" customFormat="false" ht="108.95" hidden="false" customHeight="false" outlineLevel="0" collapsed="false">
      <c r="A3599" s="348" t="s">
        <v>1678</v>
      </c>
      <c r="B3599" s="19" t="s">
        <v>556</v>
      </c>
      <c r="C3599" s="19" t="s">
        <v>11514</v>
      </c>
      <c r="D3599" s="91" t="s">
        <v>53</v>
      </c>
      <c r="E3599" s="91" t="s">
        <v>11515</v>
      </c>
      <c r="F3599" s="19" t="s">
        <v>48</v>
      </c>
      <c r="G3599" s="19" t="s">
        <v>4506</v>
      </c>
      <c r="H3599" s="97"/>
      <c r="I3599" s="97"/>
      <c r="J3599" s="97"/>
      <c r="K3599" s="97"/>
      <c r="L3599" s="97"/>
      <c r="M3599" s="97"/>
      <c r="N3599" s="97"/>
      <c r="O3599" s="247" t="s">
        <v>11516</v>
      </c>
      <c r="P3599" s="19" t="n">
        <v>1</v>
      </c>
      <c r="Q3599" s="15" t="s">
        <v>45</v>
      </c>
    </row>
    <row r="3600" customFormat="false" ht="22.35" hidden="false" customHeight="false" outlineLevel="0" collapsed="false">
      <c r="A3600" s="348" t="s">
        <v>1732</v>
      </c>
      <c r="B3600" s="19" t="s">
        <v>11517</v>
      </c>
      <c r="C3600" s="19" t="s">
        <v>11518</v>
      </c>
      <c r="D3600" s="91" t="s">
        <v>476</v>
      </c>
      <c r="E3600" s="19" t="s">
        <v>11519</v>
      </c>
      <c r="F3600" s="19" t="s">
        <v>10058</v>
      </c>
      <c r="G3600" s="750" t="n">
        <v>2500</v>
      </c>
      <c r="H3600" s="97"/>
      <c r="I3600" s="97"/>
      <c r="J3600" s="97"/>
      <c r="K3600" s="97"/>
      <c r="L3600" s="97"/>
      <c r="M3600" s="91" t="s">
        <v>11520</v>
      </c>
      <c r="N3600" s="20" t="n">
        <v>43369</v>
      </c>
      <c r="O3600" s="660" t="s">
        <v>10478</v>
      </c>
      <c r="P3600" s="19" t="n">
        <v>1</v>
      </c>
      <c r="Q3600" s="15" t="s">
        <v>45</v>
      </c>
    </row>
    <row r="3601" customFormat="false" ht="108.95" hidden="false" customHeight="false" outlineLevel="0" collapsed="false">
      <c r="A3601" s="348" t="s">
        <v>1833</v>
      </c>
      <c r="B3601" s="19" t="s">
        <v>1252</v>
      </c>
      <c r="C3601" s="19" t="s">
        <v>11521</v>
      </c>
      <c r="D3601" s="91" t="s">
        <v>53</v>
      </c>
      <c r="E3601" s="91" t="s">
        <v>11522</v>
      </c>
      <c r="F3601" s="19" t="s">
        <v>5986</v>
      </c>
      <c r="G3601" s="19" t="n">
        <v>4700</v>
      </c>
      <c r="H3601" s="97"/>
      <c r="I3601" s="97"/>
      <c r="J3601" s="97"/>
      <c r="K3601" s="97"/>
      <c r="L3601" s="97"/>
      <c r="M3601" s="19" t="s">
        <v>11523</v>
      </c>
      <c r="N3601" s="20" t="n">
        <v>43371</v>
      </c>
      <c r="O3601" s="660" t="s">
        <v>10478</v>
      </c>
      <c r="P3601" s="19" t="n">
        <v>1</v>
      </c>
      <c r="Q3601" s="15" t="s">
        <v>45</v>
      </c>
    </row>
    <row r="3602" customFormat="false" ht="42" hidden="false" customHeight="true" outlineLevel="0" collapsed="false">
      <c r="A3602" s="348" t="s">
        <v>1839</v>
      </c>
      <c r="B3602" s="20" t="n">
        <v>43143</v>
      </c>
      <c r="C3602" s="19" t="s">
        <v>11524</v>
      </c>
      <c r="D3602" s="30" t="s">
        <v>11525</v>
      </c>
      <c r="E3602" s="91" t="s">
        <v>11526</v>
      </c>
      <c r="F3602" s="97"/>
      <c r="G3602" s="19" t="s">
        <v>1464</v>
      </c>
      <c r="H3602" s="97"/>
      <c r="I3602" s="97"/>
      <c r="J3602" s="97"/>
      <c r="K3602" s="97"/>
      <c r="L3602" s="97"/>
      <c r="M3602" s="97"/>
      <c r="N3602" s="97"/>
      <c r="O3602" s="337" t="s">
        <v>11527</v>
      </c>
      <c r="P3602" s="19" t="n">
        <v>1</v>
      </c>
      <c r="Q3602" s="15" t="s">
        <v>45</v>
      </c>
    </row>
    <row r="3603" customFormat="false" ht="28.5" hidden="false" customHeight="true" outlineLevel="0" collapsed="false">
      <c r="A3603" s="348" t="s">
        <v>1746</v>
      </c>
      <c r="B3603" s="150" t="n">
        <v>43446</v>
      </c>
      <c r="C3603" s="19" t="s">
        <v>11528</v>
      </c>
      <c r="D3603" s="30" t="s">
        <v>11525</v>
      </c>
      <c r="E3603" s="19" t="s">
        <v>11529</v>
      </c>
      <c r="F3603" s="97"/>
      <c r="G3603" s="19" t="s">
        <v>1011</v>
      </c>
      <c r="H3603" s="97"/>
      <c r="I3603" s="97"/>
      <c r="J3603" s="97"/>
      <c r="K3603" s="97"/>
      <c r="L3603" s="97"/>
      <c r="M3603" s="97"/>
      <c r="N3603" s="97"/>
      <c r="O3603" s="154" t="s">
        <v>11530</v>
      </c>
      <c r="P3603" s="19" t="n">
        <v>1</v>
      </c>
      <c r="Q3603" s="15" t="s">
        <v>45</v>
      </c>
    </row>
    <row r="3604" customFormat="false" ht="95.5" hidden="false" customHeight="false" outlineLevel="0" collapsed="false">
      <c r="A3604" s="348" t="s">
        <v>1696</v>
      </c>
      <c r="B3604" s="19" t="s">
        <v>122</v>
      </c>
      <c r="C3604" s="363" t="s">
        <v>11531</v>
      </c>
      <c r="D3604" s="91" t="s">
        <v>53</v>
      </c>
      <c r="E3604" s="91" t="s">
        <v>11532</v>
      </c>
      <c r="F3604" s="19" t="s">
        <v>5986</v>
      </c>
      <c r="G3604" s="19" t="n">
        <v>6400</v>
      </c>
      <c r="H3604" s="97"/>
      <c r="I3604" s="97"/>
      <c r="J3604" s="97"/>
      <c r="K3604" s="97"/>
      <c r="L3604" s="97"/>
      <c r="M3604" s="19" t="s">
        <v>11533</v>
      </c>
      <c r="N3604" s="20" t="n">
        <v>43371</v>
      </c>
      <c r="O3604" s="660" t="s">
        <v>10478</v>
      </c>
      <c r="P3604" s="19" t="n">
        <v>1</v>
      </c>
      <c r="Q3604" s="15" t="s">
        <v>45</v>
      </c>
    </row>
    <row r="3605" customFormat="false" ht="55.2" hidden="false" customHeight="false" outlineLevel="0" collapsed="false">
      <c r="A3605" s="348" t="s">
        <v>1758</v>
      </c>
      <c r="B3605" s="19" t="s">
        <v>4711</v>
      </c>
      <c r="C3605" s="19" t="s">
        <v>11534</v>
      </c>
      <c r="D3605" s="30" t="s">
        <v>11535</v>
      </c>
      <c r="E3605" s="204" t="s">
        <v>11536</v>
      </c>
      <c r="F3605" s="19" t="s">
        <v>48</v>
      </c>
      <c r="G3605" s="19" t="n">
        <v>5000</v>
      </c>
      <c r="H3605" s="97"/>
      <c r="I3605" s="97"/>
      <c r="J3605" s="97"/>
      <c r="K3605" s="97"/>
      <c r="L3605" s="97"/>
      <c r="M3605" s="19" t="s">
        <v>11537</v>
      </c>
      <c r="N3605" s="20" t="n">
        <v>43370</v>
      </c>
      <c r="O3605" s="660" t="s">
        <v>10478</v>
      </c>
      <c r="P3605" s="19" t="n">
        <v>1</v>
      </c>
      <c r="Q3605" s="15" t="s">
        <v>45</v>
      </c>
    </row>
    <row r="3606" customFormat="false" ht="85.05" hidden="false" customHeight="false" outlineLevel="0" collapsed="false">
      <c r="A3606" s="348" t="s">
        <v>1761</v>
      </c>
      <c r="B3606" s="19" t="s">
        <v>4711</v>
      </c>
      <c r="C3606" s="19" t="s">
        <v>11538</v>
      </c>
      <c r="D3606" s="30" t="s">
        <v>11525</v>
      </c>
      <c r="E3606" s="19" t="s">
        <v>11539</v>
      </c>
      <c r="F3606" s="19" t="s">
        <v>11540</v>
      </c>
      <c r="G3606" s="19" t="s">
        <v>248</v>
      </c>
      <c r="H3606" s="97"/>
      <c r="I3606" s="97"/>
      <c r="J3606" s="97"/>
      <c r="K3606" s="97"/>
      <c r="L3606" s="97"/>
      <c r="M3606" s="97"/>
      <c r="N3606" s="97"/>
      <c r="O3606" s="705" t="s">
        <v>11541</v>
      </c>
      <c r="P3606" s="19" t="n">
        <v>1</v>
      </c>
      <c r="Q3606" s="15" t="s">
        <v>45</v>
      </c>
    </row>
    <row r="3607" customFormat="false" ht="22.35" hidden="false" customHeight="false" outlineLevel="0" collapsed="false">
      <c r="A3607" s="24" t="s">
        <v>11542</v>
      </c>
      <c r="B3607" s="24" t="s">
        <v>11542</v>
      </c>
      <c r="C3607" s="24" t="s">
        <v>11542</v>
      </c>
      <c r="D3607" s="97"/>
      <c r="E3607" s="30" t="s">
        <v>11542</v>
      </c>
      <c r="F3607" s="30" t="s">
        <v>11543</v>
      </c>
      <c r="G3607" s="30" t="n">
        <v>4700</v>
      </c>
      <c r="H3607" s="97"/>
      <c r="I3607" s="97"/>
      <c r="J3607" s="97"/>
      <c r="K3607" s="97"/>
      <c r="L3607" s="97"/>
      <c r="M3607" s="30" t="s">
        <v>11542</v>
      </c>
      <c r="N3607" s="20" t="n">
        <v>43370</v>
      </c>
      <c r="O3607" s="660" t="s">
        <v>10478</v>
      </c>
      <c r="P3607" s="19" t="n">
        <v>1</v>
      </c>
      <c r="Q3607" s="15" t="s">
        <v>45</v>
      </c>
    </row>
    <row r="3608" customFormat="false" ht="147.75" hidden="false" customHeight="false" outlineLevel="0" collapsed="false">
      <c r="A3608" s="348" t="s">
        <v>1765</v>
      </c>
      <c r="B3608" s="19" t="s">
        <v>776</v>
      </c>
      <c r="C3608" s="19" t="s">
        <v>11544</v>
      </c>
      <c r="D3608" s="91" t="s">
        <v>53</v>
      </c>
      <c r="E3608" s="91" t="s">
        <v>11545</v>
      </c>
      <c r="F3608" s="91" t="s">
        <v>11546</v>
      </c>
      <c r="G3608" s="97"/>
      <c r="H3608" s="97"/>
      <c r="I3608" s="97"/>
      <c r="J3608" s="97"/>
      <c r="K3608" s="97"/>
      <c r="L3608" s="97"/>
      <c r="M3608" s="97"/>
      <c r="N3608" s="97"/>
      <c r="O3608" s="313" t="s">
        <v>11547</v>
      </c>
      <c r="P3608" s="19" t="n">
        <v>1</v>
      </c>
      <c r="Q3608" s="15" t="s">
        <v>45</v>
      </c>
    </row>
    <row r="3609" customFormat="false" ht="22.35" hidden="false" customHeight="false" outlineLevel="0" collapsed="false">
      <c r="A3609" s="348" t="s">
        <v>4300</v>
      </c>
      <c r="B3609" s="19" t="s">
        <v>11548</v>
      </c>
      <c r="C3609" s="19" t="s">
        <v>11549</v>
      </c>
      <c r="D3609" s="30" t="s">
        <v>11525</v>
      </c>
      <c r="E3609" s="91" t="s">
        <v>11550</v>
      </c>
      <c r="F3609" s="19" t="s">
        <v>11551</v>
      </c>
      <c r="G3609" s="97"/>
      <c r="H3609" s="19" t="s">
        <v>2020</v>
      </c>
      <c r="I3609" s="97"/>
      <c r="J3609" s="97"/>
      <c r="K3609" s="97"/>
      <c r="L3609" s="97"/>
      <c r="M3609" s="97"/>
      <c r="N3609" s="97"/>
      <c r="O3609" s="660" t="s">
        <v>10574</v>
      </c>
      <c r="P3609" s="19" t="n">
        <v>1</v>
      </c>
      <c r="Q3609" s="15" t="s">
        <v>45</v>
      </c>
    </row>
    <row r="3610" customFormat="false" ht="126.85" hidden="false" customHeight="false" outlineLevel="0" collapsed="false">
      <c r="A3610" s="348" t="s">
        <v>4304</v>
      </c>
      <c r="B3610" s="19" t="s">
        <v>2543</v>
      </c>
      <c r="C3610" s="19" t="s">
        <v>11552</v>
      </c>
      <c r="D3610" s="91" t="s">
        <v>53</v>
      </c>
      <c r="E3610" s="91" t="s">
        <v>11553</v>
      </c>
      <c r="F3610" s="91" t="s">
        <v>11554</v>
      </c>
      <c r="G3610" s="97"/>
      <c r="H3610" s="97"/>
      <c r="I3610" s="97"/>
      <c r="J3610" s="97"/>
      <c r="K3610" s="97"/>
      <c r="L3610" s="97"/>
      <c r="M3610" s="97"/>
      <c r="N3610" s="97"/>
      <c r="O3610" s="705" t="s">
        <v>11555</v>
      </c>
      <c r="P3610" s="19" t="n">
        <v>1</v>
      </c>
      <c r="Q3610" s="15" t="s">
        <v>45</v>
      </c>
    </row>
    <row r="3611" customFormat="false" ht="82.05" hidden="false" customHeight="false" outlineLevel="0" collapsed="false">
      <c r="A3611" s="348" t="s">
        <v>4309</v>
      </c>
      <c r="B3611" s="150" t="n">
        <v>43387</v>
      </c>
      <c r="C3611" s="19" t="s">
        <v>11556</v>
      </c>
      <c r="D3611" s="91" t="s">
        <v>53</v>
      </c>
      <c r="E3611" s="91" t="s">
        <v>11557</v>
      </c>
      <c r="F3611" s="19" t="s">
        <v>48</v>
      </c>
      <c r="G3611" s="19" t="n">
        <v>4900</v>
      </c>
      <c r="H3611" s="97"/>
      <c r="I3611" s="97"/>
      <c r="J3611" s="97"/>
      <c r="K3611" s="97"/>
      <c r="L3611" s="97"/>
      <c r="M3611" s="19" t="s">
        <v>11558</v>
      </c>
      <c r="N3611" s="20" t="n">
        <v>43370</v>
      </c>
      <c r="O3611" s="660" t="s">
        <v>10478</v>
      </c>
      <c r="P3611" s="19" t="n">
        <v>1</v>
      </c>
      <c r="Q3611" s="15" t="s">
        <v>45</v>
      </c>
    </row>
    <row r="3612" customFormat="false" ht="126.85" hidden="false" customHeight="false" outlineLevel="0" collapsed="false">
      <c r="A3612" s="348" t="s">
        <v>1781</v>
      </c>
      <c r="B3612" s="19" t="s">
        <v>78</v>
      </c>
      <c r="C3612" s="91" t="s">
        <v>11559</v>
      </c>
      <c r="D3612" s="91" t="s">
        <v>53</v>
      </c>
      <c r="E3612" s="91" t="s">
        <v>11560</v>
      </c>
      <c r="F3612" s="91" t="s">
        <v>11561</v>
      </c>
      <c r="G3612" s="19"/>
      <c r="H3612" s="19" t="s">
        <v>1042</v>
      </c>
      <c r="I3612" s="97"/>
      <c r="J3612" s="97"/>
      <c r="K3612" s="97"/>
      <c r="L3612" s="97"/>
      <c r="M3612" s="97"/>
      <c r="N3612" s="97"/>
      <c r="O3612" s="694" t="s">
        <v>11562</v>
      </c>
      <c r="P3612" s="19" t="n">
        <v>1</v>
      </c>
      <c r="Q3612" s="15" t="s">
        <v>45</v>
      </c>
    </row>
    <row r="3613" customFormat="false" ht="22.35" hidden="false" customHeight="false" outlineLevel="0" collapsed="false">
      <c r="A3613" s="348" t="s">
        <v>1914</v>
      </c>
      <c r="B3613" s="110" t="n">
        <v>0.680555555555556</v>
      </c>
      <c r="C3613" s="19" t="s">
        <v>11563</v>
      </c>
      <c r="D3613" s="19" t="s">
        <v>110</v>
      </c>
      <c r="E3613" s="19" t="s">
        <v>129</v>
      </c>
      <c r="F3613" s="19" t="s">
        <v>11564</v>
      </c>
      <c r="G3613" s="19" t="n">
        <v>3700</v>
      </c>
      <c r="H3613" s="97"/>
      <c r="I3613" s="97"/>
      <c r="J3613" s="97"/>
      <c r="K3613" s="97"/>
      <c r="M3613" s="24" t="s">
        <v>11565</v>
      </c>
      <c r="N3613" s="20" t="n">
        <v>43371</v>
      </c>
      <c r="O3613" s="660" t="s">
        <v>10478</v>
      </c>
      <c r="P3613" s="19" t="n">
        <v>1</v>
      </c>
      <c r="Q3613" s="15" t="s">
        <v>45</v>
      </c>
    </row>
    <row r="3614" customFormat="false" ht="68.65" hidden="false" customHeight="false" outlineLevel="0" collapsed="false">
      <c r="A3614" s="348" t="s">
        <v>1917</v>
      </c>
      <c r="B3614" s="110" t="n">
        <v>0.684722222222222</v>
      </c>
      <c r="C3614" s="19" t="s">
        <v>11566</v>
      </c>
      <c r="D3614" s="19" t="s">
        <v>11567</v>
      </c>
      <c r="E3614" s="91" t="s">
        <v>11568</v>
      </c>
      <c r="F3614" s="19" t="s">
        <v>11569</v>
      </c>
      <c r="G3614" s="19" t="n">
        <v>10700</v>
      </c>
      <c r="H3614" s="19"/>
      <c r="I3614" s="97"/>
      <c r="J3614" s="97"/>
      <c r="K3614" s="97"/>
      <c r="L3614" s="97"/>
      <c r="M3614" s="91" t="s">
        <v>11570</v>
      </c>
      <c r="N3614" s="150" t="n">
        <v>43399</v>
      </c>
      <c r="O3614" s="660" t="s">
        <v>10478</v>
      </c>
      <c r="P3614" s="19" t="n">
        <v>1</v>
      </c>
      <c r="Q3614" s="15" t="s">
        <v>45</v>
      </c>
    </row>
    <row r="3615" customFormat="false" ht="105.95" hidden="false" customHeight="false" outlineLevel="0" collapsed="false">
      <c r="A3615" s="348" t="s">
        <v>3008</v>
      </c>
      <c r="B3615" s="19" t="s">
        <v>2405</v>
      </c>
      <c r="C3615" s="91" t="s">
        <v>11571</v>
      </c>
      <c r="D3615" s="91" t="s">
        <v>53</v>
      </c>
      <c r="E3615" s="91" t="s">
        <v>11572</v>
      </c>
      <c r="F3615" s="19" t="s">
        <v>11573</v>
      </c>
      <c r="G3615" s="19" t="s">
        <v>5533</v>
      </c>
      <c r="H3615" s="97"/>
      <c r="I3615" s="97"/>
      <c r="J3615" s="97"/>
      <c r="K3615" s="97"/>
      <c r="L3615" s="97"/>
      <c r="M3615" s="97"/>
      <c r="N3615" s="97"/>
      <c r="O3615" s="735" t="s">
        <v>11574</v>
      </c>
      <c r="P3615" s="19" t="n">
        <v>1</v>
      </c>
      <c r="Q3615" s="15" t="s">
        <v>45</v>
      </c>
    </row>
    <row r="3616" customFormat="false" ht="44" hidden="false" customHeight="false" outlineLevel="0" collapsed="false">
      <c r="A3616" s="348" t="s">
        <v>3012</v>
      </c>
      <c r="B3616" s="19" t="s">
        <v>602</v>
      </c>
      <c r="C3616" s="19" t="s">
        <v>11575</v>
      </c>
      <c r="D3616" s="91" t="s">
        <v>53</v>
      </c>
      <c r="E3616" s="91" t="s">
        <v>11576</v>
      </c>
      <c r="F3616" s="97"/>
      <c r="G3616" s="97"/>
      <c r="H3616" s="97"/>
      <c r="I3616" s="97"/>
      <c r="J3616" s="97"/>
      <c r="K3616" s="97"/>
      <c r="L3616" s="97"/>
      <c r="M3616" s="97"/>
      <c r="N3616" s="97"/>
      <c r="O3616" s="144" t="s">
        <v>11577</v>
      </c>
      <c r="P3616" s="19" t="n">
        <v>1</v>
      </c>
      <c r="Q3616" s="15" t="s">
        <v>45</v>
      </c>
    </row>
    <row r="3617" customFormat="false" ht="68.65" hidden="false" customHeight="false" outlineLevel="0" collapsed="false">
      <c r="A3617" s="348" t="s">
        <v>1798</v>
      </c>
      <c r="B3617" s="19" t="s">
        <v>1655</v>
      </c>
      <c r="C3617" s="91" t="s">
        <v>11578</v>
      </c>
      <c r="D3617" s="91" t="s">
        <v>53</v>
      </c>
      <c r="E3617" s="91" t="s">
        <v>11579</v>
      </c>
      <c r="F3617" s="19" t="s">
        <v>11580</v>
      </c>
      <c r="G3617" s="19" t="n">
        <v>6900</v>
      </c>
      <c r="H3617" s="97"/>
      <c r="I3617" s="97"/>
      <c r="J3617" s="97"/>
      <c r="K3617" s="97"/>
      <c r="L3617" s="97"/>
      <c r="M3617" s="19" t="s">
        <v>11581</v>
      </c>
      <c r="N3617" s="20" t="n">
        <v>43370</v>
      </c>
      <c r="O3617" s="660" t="s">
        <v>10478</v>
      </c>
      <c r="P3617" s="19" t="n">
        <v>1</v>
      </c>
      <c r="Q3617" s="15" t="s">
        <v>45</v>
      </c>
    </row>
    <row r="3618" customFormat="false" ht="85.05" hidden="false" customHeight="false" outlineLevel="0" collapsed="false">
      <c r="A3618" s="348" t="s">
        <v>1801</v>
      </c>
      <c r="B3618" s="19" t="s">
        <v>386</v>
      </c>
      <c r="C3618" s="19" t="s">
        <v>11582</v>
      </c>
      <c r="D3618" s="91" t="s">
        <v>53</v>
      </c>
      <c r="E3618" s="751" t="s">
        <v>11583</v>
      </c>
      <c r="F3618" s="751" t="s">
        <v>11584</v>
      </c>
      <c r="G3618" s="751" t="s">
        <v>11585</v>
      </c>
      <c r="H3618" s="97"/>
      <c r="I3618" s="97"/>
      <c r="J3618" s="97"/>
      <c r="K3618" s="97"/>
      <c r="L3618" s="97"/>
      <c r="M3618" s="97"/>
      <c r="N3618" s="97"/>
      <c r="O3618" s="735" t="s">
        <v>11586</v>
      </c>
      <c r="P3618" s="19" t="n">
        <v>1</v>
      </c>
      <c r="Q3618" s="15" t="s">
        <v>45</v>
      </c>
    </row>
    <row r="3619" customFormat="false" ht="79.85" hidden="false" customHeight="false" outlineLevel="0" collapsed="false">
      <c r="A3619" s="3" t="s">
        <v>34</v>
      </c>
      <c r="B3619" s="59" t="s">
        <v>1</v>
      </c>
      <c r="C3619" s="4" t="s">
        <v>35</v>
      </c>
      <c r="D3619" s="4" t="s">
        <v>3</v>
      </c>
      <c r="E3619" s="4" t="s">
        <v>1021</v>
      </c>
      <c r="F3619" s="5" t="s">
        <v>10096</v>
      </c>
      <c r="G3619" s="4" t="s">
        <v>38</v>
      </c>
      <c r="H3619" s="6" t="s">
        <v>39</v>
      </c>
      <c r="I3619" s="6"/>
      <c r="J3619" s="6"/>
      <c r="K3619" s="6" t="s">
        <v>40</v>
      </c>
      <c r="L3619" s="6"/>
      <c r="M3619" s="4" t="s">
        <v>41</v>
      </c>
      <c r="N3619" s="6" t="s">
        <v>42</v>
      </c>
      <c r="O3619" s="370" t="s">
        <v>43</v>
      </c>
      <c r="P3619" s="4" t="s">
        <v>44</v>
      </c>
      <c r="Q3619" s="15" t="s">
        <v>45</v>
      </c>
    </row>
    <row r="3620" customFormat="false" ht="15" hidden="false" customHeight="false" outlineLevel="0" collapsed="false">
      <c r="A3620" s="105" t="n">
        <v>43370</v>
      </c>
      <c r="B3620" s="465" t="s">
        <v>349</v>
      </c>
      <c r="C3620" s="9"/>
      <c r="D3620" s="9"/>
      <c r="E3620" s="10"/>
      <c r="F3620" s="11" t="n">
        <f aca="false">G3620+H3620+K3620</f>
        <v>150668926204500</v>
      </c>
      <c r="G3620" s="12" t="n">
        <f aca="false">SUM(G3621:G3641)</f>
        <v>43700</v>
      </c>
      <c r="H3620" s="115" t="n">
        <f aca="false">SUM(H3621:H3641)</f>
        <v>4000</v>
      </c>
      <c r="I3620" s="12"/>
      <c r="J3620" s="12"/>
      <c r="K3620" s="12" t="n">
        <f aca="false">SUM(K3621:K17544)</f>
        <v>150668926156800</v>
      </c>
      <c r="L3620" s="12"/>
      <c r="M3620" s="466"/>
      <c r="N3620" s="466"/>
      <c r="O3620" s="9"/>
      <c r="P3620" s="12" t="n">
        <f aca="false">SUM(P3621:P25569)</f>
        <v>6.04539267011542E+022</v>
      </c>
      <c r="Q3620" s="15" t="s">
        <v>45</v>
      </c>
    </row>
    <row r="3621" customFormat="false" ht="68.65" hidden="false" customHeight="false" outlineLevel="0" collapsed="false">
      <c r="A3621" s="348" t="s">
        <v>11587</v>
      </c>
      <c r="B3621" s="110" t="n">
        <v>0.40625</v>
      </c>
      <c r="C3621" s="19" t="s">
        <v>11588</v>
      </c>
      <c r="D3621" s="19" t="s">
        <v>110</v>
      </c>
      <c r="E3621" s="19" t="s">
        <v>11589</v>
      </c>
      <c r="F3621" s="91" t="s">
        <v>11590</v>
      </c>
      <c r="G3621" s="19" t="s">
        <v>1042</v>
      </c>
      <c r="H3621" s="97"/>
      <c r="I3621" s="97"/>
      <c r="J3621" s="97"/>
      <c r="K3621" s="97"/>
      <c r="L3621" s="97"/>
      <c r="M3621" s="97"/>
      <c r="N3621" s="97"/>
      <c r="O3621" s="342" t="s">
        <v>11591</v>
      </c>
      <c r="P3621" s="19" t="n">
        <v>1</v>
      </c>
      <c r="Q3621" s="15" t="s">
        <v>45</v>
      </c>
    </row>
    <row r="3622" customFormat="false" ht="41.75" hidden="false" customHeight="false" outlineLevel="0" collapsed="false">
      <c r="A3622" s="348" t="s">
        <v>11592</v>
      </c>
      <c r="B3622" s="110" t="n">
        <v>0.411111111111111</v>
      </c>
      <c r="C3622" s="19" t="s">
        <v>11593</v>
      </c>
      <c r="D3622" s="19" t="s">
        <v>11567</v>
      </c>
      <c r="E3622" s="91" t="s">
        <v>11594</v>
      </c>
      <c r="F3622" s="19" t="s">
        <v>11595</v>
      </c>
      <c r="G3622" s="19" t="s">
        <v>139</v>
      </c>
      <c r="H3622" s="97"/>
      <c r="I3622" s="97"/>
      <c r="J3622" s="97"/>
      <c r="K3622" s="97"/>
      <c r="L3622" s="97"/>
      <c r="M3622" s="97"/>
      <c r="N3622" s="97"/>
      <c r="O3622" s="247" t="s">
        <v>11596</v>
      </c>
      <c r="P3622" s="19" t="n">
        <v>1</v>
      </c>
      <c r="Q3622" s="15" t="s">
        <v>45</v>
      </c>
    </row>
    <row r="3623" customFormat="false" ht="82.05" hidden="false" customHeight="false" outlineLevel="0" collapsed="false">
      <c r="A3623" s="348" t="s">
        <v>11597</v>
      </c>
      <c r="B3623" s="20" t="n">
        <v>43230</v>
      </c>
      <c r="C3623" s="19" t="s">
        <v>11598</v>
      </c>
      <c r="D3623" s="91" t="s">
        <v>53</v>
      </c>
      <c r="E3623" s="91" t="s">
        <v>11599</v>
      </c>
      <c r="F3623" s="19" t="s">
        <v>8118</v>
      </c>
      <c r="G3623" s="19" t="s">
        <v>1001</v>
      </c>
      <c r="H3623" s="97"/>
      <c r="I3623" s="97"/>
      <c r="J3623" s="97"/>
      <c r="K3623" s="97"/>
      <c r="L3623" s="97"/>
      <c r="M3623" s="97"/>
      <c r="N3623" s="97"/>
      <c r="O3623" s="152" t="s">
        <v>11600</v>
      </c>
      <c r="P3623" s="19" t="n">
        <v>1</v>
      </c>
      <c r="Q3623" s="15" t="s">
        <v>45</v>
      </c>
    </row>
    <row r="3624" customFormat="false" ht="64.15" hidden="false" customHeight="false" outlineLevel="0" collapsed="false">
      <c r="A3624" s="348" t="s">
        <v>11601</v>
      </c>
      <c r="B3624" s="19" t="s">
        <v>1483</v>
      </c>
      <c r="C3624" s="19" t="s">
        <v>11602</v>
      </c>
      <c r="D3624" s="91" t="s">
        <v>53</v>
      </c>
      <c r="E3624" s="97"/>
      <c r="F3624" s="97"/>
      <c r="G3624" s="97"/>
      <c r="H3624" s="97"/>
      <c r="I3624" s="97"/>
      <c r="J3624" s="97"/>
      <c r="K3624" s="97"/>
      <c r="L3624" s="97"/>
      <c r="M3624" s="97"/>
      <c r="N3624" s="97"/>
      <c r="O3624" s="735" t="s">
        <v>11603</v>
      </c>
      <c r="P3624" s="19" t="n">
        <v>1</v>
      </c>
      <c r="Q3624" s="15" t="s">
        <v>45</v>
      </c>
    </row>
    <row r="3625" customFormat="false" ht="22.35" hidden="false" customHeight="false" outlineLevel="0" collapsed="false">
      <c r="A3625" s="348" t="s">
        <v>11604</v>
      </c>
      <c r="B3625" s="110" t="n">
        <v>0.461111111111111</v>
      </c>
      <c r="C3625" s="19" t="s">
        <v>11605</v>
      </c>
      <c r="D3625" s="19" t="s">
        <v>110</v>
      </c>
      <c r="E3625" s="19" t="s">
        <v>11606</v>
      </c>
      <c r="F3625" s="19" t="s">
        <v>8179</v>
      </c>
      <c r="G3625" s="19" t="n">
        <v>18000</v>
      </c>
      <c r="H3625" s="97"/>
      <c r="I3625" s="97"/>
      <c r="J3625" s="97"/>
      <c r="K3625" s="97"/>
      <c r="M3625" s="24" t="s">
        <v>11607</v>
      </c>
      <c r="N3625" s="19" t="n">
        <v>29.09</v>
      </c>
      <c r="O3625" s="660" t="s">
        <v>10478</v>
      </c>
      <c r="P3625" s="19" t="n">
        <v>1</v>
      </c>
      <c r="Q3625" s="15" t="s">
        <v>45</v>
      </c>
    </row>
    <row r="3626" customFormat="false" ht="122.35" hidden="false" customHeight="false" outlineLevel="0" collapsed="false">
      <c r="A3626" s="348" t="s">
        <v>11608</v>
      </c>
      <c r="B3626" s="19" t="s">
        <v>556</v>
      </c>
      <c r="C3626" s="19" t="s">
        <v>11609</v>
      </c>
      <c r="D3626" s="91" t="s">
        <v>53</v>
      </c>
      <c r="E3626" s="91" t="s">
        <v>11610</v>
      </c>
      <c r="F3626" s="19" t="s">
        <v>3584</v>
      </c>
      <c r="G3626" s="97"/>
      <c r="H3626" s="97"/>
      <c r="I3626" s="97"/>
      <c r="J3626" s="97"/>
      <c r="K3626" s="97"/>
      <c r="L3626" s="97"/>
      <c r="M3626" s="97"/>
      <c r="N3626" s="97"/>
      <c r="O3626" s="247" t="s">
        <v>11611</v>
      </c>
      <c r="P3626" s="19" t="n">
        <v>1</v>
      </c>
      <c r="Q3626" s="15" t="s">
        <v>45</v>
      </c>
    </row>
    <row r="3627" customFormat="false" ht="86.55" hidden="false" customHeight="false" outlineLevel="0" collapsed="false">
      <c r="A3627" s="348" t="s">
        <v>11612</v>
      </c>
      <c r="B3627" s="110" t="n">
        <v>0.46875</v>
      </c>
      <c r="C3627" s="19" t="s">
        <v>11613</v>
      </c>
      <c r="D3627" s="19" t="s">
        <v>110</v>
      </c>
      <c r="E3627" s="19" t="s">
        <v>11614</v>
      </c>
      <c r="F3627" s="19" t="s">
        <v>11615</v>
      </c>
      <c r="G3627" s="19" t="s">
        <v>4213</v>
      </c>
      <c r="H3627" s="97"/>
      <c r="I3627" s="97"/>
      <c r="J3627" s="97"/>
      <c r="K3627" s="97"/>
      <c r="L3627" s="97"/>
      <c r="M3627" s="97"/>
      <c r="N3627" s="97"/>
      <c r="O3627" s="546" t="s">
        <v>11616</v>
      </c>
      <c r="P3627" s="19" t="n">
        <v>1</v>
      </c>
      <c r="Q3627" s="15" t="s">
        <v>45</v>
      </c>
    </row>
    <row r="3628" customFormat="false" ht="135.8" hidden="false" customHeight="false" outlineLevel="0" collapsed="false">
      <c r="A3628" s="348" t="s">
        <v>11617</v>
      </c>
      <c r="B3628" s="19" t="s">
        <v>556</v>
      </c>
      <c r="C3628" s="19" t="s">
        <v>11618</v>
      </c>
      <c r="D3628" s="91" t="s">
        <v>53</v>
      </c>
      <c r="E3628" s="91" t="s">
        <v>11619</v>
      </c>
      <c r="F3628" s="19" t="s">
        <v>4415</v>
      </c>
      <c r="G3628" s="19" t="n">
        <v>5000</v>
      </c>
      <c r="H3628" s="97"/>
      <c r="I3628" s="97"/>
      <c r="J3628" s="97"/>
      <c r="K3628" s="97"/>
      <c r="M3628" s="24" t="s">
        <v>11620</v>
      </c>
      <c r="N3628" s="91" t="s">
        <v>11621</v>
      </c>
      <c r="O3628" s="660" t="s">
        <v>10478</v>
      </c>
      <c r="P3628" s="19" t="n">
        <v>1</v>
      </c>
      <c r="Q3628" s="15" t="s">
        <v>45</v>
      </c>
    </row>
    <row r="3629" customFormat="false" ht="95.5" hidden="false" customHeight="false" outlineLevel="0" collapsed="false">
      <c r="A3629" s="348" t="s">
        <v>11622</v>
      </c>
      <c r="B3629" s="110" t="n">
        <v>0.538888888888889</v>
      </c>
      <c r="C3629" s="19" t="s">
        <v>11477</v>
      </c>
      <c r="D3629" s="91" t="s">
        <v>11623</v>
      </c>
      <c r="E3629" s="91" t="s">
        <v>11478</v>
      </c>
      <c r="F3629" s="19" t="s">
        <v>5574</v>
      </c>
      <c r="G3629" s="19" t="n">
        <v>7800</v>
      </c>
      <c r="H3629" s="97"/>
      <c r="I3629" s="97"/>
      <c r="J3629" s="97"/>
      <c r="K3629" s="97"/>
      <c r="L3629" s="97"/>
      <c r="M3629" s="19" t="s">
        <v>11479</v>
      </c>
      <c r="N3629" s="20" t="n">
        <v>43374</v>
      </c>
      <c r="O3629" s="660" t="s">
        <v>11624</v>
      </c>
      <c r="P3629" s="19" t="n">
        <v>1</v>
      </c>
      <c r="Q3629" s="15" t="s">
        <v>45</v>
      </c>
    </row>
    <row r="3630" customFormat="false" ht="55.2" hidden="false" customHeight="false" outlineLevel="0" collapsed="false">
      <c r="A3630" s="348" t="s">
        <v>11625</v>
      </c>
      <c r="B3630" s="19" t="s">
        <v>365</v>
      </c>
      <c r="C3630" s="363" t="s">
        <v>11626</v>
      </c>
      <c r="D3630" s="91" t="s">
        <v>53</v>
      </c>
      <c r="E3630" s="91" t="s">
        <v>11627</v>
      </c>
      <c r="F3630" s="91" t="s">
        <v>11628</v>
      </c>
      <c r="G3630" s="97"/>
      <c r="H3630" s="19" t="n">
        <v>4000</v>
      </c>
      <c r="I3630" s="97"/>
      <c r="J3630" s="97"/>
      <c r="K3630" s="97"/>
      <c r="L3630" s="97"/>
      <c r="M3630" s="97"/>
      <c r="N3630" s="97"/>
      <c r="O3630" s="623" t="s">
        <v>11629</v>
      </c>
      <c r="P3630" s="19" t="n">
        <v>1</v>
      </c>
      <c r="Q3630" s="15" t="s">
        <v>45</v>
      </c>
    </row>
    <row r="3631" customFormat="false" ht="83.55" hidden="false" customHeight="false" outlineLevel="0" collapsed="false">
      <c r="A3631" s="348" t="s">
        <v>11630</v>
      </c>
      <c r="B3631" s="19" t="s">
        <v>887</v>
      </c>
      <c r="C3631" s="19" t="s">
        <v>11631</v>
      </c>
      <c r="D3631" s="91" t="s">
        <v>53</v>
      </c>
      <c r="E3631" s="91" t="s">
        <v>11632</v>
      </c>
      <c r="F3631" s="97"/>
      <c r="G3631" s="97"/>
      <c r="H3631" s="97"/>
      <c r="I3631" s="97"/>
      <c r="J3631" s="97"/>
      <c r="K3631" s="97"/>
      <c r="L3631" s="97"/>
      <c r="M3631" s="97"/>
      <c r="N3631" s="97"/>
      <c r="O3631" s="426" t="s">
        <v>11633</v>
      </c>
      <c r="P3631" s="19" t="n">
        <v>1</v>
      </c>
      <c r="Q3631" s="15" t="s">
        <v>45</v>
      </c>
    </row>
    <row r="3632" customFormat="false" ht="82.05" hidden="false" customHeight="false" outlineLevel="0" collapsed="false">
      <c r="A3632" s="348" t="s">
        <v>11634</v>
      </c>
      <c r="B3632" s="19" t="s">
        <v>593</v>
      </c>
      <c r="C3632" s="91" t="s">
        <v>11635</v>
      </c>
      <c r="D3632" s="91" t="s">
        <v>53</v>
      </c>
      <c r="E3632" s="91" t="s">
        <v>11636</v>
      </c>
      <c r="F3632" s="19" t="s">
        <v>5986</v>
      </c>
      <c r="G3632" s="19" t="n">
        <v>6100</v>
      </c>
      <c r="H3632" s="97"/>
      <c r="I3632" s="97"/>
      <c r="J3632" s="97"/>
      <c r="K3632" s="97"/>
      <c r="L3632" s="97"/>
      <c r="M3632" s="19" t="s">
        <v>11637</v>
      </c>
      <c r="N3632" s="20" t="n">
        <v>43370</v>
      </c>
      <c r="O3632" s="660" t="s">
        <v>10478</v>
      </c>
      <c r="P3632" s="19" t="n">
        <v>1</v>
      </c>
      <c r="Q3632" s="15" t="s">
        <v>45</v>
      </c>
    </row>
    <row r="3633" customFormat="false" ht="41.75" hidden="false" customHeight="false" outlineLevel="0" collapsed="false">
      <c r="A3633" s="348" t="s">
        <v>11638</v>
      </c>
      <c r="B3633" s="110" t="n">
        <v>0.574305555555555</v>
      </c>
      <c r="C3633" s="91" t="s">
        <v>11639</v>
      </c>
      <c r="D3633" s="19" t="s">
        <v>11640</v>
      </c>
      <c r="E3633" s="91" t="s">
        <v>11641</v>
      </c>
      <c r="F3633" s="19" t="s">
        <v>11642</v>
      </c>
      <c r="G3633" s="19" t="s">
        <v>1001</v>
      </c>
      <c r="H3633" s="97"/>
      <c r="I3633" s="97"/>
      <c r="J3633" s="97"/>
      <c r="K3633" s="97"/>
      <c r="L3633" s="97"/>
      <c r="M3633" s="97"/>
      <c r="N3633" s="97"/>
      <c r="O3633" s="191" t="s">
        <v>11643</v>
      </c>
      <c r="P3633" s="19" t="n">
        <v>1</v>
      </c>
      <c r="Q3633" s="15" t="s">
        <v>45</v>
      </c>
    </row>
    <row r="3634" customFormat="false" ht="83.55" hidden="false" customHeight="false" outlineLevel="0" collapsed="false">
      <c r="A3634" s="348" t="s">
        <v>11644</v>
      </c>
      <c r="B3634" s="110" t="n">
        <v>0.609722222222222</v>
      </c>
      <c r="C3634" s="440" t="s">
        <v>11645</v>
      </c>
      <c r="D3634" s="19" t="s">
        <v>110</v>
      </c>
      <c r="E3634" s="91" t="s">
        <v>11646</v>
      </c>
      <c r="F3634" s="97"/>
      <c r="G3634" s="97"/>
      <c r="H3634" s="97"/>
      <c r="I3634" s="97"/>
      <c r="J3634" s="97"/>
      <c r="K3634" s="97"/>
      <c r="L3634" s="97"/>
      <c r="M3634" s="97"/>
      <c r="N3634" s="97"/>
      <c r="O3634" s="380" t="s">
        <v>11647</v>
      </c>
      <c r="P3634" s="19" t="n">
        <v>1</v>
      </c>
      <c r="Q3634" s="15" t="s">
        <v>45</v>
      </c>
    </row>
    <row r="3635" customFormat="false" ht="22.35" hidden="false" customHeight="false" outlineLevel="0" collapsed="false">
      <c r="A3635" s="348" t="s">
        <v>11648</v>
      </c>
      <c r="B3635" s="110" t="n">
        <v>0.611111111111111</v>
      </c>
      <c r="C3635" s="19" t="n">
        <v>84991831640</v>
      </c>
      <c r="D3635" s="19" t="s">
        <v>110</v>
      </c>
      <c r="E3635" s="19" t="s">
        <v>129</v>
      </c>
      <c r="F3635" s="19" t="s">
        <v>11649</v>
      </c>
      <c r="G3635" s="19" t="n">
        <v>1600</v>
      </c>
      <c r="H3635" s="97"/>
      <c r="I3635" s="97"/>
      <c r="J3635" s="97"/>
      <c r="K3635" s="97"/>
      <c r="M3635" s="24" t="s">
        <v>11650</v>
      </c>
      <c r="N3635" s="752" t="n">
        <v>43371</v>
      </c>
      <c r="O3635" s="660" t="s">
        <v>10478</v>
      </c>
      <c r="P3635" s="19" t="n">
        <v>1</v>
      </c>
      <c r="Q3635" s="15" t="s">
        <v>45</v>
      </c>
    </row>
    <row r="3636" customFormat="false" ht="122.35" hidden="false" customHeight="false" outlineLevel="0" collapsed="false">
      <c r="A3636" s="348" t="s">
        <v>11651</v>
      </c>
      <c r="B3636" s="19" t="s">
        <v>162</v>
      </c>
      <c r="C3636" s="19" t="s">
        <v>11652</v>
      </c>
      <c r="D3636" s="91" t="s">
        <v>53</v>
      </c>
      <c r="E3636" s="91" t="s">
        <v>11653</v>
      </c>
      <c r="F3636" s="19" t="s">
        <v>11654</v>
      </c>
      <c r="G3636" s="19" t="n">
        <v>2700</v>
      </c>
      <c r="H3636" s="97"/>
      <c r="I3636" s="97"/>
      <c r="J3636" s="97"/>
      <c r="K3636" s="97"/>
      <c r="L3636" s="97"/>
      <c r="M3636" s="19" t="s">
        <v>11655</v>
      </c>
      <c r="N3636" s="20" t="n">
        <v>43370</v>
      </c>
      <c r="O3636" s="660" t="s">
        <v>10478</v>
      </c>
      <c r="P3636" s="19" t="n">
        <v>1</v>
      </c>
      <c r="Q3636" s="15" t="s">
        <v>45</v>
      </c>
    </row>
    <row r="3637" customFormat="false" ht="14.9" hidden="false" customHeight="false" outlineLevel="0" collapsed="false">
      <c r="A3637" s="348" t="s">
        <v>11656</v>
      </c>
      <c r="B3637" s="19" t="s">
        <v>895</v>
      </c>
      <c r="C3637" s="19" t="n">
        <v>79255187348</v>
      </c>
      <c r="D3637" s="91" t="s">
        <v>53</v>
      </c>
      <c r="E3637" s="19" t="s">
        <v>11657</v>
      </c>
      <c r="F3637" s="97"/>
      <c r="G3637" s="97"/>
      <c r="H3637" s="97"/>
      <c r="I3637" s="97"/>
      <c r="J3637" s="97"/>
      <c r="K3637" s="97"/>
      <c r="L3637" s="97"/>
      <c r="M3637" s="97"/>
      <c r="N3637" s="97"/>
      <c r="O3637" s="753" t="s">
        <v>11658</v>
      </c>
      <c r="P3637" s="19" t="n">
        <v>1</v>
      </c>
      <c r="Q3637" s="15" t="s">
        <v>45</v>
      </c>
    </row>
    <row r="3638" customFormat="false" ht="95.5" hidden="false" customHeight="false" outlineLevel="0" collapsed="false">
      <c r="A3638" s="348" t="s">
        <v>11659</v>
      </c>
      <c r="B3638" s="19" t="s">
        <v>289</v>
      </c>
      <c r="C3638" s="19" t="s">
        <v>11660</v>
      </c>
      <c r="D3638" s="91" t="s">
        <v>53</v>
      </c>
      <c r="E3638" s="91" t="s">
        <v>11661</v>
      </c>
      <c r="F3638" s="19" t="s">
        <v>5574</v>
      </c>
      <c r="G3638" s="19" t="s">
        <v>2677</v>
      </c>
      <c r="H3638" s="97"/>
      <c r="I3638" s="97"/>
      <c r="J3638" s="97"/>
      <c r="K3638" s="97"/>
      <c r="L3638" s="97"/>
      <c r="M3638" s="97"/>
      <c r="N3638" s="97"/>
      <c r="O3638" s="380" t="s">
        <v>11662</v>
      </c>
      <c r="P3638" s="19" t="n">
        <v>1</v>
      </c>
      <c r="Q3638" s="15" t="s">
        <v>45</v>
      </c>
    </row>
    <row r="3639" customFormat="false" ht="41.75" hidden="false" customHeight="false" outlineLevel="0" collapsed="false">
      <c r="A3639" s="121" t="s">
        <v>11663</v>
      </c>
      <c r="B3639" s="110" t="n">
        <v>0.638888888888889</v>
      </c>
      <c r="C3639" s="91" t="s">
        <v>11664</v>
      </c>
      <c r="D3639" s="19" t="s">
        <v>11567</v>
      </c>
      <c r="E3639" s="91" t="s">
        <v>11665</v>
      </c>
      <c r="F3639" s="19" t="s">
        <v>102</v>
      </c>
      <c r="G3639" s="19" t="s">
        <v>11666</v>
      </c>
      <c r="H3639" s="97"/>
      <c r="I3639" s="97"/>
      <c r="J3639" s="97"/>
      <c r="K3639" s="97"/>
      <c r="L3639" s="97"/>
      <c r="M3639" s="97"/>
      <c r="N3639" s="97"/>
      <c r="O3639" s="95" t="s">
        <v>11667</v>
      </c>
      <c r="P3639" s="19" t="n">
        <v>1</v>
      </c>
      <c r="Q3639" s="15" t="s">
        <v>45</v>
      </c>
    </row>
    <row r="3640" customFormat="false" ht="68.65" hidden="false" customHeight="false" outlineLevel="0" collapsed="false">
      <c r="A3640" s="348" t="s">
        <v>11668</v>
      </c>
      <c r="B3640" s="19" t="s">
        <v>1016</v>
      </c>
      <c r="C3640" s="19" t="s">
        <v>11669</v>
      </c>
      <c r="D3640" s="91" t="s">
        <v>53</v>
      </c>
      <c r="E3640" s="91" t="s">
        <v>11670</v>
      </c>
      <c r="F3640" s="19" t="s">
        <v>48</v>
      </c>
      <c r="G3640" s="19" t="n">
        <v>2500</v>
      </c>
      <c r="H3640" s="97"/>
      <c r="I3640" s="97"/>
      <c r="J3640" s="97"/>
      <c r="K3640" s="97"/>
      <c r="L3640" s="97"/>
      <c r="M3640" s="19" t="s">
        <v>11671</v>
      </c>
      <c r="N3640" s="20" t="n">
        <v>43372</v>
      </c>
      <c r="O3640" s="660" t="s">
        <v>11672</v>
      </c>
      <c r="P3640" s="19" t="n">
        <v>1</v>
      </c>
      <c r="Q3640" s="15" t="s">
        <v>45</v>
      </c>
    </row>
    <row r="3641" customFormat="false" ht="108.95" hidden="false" customHeight="false" outlineLevel="0" collapsed="false">
      <c r="A3641" s="348" t="s">
        <v>11673</v>
      </c>
      <c r="B3641" s="19" t="s">
        <v>386</v>
      </c>
      <c r="C3641" s="91" t="s">
        <v>11674</v>
      </c>
      <c r="D3641" s="91" t="s">
        <v>53</v>
      </c>
      <c r="E3641" s="91" t="s">
        <v>11675</v>
      </c>
      <c r="F3641" s="19" t="s">
        <v>102</v>
      </c>
      <c r="G3641" s="19" t="s">
        <v>949</v>
      </c>
      <c r="H3641" s="97"/>
      <c r="I3641" s="97"/>
      <c r="J3641" s="97"/>
      <c r="K3641" s="97"/>
      <c r="L3641" s="97"/>
      <c r="M3641" s="97"/>
      <c r="N3641" s="97"/>
      <c r="O3641" s="426" t="s">
        <v>11676</v>
      </c>
      <c r="P3641" s="19" t="n">
        <v>1</v>
      </c>
      <c r="Q3641" s="15" t="s">
        <v>45</v>
      </c>
    </row>
    <row r="3642" customFormat="false" ht="79.85" hidden="false" customHeight="false" outlineLevel="0" collapsed="false">
      <c r="A3642" s="3" t="s">
        <v>34</v>
      </c>
      <c r="B3642" s="59" t="s">
        <v>1</v>
      </c>
      <c r="C3642" s="4" t="s">
        <v>35</v>
      </c>
      <c r="D3642" s="4" t="s">
        <v>3</v>
      </c>
      <c r="E3642" s="4" t="s">
        <v>1021</v>
      </c>
      <c r="F3642" s="5" t="s">
        <v>10096</v>
      </c>
      <c r="G3642" s="4" t="s">
        <v>38</v>
      </c>
      <c r="H3642" s="6" t="s">
        <v>39</v>
      </c>
      <c r="I3642" s="6"/>
      <c r="J3642" s="6"/>
      <c r="K3642" s="6" t="s">
        <v>40</v>
      </c>
      <c r="L3642" s="6"/>
      <c r="M3642" s="4" t="s">
        <v>41</v>
      </c>
      <c r="N3642" s="6" t="s">
        <v>42</v>
      </c>
      <c r="O3642" s="370" t="s">
        <v>43</v>
      </c>
      <c r="P3642" s="4" t="s">
        <v>44</v>
      </c>
      <c r="Q3642" s="15" t="s">
        <v>45</v>
      </c>
    </row>
    <row r="3643" customFormat="false" ht="15" hidden="false" customHeight="false" outlineLevel="0" collapsed="false">
      <c r="A3643" s="105" t="n">
        <v>43371</v>
      </c>
      <c r="B3643" s="465" t="s">
        <v>394</v>
      </c>
      <c r="C3643" s="9"/>
      <c r="D3643" s="9"/>
      <c r="E3643" s="10"/>
      <c r="F3643" s="11" t="n">
        <f aca="false">G3643+H3643+K3643</f>
        <v>75334463147600</v>
      </c>
      <c r="G3643" s="12" t="n">
        <f aca="false">SUM(G3644:G3670)</f>
        <v>69200</v>
      </c>
      <c r="H3643" s="115" t="n">
        <f aca="false">SUM(H3644:H3666)</f>
        <v>0</v>
      </c>
      <c r="I3643" s="12"/>
      <c r="J3643" s="12"/>
      <c r="K3643" s="12" t="n">
        <f aca="false">SUM(K3644:K17567)</f>
        <v>75334463078400</v>
      </c>
      <c r="L3643" s="12"/>
      <c r="M3643" s="466"/>
      <c r="N3643" s="466"/>
      <c r="O3643" s="9"/>
      <c r="P3643" s="12" t="n">
        <f aca="false">SUM(P3644:P25592)</f>
        <v>3.02269633505771E+022</v>
      </c>
      <c r="Q3643" s="15" t="s">
        <v>45</v>
      </c>
    </row>
    <row r="3644" customFormat="false" ht="41.75" hidden="false" customHeight="false" outlineLevel="0" collapsed="false">
      <c r="A3644" s="91" t="s">
        <v>11677</v>
      </c>
      <c r="B3644" s="91" t="s">
        <v>11677</v>
      </c>
      <c r="C3644" s="91" t="s">
        <v>11677</v>
      </c>
      <c r="D3644" s="91" t="s">
        <v>53</v>
      </c>
      <c r="E3644" s="19" t="s">
        <v>11677</v>
      </c>
      <c r="F3644" s="19" t="s">
        <v>11677</v>
      </c>
      <c r="G3644" s="19"/>
      <c r="H3644" s="19" t="s">
        <v>11678</v>
      </c>
      <c r="I3644" s="97"/>
      <c r="J3644" s="97"/>
      <c r="K3644" s="97"/>
      <c r="L3644" s="97"/>
      <c r="M3644" s="97"/>
      <c r="N3644" s="97"/>
      <c r="O3644" s="660" t="s">
        <v>5161</v>
      </c>
      <c r="P3644" s="19" t="n">
        <v>1</v>
      </c>
      <c r="Q3644" s="15" t="s">
        <v>45</v>
      </c>
    </row>
    <row r="3645" customFormat="false" ht="95.5" hidden="false" customHeight="false" outlineLevel="0" collapsed="false">
      <c r="A3645" s="348" t="s">
        <v>11587</v>
      </c>
      <c r="B3645" s="19" t="s">
        <v>51</v>
      </c>
      <c r="C3645" s="19" t="s">
        <v>11679</v>
      </c>
      <c r="D3645" s="91" t="s">
        <v>53</v>
      </c>
      <c r="E3645" s="91" t="s">
        <v>11680</v>
      </c>
      <c r="F3645" s="19" t="s">
        <v>102</v>
      </c>
      <c r="G3645" s="19" t="n">
        <v>4400</v>
      </c>
      <c r="H3645" s="97"/>
      <c r="I3645" s="97"/>
      <c r="J3645" s="97"/>
      <c r="K3645" s="97"/>
      <c r="L3645" s="97"/>
      <c r="M3645" s="19" t="s">
        <v>11681</v>
      </c>
      <c r="N3645" s="20" t="n">
        <v>43375</v>
      </c>
      <c r="O3645" s="660" t="s">
        <v>10478</v>
      </c>
      <c r="P3645" s="19" t="n">
        <v>1</v>
      </c>
      <c r="Q3645" s="15" t="s">
        <v>45</v>
      </c>
    </row>
    <row r="3646" customFormat="false" ht="41.75" hidden="false" customHeight="false" outlineLevel="0" collapsed="false">
      <c r="A3646" s="348" t="s">
        <v>11592</v>
      </c>
      <c r="B3646" s="110" t="n">
        <v>0.447916666666667</v>
      </c>
      <c r="C3646" s="19" t="s">
        <v>11682</v>
      </c>
      <c r="D3646" s="19" t="s">
        <v>110</v>
      </c>
      <c r="E3646" s="19" t="s">
        <v>5075</v>
      </c>
      <c r="F3646" s="19" t="s">
        <v>11683</v>
      </c>
      <c r="G3646" s="19" t="s">
        <v>774</v>
      </c>
      <c r="H3646" s="97"/>
      <c r="I3646" s="97"/>
      <c r="J3646" s="97"/>
      <c r="K3646" s="97"/>
      <c r="L3646" s="97"/>
      <c r="M3646" s="97"/>
      <c r="N3646" s="97"/>
      <c r="O3646" s="519" t="s">
        <v>11684</v>
      </c>
      <c r="P3646" s="19" t="n">
        <v>1</v>
      </c>
      <c r="Q3646" s="15" t="s">
        <v>45</v>
      </c>
    </row>
    <row r="3647" customFormat="false" ht="68.65" hidden="false" customHeight="false" outlineLevel="0" collapsed="false">
      <c r="A3647" s="348" t="s">
        <v>11597</v>
      </c>
      <c r="B3647" s="19" t="s">
        <v>541</v>
      </c>
      <c r="C3647" s="19" t="s">
        <v>11685</v>
      </c>
      <c r="D3647" s="91" t="s">
        <v>53</v>
      </c>
      <c r="E3647" s="91" t="s">
        <v>11686</v>
      </c>
      <c r="F3647" s="19" t="s">
        <v>3865</v>
      </c>
      <c r="G3647" s="97"/>
      <c r="H3647" s="97"/>
      <c r="I3647" s="97"/>
      <c r="J3647" s="97"/>
      <c r="K3647" s="97"/>
      <c r="L3647" s="97"/>
      <c r="M3647" s="97"/>
      <c r="N3647" s="97"/>
      <c r="O3647" s="544" t="s">
        <v>11687</v>
      </c>
      <c r="P3647" s="19" t="n">
        <v>1</v>
      </c>
      <c r="Q3647" s="15" t="s">
        <v>45</v>
      </c>
    </row>
    <row r="3648" customFormat="false" ht="22.35" hidden="false" customHeight="false" outlineLevel="0" collapsed="false">
      <c r="A3648" s="348" t="s">
        <v>11601</v>
      </c>
      <c r="B3648" s="110" t="n">
        <v>0.458333333333333</v>
      </c>
      <c r="C3648" s="19" t="s">
        <v>11688</v>
      </c>
      <c r="D3648" s="19" t="s">
        <v>11567</v>
      </c>
      <c r="E3648" s="91" t="s">
        <v>11689</v>
      </c>
      <c r="F3648" s="19" t="s">
        <v>11690</v>
      </c>
      <c r="G3648" s="19" t="n">
        <v>6100</v>
      </c>
      <c r="H3648" s="97"/>
      <c r="I3648" s="97"/>
      <c r="J3648" s="97"/>
      <c r="K3648" s="97"/>
      <c r="L3648" s="97"/>
      <c r="M3648" s="19" t="s">
        <v>11691</v>
      </c>
      <c r="N3648" s="754" t="n">
        <v>43372</v>
      </c>
      <c r="O3648" s="660" t="s">
        <v>10478</v>
      </c>
      <c r="P3648" s="97"/>
      <c r="Q3648" s="15" t="s">
        <v>45</v>
      </c>
    </row>
    <row r="3649" customFormat="false" ht="22.35" hidden="false" customHeight="false" outlineLevel="0" collapsed="false">
      <c r="A3649" s="348" t="s">
        <v>11604</v>
      </c>
      <c r="B3649" s="110" t="n">
        <v>0.465972222222222</v>
      </c>
      <c r="C3649" s="19" t="s">
        <v>11692</v>
      </c>
      <c r="D3649" s="19" t="s">
        <v>2625</v>
      </c>
      <c r="E3649" s="19" t="s">
        <v>8533</v>
      </c>
      <c r="F3649" s="19" t="s">
        <v>11683</v>
      </c>
      <c r="G3649" s="19" t="n">
        <v>2300</v>
      </c>
      <c r="H3649" s="97"/>
      <c r="I3649" s="97"/>
      <c r="J3649" s="97"/>
      <c r="K3649" s="97"/>
      <c r="M3649" s="24" t="s">
        <v>11693</v>
      </c>
      <c r="N3649" s="19" t="n">
        <v>29.09</v>
      </c>
      <c r="O3649" s="660" t="s">
        <v>10478</v>
      </c>
      <c r="P3649" s="19" t="n">
        <v>1</v>
      </c>
      <c r="Q3649" s="15" t="s">
        <v>45</v>
      </c>
    </row>
    <row r="3650" customFormat="false" ht="82.05" hidden="false" customHeight="false" outlineLevel="0" collapsed="false">
      <c r="A3650" s="348" t="s">
        <v>11608</v>
      </c>
      <c r="B3650" s="19" t="s">
        <v>556</v>
      </c>
      <c r="C3650" s="19" t="s">
        <v>11694</v>
      </c>
      <c r="D3650" s="91" t="s">
        <v>53</v>
      </c>
      <c r="E3650" s="91" t="s">
        <v>11695</v>
      </c>
      <c r="F3650" s="19" t="s">
        <v>11696</v>
      </c>
      <c r="G3650" s="19" t="n">
        <v>3800</v>
      </c>
      <c r="H3650" s="97"/>
      <c r="I3650" s="97"/>
      <c r="J3650" s="97"/>
      <c r="K3650" s="97"/>
      <c r="L3650" s="97"/>
      <c r="M3650" s="19" t="s">
        <v>11697</v>
      </c>
      <c r="N3650" s="19" t="n">
        <v>29.09</v>
      </c>
      <c r="O3650" s="660" t="s">
        <v>10478</v>
      </c>
      <c r="P3650" s="19" t="n">
        <v>1</v>
      </c>
      <c r="Q3650" s="15" t="s">
        <v>45</v>
      </c>
    </row>
    <row r="3651" customFormat="false" ht="68.65" hidden="false" customHeight="false" outlineLevel="0" collapsed="false">
      <c r="A3651" s="348" t="s">
        <v>11612</v>
      </c>
      <c r="B3651" s="19" t="s">
        <v>589</v>
      </c>
      <c r="C3651" s="91" t="s">
        <v>11698</v>
      </c>
      <c r="D3651" s="91" t="s">
        <v>53</v>
      </c>
      <c r="E3651" s="91" t="s">
        <v>11699</v>
      </c>
      <c r="F3651" s="19" t="s">
        <v>11696</v>
      </c>
      <c r="G3651" s="97"/>
      <c r="H3651" s="97"/>
      <c r="I3651" s="97"/>
      <c r="J3651" s="97"/>
      <c r="K3651" s="97"/>
      <c r="L3651" s="97"/>
      <c r="M3651" s="97"/>
      <c r="N3651" s="97"/>
      <c r="O3651" s="544" t="s">
        <v>11700</v>
      </c>
      <c r="P3651" s="19" t="n">
        <v>1</v>
      </c>
      <c r="Q3651" s="15" t="s">
        <v>45</v>
      </c>
    </row>
    <row r="3652" customFormat="false" ht="41.75" hidden="false" customHeight="false" outlineLevel="0" collapsed="false">
      <c r="A3652" s="348" t="s">
        <v>11617</v>
      </c>
      <c r="B3652" s="110" t="n">
        <v>0.48125</v>
      </c>
      <c r="C3652" s="19" t="s">
        <v>11701</v>
      </c>
      <c r="D3652" s="19" t="s">
        <v>110</v>
      </c>
      <c r="E3652" s="19" t="s">
        <v>129</v>
      </c>
      <c r="F3652" s="19" t="s">
        <v>11702</v>
      </c>
      <c r="G3652" s="19"/>
      <c r="H3652" s="19" t="s">
        <v>840</v>
      </c>
      <c r="I3652" s="97"/>
      <c r="J3652" s="97"/>
      <c r="K3652" s="97"/>
      <c r="L3652" s="97"/>
      <c r="M3652" s="97"/>
      <c r="N3652" s="97"/>
      <c r="O3652" s="95" t="s">
        <v>11703</v>
      </c>
      <c r="P3652" s="19" t="n">
        <v>1</v>
      </c>
      <c r="Q3652" s="15" t="s">
        <v>45</v>
      </c>
    </row>
    <row r="3653" customFormat="false" ht="82.05" hidden="false" customHeight="false" outlineLevel="0" collapsed="false">
      <c r="A3653" s="348" t="s">
        <v>11622</v>
      </c>
      <c r="B3653" s="19" t="s">
        <v>589</v>
      </c>
      <c r="C3653" s="19" t="s">
        <v>11704</v>
      </c>
      <c r="D3653" s="91" t="s">
        <v>53</v>
      </c>
      <c r="E3653" s="91" t="s">
        <v>11705</v>
      </c>
      <c r="F3653" s="19" t="s">
        <v>11696</v>
      </c>
      <c r="G3653" s="97"/>
      <c r="H3653" s="97"/>
      <c r="I3653" s="97"/>
      <c r="J3653" s="97"/>
      <c r="K3653" s="97"/>
      <c r="L3653" s="97"/>
      <c r="M3653" s="97"/>
      <c r="N3653" s="97"/>
      <c r="O3653" s="337" t="s">
        <v>11706</v>
      </c>
      <c r="P3653" s="19" t="n">
        <v>1</v>
      </c>
      <c r="Q3653" s="15" t="s">
        <v>45</v>
      </c>
    </row>
    <row r="3654" customFormat="false" ht="68.65" hidden="false" customHeight="false" outlineLevel="0" collapsed="false">
      <c r="A3654" s="348" t="s">
        <v>11625</v>
      </c>
      <c r="B3654" s="19" t="s">
        <v>359</v>
      </c>
      <c r="C3654" s="19" t="s">
        <v>11707</v>
      </c>
      <c r="D3654" s="91" t="s">
        <v>53</v>
      </c>
      <c r="E3654" s="91" t="s">
        <v>11708</v>
      </c>
      <c r="F3654" s="91" t="s">
        <v>11709</v>
      </c>
      <c r="G3654" s="97"/>
      <c r="H3654" s="97"/>
      <c r="I3654" s="97"/>
      <c r="J3654" s="97"/>
      <c r="K3654" s="97"/>
      <c r="L3654" s="97"/>
      <c r="M3654" s="97"/>
      <c r="N3654" s="97"/>
      <c r="O3654" s="544" t="s">
        <v>11710</v>
      </c>
      <c r="P3654" s="19" t="n">
        <v>1</v>
      </c>
      <c r="Q3654" s="15" t="s">
        <v>45</v>
      </c>
    </row>
    <row r="3655" customFormat="false" ht="55.2" hidden="false" customHeight="false" outlineLevel="0" collapsed="false">
      <c r="A3655" s="348" t="s">
        <v>11630</v>
      </c>
      <c r="B3655" s="110" t="n">
        <v>0.594444444444444</v>
      </c>
      <c r="C3655" s="91" t="s">
        <v>11711</v>
      </c>
      <c r="D3655" s="19" t="s">
        <v>11567</v>
      </c>
      <c r="E3655" s="91" t="s">
        <v>11712</v>
      </c>
      <c r="F3655" s="43" t="s">
        <v>11713</v>
      </c>
      <c r="G3655" s="19"/>
      <c r="H3655" s="19" t="s">
        <v>4510</v>
      </c>
      <c r="I3655" s="97"/>
      <c r="J3655" s="97"/>
      <c r="K3655" s="97"/>
      <c r="L3655" s="97"/>
      <c r="M3655" s="97"/>
      <c r="N3655" s="97"/>
      <c r="O3655" s="565" t="s">
        <v>11714</v>
      </c>
      <c r="P3655" s="19" t="n">
        <v>1</v>
      </c>
      <c r="Q3655" s="15" t="s">
        <v>45</v>
      </c>
    </row>
    <row r="3656" customFormat="false" ht="14.9" hidden="false" customHeight="false" outlineLevel="0" collapsed="false">
      <c r="A3656" s="348" t="s">
        <v>11634</v>
      </c>
      <c r="B3656" s="110" t="n">
        <v>0.604166666666667</v>
      </c>
      <c r="C3656" s="91" t="s">
        <v>11715</v>
      </c>
      <c r="D3656" s="19" t="s">
        <v>11567</v>
      </c>
      <c r="E3656" s="19" t="s">
        <v>11716</v>
      </c>
      <c r="F3656" s="43" t="s">
        <v>102</v>
      </c>
      <c r="G3656" s="19" t="s">
        <v>2594</v>
      </c>
      <c r="H3656" s="97"/>
      <c r="I3656" s="97"/>
      <c r="J3656" s="97"/>
      <c r="K3656" s="97"/>
      <c r="L3656" s="97"/>
      <c r="M3656" s="97"/>
      <c r="N3656" s="97"/>
      <c r="O3656" s="191" t="s">
        <v>11717</v>
      </c>
      <c r="P3656" s="19" t="n">
        <v>1</v>
      </c>
      <c r="Q3656" s="15" t="s">
        <v>45</v>
      </c>
    </row>
    <row r="3657" customFormat="false" ht="95.5" hidden="false" customHeight="false" outlineLevel="0" collapsed="false">
      <c r="A3657" s="348" t="s">
        <v>11638</v>
      </c>
      <c r="B3657" s="19" t="s">
        <v>404</v>
      </c>
      <c r="C3657" s="91" t="s">
        <v>11718</v>
      </c>
      <c r="D3657" s="91" t="s">
        <v>53</v>
      </c>
      <c r="E3657" s="170" t="s">
        <v>11719</v>
      </c>
      <c r="F3657" s="43" t="s">
        <v>3336</v>
      </c>
      <c r="G3657" s="19" t="n">
        <v>11400</v>
      </c>
      <c r="H3657" s="97"/>
      <c r="I3657" s="97"/>
      <c r="J3657" s="97"/>
      <c r="K3657" s="97"/>
      <c r="L3657" s="97"/>
      <c r="M3657" s="19" t="s">
        <v>11720</v>
      </c>
      <c r="N3657" s="20" t="n">
        <v>43373</v>
      </c>
      <c r="O3657" s="660" t="s">
        <v>10478</v>
      </c>
      <c r="P3657" s="19" t="n">
        <v>1</v>
      </c>
      <c r="Q3657" s="15" t="s">
        <v>45</v>
      </c>
    </row>
    <row r="3658" customFormat="false" ht="28.35" hidden="false" customHeight="false" outlineLevel="0" collapsed="false">
      <c r="A3658" s="348" t="s">
        <v>11644</v>
      </c>
      <c r="B3658" s="110" t="n">
        <v>0.638888888888889</v>
      </c>
      <c r="C3658" s="91" t="s">
        <v>11721</v>
      </c>
      <c r="D3658" s="19" t="s">
        <v>11567</v>
      </c>
      <c r="E3658" s="170" t="s">
        <v>11722</v>
      </c>
      <c r="F3658" s="43" t="s">
        <v>48</v>
      </c>
      <c r="G3658" s="19" t="s">
        <v>3854</v>
      </c>
      <c r="H3658" s="97"/>
      <c r="I3658" s="97"/>
      <c r="J3658" s="97"/>
      <c r="K3658" s="97"/>
      <c r="L3658" s="97"/>
      <c r="M3658" s="97"/>
      <c r="N3658" s="97"/>
      <c r="O3658" s="191" t="s">
        <v>11723</v>
      </c>
      <c r="P3658" s="19" t="n">
        <v>1</v>
      </c>
      <c r="Q3658" s="15" t="s">
        <v>45</v>
      </c>
    </row>
    <row r="3659" customFormat="false" ht="28.35" hidden="false" customHeight="false" outlineLevel="0" collapsed="false">
      <c r="A3659" s="348" t="s">
        <v>11648</v>
      </c>
      <c r="B3659" s="110" t="n">
        <v>0.642361111111111</v>
      </c>
      <c r="C3659" s="203" t="s">
        <v>11724</v>
      </c>
      <c r="D3659" s="19" t="s">
        <v>11567</v>
      </c>
      <c r="E3659" s="91" t="s">
        <v>11725</v>
      </c>
      <c r="F3659" s="19" t="s">
        <v>11726</v>
      </c>
      <c r="G3659" s="19" t="n">
        <v>4300</v>
      </c>
      <c r="H3659" s="97"/>
      <c r="I3659" s="97"/>
      <c r="J3659" s="97"/>
      <c r="K3659" s="97"/>
      <c r="L3659" s="97"/>
      <c r="M3659" s="19" t="s">
        <v>11727</v>
      </c>
      <c r="N3659" s="97"/>
      <c r="O3659" s="660" t="s">
        <v>10478</v>
      </c>
      <c r="P3659" s="19" t="n">
        <v>1</v>
      </c>
      <c r="Q3659" s="15" t="s">
        <v>45</v>
      </c>
    </row>
    <row r="3660" customFormat="false" ht="28.35" hidden="false" customHeight="false" outlineLevel="0" collapsed="false">
      <c r="A3660" s="348" t="s">
        <v>11651</v>
      </c>
      <c r="B3660" s="19" t="s">
        <v>3252</v>
      </c>
      <c r="C3660" s="19" t="s">
        <v>11728</v>
      </c>
      <c r="D3660" s="19" t="s">
        <v>8766</v>
      </c>
      <c r="E3660" s="19" t="s">
        <v>11729</v>
      </c>
      <c r="F3660" s="91" t="s">
        <v>11730</v>
      </c>
      <c r="G3660" s="19" t="s">
        <v>797</v>
      </c>
      <c r="H3660" s="97"/>
      <c r="I3660" s="97"/>
      <c r="J3660" s="97"/>
      <c r="K3660" s="97"/>
      <c r="L3660" s="97"/>
      <c r="M3660" s="97"/>
      <c r="N3660" s="97"/>
      <c r="O3660" s="191" t="s">
        <v>11723</v>
      </c>
      <c r="P3660" s="19" t="n">
        <v>1</v>
      </c>
      <c r="Q3660" s="15" t="s">
        <v>45</v>
      </c>
    </row>
    <row r="3661" customFormat="false" ht="58.2" hidden="false" customHeight="false" outlineLevel="0" collapsed="false">
      <c r="A3661" s="348" t="s">
        <v>11656</v>
      </c>
      <c r="B3661" s="19" t="s">
        <v>810</v>
      </c>
      <c r="C3661" s="19" t="s">
        <v>11731</v>
      </c>
      <c r="D3661" s="91" t="s">
        <v>53</v>
      </c>
      <c r="E3661" s="19" t="s">
        <v>11732</v>
      </c>
      <c r="F3661" s="97"/>
      <c r="G3661" s="97"/>
      <c r="H3661" s="97"/>
      <c r="I3661" s="97"/>
      <c r="J3661" s="97"/>
      <c r="K3661" s="97"/>
      <c r="L3661" s="97"/>
      <c r="M3661" s="97"/>
      <c r="N3661" s="97"/>
      <c r="O3661" s="600" t="s">
        <v>11733</v>
      </c>
      <c r="P3661" s="19" t="n">
        <v>1</v>
      </c>
      <c r="Q3661" s="15" t="s">
        <v>45</v>
      </c>
    </row>
    <row r="3662" customFormat="false" ht="55.2" hidden="false" customHeight="false" outlineLevel="0" collapsed="false">
      <c r="A3662" s="348" t="s">
        <v>11659</v>
      </c>
      <c r="B3662" s="19" t="s">
        <v>78</v>
      </c>
      <c r="C3662" s="19" t="s">
        <v>11734</v>
      </c>
      <c r="D3662" s="91" t="s">
        <v>53</v>
      </c>
      <c r="E3662" s="91" t="s">
        <v>11735</v>
      </c>
      <c r="F3662" s="19" t="s">
        <v>11736</v>
      </c>
      <c r="G3662" s="19" t="n">
        <v>5400</v>
      </c>
      <c r="H3662" s="97"/>
      <c r="I3662" s="97"/>
      <c r="J3662" s="97"/>
      <c r="K3662" s="97"/>
      <c r="L3662" s="97"/>
      <c r="M3662" s="19" t="s">
        <v>11737</v>
      </c>
      <c r="N3662" s="20" t="n">
        <v>43371</v>
      </c>
      <c r="O3662" s="660" t="s">
        <v>10478</v>
      </c>
      <c r="P3662" s="19" t="n">
        <v>1</v>
      </c>
      <c r="Q3662" s="15" t="s">
        <v>45</v>
      </c>
    </row>
    <row r="3663" customFormat="false" ht="28.35" hidden="false" customHeight="false" outlineLevel="0" collapsed="false">
      <c r="A3663" s="348" t="s">
        <v>11663</v>
      </c>
      <c r="B3663" s="110" t="n">
        <v>0.690972222222222</v>
      </c>
      <c r="C3663" s="91" t="s">
        <v>11738</v>
      </c>
      <c r="D3663" s="19" t="s">
        <v>11567</v>
      </c>
      <c r="E3663" s="91" t="s">
        <v>11739</v>
      </c>
      <c r="F3663" s="19" t="s">
        <v>11740</v>
      </c>
      <c r="G3663" s="19" t="n">
        <v>1600</v>
      </c>
      <c r="H3663" s="97"/>
      <c r="I3663" s="97"/>
      <c r="J3663" s="97"/>
      <c r="K3663" s="97"/>
      <c r="L3663" s="97"/>
      <c r="M3663" s="19" t="s">
        <v>11741</v>
      </c>
      <c r="N3663" s="20" t="n">
        <v>43373</v>
      </c>
      <c r="O3663" s="660" t="s">
        <v>10478</v>
      </c>
      <c r="P3663" s="19" t="n">
        <v>1</v>
      </c>
      <c r="Q3663" s="15" t="s">
        <v>45</v>
      </c>
    </row>
    <row r="3664" customFormat="false" ht="68.65" hidden="false" customHeight="false" outlineLevel="0" collapsed="false">
      <c r="A3664" s="348" t="s">
        <v>11668</v>
      </c>
      <c r="B3664" s="19" t="s">
        <v>848</v>
      </c>
      <c r="C3664" s="19" t="s">
        <v>11742</v>
      </c>
      <c r="D3664" s="91" t="s">
        <v>53</v>
      </c>
      <c r="E3664" s="91" t="s">
        <v>11743</v>
      </c>
      <c r="F3664" s="19" t="s">
        <v>102</v>
      </c>
      <c r="G3664" s="19" t="s">
        <v>139</v>
      </c>
      <c r="H3664" s="97"/>
      <c r="I3664" s="97"/>
      <c r="J3664" s="97"/>
      <c r="K3664" s="97"/>
      <c r="L3664" s="97"/>
      <c r="M3664" s="97"/>
      <c r="N3664" s="97"/>
      <c r="O3664" s="544" t="s">
        <v>11744</v>
      </c>
      <c r="P3664" s="19" t="n">
        <v>1</v>
      </c>
      <c r="Q3664" s="15" t="s">
        <v>45</v>
      </c>
    </row>
    <row r="3665" customFormat="false" ht="85.05" hidden="false" customHeight="false" outlineLevel="0" collapsed="false">
      <c r="A3665" s="348" t="s">
        <v>11673</v>
      </c>
      <c r="B3665" s="19" t="s">
        <v>2669</v>
      </c>
      <c r="C3665" s="19" t="s">
        <v>11745</v>
      </c>
      <c r="D3665" s="91" t="s">
        <v>53</v>
      </c>
      <c r="E3665" s="91" t="s">
        <v>11746</v>
      </c>
      <c r="F3665" s="91" t="s">
        <v>7055</v>
      </c>
      <c r="G3665" s="19" t="n">
        <v>11200</v>
      </c>
      <c r="H3665" s="97"/>
      <c r="I3665" s="97"/>
      <c r="J3665" s="97"/>
      <c r="K3665" s="97"/>
      <c r="L3665" s="97"/>
      <c r="M3665" s="178" t="s">
        <v>11747</v>
      </c>
      <c r="N3665" s="20" t="n">
        <v>43372</v>
      </c>
      <c r="O3665" s="660" t="s">
        <v>11748</v>
      </c>
      <c r="P3665" s="19" t="n">
        <v>1</v>
      </c>
      <c r="Q3665" s="15" t="s">
        <v>45</v>
      </c>
    </row>
    <row r="3666" customFormat="false" ht="68.65" hidden="false" customHeight="false" outlineLevel="0" collapsed="false">
      <c r="A3666" s="348" t="s">
        <v>11749</v>
      </c>
      <c r="B3666" s="19" t="s">
        <v>386</v>
      </c>
      <c r="C3666" s="451" t="s">
        <v>11750</v>
      </c>
      <c r="D3666" s="91" t="s">
        <v>53</v>
      </c>
      <c r="E3666" s="91" t="s">
        <v>11751</v>
      </c>
      <c r="F3666" s="97"/>
      <c r="G3666" s="19" t="s">
        <v>506</v>
      </c>
      <c r="H3666" s="97"/>
      <c r="I3666" s="97"/>
      <c r="J3666" s="97"/>
      <c r="K3666" s="97"/>
      <c r="L3666" s="97"/>
      <c r="M3666" s="97"/>
      <c r="N3666" s="97"/>
      <c r="O3666" s="152" t="s">
        <v>11752</v>
      </c>
      <c r="P3666" s="19" t="n">
        <v>1</v>
      </c>
      <c r="Q3666" s="15" t="s">
        <v>45</v>
      </c>
    </row>
    <row r="3667" customFormat="false" ht="79.85" hidden="false" customHeight="false" outlineLevel="0" collapsed="false">
      <c r="A3667" s="3" t="s">
        <v>34</v>
      </c>
      <c r="B3667" s="59" t="s">
        <v>1</v>
      </c>
      <c r="C3667" s="4" t="s">
        <v>35</v>
      </c>
      <c r="D3667" s="4" t="s">
        <v>3</v>
      </c>
      <c r="E3667" s="4" t="s">
        <v>1021</v>
      </c>
      <c r="F3667" s="5" t="s">
        <v>10096</v>
      </c>
      <c r="G3667" s="4" t="s">
        <v>38</v>
      </c>
      <c r="H3667" s="6" t="s">
        <v>39</v>
      </c>
      <c r="I3667" s="6"/>
      <c r="J3667" s="6"/>
      <c r="K3667" s="6" t="s">
        <v>40</v>
      </c>
      <c r="L3667" s="6"/>
      <c r="M3667" s="4" t="s">
        <v>41</v>
      </c>
      <c r="N3667" s="6" t="s">
        <v>42</v>
      </c>
      <c r="O3667" s="370" t="s">
        <v>43</v>
      </c>
      <c r="P3667" s="4" t="s">
        <v>44</v>
      </c>
      <c r="Q3667" s="15" t="s">
        <v>45</v>
      </c>
    </row>
    <row r="3668" customFormat="false" ht="15" hidden="false" customHeight="false" outlineLevel="0" collapsed="false">
      <c r="A3668" s="105" t="n">
        <v>43372</v>
      </c>
      <c r="B3668" s="465" t="s">
        <v>403</v>
      </c>
      <c r="C3668" s="9"/>
      <c r="D3668" s="9"/>
      <c r="E3668" s="10"/>
      <c r="F3668" s="11" t="n">
        <f aca="false">G3668+H3668+K3668</f>
        <v>37667231561300</v>
      </c>
      <c r="G3668" s="12" t="n">
        <f aca="false">SUM(G3669:G3675)</f>
        <v>11300</v>
      </c>
      <c r="H3668" s="115" t="n">
        <f aca="false">SUM(H3669:H3691)</f>
        <v>10800</v>
      </c>
      <c r="I3668" s="12"/>
      <c r="J3668" s="12"/>
      <c r="K3668" s="12" t="n">
        <f aca="false">SUM(K3669:K17592)</f>
        <v>37667231539200</v>
      </c>
      <c r="L3668" s="12"/>
      <c r="M3668" s="466"/>
      <c r="N3668" s="466"/>
      <c r="O3668" s="9"/>
      <c r="P3668" s="12" t="n">
        <f aca="false">SUM(P3669:P25617)</f>
        <v>1.51134816752886E+022</v>
      </c>
      <c r="Q3668" s="15" t="s">
        <v>45</v>
      </c>
    </row>
    <row r="3669" customFormat="false" ht="22.35" hidden="false" customHeight="false" outlineLevel="0" collapsed="false">
      <c r="A3669" s="348" t="s">
        <v>11587</v>
      </c>
      <c r="B3669" s="150" t="n">
        <v>43383</v>
      </c>
      <c r="C3669" s="553" t="s">
        <v>11753</v>
      </c>
      <c r="D3669" s="19" t="s">
        <v>8766</v>
      </c>
      <c r="E3669" s="19" t="s">
        <v>11754</v>
      </c>
      <c r="F3669" s="19" t="s">
        <v>11755</v>
      </c>
      <c r="G3669" s="19" t="n">
        <v>3300</v>
      </c>
      <c r="H3669" s="97"/>
      <c r="I3669" s="97"/>
      <c r="J3669" s="97"/>
      <c r="K3669" s="97"/>
      <c r="L3669" s="97"/>
      <c r="M3669" s="19" t="s">
        <v>11756</v>
      </c>
      <c r="N3669" s="20" t="n">
        <v>43374</v>
      </c>
      <c r="O3669" s="660" t="s">
        <v>10478</v>
      </c>
      <c r="P3669" s="19" t="n">
        <v>1</v>
      </c>
      <c r="Q3669" s="15" t="s">
        <v>45</v>
      </c>
    </row>
    <row r="3670" customFormat="false" ht="22.35" hidden="false" customHeight="false" outlineLevel="0" collapsed="false">
      <c r="A3670" s="348" t="s">
        <v>11592</v>
      </c>
      <c r="B3670" s="19" t="s">
        <v>541</v>
      </c>
      <c r="C3670" s="349" t="s">
        <v>11757</v>
      </c>
      <c r="D3670" s="19" t="s">
        <v>8766</v>
      </c>
      <c r="E3670" s="19" t="s">
        <v>11758</v>
      </c>
      <c r="F3670" s="19" t="s">
        <v>11759</v>
      </c>
      <c r="G3670" s="19" t="n">
        <v>4100</v>
      </c>
      <c r="H3670" s="97"/>
      <c r="I3670" s="97"/>
      <c r="J3670" s="97"/>
      <c r="K3670" s="97"/>
      <c r="L3670" s="97"/>
      <c r="M3670" s="19" t="s">
        <v>11760</v>
      </c>
      <c r="N3670" s="20" t="n">
        <v>43372</v>
      </c>
      <c r="O3670" s="660" t="s">
        <v>10478</v>
      </c>
      <c r="P3670" s="19" t="n">
        <v>1</v>
      </c>
      <c r="Q3670" s="15" t="s">
        <v>45</v>
      </c>
    </row>
    <row r="3671" customFormat="false" ht="28.35" hidden="false" customHeight="false" outlineLevel="0" collapsed="false">
      <c r="A3671" s="348" t="s">
        <v>11597</v>
      </c>
      <c r="B3671" s="20" t="n">
        <v>43111</v>
      </c>
      <c r="C3671" s="440" t="s">
        <v>11761</v>
      </c>
      <c r="D3671" s="19" t="s">
        <v>8766</v>
      </c>
      <c r="E3671" s="97"/>
      <c r="F3671" s="97"/>
      <c r="G3671" s="97"/>
      <c r="H3671" s="97"/>
      <c r="I3671" s="97"/>
      <c r="J3671" s="97"/>
      <c r="K3671" s="97"/>
      <c r="L3671" s="97"/>
      <c r="M3671" s="97"/>
      <c r="N3671" s="97"/>
      <c r="O3671" s="451" t="s">
        <v>11762</v>
      </c>
      <c r="P3671" s="19" t="n">
        <v>1</v>
      </c>
      <c r="Q3671" s="15" t="s">
        <v>45</v>
      </c>
    </row>
    <row r="3672" customFormat="false" ht="22.35" hidden="false" customHeight="false" outlineLevel="0" collapsed="false">
      <c r="A3672" s="348" t="s">
        <v>11601</v>
      </c>
      <c r="B3672" s="178" t="n">
        <v>11.31</v>
      </c>
      <c r="C3672" s="349" t="s">
        <v>11763</v>
      </c>
      <c r="D3672" s="178" t="s">
        <v>8766</v>
      </c>
      <c r="E3672" s="178" t="s">
        <v>11764</v>
      </c>
      <c r="F3672" s="178" t="s">
        <v>11765</v>
      </c>
      <c r="G3672" s="178" t="n">
        <v>3900</v>
      </c>
      <c r="H3672" s="205"/>
      <c r="I3672" s="205"/>
      <c r="J3672" s="205"/>
      <c r="K3672" s="205"/>
      <c r="L3672" s="205"/>
      <c r="M3672" s="178" t="s">
        <v>11766</v>
      </c>
      <c r="N3672" s="178" t="n">
        <v>30.09</v>
      </c>
      <c r="O3672" s="660" t="s">
        <v>10478</v>
      </c>
      <c r="P3672" s="178" t="n">
        <v>1</v>
      </c>
      <c r="Q3672" s="15" t="s">
        <v>45</v>
      </c>
    </row>
    <row r="3673" customFormat="false" ht="28.35" hidden="false" customHeight="false" outlineLevel="0" collapsed="false">
      <c r="A3673" s="348" t="s">
        <v>11604</v>
      </c>
      <c r="B3673" s="19" t="n">
        <v>11.45</v>
      </c>
      <c r="C3673" s="19" t="s">
        <v>11767</v>
      </c>
      <c r="D3673" s="19" t="s">
        <v>8766</v>
      </c>
      <c r="E3673" s="19" t="s">
        <v>11768</v>
      </c>
      <c r="F3673" s="91" t="s">
        <v>11769</v>
      </c>
      <c r="G3673" s="19" t="s">
        <v>1890</v>
      </c>
      <c r="H3673" s="97"/>
      <c r="I3673" s="97"/>
      <c r="J3673" s="97"/>
      <c r="K3673" s="97"/>
      <c r="L3673" s="97"/>
      <c r="M3673" s="97"/>
      <c r="N3673" s="97"/>
      <c r="O3673" s="191" t="s">
        <v>11770</v>
      </c>
      <c r="P3673" s="19" t="n">
        <v>1</v>
      </c>
      <c r="Q3673" s="15" t="s">
        <v>45</v>
      </c>
    </row>
    <row r="3674" customFormat="false" ht="22.05" hidden="false" customHeight="false" outlineLevel="0" collapsed="false">
      <c r="A3674" s="24" t="s">
        <v>1650</v>
      </c>
      <c r="B3674" s="24" t="s">
        <v>1650</v>
      </c>
      <c r="C3674" s="24" t="s">
        <v>1650</v>
      </c>
      <c r="D3674" s="24" t="s">
        <v>1650</v>
      </c>
      <c r="E3674" s="24" t="s">
        <v>1650</v>
      </c>
      <c r="F3674" s="24" t="s">
        <v>1650</v>
      </c>
      <c r="G3674" s="24" t="s">
        <v>1650</v>
      </c>
      <c r="H3674" s="24" t="s">
        <v>1650</v>
      </c>
      <c r="I3674" s="24"/>
      <c r="J3674" s="24"/>
      <c r="K3674" s="24" t="s">
        <v>1650</v>
      </c>
      <c r="L3674" s="24"/>
      <c r="M3674" s="24" t="s">
        <v>1650</v>
      </c>
      <c r="N3674" s="24" t="s">
        <v>1650</v>
      </c>
      <c r="O3674" s="554" t="s">
        <v>11771</v>
      </c>
      <c r="P3674" s="19" t="n">
        <v>1</v>
      </c>
      <c r="Q3674" s="15" t="s">
        <v>45</v>
      </c>
    </row>
    <row r="3675" customFormat="false" ht="18.55" hidden="false" customHeight="false" outlineLevel="0" collapsed="false">
      <c r="A3675" s="348" t="s">
        <v>11608</v>
      </c>
      <c r="B3675" s="19" t="s">
        <v>776</v>
      </c>
      <c r="C3675" s="19" t="s">
        <v>11772</v>
      </c>
      <c r="D3675" s="19" t="s">
        <v>8766</v>
      </c>
      <c r="E3675" s="19" t="s">
        <v>11773</v>
      </c>
      <c r="F3675" s="19" t="s">
        <v>11774</v>
      </c>
      <c r="G3675" s="19" t="s">
        <v>614</v>
      </c>
      <c r="H3675" s="97"/>
      <c r="I3675" s="97"/>
      <c r="J3675" s="97"/>
      <c r="K3675" s="97"/>
      <c r="L3675" s="97"/>
      <c r="M3675" s="97"/>
      <c r="N3675" s="97"/>
      <c r="O3675" s="755" t="s">
        <v>11775</v>
      </c>
      <c r="P3675" s="19" t="n">
        <v>1</v>
      </c>
      <c r="Q3675" s="15" t="s">
        <v>45</v>
      </c>
    </row>
    <row r="3676" customFormat="false" ht="79.85" hidden="false" customHeight="false" outlineLevel="0" collapsed="false">
      <c r="A3676" s="3" t="s">
        <v>34</v>
      </c>
      <c r="B3676" s="59" t="s">
        <v>1</v>
      </c>
      <c r="C3676" s="4" t="s">
        <v>35</v>
      </c>
      <c r="D3676" s="4" t="s">
        <v>3</v>
      </c>
      <c r="E3676" s="4" t="s">
        <v>1021</v>
      </c>
      <c r="F3676" s="5" t="s">
        <v>10096</v>
      </c>
      <c r="G3676" s="4" t="s">
        <v>38</v>
      </c>
      <c r="H3676" s="6" t="s">
        <v>39</v>
      </c>
      <c r="I3676" s="6"/>
      <c r="J3676" s="6"/>
      <c r="K3676" s="6" t="s">
        <v>40</v>
      </c>
      <c r="L3676" s="6"/>
      <c r="M3676" s="4" t="s">
        <v>41</v>
      </c>
      <c r="N3676" s="6" t="s">
        <v>42</v>
      </c>
      <c r="O3676" s="370" t="s">
        <v>43</v>
      </c>
      <c r="P3676" s="4" t="s">
        <v>44</v>
      </c>
      <c r="Q3676" s="15" t="s">
        <v>45</v>
      </c>
    </row>
    <row r="3677" customFormat="false" ht="15" hidden="false" customHeight="false" outlineLevel="0" collapsed="false">
      <c r="A3677" s="105" t="n">
        <v>43374</v>
      </c>
      <c r="B3677" s="465" t="s">
        <v>422</v>
      </c>
      <c r="C3677" s="9"/>
      <c r="D3677" s="9"/>
      <c r="E3677" s="10"/>
      <c r="F3677" s="11" t="n">
        <f aca="false">G3677+H3677+K3711</f>
        <v>98500</v>
      </c>
      <c r="G3677" s="12" t="n">
        <f aca="false">SUM(G3678:G3712)</f>
        <v>87700</v>
      </c>
      <c r="H3677" s="115" t="n">
        <f aca="false">SUM(H3678:H3712)</f>
        <v>10800</v>
      </c>
      <c r="I3677" s="12"/>
      <c r="J3677" s="12"/>
      <c r="K3677" s="12" t="n">
        <f aca="false">SUM(K3678:K17601)</f>
        <v>18833615769600</v>
      </c>
      <c r="L3677" s="12"/>
      <c r="M3677" s="466"/>
      <c r="N3677" s="466"/>
      <c r="O3677" s="9"/>
      <c r="P3677" s="12" t="n">
        <f aca="false">SUM(P3678:P25626)</f>
        <v>7.55674083764428E+021</v>
      </c>
      <c r="Q3677" s="15" t="s">
        <v>45</v>
      </c>
    </row>
    <row r="3678" customFormat="false" ht="26.85" hidden="false" customHeight="false" outlineLevel="0" collapsed="false">
      <c r="A3678" s="348" t="s">
        <v>11587</v>
      </c>
      <c r="B3678" s="19" t="s">
        <v>11426</v>
      </c>
      <c r="C3678" s="553" t="s">
        <v>11776</v>
      </c>
      <c r="D3678" s="19" t="s">
        <v>11567</v>
      </c>
      <c r="E3678" s="19" t="s">
        <v>11777</v>
      </c>
      <c r="F3678" s="19"/>
      <c r="G3678" s="97"/>
      <c r="H3678" s="97"/>
      <c r="I3678" s="97"/>
      <c r="J3678" s="97"/>
      <c r="K3678" s="97"/>
      <c r="L3678" s="97"/>
      <c r="M3678" s="19"/>
      <c r="N3678" s="97"/>
      <c r="O3678" s="141" t="s">
        <v>11778</v>
      </c>
      <c r="P3678" s="19" t="n">
        <v>1</v>
      </c>
      <c r="Q3678" s="15" t="s">
        <v>45</v>
      </c>
    </row>
    <row r="3679" customFormat="false" ht="13.8" hidden="false" customHeight="false" outlineLevel="0" collapsed="false">
      <c r="A3679" s="348" t="s">
        <v>11592</v>
      </c>
      <c r="B3679" s="19" t="s">
        <v>4349</v>
      </c>
      <c r="C3679" s="657" t="s">
        <v>11779</v>
      </c>
      <c r="D3679" s="19" t="s">
        <v>8766</v>
      </c>
      <c r="E3679" s="19" t="s">
        <v>11780</v>
      </c>
      <c r="F3679" s="97"/>
      <c r="G3679" s="97"/>
      <c r="H3679" s="97"/>
      <c r="I3679" s="97"/>
      <c r="J3679" s="97"/>
      <c r="K3679" s="97"/>
      <c r="L3679" s="97"/>
      <c r="M3679" s="97"/>
      <c r="N3679" s="97"/>
      <c r="O3679" s="141" t="s">
        <v>11781</v>
      </c>
      <c r="P3679" s="19" t="n">
        <v>1</v>
      </c>
      <c r="Q3679" s="15" t="s">
        <v>45</v>
      </c>
    </row>
    <row r="3680" customFormat="false" ht="85.05" hidden="false" customHeight="false" outlineLevel="0" collapsed="false">
      <c r="A3680" s="348" t="s">
        <v>11597</v>
      </c>
      <c r="B3680" s="19" t="s">
        <v>869</v>
      </c>
      <c r="C3680" s="19" t="s">
        <v>11782</v>
      </c>
      <c r="D3680" s="19" t="s">
        <v>11640</v>
      </c>
      <c r="E3680" s="19" t="s">
        <v>11783</v>
      </c>
      <c r="F3680" s="19" t="s">
        <v>102</v>
      </c>
      <c r="G3680" s="19" t="s">
        <v>3615</v>
      </c>
      <c r="H3680" s="97"/>
      <c r="I3680" s="97"/>
      <c r="J3680" s="97"/>
      <c r="K3680" s="97"/>
      <c r="L3680" s="97"/>
      <c r="M3680" s="97"/>
      <c r="N3680" s="97"/>
      <c r="O3680" s="659" t="s">
        <v>11784</v>
      </c>
      <c r="P3680" s="19" t="n">
        <v>1</v>
      </c>
      <c r="Q3680" s="15" t="s">
        <v>45</v>
      </c>
    </row>
    <row r="3681" customFormat="false" ht="72.35" hidden="false" customHeight="false" outlineLevel="0" collapsed="false">
      <c r="A3681" s="348" t="s">
        <v>11601</v>
      </c>
      <c r="B3681" s="19" t="s">
        <v>51</v>
      </c>
      <c r="C3681" s="91" t="s">
        <v>11785</v>
      </c>
      <c r="D3681" s="91" t="s">
        <v>53</v>
      </c>
      <c r="E3681" s="91" t="s">
        <v>11786</v>
      </c>
      <c r="F3681" s="19" t="s">
        <v>4460</v>
      </c>
      <c r="G3681" s="97"/>
      <c r="H3681" s="97"/>
      <c r="I3681" s="97"/>
      <c r="J3681" s="97"/>
      <c r="K3681" s="97"/>
      <c r="L3681" s="97"/>
      <c r="M3681" s="97"/>
      <c r="N3681" s="97"/>
      <c r="O3681" s="524" t="s">
        <v>11787</v>
      </c>
      <c r="P3681" s="19" t="n">
        <v>1</v>
      </c>
      <c r="Q3681" s="15" t="s">
        <v>45</v>
      </c>
    </row>
    <row r="3682" customFormat="false" ht="58.2" hidden="false" customHeight="false" outlineLevel="0" collapsed="false">
      <c r="A3682" s="348" t="s">
        <v>11604</v>
      </c>
      <c r="B3682" s="19" t="s">
        <v>453</v>
      </c>
      <c r="C3682" s="756" t="n">
        <f aca="false">79175877755</f>
        <v>79175877755</v>
      </c>
      <c r="D3682" s="91" t="s">
        <v>53</v>
      </c>
      <c r="E3682" s="97"/>
      <c r="F3682" s="97"/>
      <c r="G3682" s="97"/>
      <c r="H3682" s="97"/>
      <c r="I3682" s="97"/>
      <c r="J3682" s="97"/>
      <c r="K3682" s="97"/>
      <c r="L3682" s="97"/>
      <c r="M3682" s="97"/>
      <c r="N3682" s="97"/>
      <c r="O3682" s="600" t="s">
        <v>11788</v>
      </c>
      <c r="P3682" s="19" t="n">
        <v>1</v>
      </c>
      <c r="Q3682" s="15" t="s">
        <v>45</v>
      </c>
    </row>
    <row r="3683" customFormat="false" ht="168.65" hidden="false" customHeight="false" outlineLevel="0" collapsed="false">
      <c r="A3683" s="348" t="s">
        <v>11608</v>
      </c>
      <c r="B3683" s="110" t="n">
        <v>0.44375</v>
      </c>
      <c r="C3683" s="19" t="s">
        <v>11789</v>
      </c>
      <c r="D3683" s="19" t="s">
        <v>11567</v>
      </c>
      <c r="E3683" s="19" t="s">
        <v>11790</v>
      </c>
      <c r="F3683" s="19" t="s">
        <v>3584</v>
      </c>
      <c r="G3683" s="19" t="s">
        <v>139</v>
      </c>
      <c r="H3683" s="97"/>
      <c r="I3683" s="97"/>
      <c r="J3683" s="97"/>
      <c r="K3683" s="97"/>
      <c r="L3683" s="97"/>
      <c r="M3683" s="97"/>
      <c r="N3683" s="97"/>
      <c r="O3683" s="735" t="s">
        <v>11791</v>
      </c>
      <c r="P3683" s="19" t="n">
        <v>1</v>
      </c>
      <c r="Q3683" s="15" t="s">
        <v>45</v>
      </c>
    </row>
    <row r="3684" customFormat="false" ht="82.05" hidden="false" customHeight="false" outlineLevel="0" collapsed="false">
      <c r="A3684" s="348" t="s">
        <v>11612</v>
      </c>
      <c r="B3684" s="19" t="s">
        <v>457</v>
      </c>
      <c r="C3684" s="19" t="s">
        <v>11792</v>
      </c>
      <c r="D3684" s="91" t="s">
        <v>53</v>
      </c>
      <c r="E3684" s="91" t="s">
        <v>11793</v>
      </c>
      <c r="F3684" s="19" t="s">
        <v>5574</v>
      </c>
      <c r="G3684" s="97"/>
      <c r="H3684" s="19" t="s">
        <v>11794</v>
      </c>
      <c r="I3684" s="97"/>
      <c r="J3684" s="97"/>
      <c r="K3684" s="97"/>
      <c r="L3684" s="97"/>
      <c r="M3684" s="97"/>
      <c r="N3684" s="97"/>
      <c r="O3684" s="757" t="s">
        <v>11795</v>
      </c>
      <c r="P3684" s="19" t="n">
        <v>1</v>
      </c>
      <c r="Q3684" s="15" t="s">
        <v>45</v>
      </c>
    </row>
    <row r="3685" customFormat="false" ht="26.85" hidden="false" customHeight="false" outlineLevel="0" collapsed="false">
      <c r="A3685" s="348" t="s">
        <v>11617</v>
      </c>
      <c r="B3685" s="19" t="s">
        <v>556</v>
      </c>
      <c r="C3685" s="24" t="s">
        <v>11796</v>
      </c>
      <c r="D3685" s="18" t="s">
        <v>1546</v>
      </c>
      <c r="E3685" s="33" t="s">
        <v>11797</v>
      </c>
      <c r="F3685" s="19" t="s">
        <v>11798</v>
      </c>
      <c r="G3685" s="19" t="n">
        <v>45000</v>
      </c>
      <c r="H3685" s="97"/>
      <c r="I3685" s="97"/>
      <c r="J3685" s="97"/>
      <c r="K3685" s="97"/>
      <c r="L3685" s="97"/>
      <c r="M3685" s="19" t="s">
        <v>11799</v>
      </c>
      <c r="N3685" s="20" t="n">
        <v>43374</v>
      </c>
      <c r="O3685" s="139" t="s">
        <v>1187</v>
      </c>
      <c r="P3685" s="19" t="n">
        <v>1</v>
      </c>
      <c r="Q3685" s="15" t="s">
        <v>45</v>
      </c>
    </row>
    <row r="3686" customFormat="false" ht="55.2" hidden="false" customHeight="false" outlineLevel="0" collapsed="false">
      <c r="A3686" s="348" t="s">
        <v>11622</v>
      </c>
      <c r="B3686" s="19" t="s">
        <v>214</v>
      </c>
      <c r="C3686" s="91" t="s">
        <v>11800</v>
      </c>
      <c r="D3686" s="91" t="s">
        <v>53</v>
      </c>
      <c r="E3686" s="91" t="s">
        <v>11801</v>
      </c>
      <c r="F3686" s="97"/>
      <c r="G3686" s="97"/>
      <c r="H3686" s="97"/>
      <c r="I3686" s="97"/>
      <c r="J3686" s="97"/>
      <c r="K3686" s="97"/>
      <c r="L3686" s="97"/>
      <c r="M3686" s="97"/>
      <c r="N3686" s="97"/>
      <c r="O3686" s="600" t="s">
        <v>11802</v>
      </c>
      <c r="P3686" s="19" t="n">
        <v>1</v>
      </c>
      <c r="Q3686" s="15" t="s">
        <v>45</v>
      </c>
    </row>
    <row r="3687" customFormat="false" ht="44" hidden="false" customHeight="false" outlineLevel="0" collapsed="false">
      <c r="A3687" s="348" t="s">
        <v>11625</v>
      </c>
      <c r="B3687" s="19" t="s">
        <v>1505</v>
      </c>
      <c r="C3687" s="91" t="s">
        <v>11803</v>
      </c>
      <c r="D3687" s="19" t="s">
        <v>11567</v>
      </c>
      <c r="E3687" s="91" t="s">
        <v>11804</v>
      </c>
      <c r="F3687" s="19" t="s">
        <v>937</v>
      </c>
      <c r="G3687" s="97"/>
      <c r="H3687" s="97"/>
      <c r="I3687" s="97"/>
      <c r="J3687" s="97"/>
      <c r="K3687" s="97"/>
      <c r="L3687" s="97"/>
      <c r="M3687" s="97"/>
      <c r="N3687" s="97"/>
      <c r="O3687" s="387" t="s">
        <v>11805</v>
      </c>
      <c r="P3687" s="19" t="n">
        <v>1</v>
      </c>
      <c r="Q3687" s="15" t="s">
        <v>45</v>
      </c>
    </row>
    <row r="3688" customFormat="false" ht="68.65" hidden="false" customHeight="false" outlineLevel="0" collapsed="false">
      <c r="A3688" s="348" t="s">
        <v>11630</v>
      </c>
      <c r="B3688" s="19" t="s">
        <v>1252</v>
      </c>
      <c r="C3688" s="19" t="s">
        <v>11806</v>
      </c>
      <c r="D3688" s="91" t="s">
        <v>53</v>
      </c>
      <c r="E3688" s="91" t="s">
        <v>11807</v>
      </c>
      <c r="F3688" s="19" t="s">
        <v>937</v>
      </c>
      <c r="G3688" s="19" t="n">
        <v>11700</v>
      </c>
      <c r="H3688" s="97"/>
      <c r="I3688" s="97"/>
      <c r="J3688" s="97"/>
      <c r="K3688" s="97"/>
      <c r="L3688" s="97"/>
      <c r="M3688" s="19" t="s">
        <v>11808</v>
      </c>
      <c r="N3688" s="20" t="n">
        <v>43374</v>
      </c>
      <c r="O3688" s="139" t="s">
        <v>1187</v>
      </c>
      <c r="P3688" s="19" t="n">
        <v>1</v>
      </c>
      <c r="Q3688" s="15" t="s">
        <v>45</v>
      </c>
    </row>
    <row r="3689" customFormat="false" ht="95.5" hidden="false" customHeight="false" outlineLevel="0" collapsed="false">
      <c r="A3689" s="348" t="s">
        <v>11634</v>
      </c>
      <c r="B3689" s="19" t="s">
        <v>940</v>
      </c>
      <c r="C3689" s="19" t="s">
        <v>11809</v>
      </c>
      <c r="D3689" s="91" t="s">
        <v>53</v>
      </c>
      <c r="E3689" s="91" t="s">
        <v>11810</v>
      </c>
      <c r="F3689" s="19" t="s">
        <v>4460</v>
      </c>
      <c r="G3689" s="97"/>
      <c r="H3689" s="97"/>
      <c r="I3689" s="97"/>
      <c r="J3689" s="97"/>
      <c r="K3689" s="97"/>
      <c r="L3689" s="97"/>
      <c r="M3689" s="97"/>
      <c r="N3689" s="97"/>
      <c r="O3689" s="757" t="s">
        <v>679</v>
      </c>
      <c r="P3689" s="19" t="n">
        <v>1</v>
      </c>
      <c r="Q3689" s="15" t="s">
        <v>45</v>
      </c>
    </row>
    <row r="3690" customFormat="false" ht="68.65" hidden="false" customHeight="false" outlineLevel="0" collapsed="false">
      <c r="A3690" s="348" t="s">
        <v>11638</v>
      </c>
      <c r="B3690" s="19" t="s">
        <v>354</v>
      </c>
      <c r="C3690" s="91" t="s">
        <v>11811</v>
      </c>
      <c r="D3690" s="91" t="s">
        <v>53</v>
      </c>
      <c r="E3690" s="91" t="s">
        <v>11812</v>
      </c>
      <c r="F3690" s="19" t="s">
        <v>336</v>
      </c>
      <c r="G3690" s="97"/>
      <c r="H3690" s="97"/>
      <c r="I3690" s="97"/>
      <c r="J3690" s="97"/>
      <c r="K3690" s="97"/>
      <c r="L3690" s="97"/>
      <c r="M3690" s="97"/>
      <c r="N3690" s="97"/>
      <c r="O3690" s="387" t="s">
        <v>11813</v>
      </c>
      <c r="P3690" s="19" t="n">
        <v>1</v>
      </c>
      <c r="Q3690" s="15" t="s">
        <v>45</v>
      </c>
    </row>
    <row r="3691" customFormat="false" ht="86.55" hidden="false" customHeight="false" outlineLevel="0" collapsed="false">
      <c r="A3691" s="348" t="s">
        <v>11644</v>
      </c>
      <c r="B3691" s="19" t="s">
        <v>359</v>
      </c>
      <c r="C3691" s="19" t="s">
        <v>11814</v>
      </c>
      <c r="D3691" s="91" t="s">
        <v>53</v>
      </c>
      <c r="E3691" s="91" t="s">
        <v>11815</v>
      </c>
      <c r="F3691" s="19" t="s">
        <v>102</v>
      </c>
      <c r="G3691" s="97"/>
      <c r="H3691" s="97"/>
      <c r="I3691" s="97"/>
      <c r="J3691" s="97"/>
      <c r="K3691" s="97"/>
      <c r="L3691" s="97"/>
      <c r="M3691" s="97"/>
      <c r="N3691" s="97"/>
      <c r="O3691" s="600" t="s">
        <v>11816</v>
      </c>
      <c r="P3691" s="19" t="n">
        <v>1</v>
      </c>
      <c r="Q3691" s="15" t="s">
        <v>45</v>
      </c>
    </row>
    <row r="3692" customFormat="false" ht="13.8" hidden="false" customHeight="false" outlineLevel="0" collapsed="false">
      <c r="A3692" s="348" t="s">
        <v>11648</v>
      </c>
      <c r="B3692" s="110" t="n">
        <v>0.517361111111111</v>
      </c>
      <c r="C3692" s="19" t="n">
        <v>89258420460</v>
      </c>
      <c r="D3692" s="19" t="s">
        <v>11567</v>
      </c>
      <c r="E3692" s="97"/>
      <c r="F3692" s="97"/>
      <c r="G3692" s="97"/>
      <c r="H3692" s="97"/>
      <c r="I3692" s="97"/>
      <c r="J3692" s="97"/>
      <c r="K3692" s="97"/>
      <c r="L3692" s="97"/>
      <c r="M3692" s="97"/>
      <c r="N3692" s="97"/>
      <c r="O3692" s="135" t="s">
        <v>11817</v>
      </c>
      <c r="P3692" s="19" t="n">
        <v>1</v>
      </c>
      <c r="Q3692" s="15" t="s">
        <v>45</v>
      </c>
    </row>
    <row r="3693" customFormat="false" ht="82.05" hidden="false" customHeight="false" outlineLevel="0" collapsed="false">
      <c r="A3693" s="348" t="s">
        <v>11651</v>
      </c>
      <c r="B3693" s="19" t="s">
        <v>769</v>
      </c>
      <c r="C3693" s="91" t="s">
        <v>11818</v>
      </c>
      <c r="D3693" s="91" t="s">
        <v>53</v>
      </c>
      <c r="E3693" s="91" t="s">
        <v>11819</v>
      </c>
      <c r="F3693" s="19" t="s">
        <v>102</v>
      </c>
      <c r="G3693" s="19" t="n">
        <v>4300</v>
      </c>
      <c r="H3693" s="97"/>
      <c r="I3693" s="97"/>
      <c r="J3693" s="97"/>
      <c r="K3693" s="97"/>
      <c r="M3693" s="24" t="s">
        <v>11820</v>
      </c>
      <c r="N3693" s="20" t="n">
        <v>43375</v>
      </c>
      <c r="O3693" s="139" t="s">
        <v>1187</v>
      </c>
      <c r="P3693" s="19" t="n">
        <v>1</v>
      </c>
      <c r="Q3693" s="15" t="s">
        <v>45</v>
      </c>
    </row>
    <row r="3694" customFormat="false" ht="88.05" hidden="false" customHeight="false" outlineLevel="0" collapsed="false">
      <c r="A3694" s="348" t="s">
        <v>11656</v>
      </c>
      <c r="B3694" s="19" t="s">
        <v>11821</v>
      </c>
      <c r="C3694" s="19" t="s">
        <v>11822</v>
      </c>
      <c r="D3694" s="19" t="s">
        <v>11567</v>
      </c>
      <c r="E3694" s="91" t="s">
        <v>11823</v>
      </c>
      <c r="F3694" s="19" t="s">
        <v>48</v>
      </c>
      <c r="G3694" s="19" t="s">
        <v>282</v>
      </c>
      <c r="H3694" s="97"/>
      <c r="I3694" s="97"/>
      <c r="J3694" s="97"/>
      <c r="K3694" s="97"/>
      <c r="L3694" s="97"/>
      <c r="M3694" s="97"/>
      <c r="N3694" s="97"/>
      <c r="O3694" s="124" t="s">
        <v>11824</v>
      </c>
      <c r="P3694" s="19" t="n">
        <v>1</v>
      </c>
      <c r="Q3694" s="15" t="s">
        <v>45</v>
      </c>
    </row>
    <row r="3695" customFormat="false" ht="55.2" hidden="false" customHeight="false" outlineLevel="0" collapsed="false">
      <c r="A3695" s="348" t="s">
        <v>11659</v>
      </c>
      <c r="B3695" s="19" t="s">
        <v>149</v>
      </c>
      <c r="C3695" s="19" t="s">
        <v>11825</v>
      </c>
      <c r="D3695" s="91" t="s">
        <v>53</v>
      </c>
      <c r="E3695" s="91" t="s">
        <v>11826</v>
      </c>
      <c r="F3695" s="19" t="s">
        <v>4460</v>
      </c>
      <c r="G3695" s="19" t="n">
        <v>3500</v>
      </c>
      <c r="H3695" s="97"/>
      <c r="I3695" s="97"/>
      <c r="J3695" s="97"/>
      <c r="K3695" s="97"/>
      <c r="L3695" s="97"/>
      <c r="M3695" s="19" t="s">
        <v>11827</v>
      </c>
      <c r="N3695" s="20" t="n">
        <v>43374</v>
      </c>
      <c r="O3695" s="139" t="s">
        <v>11828</v>
      </c>
      <c r="P3695" s="19" t="n">
        <v>1</v>
      </c>
      <c r="Q3695" s="15" t="s">
        <v>45</v>
      </c>
    </row>
    <row r="3696" customFormat="false" ht="44" hidden="false" customHeight="false" outlineLevel="0" collapsed="false">
      <c r="A3696" s="348" t="s">
        <v>11663</v>
      </c>
      <c r="B3696" s="20" t="n">
        <v>43113</v>
      </c>
      <c r="C3696" s="19" t="n">
        <v>84956133146</v>
      </c>
      <c r="D3696" s="19" t="s">
        <v>8766</v>
      </c>
      <c r="E3696" s="97"/>
      <c r="F3696" s="19" t="s">
        <v>3639</v>
      </c>
      <c r="G3696" s="19" t="s">
        <v>4557</v>
      </c>
      <c r="H3696" s="97"/>
      <c r="I3696" s="97"/>
      <c r="J3696" s="97"/>
      <c r="K3696" s="97"/>
      <c r="L3696" s="97"/>
      <c r="M3696" s="97"/>
      <c r="N3696" s="97"/>
      <c r="O3696" s="600" t="s">
        <v>11829</v>
      </c>
      <c r="P3696" s="19" t="n">
        <v>1</v>
      </c>
      <c r="Q3696" s="15" t="s">
        <v>45</v>
      </c>
    </row>
    <row r="3697" customFormat="false" ht="41.75" hidden="false" customHeight="false" outlineLevel="0" collapsed="false">
      <c r="A3697" s="348" t="s">
        <v>11668</v>
      </c>
      <c r="B3697" s="110" t="n">
        <v>0.541666666666667</v>
      </c>
      <c r="C3697" s="91" t="s">
        <v>11830</v>
      </c>
      <c r="D3697" s="19" t="s">
        <v>11567</v>
      </c>
      <c r="E3697" s="19" t="s">
        <v>11831</v>
      </c>
      <c r="F3697" s="19" t="s">
        <v>11832</v>
      </c>
      <c r="G3697" s="97"/>
      <c r="H3697" s="97"/>
      <c r="I3697" s="97"/>
      <c r="J3697" s="97"/>
      <c r="K3697" s="97"/>
      <c r="L3697" s="97"/>
      <c r="M3697" s="97"/>
      <c r="N3697" s="97"/>
      <c r="O3697" s="122" t="s">
        <v>11833</v>
      </c>
      <c r="P3697" s="19" t="n">
        <v>1</v>
      </c>
      <c r="Q3697" s="15" t="s">
        <v>45</v>
      </c>
    </row>
    <row r="3698" customFormat="false" ht="34.3" hidden="false" customHeight="false" outlineLevel="0" collapsed="false">
      <c r="A3698" s="348" t="s">
        <v>11673</v>
      </c>
      <c r="B3698" s="19" t="s">
        <v>1109</v>
      </c>
      <c r="C3698" s="19" t="s">
        <v>11834</v>
      </c>
      <c r="D3698" s="19" t="s">
        <v>53</v>
      </c>
      <c r="E3698" s="91" t="s">
        <v>11835</v>
      </c>
      <c r="F3698" s="19" t="s">
        <v>11832</v>
      </c>
      <c r="G3698" s="19" t="s">
        <v>139</v>
      </c>
      <c r="H3698" s="97"/>
      <c r="I3698" s="97"/>
      <c r="J3698" s="97"/>
      <c r="K3698" s="97"/>
      <c r="L3698" s="97"/>
      <c r="M3698" s="97"/>
      <c r="N3698" s="97"/>
      <c r="O3698" s="696" t="s">
        <v>11836</v>
      </c>
      <c r="P3698" s="19" t="n">
        <v>1</v>
      </c>
      <c r="Q3698" s="15" t="s">
        <v>45</v>
      </c>
    </row>
    <row r="3699" customFormat="false" ht="28.35" hidden="false" customHeight="false" outlineLevel="0" collapsed="false">
      <c r="A3699" s="348" t="s">
        <v>11749</v>
      </c>
      <c r="B3699" s="110" t="n">
        <v>0.572916666666667</v>
      </c>
      <c r="C3699" s="91" t="s">
        <v>11837</v>
      </c>
      <c r="D3699" s="19" t="s">
        <v>11567</v>
      </c>
      <c r="E3699" s="19" t="s">
        <v>11838</v>
      </c>
      <c r="F3699" s="19" t="s">
        <v>4852</v>
      </c>
      <c r="G3699" s="19" t="n">
        <v>4100</v>
      </c>
      <c r="H3699" s="97"/>
      <c r="I3699" s="97"/>
      <c r="J3699" s="97"/>
      <c r="K3699" s="97"/>
      <c r="L3699" s="97"/>
      <c r="M3699" s="19" t="s">
        <v>11839</v>
      </c>
      <c r="N3699" s="20" t="n">
        <v>43375</v>
      </c>
      <c r="O3699" s="139" t="s">
        <v>1187</v>
      </c>
      <c r="P3699" s="19" t="n">
        <v>1</v>
      </c>
      <c r="Q3699" s="15" t="s">
        <v>45</v>
      </c>
    </row>
    <row r="3700" customFormat="false" ht="55.2" hidden="false" customHeight="false" outlineLevel="0" collapsed="false">
      <c r="A3700" s="348" t="s">
        <v>11840</v>
      </c>
      <c r="B3700" s="19" t="s">
        <v>227</v>
      </c>
      <c r="C3700" s="19" t="s">
        <v>11841</v>
      </c>
      <c r="D3700" s="19" t="s">
        <v>53</v>
      </c>
      <c r="E3700" s="91" t="s">
        <v>11842</v>
      </c>
      <c r="F3700" s="19" t="s">
        <v>48</v>
      </c>
      <c r="G3700" s="19" t="n">
        <v>4300</v>
      </c>
      <c r="H3700" s="97"/>
      <c r="I3700" s="97"/>
      <c r="J3700" s="97"/>
      <c r="K3700" s="97"/>
      <c r="L3700" s="97"/>
      <c r="M3700" s="19" t="s">
        <v>11843</v>
      </c>
      <c r="N3700" s="20" t="n">
        <v>43375</v>
      </c>
      <c r="O3700" s="139" t="s">
        <v>1187</v>
      </c>
      <c r="P3700" s="19" t="n">
        <v>1</v>
      </c>
      <c r="Q3700" s="15" t="s">
        <v>45</v>
      </c>
    </row>
    <row r="3701" customFormat="false" ht="68.65" hidden="false" customHeight="false" outlineLevel="0" collapsed="false">
      <c r="A3701" s="348" t="s">
        <v>11844</v>
      </c>
      <c r="B3701" s="19" t="s">
        <v>708</v>
      </c>
      <c r="C3701" s="19" t="s">
        <v>11845</v>
      </c>
      <c r="D3701" s="19" t="s">
        <v>53</v>
      </c>
      <c r="E3701" s="91" t="s">
        <v>11846</v>
      </c>
      <c r="F3701" s="97"/>
      <c r="G3701" s="97"/>
      <c r="H3701" s="97"/>
      <c r="I3701" s="97"/>
      <c r="J3701" s="97"/>
      <c r="K3701" s="97"/>
      <c r="L3701" s="97"/>
      <c r="M3701" s="97"/>
      <c r="N3701" s="97"/>
      <c r="O3701" s="297" t="s">
        <v>11847</v>
      </c>
      <c r="P3701" s="19" t="n">
        <v>1</v>
      </c>
      <c r="Q3701" s="15" t="s">
        <v>45</v>
      </c>
    </row>
    <row r="3702" customFormat="false" ht="95.5" hidden="false" customHeight="false" outlineLevel="0" collapsed="false">
      <c r="A3702" s="348" t="s">
        <v>11848</v>
      </c>
      <c r="B3702" s="19" t="s">
        <v>371</v>
      </c>
      <c r="C3702" s="19" t="s">
        <v>11849</v>
      </c>
      <c r="D3702" s="19" t="s">
        <v>53</v>
      </c>
      <c r="E3702" s="91" t="s">
        <v>11850</v>
      </c>
      <c r="F3702" s="19" t="s">
        <v>4460</v>
      </c>
      <c r="G3702" s="19" t="n">
        <v>3400</v>
      </c>
      <c r="H3702" s="97"/>
      <c r="I3702" s="97"/>
      <c r="J3702" s="97"/>
      <c r="K3702" s="97"/>
      <c r="M3702" s="24" t="s">
        <v>585</v>
      </c>
      <c r="N3702" s="20" t="n">
        <v>43376</v>
      </c>
      <c r="O3702" s="139" t="s">
        <v>11851</v>
      </c>
      <c r="P3702" s="19" t="n">
        <v>1</v>
      </c>
      <c r="Q3702" s="15" t="s">
        <v>45</v>
      </c>
    </row>
    <row r="3703" customFormat="false" ht="55.2" hidden="false" customHeight="false" outlineLevel="0" collapsed="false">
      <c r="A3703" s="348" t="s">
        <v>11852</v>
      </c>
      <c r="B3703" s="110" t="n">
        <v>0.615972222222222</v>
      </c>
      <c r="C3703" s="19" t="s">
        <v>11853</v>
      </c>
      <c r="D3703" s="19" t="s">
        <v>11567</v>
      </c>
      <c r="E3703" s="19" t="s">
        <v>11854</v>
      </c>
      <c r="F3703" s="19" t="s">
        <v>5871</v>
      </c>
      <c r="G3703" s="19" t="s">
        <v>139</v>
      </c>
      <c r="H3703" s="97"/>
      <c r="I3703" s="97"/>
      <c r="J3703" s="97"/>
      <c r="K3703" s="97"/>
      <c r="L3703" s="97"/>
      <c r="M3703" s="97"/>
      <c r="N3703" s="97"/>
      <c r="O3703" s="95" t="s">
        <v>11855</v>
      </c>
      <c r="P3703" s="19" t="n">
        <v>1</v>
      </c>
      <c r="Q3703" s="15" t="s">
        <v>45</v>
      </c>
    </row>
    <row r="3704" customFormat="false" ht="50.7" hidden="false" customHeight="false" outlineLevel="0" collapsed="false">
      <c r="A3704" s="348" t="s">
        <v>11856</v>
      </c>
      <c r="B3704" s="19" t="s">
        <v>895</v>
      </c>
      <c r="C3704" s="19" t="n">
        <v>79154556107</v>
      </c>
      <c r="D3704" s="19" t="s">
        <v>8766</v>
      </c>
      <c r="E3704" s="19" t="s">
        <v>3635</v>
      </c>
      <c r="F3704" s="19" t="s">
        <v>11857</v>
      </c>
      <c r="G3704" s="19" t="s">
        <v>944</v>
      </c>
      <c r="H3704" s="97"/>
      <c r="I3704" s="97"/>
      <c r="J3704" s="97"/>
      <c r="K3704" s="97"/>
      <c r="L3704" s="97"/>
      <c r="M3704" s="97"/>
      <c r="N3704" s="97"/>
      <c r="O3704" s="696" t="s">
        <v>11858</v>
      </c>
      <c r="P3704" s="19" t="n">
        <v>1</v>
      </c>
      <c r="Q3704" s="15" t="s">
        <v>45</v>
      </c>
    </row>
    <row r="3705" customFormat="false" ht="44" hidden="false" customHeight="false" outlineLevel="0" collapsed="false">
      <c r="A3705" s="348" t="s">
        <v>11859</v>
      </c>
      <c r="B3705" s="19" t="n">
        <v>14.52</v>
      </c>
      <c r="C3705" s="91" t="s">
        <v>11860</v>
      </c>
      <c r="D3705" s="19" t="s">
        <v>8766</v>
      </c>
      <c r="E3705" s="758" t="s">
        <v>11861</v>
      </c>
      <c r="F3705" s="758" t="s">
        <v>11862</v>
      </c>
      <c r="G3705" s="758" t="s">
        <v>11863</v>
      </c>
      <c r="H3705" s="758" t="s">
        <v>11585</v>
      </c>
      <c r="I3705" s="97"/>
      <c r="J3705" s="97"/>
      <c r="K3705" s="97"/>
      <c r="L3705" s="97"/>
      <c r="M3705" s="97"/>
      <c r="N3705" s="97"/>
      <c r="O3705" s="600" t="s">
        <v>11864</v>
      </c>
      <c r="P3705" s="19" t="n">
        <v>1</v>
      </c>
      <c r="Q3705" s="15" t="s">
        <v>45</v>
      </c>
    </row>
    <row r="3706" customFormat="false" ht="28.35" hidden="false" customHeight="false" outlineLevel="0" collapsed="false">
      <c r="A3706" s="348" t="s">
        <v>11865</v>
      </c>
      <c r="B3706" s="110" t="n">
        <v>0.642361111111111</v>
      </c>
      <c r="C3706" s="91" t="s">
        <v>11866</v>
      </c>
      <c r="D3706" s="19" t="s">
        <v>11567</v>
      </c>
      <c r="E3706" s="91" t="s">
        <v>11867</v>
      </c>
      <c r="F3706" s="19" t="s">
        <v>11868</v>
      </c>
      <c r="G3706" s="19"/>
      <c r="H3706" s="19" t="n">
        <v>10800</v>
      </c>
      <c r="I3706" s="97"/>
      <c r="J3706" s="97"/>
      <c r="K3706" s="97"/>
      <c r="L3706" s="97"/>
      <c r="M3706" s="19" t="s">
        <v>11869</v>
      </c>
      <c r="N3706" s="150" t="n">
        <v>43383</v>
      </c>
      <c r="O3706" s="139" t="s">
        <v>11870</v>
      </c>
      <c r="P3706" s="19" t="n">
        <v>1</v>
      </c>
      <c r="Q3706" s="15" t="s">
        <v>45</v>
      </c>
    </row>
    <row r="3707" customFormat="false" ht="41.75" hidden="false" customHeight="false" outlineLevel="0" collapsed="false">
      <c r="A3707" s="348" t="s">
        <v>11871</v>
      </c>
      <c r="B3707" s="19" t="n">
        <v>15.48</v>
      </c>
      <c r="C3707" s="19" t="s">
        <v>11872</v>
      </c>
      <c r="D3707" s="91" t="s">
        <v>11873</v>
      </c>
      <c r="E3707" s="91" t="s">
        <v>11874</v>
      </c>
      <c r="F3707" s="19" t="s">
        <v>48</v>
      </c>
      <c r="G3707" s="19" t="s">
        <v>782</v>
      </c>
      <c r="H3707" s="97"/>
      <c r="I3707" s="97"/>
      <c r="J3707" s="97"/>
      <c r="K3707" s="97"/>
      <c r="L3707" s="97"/>
      <c r="M3707" s="97"/>
      <c r="N3707" s="97"/>
      <c r="O3707" s="95" t="s">
        <v>11875</v>
      </c>
      <c r="P3707" s="19" t="n">
        <v>1</v>
      </c>
      <c r="Q3707" s="15" t="s">
        <v>45</v>
      </c>
    </row>
    <row r="3708" customFormat="false" ht="13.8" hidden="false" customHeight="false" outlineLevel="0" collapsed="false">
      <c r="A3708" s="348" t="s">
        <v>11876</v>
      </c>
      <c r="B3708" s="110" t="n">
        <v>0.681944444444444</v>
      </c>
      <c r="C3708" s="349" t="s">
        <v>11877</v>
      </c>
      <c r="D3708" s="19" t="s">
        <v>11567</v>
      </c>
      <c r="E3708" s="19" t="s">
        <v>11878</v>
      </c>
      <c r="F3708" s="19" t="s">
        <v>11879</v>
      </c>
      <c r="G3708" s="19" t="s">
        <v>949</v>
      </c>
      <c r="H3708" s="97"/>
      <c r="I3708" s="97"/>
      <c r="J3708" s="97"/>
      <c r="K3708" s="97"/>
      <c r="L3708" s="97"/>
      <c r="M3708" s="97"/>
      <c r="N3708" s="97"/>
      <c r="P3708" s="19" t="n">
        <v>1</v>
      </c>
      <c r="Q3708" s="15" t="s">
        <v>45</v>
      </c>
    </row>
    <row r="3709" customFormat="false" ht="68.65" hidden="false" customHeight="false" outlineLevel="0" collapsed="false">
      <c r="A3709" s="348" t="s">
        <v>11880</v>
      </c>
      <c r="B3709" s="19" t="s">
        <v>1655</v>
      </c>
      <c r="C3709" s="19" t="s">
        <v>11881</v>
      </c>
      <c r="D3709" s="19" t="s">
        <v>53</v>
      </c>
      <c r="E3709" s="91" t="s">
        <v>11882</v>
      </c>
      <c r="F3709" s="19" t="s">
        <v>11883</v>
      </c>
      <c r="G3709" s="97"/>
      <c r="H3709" s="97"/>
      <c r="I3709" s="97"/>
      <c r="J3709" s="97"/>
      <c r="K3709" s="97"/>
      <c r="L3709" s="97"/>
      <c r="M3709" s="97"/>
      <c r="N3709" s="97"/>
      <c r="O3709" s="600" t="s">
        <v>11884</v>
      </c>
      <c r="P3709" s="19" t="n">
        <v>1</v>
      </c>
      <c r="Q3709" s="15" t="s">
        <v>45</v>
      </c>
    </row>
    <row r="3710" customFormat="false" ht="41.75" hidden="false" customHeight="false" outlineLevel="0" collapsed="false">
      <c r="A3710" s="348" t="s">
        <v>11885</v>
      </c>
      <c r="B3710" s="110" t="n">
        <v>0.71875</v>
      </c>
      <c r="C3710" s="19" t="s">
        <v>11886</v>
      </c>
      <c r="D3710" s="19" t="s">
        <v>11887</v>
      </c>
      <c r="E3710" s="91" t="s">
        <v>11888</v>
      </c>
      <c r="F3710" s="19" t="s">
        <v>11889</v>
      </c>
      <c r="G3710" s="19" t="n">
        <v>6400</v>
      </c>
      <c r="H3710" s="97"/>
      <c r="I3710" s="97"/>
      <c r="J3710" s="97"/>
      <c r="K3710" s="97"/>
      <c r="L3710" s="97"/>
      <c r="M3710" s="19" t="s">
        <v>11890</v>
      </c>
      <c r="N3710" s="20" t="n">
        <v>43378</v>
      </c>
      <c r="O3710" s="282" t="s">
        <v>11891</v>
      </c>
      <c r="P3710" s="19" t="n">
        <v>1</v>
      </c>
      <c r="Q3710" s="15" t="s">
        <v>45</v>
      </c>
    </row>
    <row r="3711" customFormat="false" ht="41.75" hidden="false" customHeight="false" outlineLevel="0" collapsed="false">
      <c r="A3711" s="348" t="s">
        <v>11892</v>
      </c>
      <c r="B3711" s="19" t="s">
        <v>1622</v>
      </c>
      <c r="C3711" s="19" t="s">
        <v>11893</v>
      </c>
      <c r="D3711" s="19" t="s">
        <v>53</v>
      </c>
      <c r="E3711" s="91" t="s">
        <v>11894</v>
      </c>
      <c r="F3711" s="19" t="s">
        <v>48</v>
      </c>
      <c r="G3711" s="19" t="n">
        <v>5000</v>
      </c>
      <c r="H3711" s="97"/>
      <c r="I3711" s="97"/>
      <c r="J3711" s="97"/>
      <c r="K3711" s="97"/>
      <c r="L3711" s="97"/>
      <c r="M3711" s="19" t="s">
        <v>11895</v>
      </c>
      <c r="N3711" s="20" t="n">
        <v>43375</v>
      </c>
      <c r="O3711" s="139" t="s">
        <v>11896</v>
      </c>
      <c r="P3711" s="19" t="n">
        <v>1</v>
      </c>
      <c r="Q3711" s="15" t="s">
        <v>45</v>
      </c>
    </row>
    <row r="3712" customFormat="false" ht="13.8" hidden="false" customHeight="false" outlineLevel="0" collapsed="false">
      <c r="A3712" s="348" t="s">
        <v>11897</v>
      </c>
      <c r="B3712" s="19" t="n">
        <v>19.21</v>
      </c>
      <c r="C3712" s="440" t="s">
        <v>11898</v>
      </c>
      <c r="D3712" s="19" t="s">
        <v>9160</v>
      </c>
      <c r="E3712" s="97"/>
      <c r="F3712" s="97"/>
      <c r="G3712" s="97"/>
      <c r="H3712" s="97"/>
      <c r="I3712" s="97"/>
      <c r="J3712" s="97"/>
      <c r="K3712" s="97"/>
      <c r="L3712" s="97"/>
      <c r="M3712" s="97"/>
      <c r="N3712" s="97"/>
      <c r="O3712" s="191" t="s">
        <v>11899</v>
      </c>
      <c r="P3712" s="97"/>
      <c r="Q3712" s="15" t="s">
        <v>45</v>
      </c>
    </row>
    <row r="3713" customFormat="false" ht="79.85" hidden="false" customHeight="false" outlineLevel="0" collapsed="false">
      <c r="A3713" s="3" t="s">
        <v>34</v>
      </c>
      <c r="B3713" s="59" t="s">
        <v>1</v>
      </c>
      <c r="C3713" s="4" t="s">
        <v>35</v>
      </c>
      <c r="D3713" s="4" t="s">
        <v>3</v>
      </c>
      <c r="E3713" s="4" t="s">
        <v>1021</v>
      </c>
      <c r="F3713" s="5" t="s">
        <v>10096</v>
      </c>
      <c r="G3713" s="4" t="s">
        <v>38</v>
      </c>
      <c r="H3713" s="6" t="s">
        <v>39</v>
      </c>
      <c r="I3713" s="6"/>
      <c r="J3713" s="6"/>
      <c r="K3713" s="6" t="s">
        <v>40</v>
      </c>
      <c r="L3713" s="6"/>
      <c r="M3713" s="4" t="s">
        <v>41</v>
      </c>
      <c r="N3713" s="6" t="s">
        <v>42</v>
      </c>
      <c r="O3713" s="370" t="s">
        <v>43</v>
      </c>
      <c r="P3713" s="4" t="s">
        <v>44</v>
      </c>
      <c r="Q3713" s="15" t="s">
        <v>45</v>
      </c>
    </row>
    <row r="3714" customFormat="false" ht="15" hidden="false" customHeight="false" outlineLevel="0" collapsed="false">
      <c r="A3714" s="105" t="n">
        <v>43375</v>
      </c>
      <c r="B3714" s="465" t="s">
        <v>260</v>
      </c>
      <c r="C3714" s="9"/>
      <c r="D3714" s="9"/>
      <c r="E3714" s="10"/>
      <c r="F3714" s="11" t="n">
        <f aca="false">G3714+H3714+K3748</f>
        <v>115400</v>
      </c>
      <c r="G3714" s="12" t="n">
        <f aca="false">SUM(G3715:G3745)</f>
        <v>63400</v>
      </c>
      <c r="H3714" s="115" t="n">
        <f aca="false">SUM(H3715:H3745)</f>
        <v>52000</v>
      </c>
      <c r="I3714" s="12"/>
      <c r="J3714" s="12"/>
      <c r="K3714" s="12" t="n">
        <f aca="false">SUM(K3715:K17638)</f>
        <v>9416807884800</v>
      </c>
      <c r="L3714" s="12"/>
      <c r="M3714" s="466"/>
      <c r="N3714" s="466"/>
      <c r="O3714" s="9"/>
      <c r="P3714" s="12" t="n">
        <f aca="false">SUM(P3715:P25663)</f>
        <v>3.77837041882214E+021</v>
      </c>
      <c r="Q3714" s="15" t="s">
        <v>45</v>
      </c>
    </row>
    <row r="3715" customFormat="false" ht="122.35" hidden="false" customHeight="false" outlineLevel="0" collapsed="false">
      <c r="A3715" s="348" t="s">
        <v>1810</v>
      </c>
      <c r="B3715" s="114" t="s">
        <v>1505</v>
      </c>
      <c r="C3715" s="19" t="s">
        <v>3071</v>
      </c>
      <c r="D3715" s="91" t="s">
        <v>11900</v>
      </c>
      <c r="E3715" s="91" t="s">
        <v>3100</v>
      </c>
      <c r="F3715" s="91" t="s">
        <v>3101</v>
      </c>
      <c r="G3715" s="19" t="n">
        <v>3900</v>
      </c>
      <c r="H3715" s="97"/>
      <c r="I3715" s="97"/>
      <c r="J3715" s="97"/>
      <c r="K3715" s="97"/>
      <c r="L3715" s="97"/>
      <c r="M3715" s="91" t="s">
        <v>11901</v>
      </c>
      <c r="N3715" s="20" t="n">
        <v>43376</v>
      </c>
      <c r="O3715" s="759" t="s">
        <v>11902</v>
      </c>
      <c r="P3715" s="19" t="n">
        <v>1</v>
      </c>
      <c r="Q3715" s="15" t="s">
        <v>45</v>
      </c>
    </row>
    <row r="3716" customFormat="false" ht="28.35" hidden="false" customHeight="false" outlineLevel="0" collapsed="false">
      <c r="A3716" s="348" t="s">
        <v>1814</v>
      </c>
      <c r="B3716" s="110" t="n">
        <v>0.381944444444444</v>
      </c>
      <c r="C3716" s="19" t="s">
        <v>11903</v>
      </c>
      <c r="D3716" s="19" t="s">
        <v>11567</v>
      </c>
      <c r="E3716" s="91" t="s">
        <v>11904</v>
      </c>
      <c r="F3716" s="19" t="s">
        <v>11905</v>
      </c>
      <c r="G3716" s="19" t="s">
        <v>2302</v>
      </c>
      <c r="H3716" s="97"/>
      <c r="I3716" s="97"/>
      <c r="J3716" s="97"/>
      <c r="K3716" s="97"/>
      <c r="L3716" s="97"/>
      <c r="M3716" s="97"/>
      <c r="N3716" s="97"/>
      <c r="O3716" s="191" t="s">
        <v>11906</v>
      </c>
      <c r="P3716" s="19" t="n">
        <v>1</v>
      </c>
      <c r="Q3716" s="15" t="s">
        <v>45</v>
      </c>
    </row>
    <row r="3717" customFormat="false" ht="13.8" hidden="false" customHeight="false" outlineLevel="0" collapsed="false">
      <c r="A3717" s="348" t="s">
        <v>1819</v>
      </c>
      <c r="B3717" s="114" t="s">
        <v>869</v>
      </c>
      <c r="C3717" s="19" t="s">
        <v>11907</v>
      </c>
      <c r="D3717" s="19" t="s">
        <v>8766</v>
      </c>
      <c r="E3717" s="19" t="s">
        <v>11908</v>
      </c>
      <c r="F3717" s="19" t="s">
        <v>11909</v>
      </c>
      <c r="G3717" s="19" t="s">
        <v>328</v>
      </c>
      <c r="H3717" s="97"/>
      <c r="I3717" s="97"/>
      <c r="J3717" s="97"/>
      <c r="K3717" s="97"/>
      <c r="L3717" s="97"/>
      <c r="M3717" s="97"/>
      <c r="N3717" s="97"/>
      <c r="O3717" s="191" t="s">
        <v>11910</v>
      </c>
      <c r="P3717" s="19" t="n">
        <v>1</v>
      </c>
      <c r="Q3717" s="15" t="s">
        <v>45</v>
      </c>
    </row>
    <row r="3718" customFormat="false" ht="22.35" hidden="false" customHeight="false" outlineLevel="0" collapsed="false">
      <c r="A3718" s="348" t="s">
        <v>1673</v>
      </c>
      <c r="B3718" s="760" t="n">
        <v>0.416666666666667</v>
      </c>
      <c r="C3718" s="761" t="s">
        <v>11911</v>
      </c>
      <c r="D3718" s="761" t="s">
        <v>11567</v>
      </c>
      <c r="E3718" s="762" t="s">
        <v>11912</v>
      </c>
      <c r="F3718" s="761" t="s">
        <v>9307</v>
      </c>
      <c r="G3718" s="761" t="n">
        <v>4900</v>
      </c>
      <c r="H3718" s="763"/>
      <c r="I3718" s="763"/>
      <c r="J3718" s="763"/>
      <c r="K3718" s="763"/>
      <c r="L3718" s="763"/>
      <c r="M3718" s="761" t="s">
        <v>11913</v>
      </c>
      <c r="N3718" s="764" t="n">
        <v>43376</v>
      </c>
      <c r="O3718" s="660" t="s">
        <v>10478</v>
      </c>
      <c r="P3718" s="19" t="n">
        <v>1</v>
      </c>
      <c r="Q3718" s="15" t="s">
        <v>45</v>
      </c>
    </row>
    <row r="3719" customFormat="false" ht="22.35" hidden="false" customHeight="false" outlineLevel="0" collapsed="false">
      <c r="A3719" s="348" t="s">
        <v>1678</v>
      </c>
      <c r="B3719" s="110" t="n">
        <v>0.419444444444444</v>
      </c>
      <c r="C3719" s="113" t="s">
        <v>11914</v>
      </c>
      <c r="D3719" s="19" t="s">
        <v>110</v>
      </c>
      <c r="E3719" s="19" t="s">
        <v>129</v>
      </c>
      <c r="F3719" s="19" t="s">
        <v>11915</v>
      </c>
      <c r="G3719" s="19" t="n">
        <v>7300</v>
      </c>
      <c r="H3719" s="97"/>
      <c r="I3719" s="97"/>
      <c r="J3719" s="97"/>
      <c r="K3719" s="97"/>
      <c r="L3719" s="97"/>
      <c r="M3719" s="30" t="s">
        <v>11916</v>
      </c>
      <c r="N3719" s="20" t="n">
        <v>43378</v>
      </c>
      <c r="O3719" s="660" t="s">
        <v>10478</v>
      </c>
      <c r="P3719" s="19" t="n">
        <v>1</v>
      </c>
      <c r="Q3719" s="15" t="s">
        <v>45</v>
      </c>
    </row>
    <row r="3720" customFormat="false" ht="22.35" hidden="false" customHeight="false" outlineLevel="0" collapsed="false">
      <c r="A3720" s="348" t="s">
        <v>1732</v>
      </c>
      <c r="B3720" s="110" t="n">
        <v>0.434027777777778</v>
      </c>
      <c r="C3720" s="329" t="s">
        <v>11917</v>
      </c>
      <c r="D3720" s="19" t="s">
        <v>110</v>
      </c>
      <c r="E3720" s="19" t="s">
        <v>129</v>
      </c>
      <c r="F3720" s="19" t="s">
        <v>6083</v>
      </c>
      <c r="G3720" s="19" t="n">
        <v>2800</v>
      </c>
      <c r="H3720" s="97"/>
      <c r="I3720" s="97"/>
      <c r="J3720" s="97"/>
      <c r="K3720" s="97"/>
      <c r="L3720" s="97"/>
      <c r="M3720" s="30" t="s">
        <v>11918</v>
      </c>
      <c r="N3720" s="20" t="n">
        <v>43375</v>
      </c>
      <c r="O3720" s="660" t="s">
        <v>10478</v>
      </c>
      <c r="P3720" s="19" t="n">
        <v>1</v>
      </c>
      <c r="Q3720" s="15" t="s">
        <v>45</v>
      </c>
    </row>
    <row r="3721" customFormat="false" ht="55.2" hidden="false" customHeight="false" outlineLevel="0" collapsed="false">
      <c r="A3721" s="348" t="s">
        <v>1833</v>
      </c>
      <c r="B3721" s="19" t="s">
        <v>200</v>
      </c>
      <c r="C3721" s="203" t="s">
        <v>11919</v>
      </c>
      <c r="D3721" s="19" t="s">
        <v>8766</v>
      </c>
      <c r="E3721" s="19" t="s">
        <v>11920</v>
      </c>
      <c r="F3721" s="91" t="s">
        <v>11921</v>
      </c>
      <c r="G3721" s="19" t="s">
        <v>8994</v>
      </c>
      <c r="H3721" s="97"/>
      <c r="I3721" s="97"/>
      <c r="J3721" s="97"/>
      <c r="K3721" s="97"/>
      <c r="L3721" s="97"/>
      <c r="M3721" s="97"/>
      <c r="N3721" s="97"/>
      <c r="O3721" s="95" t="s">
        <v>11922</v>
      </c>
      <c r="P3721" s="19" t="n">
        <v>1</v>
      </c>
      <c r="Q3721" s="15" t="s">
        <v>45</v>
      </c>
    </row>
    <row r="3722" customFormat="false" ht="26.85" hidden="false" customHeight="false" outlineLevel="0" collapsed="false">
      <c r="A3722" s="348" t="s">
        <v>1839</v>
      </c>
      <c r="B3722" s="19" t="s">
        <v>5809</v>
      </c>
      <c r="C3722" s="24" t="s">
        <v>11128</v>
      </c>
      <c r="D3722" s="19" t="s">
        <v>8766</v>
      </c>
      <c r="E3722" s="556" t="s">
        <v>11923</v>
      </c>
      <c r="F3722" s="19" t="s">
        <v>11924</v>
      </c>
      <c r="G3722" s="19" t="n">
        <v>1500</v>
      </c>
      <c r="H3722" s="97"/>
      <c r="I3722" s="97"/>
      <c r="J3722" s="97"/>
      <c r="K3722" s="97"/>
      <c r="L3722" s="128"/>
      <c r="M3722" s="556" t="s">
        <v>11925</v>
      </c>
      <c r="N3722" s="20" t="n">
        <v>43376</v>
      </c>
      <c r="O3722" s="139" t="s">
        <v>11926</v>
      </c>
      <c r="P3722" s="19" t="n">
        <v>1</v>
      </c>
      <c r="Q3722" s="15" t="s">
        <v>45</v>
      </c>
    </row>
    <row r="3723" customFormat="false" ht="64.15" hidden="false" customHeight="false" outlineLevel="0" collapsed="false">
      <c r="A3723" s="348" t="s">
        <v>1746</v>
      </c>
      <c r="B3723" s="20" t="n">
        <v>43292</v>
      </c>
      <c r="C3723" s="91" t="s">
        <v>11927</v>
      </c>
      <c r="D3723" s="19" t="s">
        <v>11567</v>
      </c>
      <c r="E3723" s="91" t="s">
        <v>11928</v>
      </c>
      <c r="F3723" s="19" t="s">
        <v>11929</v>
      </c>
      <c r="G3723" s="19" t="n">
        <v>11000</v>
      </c>
      <c r="H3723" s="97"/>
      <c r="I3723" s="97"/>
      <c r="J3723" s="97"/>
      <c r="K3723" s="97"/>
      <c r="L3723" s="97"/>
      <c r="M3723" s="19" t="s">
        <v>11930</v>
      </c>
      <c r="N3723" s="20" t="n">
        <v>43379</v>
      </c>
      <c r="O3723" s="660" t="s">
        <v>11931</v>
      </c>
      <c r="P3723" s="19" t="n">
        <v>1</v>
      </c>
      <c r="Q3723" s="15" t="s">
        <v>45</v>
      </c>
    </row>
    <row r="3724" customFormat="false" ht="22.35" hidden="false" customHeight="false" outlineLevel="0" collapsed="false">
      <c r="A3724" s="348" t="s">
        <v>1696</v>
      </c>
      <c r="B3724" s="110" t="n">
        <v>0.478472222222222</v>
      </c>
      <c r="C3724" s="98" t="s">
        <v>11932</v>
      </c>
      <c r="D3724" s="19" t="s">
        <v>110</v>
      </c>
      <c r="E3724" s="19" t="s">
        <v>11933</v>
      </c>
      <c r="F3724" s="19" t="s">
        <v>11934</v>
      </c>
      <c r="G3724" s="19" t="n">
        <v>12900</v>
      </c>
      <c r="H3724" s="97"/>
      <c r="I3724" s="97"/>
      <c r="J3724" s="97"/>
      <c r="K3724" s="97"/>
      <c r="M3724" s="24" t="s">
        <v>11935</v>
      </c>
      <c r="N3724" s="150" t="n">
        <v>43384</v>
      </c>
      <c r="O3724" s="660" t="s">
        <v>10478</v>
      </c>
      <c r="P3724" s="19" t="n">
        <v>1</v>
      </c>
      <c r="Q3724" s="15" t="s">
        <v>45</v>
      </c>
    </row>
    <row r="3725" customFormat="false" ht="44" hidden="false" customHeight="false" outlineLevel="0" collapsed="false">
      <c r="A3725" s="348" t="s">
        <v>1758</v>
      </c>
      <c r="B3725" s="110" t="n">
        <v>0.478472222222222</v>
      </c>
      <c r="C3725" s="19" t="n">
        <v>79254853830</v>
      </c>
      <c r="D3725" s="19" t="s">
        <v>11567</v>
      </c>
      <c r="E3725" s="91" t="s">
        <v>11936</v>
      </c>
      <c r="F3725" s="19" t="s">
        <v>11937</v>
      </c>
      <c r="G3725" s="19" t="s">
        <v>3615</v>
      </c>
      <c r="H3725" s="97"/>
      <c r="I3725" s="97"/>
      <c r="J3725" s="97"/>
      <c r="K3725" s="97"/>
      <c r="L3725" s="97"/>
      <c r="M3725" s="97"/>
      <c r="N3725" s="97"/>
      <c r="O3725" s="441" t="s">
        <v>11938</v>
      </c>
      <c r="P3725" s="19" t="n">
        <v>1</v>
      </c>
      <c r="Q3725" s="15" t="s">
        <v>45</v>
      </c>
    </row>
    <row r="3726" customFormat="false" ht="28.35" hidden="false" customHeight="false" outlineLevel="0" collapsed="false">
      <c r="A3726" s="348" t="s">
        <v>1761</v>
      </c>
      <c r="B3726" s="19" t="s">
        <v>589</v>
      </c>
      <c r="C3726" s="98" t="s">
        <v>11939</v>
      </c>
      <c r="D3726" s="19" t="s">
        <v>11940</v>
      </c>
      <c r="E3726" s="91" t="s">
        <v>11941</v>
      </c>
      <c r="F3726" s="97"/>
      <c r="G3726" s="97"/>
      <c r="H3726" s="19" t="n">
        <v>7000</v>
      </c>
      <c r="I3726" s="97"/>
      <c r="J3726" s="97"/>
      <c r="K3726" s="97"/>
      <c r="L3726" s="97"/>
      <c r="M3726" s="19" t="s">
        <v>11942</v>
      </c>
      <c r="N3726" s="97"/>
      <c r="O3726" s="660" t="s">
        <v>11943</v>
      </c>
      <c r="P3726" s="19" t="n">
        <v>1</v>
      </c>
      <c r="Q3726" s="15" t="s">
        <v>45</v>
      </c>
    </row>
    <row r="3727" customFormat="false" ht="34.3" hidden="false" customHeight="false" outlineLevel="0" collapsed="false">
      <c r="A3727" s="348" t="s">
        <v>1765</v>
      </c>
      <c r="B3727" s="97"/>
      <c r="C3727" s="19" t="s">
        <v>11944</v>
      </c>
      <c r="D3727" s="19" t="s">
        <v>11567</v>
      </c>
      <c r="E3727" s="91" t="s">
        <v>11945</v>
      </c>
      <c r="F3727" s="19" t="s">
        <v>102</v>
      </c>
      <c r="G3727" s="97"/>
      <c r="H3727" s="97"/>
      <c r="I3727" s="97"/>
      <c r="J3727" s="97"/>
      <c r="K3727" s="97"/>
      <c r="L3727" s="97"/>
      <c r="M3727" s="97"/>
      <c r="N3727" s="97"/>
      <c r="O3727" s="765" t="s">
        <v>11946</v>
      </c>
      <c r="P3727" s="97"/>
      <c r="Q3727" s="15" t="s">
        <v>45</v>
      </c>
    </row>
    <row r="3728" customFormat="false" ht="28.35" hidden="false" customHeight="false" outlineLevel="0" collapsed="false">
      <c r="A3728" s="348" t="s">
        <v>4300</v>
      </c>
      <c r="B3728" s="19" t="s">
        <v>284</v>
      </c>
      <c r="C3728" s="19" t="s">
        <v>11947</v>
      </c>
      <c r="D3728" s="19" t="s">
        <v>53</v>
      </c>
      <c r="E3728" s="91" t="s">
        <v>11948</v>
      </c>
      <c r="F3728" s="19" t="s">
        <v>48</v>
      </c>
      <c r="G3728" s="97"/>
      <c r="H3728" s="19" t="n">
        <v>45000</v>
      </c>
      <c r="I3728" s="97"/>
      <c r="J3728" s="97"/>
      <c r="K3728" s="97"/>
      <c r="L3728" s="97"/>
      <c r="M3728" s="19" t="s">
        <v>11949</v>
      </c>
      <c r="N3728" s="20" t="n">
        <v>43377</v>
      </c>
      <c r="O3728" s="660" t="s">
        <v>11950</v>
      </c>
      <c r="P3728" s="19" t="n">
        <v>1</v>
      </c>
      <c r="Q3728" s="15" t="s">
        <v>45</v>
      </c>
    </row>
    <row r="3729" customFormat="false" ht="83.55" hidden="false" customHeight="false" outlineLevel="0" collapsed="false">
      <c r="A3729" s="348" t="s">
        <v>4304</v>
      </c>
      <c r="B3729" s="19" t="s">
        <v>776</v>
      </c>
      <c r="C3729" s="363" t="s">
        <v>11951</v>
      </c>
      <c r="D3729" s="19" t="s">
        <v>11567</v>
      </c>
      <c r="E3729" s="19" t="s">
        <v>11952</v>
      </c>
      <c r="F3729" s="19" t="s">
        <v>11953</v>
      </c>
      <c r="G3729" s="19" t="s">
        <v>1001</v>
      </c>
      <c r="H3729" s="97"/>
      <c r="I3729" s="97"/>
      <c r="J3729" s="97"/>
      <c r="K3729" s="97"/>
      <c r="L3729" s="97"/>
      <c r="M3729" s="97"/>
      <c r="N3729" s="97"/>
      <c r="O3729" s="597" t="s">
        <v>11954</v>
      </c>
      <c r="P3729" s="19" t="n">
        <v>1</v>
      </c>
      <c r="Q3729" s="15" t="s">
        <v>45</v>
      </c>
    </row>
    <row r="3730" customFormat="false" ht="17.9" hidden="false" customHeight="false" outlineLevel="0" collapsed="false">
      <c r="A3730" s="348" t="s">
        <v>4309</v>
      </c>
      <c r="B3730" s="110" t="n">
        <v>0.535416666666667</v>
      </c>
      <c r="C3730" s="19" t="n">
        <v>79150367847</v>
      </c>
      <c r="D3730" s="19" t="s">
        <v>53</v>
      </c>
      <c r="E3730" s="19" t="s">
        <v>7578</v>
      </c>
      <c r="F3730" s="97"/>
      <c r="G3730" s="97"/>
      <c r="H3730" s="97"/>
      <c r="I3730" s="97"/>
      <c r="J3730" s="97"/>
      <c r="K3730" s="97"/>
      <c r="L3730" s="97"/>
      <c r="M3730" s="97"/>
      <c r="N3730" s="97"/>
      <c r="O3730" s="766" t="s">
        <v>600</v>
      </c>
      <c r="P3730" s="19" t="n">
        <v>1</v>
      </c>
      <c r="Q3730" s="15" t="s">
        <v>45</v>
      </c>
    </row>
    <row r="3731" customFormat="false" ht="41.75" hidden="false" customHeight="false" outlineLevel="0" collapsed="false">
      <c r="A3731" s="348" t="s">
        <v>1781</v>
      </c>
      <c r="B3731" s="19" t="s">
        <v>11955</v>
      </c>
      <c r="C3731" s="19" t="s">
        <v>11956</v>
      </c>
      <c r="D3731" s="19" t="s">
        <v>8766</v>
      </c>
      <c r="E3731" s="19" t="s">
        <v>11957</v>
      </c>
      <c r="F3731" s="91" t="s">
        <v>11958</v>
      </c>
      <c r="G3731" s="19" t="s">
        <v>501</v>
      </c>
      <c r="H3731" s="97"/>
      <c r="I3731" s="97"/>
      <c r="J3731" s="97"/>
      <c r="K3731" s="97"/>
      <c r="L3731" s="97"/>
      <c r="M3731" s="97"/>
      <c r="N3731" s="97"/>
      <c r="O3731" s="297" t="s">
        <v>11959</v>
      </c>
      <c r="P3731" s="19" t="n">
        <v>1</v>
      </c>
      <c r="Q3731" s="15" t="s">
        <v>45</v>
      </c>
    </row>
    <row r="3732" customFormat="false" ht="50.7" hidden="false" customHeight="false" outlineLevel="0" collapsed="false">
      <c r="A3732" s="348" t="s">
        <v>1914</v>
      </c>
      <c r="B3732" s="20" t="n">
        <v>43113</v>
      </c>
      <c r="C3732" s="19" t="s">
        <v>11960</v>
      </c>
      <c r="D3732" s="19" t="s">
        <v>53</v>
      </c>
      <c r="E3732" s="91" t="s">
        <v>11961</v>
      </c>
      <c r="F3732" s="19" t="s">
        <v>7578</v>
      </c>
      <c r="G3732" s="97"/>
      <c r="H3732" s="97"/>
      <c r="I3732" s="97"/>
      <c r="J3732" s="97"/>
      <c r="K3732" s="97"/>
      <c r="L3732" s="97"/>
      <c r="M3732" s="97"/>
      <c r="N3732" s="97"/>
      <c r="O3732" s="460" t="s">
        <v>11962</v>
      </c>
      <c r="P3732" s="19" t="n">
        <v>1</v>
      </c>
      <c r="Q3732" s="15" t="s">
        <v>45</v>
      </c>
    </row>
    <row r="3733" customFormat="false" ht="95.5" hidden="false" customHeight="false" outlineLevel="0" collapsed="false">
      <c r="A3733" s="348" t="s">
        <v>1917</v>
      </c>
      <c r="B3733" s="19" t="s">
        <v>1109</v>
      </c>
      <c r="C3733" s="19" t="s">
        <v>11963</v>
      </c>
      <c r="D3733" s="19" t="s">
        <v>11567</v>
      </c>
      <c r="E3733" s="19" t="s">
        <v>11964</v>
      </c>
      <c r="F3733" s="19" t="s">
        <v>11965</v>
      </c>
      <c r="G3733" s="19" t="s">
        <v>2594</v>
      </c>
      <c r="H3733" s="97"/>
      <c r="I3733" s="97"/>
      <c r="J3733" s="97"/>
      <c r="K3733" s="97"/>
      <c r="L3733" s="97"/>
      <c r="M3733" s="97"/>
      <c r="N3733" s="97"/>
      <c r="O3733" s="297" t="s">
        <v>11966</v>
      </c>
      <c r="P3733" s="97"/>
      <c r="Q3733" s="15" t="s">
        <v>45</v>
      </c>
    </row>
    <row r="3734" customFormat="false" ht="95.5" hidden="false" customHeight="false" outlineLevel="0" collapsed="false">
      <c r="A3734" s="348" t="s">
        <v>3008</v>
      </c>
      <c r="B3734" s="97"/>
      <c r="C3734" s="19" t="s">
        <v>11967</v>
      </c>
      <c r="D3734" s="19" t="s">
        <v>53</v>
      </c>
      <c r="E3734" s="91" t="s">
        <v>11968</v>
      </c>
      <c r="F3734" s="19" t="s">
        <v>4460</v>
      </c>
      <c r="G3734" s="19" t="s">
        <v>8976</v>
      </c>
      <c r="H3734" s="97"/>
      <c r="I3734" s="97"/>
      <c r="J3734" s="97"/>
      <c r="K3734" s="97"/>
      <c r="L3734" s="97"/>
      <c r="M3734" s="97"/>
      <c r="N3734" s="97"/>
      <c r="O3734" s="247" t="s">
        <v>11906</v>
      </c>
      <c r="P3734" s="19" t="n">
        <v>1</v>
      </c>
      <c r="Q3734" s="15" t="s">
        <v>45</v>
      </c>
    </row>
    <row r="3735" customFormat="false" ht="28.35" hidden="false" customHeight="false" outlineLevel="0" collapsed="false">
      <c r="A3735" s="348" t="s">
        <v>3012</v>
      </c>
      <c r="B3735" s="110" t="n">
        <v>0.570833333333333</v>
      </c>
      <c r="C3735" s="56" t="s">
        <v>11969</v>
      </c>
      <c r="D3735" s="19" t="s">
        <v>53</v>
      </c>
      <c r="E3735" s="91" t="s">
        <v>11970</v>
      </c>
      <c r="F3735" s="19" t="s">
        <v>6094</v>
      </c>
      <c r="G3735" s="19" t="s">
        <v>1011</v>
      </c>
      <c r="H3735" s="97"/>
      <c r="I3735" s="97"/>
      <c r="J3735" s="97"/>
      <c r="K3735" s="97"/>
      <c r="L3735" s="97"/>
      <c r="M3735" s="97"/>
      <c r="N3735" s="97"/>
      <c r="O3735" s="544" t="s">
        <v>11971</v>
      </c>
      <c r="P3735" s="19" t="n">
        <v>1</v>
      </c>
      <c r="Q3735" s="15" t="s">
        <v>45</v>
      </c>
    </row>
    <row r="3736" customFormat="false" ht="13.8" hidden="false" customHeight="false" outlineLevel="0" collapsed="false">
      <c r="A3736" s="348" t="s">
        <v>1798</v>
      </c>
      <c r="B3736" s="19" t="s">
        <v>708</v>
      </c>
      <c r="C3736" s="19" t="n">
        <v>74953170317</v>
      </c>
      <c r="D3736" s="19" t="s">
        <v>53</v>
      </c>
      <c r="E3736" s="97"/>
      <c r="F3736" s="97"/>
      <c r="G3736" s="97"/>
      <c r="H3736" s="97"/>
      <c r="I3736" s="97"/>
      <c r="J3736" s="97"/>
      <c r="K3736" s="97"/>
      <c r="L3736" s="97"/>
      <c r="M3736" s="97"/>
      <c r="N3736" s="97"/>
      <c r="O3736" s="544" t="s">
        <v>11972</v>
      </c>
      <c r="P3736" s="19" t="n">
        <v>1</v>
      </c>
      <c r="Q3736" s="15" t="s">
        <v>45</v>
      </c>
    </row>
    <row r="3737" customFormat="false" ht="28.35" hidden="false" customHeight="false" outlineLevel="0" collapsed="false">
      <c r="A3737" s="348" t="s">
        <v>1801</v>
      </c>
      <c r="B3737" s="19" t="s">
        <v>708</v>
      </c>
      <c r="C3737" s="91" t="s">
        <v>11973</v>
      </c>
      <c r="D3737" s="19" t="s">
        <v>53</v>
      </c>
      <c r="E3737" s="91" t="s">
        <v>11974</v>
      </c>
      <c r="F3737" s="19" t="s">
        <v>48</v>
      </c>
      <c r="G3737" s="19" t="n">
        <v>3400</v>
      </c>
      <c r="H3737" s="97"/>
      <c r="I3737" s="97"/>
      <c r="J3737" s="97"/>
      <c r="K3737" s="97"/>
      <c r="L3737" s="97"/>
      <c r="M3737" s="19" t="s">
        <v>11975</v>
      </c>
      <c r="N3737" s="20" t="n">
        <v>43376</v>
      </c>
      <c r="O3737" s="660" t="s">
        <v>10478</v>
      </c>
      <c r="P3737" s="19" t="n">
        <v>1</v>
      </c>
      <c r="Q3737" s="15" t="s">
        <v>45</v>
      </c>
    </row>
    <row r="3738" customFormat="false" ht="55.2" hidden="false" customHeight="false" outlineLevel="0" collapsed="false">
      <c r="A3738" s="348" t="s">
        <v>3427</v>
      </c>
      <c r="B3738" s="19" t="s">
        <v>162</v>
      </c>
      <c r="C3738" s="24" t="s">
        <v>11976</v>
      </c>
      <c r="D3738" s="19" t="s">
        <v>53</v>
      </c>
      <c r="E3738" s="91" t="s">
        <v>11977</v>
      </c>
      <c r="F3738" s="91" t="s">
        <v>11978</v>
      </c>
      <c r="G3738" s="19" t="s">
        <v>949</v>
      </c>
      <c r="H3738" s="97"/>
      <c r="I3738" s="97"/>
      <c r="J3738" s="97"/>
      <c r="K3738" s="97"/>
      <c r="L3738" s="97"/>
      <c r="M3738" s="97"/>
      <c r="N3738" s="97"/>
      <c r="O3738" s="494" t="s">
        <v>11979</v>
      </c>
      <c r="P3738" s="19" t="n">
        <v>1</v>
      </c>
      <c r="Q3738" s="15" t="s">
        <v>45</v>
      </c>
    </row>
    <row r="3739" customFormat="false" ht="68.65" hidden="false" customHeight="false" outlineLevel="0" collapsed="false">
      <c r="A3739" s="348" t="s">
        <v>3024</v>
      </c>
      <c r="B3739" s="19" t="s">
        <v>895</v>
      </c>
      <c r="C3739" s="91" t="s">
        <v>11980</v>
      </c>
      <c r="D3739" s="19" t="s">
        <v>53</v>
      </c>
      <c r="E3739" s="91" t="s">
        <v>11981</v>
      </c>
      <c r="F3739" s="97"/>
      <c r="G3739" s="758" t="s">
        <v>4557</v>
      </c>
      <c r="H3739" s="97"/>
      <c r="I3739" s="97"/>
      <c r="J3739" s="97"/>
      <c r="K3739" s="97"/>
      <c r="L3739" s="97"/>
      <c r="M3739" s="97"/>
      <c r="N3739" s="97"/>
      <c r="O3739" s="544" t="s">
        <v>11982</v>
      </c>
      <c r="P3739" s="19" t="n">
        <v>1</v>
      </c>
      <c r="Q3739" s="15" t="s">
        <v>45</v>
      </c>
    </row>
    <row r="3740" customFormat="false" ht="28.35" hidden="false" customHeight="false" outlineLevel="0" collapsed="false">
      <c r="A3740" s="348" t="s">
        <v>3028</v>
      </c>
      <c r="B3740" s="110" t="n">
        <v>0.642361111111111</v>
      </c>
      <c r="C3740" s="19" t="s">
        <v>11983</v>
      </c>
      <c r="D3740" s="19" t="s">
        <v>11567</v>
      </c>
      <c r="E3740" s="91" t="s">
        <v>11984</v>
      </c>
      <c r="F3740" s="19" t="s">
        <v>11985</v>
      </c>
      <c r="G3740" s="19" t="n">
        <v>7000</v>
      </c>
      <c r="H3740" s="97"/>
      <c r="I3740" s="97"/>
      <c r="J3740" s="97"/>
      <c r="K3740" s="97"/>
      <c r="L3740" s="97"/>
      <c r="M3740" s="19" t="s">
        <v>11986</v>
      </c>
      <c r="N3740" s="20" t="n">
        <v>43378</v>
      </c>
      <c r="O3740" s="660" t="s">
        <v>10478</v>
      </c>
      <c r="P3740" s="19" t="n">
        <v>1</v>
      </c>
      <c r="Q3740" s="15" t="s">
        <v>45</v>
      </c>
    </row>
    <row r="3741" customFormat="false" ht="68.65" hidden="false" customHeight="false" outlineLevel="0" collapsed="false">
      <c r="A3741" s="348" t="s">
        <v>3031</v>
      </c>
      <c r="B3741" s="19" t="s">
        <v>523</v>
      </c>
      <c r="C3741" s="19" t="s">
        <v>11987</v>
      </c>
      <c r="D3741" s="19" t="s">
        <v>53</v>
      </c>
      <c r="E3741" s="91" t="s">
        <v>11988</v>
      </c>
      <c r="F3741" s="19" t="s">
        <v>5574</v>
      </c>
      <c r="G3741" s="19" t="s">
        <v>11989</v>
      </c>
      <c r="H3741" s="97"/>
      <c r="I3741" s="97"/>
      <c r="J3741" s="97"/>
      <c r="K3741" s="97"/>
      <c r="L3741" s="97"/>
      <c r="M3741" s="97"/>
      <c r="N3741" s="97"/>
      <c r="O3741" s="660" t="s">
        <v>10478</v>
      </c>
      <c r="P3741" s="19" t="n">
        <v>1</v>
      </c>
      <c r="Q3741" s="15" t="s">
        <v>45</v>
      </c>
    </row>
    <row r="3742" customFormat="false" ht="95.5" hidden="false" customHeight="false" outlineLevel="0" collapsed="false">
      <c r="A3742" s="348" t="s">
        <v>3037</v>
      </c>
      <c r="B3742" s="19" t="s">
        <v>78</v>
      </c>
      <c r="C3742" s="24" t="s">
        <v>11990</v>
      </c>
      <c r="D3742" s="19" t="s">
        <v>53</v>
      </c>
      <c r="E3742" s="91" t="s">
        <v>11991</v>
      </c>
      <c r="F3742" s="19" t="s">
        <v>5574</v>
      </c>
      <c r="G3742" s="19" t="s">
        <v>5018</v>
      </c>
      <c r="H3742" s="97"/>
      <c r="I3742" s="97"/>
      <c r="J3742" s="97"/>
      <c r="K3742" s="97"/>
      <c r="L3742" s="97"/>
      <c r="M3742" s="97"/>
      <c r="N3742" s="97"/>
      <c r="O3742" s="638" t="s">
        <v>11992</v>
      </c>
      <c r="P3742" s="19" t="n">
        <v>1</v>
      </c>
      <c r="Q3742" s="15" t="s">
        <v>45</v>
      </c>
    </row>
    <row r="3743" customFormat="false" ht="108.95" hidden="false" customHeight="false" outlineLevel="0" collapsed="false">
      <c r="A3743" s="348" t="s">
        <v>3043</v>
      </c>
      <c r="B3743" s="19" t="s">
        <v>6964</v>
      </c>
      <c r="C3743" s="19" t="s">
        <v>11993</v>
      </c>
      <c r="D3743" s="19" t="s">
        <v>53</v>
      </c>
      <c r="E3743" s="91" t="s">
        <v>11994</v>
      </c>
      <c r="F3743" s="19" t="s">
        <v>11995</v>
      </c>
      <c r="G3743" s="19" t="n">
        <v>3000</v>
      </c>
      <c r="H3743" s="97"/>
      <c r="I3743" s="97"/>
      <c r="J3743" s="97"/>
      <c r="K3743" s="97"/>
      <c r="L3743" s="97"/>
      <c r="M3743" s="19" t="s">
        <v>11996</v>
      </c>
      <c r="N3743" s="20" t="n">
        <v>43378</v>
      </c>
      <c r="O3743" s="660" t="s">
        <v>10478</v>
      </c>
      <c r="P3743" s="19" t="n">
        <v>1</v>
      </c>
      <c r="Q3743" s="15" t="s">
        <v>45</v>
      </c>
    </row>
    <row r="3744" customFormat="false" ht="82.05" hidden="false" customHeight="false" outlineLevel="0" collapsed="false">
      <c r="A3744" s="348" t="s">
        <v>3047</v>
      </c>
      <c r="B3744" s="19" t="s">
        <v>83</v>
      </c>
      <c r="C3744" s="19" t="s">
        <v>11997</v>
      </c>
      <c r="D3744" s="19" t="s">
        <v>53</v>
      </c>
      <c r="E3744" s="91" t="s">
        <v>11998</v>
      </c>
      <c r="F3744" s="91" t="s">
        <v>11999</v>
      </c>
      <c r="G3744" s="19" t="n">
        <v>5700</v>
      </c>
      <c r="H3744" s="97"/>
      <c r="I3744" s="97"/>
      <c r="J3744" s="97"/>
      <c r="K3744" s="97"/>
      <c r="L3744" s="97"/>
      <c r="M3744" s="19" t="s">
        <v>12000</v>
      </c>
      <c r="N3744" s="20" t="n">
        <v>43375</v>
      </c>
      <c r="O3744" s="660" t="s">
        <v>10478</v>
      </c>
      <c r="P3744" s="19" t="n">
        <v>1</v>
      </c>
      <c r="Q3744" s="15" t="s">
        <v>45</v>
      </c>
    </row>
    <row r="3745" customFormat="false" ht="108.95" hidden="false" customHeight="false" outlineLevel="0" collapsed="false">
      <c r="A3745" s="348" t="s">
        <v>3053</v>
      </c>
      <c r="B3745" s="19" t="s">
        <v>2669</v>
      </c>
      <c r="C3745" s="19" t="s">
        <v>12001</v>
      </c>
      <c r="D3745" s="19" t="s">
        <v>53</v>
      </c>
      <c r="E3745" s="91" t="s">
        <v>12002</v>
      </c>
      <c r="F3745" s="19" t="s">
        <v>12003</v>
      </c>
      <c r="G3745" s="97"/>
      <c r="H3745" s="97"/>
      <c r="I3745" s="97"/>
      <c r="J3745" s="97"/>
      <c r="K3745" s="97"/>
      <c r="L3745" s="97"/>
      <c r="M3745" s="97"/>
      <c r="N3745" s="97"/>
      <c r="O3745" s="247" t="s">
        <v>12004</v>
      </c>
      <c r="P3745" s="19" t="n">
        <v>1</v>
      </c>
      <c r="Q3745" s="15" t="s">
        <v>45</v>
      </c>
    </row>
    <row r="3746" customFormat="false" ht="79.85" hidden="false" customHeight="false" outlineLevel="0" collapsed="false">
      <c r="A3746" s="3" t="s">
        <v>34</v>
      </c>
      <c r="B3746" s="59" t="s">
        <v>1</v>
      </c>
      <c r="C3746" s="4" t="s">
        <v>35</v>
      </c>
      <c r="D3746" s="4" t="s">
        <v>3</v>
      </c>
      <c r="E3746" s="4" t="s">
        <v>1021</v>
      </c>
      <c r="F3746" s="5" t="s">
        <v>10096</v>
      </c>
      <c r="G3746" s="4" t="s">
        <v>38</v>
      </c>
      <c r="H3746" s="6" t="s">
        <v>39</v>
      </c>
      <c r="I3746" s="6"/>
      <c r="J3746" s="6"/>
      <c r="K3746" s="6" t="s">
        <v>40</v>
      </c>
      <c r="L3746" s="6"/>
      <c r="M3746" s="4" t="s">
        <v>41</v>
      </c>
      <c r="N3746" s="6" t="s">
        <v>42</v>
      </c>
      <c r="O3746" s="370" t="s">
        <v>43</v>
      </c>
      <c r="P3746" s="4" t="s">
        <v>44</v>
      </c>
      <c r="Q3746" s="15" t="s">
        <v>45</v>
      </c>
    </row>
    <row r="3747" customFormat="false" ht="15" hidden="false" customHeight="false" outlineLevel="0" collapsed="false">
      <c r="A3747" s="105" t="n">
        <v>43376</v>
      </c>
      <c r="B3747" s="465" t="s">
        <v>311</v>
      </c>
      <c r="C3747" s="9"/>
      <c r="D3747" s="9"/>
      <c r="E3747" s="10"/>
      <c r="F3747" s="11" t="n">
        <f aca="false">G3747+H3747+K3780</f>
        <v>37400</v>
      </c>
      <c r="G3747" s="12" t="n">
        <f aca="false">SUM(G3748:G3775)</f>
        <v>37400</v>
      </c>
      <c r="H3747" s="115" t="n">
        <f aca="false">SUM(H3748:H3775)</f>
        <v>0</v>
      </c>
      <c r="I3747" s="12"/>
      <c r="J3747" s="12"/>
      <c r="K3747" s="12" t="n">
        <f aca="false">SUM(K3748:K17671)</f>
        <v>4708403942400</v>
      </c>
      <c r="L3747" s="12"/>
      <c r="M3747" s="466"/>
      <c r="N3747" s="466"/>
      <c r="O3747" s="9"/>
      <c r="P3747" s="12" t="n">
        <f aca="false">SUM(P3748:P25696)</f>
        <v>1.88918520941107E+021</v>
      </c>
      <c r="Q3747" s="15" t="s">
        <v>45</v>
      </c>
    </row>
    <row r="3748" customFormat="false" ht="15" hidden="false" customHeight="false" outlineLevel="0" collapsed="false">
      <c r="A3748" s="348" t="s">
        <v>1810</v>
      </c>
      <c r="B3748" s="20" t="n">
        <v>43352</v>
      </c>
      <c r="C3748" s="19" t="s">
        <v>12005</v>
      </c>
      <c r="D3748" s="19" t="s">
        <v>11567</v>
      </c>
      <c r="E3748" s="19" t="s">
        <v>12006</v>
      </c>
      <c r="F3748" s="97"/>
      <c r="G3748" s="97"/>
      <c r="H3748" s="97"/>
      <c r="I3748" s="97"/>
      <c r="J3748" s="97"/>
      <c r="K3748" s="97"/>
      <c r="L3748" s="97"/>
      <c r="M3748" s="97"/>
      <c r="N3748" s="97"/>
      <c r="O3748" s="144" t="s">
        <v>12007</v>
      </c>
      <c r="P3748" s="19" t="n">
        <v>1</v>
      </c>
      <c r="Q3748" s="15" t="s">
        <v>45</v>
      </c>
    </row>
    <row r="3749" customFormat="false" ht="22.35" hidden="false" customHeight="false" outlineLevel="0" collapsed="false">
      <c r="A3749" s="348" t="s">
        <v>1814</v>
      </c>
      <c r="B3749" s="110" t="n">
        <v>0.388888888888889</v>
      </c>
      <c r="C3749" s="19" t="s">
        <v>12008</v>
      </c>
      <c r="D3749" s="19" t="s">
        <v>110</v>
      </c>
      <c r="E3749" s="19" t="s">
        <v>12009</v>
      </c>
      <c r="F3749" s="19" t="s">
        <v>12010</v>
      </c>
      <c r="G3749" s="19" t="n">
        <v>2500</v>
      </c>
      <c r="H3749" s="97"/>
      <c r="I3749" s="97"/>
      <c r="J3749" s="97"/>
      <c r="K3749" s="97"/>
      <c r="M3749" s="24" t="s">
        <v>12011</v>
      </c>
      <c r="N3749" s="20" t="n">
        <v>43376</v>
      </c>
      <c r="O3749" s="660" t="s">
        <v>10478</v>
      </c>
      <c r="P3749" s="19" t="n">
        <v>1</v>
      </c>
      <c r="Q3749" s="15" t="s">
        <v>45</v>
      </c>
    </row>
    <row r="3750" customFormat="false" ht="28.35" hidden="false" customHeight="false" outlineLevel="0" collapsed="false">
      <c r="A3750" s="348" t="s">
        <v>1819</v>
      </c>
      <c r="B3750" s="110" t="n">
        <v>0.399305555555556</v>
      </c>
      <c r="C3750" s="19" t="s">
        <v>12012</v>
      </c>
      <c r="D3750" s="19" t="s">
        <v>476</v>
      </c>
      <c r="E3750" s="100" t="s">
        <v>12013</v>
      </c>
      <c r="F3750" s="19" t="s">
        <v>10700</v>
      </c>
      <c r="G3750" s="19" t="n">
        <v>5700</v>
      </c>
      <c r="H3750" s="97"/>
      <c r="I3750" s="97"/>
      <c r="J3750" s="97"/>
      <c r="K3750" s="97"/>
      <c r="L3750" s="97"/>
      <c r="M3750" s="19" t="s">
        <v>12014</v>
      </c>
      <c r="N3750" s="20" t="n">
        <v>43377</v>
      </c>
      <c r="O3750" s="660" t="s">
        <v>10478</v>
      </c>
      <c r="P3750" s="19" t="n">
        <v>1</v>
      </c>
      <c r="Q3750" s="15" t="s">
        <v>45</v>
      </c>
    </row>
    <row r="3751" customFormat="false" ht="39.55" hidden="false" customHeight="false" outlineLevel="0" collapsed="false">
      <c r="A3751" s="348" t="s">
        <v>1673</v>
      </c>
      <c r="B3751" s="19" t="s">
        <v>9285</v>
      </c>
      <c r="C3751" s="19" t="n">
        <v>84997778432</v>
      </c>
      <c r="D3751" s="19" t="s">
        <v>476</v>
      </c>
      <c r="E3751" s="91" t="s">
        <v>12015</v>
      </c>
      <c r="F3751" s="19" t="s">
        <v>102</v>
      </c>
      <c r="G3751" s="19" t="s">
        <v>1804</v>
      </c>
      <c r="H3751" s="97"/>
      <c r="I3751" s="97"/>
      <c r="J3751" s="97"/>
      <c r="K3751" s="97"/>
      <c r="L3751" s="97"/>
      <c r="M3751" s="97"/>
      <c r="N3751" s="97"/>
      <c r="O3751" s="767" t="s">
        <v>12016</v>
      </c>
      <c r="P3751" s="19" t="n">
        <v>1</v>
      </c>
      <c r="Q3751" s="15" t="s">
        <v>45</v>
      </c>
    </row>
    <row r="3752" customFormat="false" ht="82.05" hidden="false" customHeight="false" outlineLevel="0" collapsed="false">
      <c r="A3752" s="348" t="s">
        <v>1678</v>
      </c>
      <c r="B3752" s="19" t="s">
        <v>51</v>
      </c>
      <c r="C3752" s="24" t="s">
        <v>12017</v>
      </c>
      <c r="D3752" s="19" t="s">
        <v>53</v>
      </c>
      <c r="E3752" s="91" t="s">
        <v>12018</v>
      </c>
      <c r="F3752" s="19" t="s">
        <v>48</v>
      </c>
      <c r="G3752" s="19" t="s">
        <v>5533</v>
      </c>
      <c r="H3752" s="97"/>
      <c r="I3752" s="97"/>
      <c r="J3752" s="97"/>
      <c r="K3752" s="97"/>
      <c r="L3752" s="97"/>
      <c r="M3752" s="97"/>
      <c r="N3752" s="97"/>
      <c r="O3752" s="734" t="s">
        <v>12019</v>
      </c>
      <c r="P3752" s="19" t="n">
        <v>1</v>
      </c>
      <c r="Q3752" s="15" t="s">
        <v>45</v>
      </c>
    </row>
    <row r="3753" customFormat="false" ht="43.25" hidden="false" customHeight="false" outlineLevel="0" collapsed="false">
      <c r="A3753" s="348" t="s">
        <v>1732</v>
      </c>
      <c r="B3753" s="110" t="n">
        <v>0.421527777777778</v>
      </c>
      <c r="C3753" s="19" t="s">
        <v>12020</v>
      </c>
      <c r="D3753" s="19" t="s">
        <v>110</v>
      </c>
      <c r="E3753" s="91" t="s">
        <v>12021</v>
      </c>
      <c r="F3753" s="91" t="s">
        <v>12022</v>
      </c>
      <c r="G3753" s="19" t="n">
        <v>11700</v>
      </c>
      <c r="H3753" s="97"/>
      <c r="I3753" s="97"/>
      <c r="J3753" s="97"/>
      <c r="K3753" s="97"/>
      <c r="L3753" s="97"/>
      <c r="M3753" s="19" t="s">
        <v>12023</v>
      </c>
      <c r="N3753" s="20" t="n">
        <v>43378</v>
      </c>
      <c r="O3753" s="660" t="s">
        <v>12024</v>
      </c>
      <c r="P3753" s="19" t="n">
        <v>1</v>
      </c>
      <c r="Q3753" s="15" t="s">
        <v>45</v>
      </c>
    </row>
    <row r="3754" customFormat="false" ht="72.35" hidden="false" customHeight="false" outlineLevel="0" collapsed="false">
      <c r="A3754" s="348" t="s">
        <v>1833</v>
      </c>
      <c r="B3754" s="110" t="n">
        <v>0.424305555555556</v>
      </c>
      <c r="C3754" s="19" t="s">
        <v>12025</v>
      </c>
      <c r="D3754" s="19" t="s">
        <v>110</v>
      </c>
      <c r="E3754" s="19" t="s">
        <v>129</v>
      </c>
      <c r="F3754" s="91" t="s">
        <v>12026</v>
      </c>
      <c r="G3754" s="19"/>
      <c r="H3754" s="19" t="s">
        <v>9062</v>
      </c>
      <c r="I3754" s="97"/>
      <c r="J3754" s="97"/>
      <c r="K3754" s="97"/>
      <c r="L3754" s="97"/>
      <c r="M3754" s="97"/>
      <c r="N3754" s="97"/>
      <c r="O3754" s="144" t="s">
        <v>12027</v>
      </c>
      <c r="P3754" s="19" t="n">
        <v>1</v>
      </c>
      <c r="Q3754" s="15" t="s">
        <v>45</v>
      </c>
    </row>
    <row r="3755" customFormat="false" ht="41.75" hidden="false" customHeight="false" outlineLevel="0" collapsed="false">
      <c r="A3755" s="348" t="s">
        <v>1839</v>
      </c>
      <c r="B3755" s="150" t="n">
        <v>43444</v>
      </c>
      <c r="C3755" s="19" t="s">
        <v>9926</v>
      </c>
      <c r="D3755" s="19" t="s">
        <v>8766</v>
      </c>
      <c r="E3755" s="91" t="s">
        <v>9927</v>
      </c>
      <c r="F3755" s="19" t="s">
        <v>48</v>
      </c>
      <c r="G3755" s="19" t="n">
        <v>1500</v>
      </c>
      <c r="H3755" s="97"/>
      <c r="I3755" s="97"/>
      <c r="J3755" s="97"/>
      <c r="K3755" s="97"/>
      <c r="L3755" s="97"/>
      <c r="M3755" s="97"/>
      <c r="N3755" s="97"/>
      <c r="O3755" s="144" t="s">
        <v>12028</v>
      </c>
      <c r="P3755" s="19" t="n">
        <v>1</v>
      </c>
      <c r="Q3755" s="15" t="s">
        <v>45</v>
      </c>
    </row>
    <row r="3756" customFormat="false" ht="95.5" hidden="false" customHeight="false" outlineLevel="0" collapsed="false">
      <c r="A3756" s="348" t="s">
        <v>1746</v>
      </c>
      <c r="B3756" s="19" t="s">
        <v>4262</v>
      </c>
      <c r="C3756" s="19" t="s">
        <v>12029</v>
      </c>
      <c r="D3756" s="19" t="s">
        <v>53</v>
      </c>
      <c r="E3756" s="91" t="s">
        <v>12030</v>
      </c>
      <c r="F3756" s="19" t="s">
        <v>12031</v>
      </c>
      <c r="G3756" s="19" t="s">
        <v>958</v>
      </c>
      <c r="H3756" s="97"/>
      <c r="I3756" s="97"/>
      <c r="J3756" s="97"/>
      <c r="K3756" s="97"/>
      <c r="L3756" s="97"/>
      <c r="M3756" s="97"/>
      <c r="N3756" s="97"/>
      <c r="O3756" s="332" t="s">
        <v>12032</v>
      </c>
      <c r="P3756" s="19" t="n">
        <v>1</v>
      </c>
      <c r="Q3756" s="15" t="s">
        <v>45</v>
      </c>
    </row>
    <row r="3757" customFormat="false" ht="28.35" hidden="false" customHeight="false" outlineLevel="0" collapsed="false">
      <c r="A3757" s="348" t="s">
        <v>1696</v>
      </c>
      <c r="B3757" s="110" t="n">
        <v>0.434722222222222</v>
      </c>
      <c r="C3757" s="451" t="s">
        <v>12033</v>
      </c>
      <c r="D3757" s="19" t="s">
        <v>11567</v>
      </c>
      <c r="E3757" s="91" t="s">
        <v>12034</v>
      </c>
      <c r="F3757" s="19" t="s">
        <v>12035</v>
      </c>
      <c r="G3757" s="19" t="n">
        <v>9800</v>
      </c>
      <c r="H3757" s="97"/>
      <c r="I3757" s="97"/>
      <c r="J3757" s="97"/>
      <c r="K3757" s="97"/>
      <c r="L3757" s="97"/>
      <c r="M3757" s="19" t="s">
        <v>12036</v>
      </c>
      <c r="N3757" s="20" t="n">
        <v>43377</v>
      </c>
      <c r="O3757" s="660" t="s">
        <v>10478</v>
      </c>
      <c r="P3757" s="19" t="n">
        <v>1</v>
      </c>
      <c r="Q3757" s="15" t="s">
        <v>45</v>
      </c>
    </row>
    <row r="3758" customFormat="false" ht="82.05" hidden="false" customHeight="false" outlineLevel="0" collapsed="false">
      <c r="A3758" s="348" t="s">
        <v>1758</v>
      </c>
      <c r="B3758" s="19" t="s">
        <v>113</v>
      </c>
      <c r="C3758" s="91" t="s">
        <v>12037</v>
      </c>
      <c r="D3758" s="91" t="s">
        <v>1246</v>
      </c>
      <c r="E3758" s="91" t="s">
        <v>12038</v>
      </c>
      <c r="F3758" s="91" t="s">
        <v>12039</v>
      </c>
      <c r="G3758" s="97"/>
      <c r="H3758" s="19" t="s">
        <v>7436</v>
      </c>
      <c r="I3758" s="97"/>
      <c r="J3758" s="97"/>
      <c r="K3758" s="97"/>
      <c r="L3758" s="97"/>
      <c r="M3758" s="97"/>
      <c r="N3758" s="97"/>
      <c r="O3758" s="560" t="s">
        <v>12040</v>
      </c>
      <c r="P3758" s="19" t="n">
        <v>1</v>
      </c>
      <c r="Q3758" s="15" t="s">
        <v>45</v>
      </c>
    </row>
    <row r="3759" customFormat="false" ht="28.35" hidden="false" customHeight="false" outlineLevel="0" collapsed="false">
      <c r="A3759" s="348" t="s">
        <v>1761</v>
      </c>
      <c r="B3759" s="19" t="s">
        <v>200</v>
      </c>
      <c r="C3759" s="440" t="s">
        <v>12041</v>
      </c>
      <c r="D3759" s="19" t="s">
        <v>1308</v>
      </c>
      <c r="E3759" s="91" t="s">
        <v>12042</v>
      </c>
      <c r="F3759" s="97"/>
      <c r="G3759" s="19" t="s">
        <v>1854</v>
      </c>
      <c r="H3759" s="97"/>
      <c r="I3759" s="97"/>
      <c r="J3759" s="97"/>
      <c r="K3759" s="97"/>
      <c r="L3759" s="97"/>
      <c r="M3759" s="97"/>
      <c r="N3759" s="97"/>
      <c r="O3759" s="347" t="s">
        <v>12043</v>
      </c>
      <c r="P3759" s="19" t="n">
        <v>1</v>
      </c>
      <c r="Q3759" s="15" t="s">
        <v>45</v>
      </c>
    </row>
    <row r="3760" customFormat="false" ht="41.75" hidden="false" customHeight="false" outlineLevel="0" collapsed="false">
      <c r="A3760" s="348" t="s">
        <v>1765</v>
      </c>
      <c r="B3760" s="19" t="s">
        <v>4374</v>
      </c>
      <c r="C3760" s="91" t="s">
        <v>12044</v>
      </c>
      <c r="D3760" s="19" t="s">
        <v>1308</v>
      </c>
      <c r="E3760" s="91" t="s">
        <v>12045</v>
      </c>
      <c r="F3760" s="19" t="s">
        <v>12046</v>
      </c>
      <c r="G3760" s="97"/>
      <c r="H3760" s="97"/>
      <c r="I3760" s="97"/>
      <c r="J3760" s="97"/>
      <c r="K3760" s="97"/>
      <c r="L3760" s="97"/>
      <c r="M3760" s="97"/>
      <c r="N3760" s="97"/>
      <c r="O3760" s="95" t="s">
        <v>12047</v>
      </c>
      <c r="P3760" s="19" t="n">
        <v>1</v>
      </c>
      <c r="Q3760" s="15" t="s">
        <v>45</v>
      </c>
    </row>
    <row r="3761" customFormat="false" ht="41.75" hidden="false" customHeight="false" outlineLevel="0" collapsed="false">
      <c r="A3761" s="348" t="s">
        <v>4300</v>
      </c>
      <c r="B3761" s="19" t="s">
        <v>1252</v>
      </c>
      <c r="C3761" s="19" t="s">
        <v>12048</v>
      </c>
      <c r="D3761" s="19" t="s">
        <v>1308</v>
      </c>
      <c r="E3761" s="19" t="s">
        <v>12049</v>
      </c>
      <c r="F3761" s="19" t="s">
        <v>12050</v>
      </c>
      <c r="G3761" s="19" t="s">
        <v>9396</v>
      </c>
      <c r="H3761" s="97"/>
      <c r="I3761" s="97"/>
      <c r="J3761" s="97"/>
      <c r="K3761" s="97"/>
      <c r="L3761" s="97"/>
      <c r="M3761" s="97"/>
      <c r="N3761" s="97"/>
      <c r="O3761" s="451" t="s">
        <v>12051</v>
      </c>
      <c r="P3761" s="19" t="n">
        <v>1</v>
      </c>
      <c r="Q3761" s="15" t="s">
        <v>45</v>
      </c>
    </row>
    <row r="3762" customFormat="false" ht="85.05" hidden="false" customHeight="false" outlineLevel="0" collapsed="false">
      <c r="A3762" s="348" t="s">
        <v>4304</v>
      </c>
      <c r="B3762" s="19" t="s">
        <v>12052</v>
      </c>
      <c r="C3762" s="440" t="s">
        <v>12053</v>
      </c>
      <c r="D3762" s="19" t="s">
        <v>1308</v>
      </c>
      <c r="E3762" s="19" t="s">
        <v>12054</v>
      </c>
      <c r="F3762" s="97"/>
      <c r="G3762" s="19" t="s">
        <v>12055</v>
      </c>
      <c r="H3762" s="97"/>
      <c r="I3762" s="97"/>
      <c r="J3762" s="97"/>
      <c r="K3762" s="97"/>
      <c r="L3762" s="97"/>
      <c r="M3762" s="97"/>
      <c r="N3762" s="97"/>
      <c r="O3762" s="710" t="s">
        <v>12056</v>
      </c>
      <c r="P3762" s="19" t="n">
        <v>1</v>
      </c>
      <c r="Q3762" s="15" t="s">
        <v>45</v>
      </c>
    </row>
    <row r="3763" customFormat="false" ht="82.05" hidden="false" customHeight="false" outlineLevel="0" collapsed="false">
      <c r="A3763" s="348" t="s">
        <v>4309</v>
      </c>
      <c r="B3763" s="19" t="s">
        <v>284</v>
      </c>
      <c r="C3763" s="19" t="s">
        <v>12057</v>
      </c>
      <c r="D3763" s="19" t="s">
        <v>53</v>
      </c>
      <c r="E3763" s="91" t="s">
        <v>12058</v>
      </c>
      <c r="F3763" s="19" t="s">
        <v>48</v>
      </c>
      <c r="G3763" s="19" t="n">
        <v>4700</v>
      </c>
      <c r="H3763" s="97"/>
      <c r="I3763" s="97"/>
      <c r="J3763" s="97"/>
      <c r="K3763" s="97"/>
      <c r="M3763" s="24" t="s">
        <v>12059</v>
      </c>
      <c r="N3763" s="20" t="n">
        <v>43379</v>
      </c>
      <c r="O3763" s="660" t="s">
        <v>12060</v>
      </c>
      <c r="P3763" s="19" t="n">
        <v>1</v>
      </c>
      <c r="Q3763" s="15" t="s">
        <v>45</v>
      </c>
    </row>
    <row r="3764" customFormat="false" ht="55.2" hidden="false" customHeight="false" outlineLevel="0" collapsed="false">
      <c r="A3764" s="348" t="s">
        <v>1781</v>
      </c>
      <c r="B3764" s="20" t="n">
        <v>43233</v>
      </c>
      <c r="C3764" s="91" t="s">
        <v>12061</v>
      </c>
      <c r="D3764" s="19" t="s">
        <v>68</v>
      </c>
      <c r="F3764" s="19" t="s">
        <v>12062</v>
      </c>
      <c r="G3764" s="97"/>
      <c r="H3764" s="19" t="s">
        <v>12063</v>
      </c>
      <c r="I3764" s="97"/>
      <c r="J3764" s="97"/>
      <c r="K3764" s="97"/>
      <c r="L3764" s="97"/>
      <c r="M3764" s="97"/>
      <c r="N3764" s="97"/>
      <c r="O3764" s="469" t="s">
        <v>12064</v>
      </c>
      <c r="P3764" s="19" t="n">
        <v>1</v>
      </c>
      <c r="Q3764" s="15" t="s">
        <v>45</v>
      </c>
    </row>
    <row r="3765" customFormat="false" ht="29.85" hidden="false" customHeight="false" outlineLevel="0" collapsed="false">
      <c r="A3765" s="348" t="s">
        <v>1914</v>
      </c>
      <c r="B3765" s="150" t="n">
        <v>43386</v>
      </c>
      <c r="C3765" s="363" t="s">
        <v>12065</v>
      </c>
      <c r="D3765" s="19" t="s">
        <v>1308</v>
      </c>
      <c r="E3765" s="19" t="s">
        <v>12066</v>
      </c>
      <c r="F3765" s="19"/>
      <c r="G3765" s="97"/>
      <c r="H3765" s="97"/>
      <c r="I3765" s="97"/>
      <c r="J3765" s="97"/>
      <c r="K3765" s="97"/>
      <c r="L3765" s="97"/>
      <c r="M3765" s="97"/>
      <c r="N3765" s="97"/>
      <c r="O3765" s="768" t="s">
        <v>12067</v>
      </c>
      <c r="P3765" s="19" t="n">
        <v>1</v>
      </c>
      <c r="Q3765" s="15" t="s">
        <v>45</v>
      </c>
    </row>
    <row r="3766" customFormat="false" ht="22.35" hidden="false" customHeight="false" outlineLevel="0" collapsed="false">
      <c r="A3766" s="348" t="s">
        <v>1917</v>
      </c>
      <c r="B3766" s="19" t="s">
        <v>7955</v>
      </c>
      <c r="C3766" s="19" t="s">
        <v>4189</v>
      </c>
      <c r="D3766" s="19" t="s">
        <v>110</v>
      </c>
      <c r="E3766" s="19" t="s">
        <v>12068</v>
      </c>
      <c r="F3766" s="24" t="s">
        <v>12069</v>
      </c>
      <c r="G3766" s="19" t="n">
        <v>1500</v>
      </c>
      <c r="H3766" s="97"/>
      <c r="I3766" s="97"/>
      <c r="J3766" s="97"/>
      <c r="K3766" s="97"/>
      <c r="M3766" s="24" t="s">
        <v>12070</v>
      </c>
      <c r="N3766" s="20" t="n">
        <v>43376</v>
      </c>
      <c r="O3766" s="660" t="s">
        <v>10478</v>
      </c>
      <c r="P3766" s="19" t="n">
        <v>1</v>
      </c>
      <c r="Q3766" s="15" t="s">
        <v>45</v>
      </c>
    </row>
    <row r="3767" customFormat="false" ht="13.8" hidden="false" customHeight="false" outlineLevel="0" collapsed="false">
      <c r="A3767" s="348" t="s">
        <v>3008</v>
      </c>
      <c r="B3767" s="20" t="n">
        <v>43235</v>
      </c>
      <c r="C3767" s="19" t="s">
        <v>12071</v>
      </c>
      <c r="D3767" s="19" t="s">
        <v>1308</v>
      </c>
      <c r="E3767" s="19" t="s">
        <v>12072</v>
      </c>
      <c r="F3767" s="97"/>
      <c r="G3767" s="97"/>
      <c r="H3767" s="97"/>
      <c r="I3767" s="97"/>
      <c r="J3767" s="97"/>
      <c r="K3767" s="97"/>
      <c r="L3767" s="97"/>
      <c r="M3767" s="97"/>
      <c r="N3767" s="97"/>
      <c r="O3767" s="363" t="s">
        <v>12073</v>
      </c>
      <c r="P3767" s="19" t="n">
        <v>1</v>
      </c>
      <c r="Q3767" s="15" t="s">
        <v>45</v>
      </c>
    </row>
    <row r="3768" customFormat="false" ht="68.65" hidden="false" customHeight="false" outlineLevel="0" collapsed="false">
      <c r="A3768" s="348" t="s">
        <v>3012</v>
      </c>
      <c r="B3768" s="19" t="s">
        <v>810</v>
      </c>
      <c r="C3768" s="19" t="s">
        <v>12074</v>
      </c>
      <c r="D3768" s="19" t="s">
        <v>53</v>
      </c>
      <c r="E3768" s="91" t="s">
        <v>12075</v>
      </c>
      <c r="F3768" s="97"/>
      <c r="G3768" s="97"/>
      <c r="H3768" s="97"/>
      <c r="I3768" s="97"/>
      <c r="J3768" s="97"/>
      <c r="K3768" s="97"/>
      <c r="L3768" s="97"/>
      <c r="M3768" s="97"/>
      <c r="N3768" s="97"/>
      <c r="O3768" s="600" t="s">
        <v>12076</v>
      </c>
      <c r="P3768" s="19" t="n">
        <v>1</v>
      </c>
      <c r="Q3768" s="15" t="s">
        <v>45</v>
      </c>
    </row>
    <row r="3769" customFormat="false" ht="82.05" hidden="false" customHeight="false" outlineLevel="0" collapsed="false">
      <c r="A3769" s="348" t="s">
        <v>1798</v>
      </c>
      <c r="B3769" s="19" t="s">
        <v>73</v>
      </c>
      <c r="C3769" s="91" t="s">
        <v>12077</v>
      </c>
      <c r="D3769" s="19" t="s">
        <v>1308</v>
      </c>
      <c r="E3769" s="91" t="s">
        <v>12078</v>
      </c>
      <c r="F3769" s="91" t="s">
        <v>12079</v>
      </c>
      <c r="G3769" s="97"/>
      <c r="H3769" s="97"/>
      <c r="I3769" s="97"/>
      <c r="J3769" s="97"/>
      <c r="K3769" s="97"/>
      <c r="L3769" s="97"/>
      <c r="M3769" s="97"/>
      <c r="N3769" s="97"/>
      <c r="O3769" s="769" t="s">
        <v>12080</v>
      </c>
      <c r="P3769" s="19" t="n">
        <v>1</v>
      </c>
      <c r="Q3769" s="15" t="s">
        <v>45</v>
      </c>
    </row>
    <row r="3770" customFormat="false" ht="55.2" hidden="false" customHeight="false" outlineLevel="0" collapsed="false">
      <c r="A3770" s="348" t="s">
        <v>1801</v>
      </c>
      <c r="B3770" s="110" t="n">
        <v>0.659722222222222</v>
      </c>
      <c r="C3770" s="349" t="s">
        <v>12081</v>
      </c>
      <c r="D3770" s="19" t="s">
        <v>11567</v>
      </c>
      <c r="E3770" s="19" t="s">
        <v>12082</v>
      </c>
      <c r="F3770" s="19" t="s">
        <v>48</v>
      </c>
      <c r="G3770" s="91" t="s">
        <v>12083</v>
      </c>
      <c r="H3770" s="97"/>
      <c r="I3770" s="97"/>
      <c r="J3770" s="97"/>
      <c r="K3770" s="97"/>
      <c r="L3770" s="97"/>
      <c r="M3770" s="91" t="s">
        <v>12084</v>
      </c>
      <c r="N3770" s="150" t="n">
        <v>43392</v>
      </c>
      <c r="O3770" s="770" t="s">
        <v>12085</v>
      </c>
      <c r="P3770" s="19" t="n">
        <v>1</v>
      </c>
      <c r="Q3770" s="15" t="s">
        <v>45</v>
      </c>
    </row>
    <row r="3771" customFormat="false" ht="13.8" hidden="false" customHeight="false" outlineLevel="0" collapsed="false">
      <c r="A3771" s="348" t="s">
        <v>3427</v>
      </c>
      <c r="B3771" s="19" t="s">
        <v>12086</v>
      </c>
      <c r="C3771" s="19" t="s">
        <v>12087</v>
      </c>
      <c r="D3771" s="19" t="s">
        <v>1308</v>
      </c>
      <c r="E3771" s="19" t="s">
        <v>12088</v>
      </c>
      <c r="F3771" s="97"/>
      <c r="G3771" s="97"/>
      <c r="H3771" s="97"/>
      <c r="I3771" s="97"/>
      <c r="J3771" s="97"/>
      <c r="K3771" s="97"/>
      <c r="L3771" s="97"/>
      <c r="M3771" s="97"/>
      <c r="N3771" s="97"/>
      <c r="O3771" s="363" t="s">
        <v>12088</v>
      </c>
      <c r="P3771" s="19" t="n">
        <v>1</v>
      </c>
      <c r="Q3771" s="15" t="s">
        <v>45</v>
      </c>
    </row>
    <row r="3772" customFormat="false" ht="28.35" hidden="false" customHeight="false" outlineLevel="0" collapsed="false">
      <c r="A3772" s="348" t="s">
        <v>3024</v>
      </c>
      <c r="B3772" s="110" t="n">
        <v>0.684722222222222</v>
      </c>
      <c r="C3772" s="91" t="s">
        <v>12089</v>
      </c>
      <c r="D3772" s="19" t="s">
        <v>1308</v>
      </c>
      <c r="E3772" s="19" t="s">
        <v>12090</v>
      </c>
      <c r="F3772" s="97"/>
      <c r="G3772" s="19" t="s">
        <v>1042</v>
      </c>
      <c r="H3772" s="97"/>
      <c r="I3772" s="97"/>
      <c r="J3772" s="97"/>
      <c r="K3772" s="97"/>
      <c r="L3772" s="97"/>
      <c r="M3772" s="97"/>
      <c r="N3772" s="97"/>
      <c r="O3772" s="345" t="s">
        <v>12091</v>
      </c>
      <c r="P3772" s="19" t="n">
        <v>1</v>
      </c>
      <c r="Q3772" s="15" t="s">
        <v>45</v>
      </c>
    </row>
    <row r="3773" customFormat="false" ht="122.35" hidden="false" customHeight="false" outlineLevel="0" collapsed="false">
      <c r="A3773" s="121" t="s">
        <v>3028</v>
      </c>
      <c r="B3773" s="141" t="s">
        <v>78</v>
      </c>
      <c r="C3773" s="95" t="s">
        <v>12092</v>
      </c>
      <c r="D3773" s="141" t="s">
        <v>53</v>
      </c>
      <c r="E3773" s="95" t="s">
        <v>12093</v>
      </c>
      <c r="F3773" s="141" t="s">
        <v>3693</v>
      </c>
      <c r="G3773" s="141" t="s">
        <v>1005</v>
      </c>
      <c r="H3773" s="183"/>
      <c r="I3773" s="183"/>
      <c r="J3773" s="183"/>
      <c r="K3773" s="183"/>
      <c r="L3773" s="278"/>
      <c r="M3773" s="250" t="s">
        <v>12094</v>
      </c>
      <c r="N3773" s="184" t="n">
        <v>43380</v>
      </c>
      <c r="O3773" s="617" t="s">
        <v>10478</v>
      </c>
      <c r="P3773" s="19" t="n">
        <v>1</v>
      </c>
      <c r="Q3773" s="15" t="s">
        <v>45</v>
      </c>
    </row>
    <row r="3774" customFormat="false" ht="95.5" hidden="false" customHeight="false" outlineLevel="0" collapsed="false">
      <c r="A3774" s="348" t="s">
        <v>3031</v>
      </c>
      <c r="B3774" s="19" t="s">
        <v>83</v>
      </c>
      <c r="C3774" s="363" t="s">
        <v>12095</v>
      </c>
      <c r="D3774" s="19" t="s">
        <v>53</v>
      </c>
      <c r="E3774" s="91" t="s">
        <v>12096</v>
      </c>
      <c r="F3774" s="19" t="s">
        <v>6742</v>
      </c>
      <c r="G3774" s="97"/>
      <c r="H3774" s="97"/>
      <c r="I3774" s="97"/>
      <c r="J3774" s="97"/>
      <c r="K3774" s="97"/>
      <c r="L3774" s="97"/>
      <c r="M3774" s="97"/>
      <c r="N3774" s="97"/>
      <c r="O3774" s="735" t="s">
        <v>12097</v>
      </c>
      <c r="P3774" s="19" t="n">
        <v>1</v>
      </c>
      <c r="Q3774" s="15" t="s">
        <v>45</v>
      </c>
    </row>
    <row r="3775" customFormat="false" ht="13.8" hidden="false" customHeight="false" outlineLevel="0" collapsed="false">
      <c r="A3775" s="348" t="s">
        <v>3037</v>
      </c>
      <c r="B3775" s="110" t="n">
        <v>0.738194444444444</v>
      </c>
      <c r="C3775" s="19" t="s">
        <v>12098</v>
      </c>
      <c r="D3775" s="19" t="s">
        <v>11567</v>
      </c>
      <c r="E3775" s="19" t="s">
        <v>12099</v>
      </c>
      <c r="F3775" s="19" t="s">
        <v>12100</v>
      </c>
      <c r="G3775" s="19" t="s">
        <v>3615</v>
      </c>
      <c r="H3775" s="97"/>
      <c r="I3775" s="97"/>
      <c r="J3775" s="97"/>
      <c r="K3775" s="97"/>
      <c r="L3775" s="97"/>
      <c r="M3775" s="97"/>
      <c r="N3775" s="97"/>
      <c r="O3775" s="191" t="s">
        <v>12101</v>
      </c>
      <c r="P3775" s="97"/>
      <c r="Q3775" s="15" t="s">
        <v>45</v>
      </c>
    </row>
    <row r="3776" customFormat="false" ht="79.85" hidden="false" customHeight="false" outlineLevel="0" collapsed="false">
      <c r="A3776" s="3" t="s">
        <v>34</v>
      </c>
      <c r="B3776" s="59" t="s">
        <v>1</v>
      </c>
      <c r="C3776" s="4" t="s">
        <v>35</v>
      </c>
      <c r="D3776" s="4" t="s">
        <v>3</v>
      </c>
      <c r="E3776" s="4" t="s">
        <v>1021</v>
      </c>
      <c r="F3776" s="5" t="s">
        <v>10096</v>
      </c>
      <c r="G3776" s="4" t="s">
        <v>38</v>
      </c>
      <c r="H3776" s="6" t="s">
        <v>39</v>
      </c>
      <c r="I3776" s="6"/>
      <c r="J3776" s="6"/>
      <c r="K3776" s="6" t="s">
        <v>40</v>
      </c>
      <c r="L3776" s="6"/>
      <c r="M3776" s="4" t="s">
        <v>41</v>
      </c>
      <c r="N3776" s="6" t="s">
        <v>42</v>
      </c>
      <c r="O3776" s="370" t="s">
        <v>43</v>
      </c>
      <c r="P3776" s="4" t="s">
        <v>44</v>
      </c>
      <c r="Q3776" s="15" t="s">
        <v>45</v>
      </c>
    </row>
    <row r="3777" customFormat="false" ht="15" hidden="false" customHeight="false" outlineLevel="0" collapsed="false">
      <c r="A3777" s="105" t="n">
        <v>43377</v>
      </c>
      <c r="B3777" s="465" t="s">
        <v>349</v>
      </c>
      <c r="C3777" s="9"/>
      <c r="D3777" s="9"/>
      <c r="E3777" s="10"/>
      <c r="F3777" s="11" t="n">
        <f aca="false">G3777+H3777+K3809</f>
        <v>56100</v>
      </c>
      <c r="G3777" s="12" t="n">
        <f aca="false">SUM(G3778:G3802)</f>
        <v>37100</v>
      </c>
      <c r="H3777" s="115" t="n">
        <f aca="false">SUM(H3778:H3802)</f>
        <v>19000</v>
      </c>
      <c r="I3777" s="12"/>
      <c r="J3777" s="12"/>
      <c r="K3777" s="12" t="n">
        <f aca="false">SUM(K3778:K17701)</f>
        <v>2354201971200</v>
      </c>
      <c r="L3777" s="12"/>
      <c r="M3777" s="466"/>
      <c r="N3777" s="466"/>
      <c r="O3777" s="9"/>
      <c r="P3777" s="12" t="n">
        <f aca="false">SUM(P3778:P25726)</f>
        <v>9.44592604705534E+020</v>
      </c>
      <c r="Q3777" s="15" t="s">
        <v>45</v>
      </c>
    </row>
    <row r="3778" customFormat="false" ht="68.65" hidden="false" customHeight="false" outlineLevel="0" collapsed="false">
      <c r="A3778" s="348" t="s">
        <v>1810</v>
      </c>
      <c r="B3778" s="110" t="n">
        <v>0.402083333333333</v>
      </c>
      <c r="C3778" s="19" t="s">
        <v>12102</v>
      </c>
      <c r="D3778" s="19" t="s">
        <v>11567</v>
      </c>
      <c r="E3778" s="19" t="s">
        <v>12103</v>
      </c>
      <c r="F3778" s="91" t="s">
        <v>12104</v>
      </c>
      <c r="G3778" s="97"/>
      <c r="H3778" s="97"/>
      <c r="I3778" s="97"/>
      <c r="J3778" s="97"/>
      <c r="K3778" s="97"/>
      <c r="L3778" s="97"/>
      <c r="M3778" s="97"/>
      <c r="N3778" s="97"/>
      <c r="O3778" s="152" t="s">
        <v>12105</v>
      </c>
      <c r="P3778" s="19" t="n">
        <v>1</v>
      </c>
      <c r="Q3778" s="15" t="s">
        <v>45</v>
      </c>
    </row>
    <row r="3779" customFormat="false" ht="95.5" hidden="false" customHeight="false" outlineLevel="0" collapsed="false">
      <c r="A3779" s="121" t="s">
        <v>1814</v>
      </c>
      <c r="B3779" s="141" t="s">
        <v>1715</v>
      </c>
      <c r="C3779" s="95" t="s">
        <v>12106</v>
      </c>
      <c r="D3779" s="141" t="s">
        <v>53</v>
      </c>
      <c r="E3779" s="95" t="s">
        <v>12107</v>
      </c>
      <c r="F3779" s="141" t="s">
        <v>48</v>
      </c>
      <c r="G3779" s="141" t="s">
        <v>92</v>
      </c>
      <c r="H3779" s="183"/>
      <c r="I3779" s="183"/>
      <c r="J3779" s="183"/>
      <c r="K3779" s="183"/>
      <c r="L3779" s="278"/>
      <c r="M3779" s="250" t="s">
        <v>12108</v>
      </c>
      <c r="N3779" s="184" t="n">
        <v>43379</v>
      </c>
      <c r="O3779" s="727" t="s">
        <v>10478</v>
      </c>
      <c r="P3779" s="19" t="n">
        <v>1</v>
      </c>
      <c r="Q3779" s="15" t="s">
        <v>45</v>
      </c>
    </row>
    <row r="3780" customFormat="false" ht="13.8" hidden="false" customHeight="false" outlineLevel="0" collapsed="false">
      <c r="A3780" s="348" t="s">
        <v>1819</v>
      </c>
      <c r="B3780" s="19" t="s">
        <v>4512</v>
      </c>
      <c r="C3780" s="19" t="s">
        <v>12109</v>
      </c>
      <c r="D3780" s="19" t="s">
        <v>476</v>
      </c>
      <c r="E3780" s="19" t="s">
        <v>12110</v>
      </c>
      <c r="F3780" s="97"/>
      <c r="G3780" s="97"/>
      <c r="H3780" s="97"/>
      <c r="I3780" s="97"/>
      <c r="J3780" s="97"/>
      <c r="K3780" s="97"/>
      <c r="L3780" s="97"/>
      <c r="M3780" s="97"/>
      <c r="N3780" s="97"/>
      <c r="O3780" s="363" t="s">
        <v>12111</v>
      </c>
      <c r="P3780" s="19" t="n">
        <v>1</v>
      </c>
      <c r="Q3780" s="15" t="s">
        <v>45</v>
      </c>
    </row>
    <row r="3781" customFormat="false" ht="43.25" hidden="false" customHeight="false" outlineLevel="0" collapsed="false">
      <c r="A3781" s="348" t="s">
        <v>1673</v>
      </c>
      <c r="B3781" s="19" t="s">
        <v>10799</v>
      </c>
      <c r="C3781" s="91" t="s">
        <v>12112</v>
      </c>
      <c r="D3781" s="19" t="s">
        <v>53</v>
      </c>
      <c r="E3781" s="91" t="s">
        <v>12112</v>
      </c>
      <c r="F3781" s="97"/>
      <c r="G3781" s="97"/>
      <c r="H3781" s="97"/>
      <c r="I3781" s="97"/>
      <c r="J3781" s="97"/>
      <c r="K3781" s="97"/>
      <c r="L3781" s="97"/>
      <c r="M3781" s="97"/>
      <c r="N3781" s="97"/>
      <c r="O3781" s="735" t="s">
        <v>12113</v>
      </c>
      <c r="P3781" s="19" t="n">
        <v>1</v>
      </c>
      <c r="Q3781" s="15" t="s">
        <v>45</v>
      </c>
    </row>
    <row r="3782" customFormat="false" ht="28.35" hidden="false" customHeight="false" outlineLevel="0" collapsed="false">
      <c r="A3782" s="348" t="s">
        <v>1678</v>
      </c>
      <c r="B3782" s="19" t="s">
        <v>457</v>
      </c>
      <c r="C3782" s="91" t="s">
        <v>12114</v>
      </c>
      <c r="D3782" s="19" t="s">
        <v>53</v>
      </c>
      <c r="E3782" s="97"/>
      <c r="F3782" s="97"/>
      <c r="G3782" s="97"/>
      <c r="H3782" s="97"/>
      <c r="I3782" s="97"/>
      <c r="J3782" s="97"/>
      <c r="K3782" s="97"/>
      <c r="L3782" s="97"/>
      <c r="M3782" s="97"/>
      <c r="N3782" s="97"/>
      <c r="O3782" s="722" t="s">
        <v>771</v>
      </c>
      <c r="P3782" s="19" t="n">
        <v>1</v>
      </c>
      <c r="Q3782" s="15" t="s">
        <v>45</v>
      </c>
    </row>
    <row r="3783" customFormat="false" ht="22.35" hidden="false" customHeight="false" outlineLevel="0" collapsed="false">
      <c r="A3783" s="348" t="s">
        <v>1732</v>
      </c>
      <c r="B3783" s="91" t="s">
        <v>12115</v>
      </c>
      <c r="C3783" s="91" t="s">
        <v>12115</v>
      </c>
      <c r="D3783" s="91" t="s">
        <v>53</v>
      </c>
      <c r="E3783" s="91" t="s">
        <v>12115</v>
      </c>
      <c r="F3783" s="91" t="s">
        <v>12115</v>
      </c>
      <c r="G3783" s="91" t="s">
        <v>12115</v>
      </c>
      <c r="H3783" s="91" t="s">
        <v>501</v>
      </c>
      <c r="I3783" s="91"/>
      <c r="J3783" s="91"/>
      <c r="K3783" s="91" t="s">
        <v>12115</v>
      </c>
      <c r="L3783" s="91"/>
      <c r="M3783" s="91" t="s">
        <v>12115</v>
      </c>
      <c r="N3783" s="91" t="s">
        <v>12115</v>
      </c>
      <c r="O3783" s="660" t="s">
        <v>12115</v>
      </c>
      <c r="P3783" s="19" t="n">
        <v>1</v>
      </c>
      <c r="Q3783" s="15" t="s">
        <v>45</v>
      </c>
    </row>
    <row r="3784" customFormat="false" ht="13.8" hidden="false" customHeight="false" outlineLevel="0" collapsed="false">
      <c r="A3784" s="348" t="s">
        <v>1833</v>
      </c>
      <c r="B3784" s="20" t="n">
        <v>43111</v>
      </c>
      <c r="C3784" s="19" t="s">
        <v>12116</v>
      </c>
      <c r="D3784" s="19" t="s">
        <v>476</v>
      </c>
      <c r="E3784" s="19" t="s">
        <v>12117</v>
      </c>
      <c r="F3784" s="97"/>
      <c r="G3784" s="19" t="s">
        <v>1730</v>
      </c>
      <c r="H3784" s="97"/>
      <c r="I3784" s="97"/>
      <c r="J3784" s="97"/>
      <c r="K3784" s="97"/>
      <c r="L3784" s="97"/>
      <c r="M3784" s="97"/>
      <c r="N3784" s="97"/>
      <c r="O3784" s="363" t="s">
        <v>12118</v>
      </c>
      <c r="P3784" s="19" t="n">
        <v>1</v>
      </c>
      <c r="Q3784" s="15" t="s">
        <v>45</v>
      </c>
    </row>
    <row r="3785" customFormat="false" ht="13.8" hidden="false" customHeight="false" outlineLevel="0" collapsed="false">
      <c r="A3785" s="15" t="s">
        <v>12119</v>
      </c>
      <c r="B3785" s="15" t="s">
        <v>12119</v>
      </c>
      <c r="C3785" s="15" t="s">
        <v>12119</v>
      </c>
      <c r="D3785" s="19" t="s">
        <v>476</v>
      </c>
      <c r="E3785" s="15" t="s">
        <v>12119</v>
      </c>
      <c r="F3785" s="15" t="s">
        <v>12119</v>
      </c>
      <c r="G3785" s="97"/>
      <c r="H3785" s="19" t="n">
        <v>19000</v>
      </c>
      <c r="I3785" s="97"/>
      <c r="J3785" s="97"/>
      <c r="K3785" s="97"/>
      <c r="L3785" s="97"/>
      <c r="M3785" s="19" t="s">
        <v>12120</v>
      </c>
      <c r="N3785" s="20" t="n">
        <v>43378</v>
      </c>
      <c r="O3785" s="139" t="s">
        <v>10478</v>
      </c>
      <c r="P3785" s="19" t="n">
        <v>1</v>
      </c>
      <c r="Q3785" s="15" t="s">
        <v>45</v>
      </c>
    </row>
    <row r="3786" customFormat="false" ht="116.4" hidden="false" customHeight="false" outlineLevel="0" collapsed="false">
      <c r="A3786" s="348" t="s">
        <v>1839</v>
      </c>
      <c r="B3786" s="19" t="s">
        <v>589</v>
      </c>
      <c r="C3786" s="19" t="s">
        <v>12121</v>
      </c>
      <c r="D3786" s="19" t="s">
        <v>53</v>
      </c>
      <c r="E3786" s="91" t="s">
        <v>12122</v>
      </c>
      <c r="F3786" s="19" t="s">
        <v>4460</v>
      </c>
      <c r="G3786" s="97"/>
      <c r="H3786" s="97"/>
      <c r="I3786" s="97"/>
      <c r="J3786" s="97"/>
      <c r="K3786" s="97"/>
      <c r="L3786" s="97"/>
      <c r="M3786" s="97"/>
      <c r="N3786" s="97"/>
      <c r="O3786" s="411" t="s">
        <v>12123</v>
      </c>
      <c r="P3786" s="19" t="n">
        <v>1</v>
      </c>
      <c r="Q3786" s="15" t="s">
        <v>45</v>
      </c>
    </row>
    <row r="3787" customFormat="false" ht="68.65" hidden="false" customHeight="false" outlineLevel="0" collapsed="false">
      <c r="A3787" s="238" t="s">
        <v>2259</v>
      </c>
      <c r="B3787" s="19" t="s">
        <v>940</v>
      </c>
      <c r="C3787" s="19" t="s">
        <v>12124</v>
      </c>
      <c r="D3787" s="19" t="s">
        <v>53</v>
      </c>
      <c r="E3787" s="91" t="s">
        <v>12125</v>
      </c>
      <c r="F3787" s="19" t="s">
        <v>12126</v>
      </c>
      <c r="G3787" s="19" t="n">
        <v>8000</v>
      </c>
      <c r="H3787" s="97"/>
      <c r="I3787" s="97"/>
      <c r="J3787" s="97"/>
      <c r="K3787" s="97"/>
      <c r="L3787" s="97"/>
      <c r="M3787" s="19" t="s">
        <v>12127</v>
      </c>
      <c r="N3787" s="20" t="n">
        <v>43377</v>
      </c>
      <c r="O3787" s="660" t="s">
        <v>10478</v>
      </c>
      <c r="P3787" s="19" t="n">
        <v>1</v>
      </c>
      <c r="Q3787" s="15" t="s">
        <v>45</v>
      </c>
    </row>
    <row r="3788" customFormat="false" ht="68.65" hidden="false" customHeight="false" outlineLevel="0" collapsed="false">
      <c r="A3788" s="348" t="s">
        <v>1696</v>
      </c>
      <c r="B3788" s="110" t="n">
        <v>0.489583333333333</v>
      </c>
      <c r="C3788" s="91" t="s">
        <v>12128</v>
      </c>
      <c r="D3788" s="24" t="s">
        <v>687</v>
      </c>
      <c r="E3788" s="91" t="s">
        <v>12129</v>
      </c>
      <c r="F3788" s="19" t="s">
        <v>12130</v>
      </c>
      <c r="G3788" s="19" t="n">
        <v>2500</v>
      </c>
      <c r="H3788" s="97"/>
      <c r="I3788" s="97"/>
      <c r="J3788" s="97"/>
      <c r="K3788" s="97"/>
      <c r="M3788" s="24" t="s">
        <v>12131</v>
      </c>
      <c r="N3788" s="20" t="n">
        <v>43377</v>
      </c>
      <c r="O3788" s="660" t="s">
        <v>10478</v>
      </c>
      <c r="P3788" s="19" t="n">
        <v>1</v>
      </c>
      <c r="Q3788" s="15" t="s">
        <v>45</v>
      </c>
    </row>
    <row r="3789" customFormat="false" ht="58.2" hidden="false" customHeight="false" outlineLevel="0" collapsed="false">
      <c r="A3789" s="348" t="s">
        <v>1758</v>
      </c>
      <c r="B3789" s="150" t="n">
        <v>43305</v>
      </c>
      <c r="C3789" s="19" t="s">
        <v>12132</v>
      </c>
      <c r="D3789" s="19" t="s">
        <v>476</v>
      </c>
      <c r="E3789" s="19" t="s">
        <v>12133</v>
      </c>
      <c r="F3789" s="19" t="s">
        <v>12134</v>
      </c>
      <c r="G3789" s="19" t="s">
        <v>933</v>
      </c>
      <c r="H3789" s="97"/>
      <c r="I3789" s="97"/>
      <c r="J3789" s="97"/>
      <c r="K3789" s="97"/>
      <c r="L3789" s="97"/>
      <c r="M3789" s="97"/>
      <c r="N3789" s="97"/>
      <c r="O3789" s="600" t="s">
        <v>12135</v>
      </c>
      <c r="P3789" s="19" t="n">
        <v>1</v>
      </c>
      <c r="Q3789" s="15" t="s">
        <v>45</v>
      </c>
    </row>
    <row r="3790" customFormat="false" ht="55.2" hidden="false" customHeight="false" outlineLevel="0" collapsed="false">
      <c r="A3790" s="348" t="s">
        <v>1761</v>
      </c>
      <c r="B3790" s="110" t="n">
        <v>0.495138888888889</v>
      </c>
      <c r="C3790" s="19" t="s">
        <v>12136</v>
      </c>
      <c r="D3790" s="19" t="s">
        <v>110</v>
      </c>
      <c r="E3790" s="19" t="s">
        <v>12137</v>
      </c>
      <c r="F3790" s="91" t="s">
        <v>12138</v>
      </c>
      <c r="G3790" s="97"/>
      <c r="H3790" s="97"/>
      <c r="I3790" s="97"/>
      <c r="J3790" s="97"/>
      <c r="K3790" s="97"/>
      <c r="L3790" s="97"/>
      <c r="M3790" s="97"/>
      <c r="N3790" s="97"/>
      <c r="O3790" s="237" t="s">
        <v>12139</v>
      </c>
      <c r="P3790" s="19" t="n">
        <v>1</v>
      </c>
      <c r="Q3790" s="15" t="s">
        <v>45</v>
      </c>
    </row>
    <row r="3791" customFormat="false" ht="95.5" hidden="false" customHeight="false" outlineLevel="0" collapsed="false">
      <c r="A3791" s="238" t="s">
        <v>2282</v>
      </c>
      <c r="B3791" s="19" t="s">
        <v>1988</v>
      </c>
      <c r="C3791" s="91" t="s">
        <v>12140</v>
      </c>
      <c r="D3791" s="19" t="s">
        <v>53</v>
      </c>
      <c r="E3791" s="91" t="s">
        <v>12141</v>
      </c>
      <c r="F3791" s="19" t="s">
        <v>5986</v>
      </c>
      <c r="G3791" s="19" t="n">
        <v>4400</v>
      </c>
      <c r="H3791" s="97"/>
      <c r="I3791" s="97"/>
      <c r="J3791" s="97"/>
      <c r="K3791" s="97"/>
      <c r="L3791" s="97"/>
      <c r="M3791" s="19" t="s">
        <v>12142</v>
      </c>
      <c r="N3791" s="20" t="n">
        <v>43378</v>
      </c>
      <c r="O3791" s="660" t="s">
        <v>10478</v>
      </c>
      <c r="P3791" s="19" t="n">
        <v>1</v>
      </c>
      <c r="Q3791" s="15" t="s">
        <v>45</v>
      </c>
    </row>
    <row r="3792" customFormat="false" ht="28.35" hidden="false" customHeight="false" outlineLevel="0" collapsed="false">
      <c r="A3792" s="141" t="s">
        <v>2285</v>
      </c>
      <c r="B3792" s="184" t="n">
        <v>43171</v>
      </c>
      <c r="C3792" s="95" t="s">
        <v>12143</v>
      </c>
      <c r="D3792" s="141" t="s">
        <v>476</v>
      </c>
      <c r="E3792" s="141" t="s">
        <v>12144</v>
      </c>
      <c r="F3792" s="141" t="s">
        <v>12145</v>
      </c>
      <c r="G3792" s="141" t="n">
        <v>6000</v>
      </c>
      <c r="H3792" s="183"/>
      <c r="I3792" s="183"/>
      <c r="J3792" s="183"/>
      <c r="K3792" s="183"/>
      <c r="L3792" s="183"/>
      <c r="M3792" s="141" t="s">
        <v>12146</v>
      </c>
      <c r="N3792" s="184" t="n">
        <v>43381</v>
      </c>
      <c r="O3792" s="727" t="s">
        <v>12147</v>
      </c>
      <c r="P3792" s="141" t="n">
        <v>1</v>
      </c>
      <c r="Q3792" s="15" t="s">
        <v>45</v>
      </c>
      <c r="R3792" s="278"/>
      <c r="S3792" s="278"/>
      <c r="T3792" s="278"/>
      <c r="U3792" s="278"/>
      <c r="V3792" s="278"/>
      <c r="W3792" s="278"/>
      <c r="X3792" s="278"/>
      <c r="Y3792" s="278"/>
      <c r="Z3792" s="278"/>
      <c r="AA3792" s="278"/>
      <c r="AB3792" s="278"/>
      <c r="AC3792" s="278"/>
      <c r="AD3792" s="278"/>
      <c r="AE3792" s="278"/>
      <c r="AF3792" s="278"/>
      <c r="AG3792" s="278"/>
      <c r="AH3792" s="278"/>
      <c r="AI3792" s="278"/>
      <c r="AJ3792" s="278"/>
      <c r="AK3792" s="278"/>
    </row>
    <row r="3793" customFormat="false" ht="109.7" hidden="false" customHeight="false" outlineLevel="0" collapsed="false">
      <c r="A3793" s="238" t="s">
        <v>2290</v>
      </c>
      <c r="B3793" s="19" t="s">
        <v>1175</v>
      </c>
      <c r="C3793" s="19" t="s">
        <v>12148</v>
      </c>
      <c r="D3793" s="19" t="s">
        <v>53</v>
      </c>
      <c r="E3793" s="91" t="s">
        <v>12149</v>
      </c>
      <c r="F3793" s="19" t="s">
        <v>5986</v>
      </c>
      <c r="G3793" s="97"/>
      <c r="H3793" s="97"/>
      <c r="I3793" s="97"/>
      <c r="J3793" s="97"/>
      <c r="K3793" s="97"/>
      <c r="L3793" s="97"/>
      <c r="M3793" s="97"/>
      <c r="N3793" s="97"/>
      <c r="O3793" s="124" t="s">
        <v>12150</v>
      </c>
      <c r="P3793" s="19" t="n">
        <v>1</v>
      </c>
      <c r="Q3793" s="15" t="s">
        <v>45</v>
      </c>
    </row>
    <row r="3794" customFormat="false" ht="82.05" hidden="false" customHeight="false" outlineLevel="0" collapsed="false">
      <c r="A3794" s="348" t="s">
        <v>1781</v>
      </c>
      <c r="B3794" s="19" t="s">
        <v>284</v>
      </c>
      <c r="C3794" s="91" t="s">
        <v>12151</v>
      </c>
      <c r="D3794" s="19" t="s">
        <v>53</v>
      </c>
      <c r="E3794" s="19" t="s">
        <v>12152</v>
      </c>
      <c r="F3794" s="19" t="s">
        <v>12153</v>
      </c>
      <c r="G3794" s="97"/>
      <c r="H3794" s="97"/>
      <c r="I3794" s="97"/>
      <c r="J3794" s="97"/>
      <c r="K3794" s="97"/>
      <c r="L3794" s="97"/>
      <c r="M3794" s="97"/>
      <c r="N3794" s="97"/>
      <c r="O3794" s="469" t="s">
        <v>12154</v>
      </c>
      <c r="P3794" s="19" t="n">
        <v>1</v>
      </c>
      <c r="Q3794" s="15" t="s">
        <v>45</v>
      </c>
    </row>
    <row r="3795" customFormat="false" ht="95.5" hidden="false" customHeight="false" outlineLevel="0" collapsed="false">
      <c r="A3795" s="348" t="s">
        <v>1914</v>
      </c>
      <c r="B3795" s="19" t="s">
        <v>776</v>
      </c>
      <c r="C3795" s="363" t="n">
        <v>89269277669</v>
      </c>
      <c r="D3795" s="19" t="s">
        <v>476</v>
      </c>
      <c r="E3795" s="91" t="s">
        <v>12155</v>
      </c>
      <c r="F3795" s="91" t="s">
        <v>12156</v>
      </c>
      <c r="G3795" s="19" t="s">
        <v>1042</v>
      </c>
      <c r="H3795" s="97"/>
      <c r="I3795" s="97"/>
      <c r="J3795" s="97"/>
      <c r="K3795" s="97"/>
      <c r="L3795" s="97"/>
      <c r="M3795" s="97"/>
      <c r="N3795" s="97"/>
      <c r="O3795" s="771" t="s">
        <v>12157</v>
      </c>
      <c r="P3795" s="19" t="n">
        <v>1</v>
      </c>
      <c r="Q3795" s="15" t="s">
        <v>45</v>
      </c>
    </row>
    <row r="3796" customFormat="false" ht="68.65" hidden="false" customHeight="false" outlineLevel="0" collapsed="false">
      <c r="A3796" s="348" t="s">
        <v>1917</v>
      </c>
      <c r="B3796" s="110" t="n">
        <v>0.586805555555556</v>
      </c>
      <c r="C3796" s="19" t="s">
        <v>12158</v>
      </c>
      <c r="D3796" s="19" t="s">
        <v>110</v>
      </c>
      <c r="E3796" s="19" t="s">
        <v>12159</v>
      </c>
      <c r="F3796" s="91" t="s">
        <v>12160</v>
      </c>
      <c r="G3796" s="19" t="s">
        <v>949</v>
      </c>
      <c r="H3796" s="97"/>
      <c r="I3796" s="97"/>
      <c r="J3796" s="97"/>
      <c r="K3796" s="97"/>
      <c r="L3796" s="97"/>
      <c r="M3796" s="97"/>
      <c r="N3796" s="97"/>
      <c r="O3796" s="297" t="s">
        <v>12161</v>
      </c>
      <c r="P3796" s="19" t="n">
        <v>1</v>
      </c>
      <c r="Q3796" s="15" t="s">
        <v>45</v>
      </c>
    </row>
    <row r="3797" customFormat="false" ht="122.35" hidden="false" customHeight="false" outlineLevel="0" collapsed="false">
      <c r="A3797" s="348" t="s">
        <v>3008</v>
      </c>
      <c r="B3797" s="19" t="s">
        <v>708</v>
      </c>
      <c r="C3797" s="91" t="s">
        <v>12162</v>
      </c>
      <c r="D3797" s="19" t="s">
        <v>53</v>
      </c>
      <c r="E3797" s="91" t="s">
        <v>12163</v>
      </c>
      <c r="F3797" s="19" t="s">
        <v>48</v>
      </c>
      <c r="G3797" s="19" t="n">
        <v>5700</v>
      </c>
      <c r="H3797" s="97"/>
      <c r="I3797" s="97"/>
      <c r="J3797" s="97"/>
      <c r="K3797" s="97"/>
      <c r="M3797" s="24" t="s">
        <v>12164</v>
      </c>
      <c r="N3797" s="20" t="n">
        <v>43379</v>
      </c>
      <c r="O3797" s="660" t="s">
        <v>10478</v>
      </c>
      <c r="P3797" s="19" t="n">
        <v>1</v>
      </c>
      <c r="Q3797" s="15" t="s">
        <v>45</v>
      </c>
    </row>
    <row r="3798" customFormat="false" ht="28.35" hidden="false" customHeight="false" outlineLevel="0" collapsed="false">
      <c r="A3798" s="348" t="s">
        <v>3012</v>
      </c>
      <c r="B3798" s="110" t="n">
        <v>0.603472222222222</v>
      </c>
      <c r="C3798" s="363" t="s">
        <v>12165</v>
      </c>
      <c r="D3798" s="19" t="s">
        <v>11567</v>
      </c>
      <c r="E3798" s="91" t="s">
        <v>12166</v>
      </c>
      <c r="F3798" s="19" t="s">
        <v>12167</v>
      </c>
      <c r="G3798" s="19" t="n">
        <v>5400</v>
      </c>
      <c r="H3798" s="97"/>
      <c r="I3798" s="97"/>
      <c r="J3798" s="97"/>
      <c r="K3798" s="97"/>
      <c r="L3798" s="97"/>
      <c r="M3798" s="19" t="s">
        <v>12168</v>
      </c>
      <c r="N3798" s="20" t="n">
        <v>43378</v>
      </c>
      <c r="O3798" s="660" t="s">
        <v>10478</v>
      </c>
      <c r="P3798" s="19" t="n">
        <v>1</v>
      </c>
      <c r="Q3798" s="15" t="s">
        <v>45</v>
      </c>
    </row>
    <row r="3799" customFormat="false" ht="15" hidden="false" customHeight="false" outlineLevel="0" collapsed="false">
      <c r="A3799" s="348" t="s">
        <v>1798</v>
      </c>
      <c r="B3799" s="110" t="n">
        <v>0.618055555555556</v>
      </c>
      <c r="C3799" s="19" t="s">
        <v>12169</v>
      </c>
      <c r="D3799" s="19" t="s">
        <v>11567</v>
      </c>
      <c r="E3799" s="19" t="s">
        <v>12170</v>
      </c>
      <c r="F3799" s="19" t="s">
        <v>12171</v>
      </c>
      <c r="G3799" s="19" t="s">
        <v>949</v>
      </c>
      <c r="H3799" s="97"/>
      <c r="I3799" s="97"/>
      <c r="J3799" s="97"/>
      <c r="K3799" s="97"/>
      <c r="L3799" s="97"/>
      <c r="M3799" s="97"/>
      <c r="N3799" s="97"/>
      <c r="O3799" s="772" t="s">
        <v>12172</v>
      </c>
      <c r="P3799" s="97"/>
      <c r="Q3799" s="15" t="s">
        <v>45</v>
      </c>
    </row>
    <row r="3800" customFormat="false" ht="13.8" hidden="false" customHeight="false" outlineLevel="0" collapsed="false">
      <c r="A3800" s="348" t="s">
        <v>1798</v>
      </c>
      <c r="B3800" s="19" t="s">
        <v>404</v>
      </c>
      <c r="C3800" s="19" t="s">
        <v>12173</v>
      </c>
      <c r="D3800" s="19" t="s">
        <v>476</v>
      </c>
      <c r="E3800" s="19" t="s">
        <v>12174</v>
      </c>
      <c r="F3800" s="19" t="s">
        <v>12175</v>
      </c>
      <c r="G3800" s="19" t="s">
        <v>6785</v>
      </c>
      <c r="H3800" s="97"/>
      <c r="I3800" s="97"/>
      <c r="J3800" s="97"/>
      <c r="K3800" s="97"/>
      <c r="L3800" s="97"/>
      <c r="M3800" s="97"/>
      <c r="N3800" s="97"/>
      <c r="O3800" s="345" t="s">
        <v>12176</v>
      </c>
      <c r="P3800" s="19" t="n">
        <v>1</v>
      </c>
      <c r="Q3800" s="15" t="s">
        <v>45</v>
      </c>
    </row>
    <row r="3801" customFormat="false" ht="108.95" hidden="false" customHeight="false" outlineLevel="0" collapsed="false">
      <c r="A3801" s="348" t="s">
        <v>1801</v>
      </c>
      <c r="B3801" s="19" t="s">
        <v>523</v>
      </c>
      <c r="C3801" s="19" t="s">
        <v>12177</v>
      </c>
      <c r="D3801" s="19" t="s">
        <v>53</v>
      </c>
      <c r="E3801" s="91" t="s">
        <v>12178</v>
      </c>
      <c r="F3801" s="19" t="s">
        <v>1169</v>
      </c>
      <c r="G3801" s="19" t="n">
        <v>5100</v>
      </c>
      <c r="H3801" s="97"/>
      <c r="I3801" s="97"/>
      <c r="J3801" s="97"/>
      <c r="K3801" s="97"/>
      <c r="M3801" s="24" t="s">
        <v>12179</v>
      </c>
      <c r="N3801" s="20" t="n">
        <v>43380</v>
      </c>
      <c r="O3801" s="660" t="s">
        <v>10478</v>
      </c>
      <c r="P3801" s="19" t="n">
        <v>1</v>
      </c>
      <c r="Q3801" s="15" t="s">
        <v>45</v>
      </c>
    </row>
    <row r="3802" customFormat="false" ht="15" hidden="false" customHeight="false" outlineLevel="0" collapsed="false">
      <c r="A3802" s="348" t="s">
        <v>3427</v>
      </c>
      <c r="B3802" s="97"/>
      <c r="C3802" s="19" t="s">
        <v>12180</v>
      </c>
      <c r="D3802" s="19" t="s">
        <v>476</v>
      </c>
      <c r="E3802" s="19" t="s">
        <v>12181</v>
      </c>
      <c r="F3802" s="97"/>
      <c r="G3802" s="19" t="s">
        <v>1464</v>
      </c>
      <c r="H3802" s="97"/>
      <c r="I3802" s="97"/>
      <c r="J3802" s="97"/>
      <c r="K3802" s="97"/>
      <c r="L3802" s="97"/>
      <c r="M3802" s="97"/>
      <c r="N3802" s="97"/>
      <c r="O3802" s="772" t="s">
        <v>12182</v>
      </c>
      <c r="P3802" s="19" t="n">
        <v>1</v>
      </c>
      <c r="Q3802" s="15" t="s">
        <v>45</v>
      </c>
    </row>
    <row r="3803" customFormat="false" ht="79.85" hidden="false" customHeight="false" outlineLevel="0" collapsed="false">
      <c r="A3803" s="3" t="s">
        <v>34</v>
      </c>
      <c r="B3803" s="59" t="s">
        <v>1</v>
      </c>
      <c r="C3803" s="4" t="s">
        <v>35</v>
      </c>
      <c r="D3803" s="4" t="s">
        <v>3</v>
      </c>
      <c r="E3803" s="4" t="s">
        <v>1021</v>
      </c>
      <c r="F3803" s="5" t="s">
        <v>10096</v>
      </c>
      <c r="G3803" s="4" t="s">
        <v>38</v>
      </c>
      <c r="H3803" s="6" t="s">
        <v>39</v>
      </c>
      <c r="I3803" s="6"/>
      <c r="J3803" s="6"/>
      <c r="K3803" s="6" t="s">
        <v>40</v>
      </c>
      <c r="L3803" s="6"/>
      <c r="M3803" s="4" t="s">
        <v>41</v>
      </c>
      <c r="N3803" s="6" t="s">
        <v>42</v>
      </c>
      <c r="O3803" s="370" t="s">
        <v>43</v>
      </c>
      <c r="P3803" s="4" t="s">
        <v>44</v>
      </c>
      <c r="Q3803" s="15" t="s">
        <v>45</v>
      </c>
    </row>
    <row r="3804" customFormat="false" ht="15" hidden="false" customHeight="false" outlineLevel="0" collapsed="false">
      <c r="A3804" s="105" t="n">
        <v>43378</v>
      </c>
      <c r="B3804" s="465" t="s">
        <v>394</v>
      </c>
      <c r="C3804" s="9"/>
      <c r="D3804" s="9"/>
      <c r="E3804" s="10"/>
      <c r="F3804" s="11" t="n">
        <f aca="false">G3804+H3804+K3836</f>
        <v>185523</v>
      </c>
      <c r="G3804" s="12" t="n">
        <f aca="false">SUM(G3805:G3847)</f>
        <v>98750</v>
      </c>
      <c r="H3804" s="115" t="n">
        <f aca="false">SUM(H3805:H3847)</f>
        <v>86773</v>
      </c>
      <c r="I3804" s="12"/>
      <c r="J3804" s="12"/>
      <c r="K3804" s="12" t="n">
        <f aca="false">SUM(K3805:K17728)</f>
        <v>1177100985600</v>
      </c>
      <c r="L3804" s="12"/>
      <c r="M3804" s="466"/>
      <c r="N3804" s="466"/>
      <c r="O3804" s="9"/>
      <c r="P3804" s="12" t="n">
        <f aca="false">SUM(P3805:P25753)</f>
        <v>4.72296302352767E+020</v>
      </c>
      <c r="Q3804" s="15" t="s">
        <v>45</v>
      </c>
    </row>
    <row r="3805" customFormat="false" ht="22.35" hidden="false" customHeight="false" outlineLevel="0" collapsed="false">
      <c r="A3805" s="119" t="s">
        <v>12183</v>
      </c>
      <c r="B3805" s="119" t="s">
        <v>12183</v>
      </c>
      <c r="C3805" s="119" t="s">
        <v>12183</v>
      </c>
      <c r="D3805" s="19" t="s">
        <v>476</v>
      </c>
      <c r="E3805" s="119" t="s">
        <v>12183</v>
      </c>
      <c r="F3805" s="119" t="s">
        <v>12183</v>
      </c>
      <c r="G3805" s="97"/>
      <c r="H3805" s="324" t="n">
        <v>27412</v>
      </c>
      <c r="K3805" s="97"/>
      <c r="L3805" s="97"/>
      <c r="M3805" s="97"/>
      <c r="N3805" s="119" t="s">
        <v>12183</v>
      </c>
      <c r="O3805" s="660" t="s">
        <v>10478</v>
      </c>
      <c r="P3805" s="19" t="n">
        <v>1</v>
      </c>
      <c r="Q3805" s="15" t="s">
        <v>45</v>
      </c>
    </row>
    <row r="3806" customFormat="false" ht="22.35" hidden="false" customHeight="false" outlineLevel="0" collapsed="false">
      <c r="A3806" s="19" t="s">
        <v>12184</v>
      </c>
      <c r="B3806" s="19" t="s">
        <v>12184</v>
      </c>
      <c r="C3806" s="19" t="s">
        <v>12184</v>
      </c>
      <c r="D3806" s="19" t="s">
        <v>476</v>
      </c>
      <c r="E3806" s="19" t="s">
        <v>12184</v>
      </c>
      <c r="F3806" s="19" t="s">
        <v>12184</v>
      </c>
      <c r="G3806" s="97"/>
      <c r="H3806" s="19" t="n">
        <v>18661</v>
      </c>
      <c r="I3806" s="97"/>
      <c r="J3806" s="97"/>
      <c r="K3806" s="97"/>
      <c r="L3806" s="97"/>
      <c r="M3806" s="97"/>
      <c r="N3806" s="19" t="s">
        <v>12185</v>
      </c>
      <c r="O3806" s="660" t="s">
        <v>10478</v>
      </c>
      <c r="P3806" s="19" t="n">
        <v>1</v>
      </c>
      <c r="Q3806" s="15" t="s">
        <v>45</v>
      </c>
    </row>
    <row r="3807" customFormat="false" ht="13.8" hidden="false" customHeight="false" outlineLevel="0" collapsed="false">
      <c r="A3807" s="348" t="s">
        <v>1810</v>
      </c>
      <c r="B3807" s="110" t="n">
        <v>0.422222222222222</v>
      </c>
      <c r="C3807" s="440" t="s">
        <v>12186</v>
      </c>
      <c r="D3807" s="19" t="s">
        <v>110</v>
      </c>
      <c r="E3807" s="97"/>
      <c r="F3807" s="19" t="s">
        <v>5574</v>
      </c>
      <c r="G3807" s="97"/>
      <c r="H3807" s="97"/>
      <c r="I3807" s="97"/>
      <c r="J3807" s="97"/>
      <c r="K3807" s="97"/>
      <c r="L3807" s="97"/>
      <c r="M3807" s="97"/>
      <c r="N3807" s="97"/>
      <c r="O3807" s="695" t="s">
        <v>9405</v>
      </c>
      <c r="P3807" s="19" t="n">
        <v>1</v>
      </c>
      <c r="Q3807" s="15" t="s">
        <v>45</v>
      </c>
    </row>
    <row r="3808" customFormat="false" ht="22.35" hidden="false" customHeight="false" outlineLevel="0" collapsed="false">
      <c r="A3808" s="238" t="s">
        <v>2722</v>
      </c>
      <c r="B3808" s="19" t="s">
        <v>51</v>
      </c>
      <c r="C3808" s="91" t="s">
        <v>12187</v>
      </c>
      <c r="D3808" s="19" t="s">
        <v>53</v>
      </c>
      <c r="E3808" s="91" t="s">
        <v>12188</v>
      </c>
      <c r="F3808" s="19" t="s">
        <v>48</v>
      </c>
      <c r="G3808" s="19" t="n">
        <v>5100</v>
      </c>
      <c r="H3808" s="97"/>
      <c r="I3808" s="97"/>
      <c r="J3808" s="97"/>
      <c r="K3808" s="97"/>
      <c r="L3808" s="97"/>
      <c r="M3808" s="30" t="s">
        <v>12189</v>
      </c>
      <c r="N3808" s="20" t="n">
        <v>43381</v>
      </c>
      <c r="O3808" s="660" t="s">
        <v>10478</v>
      </c>
      <c r="P3808" s="19" t="n">
        <v>1</v>
      </c>
      <c r="Q3808" s="15" t="s">
        <v>45</v>
      </c>
    </row>
    <row r="3809" customFormat="false" ht="22.35" hidden="false" customHeight="false" outlineLevel="0" collapsed="false">
      <c r="A3809" s="238" t="s">
        <v>2629</v>
      </c>
      <c r="B3809" s="110" t="n">
        <v>0.4375</v>
      </c>
      <c r="C3809" s="19" t="s">
        <v>12190</v>
      </c>
      <c r="D3809" s="19" t="s">
        <v>110</v>
      </c>
      <c r="E3809" s="19" t="s">
        <v>129</v>
      </c>
      <c r="F3809" s="19" t="s">
        <v>12191</v>
      </c>
      <c r="G3809" s="19" t="n">
        <v>2050</v>
      </c>
      <c r="H3809" s="97"/>
      <c r="I3809" s="97"/>
      <c r="J3809" s="97"/>
      <c r="K3809" s="97"/>
      <c r="L3809" s="97"/>
      <c r="M3809" s="30" t="s">
        <v>12192</v>
      </c>
      <c r="N3809" s="20" t="n">
        <v>43379</v>
      </c>
      <c r="O3809" s="660" t="s">
        <v>10478</v>
      </c>
      <c r="P3809" s="19" t="n">
        <v>1</v>
      </c>
      <c r="Q3809" s="15" t="s">
        <v>45</v>
      </c>
    </row>
    <row r="3810" customFormat="false" ht="66.4" hidden="false" customHeight="false" outlineLevel="0" collapsed="false">
      <c r="A3810" s="348" t="s">
        <v>1673</v>
      </c>
      <c r="B3810" s="19" t="s">
        <v>113</v>
      </c>
      <c r="C3810" s="19" t="s">
        <v>12193</v>
      </c>
      <c r="D3810" s="19" t="s">
        <v>476</v>
      </c>
      <c r="E3810" s="19" t="s">
        <v>12194</v>
      </c>
      <c r="F3810" s="19" t="s">
        <v>12195</v>
      </c>
      <c r="G3810" s="19" t="s">
        <v>12196</v>
      </c>
      <c r="H3810" s="97"/>
      <c r="I3810" s="97"/>
      <c r="J3810" s="97"/>
      <c r="K3810" s="97"/>
      <c r="L3810" s="97"/>
      <c r="M3810" s="97"/>
      <c r="N3810" s="97"/>
      <c r="O3810" s="338" t="s">
        <v>12197</v>
      </c>
      <c r="P3810" s="19" t="n">
        <v>1</v>
      </c>
      <c r="Q3810" s="15" t="s">
        <v>45</v>
      </c>
    </row>
    <row r="3811" customFormat="false" ht="22.35" hidden="false" customHeight="false" outlineLevel="0" collapsed="false">
      <c r="A3811" s="238" t="s">
        <v>2640</v>
      </c>
      <c r="B3811" s="19" t="s">
        <v>457</v>
      </c>
      <c r="C3811" s="19" t="s">
        <v>12198</v>
      </c>
      <c r="D3811" s="19" t="s">
        <v>53</v>
      </c>
      <c r="E3811" s="91" t="s">
        <v>12199</v>
      </c>
      <c r="F3811" s="19" t="s">
        <v>48</v>
      </c>
      <c r="G3811" s="19" t="n">
        <v>4500</v>
      </c>
      <c r="H3811" s="97"/>
      <c r="I3811" s="97"/>
      <c r="J3811" s="97"/>
      <c r="K3811" s="97"/>
      <c r="L3811" s="97"/>
      <c r="M3811" s="19" t="s">
        <v>12200</v>
      </c>
      <c r="N3811" s="20" t="n">
        <v>43379</v>
      </c>
      <c r="O3811" s="660" t="s">
        <v>10478</v>
      </c>
      <c r="P3811" s="19" t="n">
        <v>1</v>
      </c>
      <c r="Q3811" s="15" t="s">
        <v>45</v>
      </c>
    </row>
    <row r="3812" customFormat="false" ht="22.35" hidden="false" customHeight="false" outlineLevel="0" collapsed="false">
      <c r="A3812" s="348" t="s">
        <v>1732</v>
      </c>
      <c r="B3812" s="110" t="n">
        <v>0.447916666666667</v>
      </c>
      <c r="C3812" s="19" t="s">
        <v>12201</v>
      </c>
      <c r="D3812" s="19" t="s">
        <v>110</v>
      </c>
      <c r="E3812" s="19" t="s">
        <v>12202</v>
      </c>
      <c r="F3812" s="19" t="s">
        <v>12203</v>
      </c>
      <c r="G3812" s="19" t="n">
        <v>14700</v>
      </c>
      <c r="H3812" s="97"/>
      <c r="I3812" s="97"/>
      <c r="J3812" s="97"/>
      <c r="K3812" s="97"/>
      <c r="M3812" s="24" t="s">
        <v>12204</v>
      </c>
      <c r="N3812" s="20" t="n">
        <v>43380</v>
      </c>
      <c r="O3812" s="660" t="s">
        <v>10478</v>
      </c>
      <c r="P3812" s="19" t="n">
        <v>1</v>
      </c>
      <c r="Q3812" s="15" t="s">
        <v>45</v>
      </c>
    </row>
    <row r="3813" customFormat="false" ht="22.35" hidden="false" customHeight="false" outlineLevel="0" collapsed="false">
      <c r="A3813" s="348" t="s">
        <v>1833</v>
      </c>
      <c r="B3813" s="110" t="n">
        <v>0.461805555555556</v>
      </c>
      <c r="C3813" s="19" t="s">
        <v>12205</v>
      </c>
      <c r="D3813" s="19" t="s">
        <v>11567</v>
      </c>
      <c r="E3813" s="19" t="s">
        <v>12206</v>
      </c>
      <c r="F3813" s="19" t="s">
        <v>12207</v>
      </c>
      <c r="G3813" s="19" t="n">
        <v>2500</v>
      </c>
      <c r="H3813" s="97"/>
      <c r="I3813" s="97"/>
      <c r="J3813" s="97"/>
      <c r="K3813" s="97"/>
      <c r="L3813" s="97"/>
      <c r="M3813" s="19" t="s">
        <v>12208</v>
      </c>
      <c r="N3813" s="20" t="n">
        <v>43378</v>
      </c>
      <c r="O3813" s="660" t="s">
        <v>10478</v>
      </c>
      <c r="P3813" s="19" t="n">
        <v>1</v>
      </c>
      <c r="Q3813" s="15" t="s">
        <v>45</v>
      </c>
    </row>
    <row r="3814" customFormat="false" ht="41.75" hidden="false" customHeight="false" outlineLevel="0" collapsed="false">
      <c r="A3814" s="348" t="s">
        <v>1839</v>
      </c>
      <c r="B3814" s="19" t="s">
        <v>6135</v>
      </c>
      <c r="C3814" s="19" t="s">
        <v>12209</v>
      </c>
      <c r="D3814" s="19" t="s">
        <v>476</v>
      </c>
      <c r="E3814" s="19" t="s">
        <v>12210</v>
      </c>
      <c r="F3814" s="97"/>
      <c r="G3814" s="19" t="s">
        <v>3388</v>
      </c>
      <c r="H3814" s="97"/>
      <c r="I3814" s="97"/>
      <c r="J3814" s="97"/>
      <c r="K3814" s="97"/>
      <c r="L3814" s="97"/>
      <c r="M3814" s="97"/>
      <c r="N3814" s="97"/>
      <c r="O3814" s="773" t="s">
        <v>12211</v>
      </c>
      <c r="P3814" s="19" t="n">
        <v>1</v>
      </c>
      <c r="Q3814" s="15" t="s">
        <v>45</v>
      </c>
    </row>
    <row r="3815" customFormat="false" ht="13.8" hidden="false" customHeight="false" outlineLevel="0" collapsed="false">
      <c r="A3815" s="348" t="s">
        <v>1746</v>
      </c>
      <c r="B3815" s="97"/>
      <c r="C3815" s="19" t="n">
        <v>84957205147</v>
      </c>
      <c r="D3815" s="19" t="s">
        <v>476</v>
      </c>
      <c r="E3815" s="19" t="s">
        <v>12212</v>
      </c>
      <c r="F3815" s="97"/>
      <c r="G3815" s="97"/>
      <c r="H3815" s="97"/>
      <c r="I3815" s="97"/>
      <c r="J3815" s="97"/>
      <c r="K3815" s="97"/>
      <c r="L3815" s="97"/>
      <c r="M3815" s="97"/>
      <c r="N3815" s="97"/>
      <c r="O3815" s="141" t="s">
        <v>12213</v>
      </c>
      <c r="P3815" s="19" t="n">
        <v>1</v>
      </c>
      <c r="Q3815" s="15" t="s">
        <v>45</v>
      </c>
    </row>
    <row r="3816" customFormat="false" ht="22.35" hidden="false" customHeight="false" outlineLevel="0" collapsed="false">
      <c r="A3816" s="348" t="s">
        <v>1696</v>
      </c>
      <c r="B3816" s="19" t="s">
        <v>359</v>
      </c>
      <c r="C3816" s="19" t="s">
        <v>12214</v>
      </c>
      <c r="D3816" s="19" t="s">
        <v>53</v>
      </c>
      <c r="E3816" s="91" t="s">
        <v>12215</v>
      </c>
      <c r="F3816" s="91" t="s">
        <v>12216</v>
      </c>
      <c r="G3816" s="97"/>
      <c r="H3816" s="24" t="n">
        <v>15200</v>
      </c>
      <c r="I3816" s="15"/>
      <c r="J3816" s="15"/>
      <c r="K3816" s="19" t="s">
        <v>12120</v>
      </c>
      <c r="L3816" s="19"/>
      <c r="M3816" s="150" t="n">
        <v>43393</v>
      </c>
      <c r="N3816" s="91" t="s">
        <v>12217</v>
      </c>
      <c r="O3816" s="660" t="s">
        <v>12218</v>
      </c>
      <c r="P3816" s="19" t="n">
        <v>1</v>
      </c>
      <c r="Q3816" s="15" t="s">
        <v>45</v>
      </c>
    </row>
    <row r="3817" customFormat="false" ht="22.35" hidden="false" customHeight="false" outlineLevel="0" collapsed="false">
      <c r="A3817" s="348" t="s">
        <v>1758</v>
      </c>
      <c r="B3817" s="110" t="n">
        <v>0.502083333333333</v>
      </c>
      <c r="C3817" s="440" t="s">
        <v>12219</v>
      </c>
      <c r="D3817" s="19" t="s">
        <v>110</v>
      </c>
      <c r="E3817" s="19" t="s">
        <v>129</v>
      </c>
      <c r="F3817" s="19" t="s">
        <v>12220</v>
      </c>
      <c r="G3817" s="19" t="n">
        <v>2500</v>
      </c>
      <c r="H3817" s="97"/>
      <c r="I3817" s="97"/>
      <c r="J3817" s="97"/>
      <c r="K3817" s="97"/>
      <c r="M3817" s="24" t="s">
        <v>12221</v>
      </c>
      <c r="N3817" s="20" t="n">
        <v>43379</v>
      </c>
      <c r="O3817" s="660" t="s">
        <v>10478</v>
      </c>
      <c r="P3817" s="19" t="n">
        <v>1</v>
      </c>
      <c r="Q3817" s="15" t="s">
        <v>45</v>
      </c>
    </row>
    <row r="3818" customFormat="false" ht="82.05" hidden="false" customHeight="false" outlineLevel="0" collapsed="false">
      <c r="A3818" s="348" t="s">
        <v>1761</v>
      </c>
      <c r="B3818" s="19" t="s">
        <v>284</v>
      </c>
      <c r="C3818" s="91" t="s">
        <v>12222</v>
      </c>
      <c r="D3818" s="91" t="s">
        <v>53</v>
      </c>
      <c r="E3818" s="91" t="s">
        <v>12223</v>
      </c>
      <c r="F3818" s="91" t="s">
        <v>12224</v>
      </c>
      <c r="G3818" s="91"/>
      <c r="H3818" s="91" t="n">
        <v>17000</v>
      </c>
      <c r="I3818" s="91"/>
      <c r="J3818" s="91"/>
      <c r="K3818" s="91"/>
      <c r="L3818" s="91"/>
      <c r="M3818" s="91" t="s">
        <v>12225</v>
      </c>
      <c r="N3818" s="150" t="n">
        <v>43383</v>
      </c>
      <c r="O3818" s="660" t="s">
        <v>12226</v>
      </c>
      <c r="P3818" s="19" t="n">
        <v>1</v>
      </c>
      <c r="Q3818" s="15" t="s">
        <v>45</v>
      </c>
    </row>
    <row r="3819" customFormat="false" ht="55.2" hidden="false" customHeight="false" outlineLevel="0" collapsed="false">
      <c r="A3819" s="348" t="s">
        <v>1765</v>
      </c>
      <c r="B3819" s="19" t="s">
        <v>284</v>
      </c>
      <c r="C3819" s="19" t="s">
        <v>12227</v>
      </c>
      <c r="D3819" s="19" t="s">
        <v>11567</v>
      </c>
      <c r="E3819" s="91" t="s">
        <v>12228</v>
      </c>
      <c r="F3819" s="91" t="s">
        <v>12229</v>
      </c>
      <c r="G3819" s="19" t="s">
        <v>12230</v>
      </c>
      <c r="H3819" s="97"/>
      <c r="I3819" s="97"/>
      <c r="J3819" s="97"/>
      <c r="K3819" s="97"/>
      <c r="L3819" s="97"/>
      <c r="M3819" s="19" t="s">
        <v>12231</v>
      </c>
      <c r="N3819" s="20" t="n">
        <v>43379</v>
      </c>
      <c r="O3819" s="660" t="s">
        <v>10478</v>
      </c>
      <c r="P3819" s="19" t="n">
        <v>1</v>
      </c>
      <c r="Q3819" s="15" t="s">
        <v>45</v>
      </c>
    </row>
    <row r="3820" customFormat="false" ht="39.55" hidden="false" customHeight="false" outlineLevel="0" collapsed="false">
      <c r="A3820" s="348" t="s">
        <v>4300</v>
      </c>
      <c r="B3820" s="19" t="s">
        <v>4873</v>
      </c>
      <c r="C3820" s="440" t="s">
        <v>12232</v>
      </c>
      <c r="D3820" s="19" t="s">
        <v>476</v>
      </c>
      <c r="E3820" s="19" t="s">
        <v>12233</v>
      </c>
      <c r="F3820" s="774" t="s">
        <v>12234</v>
      </c>
      <c r="G3820" s="19" t="n">
        <v>4800</v>
      </c>
      <c r="H3820" s="97"/>
      <c r="I3820" s="97"/>
      <c r="J3820" s="97"/>
      <c r="K3820" s="97"/>
      <c r="L3820" s="97"/>
      <c r="M3820" s="19" t="s">
        <v>12235</v>
      </c>
      <c r="N3820" s="150" t="n">
        <v>43384</v>
      </c>
      <c r="O3820" s="660" t="s">
        <v>10478</v>
      </c>
      <c r="P3820" s="19" t="n">
        <v>1</v>
      </c>
      <c r="Q3820" s="15" t="s">
        <v>45</v>
      </c>
    </row>
    <row r="3821" customFormat="false" ht="88.05" hidden="false" customHeight="false" outlineLevel="0" collapsed="false">
      <c r="A3821" s="348" t="s">
        <v>4304</v>
      </c>
      <c r="B3821" s="19" t="s">
        <v>2590</v>
      </c>
      <c r="C3821" s="19" t="s">
        <v>12236</v>
      </c>
      <c r="D3821" s="19" t="s">
        <v>11567</v>
      </c>
      <c r="E3821" s="19" t="s">
        <v>12237</v>
      </c>
      <c r="F3821" s="19" t="s">
        <v>48</v>
      </c>
      <c r="G3821" s="19" t="s">
        <v>248</v>
      </c>
      <c r="H3821" s="97"/>
      <c r="I3821" s="97"/>
      <c r="J3821" s="97"/>
      <c r="K3821" s="97"/>
      <c r="L3821" s="97"/>
      <c r="M3821" s="97"/>
      <c r="N3821" s="97"/>
      <c r="O3821" s="338" t="s">
        <v>12238</v>
      </c>
      <c r="P3821" s="19" t="n">
        <v>1</v>
      </c>
      <c r="Q3821" s="15" t="s">
        <v>45</v>
      </c>
    </row>
    <row r="3822" customFormat="false" ht="22.35" hidden="false" customHeight="false" outlineLevel="0" collapsed="false">
      <c r="A3822" s="348" t="s">
        <v>4309</v>
      </c>
      <c r="B3822" s="19" t="s">
        <v>7411</v>
      </c>
      <c r="C3822" s="91" t="s">
        <v>12239</v>
      </c>
      <c r="D3822" s="91" t="s">
        <v>53</v>
      </c>
      <c r="E3822" s="91" t="s">
        <v>12240</v>
      </c>
      <c r="F3822" s="24" t="s">
        <v>12241</v>
      </c>
      <c r="G3822" s="19" t="n">
        <v>4100</v>
      </c>
      <c r="H3822" s="97"/>
      <c r="I3822" s="97"/>
      <c r="J3822" s="97"/>
      <c r="K3822" s="97"/>
      <c r="L3822" s="97"/>
      <c r="M3822" s="30" t="s">
        <v>12242</v>
      </c>
      <c r="N3822" s="20" t="n">
        <v>43379</v>
      </c>
      <c r="O3822" s="660" t="s">
        <v>10478</v>
      </c>
      <c r="P3822" s="19" t="n">
        <v>1</v>
      </c>
      <c r="Q3822" s="15" t="s">
        <v>45</v>
      </c>
    </row>
    <row r="3823" customFormat="false" ht="22.35" hidden="false" customHeight="false" outlineLevel="0" collapsed="false">
      <c r="A3823" s="348" t="s">
        <v>1781</v>
      </c>
      <c r="B3823" s="19" t="s">
        <v>523</v>
      </c>
      <c r="C3823" s="19" t="s">
        <v>11987</v>
      </c>
      <c r="D3823" s="19" t="s">
        <v>53</v>
      </c>
      <c r="E3823" s="91" t="s">
        <v>12243</v>
      </c>
      <c r="F3823" s="19" t="s">
        <v>5574</v>
      </c>
      <c r="G3823" s="19" t="n">
        <v>8100</v>
      </c>
      <c r="H3823" s="97"/>
      <c r="I3823" s="97"/>
      <c r="J3823" s="97"/>
      <c r="K3823" s="97"/>
      <c r="L3823" s="97"/>
      <c r="M3823" s="30" t="s">
        <v>12244</v>
      </c>
      <c r="N3823" s="20" t="n">
        <v>43382</v>
      </c>
      <c r="O3823" s="660" t="s">
        <v>12245</v>
      </c>
      <c r="P3823" s="19" t="n">
        <v>1</v>
      </c>
      <c r="Q3823" s="15" t="s">
        <v>45</v>
      </c>
    </row>
    <row r="3824" customFormat="false" ht="22.35" hidden="false" customHeight="false" outlineLevel="0" collapsed="false">
      <c r="A3824" s="348" t="s">
        <v>1914</v>
      </c>
      <c r="B3824" s="19" t="s">
        <v>12246</v>
      </c>
      <c r="C3824" s="19" t="s">
        <v>12247</v>
      </c>
      <c r="D3824" s="19" t="s">
        <v>11567</v>
      </c>
      <c r="E3824" s="19" t="s">
        <v>12248</v>
      </c>
      <c r="F3824" s="19" t="s">
        <v>12249</v>
      </c>
      <c r="G3824" s="19" t="n">
        <v>5500</v>
      </c>
      <c r="H3824" s="97"/>
      <c r="I3824" s="97"/>
      <c r="J3824" s="97"/>
      <c r="K3824" s="97"/>
      <c r="L3824" s="97"/>
      <c r="M3824" s="19" t="s">
        <v>12250</v>
      </c>
      <c r="N3824" s="20" t="n">
        <v>43379</v>
      </c>
      <c r="O3824" s="660" t="s">
        <v>10478</v>
      </c>
      <c r="P3824" s="19" t="n">
        <v>1</v>
      </c>
      <c r="Q3824" s="15" t="s">
        <v>45</v>
      </c>
    </row>
    <row r="3825" customFormat="false" ht="82.05" hidden="false" customHeight="false" outlineLevel="0" collapsed="false">
      <c r="A3825" s="348" t="s">
        <v>1917</v>
      </c>
      <c r="B3825" s="19" t="s">
        <v>2543</v>
      </c>
      <c r="C3825" s="91" t="s">
        <v>12251</v>
      </c>
      <c r="D3825" s="19" t="s">
        <v>53</v>
      </c>
      <c r="E3825" s="91" t="s">
        <v>12252</v>
      </c>
      <c r="F3825" s="19" t="s">
        <v>48</v>
      </c>
      <c r="G3825" s="97"/>
      <c r="H3825" s="97"/>
      <c r="I3825" s="97"/>
      <c r="J3825" s="97"/>
      <c r="K3825" s="97"/>
      <c r="L3825" s="97"/>
      <c r="M3825" s="97"/>
      <c r="N3825" s="97"/>
      <c r="O3825" s="337" t="s">
        <v>12253</v>
      </c>
      <c r="P3825" s="19" t="n">
        <v>1</v>
      </c>
      <c r="Q3825" s="15" t="s">
        <v>45</v>
      </c>
    </row>
    <row r="3826" customFormat="false" ht="29.85" hidden="false" customHeight="false" outlineLevel="0" collapsed="false">
      <c r="A3826" s="348" t="s">
        <v>3008</v>
      </c>
      <c r="B3826" s="20" t="n">
        <v>43145</v>
      </c>
      <c r="C3826" s="19" t="s">
        <v>12254</v>
      </c>
      <c r="D3826" s="19" t="s">
        <v>53</v>
      </c>
      <c r="E3826" s="91" t="s">
        <v>12255</v>
      </c>
      <c r="F3826" s="19" t="s">
        <v>12256</v>
      </c>
      <c r="G3826" s="19" t="s">
        <v>8180</v>
      </c>
      <c r="H3826" s="97"/>
      <c r="I3826" s="97"/>
      <c r="J3826" s="97"/>
      <c r="K3826" s="97"/>
      <c r="L3826" s="97"/>
      <c r="M3826" s="97"/>
      <c r="N3826" s="97"/>
      <c r="O3826" s="144" t="s">
        <v>12257</v>
      </c>
      <c r="P3826" s="19" t="n">
        <v>1</v>
      </c>
      <c r="Q3826" s="15" t="s">
        <v>45</v>
      </c>
    </row>
    <row r="3827" customFormat="false" ht="68.65" hidden="false" customHeight="false" outlineLevel="0" collapsed="false">
      <c r="A3827" s="348" t="s">
        <v>3012</v>
      </c>
      <c r="B3827" s="19" t="s">
        <v>2598</v>
      </c>
      <c r="C3827" s="19" t="s">
        <v>12258</v>
      </c>
      <c r="D3827" s="19" t="s">
        <v>53</v>
      </c>
      <c r="E3827" s="91" t="s">
        <v>12259</v>
      </c>
      <c r="F3827" s="91" t="s">
        <v>12260</v>
      </c>
      <c r="G3827" s="19" t="s">
        <v>139</v>
      </c>
      <c r="H3827" s="97"/>
      <c r="I3827" s="97"/>
      <c r="J3827" s="97"/>
      <c r="K3827" s="97"/>
      <c r="L3827" s="97"/>
      <c r="M3827" s="97"/>
      <c r="N3827" s="97"/>
      <c r="O3827" s="337" t="s">
        <v>12261</v>
      </c>
      <c r="P3827" s="19" t="n">
        <v>1</v>
      </c>
      <c r="Q3827" s="15" t="s">
        <v>45</v>
      </c>
    </row>
    <row r="3828" customFormat="false" ht="13.8" hidden="false" customHeight="false" outlineLevel="0" collapsed="false">
      <c r="A3828" s="348" t="s">
        <v>1798</v>
      </c>
      <c r="B3828" s="19" t="s">
        <v>12262</v>
      </c>
      <c r="C3828" s="19" t="s">
        <v>12263</v>
      </c>
      <c r="D3828" s="19" t="s">
        <v>476</v>
      </c>
      <c r="E3828" s="19" t="s">
        <v>12264</v>
      </c>
      <c r="F3828" s="19" t="s">
        <v>12265</v>
      </c>
      <c r="G3828" s="97"/>
      <c r="H3828" s="97"/>
      <c r="I3828" s="97"/>
      <c r="J3828" s="97"/>
      <c r="K3828" s="97"/>
      <c r="L3828" s="97"/>
      <c r="M3828" s="97"/>
      <c r="N3828" s="97"/>
      <c r="O3828" s="363" t="s">
        <v>377</v>
      </c>
      <c r="P3828" s="19" t="n">
        <v>1</v>
      </c>
      <c r="Q3828" s="15" t="s">
        <v>45</v>
      </c>
    </row>
    <row r="3829" customFormat="false" ht="108.95" hidden="false" customHeight="false" outlineLevel="0" collapsed="false">
      <c r="A3829" s="348" t="s">
        <v>1801</v>
      </c>
      <c r="B3829" s="19" t="s">
        <v>371</v>
      </c>
      <c r="C3829" s="19" t="s">
        <v>12266</v>
      </c>
      <c r="D3829" s="19" t="s">
        <v>53</v>
      </c>
      <c r="E3829" s="91" t="s">
        <v>12267</v>
      </c>
      <c r="F3829" s="19" t="s">
        <v>12268</v>
      </c>
      <c r="G3829" s="19" t="n">
        <v>3700</v>
      </c>
      <c r="H3829" s="97"/>
      <c r="I3829" s="97"/>
      <c r="J3829" s="97"/>
      <c r="K3829" s="97"/>
      <c r="L3829" s="97"/>
      <c r="M3829" s="19" t="s">
        <v>12269</v>
      </c>
      <c r="N3829" s="20" t="n">
        <v>43378</v>
      </c>
      <c r="O3829" s="660" t="s">
        <v>12270</v>
      </c>
      <c r="P3829" s="19" t="n">
        <v>1</v>
      </c>
      <c r="Q3829" s="15" t="s">
        <v>45</v>
      </c>
    </row>
    <row r="3830" customFormat="false" ht="83.55" hidden="false" customHeight="false" outlineLevel="0" collapsed="false">
      <c r="A3830" s="348" t="s">
        <v>3427</v>
      </c>
      <c r="B3830" s="110" t="n">
        <v>0.60625</v>
      </c>
      <c r="C3830" s="440" t="s">
        <v>12271</v>
      </c>
      <c r="D3830" s="19" t="s">
        <v>11567</v>
      </c>
      <c r="E3830" s="19" t="s">
        <v>12272</v>
      </c>
      <c r="F3830" s="19" t="s">
        <v>12273</v>
      </c>
      <c r="G3830" s="19" t="s">
        <v>1001</v>
      </c>
      <c r="H3830" s="97"/>
      <c r="I3830" s="97"/>
      <c r="J3830" s="97"/>
      <c r="K3830" s="97"/>
      <c r="L3830" s="97"/>
      <c r="M3830" s="97"/>
      <c r="N3830" s="97"/>
      <c r="O3830" s="426" t="s">
        <v>12274</v>
      </c>
      <c r="P3830" s="19" t="n">
        <v>1</v>
      </c>
      <c r="Q3830" s="15" t="s">
        <v>45</v>
      </c>
    </row>
    <row r="3831" customFormat="false" ht="41.75" hidden="false" customHeight="false" outlineLevel="0" collapsed="false">
      <c r="A3831" s="348" t="s">
        <v>3024</v>
      </c>
      <c r="B3831" s="19" t="s">
        <v>12275</v>
      </c>
      <c r="C3831" s="91" t="s">
        <v>12276</v>
      </c>
      <c r="D3831" s="19" t="s">
        <v>476</v>
      </c>
      <c r="E3831" s="19" t="s">
        <v>12277</v>
      </c>
      <c r="F3831" s="97"/>
      <c r="G3831" s="19" t="s">
        <v>5160</v>
      </c>
      <c r="H3831" s="97"/>
      <c r="I3831" s="97"/>
      <c r="J3831" s="97"/>
      <c r="K3831" s="97"/>
      <c r="L3831" s="97"/>
      <c r="M3831" s="97"/>
      <c r="N3831" s="97"/>
      <c r="O3831" s="133" t="s">
        <v>12278</v>
      </c>
      <c r="P3831" s="19" t="n">
        <v>1</v>
      </c>
      <c r="Q3831" s="15" t="s">
        <v>45</v>
      </c>
    </row>
    <row r="3832" customFormat="false" ht="122.35" hidden="false" customHeight="false" outlineLevel="0" collapsed="false">
      <c r="A3832" s="348" t="s">
        <v>3028</v>
      </c>
      <c r="B3832" s="19" t="s">
        <v>2913</v>
      </c>
      <c r="C3832" s="91" t="s">
        <v>12279</v>
      </c>
      <c r="D3832" s="19" t="s">
        <v>53</v>
      </c>
      <c r="E3832" s="91" t="s">
        <v>12280</v>
      </c>
      <c r="F3832" s="19" t="s">
        <v>48</v>
      </c>
      <c r="G3832" s="19" t="n">
        <v>2100</v>
      </c>
      <c r="H3832" s="97"/>
      <c r="I3832" s="97"/>
      <c r="J3832" s="97"/>
      <c r="K3832" s="97"/>
      <c r="M3832" s="24" t="s">
        <v>10167</v>
      </c>
      <c r="N3832" s="20" t="n">
        <v>43381</v>
      </c>
      <c r="O3832" s="660" t="s">
        <v>12281</v>
      </c>
      <c r="P3832" s="19" t="n">
        <v>1</v>
      </c>
      <c r="Q3832" s="15" t="s">
        <v>45</v>
      </c>
    </row>
    <row r="3833" customFormat="false" ht="95.5" hidden="false" customHeight="false" outlineLevel="0" collapsed="false">
      <c r="A3833" s="348" t="s">
        <v>3031</v>
      </c>
      <c r="B3833" s="19" t="s">
        <v>371</v>
      </c>
      <c r="C3833" s="113" t="s">
        <v>12282</v>
      </c>
      <c r="D3833" s="19" t="s">
        <v>53</v>
      </c>
      <c r="E3833" s="91" t="s">
        <v>12283</v>
      </c>
      <c r="F3833" s="19" t="s">
        <v>12284</v>
      </c>
      <c r="G3833" s="97"/>
      <c r="H3833" s="19" t="n">
        <v>8500</v>
      </c>
      <c r="I3833" s="97"/>
      <c r="J3833" s="97"/>
      <c r="K3833" s="97"/>
      <c r="L3833" s="97"/>
      <c r="M3833" s="19" t="s">
        <v>12285</v>
      </c>
      <c r="N3833" s="150" t="n">
        <v>43383</v>
      </c>
      <c r="O3833" s="660" t="s">
        <v>12218</v>
      </c>
      <c r="P3833" s="19" t="n">
        <v>1</v>
      </c>
      <c r="Q3833" s="15" t="s">
        <v>45</v>
      </c>
    </row>
    <row r="3834" customFormat="false" ht="13.8" hidden="false" customHeight="false" outlineLevel="0" collapsed="false">
      <c r="A3834" s="348" t="s">
        <v>3037</v>
      </c>
      <c r="B3834" s="19" t="s">
        <v>73</v>
      </c>
      <c r="C3834" s="19" t="s">
        <v>12286</v>
      </c>
      <c r="D3834" s="19" t="s">
        <v>12287</v>
      </c>
      <c r="E3834" s="19" t="s">
        <v>12288</v>
      </c>
      <c r="F3834" s="97"/>
      <c r="G3834" s="97"/>
      <c r="H3834" s="97"/>
      <c r="I3834" s="97"/>
      <c r="J3834" s="97"/>
      <c r="K3834" s="97"/>
      <c r="L3834" s="97"/>
      <c r="M3834" s="97"/>
      <c r="N3834" s="97"/>
      <c r="O3834" s="337" t="s">
        <v>12289</v>
      </c>
      <c r="P3834" s="19" t="n">
        <v>1</v>
      </c>
      <c r="Q3834" s="15" t="s">
        <v>45</v>
      </c>
    </row>
    <row r="3835" customFormat="false" ht="22.05" hidden="false" customHeight="false" outlineLevel="0" collapsed="false">
      <c r="A3835" s="348" t="s">
        <v>3043</v>
      </c>
      <c r="B3835" s="110" t="n">
        <v>0.645833333333333</v>
      </c>
      <c r="C3835" s="19" t="s">
        <v>12290</v>
      </c>
      <c r="D3835" s="19" t="s">
        <v>110</v>
      </c>
      <c r="E3835" s="19" t="s">
        <v>12291</v>
      </c>
      <c r="F3835" s="19" t="s">
        <v>102</v>
      </c>
      <c r="G3835" s="19" t="s">
        <v>4506</v>
      </c>
      <c r="H3835" s="97"/>
      <c r="I3835" s="97"/>
      <c r="J3835" s="97"/>
      <c r="K3835" s="97"/>
      <c r="L3835" s="97"/>
      <c r="M3835" s="97"/>
      <c r="N3835" s="97"/>
      <c r="O3835" s="775" t="s">
        <v>12292</v>
      </c>
      <c r="P3835" s="19" t="n">
        <v>1</v>
      </c>
      <c r="Q3835" s="15" t="s">
        <v>45</v>
      </c>
    </row>
    <row r="3836" customFormat="false" ht="55.2" hidden="false" customHeight="false" outlineLevel="0" collapsed="false">
      <c r="A3836" s="348" t="s">
        <v>3047</v>
      </c>
      <c r="B3836" s="110" t="n">
        <v>0.670138888888889</v>
      </c>
      <c r="C3836" s="91" t="s">
        <v>12293</v>
      </c>
      <c r="D3836" s="19" t="s">
        <v>11567</v>
      </c>
      <c r="E3836" s="91" t="s">
        <v>12294</v>
      </c>
      <c r="F3836" s="91" t="s">
        <v>12295</v>
      </c>
      <c r="G3836" s="19" t="s">
        <v>1333</v>
      </c>
      <c r="H3836" s="97"/>
      <c r="I3836" s="97"/>
      <c r="J3836" s="97"/>
      <c r="K3836" s="97"/>
      <c r="L3836" s="97"/>
      <c r="M3836" s="97"/>
      <c r="N3836" s="97"/>
      <c r="O3836" s="660" t="s">
        <v>12296</v>
      </c>
      <c r="P3836" s="19" t="n">
        <v>1</v>
      </c>
      <c r="Q3836" s="15" t="s">
        <v>45</v>
      </c>
    </row>
    <row r="3837" customFormat="false" ht="41.75" hidden="false" customHeight="false" outlineLevel="0" collapsed="false">
      <c r="A3837" s="348" t="s">
        <v>3053</v>
      </c>
      <c r="B3837" s="110" t="n">
        <v>0.677083333333333</v>
      </c>
      <c r="C3837" s="19" t="s">
        <v>12297</v>
      </c>
      <c r="D3837" s="19" t="s">
        <v>110</v>
      </c>
      <c r="E3837" s="91" t="s">
        <v>12298</v>
      </c>
      <c r="F3837" s="19" t="s">
        <v>102</v>
      </c>
      <c r="G3837" s="19" t="n">
        <v>16800</v>
      </c>
      <c r="H3837" s="19"/>
      <c r="I3837" s="97"/>
      <c r="J3837" s="97"/>
      <c r="K3837" s="97"/>
      <c r="M3837" s="24" t="s">
        <v>12299</v>
      </c>
      <c r="N3837" s="20" t="n">
        <v>43379</v>
      </c>
      <c r="O3837" s="660" t="s">
        <v>10478</v>
      </c>
      <c r="P3837" s="19" t="n">
        <v>1</v>
      </c>
      <c r="Q3837" s="15" t="s">
        <v>45</v>
      </c>
    </row>
    <row r="3838" customFormat="false" ht="26.85" hidden="false" customHeight="false" outlineLevel="0" collapsed="false">
      <c r="A3838" s="348" t="s">
        <v>3058</v>
      </c>
      <c r="B3838" s="110" t="n">
        <v>0.682638888888889</v>
      </c>
      <c r="C3838" s="553" t="s">
        <v>12300</v>
      </c>
      <c r="D3838" s="19" t="s">
        <v>11567</v>
      </c>
      <c r="E3838" s="19" t="s">
        <v>12301</v>
      </c>
      <c r="F3838" s="19" t="s">
        <v>12302</v>
      </c>
      <c r="G3838" s="19" t="n">
        <v>4900</v>
      </c>
      <c r="H3838" s="97"/>
      <c r="I3838" s="97"/>
      <c r="J3838" s="97"/>
      <c r="K3838" s="97"/>
      <c r="L3838" s="97"/>
      <c r="M3838" s="19" t="s">
        <v>12303</v>
      </c>
      <c r="N3838" s="20" t="n">
        <v>43382</v>
      </c>
      <c r="O3838" s="660" t="s">
        <v>10478</v>
      </c>
      <c r="P3838" s="19" t="n">
        <v>1</v>
      </c>
      <c r="Q3838" s="15" t="s">
        <v>45</v>
      </c>
    </row>
    <row r="3839" customFormat="false" ht="109.7" hidden="false" customHeight="false" outlineLevel="0" collapsed="false">
      <c r="A3839" s="348" t="s">
        <v>3062</v>
      </c>
      <c r="B3839" s="19" t="s">
        <v>848</v>
      </c>
      <c r="C3839" s="91" t="s">
        <v>12304</v>
      </c>
      <c r="D3839" s="19" t="s">
        <v>53</v>
      </c>
      <c r="E3839" s="91" t="s">
        <v>12305</v>
      </c>
      <c r="F3839" s="19" t="s">
        <v>12306</v>
      </c>
      <c r="G3839" s="19"/>
      <c r="H3839" s="97"/>
      <c r="I3839" s="97"/>
      <c r="J3839" s="97"/>
      <c r="K3839" s="97"/>
      <c r="L3839" s="97"/>
      <c r="M3839" s="97"/>
      <c r="N3839" s="97"/>
      <c r="O3839" s="776" t="s">
        <v>12307</v>
      </c>
      <c r="P3839" s="19" t="n">
        <v>1</v>
      </c>
      <c r="Q3839" s="15" t="s">
        <v>45</v>
      </c>
    </row>
    <row r="3840" customFormat="false" ht="22.35" hidden="false" customHeight="false" outlineLevel="0" collapsed="false">
      <c r="A3840" s="348" t="s">
        <v>3067</v>
      </c>
      <c r="B3840" s="19" t="s">
        <v>11010</v>
      </c>
      <c r="C3840" s="19" t="s">
        <v>12308</v>
      </c>
      <c r="D3840" s="19" t="s">
        <v>12287</v>
      </c>
      <c r="E3840" s="19" t="s">
        <v>12309</v>
      </c>
      <c r="F3840" s="19" t="s">
        <v>6492</v>
      </c>
      <c r="G3840" s="19" t="n">
        <v>3800</v>
      </c>
      <c r="H3840" s="97"/>
      <c r="I3840" s="97"/>
      <c r="J3840" s="97"/>
      <c r="K3840" s="97"/>
      <c r="L3840" s="97"/>
      <c r="M3840" s="19" t="s">
        <v>12310</v>
      </c>
      <c r="N3840" s="20" t="n">
        <v>43378</v>
      </c>
      <c r="O3840" s="660" t="s">
        <v>10478</v>
      </c>
      <c r="P3840" s="97"/>
      <c r="Q3840" s="15" t="s">
        <v>45</v>
      </c>
    </row>
    <row r="3841" customFormat="false" ht="22.05" hidden="false" customHeight="false" outlineLevel="0" collapsed="false">
      <c r="A3841" s="97"/>
      <c r="B3841" s="97"/>
      <c r="C3841" s="97"/>
      <c r="D3841" s="97"/>
      <c r="E3841" s="97"/>
      <c r="F3841" s="97"/>
      <c r="G3841" s="97"/>
      <c r="H3841" s="97"/>
      <c r="I3841" s="97"/>
      <c r="J3841" s="97"/>
      <c r="K3841" s="97"/>
      <c r="L3841" s="97"/>
      <c r="M3841" s="97"/>
      <c r="N3841" s="97"/>
      <c r="O3841" s="206"/>
      <c r="P3841" s="19" t="n">
        <v>1</v>
      </c>
      <c r="Q3841" s="15" t="s">
        <v>45</v>
      </c>
    </row>
    <row r="3842" customFormat="false" ht="13.8" hidden="false" customHeight="false" outlineLevel="0" collapsed="false">
      <c r="A3842" s="97"/>
      <c r="B3842" s="97"/>
      <c r="C3842" s="97"/>
      <c r="D3842" s="97"/>
      <c r="E3842" s="97"/>
      <c r="F3842" s="97"/>
      <c r="G3842" s="97"/>
      <c r="H3842" s="97"/>
      <c r="I3842" s="97"/>
      <c r="J3842" s="97"/>
      <c r="K3842" s="97"/>
      <c r="L3842" s="97"/>
      <c r="M3842" s="97"/>
      <c r="N3842" s="97"/>
      <c r="O3842" s="97"/>
      <c r="P3842" s="97"/>
      <c r="Q3842" s="15" t="s">
        <v>45</v>
      </c>
    </row>
    <row r="3843" customFormat="false" ht="79.85" hidden="false" customHeight="false" outlineLevel="0" collapsed="false">
      <c r="A3843" s="3" t="s">
        <v>34</v>
      </c>
      <c r="B3843" s="59" t="s">
        <v>1</v>
      </c>
      <c r="C3843" s="4" t="s">
        <v>35</v>
      </c>
      <c r="D3843" s="4" t="s">
        <v>3</v>
      </c>
      <c r="E3843" s="4" t="s">
        <v>1021</v>
      </c>
      <c r="F3843" s="5" t="s">
        <v>10096</v>
      </c>
      <c r="G3843" s="4" t="s">
        <v>38</v>
      </c>
      <c r="H3843" s="6" t="s">
        <v>39</v>
      </c>
      <c r="I3843" s="6"/>
      <c r="J3843" s="6"/>
      <c r="K3843" s="6" t="s">
        <v>40</v>
      </c>
      <c r="L3843" s="6"/>
      <c r="M3843" s="4" t="s">
        <v>41</v>
      </c>
      <c r="N3843" s="6" t="s">
        <v>42</v>
      </c>
      <c r="O3843" s="370" t="s">
        <v>43</v>
      </c>
      <c r="P3843" s="4" t="s">
        <v>44</v>
      </c>
      <c r="Q3843" s="15" t="s">
        <v>45</v>
      </c>
    </row>
    <row r="3844" customFormat="false" ht="15" hidden="false" customHeight="false" outlineLevel="0" collapsed="false">
      <c r="A3844" s="105" t="n">
        <v>43379</v>
      </c>
      <c r="B3844" s="465" t="s">
        <v>403</v>
      </c>
      <c r="C3844" s="9"/>
      <c r="D3844" s="9"/>
      <c r="E3844" s="10"/>
      <c r="F3844" s="11" t="n">
        <f aca="false">G3844+H3844+K3876</f>
        <v>11800</v>
      </c>
      <c r="G3844" s="12" t="n">
        <f aca="false">SUM(G3845:G3855)</f>
        <v>11800</v>
      </c>
      <c r="H3844" s="115" t="n">
        <f aca="false">SUM(H3845:H3855)</f>
        <v>0</v>
      </c>
      <c r="I3844" s="12"/>
      <c r="J3844" s="12"/>
      <c r="K3844" s="12" t="n">
        <f aca="false">SUM(K3845:K17768)</f>
        <v>588550492800</v>
      </c>
      <c r="L3844" s="12"/>
      <c r="M3844" s="466"/>
      <c r="N3844" s="466"/>
      <c r="O3844" s="9"/>
      <c r="P3844" s="12" t="n">
        <f aca="false">SUM(P3845:P25793)</f>
        <v>2.36148151176384E+020</v>
      </c>
      <c r="Q3844" s="15" t="s">
        <v>45</v>
      </c>
    </row>
    <row r="3845" customFormat="false" ht="95.5" hidden="false" customHeight="false" outlineLevel="0" collapsed="false">
      <c r="A3845" s="348" t="s">
        <v>12311</v>
      </c>
      <c r="B3845" s="19" t="s">
        <v>2357</v>
      </c>
      <c r="C3845" s="19" t="s">
        <v>12312</v>
      </c>
      <c r="D3845" s="19" t="s">
        <v>53</v>
      </c>
      <c r="E3845" s="91" t="s">
        <v>12313</v>
      </c>
      <c r="F3845" s="19" t="s">
        <v>102</v>
      </c>
      <c r="G3845" s="19" t="n">
        <v>1800</v>
      </c>
      <c r="H3845" s="97"/>
      <c r="I3845" s="97"/>
      <c r="J3845" s="97"/>
      <c r="K3845" s="97"/>
      <c r="M3845" s="24" t="s">
        <v>12314</v>
      </c>
      <c r="N3845" s="20" t="n">
        <v>43379</v>
      </c>
      <c r="O3845" s="660" t="s">
        <v>12315</v>
      </c>
      <c r="P3845" s="19" t="n">
        <v>1</v>
      </c>
      <c r="Q3845" s="15" t="s">
        <v>45</v>
      </c>
    </row>
    <row r="3846" customFormat="false" ht="82.05" hidden="false" customHeight="false" outlineLevel="0" collapsed="false">
      <c r="A3846" s="348" t="s">
        <v>1814</v>
      </c>
      <c r="B3846" s="19" t="s">
        <v>930</v>
      </c>
      <c r="C3846" s="337" t="s">
        <v>12316</v>
      </c>
      <c r="D3846" s="19" t="s">
        <v>53</v>
      </c>
      <c r="E3846" s="91" t="s">
        <v>12317</v>
      </c>
      <c r="F3846" s="19" t="s">
        <v>48</v>
      </c>
      <c r="G3846" s="97"/>
      <c r="H3846" s="97"/>
      <c r="I3846" s="97"/>
      <c r="J3846" s="97"/>
      <c r="K3846" s="97"/>
      <c r="L3846" s="97"/>
      <c r="M3846" s="97"/>
      <c r="N3846" s="97"/>
      <c r="O3846" s="342" t="s">
        <v>12318</v>
      </c>
      <c r="P3846" s="19" t="n">
        <v>1</v>
      </c>
      <c r="Q3846" s="15" t="s">
        <v>45</v>
      </c>
    </row>
    <row r="3847" customFormat="false" ht="68.65" hidden="false" customHeight="false" outlineLevel="0" collapsed="false">
      <c r="A3847" s="348" t="s">
        <v>1819</v>
      </c>
      <c r="B3847" s="19" t="n">
        <v>11.24</v>
      </c>
      <c r="C3847" s="19" t="s">
        <v>12319</v>
      </c>
      <c r="D3847" s="19" t="s">
        <v>8766</v>
      </c>
      <c r="E3847" s="91" t="s">
        <v>12320</v>
      </c>
      <c r="F3847" s="19" t="s">
        <v>12321</v>
      </c>
      <c r="G3847" s="19" t="s">
        <v>4061</v>
      </c>
      <c r="H3847" s="97"/>
      <c r="I3847" s="97"/>
      <c r="J3847" s="97"/>
      <c r="K3847" s="97"/>
      <c r="L3847" s="97"/>
      <c r="M3847" s="97"/>
      <c r="N3847" s="97"/>
      <c r="O3847" s="137" t="s">
        <v>12322</v>
      </c>
      <c r="P3847" s="19" t="n">
        <v>1</v>
      </c>
      <c r="Q3847" s="15" t="s">
        <v>45</v>
      </c>
    </row>
    <row r="3848" customFormat="false" ht="108.95" hidden="false" customHeight="false" outlineLevel="0" collapsed="false">
      <c r="A3848" s="348" t="s">
        <v>1673</v>
      </c>
      <c r="B3848" s="19" t="s">
        <v>359</v>
      </c>
      <c r="C3848" s="19" t="s">
        <v>12323</v>
      </c>
      <c r="D3848" s="19" t="s">
        <v>53</v>
      </c>
      <c r="E3848" s="91" t="s">
        <v>12324</v>
      </c>
      <c r="F3848" s="19" t="s">
        <v>102</v>
      </c>
      <c r="G3848" s="19" t="n">
        <v>5600</v>
      </c>
      <c r="H3848" s="97"/>
      <c r="I3848" s="97"/>
      <c r="J3848" s="97"/>
      <c r="K3848" s="97"/>
      <c r="M3848" s="24" t="s">
        <v>12325</v>
      </c>
      <c r="N3848" s="20" t="n">
        <v>43379</v>
      </c>
      <c r="O3848" s="660" t="s">
        <v>10478</v>
      </c>
      <c r="P3848" s="19" t="n">
        <v>1</v>
      </c>
      <c r="Q3848" s="15" t="s">
        <v>45</v>
      </c>
    </row>
    <row r="3849" customFormat="false" ht="95.5" hidden="false" customHeight="false" outlineLevel="0" collapsed="false">
      <c r="A3849" s="348" t="s">
        <v>1678</v>
      </c>
      <c r="B3849" s="19" t="s">
        <v>1175</v>
      </c>
      <c r="C3849" s="91" t="s">
        <v>12326</v>
      </c>
      <c r="D3849" s="19" t="s">
        <v>68</v>
      </c>
      <c r="E3849" s="91" t="s">
        <v>12327</v>
      </c>
      <c r="F3849" s="91" t="s">
        <v>12328</v>
      </c>
      <c r="G3849" s="97"/>
      <c r="H3849" s="97"/>
      <c r="I3849" s="97"/>
      <c r="J3849" s="97"/>
      <c r="K3849" s="97"/>
      <c r="L3849" s="97"/>
      <c r="M3849" s="97"/>
      <c r="N3849" s="97"/>
      <c r="O3849" s="247" t="s">
        <v>12329</v>
      </c>
      <c r="P3849" s="19" t="n">
        <v>1</v>
      </c>
      <c r="Q3849" s="15" t="s">
        <v>45</v>
      </c>
    </row>
    <row r="3850" customFormat="false" ht="135.8" hidden="false" customHeight="false" outlineLevel="0" collapsed="false">
      <c r="A3850" s="238" t="s">
        <v>2645</v>
      </c>
      <c r="B3850" s="19" t="s">
        <v>284</v>
      </c>
      <c r="C3850" s="19" t="s">
        <v>12330</v>
      </c>
      <c r="D3850" s="19" t="s">
        <v>53</v>
      </c>
      <c r="E3850" s="91" t="s">
        <v>12331</v>
      </c>
      <c r="F3850" s="19" t="s">
        <v>12332</v>
      </c>
      <c r="G3850" s="19" t="n">
        <v>4400</v>
      </c>
      <c r="H3850" s="97"/>
      <c r="I3850" s="97"/>
      <c r="J3850" s="97"/>
      <c r="K3850" s="97"/>
      <c r="L3850" s="97"/>
      <c r="M3850" s="19" t="s">
        <v>12333</v>
      </c>
      <c r="N3850" s="150" t="n">
        <v>43386</v>
      </c>
      <c r="O3850" s="660" t="s">
        <v>10478</v>
      </c>
      <c r="P3850" s="19" t="n">
        <v>1</v>
      </c>
      <c r="Q3850" s="15" t="s">
        <v>45</v>
      </c>
    </row>
    <row r="3851" customFormat="false" ht="95.5" hidden="false" customHeight="false" outlineLevel="0" collapsed="false">
      <c r="A3851" s="348" t="s">
        <v>1833</v>
      </c>
      <c r="B3851" s="19" t="s">
        <v>778</v>
      </c>
      <c r="C3851" s="19" t="s">
        <v>12334</v>
      </c>
      <c r="D3851" s="19" t="s">
        <v>53</v>
      </c>
      <c r="E3851" s="91" t="s">
        <v>12335</v>
      </c>
      <c r="F3851" s="19" t="s">
        <v>773</v>
      </c>
      <c r="G3851" s="97"/>
      <c r="H3851" s="97"/>
      <c r="I3851" s="97"/>
      <c r="J3851" s="97"/>
      <c r="K3851" s="97"/>
      <c r="L3851" s="97"/>
      <c r="M3851" s="97"/>
      <c r="N3851" s="97"/>
      <c r="O3851" s="342" t="s">
        <v>12336</v>
      </c>
      <c r="P3851" s="19" t="n">
        <v>1</v>
      </c>
      <c r="Q3851" s="15" t="s">
        <v>45</v>
      </c>
    </row>
    <row r="3852" customFormat="false" ht="82.05" hidden="false" customHeight="false" outlineLevel="0" collapsed="false">
      <c r="A3852" s="238" t="s">
        <v>2255</v>
      </c>
      <c r="B3852" s="19" t="s">
        <v>149</v>
      </c>
      <c r="C3852" s="19" t="s">
        <v>12337</v>
      </c>
      <c r="D3852" s="19" t="s">
        <v>53</v>
      </c>
      <c r="E3852" s="91" t="s">
        <v>12338</v>
      </c>
      <c r="F3852" s="19" t="s">
        <v>102</v>
      </c>
      <c r="G3852" s="97"/>
      <c r="H3852" s="97"/>
      <c r="I3852" s="97"/>
      <c r="J3852" s="97"/>
      <c r="K3852" s="97"/>
      <c r="L3852" s="97"/>
      <c r="M3852" s="97"/>
      <c r="N3852" s="97"/>
      <c r="O3852" s="342" t="s">
        <v>12339</v>
      </c>
      <c r="P3852" s="19" t="n">
        <v>1</v>
      </c>
      <c r="Q3852" s="15" t="s">
        <v>45</v>
      </c>
    </row>
    <row r="3853" customFormat="false" ht="14.9" hidden="false" customHeight="false" outlineLevel="0" collapsed="false">
      <c r="A3853" s="348" t="s">
        <v>1746</v>
      </c>
      <c r="B3853" s="19" t="s">
        <v>1044</v>
      </c>
      <c r="C3853" s="19" t="s">
        <v>12340</v>
      </c>
      <c r="D3853" s="19" t="s">
        <v>53</v>
      </c>
      <c r="E3853" s="97"/>
      <c r="F3853" s="97"/>
      <c r="G3853" s="97"/>
      <c r="H3853" s="97"/>
      <c r="I3853" s="97"/>
      <c r="J3853" s="97"/>
      <c r="K3853" s="97"/>
      <c r="L3853" s="97"/>
      <c r="M3853" s="97"/>
      <c r="N3853" s="97"/>
      <c r="O3853" s="342" t="s">
        <v>12336</v>
      </c>
      <c r="P3853" s="19" t="n">
        <v>1</v>
      </c>
      <c r="Q3853" s="15" t="s">
        <v>45</v>
      </c>
    </row>
    <row r="3854" customFormat="false" ht="55.2" hidden="false" customHeight="false" outlineLevel="0" collapsed="false">
      <c r="A3854" s="348" t="s">
        <v>1696</v>
      </c>
      <c r="B3854" s="19" t="s">
        <v>12341</v>
      </c>
      <c r="C3854" s="451" t="s">
        <v>12342</v>
      </c>
      <c r="D3854" s="19" t="s">
        <v>53</v>
      </c>
      <c r="E3854" s="91" t="s">
        <v>12343</v>
      </c>
      <c r="F3854" s="19" t="s">
        <v>12344</v>
      </c>
      <c r="G3854" s="97"/>
      <c r="H3854" s="97"/>
      <c r="I3854" s="97"/>
      <c r="J3854" s="97"/>
      <c r="K3854" s="97"/>
      <c r="L3854" s="97"/>
      <c r="M3854" s="97"/>
      <c r="N3854" s="97"/>
      <c r="O3854" s="247" t="s">
        <v>12345</v>
      </c>
      <c r="P3854" s="19" t="n">
        <v>1</v>
      </c>
      <c r="Q3854" s="15" t="s">
        <v>45</v>
      </c>
    </row>
    <row r="3855" customFormat="false" ht="68.65" hidden="false" customHeight="false" outlineLevel="0" collapsed="false">
      <c r="A3855" s="97"/>
      <c r="B3855" s="97"/>
      <c r="C3855" s="440" t="s">
        <v>12346</v>
      </c>
      <c r="D3855" s="19" t="s">
        <v>12347</v>
      </c>
      <c r="E3855" s="91" t="s">
        <v>12348</v>
      </c>
      <c r="F3855" s="19" t="s">
        <v>12349</v>
      </c>
      <c r="G3855" s="19" t="s">
        <v>448</v>
      </c>
      <c r="H3855" s="97"/>
      <c r="I3855" s="97"/>
      <c r="J3855" s="97"/>
      <c r="K3855" s="97"/>
      <c r="L3855" s="97"/>
      <c r="M3855" s="97"/>
      <c r="N3855" s="97"/>
      <c r="O3855" s="191" t="s">
        <v>12182</v>
      </c>
      <c r="P3855" s="19" t="n">
        <v>1</v>
      </c>
      <c r="Q3855" s="15" t="s">
        <v>45</v>
      </c>
    </row>
    <row r="3856" customFormat="false" ht="79.85" hidden="false" customHeight="false" outlineLevel="0" collapsed="false">
      <c r="A3856" s="3" t="s">
        <v>34</v>
      </c>
      <c r="B3856" s="59" t="s">
        <v>1</v>
      </c>
      <c r="C3856" s="4" t="s">
        <v>35</v>
      </c>
      <c r="D3856" s="4" t="s">
        <v>3</v>
      </c>
      <c r="E3856" s="4" t="s">
        <v>1021</v>
      </c>
      <c r="F3856" s="5" t="s">
        <v>10096</v>
      </c>
      <c r="G3856" s="4" t="s">
        <v>38</v>
      </c>
      <c r="H3856" s="6" t="s">
        <v>39</v>
      </c>
      <c r="I3856" s="6"/>
      <c r="J3856" s="6"/>
      <c r="K3856" s="6" t="s">
        <v>40</v>
      </c>
      <c r="L3856" s="6"/>
      <c r="M3856" s="4" t="s">
        <v>41</v>
      </c>
      <c r="N3856" s="6" t="s">
        <v>42</v>
      </c>
      <c r="O3856" s="370" t="s">
        <v>43</v>
      </c>
      <c r="P3856" s="4" t="s">
        <v>44</v>
      </c>
      <c r="Q3856" s="15" t="s">
        <v>45</v>
      </c>
    </row>
    <row r="3857" customFormat="false" ht="15" hidden="false" customHeight="false" outlineLevel="0" collapsed="false">
      <c r="A3857" s="105" t="n">
        <v>43381</v>
      </c>
      <c r="B3857" s="777" t="s">
        <v>422</v>
      </c>
      <c r="C3857" s="9"/>
      <c r="D3857" s="9"/>
      <c r="E3857" s="10"/>
      <c r="F3857" s="11" t="n">
        <f aca="false">G3857+H3857+K3889</f>
        <v>95150</v>
      </c>
      <c r="G3857" s="12" t="n">
        <f aca="false">SUM(G3858:G3892)</f>
        <v>59950</v>
      </c>
      <c r="H3857" s="115" t="n">
        <f aca="false">SUM(H3858:H3892)</f>
        <v>35200</v>
      </c>
      <c r="I3857" s="12"/>
      <c r="J3857" s="12"/>
      <c r="K3857" s="12" t="n">
        <f aca="false">SUM(K3858:K17781)</f>
        <v>294275246400</v>
      </c>
      <c r="L3857" s="12"/>
      <c r="M3857" s="466"/>
      <c r="N3857" s="466"/>
      <c r="O3857" s="9"/>
      <c r="P3857" s="12" t="n">
        <f aca="false">SUM(P3858:P25806)</f>
        <v>1.18074075588192E+020</v>
      </c>
      <c r="Q3857" s="15" t="s">
        <v>45</v>
      </c>
    </row>
    <row r="3858" customFormat="false" ht="22.35" hidden="false" customHeight="false" outlineLevel="0" collapsed="false">
      <c r="A3858" s="238" t="s">
        <v>2060</v>
      </c>
      <c r="B3858" s="19" t="s">
        <v>11426</v>
      </c>
      <c r="C3858" s="19" t="s">
        <v>12350</v>
      </c>
      <c r="D3858" s="19" t="s">
        <v>110</v>
      </c>
      <c r="E3858" s="19" t="s">
        <v>129</v>
      </c>
      <c r="F3858" s="19" t="s">
        <v>1172</v>
      </c>
      <c r="G3858" s="19" t="n">
        <v>2450</v>
      </c>
      <c r="H3858" s="97"/>
      <c r="I3858" s="97"/>
      <c r="J3858" s="97"/>
      <c r="K3858" s="97"/>
      <c r="M3858" s="24" t="s">
        <v>12351</v>
      </c>
      <c r="N3858" s="20" t="n">
        <v>43381</v>
      </c>
      <c r="O3858" s="660" t="s">
        <v>10478</v>
      </c>
      <c r="P3858" s="19" t="n">
        <v>1</v>
      </c>
      <c r="Q3858" s="15" t="s">
        <v>45</v>
      </c>
    </row>
    <row r="3859" customFormat="false" ht="22.35" hidden="false" customHeight="false" outlineLevel="0" collapsed="false">
      <c r="A3859" s="348" t="s">
        <v>1814</v>
      </c>
      <c r="B3859" s="19" t="s">
        <v>5393</v>
      </c>
      <c r="C3859" s="19" t="s">
        <v>12352</v>
      </c>
      <c r="D3859" s="19" t="s">
        <v>53</v>
      </c>
      <c r="E3859" s="19" t="s">
        <v>12352</v>
      </c>
      <c r="F3859" s="19" t="s">
        <v>12352</v>
      </c>
      <c r="G3859" s="19" t="s">
        <v>12352</v>
      </c>
      <c r="H3859" s="19" t="n">
        <v>14000</v>
      </c>
      <c r="I3859" s="19"/>
      <c r="J3859" s="19"/>
      <c r="K3859" s="19" t="s">
        <v>12352</v>
      </c>
      <c r="L3859" s="19"/>
      <c r="M3859" s="19" t="s">
        <v>12352</v>
      </c>
      <c r="N3859" s="19" t="s">
        <v>12352</v>
      </c>
      <c r="O3859" s="778" t="s">
        <v>12353</v>
      </c>
      <c r="P3859" s="19" t="n">
        <v>1</v>
      </c>
      <c r="Q3859" s="15" t="s">
        <v>45</v>
      </c>
    </row>
    <row r="3860" customFormat="false" ht="28.35" hidden="false" customHeight="false" outlineLevel="0" collapsed="false">
      <c r="A3860" s="348" t="s">
        <v>1819</v>
      </c>
      <c r="B3860" s="110" t="n">
        <v>0.395833333333333</v>
      </c>
      <c r="C3860" s="363" t="s">
        <v>12354</v>
      </c>
      <c r="D3860" s="19" t="s">
        <v>11567</v>
      </c>
      <c r="E3860" s="19" t="s">
        <v>12355</v>
      </c>
      <c r="F3860" s="97"/>
      <c r="G3860" s="97"/>
      <c r="H3860" s="97"/>
      <c r="I3860" s="97"/>
      <c r="J3860" s="97"/>
      <c r="K3860" s="97"/>
      <c r="L3860" s="97"/>
      <c r="M3860" s="97"/>
      <c r="N3860" s="97"/>
      <c r="O3860" s="122" t="s">
        <v>12356</v>
      </c>
      <c r="P3860" s="19" t="n">
        <v>1</v>
      </c>
      <c r="Q3860" s="15" t="s">
        <v>45</v>
      </c>
    </row>
    <row r="3861" customFormat="false" ht="22.35" hidden="false" customHeight="false" outlineLevel="0" collapsed="false">
      <c r="A3861" s="238" t="s">
        <v>2235</v>
      </c>
      <c r="B3861" s="19" t="s">
        <v>1715</v>
      </c>
      <c r="C3861" s="91" t="s">
        <v>12357</v>
      </c>
      <c r="D3861" s="19" t="s">
        <v>53</v>
      </c>
      <c r="E3861" s="91" t="s">
        <v>12358</v>
      </c>
      <c r="F3861" s="19" t="s">
        <v>1172</v>
      </c>
      <c r="G3861" s="19" t="n">
        <v>1800</v>
      </c>
      <c r="H3861" s="97"/>
      <c r="I3861" s="97"/>
      <c r="J3861" s="97"/>
      <c r="K3861" s="97"/>
      <c r="M3861" s="24" t="s">
        <v>12359</v>
      </c>
      <c r="N3861" s="20" t="n">
        <v>43381</v>
      </c>
      <c r="O3861" s="660" t="s">
        <v>10478</v>
      </c>
      <c r="P3861" s="19" t="n">
        <v>1</v>
      </c>
      <c r="Q3861" s="15" t="s">
        <v>45</v>
      </c>
    </row>
    <row r="3862" customFormat="false" ht="22.35" hidden="false" customHeight="false" outlineLevel="0" collapsed="false">
      <c r="A3862" s="238" t="s">
        <v>2640</v>
      </c>
      <c r="B3862" s="110" t="n">
        <v>0.420833333333333</v>
      </c>
      <c r="C3862" s="91" t="s">
        <v>12360</v>
      </c>
      <c r="D3862" s="19" t="s">
        <v>11567</v>
      </c>
      <c r="E3862" s="19" t="s">
        <v>12361</v>
      </c>
      <c r="F3862" s="19" t="s">
        <v>12362</v>
      </c>
      <c r="G3862" s="19" t="n">
        <v>2800</v>
      </c>
      <c r="H3862" s="97"/>
      <c r="I3862" s="97"/>
      <c r="J3862" s="97"/>
      <c r="K3862" s="97"/>
      <c r="L3862" s="97"/>
      <c r="M3862" s="19" t="s">
        <v>12363</v>
      </c>
      <c r="N3862" s="20" t="n">
        <v>43382</v>
      </c>
      <c r="O3862" s="660" t="s">
        <v>10478</v>
      </c>
      <c r="P3862" s="19" t="n">
        <v>1</v>
      </c>
      <c r="Q3862" s="15" t="s">
        <v>45</v>
      </c>
    </row>
    <row r="3863" customFormat="false" ht="22.35" hidden="false" customHeight="false" outlineLevel="0" collapsed="false">
      <c r="A3863" s="348" t="s">
        <v>1732</v>
      </c>
      <c r="B3863" s="19" t="s">
        <v>51</v>
      </c>
      <c r="C3863" s="91" t="s">
        <v>12364</v>
      </c>
      <c r="D3863" s="19" t="s">
        <v>53</v>
      </c>
      <c r="E3863" s="91" t="s">
        <v>12365</v>
      </c>
      <c r="F3863" s="19" t="s">
        <v>8118</v>
      </c>
      <c r="G3863" s="19" t="n">
        <v>2500</v>
      </c>
      <c r="H3863" s="97"/>
      <c r="I3863" s="97"/>
      <c r="J3863" s="97"/>
      <c r="K3863" s="97"/>
      <c r="L3863" s="97"/>
      <c r="M3863" s="19" t="s">
        <v>12366</v>
      </c>
      <c r="N3863" s="20" t="n">
        <v>43382</v>
      </c>
      <c r="O3863" s="660" t="s">
        <v>11672</v>
      </c>
      <c r="P3863" s="19" t="n">
        <v>1</v>
      </c>
      <c r="Q3863" s="15" t="s">
        <v>45</v>
      </c>
    </row>
    <row r="3864" customFormat="false" ht="22.35" hidden="false" customHeight="false" outlineLevel="0" collapsed="false">
      <c r="A3864" s="238" t="s">
        <v>2332</v>
      </c>
      <c r="B3864" s="110" t="n">
        <v>0.473611111111111</v>
      </c>
      <c r="C3864" s="19" t="s">
        <v>12367</v>
      </c>
      <c r="D3864" s="19" t="s">
        <v>11567</v>
      </c>
      <c r="E3864" s="19" t="s">
        <v>12368</v>
      </c>
      <c r="F3864" s="19" t="s">
        <v>1172</v>
      </c>
      <c r="G3864" s="19" t="n">
        <v>5100</v>
      </c>
      <c r="H3864" s="97"/>
      <c r="I3864" s="97"/>
      <c r="J3864" s="97"/>
      <c r="K3864" s="97"/>
      <c r="L3864" s="97"/>
      <c r="M3864" s="19" t="s">
        <v>12369</v>
      </c>
      <c r="N3864" s="20" t="n">
        <v>43381</v>
      </c>
      <c r="O3864" s="660" t="s">
        <v>10478</v>
      </c>
      <c r="P3864" s="19" t="n">
        <v>1</v>
      </c>
      <c r="Q3864" s="15" t="s">
        <v>45</v>
      </c>
    </row>
    <row r="3865" customFormat="false" ht="22.35" hidden="false" customHeight="false" outlineLevel="0" collapsed="false">
      <c r="A3865" s="348" t="s">
        <v>1839</v>
      </c>
      <c r="B3865" s="110" t="n">
        <v>0.486111111111111</v>
      </c>
      <c r="C3865" s="19" t="s">
        <v>12370</v>
      </c>
      <c r="D3865" s="19" t="s">
        <v>110</v>
      </c>
      <c r="E3865" s="19" t="s">
        <v>12371</v>
      </c>
      <c r="F3865" s="19" t="s">
        <v>1172</v>
      </c>
      <c r="G3865" s="19" t="n">
        <v>2500</v>
      </c>
      <c r="H3865" s="97"/>
      <c r="I3865" s="97"/>
      <c r="J3865" s="97"/>
      <c r="K3865" s="97"/>
      <c r="M3865" s="24" t="s">
        <v>12372</v>
      </c>
      <c r="N3865" s="97"/>
      <c r="O3865" s="660" t="s">
        <v>10478</v>
      </c>
      <c r="P3865" s="19" t="n">
        <v>1</v>
      </c>
      <c r="Q3865" s="15" t="s">
        <v>45</v>
      </c>
    </row>
    <row r="3866" customFormat="false" ht="122.35" hidden="false" customHeight="false" outlineLevel="0" collapsed="false">
      <c r="A3866" s="348" t="s">
        <v>1746</v>
      </c>
      <c r="B3866" s="150" t="n">
        <v>43385</v>
      </c>
      <c r="C3866" s="91" t="s">
        <v>12373</v>
      </c>
      <c r="D3866" s="19" t="s">
        <v>53</v>
      </c>
      <c r="E3866" s="91" t="s">
        <v>12374</v>
      </c>
      <c r="F3866" s="19" t="s">
        <v>8931</v>
      </c>
      <c r="G3866" s="19" t="n">
        <v>3800</v>
      </c>
      <c r="H3866" s="97"/>
      <c r="I3866" s="97"/>
      <c r="J3866" s="97"/>
      <c r="K3866" s="97"/>
      <c r="L3866" s="97"/>
      <c r="M3866" s="19" t="s">
        <v>12375</v>
      </c>
      <c r="N3866" s="150" t="n">
        <v>43383</v>
      </c>
      <c r="O3866" s="660" t="s">
        <v>10478</v>
      </c>
      <c r="P3866" s="19" t="n">
        <v>1</v>
      </c>
      <c r="Q3866" s="15" t="s">
        <v>45</v>
      </c>
    </row>
    <row r="3867" customFormat="false" ht="41.75" hidden="false" customHeight="false" outlineLevel="0" collapsed="false">
      <c r="A3867" s="348" t="s">
        <v>1696</v>
      </c>
      <c r="B3867" s="110" t="n">
        <v>0.513888888888889</v>
      </c>
      <c r="C3867" s="91" t="s">
        <v>12376</v>
      </c>
      <c r="D3867" s="19" t="s">
        <v>110</v>
      </c>
      <c r="E3867" s="19" t="s">
        <v>6542</v>
      </c>
      <c r="F3867" s="91" t="s">
        <v>12377</v>
      </c>
      <c r="G3867" s="19" t="n">
        <v>5000</v>
      </c>
      <c r="H3867" s="97"/>
      <c r="I3867" s="97"/>
      <c r="J3867" s="97"/>
      <c r="K3867" s="97"/>
      <c r="M3867" s="24" t="s">
        <v>12378</v>
      </c>
      <c r="N3867" s="20" t="n">
        <v>43381</v>
      </c>
      <c r="O3867" s="660" t="s">
        <v>10478</v>
      </c>
      <c r="P3867" s="19" t="n">
        <v>1</v>
      </c>
      <c r="Q3867" s="15" t="s">
        <v>45</v>
      </c>
    </row>
    <row r="3868" customFormat="false" ht="68.65" hidden="false" customHeight="false" outlineLevel="0" collapsed="false">
      <c r="A3868" s="348" t="s">
        <v>1758</v>
      </c>
      <c r="B3868" s="19" t="s">
        <v>1175</v>
      </c>
      <c r="C3868" s="91" t="s">
        <v>12379</v>
      </c>
      <c r="D3868" s="19" t="s">
        <v>53</v>
      </c>
      <c r="E3868" s="91" t="s">
        <v>12380</v>
      </c>
      <c r="F3868" s="19" t="s">
        <v>12381</v>
      </c>
      <c r="G3868" s="19" t="n">
        <v>2100</v>
      </c>
      <c r="H3868" s="97"/>
      <c r="I3868" s="97"/>
      <c r="J3868" s="97"/>
      <c r="K3868" s="97"/>
      <c r="L3868" s="97"/>
      <c r="M3868" s="19" t="s">
        <v>12382</v>
      </c>
      <c r="N3868" s="20" t="n">
        <v>43382</v>
      </c>
      <c r="O3868" s="660" t="s">
        <v>10478</v>
      </c>
      <c r="P3868" s="19" t="n">
        <v>1</v>
      </c>
      <c r="Q3868" s="15" t="s">
        <v>45</v>
      </c>
    </row>
    <row r="3869" customFormat="false" ht="108.95" hidden="false" customHeight="false" outlineLevel="0" collapsed="false">
      <c r="A3869" s="348" t="s">
        <v>1761</v>
      </c>
      <c r="B3869" s="19" t="s">
        <v>769</v>
      </c>
      <c r="C3869" s="91" t="s">
        <v>12383</v>
      </c>
      <c r="D3869" s="19" t="s">
        <v>53</v>
      </c>
      <c r="E3869" s="91" t="s">
        <v>12384</v>
      </c>
      <c r="F3869" s="19" t="s">
        <v>12385</v>
      </c>
      <c r="G3869" s="97"/>
      <c r="H3869" s="19" t="s">
        <v>12386</v>
      </c>
      <c r="I3869" s="97"/>
      <c r="J3869" s="97"/>
      <c r="K3869" s="97"/>
      <c r="L3869" s="97"/>
      <c r="M3869" s="97"/>
      <c r="N3869" s="150"/>
      <c r="O3869" s="491" t="s">
        <v>748</v>
      </c>
      <c r="P3869" s="19" t="n">
        <v>1</v>
      </c>
      <c r="Q3869" s="15" t="s">
        <v>45</v>
      </c>
    </row>
    <row r="3870" customFormat="false" ht="41.75" hidden="false" customHeight="false" outlineLevel="0" collapsed="false">
      <c r="A3870" s="348" t="s">
        <v>1765</v>
      </c>
      <c r="B3870" s="110" t="n">
        <v>0.520833333333333</v>
      </c>
      <c r="C3870" s="91" t="s">
        <v>12387</v>
      </c>
      <c r="D3870" s="19" t="s">
        <v>11567</v>
      </c>
      <c r="E3870" s="779" t="s">
        <v>12388</v>
      </c>
      <c r="F3870" s="19" t="s">
        <v>12389</v>
      </c>
      <c r="G3870" s="19" t="n">
        <v>4100</v>
      </c>
      <c r="H3870" s="97"/>
      <c r="I3870" s="97"/>
      <c r="J3870" s="97"/>
      <c r="K3870" s="97"/>
      <c r="L3870" s="97"/>
      <c r="M3870" s="19" t="s">
        <v>9650</v>
      </c>
      <c r="N3870" s="150" t="n">
        <v>43383</v>
      </c>
      <c r="O3870" s="660" t="s">
        <v>12390</v>
      </c>
      <c r="P3870" s="97"/>
      <c r="Q3870" s="15" t="s">
        <v>45</v>
      </c>
    </row>
    <row r="3871" customFormat="false" ht="13.8" hidden="false" customHeight="false" outlineLevel="0" collapsed="false">
      <c r="A3871" s="348" t="s">
        <v>4300</v>
      </c>
      <c r="B3871" s="19" t="s">
        <v>464</v>
      </c>
      <c r="C3871" s="19" t="s">
        <v>12391</v>
      </c>
      <c r="D3871" s="19" t="s">
        <v>11567</v>
      </c>
      <c r="E3871" s="19" t="s">
        <v>12392</v>
      </c>
      <c r="F3871" s="19" t="s">
        <v>12393</v>
      </c>
      <c r="G3871" s="97"/>
      <c r="H3871" s="97"/>
      <c r="I3871" s="97"/>
      <c r="J3871" s="97"/>
      <c r="K3871" s="97"/>
      <c r="L3871" s="97"/>
      <c r="M3871" s="97"/>
      <c r="N3871" s="97"/>
      <c r="O3871" s="122" t="s">
        <v>12394</v>
      </c>
      <c r="P3871" s="19" t="n">
        <v>1</v>
      </c>
      <c r="Q3871" s="15" t="s">
        <v>45</v>
      </c>
    </row>
    <row r="3872" customFormat="false" ht="116.4" hidden="false" customHeight="false" outlineLevel="0" collapsed="false">
      <c r="A3872" s="348" t="s">
        <v>4304</v>
      </c>
      <c r="B3872" s="19" t="s">
        <v>141</v>
      </c>
      <c r="C3872" s="91" t="s">
        <v>12395</v>
      </c>
      <c r="D3872" s="19" t="s">
        <v>53</v>
      </c>
      <c r="E3872" s="91" t="s">
        <v>12396</v>
      </c>
      <c r="F3872" s="19" t="s">
        <v>7055</v>
      </c>
      <c r="G3872" s="19" t="s">
        <v>4506</v>
      </c>
      <c r="H3872" s="97"/>
      <c r="I3872" s="97"/>
      <c r="J3872" s="97"/>
      <c r="K3872" s="97"/>
      <c r="L3872" s="97"/>
      <c r="M3872" s="97"/>
      <c r="N3872" s="97"/>
      <c r="O3872" s="696" t="s">
        <v>12397</v>
      </c>
      <c r="P3872" s="19" t="n">
        <v>1</v>
      </c>
      <c r="Q3872" s="15" t="s">
        <v>45</v>
      </c>
    </row>
    <row r="3873" customFormat="false" ht="22.05" hidden="false" customHeight="false" outlineLevel="0" collapsed="false">
      <c r="A3873" s="348" t="s">
        <v>4309</v>
      </c>
      <c r="B3873" s="19" t="s">
        <v>12398</v>
      </c>
      <c r="C3873" s="19" t="s">
        <v>12399</v>
      </c>
      <c r="D3873" s="19" t="s">
        <v>11567</v>
      </c>
      <c r="E3873" s="19" t="s">
        <v>12400</v>
      </c>
      <c r="F3873" s="97"/>
      <c r="G3873" s="19" t="s">
        <v>1042</v>
      </c>
      <c r="H3873" s="97"/>
      <c r="I3873" s="97"/>
      <c r="J3873" s="97"/>
      <c r="K3873" s="97"/>
      <c r="L3873" s="97"/>
      <c r="M3873" s="97"/>
      <c r="N3873" s="97"/>
      <c r="O3873" s="491" t="s">
        <v>12401</v>
      </c>
      <c r="P3873" s="19" t="n">
        <v>1</v>
      </c>
      <c r="Q3873" s="15" t="s">
        <v>45</v>
      </c>
    </row>
    <row r="3874" customFormat="false" ht="67.15" hidden="false" customHeight="false" outlineLevel="0" collapsed="false">
      <c r="A3874" s="348" t="s">
        <v>1781</v>
      </c>
      <c r="B3874" s="19" t="s">
        <v>149</v>
      </c>
      <c r="C3874" s="363" t="s">
        <v>12402</v>
      </c>
      <c r="D3874" s="19" t="s">
        <v>53</v>
      </c>
      <c r="E3874" s="91" t="s">
        <v>12403</v>
      </c>
      <c r="F3874" s="19" t="s">
        <v>102</v>
      </c>
      <c r="G3874" s="19" t="s">
        <v>506</v>
      </c>
      <c r="H3874" s="97"/>
      <c r="I3874" s="97"/>
      <c r="J3874" s="97"/>
      <c r="K3874" s="97"/>
      <c r="L3874" s="97"/>
      <c r="M3874" s="97"/>
      <c r="N3874" s="97"/>
      <c r="O3874" s="460" t="s">
        <v>12404</v>
      </c>
      <c r="P3874" s="490" t="s">
        <v>12405</v>
      </c>
      <c r="Q3874" s="15" t="s">
        <v>45</v>
      </c>
    </row>
    <row r="3875" customFormat="false" ht="37.3" hidden="false" customHeight="false" outlineLevel="0" collapsed="false">
      <c r="A3875" s="348" t="s">
        <v>1914</v>
      </c>
      <c r="B3875" s="150" t="n">
        <v>43386</v>
      </c>
      <c r="C3875" s="19" t="s">
        <v>12406</v>
      </c>
      <c r="D3875" s="19" t="s">
        <v>8766</v>
      </c>
      <c r="E3875" s="19" t="s">
        <v>12407</v>
      </c>
      <c r="F3875" s="19" t="s">
        <v>10490</v>
      </c>
      <c r="G3875" s="19" t="n">
        <v>3900</v>
      </c>
      <c r="H3875" s="97"/>
      <c r="I3875" s="97"/>
      <c r="J3875" s="97"/>
      <c r="K3875" s="97"/>
      <c r="L3875" s="97"/>
      <c r="M3875" s="19" t="s">
        <v>12408</v>
      </c>
      <c r="N3875" s="150" t="n">
        <v>43383</v>
      </c>
      <c r="O3875" s="780" t="s">
        <v>12409</v>
      </c>
      <c r="P3875" s="19" t="n">
        <v>1</v>
      </c>
      <c r="Q3875" s="15" t="s">
        <v>45</v>
      </c>
    </row>
    <row r="3876" customFormat="false" ht="41.75" hidden="false" customHeight="false" outlineLevel="0" collapsed="false">
      <c r="A3876" s="348" t="s">
        <v>1917</v>
      </c>
      <c r="B3876" s="19" t="s">
        <v>365</v>
      </c>
      <c r="C3876" s="19" t="s">
        <v>12410</v>
      </c>
      <c r="D3876" s="19" t="s">
        <v>53</v>
      </c>
      <c r="E3876" s="91" t="s">
        <v>12411</v>
      </c>
      <c r="F3876" s="97"/>
      <c r="G3876" s="97"/>
      <c r="H3876" s="97"/>
      <c r="I3876" s="97"/>
      <c r="J3876" s="97"/>
      <c r="K3876" s="97"/>
      <c r="L3876" s="97"/>
      <c r="M3876" s="97"/>
      <c r="N3876" s="97"/>
      <c r="O3876" s="503" t="s">
        <v>12412</v>
      </c>
      <c r="P3876" s="19" t="n">
        <v>1</v>
      </c>
      <c r="Q3876" s="15" t="s">
        <v>45</v>
      </c>
    </row>
    <row r="3877" customFormat="false" ht="55.2" hidden="false" customHeight="false" outlineLevel="0" collapsed="false">
      <c r="A3877" s="348" t="s">
        <v>3008</v>
      </c>
      <c r="B3877" s="19" t="s">
        <v>887</v>
      </c>
      <c r="C3877" s="19" t="s">
        <v>12413</v>
      </c>
      <c r="D3877" s="19" t="s">
        <v>11567</v>
      </c>
      <c r="E3877" s="19" t="s">
        <v>12414</v>
      </c>
      <c r="F3877" s="19" t="s">
        <v>12415</v>
      </c>
      <c r="G3877" s="19" t="s">
        <v>5533</v>
      </c>
      <c r="H3877" s="97"/>
      <c r="I3877" s="97"/>
      <c r="J3877" s="97"/>
      <c r="K3877" s="97"/>
      <c r="L3877" s="97"/>
      <c r="M3877" s="97"/>
      <c r="N3877" s="547"/>
      <c r="O3877" s="781" t="s">
        <v>12416</v>
      </c>
      <c r="P3877" s="19" t="n">
        <v>1</v>
      </c>
      <c r="Q3877" s="15" t="s">
        <v>45</v>
      </c>
    </row>
    <row r="3878" customFormat="false" ht="95.5" hidden="false" customHeight="false" outlineLevel="0" collapsed="false">
      <c r="A3878" s="121" t="s">
        <v>3012</v>
      </c>
      <c r="B3878" s="141" t="s">
        <v>154</v>
      </c>
      <c r="C3878" s="141" t="s">
        <v>12417</v>
      </c>
      <c r="D3878" s="141" t="s">
        <v>53</v>
      </c>
      <c r="E3878" s="95" t="s">
        <v>12418</v>
      </c>
      <c r="F3878" s="141" t="s">
        <v>5574</v>
      </c>
      <c r="G3878" s="141" t="s">
        <v>5018</v>
      </c>
      <c r="H3878" s="183"/>
      <c r="I3878" s="183"/>
      <c r="J3878" s="183"/>
      <c r="K3878" s="183"/>
      <c r="L3878" s="183"/>
      <c r="M3878" s="141" t="s">
        <v>12419</v>
      </c>
      <c r="N3878" s="453" t="n">
        <v>43384</v>
      </c>
      <c r="O3878" s="364" t="s">
        <v>12420</v>
      </c>
      <c r="P3878" s="19" t="n">
        <v>1</v>
      </c>
      <c r="Q3878" s="15" t="s">
        <v>45</v>
      </c>
    </row>
    <row r="3879" customFormat="false" ht="28.35" hidden="false" customHeight="false" outlineLevel="0" collapsed="false">
      <c r="A3879" s="348" t="s">
        <v>1798</v>
      </c>
      <c r="B3879" s="110" t="n">
        <v>0.576388888888889</v>
      </c>
      <c r="C3879" s="91" t="s">
        <v>12421</v>
      </c>
      <c r="D3879" s="19" t="s">
        <v>11567</v>
      </c>
      <c r="E3879" s="19" t="s">
        <v>12422</v>
      </c>
      <c r="F3879" s="97"/>
      <c r="G3879" s="97"/>
      <c r="H3879" s="97"/>
      <c r="I3879" s="97"/>
      <c r="J3879" s="97"/>
      <c r="K3879" s="97"/>
      <c r="L3879" s="97"/>
      <c r="M3879" s="97"/>
      <c r="N3879" s="97"/>
      <c r="O3879" s="122" t="s">
        <v>12423</v>
      </c>
      <c r="P3879" s="19" t="n">
        <v>1</v>
      </c>
      <c r="Q3879" s="15" t="s">
        <v>45</v>
      </c>
    </row>
    <row r="3880" customFormat="false" ht="28.35" hidden="false" customHeight="false" outlineLevel="0" collapsed="false">
      <c r="A3880" s="348" t="s">
        <v>1801</v>
      </c>
      <c r="B3880" s="19" t="s">
        <v>593</v>
      </c>
      <c r="C3880" s="19" t="s">
        <v>12424</v>
      </c>
      <c r="D3880" s="19" t="s">
        <v>53</v>
      </c>
      <c r="E3880" s="91" t="s">
        <v>12425</v>
      </c>
      <c r="F3880" s="97"/>
      <c r="G3880" s="97"/>
      <c r="H3880" s="97"/>
      <c r="I3880" s="97"/>
      <c r="J3880" s="97"/>
      <c r="K3880" s="97"/>
      <c r="L3880" s="97"/>
      <c r="M3880" s="97"/>
      <c r="N3880" s="97"/>
      <c r="O3880" s="782" t="s">
        <v>12426</v>
      </c>
      <c r="P3880" s="19" t="n">
        <v>1</v>
      </c>
      <c r="Q3880" s="15" t="s">
        <v>45</v>
      </c>
    </row>
    <row r="3881" customFormat="false" ht="41.75" hidden="false" customHeight="false" outlineLevel="0" collapsed="false">
      <c r="A3881" s="348" t="s">
        <v>3427</v>
      </c>
      <c r="B3881" s="150" t="n">
        <v>43448</v>
      </c>
      <c r="C3881" s="19" t="s">
        <v>12427</v>
      </c>
      <c r="D3881" s="19" t="s">
        <v>11567</v>
      </c>
      <c r="E3881" s="91" t="s">
        <v>12428</v>
      </c>
      <c r="F3881" s="19" t="s">
        <v>12429</v>
      </c>
      <c r="G3881" s="19" t="n">
        <v>10400</v>
      </c>
      <c r="H3881" s="97"/>
      <c r="I3881" s="97"/>
      <c r="J3881" s="97"/>
      <c r="K3881" s="97"/>
      <c r="L3881" s="97"/>
      <c r="M3881" s="19" t="s">
        <v>12430</v>
      </c>
      <c r="N3881" s="20" t="n">
        <v>43382</v>
      </c>
      <c r="O3881" s="410" t="s">
        <v>10478</v>
      </c>
      <c r="P3881" s="19" t="n">
        <v>1</v>
      </c>
      <c r="Q3881" s="15" t="s">
        <v>45</v>
      </c>
    </row>
    <row r="3882" customFormat="false" ht="162.65" hidden="false" customHeight="false" outlineLevel="0" collapsed="false">
      <c r="A3882" s="348" t="s">
        <v>3024</v>
      </c>
      <c r="B3882" s="19" t="s">
        <v>404</v>
      </c>
      <c r="C3882" s="19" t="s">
        <v>12431</v>
      </c>
      <c r="D3882" s="19" t="s">
        <v>53</v>
      </c>
      <c r="E3882" s="91" t="s">
        <v>12432</v>
      </c>
      <c r="F3882" s="19" t="s">
        <v>48</v>
      </c>
      <c r="G3882" s="223" t="n">
        <f aca="false">4400-500</f>
        <v>3900</v>
      </c>
      <c r="H3882" s="97"/>
      <c r="I3882" s="97"/>
      <c r="J3882" s="97"/>
      <c r="K3882" s="97"/>
      <c r="L3882" s="97"/>
      <c r="M3882" s="19" t="s">
        <v>12433</v>
      </c>
      <c r="N3882" s="20" t="n">
        <v>43382</v>
      </c>
      <c r="O3882" s="410" t="s">
        <v>10478</v>
      </c>
      <c r="P3882" s="19" t="n">
        <v>1</v>
      </c>
      <c r="Q3882" s="15" t="s">
        <v>45</v>
      </c>
    </row>
    <row r="3883" customFormat="false" ht="17.9" hidden="false" customHeight="false" outlineLevel="0" collapsed="false">
      <c r="A3883" s="348" t="s">
        <v>3028</v>
      </c>
      <c r="B3883" s="20" t="n">
        <v>43146</v>
      </c>
      <c r="C3883" s="363" t="s">
        <v>12434</v>
      </c>
      <c r="D3883" s="19" t="s">
        <v>53</v>
      </c>
      <c r="E3883" s="19" t="s">
        <v>12435</v>
      </c>
      <c r="F3883" s="97"/>
      <c r="G3883" s="97"/>
      <c r="H3883" s="97"/>
      <c r="I3883" s="97"/>
      <c r="J3883" s="97"/>
      <c r="K3883" s="97"/>
      <c r="L3883" s="97"/>
      <c r="M3883" s="97"/>
      <c r="N3883" s="97"/>
      <c r="O3883" s="422" t="s">
        <v>600</v>
      </c>
      <c r="P3883" s="19" t="n">
        <v>1</v>
      </c>
      <c r="Q3883" s="15" t="s">
        <v>45</v>
      </c>
    </row>
    <row r="3884" customFormat="false" ht="22.05" hidden="false" customHeight="false" outlineLevel="0" collapsed="false">
      <c r="A3884" s="348" t="s">
        <v>3031</v>
      </c>
      <c r="B3884" s="19" t="s">
        <v>404</v>
      </c>
      <c r="C3884" s="19" t="s">
        <v>12436</v>
      </c>
      <c r="D3884" s="19" t="s">
        <v>53</v>
      </c>
      <c r="E3884" s="19" t="s">
        <v>12437</v>
      </c>
      <c r="F3884" s="97"/>
      <c r="G3884" s="97"/>
      <c r="H3884" s="97"/>
      <c r="I3884" s="97"/>
      <c r="J3884" s="97"/>
      <c r="K3884" s="97"/>
      <c r="L3884" s="97"/>
      <c r="M3884" s="97"/>
      <c r="N3884" s="97"/>
      <c r="O3884" s="491" t="s">
        <v>12401</v>
      </c>
      <c r="P3884" s="19" t="n">
        <v>1</v>
      </c>
      <c r="Q3884" s="15" t="s">
        <v>45</v>
      </c>
    </row>
    <row r="3885" customFormat="false" ht="68.65" hidden="false" customHeight="false" outlineLevel="0" collapsed="false">
      <c r="A3885" s="348" t="s">
        <v>3037</v>
      </c>
      <c r="B3885" s="19" t="s">
        <v>810</v>
      </c>
      <c r="C3885" s="363" t="s">
        <v>12438</v>
      </c>
      <c r="D3885" s="19" t="s">
        <v>53</v>
      </c>
      <c r="E3885" s="91" t="s">
        <v>12439</v>
      </c>
      <c r="F3885" s="91" t="s">
        <v>12440</v>
      </c>
      <c r="G3885" s="97"/>
      <c r="H3885" s="19" t="n">
        <v>10200</v>
      </c>
      <c r="I3885" s="97"/>
      <c r="J3885" s="97"/>
      <c r="K3885" s="97"/>
      <c r="L3885" s="97"/>
      <c r="M3885" s="19" t="s">
        <v>12441</v>
      </c>
      <c r="N3885" s="150" t="n">
        <v>43385</v>
      </c>
      <c r="O3885" s="783" t="s">
        <v>12442</v>
      </c>
      <c r="P3885" s="19" t="n">
        <v>1</v>
      </c>
      <c r="Q3885" s="15" t="s">
        <v>45</v>
      </c>
    </row>
    <row r="3886" customFormat="false" ht="17.9" hidden="false" customHeight="false" outlineLevel="0" collapsed="false">
      <c r="A3886" s="348" t="s">
        <v>3043</v>
      </c>
      <c r="B3886" s="110" t="n">
        <v>0.643055555555556</v>
      </c>
      <c r="C3886" s="19" t="s">
        <v>12443</v>
      </c>
      <c r="D3886" s="19" t="s">
        <v>11567</v>
      </c>
      <c r="E3886" s="19" t="s">
        <v>12444</v>
      </c>
      <c r="F3886" s="19" t="s">
        <v>12445</v>
      </c>
      <c r="G3886" s="19" t="s">
        <v>5533</v>
      </c>
      <c r="H3886" s="97"/>
      <c r="I3886" s="97"/>
      <c r="J3886" s="97"/>
      <c r="K3886" s="97"/>
      <c r="L3886" s="97"/>
      <c r="M3886" s="97"/>
      <c r="N3886" s="97"/>
      <c r="O3886" s="460" t="s">
        <v>12446</v>
      </c>
      <c r="P3886" s="19" t="n">
        <v>1</v>
      </c>
      <c r="Q3886" s="15" t="s">
        <v>45</v>
      </c>
    </row>
    <row r="3887" customFormat="false" ht="22.35" hidden="false" customHeight="false" outlineLevel="0" collapsed="false">
      <c r="A3887" s="348" t="s">
        <v>3047</v>
      </c>
      <c r="B3887" s="110" t="n">
        <v>0.643055555555556</v>
      </c>
      <c r="C3887" s="19" t="s">
        <v>12447</v>
      </c>
      <c r="D3887" s="19" t="s">
        <v>110</v>
      </c>
      <c r="E3887" s="19" t="s">
        <v>129</v>
      </c>
      <c r="F3887" s="19" t="s">
        <v>2925</v>
      </c>
      <c r="G3887" s="19" t="n">
        <v>2500</v>
      </c>
      <c r="H3887" s="97"/>
      <c r="I3887" s="97"/>
      <c r="J3887" s="97"/>
      <c r="K3887" s="97"/>
      <c r="M3887" s="24" t="s">
        <v>12448</v>
      </c>
      <c r="N3887" s="20" t="n">
        <v>43381</v>
      </c>
      <c r="O3887" s="660" t="s">
        <v>10478</v>
      </c>
      <c r="P3887" s="19" t="n">
        <v>1</v>
      </c>
      <c r="Q3887" s="15" t="s">
        <v>45</v>
      </c>
    </row>
    <row r="3888" customFormat="false" ht="22.35" hidden="false" customHeight="false" outlineLevel="0" collapsed="false">
      <c r="A3888" s="348" t="s">
        <v>3053</v>
      </c>
      <c r="B3888" s="110" t="n">
        <v>0.659722222222222</v>
      </c>
      <c r="C3888" s="19" t="s">
        <v>12449</v>
      </c>
      <c r="D3888" s="19" t="s">
        <v>11567</v>
      </c>
      <c r="E3888" s="19" t="s">
        <v>12450</v>
      </c>
      <c r="F3888" s="19" t="s">
        <v>12451</v>
      </c>
      <c r="G3888" s="19" t="n">
        <v>4100</v>
      </c>
      <c r="H3888" s="97"/>
      <c r="I3888" s="97"/>
      <c r="J3888" s="97"/>
      <c r="K3888" s="97"/>
      <c r="L3888" s="97"/>
      <c r="M3888" s="19" t="s">
        <v>12452</v>
      </c>
      <c r="N3888" s="20" t="n">
        <v>43382</v>
      </c>
      <c r="O3888" s="660" t="s">
        <v>10478</v>
      </c>
      <c r="P3888" s="97"/>
      <c r="Q3888" s="15" t="s">
        <v>45</v>
      </c>
    </row>
    <row r="3889" customFormat="false" ht="82.05" hidden="false" customHeight="false" outlineLevel="0" collapsed="false">
      <c r="A3889" s="348" t="s">
        <v>3058</v>
      </c>
      <c r="B3889" s="19" t="s">
        <v>848</v>
      </c>
      <c r="C3889" s="91" t="s">
        <v>12453</v>
      </c>
      <c r="D3889" s="19" t="s">
        <v>12454</v>
      </c>
      <c r="E3889" s="91" t="s">
        <v>12455</v>
      </c>
      <c r="F3889" s="19" t="s">
        <v>4415</v>
      </c>
      <c r="G3889" s="19" t="n">
        <v>3000</v>
      </c>
      <c r="H3889" s="97"/>
      <c r="I3889" s="97"/>
      <c r="J3889" s="97"/>
      <c r="K3889" s="97"/>
      <c r="M3889" s="24" t="s">
        <v>12456</v>
      </c>
      <c r="N3889" s="150" t="n">
        <v>43386</v>
      </c>
      <c r="O3889" s="660" t="s">
        <v>12457</v>
      </c>
      <c r="P3889" s="19" t="n">
        <v>1</v>
      </c>
      <c r="Q3889" s="15" t="s">
        <v>45</v>
      </c>
    </row>
    <row r="3890" customFormat="false" ht="13.8" hidden="false" customHeight="false" outlineLevel="0" collapsed="false">
      <c r="A3890" s="348" t="s">
        <v>3062</v>
      </c>
      <c r="B3890" s="110" t="n">
        <v>0.711805555555556</v>
      </c>
      <c r="C3890" s="19" t="s">
        <v>12458</v>
      </c>
      <c r="D3890" s="19" t="s">
        <v>11640</v>
      </c>
      <c r="E3890" s="19" t="s">
        <v>12459</v>
      </c>
      <c r="F3890" s="97"/>
      <c r="G3890" s="97"/>
      <c r="H3890" s="97"/>
      <c r="I3890" s="97"/>
      <c r="J3890" s="97"/>
      <c r="K3890" s="97"/>
      <c r="L3890" s="97"/>
      <c r="M3890" s="97"/>
      <c r="N3890" s="97"/>
      <c r="O3890" s="122" t="s">
        <v>12460</v>
      </c>
      <c r="P3890" s="97"/>
      <c r="Q3890" s="15" t="s">
        <v>45</v>
      </c>
    </row>
    <row r="3891" customFormat="false" ht="17.9" hidden="false" customHeight="false" outlineLevel="0" collapsed="false">
      <c r="A3891" s="348" t="s">
        <v>3067</v>
      </c>
      <c r="B3891" s="19" t="s">
        <v>2503</v>
      </c>
      <c r="C3891" s="19" t="s">
        <v>12461</v>
      </c>
      <c r="D3891" s="19" t="s">
        <v>12462</v>
      </c>
      <c r="E3891" s="19" t="s">
        <v>12463</v>
      </c>
      <c r="F3891" s="19" t="s">
        <v>12464</v>
      </c>
      <c r="G3891" s="19"/>
      <c r="H3891" s="19" t="n">
        <v>11000</v>
      </c>
      <c r="I3891" s="19"/>
      <c r="J3891" s="19"/>
      <c r="K3891" s="19"/>
      <c r="L3891" s="19"/>
      <c r="M3891" s="19" t="s">
        <v>12465</v>
      </c>
      <c r="N3891" s="150" t="n">
        <v>43383</v>
      </c>
      <c r="O3891" s="783" t="s">
        <v>12466</v>
      </c>
      <c r="P3891" s="97"/>
      <c r="Q3891" s="15" t="s">
        <v>45</v>
      </c>
    </row>
    <row r="3892" customFormat="false" ht="13.8" hidden="false" customHeight="false" outlineLevel="0" collapsed="false">
      <c r="A3892" s="348" t="s">
        <v>3075</v>
      </c>
      <c r="B3892" s="110" t="n">
        <v>0.790972222222222</v>
      </c>
      <c r="C3892" s="440" t="s">
        <v>12467</v>
      </c>
      <c r="D3892" s="19" t="s">
        <v>11567</v>
      </c>
      <c r="E3892" s="19" t="s">
        <v>12468</v>
      </c>
      <c r="F3892" s="19" t="s">
        <v>48</v>
      </c>
      <c r="G3892" s="97"/>
      <c r="H3892" s="97"/>
      <c r="I3892" s="97"/>
      <c r="J3892" s="97"/>
      <c r="K3892" s="97"/>
      <c r="L3892" s="97"/>
      <c r="M3892" s="97"/>
      <c r="N3892" s="97"/>
      <c r="O3892" s="191" t="s">
        <v>12469</v>
      </c>
      <c r="P3892" s="97"/>
      <c r="Q3892" s="15" t="s">
        <v>45</v>
      </c>
    </row>
    <row r="3893" customFormat="false" ht="79.85" hidden="false" customHeight="false" outlineLevel="0" collapsed="false">
      <c r="A3893" s="3" t="s">
        <v>34</v>
      </c>
      <c r="B3893" s="59" t="s">
        <v>1</v>
      </c>
      <c r="C3893" s="4" t="s">
        <v>35</v>
      </c>
      <c r="D3893" s="4" t="s">
        <v>3</v>
      </c>
      <c r="E3893" s="4" t="s">
        <v>1021</v>
      </c>
      <c r="F3893" s="5" t="s">
        <v>10096</v>
      </c>
      <c r="G3893" s="4" t="s">
        <v>38</v>
      </c>
      <c r="H3893" s="6" t="s">
        <v>39</v>
      </c>
      <c r="I3893" s="6"/>
      <c r="J3893" s="6"/>
      <c r="K3893" s="6" t="s">
        <v>40</v>
      </c>
      <c r="L3893" s="6"/>
      <c r="M3893" s="4" t="s">
        <v>41</v>
      </c>
      <c r="N3893" s="6" t="s">
        <v>42</v>
      </c>
      <c r="O3893" s="370" t="s">
        <v>43</v>
      </c>
      <c r="P3893" s="4" t="s">
        <v>44</v>
      </c>
      <c r="Q3893" s="15" t="s">
        <v>45</v>
      </c>
    </row>
    <row r="3894" customFormat="false" ht="15" hidden="false" customHeight="false" outlineLevel="0" collapsed="false">
      <c r="A3894" s="105" t="n">
        <v>43382</v>
      </c>
      <c r="B3894" s="777" t="s">
        <v>260</v>
      </c>
      <c r="C3894" s="9"/>
      <c r="D3894" s="9"/>
      <c r="E3894" s="10"/>
      <c r="F3894" s="11" t="n">
        <f aca="false">G3894+H3894+K3925</f>
        <v>68700</v>
      </c>
      <c r="G3894" s="12" t="n">
        <f aca="false">SUM(G3895:G3918)</f>
        <v>19700</v>
      </c>
      <c r="H3894" s="115" t="n">
        <f aca="false">SUM(H3895:H3918)</f>
        <v>49000</v>
      </c>
      <c r="I3894" s="12"/>
      <c r="J3894" s="12"/>
      <c r="K3894" s="12" t="n">
        <f aca="false">SUM(K3895:K17818)</f>
        <v>147137623200</v>
      </c>
      <c r="L3894" s="12"/>
      <c r="M3894" s="466"/>
      <c r="N3894" s="466"/>
      <c r="O3894" s="9"/>
      <c r="P3894" s="12" t="n">
        <f aca="false">SUM(P3895:P25843)</f>
        <v>5.90370377940959E+019</v>
      </c>
      <c r="Q3894" s="15" t="s">
        <v>45</v>
      </c>
    </row>
    <row r="3895" customFormat="false" ht="82.05" hidden="false" customHeight="false" outlineLevel="0" collapsed="false">
      <c r="A3895" s="348" t="s">
        <v>12311</v>
      </c>
      <c r="B3895" s="19" t="s">
        <v>5393</v>
      </c>
      <c r="C3895" s="363" t="s">
        <v>12470</v>
      </c>
      <c r="D3895" s="19" t="s">
        <v>53</v>
      </c>
      <c r="E3895" s="91" t="s">
        <v>12471</v>
      </c>
      <c r="F3895" s="19" t="s">
        <v>12472</v>
      </c>
      <c r="G3895" s="19" t="n">
        <v>4200</v>
      </c>
      <c r="H3895" s="97"/>
      <c r="I3895" s="97"/>
      <c r="J3895" s="97"/>
      <c r="K3895" s="97"/>
      <c r="L3895" s="97"/>
      <c r="M3895" s="19" t="s">
        <v>12473</v>
      </c>
      <c r="N3895" s="150" t="n">
        <v>43384</v>
      </c>
      <c r="O3895" s="660" t="s">
        <v>10478</v>
      </c>
      <c r="P3895" s="19" t="n">
        <v>1</v>
      </c>
      <c r="Q3895" s="15" t="s">
        <v>45</v>
      </c>
    </row>
    <row r="3896" customFormat="false" ht="135.8" hidden="false" customHeight="false" outlineLevel="0" collapsed="false">
      <c r="A3896" s="348" t="s">
        <v>1814</v>
      </c>
      <c r="B3896" s="19" t="s">
        <v>1715</v>
      </c>
      <c r="C3896" s="451" t="s">
        <v>12474</v>
      </c>
      <c r="D3896" s="19" t="s">
        <v>53</v>
      </c>
      <c r="E3896" s="91" t="s">
        <v>12475</v>
      </c>
      <c r="F3896" s="19" t="s">
        <v>48</v>
      </c>
      <c r="G3896" s="19" t="n">
        <v>2900</v>
      </c>
      <c r="H3896" s="97"/>
      <c r="I3896" s="97"/>
      <c r="J3896" s="97"/>
      <c r="K3896" s="97"/>
      <c r="L3896" s="97"/>
      <c r="M3896" s="19" t="s">
        <v>12476</v>
      </c>
      <c r="N3896" s="20" t="n">
        <v>43382</v>
      </c>
      <c r="O3896" s="660" t="s">
        <v>10478</v>
      </c>
      <c r="P3896" s="19" t="n">
        <v>1</v>
      </c>
      <c r="Q3896" s="15" t="s">
        <v>45</v>
      </c>
    </row>
    <row r="3897" customFormat="false" ht="68.65" hidden="false" customHeight="false" outlineLevel="0" collapsed="false">
      <c r="A3897" s="348" t="s">
        <v>1819</v>
      </c>
      <c r="B3897" s="19" t="s">
        <v>4250</v>
      </c>
      <c r="C3897" s="19" t="s">
        <v>12477</v>
      </c>
      <c r="D3897" s="19" t="s">
        <v>53</v>
      </c>
      <c r="E3897" s="91" t="s">
        <v>12478</v>
      </c>
      <c r="F3897" s="19" t="s">
        <v>5986</v>
      </c>
      <c r="G3897" s="19" t="s">
        <v>12479</v>
      </c>
      <c r="H3897" s="97"/>
      <c r="I3897" s="97"/>
      <c r="J3897" s="97"/>
      <c r="K3897" s="97"/>
      <c r="L3897" s="97"/>
      <c r="M3897" s="97"/>
      <c r="N3897" s="97"/>
      <c r="O3897" s="337" t="s">
        <v>12480</v>
      </c>
      <c r="P3897" s="19" t="n">
        <v>1</v>
      </c>
      <c r="Q3897" s="15" t="s">
        <v>45</v>
      </c>
    </row>
    <row r="3898" customFormat="false" ht="43.25" hidden="false" customHeight="false" outlineLevel="0" collapsed="false">
      <c r="A3898" s="354" t="s">
        <v>1673</v>
      </c>
      <c r="B3898" s="350" t="n">
        <v>43322</v>
      </c>
      <c r="C3898" s="191" t="s">
        <v>12481</v>
      </c>
      <c r="D3898" s="191" t="s">
        <v>11567</v>
      </c>
      <c r="E3898" s="191" t="s">
        <v>12482</v>
      </c>
      <c r="F3898" s="191" t="s">
        <v>11496</v>
      </c>
      <c r="G3898" s="191" t="s">
        <v>2808</v>
      </c>
      <c r="H3898" s="351"/>
      <c r="I3898" s="351"/>
      <c r="J3898" s="351"/>
      <c r="K3898" s="351"/>
      <c r="L3898" s="351"/>
      <c r="M3898" s="191" t="s">
        <v>12483</v>
      </c>
      <c r="N3898" s="350" t="n">
        <v>43382</v>
      </c>
      <c r="O3898" s="675" t="s">
        <v>12484</v>
      </c>
      <c r="P3898" s="191" t="n">
        <v>1</v>
      </c>
      <c r="Q3898" s="15" t="s">
        <v>45</v>
      </c>
      <c r="R3898" s="397"/>
      <c r="S3898" s="397"/>
      <c r="T3898" s="397"/>
      <c r="U3898" s="397"/>
      <c r="V3898" s="397"/>
      <c r="W3898" s="397"/>
      <c r="X3898" s="397"/>
      <c r="Y3898" s="397"/>
      <c r="Z3898" s="397"/>
      <c r="AA3898" s="397"/>
      <c r="AB3898" s="397"/>
      <c r="AC3898" s="397"/>
      <c r="AD3898" s="397"/>
      <c r="AE3898" s="397"/>
      <c r="AF3898" s="397"/>
      <c r="AG3898" s="397"/>
      <c r="AH3898" s="397"/>
      <c r="AI3898" s="397"/>
      <c r="AJ3898" s="397"/>
      <c r="AK3898" s="397"/>
    </row>
    <row r="3899" customFormat="false" ht="41.75" hidden="false" customHeight="false" outlineLevel="0" collapsed="false">
      <c r="A3899" s="348" t="s">
        <v>1678</v>
      </c>
      <c r="B3899" s="97"/>
      <c r="C3899" s="91" t="s">
        <v>12485</v>
      </c>
      <c r="D3899" s="19" t="s">
        <v>1308</v>
      </c>
      <c r="E3899" s="19" t="s">
        <v>12486</v>
      </c>
      <c r="F3899" s="19" t="s">
        <v>12487</v>
      </c>
      <c r="G3899" s="19" t="n">
        <v>5100</v>
      </c>
      <c r="H3899" s="97"/>
      <c r="I3899" s="97"/>
      <c r="J3899" s="97"/>
      <c r="K3899" s="97"/>
      <c r="L3899" s="97"/>
      <c r="M3899" s="19" t="s">
        <v>12488</v>
      </c>
      <c r="N3899" s="20" t="n">
        <v>43382</v>
      </c>
      <c r="O3899" s="660" t="s">
        <v>10478</v>
      </c>
      <c r="P3899" s="19" t="n">
        <v>1</v>
      </c>
      <c r="Q3899" s="15" t="s">
        <v>45</v>
      </c>
    </row>
    <row r="3900" customFormat="false" ht="50.7" hidden="false" customHeight="false" outlineLevel="0" collapsed="false">
      <c r="A3900" s="348" t="s">
        <v>1732</v>
      </c>
      <c r="B3900" s="19" t="s">
        <v>9524</v>
      </c>
      <c r="C3900" s="19" t="s">
        <v>12489</v>
      </c>
      <c r="D3900" s="19" t="s">
        <v>11567</v>
      </c>
      <c r="E3900" s="19" t="s">
        <v>12490</v>
      </c>
      <c r="F3900" s="19" t="s">
        <v>12491</v>
      </c>
      <c r="G3900" s="91" t="s">
        <v>4928</v>
      </c>
      <c r="H3900" s="97"/>
      <c r="I3900" s="97"/>
      <c r="J3900" s="97"/>
      <c r="K3900" s="97"/>
      <c r="L3900" s="97"/>
      <c r="M3900" s="97"/>
      <c r="N3900" s="97"/>
      <c r="O3900" s="696" t="s">
        <v>12492</v>
      </c>
      <c r="P3900" s="19" t="n">
        <v>1</v>
      </c>
      <c r="Q3900" s="15" t="s">
        <v>45</v>
      </c>
    </row>
    <row r="3901" customFormat="false" ht="95.5" hidden="false" customHeight="false" outlineLevel="0" collapsed="false">
      <c r="A3901" s="348" t="s">
        <v>1833</v>
      </c>
      <c r="B3901" s="19" t="s">
        <v>457</v>
      </c>
      <c r="C3901" s="91" t="s">
        <v>12493</v>
      </c>
      <c r="D3901" s="19" t="s">
        <v>53</v>
      </c>
      <c r="E3901" s="91" t="s">
        <v>12494</v>
      </c>
      <c r="F3901" s="19" t="s">
        <v>48</v>
      </c>
      <c r="G3901" s="19" t="n">
        <v>3100</v>
      </c>
      <c r="H3901" s="97"/>
      <c r="I3901" s="97"/>
      <c r="J3901" s="97"/>
      <c r="K3901" s="97"/>
      <c r="L3901" s="97"/>
      <c r="M3901" s="19" t="s">
        <v>12495</v>
      </c>
      <c r="N3901" s="150" t="n">
        <v>43383</v>
      </c>
      <c r="O3901" s="660" t="s">
        <v>10478</v>
      </c>
      <c r="P3901" s="19" t="n">
        <v>1</v>
      </c>
      <c r="Q3901" s="15" t="s">
        <v>45</v>
      </c>
    </row>
    <row r="3902" customFormat="false" ht="41.75" hidden="false" customHeight="false" outlineLevel="0" collapsed="false">
      <c r="A3902" s="348" t="s">
        <v>1839</v>
      </c>
      <c r="B3902" s="20" t="n">
        <v>43201</v>
      </c>
      <c r="C3902" s="19" t="s">
        <v>12496</v>
      </c>
      <c r="D3902" s="19" t="s">
        <v>11567</v>
      </c>
      <c r="E3902" s="91" t="s">
        <v>12497</v>
      </c>
      <c r="F3902" s="170" t="s">
        <v>12498</v>
      </c>
      <c r="G3902" s="19"/>
      <c r="H3902" s="19" t="n">
        <v>49000</v>
      </c>
      <c r="I3902" s="97"/>
      <c r="J3902" s="97"/>
      <c r="K3902" s="97"/>
      <c r="L3902" s="97"/>
      <c r="M3902" s="19" t="s">
        <v>12499</v>
      </c>
      <c r="N3902" s="150" t="n">
        <v>43383</v>
      </c>
      <c r="O3902" s="660" t="s">
        <v>12500</v>
      </c>
      <c r="P3902" s="19" t="n">
        <v>1</v>
      </c>
      <c r="Q3902" s="15" t="s">
        <v>45</v>
      </c>
    </row>
    <row r="3903" customFormat="false" ht="44" hidden="false" customHeight="false" outlineLevel="0" collapsed="false">
      <c r="A3903" s="348" t="s">
        <v>1746</v>
      </c>
      <c r="B3903" s="110" t="n">
        <v>0.486805555555556</v>
      </c>
      <c r="C3903" s="363" t="s">
        <v>12501</v>
      </c>
      <c r="D3903" s="19" t="s">
        <v>11567</v>
      </c>
      <c r="E3903" s="97"/>
      <c r="F3903" s="19" t="s">
        <v>48</v>
      </c>
      <c r="G3903" s="97"/>
      <c r="H3903" s="97"/>
      <c r="I3903" s="97"/>
      <c r="J3903" s="97"/>
      <c r="K3903" s="97"/>
      <c r="L3903" s="97"/>
      <c r="M3903" s="97"/>
      <c r="N3903" s="97"/>
      <c r="O3903" s="435" t="s">
        <v>12502</v>
      </c>
      <c r="P3903" s="19" t="n">
        <v>1</v>
      </c>
      <c r="Q3903" s="15" t="s">
        <v>45</v>
      </c>
    </row>
    <row r="3904" customFormat="false" ht="88.05" hidden="false" customHeight="false" outlineLevel="0" collapsed="false">
      <c r="A3904" s="348" t="s">
        <v>1696</v>
      </c>
      <c r="B3904" s="110" t="n">
        <v>0.49375</v>
      </c>
      <c r="C3904" s="363" t="s">
        <v>12503</v>
      </c>
      <c r="D3904" s="19" t="s">
        <v>53</v>
      </c>
      <c r="E3904" s="91" t="s">
        <v>12504</v>
      </c>
      <c r="F3904" s="19" t="s">
        <v>12505</v>
      </c>
      <c r="G3904" s="19" t="s">
        <v>550</v>
      </c>
      <c r="H3904" s="97"/>
      <c r="I3904" s="97"/>
      <c r="J3904" s="97"/>
      <c r="K3904" s="97"/>
      <c r="L3904" s="97"/>
      <c r="M3904" s="97"/>
      <c r="N3904" s="97"/>
      <c r="O3904" s="338" t="s">
        <v>12506</v>
      </c>
      <c r="P3904" s="490" t="s">
        <v>12507</v>
      </c>
      <c r="Q3904" s="15" t="s">
        <v>45</v>
      </c>
    </row>
    <row r="3905" customFormat="false" ht="43.25" hidden="false" customHeight="false" outlineLevel="0" collapsed="false">
      <c r="A3905" s="354" t="s">
        <v>1758</v>
      </c>
      <c r="B3905" s="191" t="s">
        <v>354</v>
      </c>
      <c r="C3905" s="191" t="s">
        <v>12508</v>
      </c>
      <c r="D3905" s="191" t="s">
        <v>11567</v>
      </c>
      <c r="E3905" s="191" t="s">
        <v>12509</v>
      </c>
      <c r="F3905" s="191" t="s">
        <v>12510</v>
      </c>
      <c r="G3905" s="191" t="s">
        <v>1107</v>
      </c>
      <c r="H3905" s="351"/>
      <c r="I3905" s="351"/>
      <c r="J3905" s="351"/>
      <c r="K3905" s="351"/>
      <c r="L3905" s="351"/>
      <c r="M3905" s="191" t="s">
        <v>12511</v>
      </c>
      <c r="N3905" s="367" t="n">
        <v>43383</v>
      </c>
      <c r="O3905" s="675" t="s">
        <v>12512</v>
      </c>
      <c r="P3905" s="191" t="n">
        <v>1</v>
      </c>
      <c r="Q3905" s="15" t="s">
        <v>45</v>
      </c>
      <c r="R3905" s="397"/>
      <c r="S3905" s="397"/>
      <c r="T3905" s="397"/>
      <c r="U3905" s="397"/>
      <c r="V3905" s="397"/>
      <c r="W3905" s="397"/>
      <c r="X3905" s="397"/>
      <c r="Y3905" s="397"/>
      <c r="Z3905" s="397"/>
      <c r="AA3905" s="397"/>
      <c r="AB3905" s="397"/>
      <c r="AC3905" s="397"/>
      <c r="AD3905" s="397"/>
      <c r="AE3905" s="397"/>
      <c r="AF3905" s="397"/>
      <c r="AG3905" s="397"/>
      <c r="AH3905" s="397"/>
      <c r="AI3905" s="397"/>
      <c r="AJ3905" s="397"/>
      <c r="AK3905" s="397"/>
    </row>
    <row r="3906" customFormat="false" ht="34.3" hidden="false" customHeight="false" outlineLevel="0" collapsed="false">
      <c r="A3906" s="348" t="s">
        <v>1761</v>
      </c>
      <c r="B3906" s="19" t="s">
        <v>365</v>
      </c>
      <c r="C3906" s="19" t="n">
        <v>84957071435</v>
      </c>
      <c r="D3906" s="19" t="s">
        <v>1308</v>
      </c>
      <c r="E3906" s="19" t="s">
        <v>12513</v>
      </c>
      <c r="F3906" s="97"/>
      <c r="G3906" s="97"/>
      <c r="H3906" s="97"/>
      <c r="I3906" s="97"/>
      <c r="J3906" s="97"/>
      <c r="K3906" s="97"/>
      <c r="L3906" s="97"/>
      <c r="M3906" s="97"/>
      <c r="N3906" s="97"/>
      <c r="O3906" s="423" t="s">
        <v>12514</v>
      </c>
      <c r="P3906" s="19" t="n">
        <v>1</v>
      </c>
      <c r="Q3906" s="15" t="s">
        <v>45</v>
      </c>
    </row>
    <row r="3907" customFormat="false" ht="17.35" hidden="false" customHeight="false" outlineLevel="0" collapsed="false">
      <c r="A3907" s="348" t="s">
        <v>1765</v>
      </c>
      <c r="B3907" s="19" t="s">
        <v>983</v>
      </c>
      <c r="C3907" s="363" t="n">
        <v>89651317717</v>
      </c>
      <c r="D3907" s="19" t="s">
        <v>1308</v>
      </c>
      <c r="E3907" s="19" t="s">
        <v>12515</v>
      </c>
      <c r="F3907" s="97"/>
      <c r="G3907" s="19" t="s">
        <v>1042</v>
      </c>
      <c r="H3907" s="97"/>
      <c r="I3907" s="97"/>
      <c r="J3907" s="97"/>
      <c r="K3907" s="97"/>
      <c r="L3907" s="97"/>
      <c r="M3907" s="97"/>
      <c r="N3907" s="97"/>
      <c r="O3907" s="784" t="s">
        <v>12516</v>
      </c>
      <c r="P3907" s="490" t="s">
        <v>12507</v>
      </c>
      <c r="Q3907" s="15" t="s">
        <v>45</v>
      </c>
    </row>
    <row r="3908" customFormat="false" ht="22.35" hidden="false" customHeight="false" outlineLevel="0" collapsed="false">
      <c r="A3908" s="348" t="s">
        <v>4300</v>
      </c>
      <c r="B3908" s="19" t="s">
        <v>989</v>
      </c>
      <c r="C3908" s="363" t="n">
        <v>89066594620</v>
      </c>
      <c r="D3908" s="19" t="s">
        <v>1308</v>
      </c>
      <c r="E3908" s="19" t="s">
        <v>12517</v>
      </c>
      <c r="F3908" s="19" t="s">
        <v>12518</v>
      </c>
      <c r="G3908" s="19" t="s">
        <v>3515</v>
      </c>
      <c r="H3908" s="97"/>
      <c r="I3908" s="97"/>
      <c r="J3908" s="97"/>
      <c r="K3908" s="97"/>
      <c r="L3908" s="97"/>
      <c r="M3908" s="97"/>
      <c r="N3908" s="97"/>
      <c r="O3908" s="659" t="s">
        <v>12519</v>
      </c>
      <c r="P3908" s="490" t="s">
        <v>12507</v>
      </c>
      <c r="Q3908" s="15" t="s">
        <v>45</v>
      </c>
    </row>
    <row r="3909" customFormat="false" ht="28.35" hidden="false" customHeight="false" outlineLevel="0" collapsed="false">
      <c r="A3909" s="348" t="s">
        <v>4304</v>
      </c>
      <c r="B3909" s="110" t="n">
        <v>0.576388888888889</v>
      </c>
      <c r="C3909" s="19" t="n">
        <v>89855106969</v>
      </c>
      <c r="D3909" s="19" t="s">
        <v>11567</v>
      </c>
      <c r="E3909" s="19" t="s">
        <v>12520</v>
      </c>
      <c r="F3909" s="97"/>
      <c r="G3909" s="97"/>
      <c r="H3909" s="97"/>
      <c r="I3909" s="97"/>
      <c r="J3909" s="97"/>
      <c r="K3909" s="97"/>
      <c r="L3909" s="97"/>
      <c r="M3909" s="97"/>
      <c r="N3909" s="97"/>
      <c r="O3909" s="95" t="s">
        <v>12521</v>
      </c>
      <c r="P3909" s="19" t="n">
        <v>1</v>
      </c>
      <c r="Q3909" s="15" t="s">
        <v>45</v>
      </c>
    </row>
    <row r="3910" customFormat="false" ht="83.55" hidden="false" customHeight="false" outlineLevel="0" collapsed="false">
      <c r="A3910" s="348" t="s">
        <v>4309</v>
      </c>
      <c r="B3910" s="110" t="n">
        <v>0.590972222222222</v>
      </c>
      <c r="C3910" s="91" t="s">
        <v>12522</v>
      </c>
      <c r="D3910" s="19" t="s">
        <v>12523</v>
      </c>
      <c r="E3910" s="19" t="s">
        <v>12524</v>
      </c>
      <c r="F3910" s="91" t="s">
        <v>12525</v>
      </c>
      <c r="G3910" s="97"/>
      <c r="H3910" s="97"/>
      <c r="I3910" s="97"/>
      <c r="J3910" s="97"/>
      <c r="K3910" s="97"/>
      <c r="L3910" s="97"/>
      <c r="M3910" s="97"/>
      <c r="N3910" s="97"/>
      <c r="O3910" s="412" t="s">
        <v>12526</v>
      </c>
      <c r="P3910" s="19" t="n">
        <v>1</v>
      </c>
      <c r="Q3910" s="15" t="s">
        <v>45</v>
      </c>
    </row>
    <row r="3911" customFormat="false" ht="67.15" hidden="false" customHeight="false" outlineLevel="0" collapsed="false">
      <c r="A3911" s="348" t="s">
        <v>1781</v>
      </c>
      <c r="B3911" s="19" t="s">
        <v>2913</v>
      </c>
      <c r="C3911" s="19" t="s">
        <v>12527</v>
      </c>
      <c r="D3911" s="19" t="s">
        <v>8766</v>
      </c>
      <c r="E3911" s="19" t="s">
        <v>12528</v>
      </c>
      <c r="F3911" s="19" t="s">
        <v>12529</v>
      </c>
      <c r="G3911" s="19" t="s">
        <v>506</v>
      </c>
      <c r="H3911" s="97"/>
      <c r="I3911" s="97"/>
      <c r="J3911" s="97"/>
      <c r="K3911" s="97"/>
      <c r="L3911" s="97"/>
      <c r="M3911" s="97"/>
      <c r="N3911" s="97"/>
      <c r="O3911" s="426" t="s">
        <v>12530</v>
      </c>
      <c r="P3911" s="19" t="n">
        <v>1</v>
      </c>
      <c r="Q3911" s="15" t="s">
        <v>45</v>
      </c>
    </row>
    <row r="3912" customFormat="false" ht="34.3" hidden="false" customHeight="false" outlineLevel="0" collapsed="false">
      <c r="A3912" s="348" t="s">
        <v>1914</v>
      </c>
      <c r="B3912" s="20" t="n">
        <v>43115</v>
      </c>
      <c r="C3912" s="19" t="s">
        <v>12531</v>
      </c>
      <c r="D3912" s="19" t="s">
        <v>11567</v>
      </c>
      <c r="E3912" s="91" t="s">
        <v>12532</v>
      </c>
      <c r="F3912" s="19" t="s">
        <v>12533</v>
      </c>
      <c r="G3912" s="19" t="s">
        <v>12534</v>
      </c>
      <c r="H3912" s="97"/>
      <c r="I3912" s="97"/>
      <c r="J3912" s="97"/>
      <c r="K3912" s="97"/>
      <c r="L3912" s="97"/>
      <c r="M3912" s="97"/>
      <c r="N3912" s="97"/>
      <c r="O3912" s="426" t="s">
        <v>12535</v>
      </c>
      <c r="P3912" s="19" t="n">
        <v>1</v>
      </c>
      <c r="Q3912" s="15" t="s">
        <v>45</v>
      </c>
    </row>
    <row r="3913" customFormat="false" ht="83.55" hidden="false" customHeight="false" outlineLevel="0" collapsed="false">
      <c r="A3913" s="348" t="s">
        <v>1914</v>
      </c>
      <c r="B3913" s="20" t="n">
        <v>43296</v>
      </c>
      <c r="C3913" s="363" t="s">
        <v>12536</v>
      </c>
      <c r="D3913" s="19" t="s">
        <v>53</v>
      </c>
      <c r="E3913" s="91" t="s">
        <v>12537</v>
      </c>
      <c r="F3913" s="19" t="s">
        <v>48</v>
      </c>
      <c r="G3913" s="97"/>
      <c r="H3913" s="97"/>
      <c r="I3913" s="97"/>
      <c r="J3913" s="97"/>
      <c r="K3913" s="97"/>
      <c r="L3913" s="97"/>
      <c r="M3913" s="97"/>
      <c r="N3913" s="97"/>
      <c r="O3913" s="426" t="s">
        <v>12538</v>
      </c>
      <c r="P3913" s="19" t="n">
        <v>1</v>
      </c>
      <c r="Q3913" s="15" t="s">
        <v>45</v>
      </c>
    </row>
    <row r="3914" customFormat="false" ht="22.35" hidden="false" customHeight="false" outlineLevel="0" collapsed="false">
      <c r="A3914" s="348" t="s">
        <v>1917</v>
      </c>
      <c r="B3914" s="19" t="s">
        <v>12539</v>
      </c>
      <c r="C3914" s="363" t="s">
        <v>12540</v>
      </c>
      <c r="D3914" s="19" t="s">
        <v>11567</v>
      </c>
      <c r="E3914" s="19" t="s">
        <v>12541</v>
      </c>
      <c r="F3914" s="19" t="s">
        <v>12542</v>
      </c>
      <c r="G3914" s="19" t="n">
        <v>4400</v>
      </c>
      <c r="H3914" s="97"/>
      <c r="I3914" s="97"/>
      <c r="J3914" s="97"/>
      <c r="K3914" s="97"/>
      <c r="L3914" s="97"/>
      <c r="M3914" s="19" t="s">
        <v>12543</v>
      </c>
      <c r="N3914" s="150" t="n">
        <v>43386</v>
      </c>
      <c r="O3914" s="660" t="s">
        <v>10478</v>
      </c>
      <c r="P3914" s="19" t="n">
        <v>1</v>
      </c>
      <c r="Q3914" s="15" t="s">
        <v>45</v>
      </c>
    </row>
    <row r="3915" customFormat="false" ht="17.35" hidden="false" customHeight="false" outlineLevel="0" collapsed="false">
      <c r="A3915" s="348" t="s">
        <v>3008</v>
      </c>
      <c r="B3915" s="110" t="n">
        <v>0.666666666666667</v>
      </c>
      <c r="C3915" s="19" t="s">
        <v>12544</v>
      </c>
      <c r="D3915" s="19" t="s">
        <v>11567</v>
      </c>
      <c r="E3915" s="19" t="s">
        <v>12545</v>
      </c>
      <c r="F3915" s="19" t="s">
        <v>7108</v>
      </c>
      <c r="G3915" s="97"/>
      <c r="H3915" s="97"/>
      <c r="I3915" s="97"/>
      <c r="J3915" s="97"/>
      <c r="K3915" s="97"/>
      <c r="L3915" s="97"/>
      <c r="M3915" s="97"/>
      <c r="N3915" s="97"/>
      <c r="O3915" s="412" t="s">
        <v>12546</v>
      </c>
      <c r="P3915" s="19" t="n">
        <v>1</v>
      </c>
      <c r="Q3915" s="15" t="s">
        <v>45</v>
      </c>
    </row>
    <row r="3916" customFormat="false" ht="17.35" hidden="false" customHeight="false" outlineLevel="0" collapsed="false">
      <c r="A3916" s="348" t="s">
        <v>3012</v>
      </c>
      <c r="B3916" s="20" t="n">
        <v>43116</v>
      </c>
      <c r="C3916" s="440" t="s">
        <v>12547</v>
      </c>
      <c r="D3916" s="19" t="s">
        <v>1308</v>
      </c>
      <c r="E3916" s="19" t="s">
        <v>12548</v>
      </c>
      <c r="F3916" s="19" t="s">
        <v>12549</v>
      </c>
      <c r="G3916" s="19" t="s">
        <v>944</v>
      </c>
      <c r="H3916" s="97"/>
      <c r="I3916" s="97"/>
      <c r="J3916" s="97"/>
      <c r="K3916" s="97"/>
      <c r="L3916" s="97"/>
      <c r="M3916" s="97"/>
      <c r="N3916" s="97"/>
      <c r="O3916" s="784" t="s">
        <v>6208</v>
      </c>
      <c r="P3916" s="19" t="n">
        <v>1</v>
      </c>
      <c r="Q3916" s="15" t="s">
        <v>45</v>
      </c>
    </row>
    <row r="3917" customFormat="false" ht="83.55" hidden="false" customHeight="false" outlineLevel="0" collapsed="false">
      <c r="A3917" s="348" t="s">
        <v>1798</v>
      </c>
      <c r="B3917" s="19" t="s">
        <v>83</v>
      </c>
      <c r="C3917" s="19" t="s">
        <v>12550</v>
      </c>
      <c r="D3917" s="19" t="s">
        <v>53</v>
      </c>
      <c r="E3917" s="91" t="s">
        <v>12551</v>
      </c>
      <c r="F3917" s="19" t="s">
        <v>10299</v>
      </c>
      <c r="G3917" s="19" t="s">
        <v>248</v>
      </c>
      <c r="H3917" s="97"/>
      <c r="I3917" s="97"/>
      <c r="J3917" s="97"/>
      <c r="K3917" s="97"/>
      <c r="L3917" s="97"/>
      <c r="M3917" s="97"/>
      <c r="N3917" s="97"/>
      <c r="O3917" s="426" t="s">
        <v>12552</v>
      </c>
      <c r="P3917" s="19" t="n">
        <v>1</v>
      </c>
      <c r="Q3917" s="15" t="s">
        <v>45</v>
      </c>
    </row>
    <row r="3918" customFormat="false" ht="17.35" hidden="false" customHeight="false" outlineLevel="0" collapsed="false">
      <c r="A3918" s="348" t="s">
        <v>1801</v>
      </c>
      <c r="B3918" s="19" t="s">
        <v>12553</v>
      </c>
      <c r="C3918" s="19" t="s">
        <v>12554</v>
      </c>
      <c r="D3918" s="19" t="s">
        <v>53</v>
      </c>
      <c r="E3918" s="19" t="s">
        <v>12555</v>
      </c>
      <c r="F3918" s="97"/>
      <c r="G3918" s="97"/>
      <c r="H3918" s="97"/>
      <c r="I3918" s="97"/>
      <c r="J3918" s="97"/>
      <c r="K3918" s="97"/>
      <c r="L3918" s="97"/>
      <c r="M3918" s="97"/>
      <c r="N3918" s="97"/>
      <c r="O3918" s="785" t="s">
        <v>12556</v>
      </c>
      <c r="P3918" s="19" t="n">
        <v>1</v>
      </c>
      <c r="Q3918" s="15" t="s">
        <v>45</v>
      </c>
    </row>
    <row r="3919" customFormat="false" ht="79.85" hidden="false" customHeight="false" outlineLevel="0" collapsed="false">
      <c r="A3919" s="3" t="s">
        <v>34</v>
      </c>
      <c r="B3919" s="59" t="s">
        <v>1</v>
      </c>
      <c r="C3919" s="4" t="s">
        <v>35</v>
      </c>
      <c r="D3919" s="4" t="s">
        <v>3</v>
      </c>
      <c r="E3919" s="4" t="s">
        <v>1021</v>
      </c>
      <c r="F3919" s="5" t="s">
        <v>10096</v>
      </c>
      <c r="G3919" s="4" t="s">
        <v>38</v>
      </c>
      <c r="H3919" s="6" t="s">
        <v>39</v>
      </c>
      <c r="I3919" s="6"/>
      <c r="J3919" s="6"/>
      <c r="K3919" s="6" t="s">
        <v>40</v>
      </c>
      <c r="L3919" s="6"/>
      <c r="M3919" s="4" t="s">
        <v>41</v>
      </c>
      <c r="N3919" s="6" t="s">
        <v>42</v>
      </c>
      <c r="O3919" s="370" t="s">
        <v>43</v>
      </c>
      <c r="P3919" s="4" t="s">
        <v>44</v>
      </c>
      <c r="Q3919" s="15" t="s">
        <v>45</v>
      </c>
    </row>
    <row r="3920" customFormat="false" ht="15" hidden="false" customHeight="false" outlineLevel="0" collapsed="false">
      <c r="A3920" s="105" t="n">
        <v>43383</v>
      </c>
      <c r="B3920" s="777" t="s">
        <v>311</v>
      </c>
      <c r="C3920" s="9"/>
      <c r="D3920" s="9"/>
      <c r="E3920" s="10"/>
      <c r="F3920" s="11" t="n">
        <f aca="false">G3920+H3920+K3951</f>
        <v>45000</v>
      </c>
      <c r="G3920" s="12" t="n">
        <f aca="false">SUM(G3921:G3955)</f>
        <v>29200</v>
      </c>
      <c r="H3920" s="115" t="n">
        <f aca="false">SUM(H3921:H3955)</f>
        <v>15800</v>
      </c>
      <c r="I3920" s="12"/>
      <c r="J3920" s="12"/>
      <c r="K3920" s="12" t="n">
        <f aca="false">SUM(K3921:K3955)</f>
        <v>0</v>
      </c>
      <c r="L3920" s="12"/>
      <c r="M3920" s="466"/>
      <c r="N3920" s="466"/>
      <c r="O3920" s="9"/>
      <c r="P3920" s="12" t="n">
        <f aca="false">SUM(P3921:P25869)</f>
        <v>2.9518518897048E+019</v>
      </c>
      <c r="Q3920" s="15" t="s">
        <v>45</v>
      </c>
    </row>
    <row r="3921" customFormat="false" ht="66.4" hidden="false" customHeight="false" outlineLevel="0" collapsed="false">
      <c r="A3921" s="348" t="s">
        <v>1810</v>
      </c>
      <c r="B3921" s="110" t="n">
        <v>0.35625</v>
      </c>
      <c r="C3921" s="91" t="s">
        <v>12557</v>
      </c>
      <c r="D3921" s="19" t="s">
        <v>110</v>
      </c>
      <c r="E3921" s="91" t="s">
        <v>12558</v>
      </c>
      <c r="F3921" s="97"/>
      <c r="G3921" s="19" t="s">
        <v>8180</v>
      </c>
      <c r="H3921" s="97"/>
      <c r="I3921" s="97"/>
      <c r="J3921" s="97"/>
      <c r="K3921" s="97"/>
      <c r="L3921" s="97"/>
      <c r="M3921" s="97"/>
      <c r="N3921" s="97"/>
      <c r="O3921" s="619" t="s">
        <v>12559</v>
      </c>
      <c r="P3921" s="19" t="n">
        <v>1</v>
      </c>
      <c r="Q3921" s="15" t="s">
        <v>45</v>
      </c>
    </row>
    <row r="3922" customFormat="false" ht="22.35" hidden="false" customHeight="false" outlineLevel="0" collapsed="false">
      <c r="A3922" s="348" t="s">
        <v>1814</v>
      </c>
      <c r="B3922" s="110" t="n">
        <v>0.361111111111111</v>
      </c>
      <c r="C3922" s="19" t="s">
        <v>12560</v>
      </c>
      <c r="D3922" s="19" t="s">
        <v>110</v>
      </c>
      <c r="E3922" s="19" t="s">
        <v>129</v>
      </c>
      <c r="F3922" s="19" t="s">
        <v>12561</v>
      </c>
      <c r="G3922" s="19" t="s">
        <v>3615</v>
      </c>
      <c r="H3922" s="97"/>
      <c r="I3922" s="97"/>
      <c r="J3922" s="97"/>
      <c r="K3922" s="97"/>
      <c r="L3922" s="97"/>
      <c r="M3922" s="97"/>
      <c r="N3922" s="97"/>
      <c r="O3922" s="660" t="s">
        <v>12562</v>
      </c>
      <c r="P3922" s="19" t="n">
        <v>1</v>
      </c>
      <c r="Q3922" s="15" t="s">
        <v>45</v>
      </c>
    </row>
    <row r="3923" customFormat="false" ht="95.5" hidden="false" customHeight="false" outlineLevel="0" collapsed="false">
      <c r="A3923" s="348" t="s">
        <v>1819</v>
      </c>
      <c r="B3923" s="141" t="s">
        <v>12563</v>
      </c>
      <c r="C3923" s="141" t="s">
        <v>12564</v>
      </c>
      <c r="D3923" s="141" t="s">
        <v>53</v>
      </c>
      <c r="E3923" s="95" t="s">
        <v>12565</v>
      </c>
      <c r="F3923" s="141" t="s">
        <v>12566</v>
      </c>
      <c r="G3923" s="141" t="s">
        <v>2808</v>
      </c>
      <c r="H3923" s="183"/>
      <c r="I3923" s="183"/>
      <c r="J3923" s="183"/>
      <c r="K3923" s="183"/>
      <c r="L3923" s="183"/>
      <c r="M3923" s="141" t="s">
        <v>12567</v>
      </c>
      <c r="N3923" s="453" t="n">
        <v>43384</v>
      </c>
      <c r="O3923" s="617" t="s">
        <v>12568</v>
      </c>
      <c r="P3923" s="141" t="n">
        <v>1</v>
      </c>
      <c r="Q3923" s="15" t="s">
        <v>45</v>
      </c>
    </row>
    <row r="3924" customFormat="false" ht="22.35" hidden="false" customHeight="false" outlineLevel="0" collapsed="false">
      <c r="A3924" s="348" t="s">
        <v>1673</v>
      </c>
      <c r="B3924" s="110" t="n">
        <v>0.372222222222222</v>
      </c>
      <c r="C3924" s="19" t="s">
        <v>12569</v>
      </c>
      <c r="D3924" s="19" t="s">
        <v>110</v>
      </c>
      <c r="E3924" s="19" t="s">
        <v>129</v>
      </c>
      <c r="F3924" s="19" t="s">
        <v>12570</v>
      </c>
      <c r="G3924" s="19" t="n">
        <v>2400</v>
      </c>
      <c r="H3924" s="97"/>
      <c r="I3924" s="97"/>
      <c r="J3924" s="97"/>
      <c r="K3924" s="97"/>
      <c r="M3924" s="24" t="s">
        <v>12571</v>
      </c>
      <c r="N3924" s="150" t="n">
        <v>43384</v>
      </c>
      <c r="O3924" s="660" t="s">
        <v>10478</v>
      </c>
      <c r="P3924" s="19" t="n">
        <v>1</v>
      </c>
      <c r="Q3924" s="15" t="s">
        <v>45</v>
      </c>
    </row>
    <row r="3925" customFormat="false" ht="13.8" hidden="false" customHeight="false" outlineLevel="0" collapsed="false">
      <c r="A3925" s="348" t="s">
        <v>1678</v>
      </c>
      <c r="B3925" s="19" t="s">
        <v>11426</v>
      </c>
      <c r="C3925" s="363" t="s">
        <v>12572</v>
      </c>
      <c r="D3925" s="19" t="s">
        <v>53</v>
      </c>
      <c r="E3925" s="97"/>
      <c r="F3925" s="97"/>
      <c r="G3925" s="97"/>
      <c r="H3925" s="97"/>
      <c r="I3925" s="97"/>
      <c r="J3925" s="97"/>
      <c r="K3925" s="97"/>
      <c r="L3925" s="97"/>
      <c r="M3925" s="97"/>
      <c r="N3925" s="97"/>
      <c r="O3925" s="643" t="s">
        <v>771</v>
      </c>
      <c r="P3925" s="19" t="n">
        <v>1</v>
      </c>
      <c r="Q3925" s="15" t="s">
        <v>45</v>
      </c>
    </row>
    <row r="3926" customFormat="false" ht="28.35" hidden="false" customHeight="false" outlineLevel="0" collapsed="false">
      <c r="A3926" s="121" t="s">
        <v>1732</v>
      </c>
      <c r="B3926" s="249" t="n">
        <v>0.384027777777778</v>
      </c>
      <c r="C3926" s="141" t="s">
        <v>12573</v>
      </c>
      <c r="D3926" s="141" t="s">
        <v>110</v>
      </c>
      <c r="E3926" s="141" t="s">
        <v>12574</v>
      </c>
      <c r="F3926" s="141" t="s">
        <v>12575</v>
      </c>
      <c r="G3926" s="141" t="s">
        <v>3615</v>
      </c>
      <c r="H3926" s="183"/>
      <c r="I3926" s="183"/>
      <c r="J3926" s="183"/>
      <c r="K3926" s="183"/>
      <c r="L3926" s="183"/>
      <c r="M3926" s="183"/>
      <c r="N3926" s="183"/>
      <c r="O3926" s="95" t="s">
        <v>12576</v>
      </c>
      <c r="P3926" s="19" t="n">
        <v>1</v>
      </c>
      <c r="Q3926" s="15" t="s">
        <v>45</v>
      </c>
    </row>
    <row r="3927" customFormat="false" ht="122.35" hidden="false" customHeight="false" outlineLevel="0" collapsed="false">
      <c r="A3927" s="348" t="s">
        <v>1833</v>
      </c>
      <c r="B3927" s="19" t="s">
        <v>4349</v>
      </c>
      <c r="C3927" s="91" t="s">
        <v>12577</v>
      </c>
      <c r="D3927" s="19" t="s">
        <v>53</v>
      </c>
      <c r="E3927" s="91" t="s">
        <v>12578</v>
      </c>
      <c r="F3927" s="19" t="s">
        <v>12344</v>
      </c>
      <c r="G3927" s="19" t="n">
        <v>8700</v>
      </c>
      <c r="H3927" s="97"/>
      <c r="I3927" s="97"/>
      <c r="J3927" s="97"/>
      <c r="K3927" s="97"/>
      <c r="L3927" s="97"/>
      <c r="M3927" s="19" t="s">
        <v>12579</v>
      </c>
      <c r="N3927" s="150" t="n">
        <v>43384</v>
      </c>
      <c r="O3927" s="660" t="s">
        <v>12580</v>
      </c>
      <c r="P3927" s="19" t="n">
        <v>1</v>
      </c>
      <c r="Q3927" s="15" t="s">
        <v>45</v>
      </c>
    </row>
    <row r="3928" customFormat="false" ht="95.5" hidden="false" customHeight="false" outlineLevel="0" collapsed="false">
      <c r="A3928" s="348" t="s">
        <v>1839</v>
      </c>
      <c r="B3928" s="19" t="s">
        <v>2066</v>
      </c>
      <c r="C3928" s="19" t="s">
        <v>12581</v>
      </c>
      <c r="D3928" s="19" t="s">
        <v>53</v>
      </c>
      <c r="E3928" s="91" t="s">
        <v>12582</v>
      </c>
      <c r="F3928" s="91" t="s">
        <v>12583</v>
      </c>
      <c r="G3928" s="97"/>
      <c r="H3928" s="97"/>
      <c r="I3928" s="97"/>
      <c r="J3928" s="97"/>
      <c r="K3928" s="97"/>
      <c r="L3928" s="97"/>
      <c r="M3928" s="97"/>
      <c r="N3928" s="97"/>
      <c r="O3928" s="544" t="s">
        <v>12584</v>
      </c>
      <c r="P3928" s="19" t="n">
        <v>1</v>
      </c>
      <c r="Q3928" s="15" t="s">
        <v>45</v>
      </c>
    </row>
    <row r="3929" customFormat="false" ht="43.25" hidden="false" customHeight="false" outlineLevel="0" collapsed="false">
      <c r="A3929" s="121" t="s">
        <v>1746</v>
      </c>
      <c r="B3929" s="249" t="n">
        <v>0.40625</v>
      </c>
      <c r="C3929" s="141" t="s">
        <v>12585</v>
      </c>
      <c r="D3929" s="141" t="s">
        <v>110</v>
      </c>
      <c r="E3929" s="141" t="s">
        <v>12586</v>
      </c>
      <c r="F3929" s="141" t="s">
        <v>12587</v>
      </c>
      <c r="G3929" s="141" t="s">
        <v>938</v>
      </c>
      <c r="H3929" s="183"/>
      <c r="I3929" s="183"/>
      <c r="J3929" s="183"/>
      <c r="K3929" s="183"/>
      <c r="L3929" s="278"/>
      <c r="M3929" s="250" t="s">
        <v>12588</v>
      </c>
      <c r="N3929" s="453" t="n">
        <v>43388</v>
      </c>
      <c r="O3929" s="617" t="s">
        <v>12589</v>
      </c>
      <c r="P3929" s="141" t="n">
        <v>1</v>
      </c>
      <c r="Q3929" s="15" t="s">
        <v>45</v>
      </c>
    </row>
    <row r="3930" customFormat="false" ht="108.95" hidden="false" customHeight="false" outlineLevel="0" collapsed="false">
      <c r="A3930" s="348" t="s">
        <v>1696</v>
      </c>
      <c r="B3930" s="19" t="s">
        <v>1715</v>
      </c>
      <c r="C3930" s="19" t="s">
        <v>12590</v>
      </c>
      <c r="D3930" s="19" t="s">
        <v>53</v>
      </c>
      <c r="E3930" s="91" t="s">
        <v>12591</v>
      </c>
      <c r="F3930" s="19" t="s">
        <v>12592</v>
      </c>
      <c r="G3930" s="19" t="s">
        <v>12593</v>
      </c>
      <c r="H3930" s="97"/>
      <c r="I3930" s="97"/>
      <c r="J3930" s="97"/>
      <c r="K3930" s="97"/>
      <c r="L3930" s="97"/>
      <c r="M3930" s="19" t="s">
        <v>12593</v>
      </c>
      <c r="N3930" s="150" t="n">
        <v>43384</v>
      </c>
      <c r="O3930" s="778" t="s">
        <v>12594</v>
      </c>
      <c r="P3930" s="19" t="n">
        <v>1</v>
      </c>
      <c r="Q3930" s="15" t="s">
        <v>45</v>
      </c>
    </row>
    <row r="3931" customFormat="false" ht="68.65" hidden="false" customHeight="false" outlineLevel="0" collapsed="false">
      <c r="A3931" s="348" t="s">
        <v>1758</v>
      </c>
      <c r="B3931" s="19" t="s">
        <v>51</v>
      </c>
      <c r="C3931" s="19" t="s">
        <v>12595</v>
      </c>
      <c r="D3931" s="19" t="s">
        <v>53</v>
      </c>
      <c r="E3931" s="91" t="s">
        <v>12596</v>
      </c>
      <c r="F3931" s="19" t="s">
        <v>48</v>
      </c>
      <c r="G3931" s="19" t="n">
        <v>5100</v>
      </c>
      <c r="H3931" s="97"/>
      <c r="I3931" s="97"/>
      <c r="J3931" s="97"/>
      <c r="K3931" s="97"/>
      <c r="L3931" s="97"/>
      <c r="M3931" s="19" t="s">
        <v>12597</v>
      </c>
      <c r="N3931" s="150" t="n">
        <v>43383</v>
      </c>
      <c r="O3931" s="660" t="s">
        <v>10478</v>
      </c>
      <c r="P3931" s="19" t="n">
        <v>1</v>
      </c>
      <c r="Q3931" s="15" t="s">
        <v>45</v>
      </c>
    </row>
    <row r="3932" customFormat="false" ht="68.65" hidden="false" customHeight="false" outlineLevel="0" collapsed="false">
      <c r="A3932" s="348" t="s">
        <v>1761</v>
      </c>
      <c r="B3932" s="19" t="s">
        <v>1483</v>
      </c>
      <c r="C3932" s="19" t="n">
        <v>89057427612</v>
      </c>
      <c r="D3932" s="19" t="s">
        <v>11567</v>
      </c>
      <c r="E3932" s="19" t="s">
        <v>12598</v>
      </c>
      <c r="F3932" s="19" t="s">
        <v>11868</v>
      </c>
      <c r="G3932" s="19" t="s">
        <v>3615</v>
      </c>
      <c r="H3932" s="97"/>
      <c r="I3932" s="97"/>
      <c r="J3932" s="97"/>
      <c r="K3932" s="97"/>
      <c r="L3932" s="97"/>
      <c r="M3932" s="97"/>
      <c r="N3932" s="97"/>
      <c r="O3932" s="297" t="s">
        <v>12599</v>
      </c>
      <c r="P3932" s="19" t="n">
        <v>1</v>
      </c>
      <c r="Q3932" s="15" t="s">
        <v>45</v>
      </c>
    </row>
    <row r="3933" customFormat="false" ht="82.05" hidden="false" customHeight="false" outlineLevel="0" collapsed="false">
      <c r="A3933" s="348" t="s">
        <v>1765</v>
      </c>
      <c r="B3933" s="19" t="s">
        <v>51</v>
      </c>
      <c r="C3933" s="19" t="s">
        <v>12600</v>
      </c>
      <c r="D3933" s="19" t="s">
        <v>68</v>
      </c>
      <c r="E3933" s="91" t="s">
        <v>12601</v>
      </c>
      <c r="F3933" s="97"/>
      <c r="G3933" s="97"/>
      <c r="H3933" s="97"/>
      <c r="I3933" s="97"/>
      <c r="J3933" s="97"/>
      <c r="K3933" s="97"/>
      <c r="L3933" s="97"/>
      <c r="M3933" s="97"/>
      <c r="N3933" s="97"/>
      <c r="O3933" s="786" t="s">
        <v>12602</v>
      </c>
      <c r="P3933" s="19" t="n">
        <v>1</v>
      </c>
      <c r="Q3933" s="15" t="s">
        <v>45</v>
      </c>
    </row>
    <row r="3934" customFormat="false" ht="13.8" hidden="false" customHeight="false" outlineLevel="0" collapsed="false">
      <c r="A3934" s="348" t="s">
        <v>4300</v>
      </c>
      <c r="B3934" s="20" t="n">
        <v>43262</v>
      </c>
      <c r="C3934" s="19" t="s">
        <v>12603</v>
      </c>
      <c r="D3934" s="19" t="s">
        <v>1308</v>
      </c>
      <c r="E3934" s="19" t="s">
        <v>12604</v>
      </c>
      <c r="F3934" s="97"/>
      <c r="G3934" s="97"/>
      <c r="H3934" s="97"/>
      <c r="I3934" s="97"/>
      <c r="J3934" s="97"/>
      <c r="K3934" s="97"/>
      <c r="L3934" s="97"/>
      <c r="M3934" s="97"/>
      <c r="N3934" s="97"/>
      <c r="O3934" s="191" t="s">
        <v>12605</v>
      </c>
      <c r="P3934" s="19" t="n">
        <v>1</v>
      </c>
      <c r="Q3934" s="15" t="s">
        <v>45</v>
      </c>
    </row>
    <row r="3935" customFormat="false" ht="82.05" hidden="false" customHeight="false" outlineLevel="0" collapsed="false">
      <c r="A3935" s="348" t="s">
        <v>4304</v>
      </c>
      <c r="B3935" s="20" t="n">
        <v>43323</v>
      </c>
      <c r="C3935" s="91" t="s">
        <v>12606</v>
      </c>
      <c r="D3935" s="19" t="s">
        <v>1308</v>
      </c>
      <c r="E3935" s="19" t="s">
        <v>12607</v>
      </c>
      <c r="F3935" s="91" t="s">
        <v>12608</v>
      </c>
      <c r="G3935" s="97"/>
      <c r="H3935" s="97"/>
      <c r="I3935" s="97"/>
      <c r="J3935" s="97"/>
      <c r="K3935" s="97"/>
      <c r="L3935" s="97"/>
      <c r="M3935" s="97"/>
      <c r="N3935" s="97"/>
      <c r="O3935" s="484" t="s">
        <v>12609</v>
      </c>
      <c r="P3935" s="19" t="n">
        <v>1</v>
      </c>
      <c r="Q3935" s="15" t="s">
        <v>45</v>
      </c>
    </row>
    <row r="3936" customFormat="false" ht="132.8" hidden="false" customHeight="false" outlineLevel="0" collapsed="false">
      <c r="A3936" s="348" t="s">
        <v>4309</v>
      </c>
      <c r="B3936" s="19" t="s">
        <v>753</v>
      </c>
      <c r="C3936" s="363" t="s">
        <v>12610</v>
      </c>
      <c r="D3936" s="19" t="s">
        <v>53</v>
      </c>
      <c r="E3936" s="91" t="s">
        <v>12611</v>
      </c>
      <c r="F3936" s="19" t="s">
        <v>12612</v>
      </c>
      <c r="G3936" s="97"/>
      <c r="H3936" s="97"/>
      <c r="I3936" s="97"/>
      <c r="J3936" s="97"/>
      <c r="K3936" s="97"/>
      <c r="L3936" s="97"/>
      <c r="M3936" s="97"/>
      <c r="N3936" s="97"/>
      <c r="O3936" s="423" t="s">
        <v>12613</v>
      </c>
      <c r="P3936" s="490" t="s">
        <v>12507</v>
      </c>
      <c r="Q3936" s="15" t="s">
        <v>45</v>
      </c>
    </row>
    <row r="3937" customFormat="false" ht="55.2" hidden="false" customHeight="false" outlineLevel="0" collapsed="false">
      <c r="A3937" s="348" t="s">
        <v>1781</v>
      </c>
      <c r="B3937" s="19" t="s">
        <v>940</v>
      </c>
      <c r="C3937" s="19" t="s">
        <v>12614</v>
      </c>
      <c r="D3937" s="19" t="s">
        <v>68</v>
      </c>
      <c r="E3937" s="91" t="s">
        <v>12615</v>
      </c>
      <c r="F3937" s="19" t="s">
        <v>12616</v>
      </c>
      <c r="G3937" s="97"/>
      <c r="H3937" s="19" t="n">
        <v>3000</v>
      </c>
      <c r="I3937" s="97"/>
      <c r="J3937" s="97"/>
      <c r="K3937" s="97"/>
      <c r="L3937" s="97"/>
      <c r="M3937" s="19" t="s">
        <v>12617</v>
      </c>
      <c r="N3937" s="150" t="n">
        <v>43386</v>
      </c>
      <c r="O3937" s="778" t="s">
        <v>12618</v>
      </c>
      <c r="P3937" s="19" t="n">
        <v>1</v>
      </c>
      <c r="Q3937" s="15" t="s">
        <v>45</v>
      </c>
    </row>
    <row r="3938" customFormat="false" ht="82.05" hidden="false" customHeight="false" outlineLevel="0" collapsed="false">
      <c r="A3938" s="348" t="s">
        <v>1914</v>
      </c>
      <c r="B3938" s="19" t="s">
        <v>395</v>
      </c>
      <c r="C3938" s="91" t="s">
        <v>12619</v>
      </c>
      <c r="D3938" s="19" t="s">
        <v>53</v>
      </c>
      <c r="E3938" s="91" t="s">
        <v>12620</v>
      </c>
      <c r="F3938" s="19" t="s">
        <v>48</v>
      </c>
      <c r="G3938" s="19" t="n">
        <v>4600</v>
      </c>
      <c r="H3938" s="97"/>
      <c r="I3938" s="97"/>
      <c r="J3938" s="97"/>
      <c r="K3938" s="97"/>
      <c r="L3938" s="97"/>
      <c r="M3938" s="19" t="s">
        <v>12621</v>
      </c>
      <c r="N3938" s="150" t="n">
        <v>43384</v>
      </c>
      <c r="O3938" s="660" t="s">
        <v>12622</v>
      </c>
      <c r="P3938" s="19" t="n">
        <v>1</v>
      </c>
      <c r="Q3938" s="15" t="s">
        <v>45</v>
      </c>
    </row>
    <row r="3939" customFormat="false" ht="19.7" hidden="false" customHeight="false" outlineLevel="0" collapsed="false">
      <c r="A3939" s="348" t="s">
        <v>1917</v>
      </c>
      <c r="B3939" s="19" t="s">
        <v>6756</v>
      </c>
      <c r="C3939" s="363" t="s">
        <v>12623</v>
      </c>
      <c r="D3939" s="19" t="s">
        <v>11567</v>
      </c>
      <c r="E3939" s="19" t="s">
        <v>12624</v>
      </c>
      <c r="F3939" s="19" t="s">
        <v>12625</v>
      </c>
      <c r="G3939" s="19"/>
      <c r="H3939" s="19" t="n">
        <v>12800</v>
      </c>
      <c r="I3939" s="97"/>
      <c r="J3939" s="97"/>
      <c r="K3939" s="97"/>
      <c r="L3939" s="97"/>
      <c r="M3939" s="19" t="s">
        <v>12626</v>
      </c>
      <c r="N3939" s="150" t="n">
        <v>43385</v>
      </c>
      <c r="O3939" s="787" t="s">
        <v>9096</v>
      </c>
      <c r="P3939" s="19" t="n">
        <v>1</v>
      </c>
      <c r="Q3939" s="15" t="s">
        <v>45</v>
      </c>
    </row>
    <row r="3940" customFormat="false" ht="68.65" hidden="false" customHeight="false" outlineLevel="0" collapsed="false">
      <c r="A3940" s="348" t="s">
        <v>3008</v>
      </c>
      <c r="B3940" s="19"/>
      <c r="C3940" s="19" t="s">
        <v>12627</v>
      </c>
      <c r="D3940" s="19" t="s">
        <v>53</v>
      </c>
      <c r="E3940" s="97"/>
      <c r="F3940" s="97"/>
      <c r="G3940" s="97"/>
      <c r="H3940" s="97"/>
      <c r="I3940" s="97"/>
      <c r="J3940" s="97"/>
      <c r="K3940" s="97"/>
      <c r="L3940" s="97"/>
      <c r="M3940" s="97"/>
      <c r="N3940" s="97"/>
      <c r="O3940" s="152" t="s">
        <v>12628</v>
      </c>
      <c r="P3940" s="19" t="n">
        <v>1</v>
      </c>
      <c r="Q3940" s="15" t="s">
        <v>45</v>
      </c>
    </row>
    <row r="3941" customFormat="false" ht="28.35" hidden="false" customHeight="false" outlineLevel="0" collapsed="false">
      <c r="A3941" s="348" t="s">
        <v>3012</v>
      </c>
      <c r="B3941" s="19" t="s">
        <v>4711</v>
      </c>
      <c r="C3941" s="19" t="n">
        <v>84984829012</v>
      </c>
      <c r="D3941" s="19" t="s">
        <v>11567</v>
      </c>
      <c r="E3941" s="19" t="s">
        <v>12629</v>
      </c>
      <c r="F3941" s="19" t="s">
        <v>11868</v>
      </c>
      <c r="G3941" s="19" t="s">
        <v>12630</v>
      </c>
      <c r="H3941" s="97"/>
      <c r="I3941" s="97"/>
      <c r="J3941" s="97"/>
      <c r="K3941" s="97"/>
      <c r="L3941" s="97"/>
      <c r="M3941" s="97"/>
      <c r="N3941" s="97"/>
      <c r="O3941" s="95" t="s">
        <v>12631</v>
      </c>
      <c r="P3941" s="19" t="n">
        <v>1</v>
      </c>
      <c r="Q3941" s="15" t="s">
        <v>45</v>
      </c>
    </row>
    <row r="3942" customFormat="false" ht="95.5" hidden="false" customHeight="false" outlineLevel="0" collapsed="false">
      <c r="A3942" s="348" t="s">
        <v>1798</v>
      </c>
      <c r="B3942" s="19" t="s">
        <v>141</v>
      </c>
      <c r="C3942" s="19" t="s">
        <v>12632</v>
      </c>
      <c r="D3942" s="19" t="s">
        <v>53</v>
      </c>
      <c r="E3942" s="91" t="s">
        <v>12633</v>
      </c>
      <c r="F3942" s="19" t="s">
        <v>12634</v>
      </c>
      <c r="G3942" s="122" t="n">
        <f aca="false">5800-1800</f>
        <v>4000</v>
      </c>
      <c r="H3942" s="97"/>
      <c r="I3942" s="97"/>
      <c r="J3942" s="97"/>
      <c r="K3942" s="97"/>
      <c r="L3942" s="97"/>
      <c r="M3942" s="19" t="s">
        <v>12635</v>
      </c>
      <c r="N3942" s="150" t="n">
        <v>43383</v>
      </c>
      <c r="O3942" s="660" t="s">
        <v>10478</v>
      </c>
      <c r="P3942" s="19" t="n">
        <v>1</v>
      </c>
      <c r="Q3942" s="15" t="s">
        <v>45</v>
      </c>
    </row>
    <row r="3943" customFormat="false" ht="13.8" hidden="false" customHeight="false" outlineLevel="0" collapsed="false">
      <c r="A3943" s="348" t="s">
        <v>1801</v>
      </c>
      <c r="B3943" s="19" t="s">
        <v>12636</v>
      </c>
      <c r="C3943" s="440" t="s">
        <v>12637</v>
      </c>
      <c r="D3943" s="19" t="s">
        <v>1308</v>
      </c>
      <c r="E3943" s="19" t="s">
        <v>12638</v>
      </c>
      <c r="F3943" s="97"/>
      <c r="G3943" s="97"/>
      <c r="H3943" s="97"/>
      <c r="I3943" s="97"/>
      <c r="J3943" s="97"/>
      <c r="K3943" s="97"/>
      <c r="L3943" s="97"/>
      <c r="M3943" s="97"/>
      <c r="N3943" s="97"/>
      <c r="O3943" s="363" t="s">
        <v>12638</v>
      </c>
      <c r="P3943" s="19" t="n">
        <v>1</v>
      </c>
      <c r="Q3943" s="15" t="s">
        <v>45</v>
      </c>
    </row>
    <row r="3944" customFormat="false" ht="55.2" hidden="false" customHeight="false" outlineLevel="0" collapsed="false">
      <c r="A3944" s="348" t="s">
        <v>3427</v>
      </c>
      <c r="B3944" s="20" t="n">
        <v>43356</v>
      </c>
      <c r="C3944" s="19" t="s">
        <v>12639</v>
      </c>
      <c r="D3944" s="19" t="s">
        <v>11567</v>
      </c>
      <c r="E3944" s="19" t="s">
        <v>12640</v>
      </c>
      <c r="F3944" s="19" t="s">
        <v>12641</v>
      </c>
      <c r="G3944" s="19" t="s">
        <v>11989</v>
      </c>
      <c r="H3944" s="97"/>
      <c r="I3944" s="97"/>
      <c r="J3944" s="97"/>
      <c r="K3944" s="97"/>
      <c r="L3944" s="97"/>
      <c r="M3944" s="97"/>
      <c r="N3944" s="97"/>
      <c r="O3944" s="152" t="s">
        <v>12642</v>
      </c>
      <c r="P3944" s="19" t="n">
        <v>1</v>
      </c>
      <c r="Q3944" s="15" t="s">
        <v>45</v>
      </c>
    </row>
    <row r="3945" customFormat="false" ht="57.45" hidden="false" customHeight="false" outlineLevel="0" collapsed="false">
      <c r="A3945" s="348" t="s">
        <v>3024</v>
      </c>
      <c r="B3945" s="19" t="s">
        <v>2543</v>
      </c>
      <c r="C3945" s="19" t="n">
        <v>89266023580</v>
      </c>
      <c r="D3945" s="19" t="s">
        <v>1308</v>
      </c>
      <c r="E3945" s="19" t="s">
        <v>12643</v>
      </c>
      <c r="F3945" s="19" t="s">
        <v>12644</v>
      </c>
      <c r="H3945" s="19" t="s">
        <v>3515</v>
      </c>
      <c r="I3945" s="97"/>
      <c r="J3945" s="97"/>
      <c r="K3945" s="97"/>
      <c r="L3945" s="97"/>
      <c r="M3945" s="97"/>
      <c r="N3945" s="97"/>
      <c r="O3945" s="788" t="s">
        <v>12645</v>
      </c>
      <c r="P3945" s="19" t="n">
        <v>1</v>
      </c>
      <c r="Q3945" s="15" t="s">
        <v>45</v>
      </c>
    </row>
    <row r="3946" customFormat="false" ht="28.35" hidden="false" customHeight="false" outlineLevel="0" collapsed="false">
      <c r="A3946" s="348" t="s">
        <v>3028</v>
      </c>
      <c r="B3946" s="110" t="n">
        <v>0.630555555555556</v>
      </c>
      <c r="C3946" s="363" t="s">
        <v>12646</v>
      </c>
      <c r="D3946" s="19" t="s">
        <v>11567</v>
      </c>
      <c r="E3946" s="91" t="s">
        <v>12647</v>
      </c>
      <c r="F3946" s="19" t="s">
        <v>12648</v>
      </c>
      <c r="G3946" s="19" t="s">
        <v>5056</v>
      </c>
      <c r="H3946" s="97"/>
      <c r="I3946" s="97"/>
      <c r="J3946" s="97"/>
      <c r="K3946" s="97"/>
      <c r="L3946" s="97"/>
      <c r="M3946" s="97"/>
      <c r="N3946" s="97"/>
      <c r="O3946" s="191" t="s">
        <v>12649</v>
      </c>
      <c r="P3946" s="19" t="n">
        <v>1</v>
      </c>
      <c r="Q3946" s="15" t="s">
        <v>45</v>
      </c>
    </row>
    <row r="3947" customFormat="false" ht="41.75" hidden="false" customHeight="false" outlineLevel="0" collapsed="false">
      <c r="A3947" s="348" t="s">
        <v>3031</v>
      </c>
      <c r="B3947" s="19" t="s">
        <v>12650</v>
      </c>
      <c r="C3947" s="19" t="n">
        <v>89152685683</v>
      </c>
      <c r="D3947" s="19" t="s">
        <v>1308</v>
      </c>
      <c r="E3947" s="19" t="s">
        <v>12651</v>
      </c>
      <c r="F3947" s="91" t="s">
        <v>12652</v>
      </c>
      <c r="G3947" s="19" t="s">
        <v>4928</v>
      </c>
      <c r="H3947" s="97"/>
      <c r="I3947" s="97"/>
      <c r="J3947" s="97"/>
      <c r="K3947" s="97"/>
      <c r="L3947" s="97"/>
      <c r="M3947" s="97"/>
      <c r="N3947" s="97"/>
      <c r="O3947" s="95" t="s">
        <v>12653</v>
      </c>
      <c r="P3947" s="19" t="n">
        <v>1</v>
      </c>
      <c r="Q3947" s="15" t="s">
        <v>45</v>
      </c>
    </row>
    <row r="3948" customFormat="false" ht="22.35" hidden="false" customHeight="false" outlineLevel="0" collapsed="false">
      <c r="A3948" s="348" t="s">
        <v>3037</v>
      </c>
      <c r="B3948" s="19" t="s">
        <v>73</v>
      </c>
      <c r="C3948" s="19" t="s">
        <v>12654</v>
      </c>
      <c r="D3948" s="19" t="s">
        <v>1308</v>
      </c>
      <c r="E3948" s="15" t="s">
        <v>12655</v>
      </c>
      <c r="F3948" s="19" t="s">
        <v>12656</v>
      </c>
      <c r="G3948" s="19" t="s">
        <v>166</v>
      </c>
      <c r="H3948" s="97"/>
      <c r="I3948" s="97"/>
      <c r="J3948" s="97"/>
      <c r="K3948" s="97"/>
      <c r="L3948" s="97"/>
      <c r="M3948" s="97"/>
      <c r="N3948" s="97"/>
      <c r="O3948" s="660" t="s">
        <v>10478</v>
      </c>
      <c r="P3948" s="19" t="n">
        <v>1</v>
      </c>
      <c r="Q3948" s="15" t="s">
        <v>45</v>
      </c>
    </row>
    <row r="3949" customFormat="false" ht="13.8" hidden="false" customHeight="false" outlineLevel="0" collapsed="false">
      <c r="A3949" s="348" t="s">
        <v>3043</v>
      </c>
      <c r="B3949" s="20" t="n">
        <v>43116</v>
      </c>
      <c r="C3949" s="19" t="n">
        <v>84959885805</v>
      </c>
      <c r="D3949" s="19" t="s">
        <v>1308</v>
      </c>
      <c r="E3949" s="19" t="s">
        <v>12657</v>
      </c>
      <c r="F3949" s="19" t="s">
        <v>12658</v>
      </c>
      <c r="G3949" s="19" t="s">
        <v>166</v>
      </c>
      <c r="H3949" s="97"/>
      <c r="I3949" s="97"/>
      <c r="J3949" s="97"/>
      <c r="K3949" s="97"/>
      <c r="L3949" s="97"/>
      <c r="M3949" s="97"/>
      <c r="N3949" s="97"/>
      <c r="O3949" s="191" t="s">
        <v>12659</v>
      </c>
      <c r="P3949" s="19" t="n">
        <v>1</v>
      </c>
      <c r="Q3949" s="15" t="s">
        <v>45</v>
      </c>
    </row>
    <row r="3950" customFormat="false" ht="82.05" hidden="false" customHeight="false" outlineLevel="0" collapsed="false">
      <c r="A3950" s="348" t="s">
        <v>3047</v>
      </c>
      <c r="B3950" s="19" t="s">
        <v>815</v>
      </c>
      <c r="C3950" s="19" t="s">
        <v>12660</v>
      </c>
      <c r="D3950" s="19" t="s">
        <v>53</v>
      </c>
      <c r="E3950" s="91" t="s">
        <v>12661</v>
      </c>
      <c r="F3950" s="19" t="s">
        <v>48</v>
      </c>
      <c r="G3950" s="97"/>
      <c r="H3950" s="97"/>
      <c r="I3950" s="97"/>
      <c r="J3950" s="97"/>
      <c r="K3950" s="97"/>
      <c r="L3950" s="97"/>
      <c r="M3950" s="97"/>
      <c r="N3950" s="97"/>
      <c r="O3950" s="600" t="s">
        <v>12662</v>
      </c>
      <c r="P3950" s="19" t="n">
        <v>1</v>
      </c>
      <c r="Q3950" s="15" t="s">
        <v>45</v>
      </c>
    </row>
    <row r="3951" customFormat="false" ht="82.05" hidden="false" customHeight="false" outlineLevel="0" collapsed="false">
      <c r="A3951" s="348" t="s">
        <v>3053</v>
      </c>
      <c r="B3951" s="19" t="s">
        <v>691</v>
      </c>
      <c r="C3951" s="19" t="s">
        <v>12663</v>
      </c>
      <c r="D3951" s="19" t="s">
        <v>68</v>
      </c>
      <c r="E3951" s="19" t="s">
        <v>12664</v>
      </c>
      <c r="F3951" s="19" t="s">
        <v>12665</v>
      </c>
      <c r="G3951" s="97"/>
      <c r="H3951" s="97"/>
      <c r="I3951" s="97"/>
      <c r="J3951" s="97"/>
      <c r="K3951" s="97"/>
      <c r="L3951" s="97"/>
      <c r="M3951" s="97"/>
      <c r="N3951" s="97"/>
      <c r="O3951" s="786" t="s">
        <v>12602</v>
      </c>
      <c r="P3951" s="19" t="n">
        <v>1</v>
      </c>
      <c r="Q3951" s="15" t="s">
        <v>45</v>
      </c>
    </row>
    <row r="3952" customFormat="false" ht="13.8" hidden="false" customHeight="false" outlineLevel="0" collapsed="false">
      <c r="A3952" s="348" t="s">
        <v>3058</v>
      </c>
      <c r="B3952" s="19" t="s">
        <v>12666</v>
      </c>
      <c r="C3952" s="19" t="n">
        <v>89647168991</v>
      </c>
      <c r="D3952" s="19" t="s">
        <v>1308</v>
      </c>
      <c r="E3952" s="19" t="s">
        <v>12667</v>
      </c>
      <c r="F3952" s="19" t="s">
        <v>12668</v>
      </c>
      <c r="G3952" s="19" t="s">
        <v>3615</v>
      </c>
      <c r="H3952" s="97"/>
      <c r="I3952" s="97"/>
      <c r="J3952" s="97"/>
      <c r="K3952" s="97"/>
      <c r="L3952" s="97"/>
      <c r="M3952" s="97"/>
      <c r="N3952" s="97"/>
      <c r="O3952" s="513" t="s">
        <v>12669</v>
      </c>
      <c r="P3952" s="19" t="n">
        <v>1</v>
      </c>
      <c r="Q3952" s="15" t="s">
        <v>45</v>
      </c>
    </row>
    <row r="3953" customFormat="false" ht="13.8" hidden="false" customHeight="false" outlineLevel="0" collapsed="false">
      <c r="A3953" s="348" t="s">
        <v>3062</v>
      </c>
      <c r="B3953" s="19" t="s">
        <v>83</v>
      </c>
      <c r="C3953" s="19" t="n">
        <v>89266428613</v>
      </c>
      <c r="D3953" s="19" t="s">
        <v>1308</v>
      </c>
      <c r="E3953" s="19" t="s">
        <v>12670</v>
      </c>
      <c r="F3953" s="19" t="s">
        <v>11022</v>
      </c>
      <c r="G3953" s="19" t="s">
        <v>5533</v>
      </c>
      <c r="H3953" s="97"/>
      <c r="I3953" s="97"/>
      <c r="J3953" s="97"/>
      <c r="K3953" s="97"/>
      <c r="L3953" s="97"/>
      <c r="M3953" s="97"/>
      <c r="N3953" s="97"/>
      <c r="O3953" s="191" t="s">
        <v>12671</v>
      </c>
      <c r="P3953" s="19" t="n">
        <v>1</v>
      </c>
      <c r="Q3953" s="15" t="s">
        <v>45</v>
      </c>
    </row>
    <row r="3954" customFormat="false" ht="68.65" hidden="false" customHeight="false" outlineLevel="0" collapsed="false">
      <c r="A3954" s="348" t="s">
        <v>3067</v>
      </c>
      <c r="B3954" s="19" t="s">
        <v>386</v>
      </c>
      <c r="C3954" s="91" t="s">
        <v>12672</v>
      </c>
      <c r="D3954" s="19" t="s">
        <v>68</v>
      </c>
      <c r="E3954" s="19" t="s">
        <v>12673</v>
      </c>
      <c r="F3954" s="19" t="s">
        <v>12673</v>
      </c>
      <c r="G3954" s="97"/>
      <c r="H3954" s="97"/>
      <c r="I3954" s="97"/>
      <c r="J3954" s="97"/>
      <c r="K3954" s="97"/>
      <c r="L3954" s="97"/>
      <c r="M3954" s="97"/>
      <c r="N3954" s="97"/>
      <c r="O3954" s="786" t="s">
        <v>12674</v>
      </c>
      <c r="P3954" s="19" t="n">
        <v>1</v>
      </c>
      <c r="Q3954" s="15" t="s">
        <v>45</v>
      </c>
    </row>
    <row r="3955" customFormat="false" ht="22.35" hidden="false" customHeight="false" outlineLevel="0" collapsed="false">
      <c r="A3955" s="348" t="s">
        <v>3075</v>
      </c>
      <c r="B3955" s="110" t="n">
        <v>0.782638888888889</v>
      </c>
      <c r="C3955" s="19" t="s">
        <v>12675</v>
      </c>
      <c r="D3955" s="19" t="s">
        <v>11567</v>
      </c>
      <c r="E3955" s="19" t="s">
        <v>12676</v>
      </c>
      <c r="F3955" s="19" t="s">
        <v>12677</v>
      </c>
      <c r="G3955" s="19" t="n">
        <v>4400</v>
      </c>
      <c r="H3955" s="97"/>
      <c r="I3955" s="97"/>
      <c r="J3955" s="97"/>
      <c r="K3955" s="97"/>
      <c r="L3955" s="97"/>
      <c r="M3955" s="19" t="s">
        <v>12678</v>
      </c>
      <c r="N3955" s="150" t="n">
        <v>43384</v>
      </c>
      <c r="O3955" s="660" t="s">
        <v>10478</v>
      </c>
      <c r="P3955" s="19" t="n">
        <v>1</v>
      </c>
      <c r="Q3955" s="15" t="s">
        <v>45</v>
      </c>
    </row>
    <row r="3956" customFormat="false" ht="79.85" hidden="false" customHeight="false" outlineLevel="0" collapsed="false">
      <c r="A3956" s="3" t="s">
        <v>34</v>
      </c>
      <c r="B3956" s="59" t="s">
        <v>1</v>
      </c>
      <c r="C3956" s="4" t="s">
        <v>35</v>
      </c>
      <c r="D3956" s="4" t="s">
        <v>3</v>
      </c>
      <c r="E3956" s="4" t="s">
        <v>1021</v>
      </c>
      <c r="F3956" s="5" t="s">
        <v>10096</v>
      </c>
      <c r="G3956" s="4" t="s">
        <v>38</v>
      </c>
      <c r="H3956" s="6" t="s">
        <v>39</v>
      </c>
      <c r="I3956" s="6"/>
      <c r="J3956" s="6"/>
      <c r="K3956" s="6" t="s">
        <v>40</v>
      </c>
      <c r="L3956" s="6"/>
      <c r="M3956" s="4" t="s">
        <v>41</v>
      </c>
      <c r="N3956" s="6" t="s">
        <v>42</v>
      </c>
      <c r="O3956" s="370" t="s">
        <v>43</v>
      </c>
      <c r="P3956" s="4" t="s">
        <v>44</v>
      </c>
      <c r="Q3956" s="15" t="s">
        <v>45</v>
      </c>
    </row>
    <row r="3957" customFormat="false" ht="15" hidden="false" customHeight="false" outlineLevel="0" collapsed="false">
      <c r="A3957" s="105" t="n">
        <v>43384</v>
      </c>
      <c r="B3957" s="777" t="s">
        <v>349</v>
      </c>
      <c r="C3957" s="9"/>
      <c r="D3957" s="9"/>
      <c r="E3957" s="10"/>
      <c r="F3957" s="11" t="n">
        <f aca="false">G3957+H3957+K3957</f>
        <v>78800</v>
      </c>
      <c r="G3957" s="12" t="n">
        <f aca="false">SUM(G3958:G3999)</f>
        <v>38500</v>
      </c>
      <c r="H3957" s="115" t="n">
        <f aca="false">SUM(H3958:H3999)</f>
        <v>14500</v>
      </c>
      <c r="I3957" s="12"/>
      <c r="J3957" s="12"/>
      <c r="K3957" s="12" t="n">
        <f aca="false">SUM(K3958:K3999)</f>
        <v>25800</v>
      </c>
      <c r="L3957" s="12"/>
      <c r="M3957" s="466"/>
      <c r="N3957" s="466"/>
      <c r="O3957" s="9"/>
      <c r="P3957" s="12" t="n">
        <f aca="false">SUM(P3958:P25906)</f>
        <v>1.4759259448524E+019</v>
      </c>
      <c r="Q3957" s="15" t="s">
        <v>45</v>
      </c>
    </row>
    <row r="3958" customFormat="false" ht="82.05" hidden="false" customHeight="false" outlineLevel="0" collapsed="false">
      <c r="A3958" s="348" t="s">
        <v>1810</v>
      </c>
      <c r="B3958" s="19" t="s">
        <v>5393</v>
      </c>
      <c r="C3958" s="19" t="s">
        <v>12679</v>
      </c>
      <c r="D3958" s="19" t="s">
        <v>2656</v>
      </c>
      <c r="E3958" s="91" t="s">
        <v>12680</v>
      </c>
      <c r="F3958" s="19" t="s">
        <v>48</v>
      </c>
      <c r="G3958" s="19" t="n">
        <v>5700</v>
      </c>
      <c r="H3958" s="97"/>
      <c r="I3958" s="97"/>
      <c r="J3958" s="97"/>
      <c r="K3958" s="97"/>
      <c r="L3958" s="97"/>
      <c r="M3958" s="19" t="s">
        <v>12681</v>
      </c>
      <c r="N3958" s="150" t="n">
        <v>43385</v>
      </c>
      <c r="O3958" s="660" t="s">
        <v>12682</v>
      </c>
      <c r="P3958" s="19" t="n">
        <v>1</v>
      </c>
      <c r="Q3958" s="15" t="s">
        <v>45</v>
      </c>
    </row>
    <row r="3959" customFormat="false" ht="17.35" hidden="false" customHeight="false" outlineLevel="0" collapsed="false">
      <c r="A3959" s="119" t="s">
        <v>2622</v>
      </c>
      <c r="B3959" s="19" t="s">
        <v>12683</v>
      </c>
      <c r="C3959" s="19" t="s">
        <v>12684</v>
      </c>
      <c r="D3959" s="19" t="s">
        <v>476</v>
      </c>
      <c r="E3959" s="19" t="s">
        <v>12685</v>
      </c>
      <c r="F3959" s="19" t="s">
        <v>10459</v>
      </c>
      <c r="G3959" s="19"/>
      <c r="H3959" s="97"/>
      <c r="I3959" s="19"/>
      <c r="J3959" s="19"/>
      <c r="K3959" s="19" t="n">
        <v>5000</v>
      </c>
      <c r="L3959" s="19"/>
      <c r="M3959" s="19" t="s">
        <v>12686</v>
      </c>
      <c r="N3959" s="150" t="n">
        <v>43384</v>
      </c>
      <c r="O3959" s="227" t="s">
        <v>10478</v>
      </c>
      <c r="P3959" s="19" t="n">
        <v>1</v>
      </c>
      <c r="Q3959" s="15" t="s">
        <v>45</v>
      </c>
    </row>
    <row r="3960" customFormat="false" ht="28.35" hidden="false" customHeight="false" outlineLevel="0" collapsed="false">
      <c r="A3960" s="348" t="s">
        <v>1819</v>
      </c>
      <c r="B3960" s="19" t="s">
        <v>1245</v>
      </c>
      <c r="C3960" s="553" t="s">
        <v>12687</v>
      </c>
      <c r="D3960" s="91" t="s">
        <v>476</v>
      </c>
      <c r="E3960" s="91" t="s">
        <v>12688</v>
      </c>
      <c r="F3960" s="19" t="s">
        <v>3434</v>
      </c>
      <c r="G3960" s="19" t="s">
        <v>1042</v>
      </c>
      <c r="H3960" s="97"/>
      <c r="I3960" s="97"/>
      <c r="J3960" s="97"/>
      <c r="K3960" s="97"/>
      <c r="L3960" s="97"/>
      <c r="M3960" s="97"/>
      <c r="N3960" s="97"/>
      <c r="O3960" s="141" t="s">
        <v>12689</v>
      </c>
      <c r="P3960" s="19" t="n">
        <v>1</v>
      </c>
      <c r="Q3960" s="15" t="s">
        <v>45</v>
      </c>
    </row>
    <row r="3961" customFormat="false" ht="66.4" hidden="false" customHeight="false" outlineLevel="0" collapsed="false">
      <c r="A3961" s="348" t="s">
        <v>1673</v>
      </c>
      <c r="B3961" s="150" t="n">
        <v>43383</v>
      </c>
      <c r="C3961" s="19" t="s">
        <v>12690</v>
      </c>
      <c r="D3961" s="19" t="s">
        <v>11567</v>
      </c>
      <c r="E3961" s="19" t="s">
        <v>12691</v>
      </c>
      <c r="F3961" s="19" t="s">
        <v>48</v>
      </c>
      <c r="G3961" s="19" t="s">
        <v>448</v>
      </c>
      <c r="H3961" s="97"/>
      <c r="I3961" s="97"/>
      <c r="J3961" s="97"/>
      <c r="K3961" s="97"/>
      <c r="L3961" s="97"/>
      <c r="M3961" s="97"/>
      <c r="N3961" s="97"/>
      <c r="O3961" s="715" t="s">
        <v>12692</v>
      </c>
      <c r="P3961" s="19" t="n">
        <v>1</v>
      </c>
      <c r="Q3961" s="15" t="s">
        <v>45</v>
      </c>
    </row>
    <row r="3962" customFormat="false" ht="22.35" hidden="false" customHeight="false" outlineLevel="0" collapsed="false">
      <c r="A3962" s="348" t="s">
        <v>1678</v>
      </c>
      <c r="B3962" s="19" t="s">
        <v>2357</v>
      </c>
      <c r="C3962" s="91" t="s">
        <v>12693</v>
      </c>
      <c r="D3962" s="19" t="s">
        <v>11567</v>
      </c>
      <c r="E3962" s="19" t="s">
        <v>12694</v>
      </c>
      <c r="F3962" s="19" t="s">
        <v>12695</v>
      </c>
      <c r="G3962" s="19" t="n">
        <v>3800</v>
      </c>
      <c r="H3962" s="97"/>
      <c r="I3962" s="97"/>
      <c r="J3962" s="97"/>
      <c r="K3962" s="97"/>
      <c r="L3962" s="97"/>
      <c r="M3962" s="19" t="s">
        <v>12696</v>
      </c>
      <c r="N3962" s="150" t="n">
        <v>43384</v>
      </c>
      <c r="O3962" s="660" t="s">
        <v>10478</v>
      </c>
      <c r="P3962" s="19" t="n">
        <v>1</v>
      </c>
      <c r="Q3962" s="15" t="s">
        <v>45</v>
      </c>
    </row>
    <row r="3963" customFormat="false" ht="22.35" hidden="false" customHeight="false" outlineLevel="0" collapsed="false">
      <c r="A3963" s="348" t="s">
        <v>1732</v>
      </c>
      <c r="B3963" s="19" t="s">
        <v>4955</v>
      </c>
      <c r="C3963" s="91" t="s">
        <v>12697</v>
      </c>
      <c r="D3963" s="91" t="s">
        <v>476</v>
      </c>
      <c r="E3963" s="19" t="s">
        <v>12698</v>
      </c>
      <c r="F3963" s="19" t="s">
        <v>9504</v>
      </c>
      <c r="G3963" s="19" t="n">
        <v>4400</v>
      </c>
      <c r="H3963" s="97"/>
      <c r="I3963" s="97"/>
      <c r="J3963" s="97"/>
      <c r="K3963" s="97"/>
      <c r="L3963" s="97"/>
      <c r="M3963" s="19" t="s">
        <v>12699</v>
      </c>
      <c r="N3963" s="150" t="n">
        <v>43384</v>
      </c>
      <c r="O3963" s="660" t="s">
        <v>10478</v>
      </c>
      <c r="P3963" s="19" t="n">
        <v>1</v>
      </c>
      <c r="Q3963" s="15" t="s">
        <v>45</v>
      </c>
    </row>
    <row r="3964" customFormat="false" ht="22.35" hidden="false" customHeight="false" outlineLevel="0" collapsed="false">
      <c r="A3964" s="119" t="s">
        <v>2332</v>
      </c>
      <c r="B3964" s="19" t="s">
        <v>2357</v>
      </c>
      <c r="C3964" s="19" t="s">
        <v>12700</v>
      </c>
      <c r="D3964" s="19" t="s">
        <v>53</v>
      </c>
      <c r="E3964" s="91" t="s">
        <v>12701</v>
      </c>
      <c r="F3964" s="19" t="s">
        <v>12702</v>
      </c>
      <c r="G3964" s="19"/>
      <c r="H3964" s="97"/>
      <c r="I3964" s="19"/>
      <c r="J3964" s="19"/>
      <c r="K3964" s="19" t="n">
        <v>4600</v>
      </c>
      <c r="L3964" s="19"/>
      <c r="M3964" s="19" t="s">
        <v>12703</v>
      </c>
      <c r="N3964" s="150" t="n">
        <v>43385</v>
      </c>
      <c r="O3964" s="660" t="s">
        <v>10478</v>
      </c>
      <c r="P3964" s="19" t="n">
        <v>1</v>
      </c>
      <c r="Q3964" s="15" t="s">
        <v>45</v>
      </c>
    </row>
    <row r="3965" customFormat="false" ht="22.35" hidden="false" customHeight="false" outlineLevel="0" collapsed="false">
      <c r="A3965" s="348" t="s">
        <v>1839</v>
      </c>
      <c r="B3965" s="19" t="s">
        <v>453</v>
      </c>
      <c r="C3965" s="19" t="s">
        <v>12704</v>
      </c>
      <c r="D3965" s="91" t="s">
        <v>476</v>
      </c>
      <c r="E3965" s="19" t="s">
        <v>12705</v>
      </c>
      <c r="F3965" s="97"/>
      <c r="G3965" s="19" t="n">
        <v>9500</v>
      </c>
      <c r="H3965" s="97"/>
      <c r="I3965" s="97"/>
      <c r="J3965" s="97"/>
      <c r="K3965" s="97"/>
      <c r="L3965" s="97"/>
      <c r="M3965" s="19" t="s">
        <v>12706</v>
      </c>
      <c r="N3965" s="150" t="n">
        <v>43384</v>
      </c>
      <c r="O3965" s="660" t="s">
        <v>10478</v>
      </c>
      <c r="P3965" s="19" t="n">
        <v>1</v>
      </c>
      <c r="Q3965" s="15" t="s">
        <v>45</v>
      </c>
    </row>
    <row r="3966" customFormat="false" ht="41.75" hidden="false" customHeight="false" outlineLevel="0" collapsed="false">
      <c r="A3966" s="348" t="s">
        <v>1746</v>
      </c>
      <c r="B3966" s="19" t="s">
        <v>10799</v>
      </c>
      <c r="C3966" s="553" t="s">
        <v>12707</v>
      </c>
      <c r="D3966" s="91" t="s">
        <v>2318</v>
      </c>
      <c r="E3966" s="91" t="s">
        <v>12708</v>
      </c>
      <c r="F3966" s="97"/>
      <c r="G3966" s="19" t="s">
        <v>463</v>
      </c>
      <c r="H3966" s="97"/>
      <c r="I3966" s="97"/>
      <c r="J3966" s="97"/>
      <c r="K3966" s="97"/>
      <c r="L3966" s="97"/>
      <c r="M3966" s="97"/>
      <c r="N3966" s="97"/>
      <c r="O3966" s="144" t="s">
        <v>12709</v>
      </c>
      <c r="P3966" s="19" t="n">
        <v>1</v>
      </c>
      <c r="Q3966" s="15" t="s">
        <v>45</v>
      </c>
    </row>
    <row r="3967" customFormat="false" ht="108.95" hidden="false" customHeight="false" outlineLevel="0" collapsed="false">
      <c r="A3967" s="121" t="s">
        <v>1696</v>
      </c>
      <c r="B3967" s="141" t="s">
        <v>12710</v>
      </c>
      <c r="C3967" s="141" t="s">
        <v>12711</v>
      </c>
      <c r="D3967" s="141" t="s">
        <v>53</v>
      </c>
      <c r="E3967" s="95" t="s">
        <v>12712</v>
      </c>
      <c r="F3967" s="141" t="s">
        <v>12713</v>
      </c>
      <c r="G3967" s="141" t="s">
        <v>3145</v>
      </c>
      <c r="H3967" s="183"/>
      <c r="I3967" s="183"/>
      <c r="J3967" s="183"/>
      <c r="K3967" s="183"/>
      <c r="L3967" s="183"/>
      <c r="M3967" s="141" t="s">
        <v>12714</v>
      </c>
      <c r="N3967" s="453" t="n">
        <v>43388</v>
      </c>
      <c r="O3967" s="727" t="s">
        <v>10478</v>
      </c>
      <c r="P3967" s="19" t="n">
        <v>1</v>
      </c>
      <c r="Q3967" s="15" t="s">
        <v>45</v>
      </c>
    </row>
    <row r="3968" customFormat="false" ht="82.05" hidden="false" customHeight="false" outlineLevel="0" collapsed="false">
      <c r="A3968" s="119" t="s">
        <v>2269</v>
      </c>
      <c r="B3968" s="19" t="s">
        <v>457</v>
      </c>
      <c r="C3968" s="91" t="s">
        <v>12715</v>
      </c>
      <c r="D3968" s="19" t="s">
        <v>53</v>
      </c>
      <c r="E3968" s="91" t="s">
        <v>12716</v>
      </c>
      <c r="F3968" s="19" t="s">
        <v>12717</v>
      </c>
      <c r="G3968" s="19"/>
      <c r="H3968" s="97"/>
      <c r="I3968" s="19"/>
      <c r="J3968" s="19"/>
      <c r="K3968" s="19" t="n">
        <v>2400</v>
      </c>
      <c r="L3968" s="19"/>
      <c r="M3968" s="19" t="s">
        <v>12718</v>
      </c>
      <c r="N3968" s="150" t="n">
        <v>43385</v>
      </c>
      <c r="O3968" s="660" t="s">
        <v>10478</v>
      </c>
      <c r="P3968" s="19" t="n">
        <v>1</v>
      </c>
      <c r="Q3968" s="15" t="s">
        <v>45</v>
      </c>
    </row>
    <row r="3969" customFormat="false" ht="88.05" hidden="false" customHeight="false" outlineLevel="0" collapsed="false">
      <c r="A3969" s="789" t="s">
        <v>1696</v>
      </c>
      <c r="B3969" s="19" t="s">
        <v>117</v>
      </c>
      <c r="C3969" s="19" t="s">
        <v>12719</v>
      </c>
      <c r="D3969" s="19" t="s">
        <v>11567</v>
      </c>
      <c r="E3969" s="19" t="s">
        <v>12720</v>
      </c>
      <c r="F3969" s="19" t="s">
        <v>48</v>
      </c>
      <c r="G3969" s="19" t="s">
        <v>5533</v>
      </c>
      <c r="H3969" s="97"/>
      <c r="I3969" s="97"/>
      <c r="J3969" s="97"/>
      <c r="K3969" s="97"/>
      <c r="L3969" s="97"/>
      <c r="M3969" s="97"/>
      <c r="N3969" s="97"/>
      <c r="O3969" s="715" t="s">
        <v>12721</v>
      </c>
      <c r="P3969" s="19" t="n">
        <v>1</v>
      </c>
      <c r="Q3969" s="15" t="s">
        <v>45</v>
      </c>
    </row>
    <row r="3970" customFormat="false" ht="108.95" hidden="false" customHeight="false" outlineLevel="0" collapsed="false">
      <c r="A3970" s="348" t="s">
        <v>1758</v>
      </c>
      <c r="B3970" s="141" t="s">
        <v>556</v>
      </c>
      <c r="C3970" s="141" t="s">
        <v>12722</v>
      </c>
      <c r="D3970" s="95" t="s">
        <v>476</v>
      </c>
      <c r="E3970" s="141" t="s">
        <v>12723</v>
      </c>
      <c r="F3970" s="141" t="s">
        <v>4460</v>
      </c>
      <c r="G3970" s="141" t="s">
        <v>1048</v>
      </c>
      <c r="H3970" s="183"/>
      <c r="I3970" s="183"/>
      <c r="J3970" s="183"/>
      <c r="K3970" s="183"/>
      <c r="L3970" s="183"/>
      <c r="M3970" s="183"/>
      <c r="N3970" s="183"/>
      <c r="O3970" s="544" t="s">
        <v>12724</v>
      </c>
      <c r="P3970" s="19" t="n">
        <v>1</v>
      </c>
      <c r="Q3970" s="15" t="s">
        <v>45</v>
      </c>
    </row>
    <row r="3971" customFormat="false" ht="28.35" hidden="false" customHeight="false" outlineLevel="0" collapsed="false">
      <c r="A3971" s="348" t="s">
        <v>1761</v>
      </c>
      <c r="B3971" s="19" t="s">
        <v>556</v>
      </c>
      <c r="C3971" s="451" t="s">
        <v>12725</v>
      </c>
      <c r="D3971" s="91" t="s">
        <v>476</v>
      </c>
      <c r="E3971" s="19" t="s">
        <v>12726</v>
      </c>
      <c r="F3971" s="19" t="s">
        <v>12727</v>
      </c>
      <c r="G3971" s="97"/>
      <c r="H3971" s="97"/>
      <c r="I3971" s="97"/>
      <c r="J3971" s="97"/>
      <c r="K3971" s="97"/>
      <c r="L3971" s="97"/>
      <c r="M3971" s="97"/>
      <c r="N3971" s="97"/>
      <c r="O3971" s="484" t="s">
        <v>12728</v>
      </c>
      <c r="P3971" s="19" t="n">
        <v>1</v>
      </c>
      <c r="Q3971" s="15" t="s">
        <v>45</v>
      </c>
    </row>
    <row r="3972" customFormat="false" ht="28.35" hidden="false" customHeight="false" outlineLevel="0" collapsed="false">
      <c r="A3972" s="348" t="s">
        <v>1765</v>
      </c>
      <c r="B3972" s="20" t="n">
        <v>43231</v>
      </c>
      <c r="C3972" s="91" t="s">
        <v>12729</v>
      </c>
      <c r="D3972" s="19" t="s">
        <v>11567</v>
      </c>
      <c r="E3972" s="19" t="s">
        <v>12730</v>
      </c>
      <c r="F3972" s="19" t="s">
        <v>102</v>
      </c>
      <c r="G3972" s="19" t="n">
        <v>5100</v>
      </c>
      <c r="H3972" s="97"/>
      <c r="I3972" s="97"/>
      <c r="J3972" s="97"/>
      <c r="K3972" s="97"/>
      <c r="L3972" s="97"/>
      <c r="M3972" s="19" t="s">
        <v>12731</v>
      </c>
      <c r="N3972" s="150" t="n">
        <v>43386</v>
      </c>
      <c r="O3972" s="660" t="s">
        <v>10478</v>
      </c>
      <c r="P3972" s="19" t="n">
        <v>1</v>
      </c>
      <c r="Q3972" s="15" t="s">
        <v>45</v>
      </c>
    </row>
    <row r="3973" customFormat="false" ht="28.35" hidden="false" customHeight="false" outlineLevel="0" collapsed="false">
      <c r="A3973" s="348" t="s">
        <v>4300</v>
      </c>
      <c r="B3973" s="19" t="s">
        <v>214</v>
      </c>
      <c r="C3973" s="451" t="s">
        <v>12732</v>
      </c>
      <c r="D3973" s="19" t="s">
        <v>11567</v>
      </c>
      <c r="E3973" s="19" t="s">
        <v>12733</v>
      </c>
      <c r="F3973" s="19" t="s">
        <v>11868</v>
      </c>
      <c r="G3973" s="19" t="n">
        <v>5500</v>
      </c>
      <c r="H3973" s="97"/>
      <c r="I3973" s="97"/>
      <c r="J3973" s="97"/>
      <c r="K3973" s="97"/>
      <c r="L3973" s="97"/>
      <c r="M3973" s="19" t="s">
        <v>12734</v>
      </c>
      <c r="N3973" s="150" t="n">
        <v>43384</v>
      </c>
      <c r="O3973" s="660" t="s">
        <v>10478</v>
      </c>
      <c r="P3973" s="490" t="s">
        <v>12507</v>
      </c>
      <c r="Q3973" s="15" t="s">
        <v>45</v>
      </c>
    </row>
    <row r="3974" customFormat="false" ht="72.35" hidden="false" customHeight="false" outlineLevel="0" collapsed="false">
      <c r="A3974" s="348" t="s">
        <v>4304</v>
      </c>
      <c r="B3974" s="19" t="s">
        <v>214</v>
      </c>
      <c r="C3974" s="363" t="s">
        <v>12735</v>
      </c>
      <c r="D3974" s="19" t="s">
        <v>53</v>
      </c>
      <c r="E3974" s="91" t="s">
        <v>12736</v>
      </c>
      <c r="F3974" s="91" t="s">
        <v>12737</v>
      </c>
      <c r="G3974" s="97"/>
      <c r="H3974" s="97"/>
      <c r="I3974" s="97"/>
      <c r="J3974" s="97"/>
      <c r="K3974" s="97"/>
      <c r="L3974" s="97"/>
      <c r="M3974" s="97"/>
      <c r="N3974" s="97"/>
      <c r="O3974" s="600" t="s">
        <v>12662</v>
      </c>
      <c r="P3974" s="490" t="s">
        <v>12507</v>
      </c>
      <c r="Q3974" s="15" t="s">
        <v>45</v>
      </c>
    </row>
    <row r="3975" customFormat="false" ht="44" hidden="false" customHeight="false" outlineLevel="0" collapsed="false">
      <c r="A3975" s="348" t="s">
        <v>4309</v>
      </c>
      <c r="B3975" s="110" t="n">
        <v>0.472222222222222</v>
      </c>
      <c r="C3975" s="440" t="s">
        <v>12738</v>
      </c>
      <c r="D3975" s="19" t="s">
        <v>110</v>
      </c>
      <c r="E3975" s="97"/>
      <c r="F3975" s="19" t="s">
        <v>48</v>
      </c>
      <c r="G3975" s="97"/>
      <c r="H3975" s="97"/>
      <c r="I3975" s="97"/>
      <c r="J3975" s="97"/>
      <c r="K3975" s="97"/>
      <c r="L3975" s="97"/>
      <c r="M3975" s="97"/>
      <c r="N3975" s="97"/>
      <c r="O3975" s="441" t="s">
        <v>12739</v>
      </c>
      <c r="P3975" s="19" t="n">
        <v>1</v>
      </c>
      <c r="Q3975" s="15" t="s">
        <v>45</v>
      </c>
    </row>
    <row r="3976" customFormat="false" ht="44" hidden="false" customHeight="false" outlineLevel="0" collapsed="false">
      <c r="A3976" s="348" t="s">
        <v>1781</v>
      </c>
      <c r="B3976" s="110" t="n">
        <v>0.479861111111111</v>
      </c>
      <c r="C3976" s="19" t="s">
        <v>12740</v>
      </c>
      <c r="D3976" s="19" t="s">
        <v>110</v>
      </c>
      <c r="E3976" s="19" t="s">
        <v>12741</v>
      </c>
      <c r="F3976" s="19" t="s">
        <v>12742</v>
      </c>
      <c r="G3976" s="19" t="s">
        <v>832</v>
      </c>
      <c r="H3976" s="97"/>
      <c r="I3976" s="97"/>
      <c r="J3976" s="97"/>
      <c r="K3976" s="97"/>
      <c r="L3976" s="97"/>
      <c r="M3976" s="97"/>
      <c r="N3976" s="97"/>
      <c r="O3976" s="441" t="s">
        <v>12743</v>
      </c>
      <c r="P3976" s="19" t="n">
        <v>1</v>
      </c>
      <c r="Q3976" s="15" t="s">
        <v>45</v>
      </c>
    </row>
    <row r="3977" customFormat="false" ht="13.8" hidden="false" customHeight="false" outlineLevel="0" collapsed="false">
      <c r="A3977" s="348" t="s">
        <v>1914</v>
      </c>
      <c r="B3977" s="19" t="s">
        <v>12744</v>
      </c>
      <c r="C3977" s="440" t="s">
        <v>12745</v>
      </c>
      <c r="D3977" s="19" t="s">
        <v>11567</v>
      </c>
      <c r="E3977" s="97"/>
      <c r="F3977" s="97"/>
      <c r="G3977" s="97"/>
      <c r="H3977" s="97"/>
      <c r="I3977" s="97"/>
      <c r="J3977" s="97"/>
      <c r="K3977" s="97"/>
      <c r="L3977" s="97"/>
      <c r="M3977" s="97"/>
      <c r="N3977" s="97"/>
      <c r="O3977" s="141" t="s">
        <v>12746</v>
      </c>
      <c r="P3977" s="19" t="n">
        <v>1</v>
      </c>
      <c r="Q3977" s="15" t="s">
        <v>45</v>
      </c>
    </row>
    <row r="3978" customFormat="false" ht="83.55" hidden="false" customHeight="false" outlineLevel="0" collapsed="false">
      <c r="A3978" s="348" t="s">
        <v>1917</v>
      </c>
      <c r="B3978" s="19" t="s">
        <v>354</v>
      </c>
      <c r="C3978" s="19" t="s">
        <v>12747</v>
      </c>
      <c r="D3978" s="19" t="s">
        <v>11567</v>
      </c>
      <c r="E3978" s="19" t="s">
        <v>12748</v>
      </c>
      <c r="F3978" s="19" t="s">
        <v>12749</v>
      </c>
      <c r="G3978" s="19" t="s">
        <v>328</v>
      </c>
      <c r="H3978" s="97"/>
      <c r="I3978" s="97"/>
      <c r="J3978" s="97"/>
      <c r="K3978" s="97"/>
      <c r="L3978" s="97"/>
      <c r="M3978" s="97"/>
      <c r="N3978" s="97"/>
      <c r="O3978" s="460" t="s">
        <v>12750</v>
      </c>
      <c r="P3978" s="19" t="n">
        <v>1</v>
      </c>
      <c r="Q3978" s="15" t="s">
        <v>45</v>
      </c>
    </row>
    <row r="3979" customFormat="false" ht="50.7" hidden="false" customHeight="false" outlineLevel="0" collapsed="false">
      <c r="A3979" s="348" t="s">
        <v>3008</v>
      </c>
      <c r="B3979" s="19" t="s">
        <v>12751</v>
      </c>
      <c r="C3979" s="91" t="s">
        <v>12752</v>
      </c>
      <c r="D3979" s="91" t="s">
        <v>476</v>
      </c>
      <c r="E3979" s="19" t="s">
        <v>12753</v>
      </c>
      <c r="F3979" s="19" t="s">
        <v>10103</v>
      </c>
      <c r="G3979" s="19" t="s">
        <v>282</v>
      </c>
      <c r="H3979" s="97"/>
      <c r="I3979" s="97"/>
      <c r="J3979" s="97"/>
      <c r="K3979" s="97"/>
      <c r="L3979" s="97"/>
      <c r="M3979" s="97"/>
      <c r="N3979" s="97"/>
      <c r="O3979" s="460" t="s">
        <v>12754</v>
      </c>
      <c r="P3979" s="19" t="n">
        <v>1</v>
      </c>
      <c r="Q3979" s="15" t="s">
        <v>45</v>
      </c>
    </row>
    <row r="3980" customFormat="false" ht="72.35" hidden="false" customHeight="false" outlineLevel="0" collapsed="false">
      <c r="A3980" s="119" t="s">
        <v>12755</v>
      </c>
      <c r="B3980" s="19" t="s">
        <v>359</v>
      </c>
      <c r="C3980" s="19" t="s">
        <v>12756</v>
      </c>
      <c r="D3980" s="19" t="s">
        <v>53</v>
      </c>
      <c r="E3980" s="91" t="s">
        <v>12757</v>
      </c>
      <c r="F3980" s="19" t="s">
        <v>48</v>
      </c>
      <c r="G3980" s="19" t="s">
        <v>92</v>
      </c>
      <c r="H3980" s="97"/>
      <c r="I3980" s="97"/>
      <c r="J3980" s="97"/>
      <c r="K3980" s="97"/>
      <c r="L3980" s="97"/>
      <c r="M3980" s="97"/>
      <c r="N3980" s="97"/>
      <c r="O3980" s="600" t="s">
        <v>12758</v>
      </c>
      <c r="P3980" s="19" t="n">
        <v>1</v>
      </c>
      <c r="Q3980" s="15" t="s">
        <v>45</v>
      </c>
    </row>
    <row r="3981" customFormat="false" ht="28.35" hidden="false" customHeight="false" outlineLevel="0" collapsed="false">
      <c r="A3981" s="119" t="s">
        <v>12759</v>
      </c>
      <c r="B3981" s="19" t="s">
        <v>2740</v>
      </c>
      <c r="C3981" s="19" t="s">
        <v>12760</v>
      </c>
      <c r="D3981" s="19" t="s">
        <v>11567</v>
      </c>
      <c r="E3981" s="91" t="s">
        <v>12761</v>
      </c>
      <c r="F3981" s="19" t="s">
        <v>12762</v>
      </c>
      <c r="G3981" s="19"/>
      <c r="H3981" s="97"/>
      <c r="I3981" s="19"/>
      <c r="J3981" s="19"/>
      <c r="K3981" s="19" t="n">
        <v>2250</v>
      </c>
      <c r="L3981" s="19"/>
      <c r="M3981" s="19" t="s">
        <v>12763</v>
      </c>
      <c r="N3981" s="150" t="n">
        <v>43387</v>
      </c>
      <c r="O3981" s="660" t="s">
        <v>10478</v>
      </c>
      <c r="P3981" s="19" t="n">
        <v>1</v>
      </c>
      <c r="Q3981" s="15" t="s">
        <v>45</v>
      </c>
    </row>
    <row r="3982" customFormat="false" ht="50.7" hidden="false" customHeight="false" outlineLevel="0" collapsed="false">
      <c r="A3982" s="119" t="s">
        <v>12764</v>
      </c>
      <c r="B3982" s="19" t="s">
        <v>2740</v>
      </c>
      <c r="C3982" s="19" t="s">
        <v>12765</v>
      </c>
      <c r="D3982" s="91" t="s">
        <v>476</v>
      </c>
      <c r="E3982" s="19" t="s">
        <v>12766</v>
      </c>
      <c r="F3982" s="19" t="s">
        <v>2910</v>
      </c>
      <c r="G3982" s="19" t="s">
        <v>564</v>
      </c>
      <c r="H3982" s="97"/>
      <c r="I3982" s="97"/>
      <c r="J3982" s="97"/>
      <c r="K3982" s="97"/>
      <c r="L3982" s="97"/>
      <c r="M3982" s="97"/>
      <c r="N3982" s="97"/>
      <c r="O3982" s="426" t="s">
        <v>12767</v>
      </c>
      <c r="P3982" s="19" t="n">
        <v>1</v>
      </c>
      <c r="Q3982" s="15" t="s">
        <v>45</v>
      </c>
    </row>
    <row r="3983" customFormat="false" ht="135.8" hidden="false" customHeight="false" outlineLevel="0" collapsed="false">
      <c r="A3983" s="141" t="s">
        <v>3021</v>
      </c>
      <c r="B3983" s="141" t="s">
        <v>122</v>
      </c>
      <c r="C3983" s="141" t="s">
        <v>12768</v>
      </c>
      <c r="D3983" s="141" t="s">
        <v>53</v>
      </c>
      <c r="E3983" s="95" t="s">
        <v>12769</v>
      </c>
      <c r="F3983" s="141" t="s">
        <v>102</v>
      </c>
      <c r="G3983" s="141"/>
      <c r="H3983" s="183"/>
      <c r="I3983" s="141"/>
      <c r="J3983" s="141"/>
      <c r="K3983" s="141" t="s">
        <v>2950</v>
      </c>
      <c r="L3983" s="141"/>
      <c r="M3983" s="95" t="s">
        <v>12770</v>
      </c>
      <c r="N3983" s="453" t="n">
        <v>43388</v>
      </c>
      <c r="O3983" s="727" t="s">
        <v>10478</v>
      </c>
      <c r="P3983" s="141" t="n">
        <v>1</v>
      </c>
      <c r="Q3983" s="15" t="s">
        <v>45</v>
      </c>
    </row>
    <row r="3984" customFormat="false" ht="28.35" hidden="false" customHeight="false" outlineLevel="0" collapsed="false">
      <c r="A3984" s="119" t="s">
        <v>5137</v>
      </c>
      <c r="B3984" s="19" t="s">
        <v>11955</v>
      </c>
      <c r="C3984" s="19" t="s">
        <v>12771</v>
      </c>
      <c r="D3984" s="19" t="s">
        <v>476</v>
      </c>
      <c r="E3984" s="91" t="s">
        <v>12772</v>
      </c>
      <c r="F3984" s="19" t="s">
        <v>1169</v>
      </c>
      <c r="G3984" s="19" t="s">
        <v>12773</v>
      </c>
      <c r="H3984" s="97"/>
      <c r="I3984" s="97"/>
      <c r="J3984" s="97"/>
      <c r="K3984" s="97"/>
      <c r="L3984" s="97"/>
      <c r="M3984" s="97"/>
      <c r="N3984" s="97"/>
      <c r="O3984" s="451" t="s">
        <v>12774</v>
      </c>
      <c r="P3984" s="19" t="n">
        <v>1</v>
      </c>
      <c r="Q3984" s="15" t="s">
        <v>45</v>
      </c>
    </row>
    <row r="3985" customFormat="false" ht="28.35" hidden="false" customHeight="false" outlineLevel="0" collapsed="false">
      <c r="A3985" s="119" t="s">
        <v>12775</v>
      </c>
      <c r="B3985" s="19" t="s">
        <v>149</v>
      </c>
      <c r="C3985" s="91" t="s">
        <v>12776</v>
      </c>
      <c r="D3985" s="19" t="s">
        <v>11567</v>
      </c>
      <c r="E3985" s="91" t="s">
        <v>12777</v>
      </c>
      <c r="F3985" s="19" t="s">
        <v>11929</v>
      </c>
      <c r="G3985" s="19"/>
      <c r="H3985" s="97"/>
      <c r="I3985" s="19"/>
      <c r="J3985" s="19"/>
      <c r="K3985" s="19" t="n">
        <v>6100</v>
      </c>
      <c r="L3985" s="19"/>
      <c r="M3985" s="19" t="s">
        <v>12778</v>
      </c>
      <c r="N3985" s="150" t="n">
        <v>43385</v>
      </c>
      <c r="O3985" s="660" t="s">
        <v>10478</v>
      </c>
      <c r="P3985" s="19" t="n">
        <v>1</v>
      </c>
      <c r="Q3985" s="15" t="s">
        <v>45</v>
      </c>
    </row>
    <row r="3986" customFormat="false" ht="95.5" hidden="false" customHeight="false" outlineLevel="0" collapsed="false">
      <c r="A3986" s="119" t="s">
        <v>12779</v>
      </c>
      <c r="B3986" s="19" t="s">
        <v>154</v>
      </c>
      <c r="C3986" s="91" t="s">
        <v>12780</v>
      </c>
      <c r="D3986" s="19" t="s">
        <v>53</v>
      </c>
      <c r="E3986" s="91" t="s">
        <v>12781</v>
      </c>
      <c r="F3986" s="19" t="s">
        <v>102</v>
      </c>
      <c r="G3986" s="97"/>
      <c r="H3986" s="97"/>
      <c r="I3986" s="19"/>
      <c r="J3986" s="19"/>
      <c r="K3986" s="19" t="n">
        <v>5450</v>
      </c>
      <c r="L3986" s="19"/>
      <c r="M3986" s="19" t="s">
        <v>12782</v>
      </c>
      <c r="N3986" s="150" t="n">
        <v>43386</v>
      </c>
      <c r="O3986" s="660" t="s">
        <v>10478</v>
      </c>
      <c r="P3986" s="19" t="n">
        <v>1</v>
      </c>
      <c r="Q3986" s="15" t="s">
        <v>45</v>
      </c>
    </row>
    <row r="3987" customFormat="false" ht="152.95" hidden="false" customHeight="false" outlineLevel="0" collapsed="false">
      <c r="A3987" s="348" t="s">
        <v>3037</v>
      </c>
      <c r="B3987" s="19" t="s">
        <v>708</v>
      </c>
      <c r="C3987" s="19" t="s">
        <v>12771</v>
      </c>
      <c r="D3987" s="19" t="s">
        <v>53</v>
      </c>
      <c r="E3987" s="91" t="s">
        <v>12783</v>
      </c>
      <c r="F3987" s="91" t="s">
        <v>12784</v>
      </c>
      <c r="G3987" s="97"/>
      <c r="H3987" s="19" t="s">
        <v>2302</v>
      </c>
      <c r="I3987" s="97"/>
      <c r="J3987" s="97"/>
      <c r="K3987" s="97"/>
      <c r="L3987" s="97"/>
      <c r="M3987" s="97"/>
      <c r="N3987" s="97"/>
      <c r="O3987" s="623" t="s">
        <v>12785</v>
      </c>
      <c r="P3987" s="19" t="n">
        <v>1</v>
      </c>
      <c r="Q3987" s="15" t="s">
        <v>45</v>
      </c>
    </row>
    <row r="3988" customFormat="false" ht="82.05" hidden="false" customHeight="false" outlineLevel="0" collapsed="false">
      <c r="A3988" s="348" t="s">
        <v>3043</v>
      </c>
      <c r="B3988" s="19" t="s">
        <v>1411</v>
      </c>
      <c r="C3988" s="30" t="s">
        <v>12786</v>
      </c>
      <c r="D3988" s="19" t="s">
        <v>53</v>
      </c>
      <c r="E3988" s="91" t="s">
        <v>12787</v>
      </c>
      <c r="F3988" s="91" t="s">
        <v>12787</v>
      </c>
      <c r="G3988" s="97"/>
      <c r="H3988" s="97"/>
      <c r="I3988" s="97"/>
      <c r="J3988" s="97"/>
      <c r="K3988" s="97"/>
      <c r="L3988" s="97"/>
      <c r="M3988" s="97"/>
      <c r="N3988" s="97"/>
      <c r="O3988" s="790" t="s">
        <v>12788</v>
      </c>
      <c r="P3988" s="19" t="n">
        <v>1</v>
      </c>
      <c r="Q3988" s="15" t="s">
        <v>45</v>
      </c>
    </row>
    <row r="3989" customFormat="false" ht="82.05" hidden="false" customHeight="false" outlineLevel="0" collapsed="false">
      <c r="A3989" s="348" t="s">
        <v>3047</v>
      </c>
      <c r="B3989" s="19" t="s">
        <v>12789</v>
      </c>
      <c r="C3989" s="19" t="s">
        <v>12790</v>
      </c>
      <c r="D3989" s="19" t="s">
        <v>53</v>
      </c>
      <c r="E3989" s="91" t="s">
        <v>12791</v>
      </c>
      <c r="F3989" s="97"/>
      <c r="G3989" s="97"/>
      <c r="H3989" s="97"/>
      <c r="I3989" s="97"/>
      <c r="J3989" s="97"/>
      <c r="K3989" s="97"/>
      <c r="L3989" s="97"/>
      <c r="M3989" s="97"/>
      <c r="N3989" s="97"/>
      <c r="O3989" s="790" t="s">
        <v>12792</v>
      </c>
      <c r="P3989" s="19" t="n">
        <v>1</v>
      </c>
      <c r="Q3989" s="15" t="s">
        <v>45</v>
      </c>
    </row>
    <row r="3990" customFormat="false" ht="43.25" hidden="false" customHeight="false" outlineLevel="0" collapsed="false">
      <c r="A3990" s="121" t="s">
        <v>3053</v>
      </c>
      <c r="B3990" s="693" t="s">
        <v>12275</v>
      </c>
      <c r="C3990" s="693" t="s">
        <v>12793</v>
      </c>
      <c r="D3990" s="95" t="s">
        <v>476</v>
      </c>
      <c r="E3990" s="693" t="s">
        <v>12793</v>
      </c>
      <c r="F3990" s="693"/>
      <c r="G3990" s="41" t="s">
        <v>2020</v>
      </c>
      <c r="H3990" s="183"/>
      <c r="I3990" s="183"/>
      <c r="J3990" s="183"/>
      <c r="K3990" s="183"/>
      <c r="L3990" s="183"/>
      <c r="M3990" s="141" t="s">
        <v>12794</v>
      </c>
      <c r="N3990" s="453" t="n">
        <v>43386</v>
      </c>
      <c r="O3990" s="791" t="s">
        <v>12795</v>
      </c>
      <c r="P3990" s="19" t="n">
        <v>1</v>
      </c>
      <c r="Q3990" s="15" t="s">
        <v>45</v>
      </c>
    </row>
    <row r="3991" customFormat="false" ht="28.35" hidden="false" customHeight="false" outlineLevel="0" collapsed="false">
      <c r="A3991" s="348" t="s">
        <v>3058</v>
      </c>
      <c r="B3991" s="19" t="s">
        <v>404</v>
      </c>
      <c r="C3991" s="451" t="s">
        <v>12796</v>
      </c>
      <c r="D3991" s="19" t="s">
        <v>53</v>
      </c>
      <c r="E3991" s="91" t="s">
        <v>12797</v>
      </c>
      <c r="F3991" s="97"/>
      <c r="G3991" s="97"/>
      <c r="H3991" s="97"/>
      <c r="I3991" s="97"/>
      <c r="J3991" s="97"/>
      <c r="K3991" s="97"/>
      <c r="L3991" s="97"/>
      <c r="M3991" s="97"/>
      <c r="N3991" s="97"/>
      <c r="O3991" s="753" t="s">
        <v>12798</v>
      </c>
      <c r="P3991" s="490" t="s">
        <v>12507</v>
      </c>
      <c r="Q3991" s="15" t="s">
        <v>45</v>
      </c>
    </row>
    <row r="3992" customFormat="false" ht="41.75" hidden="false" customHeight="false" outlineLevel="0" collapsed="false">
      <c r="A3992" s="348" t="s">
        <v>3062</v>
      </c>
      <c r="B3992" s="19" t="s">
        <v>73</v>
      </c>
      <c r="C3992" s="19" t="s">
        <v>12799</v>
      </c>
      <c r="D3992" s="19" t="s">
        <v>11567</v>
      </c>
      <c r="E3992" s="19" t="s">
        <v>12800</v>
      </c>
      <c r="F3992" s="19" t="s">
        <v>12801</v>
      </c>
      <c r="G3992" s="19" t="s">
        <v>774</v>
      </c>
      <c r="H3992" s="97"/>
      <c r="I3992" s="97"/>
      <c r="J3992" s="97"/>
      <c r="K3992" s="97"/>
      <c r="L3992" s="97"/>
      <c r="M3992" s="97"/>
      <c r="N3992" s="97"/>
      <c r="O3992" s="544" t="s">
        <v>12802</v>
      </c>
      <c r="P3992" s="19" t="n">
        <v>1</v>
      </c>
      <c r="Q3992" s="15" t="s">
        <v>45</v>
      </c>
    </row>
    <row r="3993" customFormat="false" ht="68.65" hidden="false" customHeight="false" outlineLevel="0" collapsed="false">
      <c r="A3993" s="348" t="s">
        <v>3067</v>
      </c>
      <c r="B3993" s="19" t="s">
        <v>73</v>
      </c>
      <c r="C3993" s="91" t="s">
        <v>12803</v>
      </c>
      <c r="D3993" s="19" t="s">
        <v>53</v>
      </c>
      <c r="E3993" s="91" t="s">
        <v>12804</v>
      </c>
      <c r="F3993" s="97"/>
      <c r="G3993" s="19" t="s">
        <v>12805</v>
      </c>
      <c r="H3993" s="97"/>
      <c r="I3993" s="97"/>
      <c r="J3993" s="97"/>
      <c r="K3993" s="97"/>
      <c r="L3993" s="97"/>
      <c r="M3993" s="97"/>
      <c r="N3993" s="97"/>
      <c r="O3993" s="792" t="s">
        <v>12806</v>
      </c>
      <c r="P3993" s="19" t="n">
        <v>1</v>
      </c>
      <c r="Q3993" s="15" t="s">
        <v>45</v>
      </c>
    </row>
    <row r="3994" customFormat="false" ht="67.15" hidden="false" customHeight="false" outlineLevel="0" collapsed="false">
      <c r="A3994" s="348" t="s">
        <v>3075</v>
      </c>
      <c r="B3994" s="150" t="n">
        <v>43420</v>
      </c>
      <c r="C3994" s="91" t="s">
        <v>12807</v>
      </c>
      <c r="D3994" s="19" t="s">
        <v>11567</v>
      </c>
      <c r="E3994" s="19" t="s">
        <v>12808</v>
      </c>
      <c r="F3994" s="19" t="s">
        <v>12542</v>
      </c>
      <c r="G3994" s="19" t="s">
        <v>2950</v>
      </c>
      <c r="H3994" s="97"/>
      <c r="I3994" s="97"/>
      <c r="J3994" s="97"/>
      <c r="K3994" s="97"/>
      <c r="L3994" s="97"/>
      <c r="M3994" s="97"/>
      <c r="N3994" s="97"/>
      <c r="O3994" s="793" t="s">
        <v>12809</v>
      </c>
      <c r="P3994" s="19" t="n">
        <v>1</v>
      </c>
      <c r="Q3994" s="15" t="s">
        <v>45</v>
      </c>
    </row>
    <row r="3995" customFormat="false" ht="44" hidden="false" customHeight="false" outlineLevel="0" collapsed="false">
      <c r="A3995" s="348" t="s">
        <v>3080</v>
      </c>
      <c r="B3995" s="794" t="s">
        <v>848</v>
      </c>
      <c r="C3995" s="19" t="s">
        <v>12810</v>
      </c>
      <c r="D3995" s="91" t="s">
        <v>476</v>
      </c>
      <c r="E3995" s="19" t="s">
        <v>12811</v>
      </c>
      <c r="F3995" s="19" t="s">
        <v>12812</v>
      </c>
      <c r="G3995" s="19" t="s">
        <v>5533</v>
      </c>
      <c r="H3995" s="97"/>
      <c r="I3995" s="97"/>
      <c r="J3995" s="97"/>
      <c r="K3995" s="97"/>
      <c r="L3995" s="97"/>
      <c r="M3995" s="97"/>
      <c r="N3995" s="97"/>
      <c r="O3995" s="795" t="s">
        <v>12813</v>
      </c>
      <c r="P3995" s="758" t="n">
        <v>1</v>
      </c>
      <c r="Q3995" s="15" t="s">
        <v>45</v>
      </c>
    </row>
    <row r="3996" customFormat="false" ht="108.95" hidden="false" customHeight="false" outlineLevel="0" collapsed="false">
      <c r="A3996" s="348" t="s">
        <v>5904</v>
      </c>
      <c r="B3996" s="19" t="s">
        <v>404</v>
      </c>
      <c r="C3996" s="19" t="s">
        <v>12814</v>
      </c>
      <c r="D3996" s="19" t="s">
        <v>68</v>
      </c>
      <c r="E3996" s="91" t="s">
        <v>12815</v>
      </c>
      <c r="F3996" s="19" t="s">
        <v>12816</v>
      </c>
      <c r="G3996" s="97"/>
      <c r="H3996" s="97"/>
      <c r="I3996" s="97"/>
      <c r="J3996" s="97"/>
      <c r="K3996" s="97"/>
      <c r="L3996" s="97"/>
      <c r="M3996" s="205"/>
      <c r="N3996" s="97"/>
      <c r="O3996" s="786" t="s">
        <v>12817</v>
      </c>
      <c r="P3996" s="19" t="n">
        <v>1</v>
      </c>
      <c r="Q3996" s="15" t="s">
        <v>45</v>
      </c>
    </row>
    <row r="3997" customFormat="false" ht="22.35" hidden="false" customHeight="false" outlineLevel="0" collapsed="false">
      <c r="A3997" s="91" t="s">
        <v>12818</v>
      </c>
      <c r="B3997" s="91" t="s">
        <v>12819</v>
      </c>
      <c r="C3997" s="91" t="s">
        <v>12819</v>
      </c>
      <c r="D3997" s="91" t="s">
        <v>476</v>
      </c>
      <c r="E3997" s="91" t="s">
        <v>12819</v>
      </c>
      <c r="F3997" s="91" t="s">
        <v>12819</v>
      </c>
      <c r="G3997" s="91"/>
      <c r="H3997" s="19" t="n">
        <v>4800</v>
      </c>
      <c r="I3997" s="91"/>
      <c r="J3997" s="91"/>
      <c r="K3997" s="91"/>
      <c r="L3997" s="91"/>
      <c r="M3997" s="19" t="s">
        <v>12820</v>
      </c>
      <c r="N3997" s="796" t="n">
        <v>43385</v>
      </c>
      <c r="O3997" s="660" t="s">
        <v>10478</v>
      </c>
      <c r="P3997" s="19" t="n">
        <v>1</v>
      </c>
      <c r="Q3997" s="15" t="s">
        <v>45</v>
      </c>
    </row>
    <row r="3998" customFormat="false" ht="28.35" hidden="false" customHeight="false" outlineLevel="0" collapsed="false">
      <c r="A3998" s="91" t="s">
        <v>12821</v>
      </c>
      <c r="B3998" s="91" t="s">
        <v>12822</v>
      </c>
      <c r="C3998" s="91" t="s">
        <v>12822</v>
      </c>
      <c r="D3998" s="91" t="s">
        <v>476</v>
      </c>
      <c r="E3998" s="19" t="s">
        <v>12822</v>
      </c>
      <c r="F3998" s="19" t="s">
        <v>12822</v>
      </c>
      <c r="G3998" s="91"/>
      <c r="H3998" s="19" t="n">
        <v>9700</v>
      </c>
      <c r="I3998" s="91"/>
      <c r="J3998" s="91"/>
      <c r="K3998" s="91"/>
      <c r="L3998" s="91"/>
      <c r="M3998" s="19" t="s">
        <v>12823</v>
      </c>
      <c r="O3998" s="660" t="s">
        <v>10478</v>
      </c>
      <c r="P3998" s="19" t="n">
        <v>1</v>
      </c>
      <c r="Q3998" s="15" t="s">
        <v>45</v>
      </c>
    </row>
    <row r="3999" customFormat="false" ht="28.35" hidden="false" customHeight="false" outlineLevel="0" collapsed="false">
      <c r="A3999" s="348" t="s">
        <v>6217</v>
      </c>
      <c r="B3999" s="91" t="s">
        <v>12824</v>
      </c>
      <c r="C3999" s="91" t="s">
        <v>12825</v>
      </c>
      <c r="D3999" s="91" t="s">
        <v>476</v>
      </c>
      <c r="E3999" s="91" t="s">
        <v>12826</v>
      </c>
      <c r="F3999" s="91" t="s">
        <v>10459</v>
      </c>
      <c r="G3999" s="91" t="n">
        <v>4500</v>
      </c>
      <c r="H3999" s="91"/>
      <c r="I3999" s="91"/>
      <c r="J3999" s="91"/>
      <c r="K3999" s="91"/>
      <c r="L3999" s="91"/>
      <c r="M3999" s="19" t="s">
        <v>12827</v>
      </c>
      <c r="N3999" s="796" t="n">
        <v>43385</v>
      </c>
      <c r="O3999" s="660" t="s">
        <v>10478</v>
      </c>
      <c r="P3999" s="19" t="n">
        <v>1</v>
      </c>
      <c r="Q3999" s="15" t="s">
        <v>45</v>
      </c>
    </row>
    <row r="4000" customFormat="false" ht="79.85" hidden="false" customHeight="false" outlineLevel="0" collapsed="false">
      <c r="A4000" s="3" t="s">
        <v>34</v>
      </c>
      <c r="B4000" s="59" t="s">
        <v>1</v>
      </c>
      <c r="C4000" s="4" t="s">
        <v>35</v>
      </c>
      <c r="D4000" s="4" t="s">
        <v>3</v>
      </c>
      <c r="E4000" s="4" t="s">
        <v>1021</v>
      </c>
      <c r="F4000" s="5" t="s">
        <v>10096</v>
      </c>
      <c r="G4000" s="4" t="s">
        <v>38</v>
      </c>
      <c r="H4000" s="6" t="s">
        <v>39</v>
      </c>
      <c r="I4000" s="6"/>
      <c r="J4000" s="6"/>
      <c r="K4000" s="6" t="s">
        <v>40</v>
      </c>
      <c r="L4000" s="6"/>
      <c r="M4000" s="4" t="s">
        <v>41</v>
      </c>
      <c r="N4000" s="6" t="s">
        <v>42</v>
      </c>
      <c r="O4000" s="370" t="s">
        <v>43</v>
      </c>
      <c r="P4000" s="4" t="s">
        <v>44</v>
      </c>
      <c r="Q4000" s="15" t="s">
        <v>45</v>
      </c>
    </row>
    <row r="4001" customFormat="false" ht="15" hidden="false" customHeight="false" outlineLevel="0" collapsed="false">
      <c r="A4001" s="105" t="n">
        <v>43385</v>
      </c>
      <c r="B4001" s="777" t="s">
        <v>394</v>
      </c>
      <c r="C4001" s="9"/>
      <c r="D4001" s="9"/>
      <c r="E4001" s="10"/>
      <c r="F4001" s="11" t="n">
        <f aca="false">G4001+H4001+K4001</f>
        <v>111700</v>
      </c>
      <c r="G4001" s="12" t="n">
        <f aca="false">SUM(G4002:G4030)</f>
        <v>63100</v>
      </c>
      <c r="H4001" s="115" t="n">
        <f aca="false">SUM(H4002:H4030)</f>
        <v>37700</v>
      </c>
      <c r="I4001" s="12"/>
      <c r="J4001" s="12"/>
      <c r="K4001" s="12" t="n">
        <f aca="false">SUM(K4002:K4030)</f>
        <v>10900</v>
      </c>
      <c r="L4001" s="12"/>
      <c r="M4001" s="466"/>
      <c r="N4001" s="466"/>
      <c r="O4001" s="9"/>
      <c r="P4001" s="12" t="n">
        <f aca="false">SUM(P4002:P25950)</f>
        <v>7.37962972426199E+018</v>
      </c>
      <c r="Q4001" s="15" t="s">
        <v>45</v>
      </c>
    </row>
    <row r="4002" customFormat="false" ht="41.75" hidden="false" customHeight="false" outlineLevel="0" collapsed="false">
      <c r="A4002" s="348" t="s">
        <v>1810</v>
      </c>
      <c r="B4002" s="91" t="s">
        <v>1865</v>
      </c>
      <c r="C4002" s="91" t="s">
        <v>12828</v>
      </c>
      <c r="D4002" s="91" t="s">
        <v>53</v>
      </c>
      <c r="E4002" s="91" t="s">
        <v>12829</v>
      </c>
      <c r="F4002" s="91" t="s">
        <v>48</v>
      </c>
      <c r="G4002" s="91" t="n">
        <v>13700</v>
      </c>
      <c r="H4002" s="91"/>
      <c r="I4002" s="91"/>
      <c r="J4002" s="91"/>
      <c r="K4002" s="91"/>
      <c r="L4002" s="91"/>
      <c r="M4002" s="19" t="s">
        <v>12830</v>
      </c>
      <c r="N4002" s="242" t="n">
        <v>43385</v>
      </c>
      <c r="O4002" s="660" t="s">
        <v>10478</v>
      </c>
      <c r="P4002" s="19" t="n">
        <v>1</v>
      </c>
      <c r="Q4002" s="15" t="s">
        <v>45</v>
      </c>
    </row>
    <row r="4003" customFormat="false" ht="79.85" hidden="false" customHeight="false" outlineLevel="0" collapsed="false">
      <c r="A4003" s="348" t="s">
        <v>1814</v>
      </c>
      <c r="B4003" s="797" t="s">
        <v>1865</v>
      </c>
      <c r="C4003" s="91" t="s">
        <v>12831</v>
      </c>
      <c r="D4003" s="91" t="s">
        <v>476</v>
      </c>
      <c r="E4003" s="91" t="s">
        <v>12832</v>
      </c>
      <c r="F4003" s="15" t="s">
        <v>3584</v>
      </c>
      <c r="G4003" s="91" t="s">
        <v>12833</v>
      </c>
      <c r="H4003" s="91"/>
      <c r="I4003" s="91"/>
      <c r="J4003" s="91"/>
      <c r="K4003" s="91"/>
      <c r="L4003" s="91"/>
      <c r="M4003" s="91"/>
      <c r="N4003" s="91"/>
      <c r="O4003" s="798" t="s">
        <v>12834</v>
      </c>
      <c r="P4003" s="19" t="n">
        <v>1</v>
      </c>
      <c r="Q4003" s="15" t="s">
        <v>45</v>
      </c>
    </row>
    <row r="4004" customFormat="false" ht="122.35" hidden="false" customHeight="false" outlineLevel="0" collapsed="false">
      <c r="A4004" s="119" t="s">
        <v>2629</v>
      </c>
      <c r="B4004" s="91" t="s">
        <v>3448</v>
      </c>
      <c r="C4004" s="91" t="s">
        <v>12835</v>
      </c>
      <c r="D4004" s="91" t="s">
        <v>53</v>
      </c>
      <c r="E4004" s="91" t="s">
        <v>12836</v>
      </c>
      <c r="F4004" s="91" t="s">
        <v>48</v>
      </c>
      <c r="G4004" s="91"/>
      <c r="H4004" s="91"/>
      <c r="I4004" s="91"/>
      <c r="J4004" s="91"/>
      <c r="K4004" s="91" t="n">
        <v>3100</v>
      </c>
      <c r="L4004" s="91"/>
      <c r="M4004" s="91" t="s">
        <v>12837</v>
      </c>
      <c r="N4004" s="242" t="n">
        <v>43385</v>
      </c>
      <c r="O4004" s="660" t="s">
        <v>10478</v>
      </c>
      <c r="P4004" s="19" t="n">
        <v>1</v>
      </c>
      <c r="Q4004" s="15" t="s">
        <v>45</v>
      </c>
    </row>
    <row r="4005" customFormat="false" ht="34.3" hidden="false" customHeight="false" outlineLevel="0" collapsed="false">
      <c r="A4005" s="348" t="s">
        <v>5152</v>
      </c>
      <c r="B4005" s="99" t="n">
        <v>43322</v>
      </c>
      <c r="C4005" s="91" t="s">
        <v>12838</v>
      </c>
      <c r="D4005" s="91" t="s">
        <v>476</v>
      </c>
      <c r="E4005" s="91" t="s">
        <v>12839</v>
      </c>
      <c r="F4005" s="91" t="s">
        <v>12840</v>
      </c>
      <c r="G4005" s="91" t="s">
        <v>4928</v>
      </c>
      <c r="H4005" s="91"/>
      <c r="I4005" s="91"/>
      <c r="J4005" s="91"/>
      <c r="K4005" s="91"/>
      <c r="L4005" s="91"/>
      <c r="M4005" s="91"/>
      <c r="N4005" s="91"/>
      <c r="O4005" s="426" t="s">
        <v>12841</v>
      </c>
      <c r="P4005" s="19" t="n">
        <v>1</v>
      </c>
      <c r="Q4005" s="15" t="s">
        <v>45</v>
      </c>
    </row>
    <row r="4006" customFormat="false" ht="17.9" hidden="false" customHeight="false" outlineLevel="0" collapsed="false">
      <c r="A4006" s="119" t="s">
        <v>2640</v>
      </c>
      <c r="B4006" s="242" t="n">
        <v>43414</v>
      </c>
      <c r="C4006" s="91" t="s">
        <v>12842</v>
      </c>
      <c r="D4006" s="91" t="s">
        <v>11567</v>
      </c>
      <c r="E4006" s="91" t="s">
        <v>12843</v>
      </c>
      <c r="F4006" s="91" t="s">
        <v>12844</v>
      </c>
      <c r="G4006" s="91" t="s">
        <v>614</v>
      </c>
      <c r="H4006" s="91"/>
      <c r="I4006" s="91"/>
      <c r="J4006" s="91"/>
      <c r="K4006" s="91"/>
      <c r="L4006" s="91"/>
      <c r="M4006" s="91"/>
      <c r="N4006" s="91"/>
      <c r="O4006" s="426" t="s">
        <v>12845</v>
      </c>
      <c r="P4006" s="19" t="n">
        <v>1</v>
      </c>
      <c r="Q4006" s="15" t="s">
        <v>45</v>
      </c>
    </row>
    <row r="4007" customFormat="false" ht="28.35" hidden="false" customHeight="false" outlineLevel="0" collapsed="false">
      <c r="A4007" s="119" t="s">
        <v>2645</v>
      </c>
      <c r="B4007" s="91" t="s">
        <v>12846</v>
      </c>
      <c r="C4007" s="91" t="s">
        <v>12847</v>
      </c>
      <c r="D4007" s="91" t="s">
        <v>476</v>
      </c>
      <c r="E4007" s="91" t="s">
        <v>12848</v>
      </c>
      <c r="F4007" s="91" t="s">
        <v>12849</v>
      </c>
      <c r="G4007" s="91" t="n">
        <v>6500</v>
      </c>
      <c r="H4007" s="91"/>
      <c r="I4007" s="91"/>
      <c r="J4007" s="91"/>
      <c r="K4007" s="91"/>
      <c r="L4007" s="91"/>
      <c r="M4007" s="19" t="s">
        <v>12850</v>
      </c>
      <c r="N4007" s="242" t="n">
        <v>43386</v>
      </c>
      <c r="O4007" s="660" t="s">
        <v>10478</v>
      </c>
      <c r="P4007" s="19" t="n">
        <v>1</v>
      </c>
      <c r="Q4007" s="15" t="s">
        <v>45</v>
      </c>
    </row>
    <row r="4008" customFormat="false" ht="28.35" hidden="false" customHeight="false" outlineLevel="0" collapsed="false">
      <c r="A4008" s="348" t="s">
        <v>1833</v>
      </c>
      <c r="B4008" s="91" t="s">
        <v>214</v>
      </c>
      <c r="C4008" s="91" t="s">
        <v>12851</v>
      </c>
      <c r="D4008" s="91" t="s">
        <v>476</v>
      </c>
      <c r="E4008" s="91" t="s">
        <v>12852</v>
      </c>
      <c r="F4008" s="91" t="s">
        <v>12853</v>
      </c>
      <c r="G4008" s="91" t="n">
        <v>3500</v>
      </c>
      <c r="H4008" s="91"/>
      <c r="I4008" s="91"/>
      <c r="J4008" s="91"/>
      <c r="K4008" s="91"/>
      <c r="L4008" s="91"/>
      <c r="M4008" s="19" t="s">
        <v>12854</v>
      </c>
      <c r="N4008" s="242" t="n">
        <v>43386</v>
      </c>
      <c r="O4008" s="660" t="s">
        <v>10478</v>
      </c>
      <c r="P4008" s="19" t="n">
        <v>1</v>
      </c>
      <c r="Q4008" s="15" t="s">
        <v>45</v>
      </c>
    </row>
    <row r="4009" customFormat="false" ht="68.65" hidden="false" customHeight="false" outlineLevel="0" collapsed="false">
      <c r="A4009" s="348" t="s">
        <v>1839</v>
      </c>
      <c r="B4009" s="91" t="s">
        <v>1505</v>
      </c>
      <c r="C4009" s="91" t="s">
        <v>12855</v>
      </c>
      <c r="D4009" s="91" t="s">
        <v>53</v>
      </c>
      <c r="E4009" s="91" t="s">
        <v>12856</v>
      </c>
      <c r="F4009" s="91" t="s">
        <v>48</v>
      </c>
      <c r="G4009" s="91" t="n">
        <v>4700</v>
      </c>
      <c r="H4009" s="91"/>
      <c r="I4009" s="91"/>
      <c r="J4009" s="91"/>
      <c r="K4009" s="91"/>
      <c r="L4009" s="91"/>
      <c r="M4009" s="19" t="s">
        <v>12857</v>
      </c>
      <c r="N4009" s="242" t="n">
        <v>43386</v>
      </c>
      <c r="O4009" s="660" t="s">
        <v>10478</v>
      </c>
      <c r="P4009" s="19" t="n">
        <v>1</v>
      </c>
      <c r="Q4009" s="15" t="s">
        <v>45</v>
      </c>
    </row>
    <row r="4010" customFormat="false" ht="28.35" hidden="false" customHeight="false" outlineLevel="0" collapsed="false">
      <c r="A4010" s="119" t="s">
        <v>2259</v>
      </c>
      <c r="B4010" s="99" t="n">
        <v>43143</v>
      </c>
      <c r="C4010" s="91" t="s">
        <v>12858</v>
      </c>
      <c r="D4010" s="91" t="s">
        <v>11567</v>
      </c>
      <c r="E4010" s="91" t="s">
        <v>12859</v>
      </c>
      <c r="F4010" s="91" t="s">
        <v>12860</v>
      </c>
      <c r="G4010" s="91"/>
      <c r="H4010" s="91"/>
      <c r="I4010" s="91"/>
      <c r="J4010" s="91"/>
      <c r="K4010" s="91" t="n">
        <v>5700</v>
      </c>
      <c r="L4010" s="91"/>
      <c r="M4010" s="91" t="s">
        <v>12861</v>
      </c>
      <c r="N4010" s="242" t="n">
        <v>43387</v>
      </c>
      <c r="O4010" s="660" t="s">
        <v>10478</v>
      </c>
      <c r="P4010" s="19" t="n">
        <v>1</v>
      </c>
      <c r="Q4010" s="15" t="s">
        <v>45</v>
      </c>
    </row>
    <row r="4011" customFormat="false" ht="28.35" hidden="false" customHeight="false" outlineLevel="0" collapsed="false">
      <c r="A4011" s="348" t="s">
        <v>1696</v>
      </c>
      <c r="B4011" s="242" t="n">
        <v>43385</v>
      </c>
      <c r="C4011" s="91" t="s">
        <v>12862</v>
      </c>
      <c r="D4011" s="91" t="s">
        <v>476</v>
      </c>
      <c r="E4011" s="91" t="s">
        <v>12863</v>
      </c>
      <c r="F4011" s="91"/>
      <c r="G4011" s="91"/>
      <c r="H4011" s="91"/>
      <c r="I4011" s="91"/>
      <c r="J4011" s="91"/>
      <c r="K4011" s="91"/>
      <c r="L4011" s="91"/>
      <c r="M4011" s="91"/>
      <c r="N4011" s="91"/>
      <c r="O4011" s="451" t="s">
        <v>12864</v>
      </c>
      <c r="P4011" s="19" t="n">
        <v>1</v>
      </c>
      <c r="Q4011" s="15" t="s">
        <v>45</v>
      </c>
    </row>
    <row r="4012" customFormat="false" ht="41.75" hidden="false" customHeight="false" outlineLevel="0" collapsed="false">
      <c r="A4012" s="348" t="s">
        <v>1758</v>
      </c>
      <c r="B4012" s="242" t="n">
        <v>43446</v>
      </c>
      <c r="C4012" s="799" t="s">
        <v>12865</v>
      </c>
      <c r="D4012" s="91" t="s">
        <v>11567</v>
      </c>
      <c r="E4012" s="91"/>
      <c r="F4012" s="91" t="s">
        <v>102</v>
      </c>
      <c r="G4012" s="91"/>
      <c r="H4012" s="91"/>
      <c r="I4012" s="91"/>
      <c r="J4012" s="91"/>
      <c r="K4012" s="91"/>
      <c r="L4012" s="91"/>
      <c r="M4012" s="91"/>
      <c r="N4012" s="91"/>
      <c r="O4012" s="95" t="s">
        <v>12866</v>
      </c>
      <c r="P4012" s="19" t="n">
        <v>1</v>
      </c>
      <c r="Q4012" s="15" t="s">
        <v>45</v>
      </c>
    </row>
    <row r="4013" customFormat="false" ht="28.35" hidden="false" customHeight="false" outlineLevel="0" collapsed="false">
      <c r="A4013" s="348" t="s">
        <v>1761</v>
      </c>
      <c r="B4013" s="91" t="s">
        <v>439</v>
      </c>
      <c r="C4013" s="91" t="s">
        <v>12867</v>
      </c>
      <c r="D4013" s="91" t="s">
        <v>476</v>
      </c>
      <c r="E4013" s="91" t="s">
        <v>12868</v>
      </c>
      <c r="F4013" s="91" t="s">
        <v>12869</v>
      </c>
      <c r="G4013" s="91" t="n">
        <v>5100</v>
      </c>
      <c r="H4013" s="91"/>
      <c r="I4013" s="91"/>
      <c r="J4013" s="91"/>
      <c r="K4013" s="91"/>
      <c r="L4013" s="91"/>
      <c r="M4013" s="19" t="s">
        <v>12870</v>
      </c>
      <c r="N4013" s="242" t="n">
        <v>43386</v>
      </c>
      <c r="O4013" s="660" t="s">
        <v>10478</v>
      </c>
      <c r="P4013" s="19" t="n">
        <v>1</v>
      </c>
      <c r="Q4013" s="15" t="s">
        <v>45</v>
      </c>
    </row>
    <row r="4014" customFormat="false" ht="28.35" hidden="false" customHeight="false" outlineLevel="0" collapsed="false">
      <c r="A4014" s="800" t="s">
        <v>2278</v>
      </c>
      <c r="B4014" s="91" t="s">
        <v>4766</v>
      </c>
      <c r="C4014" s="91" t="s">
        <v>12871</v>
      </c>
      <c r="D4014" s="91" t="s">
        <v>11567</v>
      </c>
      <c r="E4014" s="91" t="s">
        <v>12872</v>
      </c>
      <c r="F4014" s="91" t="s">
        <v>12873</v>
      </c>
      <c r="G4014" s="91"/>
      <c r="H4014" s="91"/>
      <c r="I4014" s="91"/>
      <c r="J4014" s="91"/>
      <c r="K4014" s="91" t="n">
        <v>2100</v>
      </c>
      <c r="L4014" s="91"/>
      <c r="M4014" s="91" t="s">
        <v>12874</v>
      </c>
      <c r="N4014" s="242" t="n">
        <v>43388</v>
      </c>
      <c r="O4014" s="660" t="s">
        <v>10478</v>
      </c>
      <c r="P4014" s="19" t="n">
        <v>1</v>
      </c>
      <c r="Q4014" s="15" t="s">
        <v>45</v>
      </c>
    </row>
    <row r="4015" customFormat="false" ht="95.5" hidden="false" customHeight="false" outlineLevel="0" collapsed="false">
      <c r="A4015" s="348" t="s">
        <v>4300</v>
      </c>
      <c r="B4015" s="91" t="s">
        <v>284</v>
      </c>
      <c r="C4015" s="451" t="s">
        <v>12875</v>
      </c>
      <c r="D4015" s="91" t="s">
        <v>53</v>
      </c>
      <c r="E4015" s="91" t="s">
        <v>12876</v>
      </c>
      <c r="F4015" s="91" t="s">
        <v>48</v>
      </c>
      <c r="G4015" s="91" t="n">
        <v>4400</v>
      </c>
      <c r="H4015" s="91"/>
      <c r="I4015" s="91"/>
      <c r="J4015" s="91"/>
      <c r="K4015" s="91"/>
      <c r="L4015" s="91"/>
      <c r="M4015" s="91" t="s">
        <v>12877</v>
      </c>
      <c r="N4015" s="242" t="n">
        <v>43386</v>
      </c>
      <c r="O4015" s="660" t="s">
        <v>10478</v>
      </c>
      <c r="P4015" s="19" t="n">
        <v>1</v>
      </c>
      <c r="Q4015" s="15" t="s">
        <v>45</v>
      </c>
    </row>
    <row r="4016" customFormat="false" ht="83.55" hidden="false" customHeight="false" outlineLevel="0" collapsed="false">
      <c r="A4016" s="348" t="s">
        <v>4304</v>
      </c>
      <c r="B4016" s="91" t="s">
        <v>12878</v>
      </c>
      <c r="C4016" s="91" t="s">
        <v>12879</v>
      </c>
      <c r="D4016" s="91" t="s">
        <v>11567</v>
      </c>
      <c r="E4016" s="91" t="s">
        <v>12880</v>
      </c>
      <c r="F4016" s="91" t="s">
        <v>5574</v>
      </c>
      <c r="G4016" s="91" t="s">
        <v>10955</v>
      </c>
      <c r="H4016" s="91"/>
      <c r="I4016" s="91"/>
      <c r="J4016" s="91"/>
      <c r="K4016" s="91"/>
      <c r="L4016" s="91"/>
      <c r="M4016" s="91"/>
      <c r="N4016" s="91"/>
      <c r="O4016" s="423" t="s">
        <v>12881</v>
      </c>
      <c r="P4016" s="19" t="n">
        <v>1</v>
      </c>
      <c r="Q4016" s="15" t="s">
        <v>45</v>
      </c>
    </row>
    <row r="4017" customFormat="false" ht="82.05" hidden="false" customHeight="false" outlineLevel="0" collapsed="false">
      <c r="A4017" s="348" t="s">
        <v>4309</v>
      </c>
      <c r="B4017" s="91" t="s">
        <v>778</v>
      </c>
      <c r="C4017" s="451" t="s">
        <v>12882</v>
      </c>
      <c r="D4017" s="91" t="s">
        <v>53</v>
      </c>
      <c r="E4017" s="91" t="s">
        <v>12883</v>
      </c>
      <c r="F4017" s="91" t="s">
        <v>4415</v>
      </c>
      <c r="G4017" s="91" t="n">
        <v>5100</v>
      </c>
      <c r="H4017" s="91"/>
      <c r="I4017" s="91"/>
      <c r="J4017" s="91"/>
      <c r="K4017" s="91"/>
      <c r="L4017" s="91"/>
      <c r="M4017" s="91" t="s">
        <v>12884</v>
      </c>
      <c r="N4017" s="242" t="n">
        <v>43386</v>
      </c>
      <c r="O4017" s="660" t="s">
        <v>12885</v>
      </c>
      <c r="P4017" s="19" t="n">
        <v>1</v>
      </c>
      <c r="Q4017" s="15" t="s">
        <v>45</v>
      </c>
    </row>
    <row r="4018" customFormat="false" ht="14.9" hidden="false" customHeight="false" outlineLevel="0" collapsed="false">
      <c r="A4018" s="348" t="s">
        <v>1781</v>
      </c>
      <c r="B4018" s="91" t="s">
        <v>989</v>
      </c>
      <c r="C4018" s="204" t="s">
        <v>12886</v>
      </c>
      <c r="D4018" s="91" t="s">
        <v>476</v>
      </c>
      <c r="E4018" s="91" t="s">
        <v>12887</v>
      </c>
      <c r="F4018" s="91"/>
      <c r="G4018" s="91" t="s">
        <v>8180</v>
      </c>
      <c r="H4018" s="91"/>
      <c r="I4018" s="91"/>
      <c r="J4018" s="91"/>
      <c r="K4018" s="91"/>
      <c r="L4018" s="91"/>
      <c r="M4018" s="91"/>
      <c r="N4018" s="91"/>
      <c r="O4018" s="335" t="s">
        <v>12888</v>
      </c>
      <c r="P4018" s="19" t="n">
        <v>1</v>
      </c>
      <c r="Q4018" s="15" t="s">
        <v>45</v>
      </c>
    </row>
    <row r="4019" customFormat="false" ht="41.75" hidden="false" customHeight="false" outlineLevel="0" collapsed="false">
      <c r="A4019" s="348" t="s">
        <v>1914</v>
      </c>
      <c r="B4019" s="242" t="n">
        <v>43448</v>
      </c>
      <c r="C4019" s="91" t="s">
        <v>12889</v>
      </c>
      <c r="D4019" s="91" t="s">
        <v>11567</v>
      </c>
      <c r="E4019" s="91" t="s">
        <v>12890</v>
      </c>
      <c r="F4019" s="91" t="s">
        <v>12625</v>
      </c>
      <c r="G4019" s="91"/>
      <c r="H4019" s="91" t="n">
        <v>9700</v>
      </c>
      <c r="I4019" s="91"/>
      <c r="J4019" s="91"/>
      <c r="K4019" s="91"/>
      <c r="L4019" s="91"/>
      <c r="M4019" s="91" t="s">
        <v>12891</v>
      </c>
      <c r="N4019" s="242" t="n">
        <v>43389</v>
      </c>
      <c r="O4019" s="282" t="s">
        <v>9096</v>
      </c>
      <c r="P4019" s="19" t="n">
        <v>1</v>
      </c>
      <c r="Q4019" s="15" t="s">
        <v>45</v>
      </c>
    </row>
    <row r="4020" customFormat="false" ht="108.95" hidden="false" customHeight="false" outlineLevel="0" collapsed="false">
      <c r="A4020" s="348" t="s">
        <v>1917</v>
      </c>
      <c r="B4020" s="91" t="s">
        <v>708</v>
      </c>
      <c r="C4020" s="91" t="s">
        <v>12892</v>
      </c>
      <c r="D4020" s="91" t="s">
        <v>53</v>
      </c>
      <c r="E4020" s="91" t="s">
        <v>12893</v>
      </c>
      <c r="F4020" s="91" t="s">
        <v>48</v>
      </c>
      <c r="G4020" s="91" t="n">
        <v>4100</v>
      </c>
      <c r="H4020" s="91"/>
      <c r="I4020" s="91"/>
      <c r="J4020" s="91"/>
      <c r="K4020" s="91"/>
      <c r="L4020" s="91"/>
      <c r="M4020" s="91" t="s">
        <v>12894</v>
      </c>
      <c r="N4020" s="242" t="n">
        <v>43389</v>
      </c>
      <c r="O4020" s="660" t="s">
        <v>10478</v>
      </c>
      <c r="P4020" s="19" t="n">
        <v>1</v>
      </c>
      <c r="Q4020" s="15" t="s">
        <v>45</v>
      </c>
    </row>
    <row r="4021" customFormat="false" ht="55.2" hidden="false" customHeight="false" outlineLevel="0" collapsed="false">
      <c r="A4021" s="800" t="s">
        <v>4555</v>
      </c>
      <c r="B4021" s="91" t="s">
        <v>4310</v>
      </c>
      <c r="C4021" s="91" t="s">
        <v>12895</v>
      </c>
      <c r="D4021" s="91" t="s">
        <v>12896</v>
      </c>
      <c r="E4021" s="91" t="s">
        <v>12897</v>
      </c>
      <c r="F4021" s="91" t="s">
        <v>12844</v>
      </c>
      <c r="G4021" s="91" t="s">
        <v>949</v>
      </c>
      <c r="H4021" s="91"/>
      <c r="I4021" s="91"/>
      <c r="J4021" s="91"/>
      <c r="K4021" s="91"/>
      <c r="L4021" s="91"/>
      <c r="M4021" s="91"/>
      <c r="N4021" s="91"/>
      <c r="O4021" s="494" t="s">
        <v>12898</v>
      </c>
      <c r="P4021" s="19" t="n">
        <v>1</v>
      </c>
      <c r="Q4021" s="15" t="s">
        <v>45</v>
      </c>
    </row>
    <row r="4022" customFormat="false" ht="83.55" hidden="false" customHeight="false" outlineLevel="0" collapsed="false">
      <c r="A4022" s="348" t="s">
        <v>3012</v>
      </c>
      <c r="B4022" s="91" t="s">
        <v>371</v>
      </c>
      <c r="C4022" s="91" t="s">
        <v>12899</v>
      </c>
      <c r="D4022" s="91" t="s">
        <v>53</v>
      </c>
      <c r="E4022" s="91" t="s">
        <v>12900</v>
      </c>
      <c r="F4022" s="91"/>
      <c r="G4022" s="91"/>
      <c r="H4022" s="91" t="s">
        <v>12901</v>
      </c>
      <c r="I4022" s="91"/>
      <c r="J4022" s="91"/>
      <c r="K4022" s="91"/>
      <c r="L4022" s="91"/>
      <c r="M4022" s="91"/>
      <c r="N4022" s="91"/>
      <c r="O4022" s="793" t="s">
        <v>12902</v>
      </c>
      <c r="P4022" s="19" t="n">
        <v>1</v>
      </c>
      <c r="Q4022" s="15" t="s">
        <v>45</v>
      </c>
    </row>
    <row r="4023" customFormat="false" ht="17.9" hidden="false" customHeight="false" outlineLevel="0" collapsed="false">
      <c r="A4023" s="348" t="s">
        <v>1798</v>
      </c>
      <c r="B4023" s="91"/>
      <c r="C4023" s="91" t="n">
        <v>89850692209</v>
      </c>
      <c r="D4023" s="91" t="s">
        <v>6097</v>
      </c>
      <c r="E4023" s="91" t="s">
        <v>12903</v>
      </c>
      <c r="F4023" s="91" t="s">
        <v>102</v>
      </c>
      <c r="G4023" s="91" t="s">
        <v>3544</v>
      </c>
      <c r="H4023" s="91"/>
      <c r="I4023" s="91"/>
      <c r="J4023" s="91"/>
      <c r="K4023" s="91"/>
      <c r="L4023" s="91"/>
      <c r="M4023" s="91"/>
      <c r="N4023" s="91"/>
      <c r="O4023" s="426" t="s">
        <v>12904</v>
      </c>
      <c r="P4023" s="19" t="n">
        <v>1</v>
      </c>
      <c r="Q4023" s="15" t="s">
        <v>45</v>
      </c>
    </row>
    <row r="4024" customFormat="false" ht="22.35" hidden="false" customHeight="false" outlineLevel="0" collapsed="false">
      <c r="A4024" s="348" t="s">
        <v>1801</v>
      </c>
      <c r="B4024" s="19" t="s">
        <v>12905</v>
      </c>
      <c r="C4024" s="19" t="s">
        <v>12906</v>
      </c>
      <c r="D4024" s="19" t="s">
        <v>8766</v>
      </c>
      <c r="E4024" s="19" t="s">
        <v>12907</v>
      </c>
      <c r="F4024" s="19" t="s">
        <v>12908</v>
      </c>
      <c r="G4024" s="19" t="n">
        <v>3800</v>
      </c>
      <c r="H4024" s="97"/>
      <c r="I4024" s="97"/>
      <c r="J4024" s="97"/>
      <c r="K4024" s="97"/>
      <c r="L4024" s="97"/>
      <c r="M4024" s="19" t="s">
        <v>12909</v>
      </c>
      <c r="N4024" s="150" t="n">
        <v>43386</v>
      </c>
      <c r="O4024" s="660" t="s">
        <v>10478</v>
      </c>
      <c r="P4024" s="19" t="n">
        <v>1</v>
      </c>
      <c r="Q4024" s="15" t="s">
        <v>45</v>
      </c>
    </row>
    <row r="4025" customFormat="false" ht="28.35" hidden="false" customHeight="false" outlineLevel="0" collapsed="false">
      <c r="A4025" s="801" t="s">
        <v>4569</v>
      </c>
      <c r="B4025" s="19" t="s">
        <v>10055</v>
      </c>
      <c r="C4025" s="91" t="s">
        <v>12910</v>
      </c>
      <c r="D4025" s="91" t="s">
        <v>476</v>
      </c>
      <c r="E4025" s="91" t="s">
        <v>12911</v>
      </c>
      <c r="F4025" s="19" t="s">
        <v>12912</v>
      </c>
      <c r="G4025" s="19" t="n">
        <v>5500</v>
      </c>
      <c r="H4025" s="97"/>
      <c r="I4025" s="97"/>
      <c r="J4025" s="97"/>
      <c r="K4025" s="97"/>
      <c r="L4025" s="97"/>
      <c r="M4025" s="91" t="s">
        <v>12913</v>
      </c>
      <c r="N4025" s="242" t="n">
        <v>43388</v>
      </c>
      <c r="O4025" s="660" t="s">
        <v>10478</v>
      </c>
      <c r="P4025" s="19" t="n">
        <v>1</v>
      </c>
      <c r="Q4025" s="15" t="s">
        <v>45</v>
      </c>
    </row>
    <row r="4026" customFormat="false" ht="55.2" hidden="false" customHeight="false" outlineLevel="0" collapsed="false">
      <c r="A4026" s="800" t="s">
        <v>5137</v>
      </c>
      <c r="B4026" s="150" t="n">
        <v>43389</v>
      </c>
      <c r="C4026" s="802" t="s">
        <v>12914</v>
      </c>
      <c r="D4026" s="91" t="s">
        <v>53</v>
      </c>
      <c r="E4026" s="91" t="s">
        <v>12915</v>
      </c>
      <c r="F4026" s="97"/>
      <c r="G4026" s="97"/>
      <c r="H4026" s="19" t="n">
        <v>18000</v>
      </c>
      <c r="I4026" s="97"/>
      <c r="J4026" s="97"/>
      <c r="K4026" s="97"/>
      <c r="L4026" s="97"/>
      <c r="M4026" s="19" t="s">
        <v>12916</v>
      </c>
      <c r="N4026" s="97"/>
      <c r="O4026" s="414" t="s">
        <v>12917</v>
      </c>
      <c r="P4026" s="19" t="n">
        <v>1</v>
      </c>
      <c r="Q4026" s="15" t="s">
        <v>45</v>
      </c>
    </row>
    <row r="4027" customFormat="false" ht="13.8" hidden="false" customHeight="false" outlineLevel="0" collapsed="false">
      <c r="A4027" s="803" t="s">
        <v>3028</v>
      </c>
      <c r="B4027" s="19" t="s">
        <v>5759</v>
      </c>
      <c r="C4027" s="19" t="s">
        <v>12918</v>
      </c>
      <c r="D4027" s="19" t="s">
        <v>11567</v>
      </c>
      <c r="E4027" s="19" t="s">
        <v>12919</v>
      </c>
      <c r="F4027" s="19" t="s">
        <v>12920</v>
      </c>
      <c r="G4027" s="19" t="s">
        <v>166</v>
      </c>
      <c r="H4027" s="97"/>
      <c r="I4027" s="97"/>
      <c r="J4027" s="97"/>
      <c r="K4027" s="97"/>
      <c r="L4027" s="97"/>
      <c r="M4027" s="97"/>
      <c r="N4027" s="97"/>
      <c r="O4027" s="191" t="s">
        <v>12921</v>
      </c>
      <c r="P4027" s="19" t="n">
        <v>1</v>
      </c>
      <c r="Q4027" s="15" t="s">
        <v>45</v>
      </c>
    </row>
    <row r="4028" customFormat="false" ht="22.35" hidden="false" customHeight="false" outlineLevel="0" collapsed="false">
      <c r="A4028" s="803" t="s">
        <v>3031</v>
      </c>
      <c r="B4028" s="19" t="s">
        <v>12922</v>
      </c>
      <c r="C4028" s="19" t="s">
        <v>12922</v>
      </c>
      <c r="D4028" s="91" t="s">
        <v>476</v>
      </c>
      <c r="E4028" s="19" t="s">
        <v>12922</v>
      </c>
      <c r="F4028" s="19" t="s">
        <v>12922</v>
      </c>
      <c r="G4028" s="97"/>
      <c r="H4028" s="324" t="n">
        <v>10000</v>
      </c>
      <c r="K4028" s="97"/>
      <c r="L4028" s="97"/>
      <c r="M4028" s="19" t="s">
        <v>12923</v>
      </c>
      <c r="N4028" s="97"/>
      <c r="O4028" s="660" t="s">
        <v>10478</v>
      </c>
      <c r="P4028" s="19" t="n">
        <v>1</v>
      </c>
      <c r="Q4028" s="15" t="s">
        <v>45</v>
      </c>
    </row>
    <row r="4029" customFormat="false" ht="22.35" hidden="false" customHeight="false" outlineLevel="0" collapsed="false">
      <c r="A4029" s="803" t="s">
        <v>3037</v>
      </c>
      <c r="B4029" s="150" t="n">
        <v>43452</v>
      </c>
      <c r="C4029" s="19" t="s">
        <v>12924</v>
      </c>
      <c r="D4029" s="19" t="s">
        <v>11567</v>
      </c>
      <c r="E4029" s="19" t="s">
        <v>12925</v>
      </c>
      <c r="F4029" s="19" t="s">
        <v>12926</v>
      </c>
      <c r="G4029" s="19" t="n">
        <v>2300</v>
      </c>
      <c r="H4029" s="97"/>
      <c r="I4029" s="97"/>
      <c r="J4029" s="97"/>
      <c r="K4029" s="97"/>
      <c r="L4029" s="97"/>
      <c r="M4029" s="19" t="s">
        <v>12927</v>
      </c>
      <c r="N4029" s="150" t="n">
        <v>43388</v>
      </c>
      <c r="O4029" s="660" t="s">
        <v>10478</v>
      </c>
      <c r="P4029" s="19" t="n">
        <v>1</v>
      </c>
      <c r="Q4029" s="15" t="s">
        <v>45</v>
      </c>
    </row>
    <row r="4030" customFormat="false" ht="22.35" hidden="false" customHeight="false" outlineLevel="0" collapsed="false">
      <c r="A4030" s="803" t="s">
        <v>3043</v>
      </c>
      <c r="B4030" s="19" t="s">
        <v>8797</v>
      </c>
      <c r="C4030" s="24" t="s">
        <v>12928</v>
      </c>
      <c r="D4030" s="91" t="s">
        <v>53</v>
      </c>
      <c r="E4030" s="19" t="s">
        <v>12929</v>
      </c>
      <c r="F4030" s="19" t="s">
        <v>12930</v>
      </c>
      <c r="G4030" s="19" t="n">
        <v>4400</v>
      </c>
      <c r="H4030" s="97"/>
      <c r="I4030" s="97"/>
      <c r="J4030" s="97"/>
      <c r="K4030" s="97"/>
      <c r="L4030" s="97"/>
      <c r="M4030" s="19" t="s">
        <v>12931</v>
      </c>
      <c r="N4030" s="150" t="n">
        <v>43386</v>
      </c>
      <c r="O4030" s="660" t="s">
        <v>10478</v>
      </c>
      <c r="P4030" s="19" t="n">
        <v>1</v>
      </c>
      <c r="Q4030" s="15" t="s">
        <v>45</v>
      </c>
    </row>
    <row r="4031" customFormat="false" ht="79.85" hidden="false" customHeight="false" outlineLevel="0" collapsed="false">
      <c r="A4031" s="3" t="s">
        <v>34</v>
      </c>
      <c r="B4031" s="59" t="s">
        <v>1</v>
      </c>
      <c r="C4031" s="4" t="s">
        <v>35</v>
      </c>
      <c r="D4031" s="4" t="s">
        <v>3</v>
      </c>
      <c r="E4031" s="4" t="s">
        <v>1021</v>
      </c>
      <c r="F4031" s="5" t="s">
        <v>10096</v>
      </c>
      <c r="G4031" s="4" t="s">
        <v>38</v>
      </c>
      <c r="H4031" s="6" t="s">
        <v>39</v>
      </c>
      <c r="I4031" s="6"/>
      <c r="J4031" s="6"/>
      <c r="K4031" s="6" t="s">
        <v>40</v>
      </c>
      <c r="L4031" s="6"/>
      <c r="M4031" s="4" t="s">
        <v>41</v>
      </c>
      <c r="N4031" s="6" t="s">
        <v>42</v>
      </c>
      <c r="O4031" s="370" t="s">
        <v>43</v>
      </c>
      <c r="P4031" s="4" t="s">
        <v>44</v>
      </c>
      <c r="Q4031" s="15" t="s">
        <v>45</v>
      </c>
    </row>
    <row r="4032" customFormat="false" ht="15" hidden="false" customHeight="false" outlineLevel="0" collapsed="false">
      <c r="A4032" s="105" t="n">
        <v>43386</v>
      </c>
      <c r="B4032" s="777" t="s">
        <v>403</v>
      </c>
      <c r="C4032" s="9"/>
      <c r="D4032" s="9"/>
      <c r="E4032" s="10"/>
      <c r="F4032" s="11" t="n">
        <f aca="false">G4032+H4032+K4032</f>
        <v>73568794600</v>
      </c>
      <c r="G4032" s="12" t="n">
        <f aca="false">SUM(G4033:G4041)</f>
        <v>19700</v>
      </c>
      <c r="H4032" s="115" t="n">
        <f aca="false">SUM(H4033:H4041)</f>
        <v>0</v>
      </c>
      <c r="I4032" s="12"/>
      <c r="J4032" s="12"/>
      <c r="K4032" s="12" t="n">
        <f aca="false">SUM(K4033:K17956)</f>
        <v>73568774900</v>
      </c>
      <c r="L4032" s="12"/>
      <c r="M4032" s="466"/>
      <c r="N4032" s="466"/>
      <c r="O4032" s="9"/>
      <c r="P4032" s="12" t="n">
        <f aca="false">SUM(P4033:P25981)</f>
        <v>3.68981486213099E+018</v>
      </c>
      <c r="Q4032" s="15" t="s">
        <v>45</v>
      </c>
    </row>
    <row r="4033" customFormat="false" ht="28.35" hidden="false" customHeight="false" outlineLevel="0" collapsed="false">
      <c r="A4033" s="348" t="s">
        <v>1810</v>
      </c>
      <c r="B4033" s="19" t="s">
        <v>460</v>
      </c>
      <c r="C4033" s="19" t="s">
        <v>12932</v>
      </c>
      <c r="D4033" s="91" t="s">
        <v>476</v>
      </c>
      <c r="E4033" s="19" t="s">
        <v>12933</v>
      </c>
      <c r="F4033" s="97"/>
      <c r="G4033" s="97"/>
      <c r="H4033" s="97"/>
      <c r="I4033" s="97"/>
      <c r="J4033" s="97"/>
      <c r="K4033" s="97"/>
      <c r="L4033" s="97"/>
      <c r="M4033" s="97"/>
      <c r="N4033" s="97"/>
      <c r="O4033" s="451" t="s">
        <v>12934</v>
      </c>
      <c r="P4033" s="19" t="n">
        <v>1</v>
      </c>
      <c r="Q4033" s="15" t="s">
        <v>45</v>
      </c>
    </row>
    <row r="4034" customFormat="false" ht="14.9" hidden="false" customHeight="false" outlineLevel="0" collapsed="false">
      <c r="A4034" s="348" t="s">
        <v>1814</v>
      </c>
      <c r="B4034" s="19" t="s">
        <v>1505</v>
      </c>
      <c r="C4034" s="19" t="s">
        <v>12935</v>
      </c>
      <c r="D4034" s="91" t="s">
        <v>476</v>
      </c>
      <c r="E4034" s="19" t="s">
        <v>12936</v>
      </c>
      <c r="F4034" s="97"/>
      <c r="G4034" s="97"/>
      <c r="H4034" s="97"/>
      <c r="I4034" s="97"/>
      <c r="J4034" s="97"/>
      <c r="K4034" s="97"/>
      <c r="L4034" s="97"/>
      <c r="M4034" s="97"/>
      <c r="N4034" s="97"/>
      <c r="O4034" s="154" t="s">
        <v>12937</v>
      </c>
      <c r="P4034" s="19" t="n">
        <v>1</v>
      </c>
      <c r="Q4034" s="15" t="s">
        <v>45</v>
      </c>
    </row>
    <row r="4035" customFormat="false" ht="22.35" hidden="false" customHeight="false" outlineLevel="0" collapsed="false">
      <c r="A4035" s="19" t="s">
        <v>3905</v>
      </c>
      <c r="B4035" s="150" t="n">
        <v>43385</v>
      </c>
      <c r="C4035" s="91" t="s">
        <v>12938</v>
      </c>
      <c r="D4035" s="91" t="s">
        <v>476</v>
      </c>
      <c r="E4035" s="19" t="s">
        <v>12939</v>
      </c>
      <c r="F4035" s="91" t="s">
        <v>12940</v>
      </c>
      <c r="G4035" s="19" t="n">
        <v>8800</v>
      </c>
      <c r="H4035" s="97"/>
      <c r="I4035" s="97"/>
      <c r="J4035" s="97"/>
      <c r="K4035" s="97"/>
      <c r="L4035" s="97"/>
      <c r="M4035" s="91" t="s">
        <v>12941</v>
      </c>
      <c r="N4035" s="150" t="n">
        <v>43387</v>
      </c>
      <c r="O4035" s="660" t="s">
        <v>10478</v>
      </c>
      <c r="P4035" s="19" t="n">
        <v>1</v>
      </c>
      <c r="Q4035" s="15" t="s">
        <v>45</v>
      </c>
    </row>
    <row r="4036" customFormat="false" ht="22.35" hidden="false" customHeight="false" outlineLevel="0" collapsed="false">
      <c r="A4036" s="348" t="s">
        <v>1819</v>
      </c>
      <c r="B4036" s="19" t="s">
        <v>7242</v>
      </c>
      <c r="C4036" s="24" t="s">
        <v>12942</v>
      </c>
      <c r="D4036" s="91" t="s">
        <v>53</v>
      </c>
      <c r="E4036" s="804" t="s">
        <v>12943</v>
      </c>
      <c r="F4036" s="804" t="s">
        <v>12944</v>
      </c>
      <c r="G4036" s="91" t="n">
        <v>4100</v>
      </c>
      <c r="H4036" s="97"/>
      <c r="I4036" s="97"/>
      <c r="J4036" s="97"/>
      <c r="K4036" s="97"/>
      <c r="L4036" s="97"/>
      <c r="M4036" s="91" t="s">
        <v>12945</v>
      </c>
      <c r="N4036" s="150" t="n">
        <v>43386</v>
      </c>
      <c r="O4036" s="660" t="s">
        <v>10478</v>
      </c>
      <c r="P4036" s="19" t="n">
        <v>1</v>
      </c>
      <c r="Q4036" s="15" t="s">
        <v>45</v>
      </c>
    </row>
    <row r="4037" customFormat="false" ht="22.35" hidden="false" customHeight="false" outlineLevel="0" collapsed="false">
      <c r="A4037" s="348" t="s">
        <v>1673</v>
      </c>
      <c r="B4037" s="19" t="s">
        <v>9016</v>
      </c>
      <c r="C4037" s="19" t="s">
        <v>12946</v>
      </c>
      <c r="D4037" s="91" t="s">
        <v>476</v>
      </c>
      <c r="E4037" s="19" t="s">
        <v>12947</v>
      </c>
      <c r="F4037" s="19" t="s">
        <v>12948</v>
      </c>
      <c r="G4037" s="19" t="n">
        <v>2300</v>
      </c>
      <c r="H4037" s="97"/>
      <c r="I4037" s="97"/>
      <c r="J4037" s="97"/>
      <c r="K4037" s="97"/>
      <c r="L4037" s="97"/>
      <c r="M4037" s="91" t="s">
        <v>12949</v>
      </c>
      <c r="N4037" s="150" t="n">
        <v>43386</v>
      </c>
      <c r="O4037" s="660" t="s">
        <v>10478</v>
      </c>
      <c r="P4037" s="97"/>
      <c r="Q4037" s="15" t="s">
        <v>45</v>
      </c>
    </row>
    <row r="4038" customFormat="false" ht="22.35" hidden="false" customHeight="false" outlineLevel="0" collapsed="false">
      <c r="A4038" s="348" t="s">
        <v>8477</v>
      </c>
      <c r="B4038" s="19" t="s">
        <v>12950</v>
      </c>
      <c r="C4038" s="15" t="s">
        <v>12951</v>
      </c>
      <c r="D4038" s="91" t="s">
        <v>476</v>
      </c>
      <c r="E4038" s="19" t="s">
        <v>12952</v>
      </c>
      <c r="F4038" s="19" t="s">
        <v>12953</v>
      </c>
      <c r="G4038" s="19" t="n">
        <v>4500</v>
      </c>
      <c r="H4038" s="97"/>
      <c r="I4038" s="97"/>
      <c r="J4038" s="97"/>
      <c r="K4038" s="97"/>
      <c r="L4038" s="97"/>
      <c r="M4038" s="19" t="s">
        <v>12954</v>
      </c>
      <c r="N4038" s="150" t="n">
        <v>43387</v>
      </c>
      <c r="O4038" s="660" t="s">
        <v>10478</v>
      </c>
      <c r="P4038" s="19" t="n">
        <v>1</v>
      </c>
      <c r="Q4038" s="15" t="s">
        <v>45</v>
      </c>
    </row>
    <row r="4039" customFormat="false" ht="14.9" hidden="false" customHeight="false" outlineLevel="0" collapsed="false">
      <c r="A4039" s="348" t="s">
        <v>1732</v>
      </c>
      <c r="B4039" s="19" t="s">
        <v>12955</v>
      </c>
      <c r="C4039" s="440" t="n">
        <v>79250072498</v>
      </c>
      <c r="D4039" s="91" t="s">
        <v>476</v>
      </c>
      <c r="E4039" s="19" t="s">
        <v>12956</v>
      </c>
      <c r="F4039" s="19" t="s">
        <v>8179</v>
      </c>
      <c r="G4039" s="19" t="s">
        <v>1464</v>
      </c>
      <c r="H4039" s="97"/>
      <c r="I4039" s="97"/>
      <c r="J4039" s="97"/>
      <c r="K4039" s="97"/>
      <c r="L4039" s="97"/>
      <c r="M4039" s="97"/>
      <c r="N4039" s="97"/>
      <c r="O4039" s="191" t="s">
        <v>12957</v>
      </c>
      <c r="P4039" s="19" t="n">
        <v>1</v>
      </c>
      <c r="Q4039" s="15" t="s">
        <v>45</v>
      </c>
    </row>
    <row r="4040" customFormat="false" ht="41.75" hidden="false" customHeight="false" outlineLevel="0" collapsed="false">
      <c r="A4040" s="348" t="s">
        <v>1833</v>
      </c>
      <c r="B4040" s="19" t="s">
        <v>3497</v>
      </c>
      <c r="C4040" s="19" t="s">
        <v>12958</v>
      </c>
      <c r="D4040" s="91" t="s">
        <v>476</v>
      </c>
      <c r="E4040" s="19" t="s">
        <v>12959</v>
      </c>
      <c r="F4040" s="19" t="s">
        <v>3584</v>
      </c>
      <c r="G4040" s="97"/>
      <c r="H4040" s="97"/>
      <c r="I4040" s="97"/>
      <c r="J4040" s="97"/>
      <c r="K4040" s="97"/>
      <c r="L4040" s="97"/>
      <c r="M4040" s="97"/>
      <c r="N4040" s="97"/>
      <c r="O4040" s="451" t="s">
        <v>12960</v>
      </c>
      <c r="P4040" s="19" t="n">
        <v>1</v>
      </c>
      <c r="Q4040" s="15" t="s">
        <v>45</v>
      </c>
    </row>
    <row r="4041" customFormat="false" ht="28.35" hidden="false" customHeight="false" outlineLevel="0" collapsed="false">
      <c r="A4041" s="805" t="s">
        <v>12961</v>
      </c>
      <c r="B4041" s="19" t="s">
        <v>5345</v>
      </c>
      <c r="C4041" s="19" t="n">
        <v>89670102090</v>
      </c>
      <c r="D4041" s="91" t="s">
        <v>476</v>
      </c>
      <c r="E4041" s="19" t="s">
        <v>3905</v>
      </c>
      <c r="F4041" s="91" t="s">
        <v>12962</v>
      </c>
      <c r="G4041" s="97"/>
      <c r="H4041" s="97"/>
      <c r="I4041" s="97"/>
      <c r="J4041" s="97"/>
      <c r="K4041" s="97"/>
      <c r="L4041" s="97"/>
      <c r="M4041" s="97"/>
      <c r="N4041" s="97"/>
      <c r="O4041" s="363" t="s">
        <v>12963</v>
      </c>
      <c r="P4041" s="19" t="n">
        <v>1</v>
      </c>
      <c r="Q4041" s="15" t="s">
        <v>45</v>
      </c>
    </row>
    <row r="4042" customFormat="false" ht="79.85" hidden="false" customHeight="false" outlineLevel="0" collapsed="false">
      <c r="A4042" s="3" t="s">
        <v>34</v>
      </c>
      <c r="B4042" s="59" t="s">
        <v>1</v>
      </c>
      <c r="C4042" s="4" t="s">
        <v>35</v>
      </c>
      <c r="D4042" s="4" t="s">
        <v>3</v>
      </c>
      <c r="E4042" s="4" t="s">
        <v>1021</v>
      </c>
      <c r="F4042" s="5" t="s">
        <v>10096</v>
      </c>
      <c r="G4042" s="4" t="s">
        <v>38</v>
      </c>
      <c r="H4042" s="6" t="s">
        <v>39</v>
      </c>
      <c r="I4042" s="6"/>
      <c r="J4042" s="6"/>
      <c r="K4042" s="6" t="s">
        <v>40</v>
      </c>
      <c r="L4042" s="6"/>
      <c r="M4042" s="4" t="s">
        <v>41</v>
      </c>
      <c r="N4042" s="6" t="s">
        <v>42</v>
      </c>
      <c r="O4042" s="370" t="s">
        <v>43</v>
      </c>
      <c r="P4042" s="4" t="s">
        <v>44</v>
      </c>
      <c r="Q4042" s="15" t="s">
        <v>45</v>
      </c>
    </row>
    <row r="4043" customFormat="false" ht="15" hidden="false" customHeight="false" outlineLevel="0" collapsed="false">
      <c r="A4043" s="105" t="n">
        <v>43388</v>
      </c>
      <c r="B4043" s="777" t="s">
        <v>422</v>
      </c>
      <c r="C4043" s="9"/>
      <c r="D4043" s="9"/>
      <c r="E4043" s="10"/>
      <c r="F4043" s="11" t="n">
        <f aca="false">G4043+H4043+K4043</f>
        <v>115300</v>
      </c>
      <c r="G4043" s="12" t="n">
        <f aca="false">SUM(G4044:G4073)</f>
        <v>79800</v>
      </c>
      <c r="H4043" s="115" t="n">
        <f aca="false">SUM(H4044:H4073)</f>
        <v>24800</v>
      </c>
      <c r="I4043" s="12"/>
      <c r="J4043" s="12"/>
      <c r="K4043" s="12" t="n">
        <f aca="false">SUM(K4044:K4073)</f>
        <v>10700</v>
      </c>
      <c r="L4043" s="12"/>
      <c r="M4043" s="466"/>
      <c r="N4043" s="466"/>
      <c r="O4043" s="9"/>
      <c r="P4043" s="12" t="n">
        <f aca="false">SUM(P4044:P25992)</f>
        <v>1.8449074310655E+018</v>
      </c>
      <c r="Q4043" s="15" t="s">
        <v>45</v>
      </c>
    </row>
    <row r="4044" customFormat="false" ht="22.35" hidden="false" customHeight="false" outlineLevel="0" collapsed="false">
      <c r="A4044" s="800" t="s">
        <v>2060</v>
      </c>
      <c r="B4044" s="19" t="s">
        <v>12964</v>
      </c>
      <c r="C4044" s="19" t="s">
        <v>12965</v>
      </c>
      <c r="D4044" s="19" t="s">
        <v>8766</v>
      </c>
      <c r="E4044" s="19" t="s">
        <v>12966</v>
      </c>
      <c r="F4044" s="19" t="s">
        <v>12967</v>
      </c>
      <c r="G4044" s="97"/>
      <c r="H4044" s="97"/>
      <c r="I4044" s="19"/>
      <c r="J4044" s="19"/>
      <c r="K4044" s="19" t="n">
        <v>4000</v>
      </c>
      <c r="L4044" s="19"/>
      <c r="M4044" s="91" t="s">
        <v>12968</v>
      </c>
      <c r="N4044" s="150" t="n">
        <v>43388</v>
      </c>
      <c r="O4044" s="660" t="s">
        <v>10478</v>
      </c>
      <c r="P4044" s="19" t="n">
        <v>1</v>
      </c>
      <c r="Q4044" s="15" t="s">
        <v>45</v>
      </c>
    </row>
    <row r="4045" customFormat="false" ht="22.35" hidden="false" customHeight="false" outlineLevel="0" collapsed="false">
      <c r="A4045" s="348" t="s">
        <v>1814</v>
      </c>
      <c r="B4045" s="110" t="n">
        <v>0.380555555555556</v>
      </c>
      <c r="C4045" s="19" t="s">
        <v>12969</v>
      </c>
      <c r="D4045" s="19" t="s">
        <v>110</v>
      </c>
      <c r="E4045" s="19" t="s">
        <v>129</v>
      </c>
      <c r="F4045" s="19" t="s">
        <v>12970</v>
      </c>
      <c r="G4045" s="19" t="n">
        <v>5700</v>
      </c>
      <c r="H4045" s="97"/>
      <c r="I4045" s="97"/>
      <c r="J4045" s="97"/>
      <c r="K4045" s="97"/>
      <c r="M4045" s="24" t="s">
        <v>12971</v>
      </c>
      <c r="N4045" s="150" t="n">
        <v>43389</v>
      </c>
      <c r="O4045" s="660" t="s">
        <v>10478</v>
      </c>
      <c r="P4045" s="19" t="n">
        <v>1</v>
      </c>
      <c r="Q4045" s="15" t="s">
        <v>45</v>
      </c>
    </row>
    <row r="4046" customFormat="false" ht="41.75" hidden="false" customHeight="false" outlineLevel="0" collapsed="false">
      <c r="A4046" s="348" t="s">
        <v>1819</v>
      </c>
      <c r="B4046" s="19" t="s">
        <v>8478</v>
      </c>
      <c r="C4046" s="91" t="s">
        <v>12972</v>
      </c>
      <c r="D4046" s="91" t="s">
        <v>476</v>
      </c>
      <c r="E4046" s="19" t="s">
        <v>12973</v>
      </c>
      <c r="F4046" s="91" t="s">
        <v>12974</v>
      </c>
      <c r="G4046" s="19" t="n">
        <v>3000</v>
      </c>
      <c r="H4046" s="97"/>
      <c r="I4046" s="97"/>
      <c r="J4046" s="97"/>
      <c r="K4046" s="97"/>
      <c r="L4046" s="97"/>
      <c r="M4046" s="91" t="s">
        <v>12975</v>
      </c>
      <c r="N4046" s="150" t="n">
        <v>43392</v>
      </c>
      <c r="O4046" s="660" t="s">
        <v>10478</v>
      </c>
      <c r="P4046" s="19" t="n">
        <v>1</v>
      </c>
      <c r="Q4046" s="15" t="s">
        <v>45</v>
      </c>
    </row>
    <row r="4047" customFormat="false" ht="28.35" hidden="false" customHeight="false" outlineLevel="0" collapsed="false">
      <c r="A4047" s="348" t="s">
        <v>1673</v>
      </c>
      <c r="B4047" s="19" t="s">
        <v>4498</v>
      </c>
      <c r="C4047" s="91" t="s">
        <v>12976</v>
      </c>
      <c r="D4047" s="19" t="s">
        <v>11567</v>
      </c>
      <c r="E4047" s="19" t="s">
        <v>12977</v>
      </c>
      <c r="F4047" s="19" t="s">
        <v>12978</v>
      </c>
      <c r="G4047" s="19" t="n">
        <v>4100</v>
      </c>
      <c r="H4047" s="97"/>
      <c r="I4047" s="97"/>
      <c r="J4047" s="97"/>
      <c r="K4047" s="97"/>
      <c r="L4047" s="97"/>
      <c r="M4047" s="91" t="s">
        <v>12979</v>
      </c>
      <c r="N4047" s="150" t="n">
        <v>43388</v>
      </c>
      <c r="O4047" s="660" t="s">
        <v>10478</v>
      </c>
      <c r="P4047" s="19" t="n">
        <v>1</v>
      </c>
      <c r="Q4047" s="15" t="s">
        <v>45</v>
      </c>
    </row>
    <row r="4048" customFormat="false" ht="41.75" hidden="false" customHeight="false" outlineLevel="0" collapsed="false">
      <c r="A4048" s="348" t="s">
        <v>1678</v>
      </c>
      <c r="B4048" s="19" t="s">
        <v>1483</v>
      </c>
      <c r="C4048" s="30" t="s">
        <v>12980</v>
      </c>
      <c r="D4048" s="91" t="s">
        <v>53</v>
      </c>
      <c r="E4048" s="91" t="s">
        <v>12981</v>
      </c>
      <c r="F4048" s="19" t="s">
        <v>48</v>
      </c>
      <c r="G4048" s="97"/>
      <c r="H4048" s="97"/>
      <c r="I4048" s="97"/>
      <c r="J4048" s="97"/>
      <c r="K4048" s="97"/>
      <c r="L4048" s="97"/>
      <c r="M4048" s="97"/>
      <c r="N4048" s="97"/>
      <c r="O4048" s="370" t="s">
        <v>7014</v>
      </c>
      <c r="P4048" s="19" t="n">
        <v>1</v>
      </c>
      <c r="Q4048" s="15" t="s">
        <v>45</v>
      </c>
    </row>
    <row r="4049" customFormat="false" ht="95.5" hidden="false" customHeight="false" outlineLevel="0" collapsed="false">
      <c r="A4049" s="348" t="s">
        <v>1732</v>
      </c>
      <c r="B4049" s="19" t="s">
        <v>449</v>
      </c>
      <c r="C4049" s="806" t="n">
        <v>89165206914</v>
      </c>
      <c r="D4049" s="91" t="s">
        <v>476</v>
      </c>
      <c r="E4049" s="91" t="s">
        <v>12982</v>
      </c>
      <c r="F4049" s="19" t="n">
        <v>5600</v>
      </c>
      <c r="G4049" s="19" t="s">
        <v>1310</v>
      </c>
      <c r="H4049" s="97"/>
      <c r="I4049" s="97"/>
      <c r="J4049" s="97"/>
      <c r="K4049" s="97"/>
      <c r="L4049" s="97"/>
      <c r="M4049" s="97"/>
      <c r="N4049" s="97"/>
      <c r="O4049" s="807" t="s">
        <v>12983</v>
      </c>
      <c r="P4049" s="490" t="s">
        <v>12507</v>
      </c>
      <c r="Q4049" s="15" t="s">
        <v>45</v>
      </c>
    </row>
    <row r="4050" customFormat="false" ht="68.65" hidden="false" customHeight="false" outlineLevel="0" collapsed="false">
      <c r="A4050" s="121" t="s">
        <v>1833</v>
      </c>
      <c r="B4050" s="141" t="s">
        <v>457</v>
      </c>
      <c r="C4050" s="141" t="s">
        <v>12984</v>
      </c>
      <c r="D4050" s="95" t="s">
        <v>53</v>
      </c>
      <c r="E4050" s="95" t="s">
        <v>12985</v>
      </c>
      <c r="F4050" s="141" t="s">
        <v>48</v>
      </c>
      <c r="G4050" s="141" t="s">
        <v>139</v>
      </c>
      <c r="H4050" s="183"/>
      <c r="I4050" s="183"/>
      <c r="J4050" s="183"/>
      <c r="K4050" s="183"/>
      <c r="L4050" s="183"/>
      <c r="M4050" s="141" t="s">
        <v>12986</v>
      </c>
      <c r="N4050" s="453" t="n">
        <v>43388</v>
      </c>
      <c r="O4050" s="617" t="s">
        <v>12987</v>
      </c>
      <c r="P4050" s="141" t="n">
        <v>1</v>
      </c>
      <c r="Q4050" s="15" t="s">
        <v>45</v>
      </c>
    </row>
    <row r="4051" customFormat="false" ht="83.55" hidden="false" customHeight="false" outlineLevel="0" collapsed="false">
      <c r="A4051" s="348" t="s">
        <v>1839</v>
      </c>
      <c r="B4051" s="19" t="s">
        <v>556</v>
      </c>
      <c r="C4051" s="19" t="s">
        <v>12988</v>
      </c>
      <c r="D4051" s="91" t="s">
        <v>476</v>
      </c>
      <c r="E4051" s="91" t="s">
        <v>12989</v>
      </c>
      <c r="F4051" s="97"/>
      <c r="G4051" s="19" t="s">
        <v>1075</v>
      </c>
      <c r="H4051" s="97"/>
      <c r="I4051" s="97"/>
      <c r="J4051" s="97"/>
      <c r="K4051" s="97"/>
      <c r="L4051" s="97"/>
      <c r="M4051" s="97"/>
      <c r="N4051" s="97"/>
      <c r="O4051" s="380" t="s">
        <v>12990</v>
      </c>
      <c r="P4051" s="19" t="n">
        <v>1</v>
      </c>
      <c r="Q4051" s="15" t="s">
        <v>45</v>
      </c>
    </row>
    <row r="4052" customFormat="false" ht="67.15" hidden="false" customHeight="false" outlineLevel="0" collapsed="false">
      <c r="A4052" s="348" t="s">
        <v>1746</v>
      </c>
      <c r="B4052" s="20" t="n">
        <v>43111</v>
      </c>
      <c r="C4052" s="797" t="s">
        <v>12991</v>
      </c>
      <c r="D4052" s="19" t="s">
        <v>11567</v>
      </c>
      <c r="E4052" s="19" t="s">
        <v>12992</v>
      </c>
      <c r="F4052" s="19" t="s">
        <v>12993</v>
      </c>
      <c r="G4052" s="19" t="s">
        <v>949</v>
      </c>
      <c r="H4052" s="97"/>
      <c r="I4052" s="97"/>
      <c r="J4052" s="97"/>
      <c r="K4052" s="97"/>
      <c r="L4052" s="97"/>
      <c r="M4052" s="97"/>
      <c r="N4052" s="97"/>
      <c r="O4052" s="460" t="s">
        <v>12994</v>
      </c>
      <c r="P4052" s="19" t="n">
        <v>1</v>
      </c>
      <c r="Q4052" s="15" t="s">
        <v>45</v>
      </c>
    </row>
    <row r="4053" customFormat="false" ht="108.95" hidden="false" customHeight="false" outlineLevel="0" collapsed="false">
      <c r="A4053" s="348" t="s">
        <v>1696</v>
      </c>
      <c r="B4053" s="19" t="s">
        <v>556</v>
      </c>
      <c r="C4053" s="451" t="s">
        <v>12995</v>
      </c>
      <c r="D4053" s="91" t="s">
        <v>53</v>
      </c>
      <c r="E4053" s="91" t="s">
        <v>12996</v>
      </c>
      <c r="F4053" s="19" t="s">
        <v>12997</v>
      </c>
      <c r="G4053" s="19" t="n">
        <v>4200</v>
      </c>
      <c r="H4053" s="97"/>
      <c r="I4053" s="97"/>
      <c r="J4053" s="97"/>
      <c r="K4053" s="97"/>
      <c r="L4053" s="97"/>
      <c r="M4053" s="19" t="s">
        <v>12998</v>
      </c>
      <c r="N4053" s="150" t="n">
        <v>43388</v>
      </c>
      <c r="O4053" s="660" t="s">
        <v>12999</v>
      </c>
      <c r="P4053" s="19" t="n">
        <v>1</v>
      </c>
      <c r="Q4053" s="15" t="s">
        <v>45</v>
      </c>
    </row>
    <row r="4054" customFormat="false" ht="55.2" hidden="false" customHeight="false" outlineLevel="0" collapsed="false">
      <c r="A4054" s="348" t="s">
        <v>1758</v>
      </c>
      <c r="B4054" s="19" t="s">
        <v>1258</v>
      </c>
      <c r="C4054" s="19" t="s">
        <v>13000</v>
      </c>
      <c r="D4054" s="19" t="s">
        <v>11567</v>
      </c>
      <c r="E4054" s="19" t="s">
        <v>13001</v>
      </c>
      <c r="F4054" s="19" t="s">
        <v>48</v>
      </c>
      <c r="G4054" s="19" t="s">
        <v>949</v>
      </c>
      <c r="H4054" s="97"/>
      <c r="I4054" s="97"/>
      <c r="J4054" s="97"/>
      <c r="K4054" s="97"/>
      <c r="L4054" s="97"/>
      <c r="M4054" s="97"/>
      <c r="N4054" s="97"/>
      <c r="O4054" s="297" t="s">
        <v>13002</v>
      </c>
      <c r="P4054" s="19" t="n">
        <v>1</v>
      </c>
      <c r="Q4054" s="15" t="s">
        <v>45</v>
      </c>
    </row>
    <row r="4055" customFormat="false" ht="95.5" hidden="false" customHeight="false" outlineLevel="0" collapsed="false">
      <c r="A4055" s="348" t="s">
        <v>1761</v>
      </c>
      <c r="B4055" s="19" t="s">
        <v>354</v>
      </c>
      <c r="C4055" s="113" t="s">
        <v>13003</v>
      </c>
      <c r="D4055" s="91" t="s">
        <v>53</v>
      </c>
      <c r="E4055" s="91" t="s">
        <v>13004</v>
      </c>
      <c r="F4055" s="19" t="s">
        <v>3336</v>
      </c>
      <c r="G4055" s="97"/>
      <c r="H4055" s="97"/>
      <c r="I4055" s="97"/>
      <c r="J4055" s="97"/>
      <c r="K4055" s="97"/>
      <c r="L4055" s="97"/>
      <c r="M4055" s="97"/>
      <c r="N4055" s="97"/>
      <c r="O4055" s="808" t="s">
        <v>13005</v>
      </c>
      <c r="P4055" s="19" t="n">
        <v>1</v>
      </c>
      <c r="Q4055" s="15" t="s">
        <v>45</v>
      </c>
    </row>
    <row r="4056" customFormat="false" ht="41.75" hidden="false" customHeight="false" outlineLevel="0" collapsed="false">
      <c r="A4056" s="348" t="s">
        <v>1765</v>
      </c>
      <c r="B4056" s="19" t="s">
        <v>66</v>
      </c>
      <c r="C4056" s="91" t="s">
        <v>12293</v>
      </c>
      <c r="D4056" s="19" t="s">
        <v>11567</v>
      </c>
      <c r="E4056" s="19" t="s">
        <v>13006</v>
      </c>
      <c r="F4056" s="19" t="s">
        <v>12625</v>
      </c>
      <c r="G4056" s="19" t="n">
        <v>23000</v>
      </c>
      <c r="H4056" s="97"/>
      <c r="I4056" s="97"/>
      <c r="J4056" s="97"/>
      <c r="K4056" s="97"/>
      <c r="L4056" s="97"/>
      <c r="M4056" s="19" t="s">
        <v>13007</v>
      </c>
      <c r="N4056" s="150" t="n">
        <v>43391</v>
      </c>
      <c r="O4056" s="414" t="s">
        <v>13008</v>
      </c>
      <c r="P4056" s="19" t="n">
        <v>1</v>
      </c>
      <c r="Q4056" s="15" t="s">
        <v>45</v>
      </c>
    </row>
    <row r="4057" customFormat="false" ht="50.7" hidden="false" customHeight="false" outlineLevel="0" collapsed="false">
      <c r="A4057" s="348" t="s">
        <v>4300</v>
      </c>
      <c r="B4057" s="20" t="n">
        <v>43324</v>
      </c>
      <c r="C4057" s="19" t="s">
        <v>13009</v>
      </c>
      <c r="D4057" s="19" t="s">
        <v>11567</v>
      </c>
      <c r="E4057" s="19" t="s">
        <v>13010</v>
      </c>
      <c r="F4057" s="19" t="s">
        <v>13011</v>
      </c>
      <c r="G4057" s="19" t="s">
        <v>2859</v>
      </c>
      <c r="H4057" s="97"/>
      <c r="I4057" s="97"/>
      <c r="J4057" s="97"/>
      <c r="K4057" s="97"/>
      <c r="L4057" s="97"/>
      <c r="M4057" s="97"/>
      <c r="N4057" s="97"/>
      <c r="O4057" s="426" t="s">
        <v>13012</v>
      </c>
      <c r="P4057" s="19" t="n">
        <v>1</v>
      </c>
      <c r="Q4057" s="15" t="s">
        <v>45</v>
      </c>
    </row>
    <row r="4058" customFormat="false" ht="91" hidden="false" customHeight="false" outlineLevel="0" collapsed="false">
      <c r="A4058" s="348" t="s">
        <v>4304</v>
      </c>
      <c r="B4058" s="97"/>
      <c r="C4058" s="19" t="s">
        <v>13013</v>
      </c>
      <c r="D4058" s="91" t="s">
        <v>53</v>
      </c>
      <c r="E4058" s="809" t="s">
        <v>13014</v>
      </c>
      <c r="F4058" s="178" t="s">
        <v>13015</v>
      </c>
      <c r="G4058" s="178" t="s">
        <v>4213</v>
      </c>
      <c r="H4058" s="205"/>
      <c r="I4058" s="205"/>
      <c r="J4058" s="205"/>
      <c r="K4058" s="205"/>
      <c r="L4058" s="205"/>
      <c r="M4058" s="205"/>
      <c r="N4058" s="205"/>
      <c r="O4058" s="793" t="s">
        <v>13016</v>
      </c>
      <c r="P4058" s="19" t="n">
        <v>1</v>
      </c>
      <c r="Q4058" s="15" t="s">
        <v>45</v>
      </c>
    </row>
    <row r="4059" customFormat="false" ht="28.35" hidden="false" customHeight="false" outlineLevel="0" collapsed="false">
      <c r="A4059" s="348" t="s">
        <v>4309</v>
      </c>
      <c r="B4059" s="19" t="s">
        <v>439</v>
      </c>
      <c r="C4059" s="91" t="s">
        <v>13017</v>
      </c>
      <c r="D4059" s="19" t="s">
        <v>11567</v>
      </c>
      <c r="E4059" s="78" t="s">
        <v>13018</v>
      </c>
      <c r="F4059" s="21" t="s">
        <v>11868</v>
      </c>
      <c r="G4059" s="19" t="s">
        <v>248</v>
      </c>
      <c r="H4059" s="21"/>
      <c r="I4059" s="21"/>
      <c r="J4059" s="21"/>
      <c r="K4059" s="21"/>
      <c r="L4059" s="21"/>
      <c r="M4059" s="21"/>
      <c r="N4059" s="21"/>
      <c r="O4059" s="810" t="s">
        <v>13019</v>
      </c>
      <c r="P4059" s="19" t="n">
        <v>1</v>
      </c>
      <c r="Q4059" s="15" t="s">
        <v>45</v>
      </c>
    </row>
    <row r="4060" customFormat="false" ht="182.05" hidden="false" customHeight="false" outlineLevel="0" collapsed="false">
      <c r="A4060" s="348" t="s">
        <v>1781</v>
      </c>
      <c r="B4060" s="150" t="n">
        <v>43385</v>
      </c>
      <c r="C4060" s="494" t="s">
        <v>13020</v>
      </c>
      <c r="D4060" s="91" t="s">
        <v>53</v>
      </c>
      <c r="E4060" s="91" t="s">
        <v>13021</v>
      </c>
      <c r="F4060" s="19" t="s">
        <v>48</v>
      </c>
      <c r="G4060" s="19" t="s">
        <v>13022</v>
      </c>
      <c r="H4060" s="97"/>
      <c r="I4060" s="97"/>
      <c r="J4060" s="97"/>
      <c r="K4060" s="97"/>
      <c r="L4060" s="97"/>
      <c r="M4060" s="97"/>
      <c r="N4060" s="97"/>
      <c r="O4060" s="696" t="s">
        <v>13023</v>
      </c>
      <c r="P4060" s="490" t="s">
        <v>12507</v>
      </c>
      <c r="Q4060" s="15" t="s">
        <v>45</v>
      </c>
    </row>
    <row r="4061" customFormat="false" ht="43.25" hidden="false" customHeight="false" outlineLevel="0" collapsed="false">
      <c r="A4061" s="348" t="s">
        <v>1914</v>
      </c>
      <c r="B4061" s="19" t="s">
        <v>149</v>
      </c>
      <c r="C4061" s="19" t="s">
        <v>13024</v>
      </c>
      <c r="D4061" s="91" t="s">
        <v>53</v>
      </c>
      <c r="E4061" s="91" t="s">
        <v>13025</v>
      </c>
      <c r="F4061" s="19" t="s">
        <v>7108</v>
      </c>
      <c r="G4061" s="19" t="s">
        <v>944</v>
      </c>
      <c r="H4061" s="97"/>
      <c r="I4061" s="97"/>
      <c r="J4061" s="97"/>
      <c r="K4061" s="97"/>
      <c r="L4061" s="97"/>
      <c r="M4061" s="97"/>
      <c r="N4061" s="97"/>
      <c r="O4061" s="660" t="s">
        <v>13026</v>
      </c>
      <c r="P4061" s="19" t="n">
        <v>1</v>
      </c>
      <c r="Q4061" s="15" t="s">
        <v>45</v>
      </c>
    </row>
    <row r="4062" customFormat="false" ht="43.25" hidden="false" customHeight="false" outlineLevel="0" collapsed="false">
      <c r="A4062" s="348" t="s">
        <v>1917</v>
      </c>
      <c r="B4062" s="19" t="s">
        <v>1109</v>
      </c>
      <c r="C4062" s="19" t="s">
        <v>13027</v>
      </c>
      <c r="D4062" s="19" t="s">
        <v>13028</v>
      </c>
      <c r="E4062" s="19" t="s">
        <v>13029</v>
      </c>
      <c r="F4062" s="19"/>
      <c r="G4062" s="19" t="n">
        <v>14000</v>
      </c>
      <c r="H4062" s="97"/>
      <c r="I4062" s="97"/>
      <c r="J4062" s="97"/>
      <c r="K4062" s="97"/>
      <c r="L4062" s="97"/>
      <c r="M4062" s="19" t="s">
        <v>13030</v>
      </c>
      <c r="N4062" s="97"/>
      <c r="O4062" s="660" t="s">
        <v>13031</v>
      </c>
      <c r="P4062" s="19" t="n">
        <v>1</v>
      </c>
      <c r="Q4062" s="15" t="s">
        <v>45</v>
      </c>
    </row>
    <row r="4063" customFormat="false" ht="83.55" hidden="false" customHeight="false" outlineLevel="0" collapsed="false">
      <c r="A4063" s="348" t="s">
        <v>3008</v>
      </c>
      <c r="B4063" s="19" t="s">
        <v>2270</v>
      </c>
      <c r="C4063" s="19" t="s">
        <v>13032</v>
      </c>
      <c r="D4063" s="19" t="s">
        <v>11567</v>
      </c>
      <c r="E4063" s="19" t="s">
        <v>13033</v>
      </c>
      <c r="F4063" s="19" t="s">
        <v>13034</v>
      </c>
      <c r="G4063" s="19" t="s">
        <v>949</v>
      </c>
      <c r="H4063" s="97"/>
      <c r="I4063" s="97"/>
      <c r="J4063" s="97"/>
      <c r="K4063" s="97"/>
      <c r="L4063" s="97"/>
      <c r="M4063" s="97"/>
      <c r="N4063" s="97"/>
      <c r="O4063" s="426" t="s">
        <v>13035</v>
      </c>
      <c r="P4063" s="19" t="n">
        <v>1</v>
      </c>
      <c r="Q4063" s="15" t="s">
        <v>45</v>
      </c>
    </row>
    <row r="4064" customFormat="false" ht="95.5" hidden="false" customHeight="false" outlineLevel="0" collapsed="false">
      <c r="A4064" s="348" t="s">
        <v>3012</v>
      </c>
      <c r="B4064" s="19" t="s">
        <v>227</v>
      </c>
      <c r="C4064" s="363" t="s">
        <v>13036</v>
      </c>
      <c r="D4064" s="91" t="s">
        <v>53</v>
      </c>
      <c r="E4064" s="91" t="s">
        <v>13037</v>
      </c>
      <c r="F4064" s="19" t="s">
        <v>48</v>
      </c>
      <c r="G4064" s="19" t="n">
        <v>3100</v>
      </c>
      <c r="H4064" s="97"/>
      <c r="I4064" s="97"/>
      <c r="J4064" s="97"/>
      <c r="K4064" s="97"/>
      <c r="L4064" s="97"/>
      <c r="M4064" s="19" t="s">
        <v>13038</v>
      </c>
      <c r="N4064" s="150" t="n">
        <v>43388</v>
      </c>
      <c r="O4064" s="660" t="s">
        <v>10478</v>
      </c>
      <c r="P4064" s="490" t="s">
        <v>12507</v>
      </c>
      <c r="Q4064" s="15" t="s">
        <v>45</v>
      </c>
    </row>
    <row r="4065" customFormat="false" ht="50.7" hidden="false" customHeight="false" outlineLevel="0" collapsed="false">
      <c r="A4065" s="348" t="s">
        <v>1798</v>
      </c>
      <c r="B4065" s="19" t="s">
        <v>9031</v>
      </c>
      <c r="C4065" s="91" t="s">
        <v>13039</v>
      </c>
      <c r="D4065" s="19" t="s">
        <v>11567</v>
      </c>
      <c r="E4065" s="19" t="s">
        <v>13040</v>
      </c>
      <c r="F4065" s="19" t="s">
        <v>102</v>
      </c>
      <c r="G4065" s="97"/>
      <c r="H4065" s="97"/>
      <c r="I4065" s="97"/>
      <c r="J4065" s="97"/>
      <c r="K4065" s="97"/>
      <c r="L4065" s="97"/>
      <c r="M4065" s="97"/>
      <c r="N4065" s="97"/>
      <c r="O4065" s="811" t="s">
        <v>13041</v>
      </c>
      <c r="P4065" s="19" t="n">
        <v>1</v>
      </c>
      <c r="Q4065" s="15" t="s">
        <v>45</v>
      </c>
    </row>
    <row r="4066" customFormat="false" ht="82.05" hidden="false" customHeight="false" outlineLevel="0" collapsed="false">
      <c r="A4066" s="348" t="s">
        <v>1801</v>
      </c>
      <c r="B4066" s="19" t="s">
        <v>404</v>
      </c>
      <c r="C4066" s="812" t="s">
        <v>13042</v>
      </c>
      <c r="D4066" s="91" t="s">
        <v>53</v>
      </c>
      <c r="E4066" s="91" t="s">
        <v>13043</v>
      </c>
      <c r="F4066" s="19" t="s">
        <v>48</v>
      </c>
      <c r="G4066" s="19" t="n">
        <v>4100</v>
      </c>
      <c r="H4066" s="97"/>
      <c r="I4066" s="97"/>
      <c r="J4066" s="97"/>
      <c r="K4066" s="97"/>
      <c r="L4066" s="97"/>
      <c r="M4066" s="19" t="s">
        <v>13044</v>
      </c>
      <c r="N4066" s="150" t="n">
        <v>43389</v>
      </c>
      <c r="O4066" s="660" t="s">
        <v>10478</v>
      </c>
      <c r="P4066" s="19" t="n">
        <v>1</v>
      </c>
      <c r="Q4066" s="15" t="s">
        <v>45</v>
      </c>
    </row>
    <row r="4067" customFormat="false" ht="41.75" hidden="false" customHeight="false" outlineLevel="0" collapsed="false">
      <c r="A4067" s="348" t="s">
        <v>3427</v>
      </c>
      <c r="B4067" s="150" t="n">
        <v>43419</v>
      </c>
      <c r="C4067" s="91" t="s">
        <v>13045</v>
      </c>
      <c r="D4067" s="19" t="s">
        <v>11567</v>
      </c>
      <c r="E4067" s="19" t="s">
        <v>13046</v>
      </c>
      <c r="F4067" s="19" t="s">
        <v>13047</v>
      </c>
      <c r="G4067" s="19" t="n">
        <v>2000</v>
      </c>
      <c r="H4067" s="97"/>
      <c r="I4067" s="97"/>
      <c r="J4067" s="97"/>
      <c r="K4067" s="97"/>
      <c r="L4067" s="97"/>
      <c r="M4067" s="19" t="s">
        <v>13048</v>
      </c>
      <c r="N4067" s="150" t="n">
        <v>43389</v>
      </c>
      <c r="O4067" s="660" t="s">
        <v>10478</v>
      </c>
      <c r="P4067" s="19" t="n">
        <v>1</v>
      </c>
      <c r="Q4067" s="15" t="s">
        <v>45</v>
      </c>
    </row>
    <row r="4068" customFormat="false" ht="126.85" hidden="false" customHeight="false" outlineLevel="0" collapsed="false">
      <c r="A4068" s="348" t="s">
        <v>3024</v>
      </c>
      <c r="B4068" s="19" t="s">
        <v>899</v>
      </c>
      <c r="C4068" s="363" t="s">
        <v>13049</v>
      </c>
      <c r="D4068" s="91" t="s">
        <v>53</v>
      </c>
      <c r="E4068" s="91" t="s">
        <v>13050</v>
      </c>
      <c r="F4068" s="97"/>
      <c r="G4068" s="97"/>
      <c r="H4068" s="97"/>
      <c r="I4068" s="97"/>
      <c r="J4068" s="97"/>
      <c r="K4068" s="97"/>
      <c r="L4068" s="97"/>
      <c r="M4068" s="97"/>
      <c r="N4068" s="97"/>
      <c r="O4068" s="735" t="s">
        <v>13051</v>
      </c>
      <c r="P4068" s="19" t="n">
        <v>1</v>
      </c>
      <c r="Q4068" s="15" t="s">
        <v>45</v>
      </c>
    </row>
    <row r="4069" customFormat="false" ht="22.35" hidden="false" customHeight="false" outlineLevel="0" collapsed="false">
      <c r="A4069" s="348" t="s">
        <v>3028</v>
      </c>
      <c r="B4069" s="19" t="s">
        <v>2206</v>
      </c>
      <c r="C4069" s="451" t="s">
        <v>13052</v>
      </c>
      <c r="D4069" s="19" t="s">
        <v>476</v>
      </c>
      <c r="E4069" s="91" t="s">
        <v>13053</v>
      </c>
      <c r="F4069" s="91" t="s">
        <v>13054</v>
      </c>
      <c r="G4069" s="19" t="n">
        <v>7800</v>
      </c>
      <c r="H4069" s="97"/>
      <c r="I4069" s="97"/>
      <c r="J4069" s="97"/>
      <c r="K4069" s="97"/>
      <c r="L4069" s="97"/>
      <c r="M4069" s="19" t="s">
        <v>13055</v>
      </c>
      <c r="N4069" s="150" t="n">
        <v>43389</v>
      </c>
      <c r="O4069" s="660" t="s">
        <v>10478</v>
      </c>
      <c r="P4069" s="490" t="s">
        <v>12507</v>
      </c>
      <c r="Q4069" s="15" t="s">
        <v>45</v>
      </c>
    </row>
    <row r="4070" customFormat="false" ht="22.35" hidden="false" customHeight="false" outlineLevel="0" collapsed="false">
      <c r="A4070" s="800" t="s">
        <v>12779</v>
      </c>
      <c r="B4070" s="19" t="s">
        <v>2206</v>
      </c>
      <c r="C4070" s="91" t="s">
        <v>13056</v>
      </c>
      <c r="D4070" s="91" t="s">
        <v>53</v>
      </c>
      <c r="E4070" s="91" t="s">
        <v>13057</v>
      </c>
      <c r="F4070" s="19" t="s">
        <v>102</v>
      </c>
      <c r="G4070" s="19"/>
      <c r="H4070" s="97"/>
      <c r="I4070" s="19"/>
      <c r="J4070" s="19"/>
      <c r="K4070" s="19" t="n">
        <v>6700</v>
      </c>
      <c r="L4070" s="19"/>
      <c r="M4070" s="19" t="s">
        <v>13058</v>
      </c>
      <c r="N4070" s="150" t="n">
        <v>43390</v>
      </c>
      <c r="O4070" s="660" t="s">
        <v>10478</v>
      </c>
      <c r="P4070" s="19" t="n">
        <v>1</v>
      </c>
      <c r="Q4070" s="15" t="s">
        <v>45</v>
      </c>
    </row>
    <row r="4071" customFormat="false" ht="22.35" hidden="false" customHeight="false" outlineLevel="0" collapsed="false">
      <c r="A4071" s="19" t="s">
        <v>13059</v>
      </c>
      <c r="B4071" s="19" t="s">
        <v>13059</v>
      </c>
      <c r="C4071" s="19" t="s">
        <v>13059</v>
      </c>
      <c r="D4071" s="19" t="s">
        <v>476</v>
      </c>
      <c r="E4071" s="19" t="s">
        <v>13059</v>
      </c>
      <c r="F4071" s="19" t="s">
        <v>13059</v>
      </c>
      <c r="G4071" s="97"/>
      <c r="H4071" s="19" t="n">
        <v>16800</v>
      </c>
      <c r="I4071" s="97"/>
      <c r="J4071" s="97"/>
      <c r="K4071" s="97"/>
      <c r="L4071" s="97"/>
      <c r="M4071" s="19" t="s">
        <v>13060</v>
      </c>
      <c r="N4071" s="150" t="n">
        <v>43394</v>
      </c>
      <c r="O4071" s="660" t="s">
        <v>10478</v>
      </c>
      <c r="P4071" s="19" t="n">
        <v>1</v>
      </c>
      <c r="Q4071" s="15" t="s">
        <v>45</v>
      </c>
    </row>
    <row r="4072" customFormat="false" ht="22.35" hidden="false" customHeight="false" outlineLevel="0" collapsed="false">
      <c r="A4072" s="348" t="s">
        <v>3037</v>
      </c>
      <c r="B4072" s="19" t="s">
        <v>78</v>
      </c>
      <c r="C4072" s="19" t="s">
        <v>13061</v>
      </c>
      <c r="D4072" s="91" t="s">
        <v>53</v>
      </c>
      <c r="E4072" s="91" t="s">
        <v>13062</v>
      </c>
      <c r="F4072" s="19" t="s">
        <v>102</v>
      </c>
      <c r="G4072" s="19" t="n">
        <v>8800</v>
      </c>
      <c r="H4072" s="97"/>
      <c r="I4072" s="97"/>
      <c r="J4072" s="97"/>
      <c r="K4072" s="97"/>
      <c r="L4072" s="97"/>
      <c r="M4072" s="19" t="s">
        <v>13063</v>
      </c>
      <c r="N4072" s="150" t="n">
        <v>43388</v>
      </c>
      <c r="O4072" s="660" t="s">
        <v>10478</v>
      </c>
      <c r="P4072" s="19" t="n">
        <v>1</v>
      </c>
      <c r="Q4072" s="15" t="s">
        <v>45</v>
      </c>
    </row>
    <row r="4073" customFormat="false" ht="22.35" hidden="false" customHeight="false" outlineLevel="0" collapsed="false">
      <c r="A4073" s="19" t="s">
        <v>13064</v>
      </c>
      <c r="B4073" s="19" t="s">
        <v>13065</v>
      </c>
      <c r="C4073" s="19" t="s">
        <v>13065</v>
      </c>
      <c r="D4073" s="19" t="s">
        <v>476</v>
      </c>
      <c r="E4073" s="19" t="s">
        <v>13066</v>
      </c>
      <c r="F4073" s="19" t="s">
        <v>13065</v>
      </c>
      <c r="G4073" s="19" t="s">
        <v>13065</v>
      </c>
      <c r="H4073" s="19" t="n">
        <v>8000</v>
      </c>
      <c r="I4073" s="97"/>
      <c r="J4073" s="97"/>
      <c r="K4073" s="97"/>
      <c r="L4073" s="97"/>
      <c r="M4073" s="19" t="s">
        <v>13067</v>
      </c>
      <c r="N4073" s="97"/>
      <c r="O4073" s="660" t="s">
        <v>10478</v>
      </c>
      <c r="P4073" s="97"/>
      <c r="Q4073" s="15" t="s">
        <v>45</v>
      </c>
    </row>
    <row r="4074" customFormat="false" ht="79.85" hidden="false" customHeight="false" outlineLevel="0" collapsed="false">
      <c r="A4074" s="3" t="s">
        <v>34</v>
      </c>
      <c r="B4074" s="59" t="s">
        <v>1</v>
      </c>
      <c r="C4074" s="4" t="s">
        <v>35</v>
      </c>
      <c r="D4074" s="4" t="s">
        <v>3</v>
      </c>
      <c r="E4074" s="4" t="s">
        <v>1021</v>
      </c>
      <c r="F4074" s="5" t="s">
        <v>10096</v>
      </c>
      <c r="G4074" s="4" t="s">
        <v>38</v>
      </c>
      <c r="H4074" s="6" t="s">
        <v>39</v>
      </c>
      <c r="I4074" s="6"/>
      <c r="J4074" s="6"/>
      <c r="K4074" s="6" t="s">
        <v>40</v>
      </c>
      <c r="L4074" s="6"/>
      <c r="M4074" s="4" t="s">
        <v>41</v>
      </c>
      <c r="N4074" s="6" t="s">
        <v>42</v>
      </c>
      <c r="O4074" s="370" t="s">
        <v>43</v>
      </c>
      <c r="P4074" s="4" t="s">
        <v>44</v>
      </c>
      <c r="Q4074" s="15" t="s">
        <v>45</v>
      </c>
    </row>
    <row r="4075" customFormat="false" ht="15" hidden="false" customHeight="false" outlineLevel="0" collapsed="false">
      <c r="A4075" s="105" t="n">
        <v>43389</v>
      </c>
      <c r="B4075" s="777" t="s">
        <v>260</v>
      </c>
      <c r="C4075" s="9"/>
      <c r="D4075" s="9"/>
      <c r="E4075" s="10"/>
      <c r="F4075" s="11" t="n">
        <f aca="false">G4075+H4075+K4075</f>
        <v>104400</v>
      </c>
      <c r="G4075" s="12" t="n">
        <f aca="false">SUM(G4076:G4106)</f>
        <v>60800</v>
      </c>
      <c r="H4075" s="115" t="n">
        <f aca="false">SUM(H4076:H4106)</f>
        <v>43600</v>
      </c>
      <c r="I4075" s="12"/>
      <c r="J4075" s="12"/>
      <c r="K4075" s="12" t="n">
        <f aca="false">SUM(K4076:K4106)</f>
        <v>0</v>
      </c>
      <c r="L4075" s="12"/>
      <c r="M4075" s="466"/>
      <c r="N4075" s="466"/>
      <c r="O4075" s="9"/>
      <c r="P4075" s="12" t="n">
        <f aca="false">SUM(P4076:P26024)</f>
        <v>9.22453715532749E+017</v>
      </c>
      <c r="Q4075" s="15" t="s">
        <v>45</v>
      </c>
    </row>
    <row r="4076" customFormat="false" ht="22.35" hidden="false" customHeight="false" outlineLevel="0" collapsed="false">
      <c r="A4076" s="429" t="s">
        <v>1810</v>
      </c>
      <c r="B4076" s="108" t="n">
        <v>0.361805555555556</v>
      </c>
      <c r="C4076" s="153" t="s">
        <v>13068</v>
      </c>
      <c r="D4076" s="91" t="s">
        <v>110</v>
      </c>
      <c r="E4076" s="91" t="s">
        <v>13069</v>
      </c>
      <c r="F4076" s="91" t="s">
        <v>13070</v>
      </c>
      <c r="G4076" s="91" t="n">
        <v>3500</v>
      </c>
      <c r="H4076" s="91"/>
      <c r="I4076" s="91"/>
      <c r="J4076" s="91"/>
      <c r="K4076" s="91"/>
      <c r="L4076" s="91"/>
      <c r="M4076" s="125" t="s">
        <v>13071</v>
      </c>
      <c r="N4076" s="813" t="n">
        <v>43391</v>
      </c>
      <c r="O4076" s="660" t="s">
        <v>10478</v>
      </c>
      <c r="P4076" s="19" t="n">
        <v>1</v>
      </c>
      <c r="Q4076" s="15" t="s">
        <v>45</v>
      </c>
    </row>
    <row r="4077" customFormat="false" ht="43.25" hidden="false" customHeight="false" outlineLevel="0" collapsed="false">
      <c r="A4077" s="429" t="s">
        <v>1814</v>
      </c>
      <c r="B4077" s="204" t="n">
        <v>14.55</v>
      </c>
      <c r="C4077" s="113" t="s">
        <v>11117</v>
      </c>
      <c r="D4077" s="204" t="s">
        <v>8766</v>
      </c>
      <c r="E4077" s="204" t="s">
        <v>13072</v>
      </c>
      <c r="F4077" s="204" t="s">
        <v>13073</v>
      </c>
      <c r="G4077" s="204" t="n">
        <v>5000</v>
      </c>
      <c r="H4077" s="204"/>
      <c r="I4077" s="204"/>
      <c r="J4077" s="204"/>
      <c r="K4077" s="204"/>
      <c r="L4077" s="204"/>
      <c r="M4077" s="814" t="s">
        <v>13074</v>
      </c>
      <c r="N4077" s="815" t="n">
        <v>43390</v>
      </c>
      <c r="O4077" s="660" t="s">
        <v>13075</v>
      </c>
      <c r="P4077" s="19" t="n">
        <v>1</v>
      </c>
      <c r="Q4077" s="15" t="s">
        <v>45</v>
      </c>
    </row>
    <row r="4078" customFormat="false" ht="95.5" hidden="false" customHeight="false" outlineLevel="0" collapsed="false">
      <c r="A4078" s="429" t="s">
        <v>1819</v>
      </c>
      <c r="B4078" s="91" t="s">
        <v>4349</v>
      </c>
      <c r="C4078" s="423" t="s">
        <v>13076</v>
      </c>
      <c r="D4078" s="91" t="s">
        <v>53</v>
      </c>
      <c r="E4078" s="91" t="s">
        <v>13077</v>
      </c>
      <c r="F4078" s="91" t="s">
        <v>13078</v>
      </c>
      <c r="G4078" s="91" t="n">
        <v>2000</v>
      </c>
      <c r="H4078" s="91"/>
      <c r="I4078" s="91"/>
      <c r="J4078" s="91"/>
      <c r="K4078" s="91"/>
      <c r="L4078" s="91"/>
      <c r="M4078" s="54" t="s">
        <v>13079</v>
      </c>
      <c r="N4078" s="242" t="n">
        <v>43389</v>
      </c>
      <c r="O4078" s="660" t="s">
        <v>13080</v>
      </c>
      <c r="P4078" s="490" t="s">
        <v>12507</v>
      </c>
      <c r="Q4078" s="15" t="s">
        <v>45</v>
      </c>
    </row>
    <row r="4079" customFormat="false" ht="28.35" hidden="false" customHeight="false" outlineLevel="0" collapsed="false">
      <c r="A4079" s="429" t="s">
        <v>1673</v>
      </c>
      <c r="B4079" s="91" t="s">
        <v>1090</v>
      </c>
      <c r="C4079" s="91" t="s">
        <v>13081</v>
      </c>
      <c r="D4079" s="91" t="s">
        <v>11567</v>
      </c>
      <c r="E4079" s="91" t="s">
        <v>13082</v>
      </c>
      <c r="F4079" s="91" t="s">
        <v>13083</v>
      </c>
      <c r="G4079" s="91" t="n">
        <v>3700</v>
      </c>
      <c r="H4079" s="91"/>
      <c r="I4079" s="91"/>
      <c r="J4079" s="91"/>
      <c r="K4079" s="91"/>
      <c r="L4079" s="91"/>
      <c r="M4079" s="54" t="s">
        <v>13084</v>
      </c>
      <c r="N4079" s="242" t="n">
        <v>43389</v>
      </c>
      <c r="O4079" s="660" t="s">
        <v>10478</v>
      </c>
      <c r="P4079" s="19" t="n">
        <v>1</v>
      </c>
      <c r="Q4079" s="15" t="s">
        <v>45</v>
      </c>
    </row>
    <row r="4080" customFormat="false" ht="28.35" hidden="false" customHeight="false" outlineLevel="0" collapsed="false">
      <c r="A4080" s="429" t="s">
        <v>1678</v>
      </c>
      <c r="B4080" s="99" t="n">
        <v>43169</v>
      </c>
      <c r="C4080" s="91" t="s">
        <v>13085</v>
      </c>
      <c r="D4080" s="91" t="s">
        <v>11567</v>
      </c>
      <c r="E4080" s="91" t="s">
        <v>13086</v>
      </c>
      <c r="F4080" s="91" t="s">
        <v>12993</v>
      </c>
      <c r="G4080" s="91" t="n">
        <v>4400</v>
      </c>
      <c r="H4080" s="91"/>
      <c r="I4080" s="91"/>
      <c r="J4080" s="91"/>
      <c r="K4080" s="91"/>
      <c r="L4080" s="91"/>
      <c r="M4080" s="19" t="s">
        <v>13087</v>
      </c>
      <c r="N4080" s="242" t="n">
        <v>43390</v>
      </c>
      <c r="O4080" s="660" t="s">
        <v>10478</v>
      </c>
      <c r="P4080" s="19" t="n">
        <v>1</v>
      </c>
      <c r="Q4080" s="15" t="s">
        <v>45</v>
      </c>
    </row>
    <row r="4081" customFormat="false" ht="32.8" hidden="false" customHeight="false" outlineLevel="0" collapsed="false">
      <c r="A4081" s="429" t="s">
        <v>1732</v>
      </c>
      <c r="B4081" s="99" t="n">
        <v>43200</v>
      </c>
      <c r="C4081" s="91" t="s">
        <v>13088</v>
      </c>
      <c r="D4081" s="91" t="s">
        <v>53</v>
      </c>
      <c r="E4081" s="248" t="s">
        <v>13089</v>
      </c>
      <c r="F4081" s="91"/>
      <c r="G4081" s="91"/>
      <c r="H4081" s="91"/>
      <c r="I4081" s="91"/>
      <c r="J4081" s="91"/>
      <c r="K4081" s="91"/>
      <c r="L4081" s="91"/>
      <c r="M4081" s="91"/>
      <c r="N4081" s="91"/>
      <c r="O4081" s="270" t="s">
        <v>13090</v>
      </c>
      <c r="P4081" s="19" t="n">
        <v>1</v>
      </c>
      <c r="Q4081" s="15" t="s">
        <v>45</v>
      </c>
    </row>
    <row r="4082" customFormat="false" ht="122.35" hidden="false" customHeight="false" outlineLevel="0" collapsed="false">
      <c r="A4082" s="429" t="s">
        <v>1833</v>
      </c>
      <c r="B4082" s="242" t="n">
        <v>43444</v>
      </c>
      <c r="C4082" s="451" t="s">
        <v>13091</v>
      </c>
      <c r="D4082" s="91" t="s">
        <v>53</v>
      </c>
      <c r="E4082" s="248" t="s">
        <v>13092</v>
      </c>
      <c r="F4082" s="91" t="s">
        <v>13093</v>
      </c>
      <c r="G4082" s="91" t="n">
        <v>5300</v>
      </c>
      <c r="H4082" s="91"/>
      <c r="I4082" s="91"/>
      <c r="J4082" s="91"/>
      <c r="K4082" s="91"/>
      <c r="L4082" s="91"/>
      <c r="M4082" s="91" t="s">
        <v>13094</v>
      </c>
      <c r="N4082" s="242" t="n">
        <v>43390</v>
      </c>
      <c r="O4082" s="660" t="s">
        <v>13095</v>
      </c>
      <c r="P4082" s="490" t="s">
        <v>12507</v>
      </c>
      <c r="Q4082" s="15" t="s">
        <v>45</v>
      </c>
    </row>
    <row r="4083" customFormat="false" ht="83.55" hidden="false" customHeight="false" outlineLevel="0" collapsed="false">
      <c r="A4083" s="800" t="s">
        <v>2255</v>
      </c>
      <c r="B4083" s="108" t="n">
        <v>0.428472222222222</v>
      </c>
      <c r="C4083" s="91" t="s">
        <v>13096</v>
      </c>
      <c r="D4083" s="91" t="s">
        <v>110</v>
      </c>
      <c r="E4083" s="91" t="s">
        <v>6542</v>
      </c>
      <c r="F4083" s="91" t="s">
        <v>13097</v>
      </c>
      <c r="G4083" s="91" t="s">
        <v>949</v>
      </c>
      <c r="H4083" s="91"/>
      <c r="I4083" s="91"/>
      <c r="J4083" s="91"/>
      <c r="K4083" s="91"/>
      <c r="L4083" s="91"/>
      <c r="M4083" s="91"/>
      <c r="N4083" s="91"/>
      <c r="O4083" s="423" t="s">
        <v>13098</v>
      </c>
      <c r="P4083" s="19" t="n">
        <v>1</v>
      </c>
      <c r="Q4083" s="15" t="s">
        <v>45</v>
      </c>
    </row>
    <row r="4084" customFormat="false" ht="22.35" hidden="false" customHeight="false" outlineLevel="0" collapsed="false">
      <c r="A4084" s="429" t="s">
        <v>1746</v>
      </c>
      <c r="B4084" s="91" t="s">
        <v>575</v>
      </c>
      <c r="C4084" s="91" t="s">
        <v>13099</v>
      </c>
      <c r="D4084" s="19" t="s">
        <v>476</v>
      </c>
      <c r="E4084" s="91" t="s">
        <v>13100</v>
      </c>
      <c r="F4084" s="91" t="s">
        <v>13101</v>
      </c>
      <c r="G4084" s="15" t="n">
        <v>6000</v>
      </c>
      <c r="H4084" s="91"/>
      <c r="I4084" s="91"/>
      <c r="J4084" s="91"/>
      <c r="K4084" s="91"/>
      <c r="L4084" s="91"/>
      <c r="M4084" s="19" t="s">
        <v>13102</v>
      </c>
      <c r="N4084" s="242" t="n">
        <v>43389</v>
      </c>
      <c r="O4084" s="660" t="s">
        <v>10478</v>
      </c>
      <c r="P4084" s="19" t="n">
        <v>1</v>
      </c>
      <c r="Q4084" s="15" t="s">
        <v>45</v>
      </c>
    </row>
    <row r="4085" customFormat="false" ht="22.35" hidden="false" customHeight="false" outlineLevel="0" collapsed="false">
      <c r="A4085" s="429" t="s">
        <v>1696</v>
      </c>
      <c r="B4085" s="91" t="s">
        <v>541</v>
      </c>
      <c r="C4085" s="451" t="s">
        <v>13103</v>
      </c>
      <c r="D4085" s="91" t="s">
        <v>11640</v>
      </c>
      <c r="E4085" s="91" t="s">
        <v>13104</v>
      </c>
      <c r="F4085" s="91" t="s">
        <v>13105</v>
      </c>
      <c r="G4085" s="91"/>
      <c r="H4085" s="91"/>
      <c r="I4085" s="91"/>
      <c r="J4085" s="91"/>
      <c r="K4085" s="91" t="s">
        <v>938</v>
      </c>
      <c r="L4085" s="91"/>
      <c r="M4085" s="91" t="s">
        <v>13106</v>
      </c>
      <c r="N4085" s="91"/>
      <c r="O4085" s="660" t="s">
        <v>13107</v>
      </c>
      <c r="P4085" s="19" t="n">
        <v>1</v>
      </c>
      <c r="Q4085" s="15" t="s">
        <v>45</v>
      </c>
    </row>
    <row r="4086" customFormat="false" ht="22.35" hidden="false" customHeight="false" outlineLevel="0" collapsed="false">
      <c r="A4086" s="429" t="s">
        <v>1758</v>
      </c>
      <c r="B4086" s="108" t="n">
        <v>0.447916666666667</v>
      </c>
      <c r="C4086" s="91" t="s">
        <v>13108</v>
      </c>
      <c r="D4086" s="91" t="s">
        <v>110</v>
      </c>
      <c r="E4086" s="91" t="s">
        <v>13109</v>
      </c>
      <c r="F4086" s="91" t="s">
        <v>545</v>
      </c>
      <c r="G4086" s="91" t="n">
        <v>1600</v>
      </c>
      <c r="H4086" s="91"/>
      <c r="I4086" s="91"/>
      <c r="J4086" s="91"/>
      <c r="K4086" s="91"/>
      <c r="L4086" s="100"/>
      <c r="M4086" s="24" t="s">
        <v>13110</v>
      </c>
      <c r="N4086" s="242" t="n">
        <v>43389</v>
      </c>
      <c r="O4086" s="660" t="s">
        <v>10478</v>
      </c>
      <c r="P4086" s="19" t="n">
        <v>1</v>
      </c>
      <c r="Q4086" s="15" t="s">
        <v>45</v>
      </c>
    </row>
    <row r="4087" customFormat="false" ht="108.95" hidden="false" customHeight="false" outlineLevel="0" collapsed="false">
      <c r="A4087" s="429" t="s">
        <v>1761</v>
      </c>
      <c r="B4087" s="91" t="s">
        <v>1505</v>
      </c>
      <c r="C4087" s="91" t="s">
        <v>13111</v>
      </c>
      <c r="D4087" s="91" t="s">
        <v>53</v>
      </c>
      <c r="E4087" s="91" t="s">
        <v>13112</v>
      </c>
      <c r="F4087" s="91" t="s">
        <v>7108</v>
      </c>
      <c r="G4087" s="91" t="n">
        <v>6000</v>
      </c>
      <c r="H4087" s="91"/>
      <c r="I4087" s="91"/>
      <c r="J4087" s="91"/>
      <c r="K4087" s="91"/>
      <c r="L4087" s="91"/>
      <c r="M4087" s="91" t="s">
        <v>13113</v>
      </c>
      <c r="N4087" s="242" t="n">
        <v>43390</v>
      </c>
      <c r="O4087" s="660" t="s">
        <v>13114</v>
      </c>
      <c r="P4087" s="19" t="n">
        <v>1</v>
      </c>
      <c r="Q4087" s="15" t="s">
        <v>45</v>
      </c>
    </row>
    <row r="4088" customFormat="false" ht="68.65" hidden="false" customHeight="false" outlineLevel="0" collapsed="false">
      <c r="A4088" s="429" t="s">
        <v>1765</v>
      </c>
      <c r="B4088" s="91" t="s">
        <v>589</v>
      </c>
      <c r="C4088" s="451" t="s">
        <v>13115</v>
      </c>
      <c r="D4088" s="91" t="s">
        <v>53</v>
      </c>
      <c r="E4088" s="91" t="s">
        <v>13116</v>
      </c>
      <c r="F4088" s="91" t="s">
        <v>13117</v>
      </c>
      <c r="G4088" s="91" t="n">
        <v>4100</v>
      </c>
      <c r="H4088" s="91"/>
      <c r="I4088" s="91"/>
      <c r="J4088" s="91"/>
      <c r="K4088" s="91"/>
      <c r="L4088" s="91"/>
      <c r="M4088" s="91" t="s">
        <v>13118</v>
      </c>
      <c r="N4088" s="242" t="n">
        <v>43391</v>
      </c>
      <c r="O4088" s="660" t="s">
        <v>10478</v>
      </c>
      <c r="P4088" s="490" t="s">
        <v>12507</v>
      </c>
      <c r="Q4088" s="15" t="s">
        <v>45</v>
      </c>
    </row>
    <row r="4089" customFormat="false" ht="28.35" hidden="false" customHeight="false" outlineLevel="0" collapsed="false">
      <c r="A4089" s="429" t="s">
        <v>4300</v>
      </c>
      <c r="B4089" s="19" t="s">
        <v>589</v>
      </c>
      <c r="C4089" s="19" t="s">
        <v>13119</v>
      </c>
      <c r="D4089" s="91" t="s">
        <v>53</v>
      </c>
      <c r="E4089" s="91" t="s">
        <v>13120</v>
      </c>
      <c r="F4089" s="97"/>
      <c r="G4089" s="97"/>
      <c r="H4089" s="19" t="n">
        <v>13000</v>
      </c>
      <c r="I4089" s="97"/>
      <c r="J4089" s="97"/>
      <c r="K4089" s="97"/>
      <c r="L4089" s="97"/>
      <c r="M4089" s="19" t="s">
        <v>13121</v>
      </c>
      <c r="N4089" s="242" t="n">
        <v>43391</v>
      </c>
      <c r="O4089" s="660" t="s">
        <v>13122</v>
      </c>
      <c r="P4089" s="19" t="n">
        <v>1</v>
      </c>
      <c r="Q4089" s="15" t="s">
        <v>45</v>
      </c>
    </row>
    <row r="4090" customFormat="false" ht="82.05" hidden="false" customHeight="false" outlineLevel="0" collapsed="false">
      <c r="A4090" s="348" t="s">
        <v>4304</v>
      </c>
      <c r="B4090" s="91" t="s">
        <v>12878</v>
      </c>
      <c r="C4090" s="91" t="s">
        <v>12879</v>
      </c>
      <c r="D4090" s="91" t="s">
        <v>11567</v>
      </c>
      <c r="E4090" s="91" t="s">
        <v>13123</v>
      </c>
      <c r="F4090" s="91" t="s">
        <v>5574</v>
      </c>
      <c r="G4090" s="91" t="s">
        <v>10955</v>
      </c>
      <c r="H4090" s="91"/>
      <c r="I4090" s="91"/>
      <c r="J4090" s="91"/>
      <c r="K4090" s="91"/>
      <c r="L4090" s="91"/>
      <c r="M4090" s="91"/>
      <c r="N4090" s="91"/>
      <c r="O4090" s="783" t="s">
        <v>13124</v>
      </c>
      <c r="P4090" s="19" t="n">
        <v>1</v>
      </c>
      <c r="Q4090" s="15" t="s">
        <v>45</v>
      </c>
    </row>
    <row r="4091" customFormat="false" ht="22.35" hidden="false" customHeight="false" outlineLevel="0" collapsed="false">
      <c r="A4091" s="348" t="s">
        <v>4309</v>
      </c>
      <c r="B4091" s="20" t="n">
        <v>43202</v>
      </c>
      <c r="C4091" s="19" t="s">
        <v>13125</v>
      </c>
      <c r="D4091" s="19" t="s">
        <v>11567</v>
      </c>
      <c r="E4091" s="19" t="s">
        <v>13126</v>
      </c>
      <c r="F4091" s="19" t="s">
        <v>13127</v>
      </c>
      <c r="G4091" s="19"/>
      <c r="H4091" s="19" t="n">
        <v>10700</v>
      </c>
      <c r="I4091" s="97"/>
      <c r="J4091" s="97"/>
      <c r="K4091" s="97"/>
      <c r="L4091" s="97"/>
      <c r="M4091" s="91" t="s">
        <v>13128</v>
      </c>
      <c r="N4091" s="150" t="n">
        <v>43393</v>
      </c>
      <c r="O4091" s="660" t="s">
        <v>13122</v>
      </c>
      <c r="P4091" s="19" t="n">
        <v>1</v>
      </c>
      <c r="Q4091" s="15" t="s">
        <v>45</v>
      </c>
    </row>
    <row r="4092" customFormat="false" ht="44.75" hidden="false" customHeight="false" outlineLevel="0" collapsed="false">
      <c r="A4092" s="348" t="s">
        <v>1781</v>
      </c>
      <c r="B4092" s="19" t="s">
        <v>5992</v>
      </c>
      <c r="C4092" s="19" t="s">
        <v>13129</v>
      </c>
      <c r="D4092" s="19" t="s">
        <v>476</v>
      </c>
      <c r="E4092" s="19" t="s">
        <v>13130</v>
      </c>
      <c r="F4092" s="19" t="s">
        <v>13131</v>
      </c>
      <c r="G4092" s="19"/>
      <c r="H4092" s="19" t="s">
        <v>2302</v>
      </c>
      <c r="I4092" s="97"/>
      <c r="J4092" s="97"/>
      <c r="K4092" s="97"/>
      <c r="L4092" s="97"/>
      <c r="M4092" s="97"/>
      <c r="N4092" s="97"/>
      <c r="O4092" s="771" t="s">
        <v>13132</v>
      </c>
      <c r="P4092" s="19" t="n">
        <v>1</v>
      </c>
      <c r="Q4092" s="15" t="s">
        <v>45</v>
      </c>
    </row>
    <row r="4093" customFormat="false" ht="22.35" hidden="false" customHeight="false" outlineLevel="0" collapsed="false">
      <c r="A4093" s="348" t="s">
        <v>1914</v>
      </c>
      <c r="B4093" s="19" t="s">
        <v>439</v>
      </c>
      <c r="C4093" s="19" t="s">
        <v>13133</v>
      </c>
      <c r="D4093" s="19" t="s">
        <v>11567</v>
      </c>
      <c r="E4093" s="19" t="s">
        <v>13134</v>
      </c>
      <c r="F4093" s="19" t="s">
        <v>13135</v>
      </c>
      <c r="G4093" s="19" t="n">
        <v>2300</v>
      </c>
      <c r="H4093" s="97"/>
      <c r="I4093" s="97"/>
      <c r="J4093" s="97"/>
      <c r="K4093" s="97"/>
      <c r="L4093" s="97"/>
      <c r="M4093" s="19" t="s">
        <v>13136</v>
      </c>
      <c r="N4093" s="150" t="n">
        <v>43392</v>
      </c>
      <c r="O4093" s="660" t="s">
        <v>10478</v>
      </c>
      <c r="P4093" s="19" t="n">
        <v>1</v>
      </c>
      <c r="Q4093" s="15" t="s">
        <v>45</v>
      </c>
    </row>
    <row r="4094" customFormat="false" ht="83.55" hidden="false" customHeight="false" outlineLevel="0" collapsed="false">
      <c r="A4094" s="348" t="s">
        <v>1917</v>
      </c>
      <c r="B4094" s="150" t="n">
        <v>43385</v>
      </c>
      <c r="C4094" s="24" t="s">
        <v>13137</v>
      </c>
      <c r="D4094" s="91" t="s">
        <v>53</v>
      </c>
      <c r="E4094" s="91" t="s">
        <v>13138</v>
      </c>
      <c r="F4094" s="19" t="s">
        <v>7108</v>
      </c>
      <c r="G4094" s="19" t="s">
        <v>3615</v>
      </c>
      <c r="H4094" s="97"/>
      <c r="I4094" s="97"/>
      <c r="J4094" s="97"/>
      <c r="K4094" s="97"/>
      <c r="L4094" s="97"/>
      <c r="M4094" s="97"/>
      <c r="N4094" s="97"/>
      <c r="O4094" s="426" t="s">
        <v>13139</v>
      </c>
      <c r="P4094" s="19" t="n">
        <v>1</v>
      </c>
      <c r="Q4094" s="15" t="s">
        <v>45</v>
      </c>
    </row>
    <row r="4095" customFormat="false" ht="55.2" hidden="false" customHeight="false" outlineLevel="0" collapsed="false">
      <c r="A4095" s="121" t="s">
        <v>3008</v>
      </c>
      <c r="B4095" s="141" t="s">
        <v>1175</v>
      </c>
      <c r="C4095" s="141" t="s">
        <v>13140</v>
      </c>
      <c r="D4095" s="95" t="s">
        <v>53</v>
      </c>
      <c r="E4095" s="95" t="s">
        <v>13141</v>
      </c>
      <c r="F4095" s="141" t="s">
        <v>48</v>
      </c>
      <c r="G4095" s="141" t="s">
        <v>103</v>
      </c>
      <c r="H4095" s="183"/>
      <c r="I4095" s="183"/>
      <c r="J4095" s="183"/>
      <c r="K4095" s="183"/>
      <c r="L4095" s="183"/>
      <c r="M4095" s="141" t="s">
        <v>13142</v>
      </c>
      <c r="N4095" s="816" t="n">
        <v>43390</v>
      </c>
      <c r="O4095" s="727" t="s">
        <v>13143</v>
      </c>
      <c r="P4095" s="141" t="n">
        <v>1</v>
      </c>
      <c r="Q4095" s="15" t="s">
        <v>45</v>
      </c>
      <c r="R4095" s="278"/>
      <c r="S4095" s="278"/>
      <c r="T4095" s="278"/>
      <c r="U4095" s="278"/>
      <c r="V4095" s="278"/>
      <c r="W4095" s="278"/>
      <c r="X4095" s="278"/>
      <c r="Y4095" s="278"/>
      <c r="Z4095" s="278"/>
      <c r="AA4095" s="278"/>
      <c r="AB4095" s="278"/>
      <c r="AC4095" s="278"/>
      <c r="AD4095" s="278"/>
      <c r="AE4095" s="278"/>
      <c r="AF4095" s="278"/>
      <c r="AG4095" s="278"/>
      <c r="AH4095" s="278"/>
      <c r="AI4095" s="278"/>
      <c r="AJ4095" s="278"/>
      <c r="AK4095" s="278"/>
    </row>
    <row r="4096" customFormat="false" ht="28.35" hidden="false" customHeight="false" outlineLevel="0" collapsed="false">
      <c r="A4096" s="348" t="s">
        <v>3012</v>
      </c>
      <c r="B4096" s="19" t="s">
        <v>13144</v>
      </c>
      <c r="C4096" s="19" t="s">
        <v>13145</v>
      </c>
      <c r="D4096" s="19" t="s">
        <v>11567</v>
      </c>
      <c r="E4096" s="91" t="s">
        <v>13146</v>
      </c>
      <c r="F4096" s="19" t="s">
        <v>13147</v>
      </c>
      <c r="G4096" s="19" t="n">
        <v>4600</v>
      </c>
      <c r="H4096" s="97"/>
      <c r="I4096" s="97"/>
      <c r="J4096" s="97"/>
      <c r="K4096" s="97"/>
      <c r="L4096" s="97"/>
      <c r="M4096" s="19" t="s">
        <v>13148</v>
      </c>
      <c r="N4096" s="150" t="n">
        <v>43390</v>
      </c>
      <c r="O4096" s="660" t="s">
        <v>10478</v>
      </c>
      <c r="P4096" s="19" t="n">
        <v>1</v>
      </c>
      <c r="Q4096" s="15" t="s">
        <v>45</v>
      </c>
    </row>
    <row r="4097" customFormat="false" ht="43.25" hidden="false" customHeight="false" outlineLevel="0" collapsed="false">
      <c r="A4097" s="800" t="s">
        <v>12759</v>
      </c>
      <c r="B4097" s="19" t="s">
        <v>989</v>
      </c>
      <c r="C4097" s="19" t="s">
        <v>13149</v>
      </c>
      <c r="D4097" s="91" t="s">
        <v>11623</v>
      </c>
      <c r="E4097" s="298" t="s">
        <v>13150</v>
      </c>
      <c r="F4097" s="97"/>
      <c r="G4097" s="97"/>
      <c r="H4097" s="19" t="n">
        <v>9100</v>
      </c>
      <c r="I4097" s="97"/>
      <c r="J4097" s="97"/>
      <c r="K4097" s="97"/>
      <c r="L4097" s="97"/>
      <c r="M4097" s="97"/>
      <c r="N4097" s="97"/>
      <c r="O4097" s="660" t="s">
        <v>13151</v>
      </c>
      <c r="P4097" s="19" t="n">
        <v>1</v>
      </c>
      <c r="Q4097" s="15" t="s">
        <v>45</v>
      </c>
    </row>
    <row r="4098" customFormat="false" ht="17.9" hidden="false" customHeight="false" outlineLevel="0" collapsed="false">
      <c r="A4098" s="348" t="s">
        <v>1801</v>
      </c>
      <c r="B4098" s="19" t="s">
        <v>593</v>
      </c>
      <c r="C4098" s="363" t="s">
        <v>13152</v>
      </c>
      <c r="D4098" s="91" t="s">
        <v>53</v>
      </c>
      <c r="E4098" s="19" t="s">
        <v>600</v>
      </c>
      <c r="F4098" s="97"/>
      <c r="G4098" s="97"/>
      <c r="H4098" s="97"/>
      <c r="I4098" s="97"/>
      <c r="J4098" s="97"/>
      <c r="K4098" s="97"/>
      <c r="L4098" s="97"/>
      <c r="M4098" s="97"/>
      <c r="N4098" s="97"/>
      <c r="O4098" s="817" t="s">
        <v>600</v>
      </c>
      <c r="P4098" s="19" t="n">
        <v>1</v>
      </c>
      <c r="Q4098" s="15" t="s">
        <v>45</v>
      </c>
    </row>
    <row r="4099" customFormat="false" ht="34.3" hidden="false" customHeight="false" outlineLevel="0" collapsed="false">
      <c r="A4099" s="348" t="s">
        <v>3427</v>
      </c>
      <c r="B4099" s="818" t="n">
        <v>43387</v>
      </c>
      <c r="C4099" s="657" t="s">
        <v>13153</v>
      </c>
      <c r="D4099" s="19" t="s">
        <v>476</v>
      </c>
      <c r="E4099" s="198" t="s">
        <v>13154</v>
      </c>
      <c r="F4099" s="490" t="s">
        <v>3434</v>
      </c>
      <c r="G4099" s="19" t="s">
        <v>1042</v>
      </c>
      <c r="H4099" s="97"/>
      <c r="I4099" s="97"/>
      <c r="J4099" s="97"/>
      <c r="K4099" s="97"/>
      <c r="L4099" s="97"/>
      <c r="M4099" s="97"/>
      <c r="N4099" s="97"/>
      <c r="O4099" s="426" t="s">
        <v>13155</v>
      </c>
      <c r="P4099" s="490" t="n">
        <v>1</v>
      </c>
      <c r="Q4099" s="15" t="s">
        <v>45</v>
      </c>
    </row>
    <row r="4100" customFormat="false" ht="68.65" hidden="false" customHeight="false" outlineLevel="0" collapsed="false">
      <c r="A4100" s="348" t="s">
        <v>3024</v>
      </c>
      <c r="B4100" s="19" t="s">
        <v>1114</v>
      </c>
      <c r="C4100" s="363" t="s">
        <v>13156</v>
      </c>
      <c r="D4100" s="91" t="s">
        <v>53</v>
      </c>
      <c r="E4100" s="91" t="s">
        <v>13157</v>
      </c>
      <c r="F4100" s="19" t="s">
        <v>3584</v>
      </c>
      <c r="G4100" s="19" t="s">
        <v>734</v>
      </c>
      <c r="H4100" s="97"/>
      <c r="I4100" s="97"/>
      <c r="J4100" s="97"/>
      <c r="K4100" s="97"/>
      <c r="L4100" s="97"/>
      <c r="M4100" s="97"/>
      <c r="N4100" s="97"/>
      <c r="O4100" s="660" t="s">
        <v>13158</v>
      </c>
      <c r="P4100" s="19" t="n">
        <v>1</v>
      </c>
      <c r="Q4100" s="15" t="s">
        <v>45</v>
      </c>
    </row>
    <row r="4101" customFormat="false" ht="68.65" hidden="false" customHeight="false" outlineLevel="0" collapsed="false">
      <c r="A4101" s="348" t="s">
        <v>3028</v>
      </c>
      <c r="B4101" s="19" t="s">
        <v>404</v>
      </c>
      <c r="C4101" s="19" t="s">
        <v>13159</v>
      </c>
      <c r="D4101" s="91" t="s">
        <v>53</v>
      </c>
      <c r="E4101" s="91" t="s">
        <v>13160</v>
      </c>
      <c r="F4101" s="113" t="s">
        <v>13161</v>
      </c>
      <c r="G4101" s="122" t="n">
        <f aca="false">5400-500</f>
        <v>4900</v>
      </c>
      <c r="H4101" s="97"/>
      <c r="I4101" s="97"/>
      <c r="J4101" s="97"/>
      <c r="K4101" s="97"/>
      <c r="L4101" s="97"/>
      <c r="M4101" s="19" t="s">
        <v>13162</v>
      </c>
      <c r="N4101" s="150" t="n">
        <v>43391</v>
      </c>
      <c r="O4101" s="660" t="s">
        <v>10478</v>
      </c>
      <c r="P4101" s="19" t="n">
        <v>1</v>
      </c>
      <c r="Q4101" s="15" t="s">
        <v>45</v>
      </c>
    </row>
    <row r="4102" customFormat="false" ht="108.95" hidden="false" customHeight="false" outlineLevel="0" collapsed="false">
      <c r="A4102" s="348" t="s">
        <v>3031</v>
      </c>
      <c r="B4102" s="19" t="s">
        <v>708</v>
      </c>
      <c r="C4102" s="248" t="s">
        <v>13163</v>
      </c>
      <c r="D4102" s="19" t="s">
        <v>68</v>
      </c>
      <c r="E4102" s="91" t="s">
        <v>13164</v>
      </c>
      <c r="F4102" s="19" t="s">
        <v>4415</v>
      </c>
      <c r="G4102" s="97"/>
      <c r="H4102" s="97"/>
      <c r="I4102" s="97"/>
      <c r="J4102" s="97"/>
      <c r="K4102" s="97"/>
      <c r="L4102" s="97"/>
      <c r="M4102" s="97"/>
      <c r="N4102" s="97"/>
      <c r="O4102" s="412" t="s">
        <v>13165</v>
      </c>
      <c r="P4102" s="19" t="n">
        <v>1</v>
      </c>
      <c r="Q4102" s="15" t="s">
        <v>45</v>
      </c>
    </row>
    <row r="4103" customFormat="false" ht="17.35" hidden="false" customHeight="false" outlineLevel="0" collapsed="false">
      <c r="A4103" s="348" t="s">
        <v>3037</v>
      </c>
      <c r="B4103" s="19" t="s">
        <v>57</v>
      </c>
      <c r="C4103" s="19" t="s">
        <v>13166</v>
      </c>
      <c r="D4103" s="19" t="s">
        <v>11567</v>
      </c>
      <c r="E4103" s="19" t="s">
        <v>13167</v>
      </c>
      <c r="F4103" s="19" t="s">
        <v>13034</v>
      </c>
      <c r="G4103" s="19" t="s">
        <v>5533</v>
      </c>
      <c r="H4103" s="97"/>
      <c r="I4103" s="97"/>
      <c r="J4103" s="97"/>
      <c r="K4103" s="97"/>
      <c r="L4103" s="97"/>
      <c r="M4103" s="97"/>
      <c r="N4103" s="97"/>
      <c r="O4103" s="484" t="s">
        <v>13168</v>
      </c>
      <c r="P4103" s="19" t="n">
        <v>1</v>
      </c>
      <c r="Q4103" s="15" t="s">
        <v>45</v>
      </c>
    </row>
    <row r="4104" customFormat="false" ht="22.35" hidden="false" customHeight="false" outlineLevel="0" collapsed="false">
      <c r="A4104" s="19" t="s">
        <v>13169</v>
      </c>
      <c r="B4104" s="19" t="s">
        <v>13169</v>
      </c>
      <c r="C4104" s="19" t="s">
        <v>13169</v>
      </c>
      <c r="D4104" s="19" t="s">
        <v>476</v>
      </c>
      <c r="E4104" s="19" t="s">
        <v>13169</v>
      </c>
      <c r="F4104" s="19" t="s">
        <v>13170</v>
      </c>
      <c r="G4104" s="97"/>
      <c r="H4104" s="19" t="n">
        <v>10800</v>
      </c>
      <c r="I4104" s="97"/>
      <c r="J4104" s="97"/>
      <c r="K4104" s="97"/>
      <c r="L4104" s="97"/>
      <c r="M4104" s="97"/>
      <c r="N4104" s="97"/>
      <c r="O4104" s="660" t="s">
        <v>10478</v>
      </c>
      <c r="P4104" s="19" t="n">
        <v>1</v>
      </c>
      <c r="Q4104" s="15" t="s">
        <v>45</v>
      </c>
    </row>
    <row r="4105" customFormat="false" ht="22.35" hidden="false" customHeight="false" outlineLevel="0" collapsed="false">
      <c r="A4105" s="348" t="s">
        <v>3037</v>
      </c>
      <c r="B4105" s="19" t="s">
        <v>13171</v>
      </c>
      <c r="C4105" s="819" t="s">
        <v>13172</v>
      </c>
      <c r="D4105" s="19" t="s">
        <v>11567</v>
      </c>
      <c r="E4105" s="19" t="s">
        <v>13173</v>
      </c>
      <c r="F4105" s="19" t="s">
        <v>11868</v>
      </c>
      <c r="G4105" s="19" t="n">
        <v>7400</v>
      </c>
      <c r="H4105" s="97"/>
      <c r="I4105" s="97"/>
      <c r="J4105" s="97"/>
      <c r="K4105" s="97"/>
      <c r="L4105" s="97"/>
      <c r="M4105" s="91" t="s">
        <v>12084</v>
      </c>
      <c r="N4105" s="150" t="n">
        <v>43392</v>
      </c>
      <c r="O4105" s="660" t="s">
        <v>13174</v>
      </c>
      <c r="P4105" s="19" t="n">
        <v>1</v>
      </c>
      <c r="Q4105" s="15" t="s">
        <v>45</v>
      </c>
    </row>
    <row r="4106" customFormat="false" ht="82.05" hidden="false" customHeight="false" outlineLevel="0" collapsed="false">
      <c r="A4106" s="348" t="s">
        <v>3043</v>
      </c>
      <c r="B4106" s="19" t="s">
        <v>294</v>
      </c>
      <c r="C4106" s="91" t="s">
        <v>13175</v>
      </c>
      <c r="D4106" s="91" t="s">
        <v>53</v>
      </c>
      <c r="E4106" s="91" t="s">
        <v>13176</v>
      </c>
      <c r="F4106" s="19" t="s">
        <v>12993</v>
      </c>
      <c r="G4106" s="97"/>
      <c r="H4106" s="19" t="s">
        <v>7436</v>
      </c>
      <c r="I4106" s="97"/>
      <c r="J4106" s="97"/>
      <c r="K4106" s="97"/>
      <c r="L4106" s="97"/>
      <c r="M4106" s="97"/>
      <c r="N4106" s="97"/>
      <c r="O4106" s="426" t="s">
        <v>13177</v>
      </c>
      <c r="P4106" s="19" t="n">
        <v>1</v>
      </c>
      <c r="Q4106" s="15" t="s">
        <v>45</v>
      </c>
    </row>
    <row r="4107" customFormat="false" ht="79.85" hidden="false" customHeight="false" outlineLevel="0" collapsed="false">
      <c r="A4107" s="3" t="s">
        <v>34</v>
      </c>
      <c r="B4107" s="59" t="s">
        <v>1</v>
      </c>
      <c r="C4107" s="4" t="s">
        <v>35</v>
      </c>
      <c r="D4107" s="4" t="s">
        <v>3</v>
      </c>
      <c r="E4107" s="4" t="s">
        <v>1021</v>
      </c>
      <c r="F4107" s="5" t="s">
        <v>10096</v>
      </c>
      <c r="G4107" s="4" t="s">
        <v>38</v>
      </c>
      <c r="H4107" s="6" t="s">
        <v>39</v>
      </c>
      <c r="I4107" s="6"/>
      <c r="J4107" s="6"/>
      <c r="K4107" s="6" t="s">
        <v>40</v>
      </c>
      <c r="L4107" s="6"/>
      <c r="M4107" s="4" t="s">
        <v>41</v>
      </c>
      <c r="N4107" s="6" t="s">
        <v>42</v>
      </c>
      <c r="O4107" s="370" t="s">
        <v>43</v>
      </c>
      <c r="P4107" s="4" t="s">
        <v>44</v>
      </c>
      <c r="Q4107" s="15" t="s">
        <v>45</v>
      </c>
    </row>
    <row r="4108" customFormat="false" ht="15" hidden="false" customHeight="false" outlineLevel="0" collapsed="false">
      <c r="A4108" s="105" t="n">
        <v>43390</v>
      </c>
      <c r="B4108" s="777" t="s">
        <v>311</v>
      </c>
      <c r="C4108" s="84"/>
      <c r="D4108" s="84"/>
      <c r="E4108" s="820"/>
      <c r="F4108" s="821" t="n">
        <f aca="false">G4108+H4108+K4108</f>
        <v>26400</v>
      </c>
      <c r="G4108" s="822" t="n">
        <f aca="false">SUM(G4109:G4123)</f>
        <v>16400</v>
      </c>
      <c r="H4108" s="823" t="n">
        <f aca="false">SUM(H4109:H4123)</f>
        <v>10000</v>
      </c>
      <c r="I4108" s="822"/>
      <c r="J4108" s="822"/>
      <c r="K4108" s="822" t="n">
        <f aca="false">SUM(K4109:K4123)</f>
        <v>0</v>
      </c>
      <c r="L4108" s="822"/>
      <c r="M4108" s="824"/>
      <c r="N4108" s="824"/>
      <c r="O4108" s="84"/>
      <c r="P4108" s="822" t="n">
        <f aca="false">SUM(P4109:P26057)</f>
        <v>4.61226857766374E+017</v>
      </c>
      <c r="Q4108" s="15" t="s">
        <v>45</v>
      </c>
    </row>
    <row r="4109" customFormat="false" ht="28.35" hidden="false" customHeight="false" outlineLevel="0" collapsed="false">
      <c r="A4109" s="119" t="s">
        <v>2060</v>
      </c>
      <c r="B4109" s="20" t="n">
        <v>43141</v>
      </c>
      <c r="C4109" s="91" t="s">
        <v>13178</v>
      </c>
      <c r="D4109" s="91" t="s">
        <v>11567</v>
      </c>
      <c r="E4109" s="91" t="s">
        <v>13179</v>
      </c>
      <c r="F4109" s="91" t="s">
        <v>13180</v>
      </c>
      <c r="G4109" s="91" t="n">
        <v>2300</v>
      </c>
      <c r="H4109" s="91"/>
      <c r="I4109" s="91"/>
      <c r="J4109" s="91"/>
      <c r="K4109" s="91"/>
      <c r="L4109" s="91"/>
      <c r="M4109" s="91" t="s">
        <v>13181</v>
      </c>
      <c r="N4109" s="242" t="n">
        <v>43392</v>
      </c>
      <c r="O4109" s="660" t="s">
        <v>10478</v>
      </c>
      <c r="P4109" s="91" t="n">
        <v>1</v>
      </c>
      <c r="Q4109" s="15" t="s">
        <v>45</v>
      </c>
    </row>
    <row r="4110" customFormat="false" ht="28.35" hidden="false" customHeight="false" outlineLevel="0" collapsed="false">
      <c r="A4110" s="348" t="s">
        <v>13182</v>
      </c>
      <c r="B4110" s="19" t="s">
        <v>13183</v>
      </c>
      <c r="C4110" s="553" t="s">
        <v>13184</v>
      </c>
      <c r="D4110" s="91" t="s">
        <v>476</v>
      </c>
      <c r="E4110" s="91" t="s">
        <v>13185</v>
      </c>
      <c r="F4110" s="91" t="s">
        <v>13186</v>
      </c>
      <c r="G4110" s="91"/>
      <c r="H4110" s="91"/>
      <c r="I4110" s="91"/>
      <c r="J4110" s="91"/>
      <c r="K4110" s="91"/>
      <c r="L4110" s="91"/>
      <c r="M4110" s="91"/>
      <c r="N4110" s="91"/>
      <c r="O4110" s="247" t="s">
        <v>13187</v>
      </c>
      <c r="P4110" s="91" t="n">
        <v>1</v>
      </c>
      <c r="Q4110" s="15" t="s">
        <v>45</v>
      </c>
    </row>
    <row r="4111" customFormat="false" ht="28.35" hidden="false" customHeight="false" outlineLevel="0" collapsed="false">
      <c r="A4111" s="348" t="s">
        <v>13188</v>
      </c>
      <c r="B4111" s="19" t="s">
        <v>3378</v>
      </c>
      <c r="C4111" s="91" t="s">
        <v>13189</v>
      </c>
      <c r="D4111" s="91" t="s">
        <v>476</v>
      </c>
      <c r="E4111" s="91" t="s">
        <v>13190</v>
      </c>
      <c r="F4111" s="91"/>
      <c r="G4111" s="91"/>
      <c r="H4111" s="91"/>
      <c r="I4111" s="91"/>
      <c r="J4111" s="91"/>
      <c r="K4111" s="91"/>
      <c r="L4111" s="91"/>
      <c r="M4111" s="91"/>
      <c r="N4111" s="91"/>
      <c r="O4111" s="519" t="s">
        <v>13191</v>
      </c>
      <c r="P4111" s="91" t="n">
        <v>1</v>
      </c>
      <c r="Q4111" s="15" t="s">
        <v>45</v>
      </c>
    </row>
    <row r="4112" customFormat="false" ht="50.7" hidden="false" customHeight="false" outlineLevel="0" collapsed="false">
      <c r="A4112" s="348" t="s">
        <v>13192</v>
      </c>
      <c r="B4112" s="19" t="s">
        <v>3766</v>
      </c>
      <c r="C4112" s="91" t="s">
        <v>13193</v>
      </c>
      <c r="D4112" s="91" t="s">
        <v>11567</v>
      </c>
      <c r="E4112" s="91" t="s">
        <v>13194</v>
      </c>
      <c r="F4112" s="91" t="s">
        <v>13083</v>
      </c>
      <c r="G4112" s="91" t="s">
        <v>92</v>
      </c>
      <c r="H4112" s="91"/>
      <c r="I4112" s="91"/>
      <c r="J4112" s="91"/>
      <c r="K4112" s="91"/>
      <c r="L4112" s="91"/>
      <c r="M4112" s="91"/>
      <c r="N4112" s="91"/>
      <c r="O4112" s="460" t="s">
        <v>13195</v>
      </c>
      <c r="P4112" s="91" t="n">
        <v>1</v>
      </c>
      <c r="Q4112" s="15" t="s">
        <v>45</v>
      </c>
    </row>
    <row r="4113" customFormat="false" ht="22.35" hidden="false" customHeight="false" outlineLevel="0" collapsed="false">
      <c r="A4113" s="348" t="s">
        <v>13196</v>
      </c>
      <c r="B4113" s="20" t="n">
        <v>43295</v>
      </c>
      <c r="C4113" s="91" t="s">
        <v>13197</v>
      </c>
      <c r="D4113" s="91" t="s">
        <v>11567</v>
      </c>
      <c r="E4113" s="91" t="s">
        <v>13198</v>
      </c>
      <c r="F4113" s="91" t="s">
        <v>13083</v>
      </c>
      <c r="G4113" s="91" t="n">
        <v>4600</v>
      </c>
      <c r="H4113" s="91"/>
      <c r="I4113" s="91"/>
      <c r="J4113" s="91"/>
      <c r="K4113" s="91"/>
      <c r="L4113" s="91"/>
      <c r="M4113" s="91" t="s">
        <v>13199</v>
      </c>
      <c r="N4113" s="242" t="n">
        <v>43392</v>
      </c>
      <c r="O4113" s="660" t="s">
        <v>10478</v>
      </c>
      <c r="P4113" s="91" t="n">
        <v>1</v>
      </c>
      <c r="Q4113" s="15" t="s">
        <v>45</v>
      </c>
    </row>
    <row r="4114" customFormat="false" ht="22.35" hidden="false" customHeight="false" outlineLevel="0" collapsed="false">
      <c r="A4114" s="119" t="s">
        <v>2645</v>
      </c>
      <c r="B4114" s="19" t="s">
        <v>2913</v>
      </c>
      <c r="C4114" s="91" t="s">
        <v>13200</v>
      </c>
      <c r="D4114" s="91" t="s">
        <v>11567</v>
      </c>
      <c r="E4114" s="91" t="s">
        <v>13201</v>
      </c>
      <c r="F4114" s="91" t="s">
        <v>13202</v>
      </c>
      <c r="G4114" s="91" t="n">
        <v>4900</v>
      </c>
      <c r="H4114" s="91"/>
      <c r="I4114" s="91"/>
      <c r="J4114" s="91"/>
      <c r="K4114" s="91"/>
      <c r="L4114" s="91"/>
      <c r="M4114" s="91" t="s">
        <v>13203</v>
      </c>
      <c r="N4114" s="242" t="n">
        <v>43391</v>
      </c>
      <c r="O4114" s="660" t="s">
        <v>10478</v>
      </c>
      <c r="P4114" s="91" t="n">
        <v>1</v>
      </c>
      <c r="Q4114" s="15" t="s">
        <v>45</v>
      </c>
    </row>
    <row r="4115" customFormat="false" ht="14.9" hidden="false" customHeight="false" outlineLevel="0" collapsed="false">
      <c r="A4115" s="348" t="s">
        <v>13204</v>
      </c>
      <c r="B4115" s="19" t="s">
        <v>13205</v>
      </c>
      <c r="C4115" s="91" t="n">
        <v>89153877664</v>
      </c>
      <c r="D4115" s="91" t="s">
        <v>476</v>
      </c>
      <c r="E4115" s="91" t="s">
        <v>13206</v>
      </c>
      <c r="F4115" s="91" t="s">
        <v>1768</v>
      </c>
      <c r="G4115" s="91" t="s">
        <v>3615</v>
      </c>
      <c r="H4115" s="91"/>
      <c r="I4115" s="91"/>
      <c r="J4115" s="91"/>
      <c r="K4115" s="91"/>
      <c r="L4115" s="91"/>
      <c r="M4115" s="91"/>
      <c r="N4115" s="91"/>
      <c r="O4115" s="247" t="s">
        <v>13207</v>
      </c>
      <c r="P4115" s="91" t="n">
        <v>1</v>
      </c>
      <c r="Q4115" s="15" t="s">
        <v>45</v>
      </c>
    </row>
    <row r="4116" customFormat="false" ht="28.35" hidden="false" customHeight="false" outlineLevel="0" collapsed="false">
      <c r="A4116" s="825" t="s">
        <v>2255</v>
      </c>
      <c r="B4116" s="19" t="s">
        <v>1844</v>
      </c>
      <c r="C4116" s="91" t="s">
        <v>13208</v>
      </c>
      <c r="D4116" s="91" t="s">
        <v>11567</v>
      </c>
      <c r="E4116" s="91" t="s">
        <v>13209</v>
      </c>
      <c r="F4116" s="91"/>
      <c r="G4116" s="91"/>
      <c r="H4116" s="91"/>
      <c r="I4116" s="91"/>
      <c r="J4116" s="91"/>
      <c r="K4116" s="91"/>
      <c r="L4116" s="91"/>
      <c r="M4116" s="91"/>
      <c r="N4116" s="91"/>
      <c r="O4116" s="469" t="s">
        <v>13210</v>
      </c>
      <c r="P4116" s="91" t="n">
        <v>1</v>
      </c>
      <c r="Q4116" s="15" t="s">
        <v>45</v>
      </c>
    </row>
    <row r="4117" customFormat="false" ht="22.35" hidden="false" customHeight="false" outlineLevel="0" collapsed="false">
      <c r="A4117" s="24" t="s">
        <v>13211</v>
      </c>
      <c r="B4117" s="24" t="s">
        <v>13211</v>
      </c>
      <c r="C4117" s="24" t="s">
        <v>13211</v>
      </c>
      <c r="D4117" s="91" t="s">
        <v>476</v>
      </c>
      <c r="E4117" s="24" t="s">
        <v>13211</v>
      </c>
      <c r="F4117" s="24" t="s">
        <v>13211</v>
      </c>
      <c r="H4117" s="91" t="n">
        <v>10000</v>
      </c>
      <c r="I4117" s="91"/>
      <c r="J4117" s="91"/>
      <c r="K4117" s="91"/>
      <c r="L4117" s="91"/>
      <c r="M4117" s="91"/>
      <c r="N4117" s="24" t="s">
        <v>13211</v>
      </c>
      <c r="O4117" s="660" t="s">
        <v>10478</v>
      </c>
      <c r="P4117" s="91" t="n">
        <v>1</v>
      </c>
      <c r="Q4117" s="15" t="s">
        <v>45</v>
      </c>
    </row>
    <row r="4118" customFormat="false" ht="55.2" hidden="false" customHeight="false" outlineLevel="0" collapsed="false">
      <c r="A4118" s="348" t="s">
        <v>13212</v>
      </c>
      <c r="B4118" s="19" t="s">
        <v>73</v>
      </c>
      <c r="C4118" s="91" t="s">
        <v>13213</v>
      </c>
      <c r="D4118" s="91" t="s">
        <v>476</v>
      </c>
      <c r="E4118" s="91" t="s">
        <v>13214</v>
      </c>
      <c r="F4118" s="248" t="s">
        <v>13215</v>
      </c>
      <c r="G4118" s="91"/>
      <c r="H4118" s="91"/>
      <c r="I4118" s="91"/>
      <c r="J4118" s="91"/>
      <c r="K4118" s="91"/>
      <c r="L4118" s="91"/>
      <c r="M4118" s="91"/>
      <c r="N4118" s="91"/>
      <c r="O4118" s="451" t="s">
        <v>13216</v>
      </c>
      <c r="P4118" s="91" t="n">
        <v>1</v>
      </c>
      <c r="Q4118" s="15" t="s">
        <v>45</v>
      </c>
    </row>
    <row r="4119" customFormat="false" ht="95.5" hidden="false" customHeight="false" outlineLevel="0" collapsed="false">
      <c r="A4119" s="348" t="s">
        <v>13217</v>
      </c>
      <c r="B4119" s="97"/>
      <c r="C4119" s="553" t="s">
        <v>13218</v>
      </c>
      <c r="D4119" s="91" t="s">
        <v>8766</v>
      </c>
      <c r="E4119" s="91" t="s">
        <v>13219</v>
      </c>
      <c r="F4119" s="91" t="s">
        <v>7108</v>
      </c>
      <c r="G4119" s="91" t="s">
        <v>949</v>
      </c>
      <c r="H4119" s="91"/>
      <c r="I4119" s="91"/>
      <c r="J4119" s="91"/>
      <c r="K4119" s="91"/>
      <c r="L4119" s="91"/>
      <c r="M4119" s="91"/>
      <c r="N4119" s="91"/>
      <c r="O4119" s="494" t="s">
        <v>13220</v>
      </c>
      <c r="P4119" s="91" t="n">
        <v>1</v>
      </c>
      <c r="Q4119" s="15" t="s">
        <v>45</v>
      </c>
    </row>
    <row r="4120" customFormat="false" ht="14.9" hidden="false" customHeight="false" outlineLevel="0" collapsed="false">
      <c r="A4120" s="825" t="s">
        <v>2269</v>
      </c>
      <c r="B4120" s="150" t="n">
        <v>43450</v>
      </c>
      <c r="C4120" s="91" t="s">
        <v>13221</v>
      </c>
      <c r="D4120" s="91" t="s">
        <v>476</v>
      </c>
      <c r="E4120" s="91" t="s">
        <v>13222</v>
      </c>
      <c r="F4120" s="91" t="s">
        <v>13223</v>
      </c>
      <c r="H4120" s="91" t="s">
        <v>6237</v>
      </c>
      <c r="I4120" s="91"/>
      <c r="J4120" s="91"/>
      <c r="K4120" s="91"/>
      <c r="L4120" s="91"/>
      <c r="M4120" s="91"/>
      <c r="N4120" s="91"/>
      <c r="O4120" s="560" t="s">
        <v>13224</v>
      </c>
      <c r="P4120" s="91" t="n">
        <v>1</v>
      </c>
      <c r="Q4120" s="15" t="s">
        <v>45</v>
      </c>
    </row>
    <row r="4121" customFormat="false" ht="17.9" hidden="false" customHeight="false" outlineLevel="0" collapsed="false">
      <c r="A4121" s="825" t="s">
        <v>2668</v>
      </c>
      <c r="B4121" s="19" t="s">
        <v>3428</v>
      </c>
      <c r="C4121" s="451" t="s">
        <v>13225</v>
      </c>
      <c r="D4121" s="91" t="s">
        <v>11567</v>
      </c>
      <c r="E4121" s="91" t="s">
        <v>13226</v>
      </c>
      <c r="F4121" s="91" t="s">
        <v>12625</v>
      </c>
      <c r="G4121" s="91" t="s">
        <v>11794</v>
      </c>
      <c r="H4121" s="91"/>
      <c r="I4121" s="91"/>
      <c r="J4121" s="91"/>
      <c r="K4121" s="91"/>
      <c r="L4121" s="91"/>
      <c r="M4121" s="91"/>
      <c r="N4121" s="91"/>
      <c r="O4121" s="412" t="s">
        <v>13227</v>
      </c>
      <c r="P4121" s="91" t="n">
        <v>1</v>
      </c>
      <c r="Q4121" s="15" t="s">
        <v>45</v>
      </c>
    </row>
    <row r="4122" customFormat="false" ht="41.75" hidden="false" customHeight="false" outlineLevel="0" collapsed="false">
      <c r="A4122" s="348" t="s">
        <v>1765</v>
      </c>
      <c r="B4122" s="19" t="s">
        <v>13171</v>
      </c>
      <c r="C4122" s="91" t="s">
        <v>5043</v>
      </c>
      <c r="D4122" s="91" t="s">
        <v>53</v>
      </c>
      <c r="E4122" s="91" t="s">
        <v>13228</v>
      </c>
      <c r="F4122" s="91" t="s">
        <v>13229</v>
      </c>
      <c r="G4122" s="91"/>
      <c r="H4122" s="91" t="s">
        <v>1776</v>
      </c>
      <c r="I4122" s="91"/>
      <c r="J4122" s="91"/>
      <c r="K4122" s="91"/>
      <c r="L4122" s="91"/>
      <c r="M4122" s="91"/>
      <c r="N4122" s="91"/>
      <c r="O4122" s="494" t="s">
        <v>13230</v>
      </c>
      <c r="P4122" s="91" t="n">
        <v>1</v>
      </c>
      <c r="Q4122" s="15" t="s">
        <v>45</v>
      </c>
    </row>
    <row r="4123" customFormat="false" ht="28.35" hidden="false" customHeight="false" outlineLevel="0" collapsed="false">
      <c r="A4123" s="348" t="s">
        <v>4300</v>
      </c>
      <c r="B4123" s="20" t="n">
        <v>43334</v>
      </c>
      <c r="C4123" s="91" t="s">
        <v>13231</v>
      </c>
      <c r="D4123" s="91" t="s">
        <v>11567</v>
      </c>
      <c r="E4123" s="91" t="s">
        <v>13232</v>
      </c>
      <c r="F4123" s="91" t="s">
        <v>13233</v>
      </c>
      <c r="G4123" s="91" t="n">
        <v>4600</v>
      </c>
      <c r="H4123" s="91"/>
      <c r="I4123" s="91"/>
      <c r="J4123" s="91"/>
      <c r="K4123" s="91"/>
      <c r="L4123" s="91"/>
      <c r="M4123" s="91" t="s">
        <v>13234</v>
      </c>
      <c r="N4123" s="242" t="n">
        <v>43394</v>
      </c>
      <c r="O4123" s="660" t="s">
        <v>10478</v>
      </c>
      <c r="P4123" s="91" t="n">
        <v>1</v>
      </c>
      <c r="Q4123" s="15" t="s">
        <v>45</v>
      </c>
    </row>
    <row r="4124" customFormat="false" ht="79.85" hidden="false" customHeight="false" outlineLevel="0" collapsed="false">
      <c r="A4124" s="3" t="s">
        <v>34</v>
      </c>
      <c r="B4124" s="59" t="s">
        <v>1</v>
      </c>
      <c r="C4124" s="4" t="s">
        <v>35</v>
      </c>
      <c r="D4124" s="4" t="s">
        <v>3</v>
      </c>
      <c r="E4124" s="4" t="s">
        <v>1021</v>
      </c>
      <c r="F4124" s="5" t="s">
        <v>10096</v>
      </c>
      <c r="G4124" s="4" t="s">
        <v>38</v>
      </c>
      <c r="H4124" s="6" t="s">
        <v>39</v>
      </c>
      <c r="I4124" s="6"/>
      <c r="J4124" s="6"/>
      <c r="K4124" s="6" t="s">
        <v>40</v>
      </c>
      <c r="L4124" s="6"/>
      <c r="M4124" s="4" t="s">
        <v>41</v>
      </c>
      <c r="N4124" s="6" t="s">
        <v>42</v>
      </c>
      <c r="O4124" s="370" t="s">
        <v>43</v>
      </c>
      <c r="P4124" s="4" t="s">
        <v>44</v>
      </c>
      <c r="Q4124" s="15" t="s">
        <v>45</v>
      </c>
    </row>
    <row r="4125" customFormat="false" ht="15" hidden="false" customHeight="false" outlineLevel="0" collapsed="false">
      <c r="A4125" s="105" t="n">
        <v>43391</v>
      </c>
      <c r="B4125" s="777" t="s">
        <v>349</v>
      </c>
      <c r="C4125" s="84"/>
      <c r="D4125" s="84"/>
      <c r="E4125" s="820"/>
      <c r="F4125" s="821" t="n">
        <f aca="false">G4125+H4125+K4125</f>
        <v>155200</v>
      </c>
      <c r="G4125" s="822" t="n">
        <f aca="false">SUM(G4126:G4152)</f>
        <v>68400</v>
      </c>
      <c r="H4125" s="823" t="n">
        <f aca="false">SUM(H4126:H4152)</f>
        <v>86800</v>
      </c>
      <c r="I4125" s="822"/>
      <c r="J4125" s="822"/>
      <c r="K4125" s="822" t="n">
        <f aca="false">SUM(K4126:K4152)</f>
        <v>0</v>
      </c>
      <c r="L4125" s="822"/>
      <c r="M4125" s="824"/>
      <c r="N4125" s="824"/>
      <c r="O4125" s="84"/>
      <c r="P4125" s="822" t="n">
        <f aca="false">SUM(P4126:P26074)</f>
        <v>2.30613428883188E+017</v>
      </c>
      <c r="Q4125" s="15" t="s">
        <v>45</v>
      </c>
    </row>
    <row r="4126" customFormat="false" ht="22.35" hidden="false" customHeight="false" outlineLevel="0" collapsed="false">
      <c r="A4126" s="348" t="s">
        <v>1810</v>
      </c>
      <c r="B4126" s="19" t="s">
        <v>13235</v>
      </c>
      <c r="C4126" s="91" t="s">
        <v>13236</v>
      </c>
      <c r="D4126" s="91" t="s">
        <v>8766</v>
      </c>
      <c r="E4126" s="91" t="s">
        <v>13237</v>
      </c>
      <c r="F4126" s="91" t="s">
        <v>13238</v>
      </c>
      <c r="G4126" s="91" t="n">
        <v>3900</v>
      </c>
      <c r="H4126" s="91"/>
      <c r="I4126" s="91"/>
      <c r="J4126" s="91"/>
      <c r="K4126" s="91"/>
      <c r="L4126" s="91"/>
      <c r="M4126" s="91" t="s">
        <v>13239</v>
      </c>
      <c r="N4126" s="242" t="n">
        <v>43392</v>
      </c>
      <c r="O4126" s="660" t="s">
        <v>10478</v>
      </c>
      <c r="P4126" s="91" t="n">
        <v>1</v>
      </c>
      <c r="Q4126" s="15" t="s">
        <v>45</v>
      </c>
    </row>
    <row r="4127" customFormat="false" ht="41.75" hidden="false" customHeight="false" outlineLevel="0" collapsed="false">
      <c r="A4127" s="348" t="s">
        <v>1814</v>
      </c>
      <c r="B4127" s="19" t="s">
        <v>13240</v>
      </c>
      <c r="C4127" s="91" t="s">
        <v>13241</v>
      </c>
      <c r="D4127" s="91" t="s">
        <v>11567</v>
      </c>
      <c r="E4127" s="91" t="s">
        <v>13242</v>
      </c>
      <c r="F4127" s="91" t="s">
        <v>13243</v>
      </c>
      <c r="G4127" s="91" t="n">
        <v>6000</v>
      </c>
      <c r="H4127" s="91"/>
      <c r="I4127" s="91"/>
      <c r="J4127" s="91"/>
      <c r="K4127" s="91"/>
      <c r="L4127" s="91"/>
      <c r="M4127" s="91" t="s">
        <v>13244</v>
      </c>
      <c r="N4127" s="242" t="n">
        <v>43391</v>
      </c>
      <c r="O4127" s="660" t="s">
        <v>10478</v>
      </c>
      <c r="P4127" s="91" t="n">
        <v>1</v>
      </c>
      <c r="Q4127" s="15" t="s">
        <v>45</v>
      </c>
    </row>
    <row r="4128" customFormat="false" ht="72.35" hidden="false" customHeight="false" outlineLevel="0" collapsed="false">
      <c r="A4128" s="348" t="s">
        <v>1819</v>
      </c>
      <c r="B4128" s="19" t="s">
        <v>13245</v>
      </c>
      <c r="C4128" s="91" t="s">
        <v>13246</v>
      </c>
      <c r="D4128" s="91" t="s">
        <v>11567</v>
      </c>
      <c r="E4128" s="91" t="s">
        <v>13247</v>
      </c>
      <c r="F4128" s="91" t="s">
        <v>13248</v>
      </c>
      <c r="G4128" s="91" t="s">
        <v>774</v>
      </c>
      <c r="H4128" s="91"/>
      <c r="I4128" s="91"/>
      <c r="J4128" s="91"/>
      <c r="K4128" s="91"/>
      <c r="L4128" s="91"/>
      <c r="M4128" s="91"/>
      <c r="N4128" s="91"/>
      <c r="O4128" s="571" t="s">
        <v>13249</v>
      </c>
      <c r="P4128" s="91" t="n">
        <v>1</v>
      </c>
      <c r="Q4128" s="15" t="s">
        <v>45</v>
      </c>
    </row>
    <row r="4129" customFormat="false" ht="82.05" hidden="false" customHeight="false" outlineLevel="0" collapsed="false">
      <c r="A4129" s="348" t="s">
        <v>1819</v>
      </c>
      <c r="B4129" s="19" t="s">
        <v>4349</v>
      </c>
      <c r="C4129" s="91" t="s">
        <v>13250</v>
      </c>
      <c r="D4129" s="91" t="s">
        <v>53</v>
      </c>
      <c r="E4129" s="91" t="s">
        <v>13251</v>
      </c>
      <c r="F4129" s="91" t="s">
        <v>1768</v>
      </c>
      <c r="G4129" s="91" t="n">
        <v>6700</v>
      </c>
      <c r="H4129" s="91"/>
      <c r="I4129" s="91"/>
      <c r="J4129" s="91"/>
      <c r="K4129" s="91"/>
      <c r="L4129" s="91"/>
      <c r="M4129" s="91" t="s">
        <v>13252</v>
      </c>
      <c r="N4129" s="242" t="n">
        <v>43391</v>
      </c>
      <c r="O4129" s="660" t="s">
        <v>10478</v>
      </c>
      <c r="P4129" s="91" t="n">
        <v>1</v>
      </c>
      <c r="Q4129" s="15" t="s">
        <v>45</v>
      </c>
    </row>
    <row r="4130" customFormat="false" ht="132.8" hidden="false" customHeight="false" outlineLevel="0" collapsed="false">
      <c r="A4130" s="348" t="s">
        <v>1673</v>
      </c>
      <c r="B4130" s="19" t="s">
        <v>51</v>
      </c>
      <c r="C4130" s="91" t="s">
        <v>13253</v>
      </c>
      <c r="D4130" s="91" t="s">
        <v>53</v>
      </c>
      <c r="E4130" s="91" t="s">
        <v>13254</v>
      </c>
      <c r="F4130" s="91" t="s">
        <v>5986</v>
      </c>
      <c r="G4130" s="91" t="s">
        <v>526</v>
      </c>
      <c r="H4130" s="91"/>
      <c r="I4130" s="91"/>
      <c r="J4130" s="91"/>
      <c r="K4130" s="91"/>
      <c r="L4130" s="91"/>
      <c r="M4130" s="91"/>
      <c r="N4130" s="91"/>
      <c r="O4130" s="426" t="s">
        <v>13255</v>
      </c>
      <c r="P4130" s="91" t="n">
        <v>1</v>
      </c>
      <c r="Q4130" s="15" t="s">
        <v>45</v>
      </c>
    </row>
    <row r="4131" customFormat="false" ht="28.35" hidden="false" customHeight="false" outlineLevel="0" collapsed="false">
      <c r="A4131" s="348" t="s">
        <v>1678</v>
      </c>
      <c r="B4131" s="20" t="n">
        <v>43200</v>
      </c>
      <c r="C4131" s="91" t="s">
        <v>13256</v>
      </c>
      <c r="D4131" s="91" t="s">
        <v>11567</v>
      </c>
      <c r="E4131" s="91" t="s">
        <v>13257</v>
      </c>
      <c r="F4131" s="91" t="s">
        <v>11868</v>
      </c>
      <c r="G4131" s="91" t="n">
        <v>5700</v>
      </c>
      <c r="H4131" s="91"/>
      <c r="I4131" s="91"/>
      <c r="J4131" s="91"/>
      <c r="K4131" s="91"/>
      <c r="L4131" s="91"/>
      <c r="M4131" s="91" t="s">
        <v>13258</v>
      </c>
      <c r="N4131" s="242" t="n">
        <v>43392</v>
      </c>
      <c r="O4131" s="660" t="s">
        <v>10478</v>
      </c>
      <c r="P4131" s="91" t="n">
        <v>1</v>
      </c>
      <c r="Q4131" s="15" t="s">
        <v>45</v>
      </c>
    </row>
    <row r="4132" customFormat="false" ht="28.35" hidden="false" customHeight="false" outlineLevel="0" collapsed="false">
      <c r="A4132" s="348" t="s">
        <v>1732</v>
      </c>
      <c r="B4132" s="19" t="s">
        <v>9524</v>
      </c>
      <c r="C4132" s="91" t="s">
        <v>13259</v>
      </c>
      <c r="D4132" s="91" t="s">
        <v>476</v>
      </c>
      <c r="E4132" s="91" t="s">
        <v>13260</v>
      </c>
      <c r="F4132" s="91" t="s">
        <v>13261</v>
      </c>
      <c r="G4132" s="91"/>
      <c r="H4132" s="91" t="s">
        <v>1894</v>
      </c>
      <c r="I4132" s="91"/>
      <c r="J4132" s="91"/>
      <c r="K4132" s="91"/>
      <c r="L4132" s="91"/>
      <c r="M4132" s="91"/>
      <c r="N4132" s="91"/>
      <c r="O4132" s="451" t="s">
        <v>7420</v>
      </c>
      <c r="P4132" s="91" t="n">
        <v>1</v>
      </c>
      <c r="Q4132" s="15" t="s">
        <v>45</v>
      </c>
    </row>
    <row r="4133" customFormat="false" ht="28.35" hidden="false" customHeight="false" outlineLevel="0" collapsed="false">
      <c r="A4133" s="348" t="s">
        <v>1833</v>
      </c>
      <c r="B4133" s="19" t="s">
        <v>541</v>
      </c>
      <c r="C4133" s="91" t="s">
        <v>13262</v>
      </c>
      <c r="D4133" s="91" t="s">
        <v>476</v>
      </c>
      <c r="E4133" s="91" t="s">
        <v>13263</v>
      </c>
      <c r="F4133" s="91" t="s">
        <v>13264</v>
      </c>
      <c r="G4133" s="91" t="n">
        <v>3500</v>
      </c>
      <c r="H4133" s="91"/>
      <c r="I4133" s="91"/>
      <c r="J4133" s="91"/>
      <c r="K4133" s="91"/>
      <c r="L4133" s="91"/>
      <c r="M4133" s="91" t="s">
        <v>13265</v>
      </c>
      <c r="N4133" s="242" t="n">
        <v>43392</v>
      </c>
      <c r="O4133" s="660" t="s">
        <v>10478</v>
      </c>
      <c r="P4133" s="91" t="n">
        <v>1</v>
      </c>
      <c r="Q4133" s="15" t="s">
        <v>45</v>
      </c>
    </row>
    <row r="4134" customFormat="false" ht="28.35" hidden="false" customHeight="false" outlineLevel="0" collapsed="false">
      <c r="A4134" s="348" t="s">
        <v>1839</v>
      </c>
      <c r="B4134" s="19" t="s">
        <v>4180</v>
      </c>
      <c r="C4134" s="91" t="s">
        <v>13266</v>
      </c>
      <c r="D4134" s="91" t="s">
        <v>476</v>
      </c>
      <c r="E4134" s="91" t="s">
        <v>13267</v>
      </c>
      <c r="F4134" s="91"/>
      <c r="G4134" s="91"/>
      <c r="H4134" s="91" t="s">
        <v>1011</v>
      </c>
      <c r="I4134" s="91"/>
      <c r="J4134" s="91"/>
      <c r="K4134" s="91"/>
      <c r="L4134" s="91"/>
      <c r="M4134" s="91"/>
      <c r="N4134" s="91"/>
      <c r="O4134" s="783" t="s">
        <v>7287</v>
      </c>
      <c r="P4134" s="91" t="n">
        <v>1</v>
      </c>
      <c r="Q4134" s="15" t="s">
        <v>45</v>
      </c>
    </row>
    <row r="4135" customFormat="false" ht="122.35" hidden="false" customHeight="false" outlineLevel="0" collapsed="false">
      <c r="A4135" s="348" t="s">
        <v>1746</v>
      </c>
      <c r="B4135" s="19" t="s">
        <v>1114</v>
      </c>
      <c r="C4135" s="451" t="s">
        <v>13268</v>
      </c>
      <c r="D4135" s="91" t="s">
        <v>53</v>
      </c>
      <c r="E4135" s="91" t="s">
        <v>13269</v>
      </c>
      <c r="F4135" s="19" t="s">
        <v>3584</v>
      </c>
      <c r="G4135" s="19" t="n">
        <v>12000</v>
      </c>
      <c r="H4135" s="97"/>
      <c r="I4135" s="97"/>
      <c r="J4135" s="97"/>
      <c r="K4135" s="97"/>
      <c r="L4135" s="97"/>
      <c r="M4135" s="19" t="s">
        <v>13270</v>
      </c>
      <c r="N4135" s="242" t="n">
        <v>43392</v>
      </c>
      <c r="O4135" s="826" t="s">
        <v>13271</v>
      </c>
      <c r="P4135" s="91" t="n">
        <v>1</v>
      </c>
      <c r="Q4135" s="15" t="s">
        <v>45</v>
      </c>
    </row>
    <row r="4136" customFormat="false" ht="41.75" hidden="false" customHeight="false" outlineLevel="0" collapsed="false">
      <c r="A4136" s="348" t="s">
        <v>1696</v>
      </c>
      <c r="B4136" s="19" t="s">
        <v>8351</v>
      </c>
      <c r="C4136" s="91" t="s">
        <v>13272</v>
      </c>
      <c r="D4136" s="91" t="s">
        <v>11567</v>
      </c>
      <c r="E4136" s="91" t="s">
        <v>13273</v>
      </c>
      <c r="F4136" s="91"/>
      <c r="G4136" s="91"/>
      <c r="H4136" s="91"/>
      <c r="I4136" s="91"/>
      <c r="J4136" s="91"/>
      <c r="K4136" s="91"/>
      <c r="L4136" s="91"/>
      <c r="M4136" s="91"/>
      <c r="N4136" s="91"/>
      <c r="O4136" s="469" t="s">
        <v>13274</v>
      </c>
      <c r="P4136" s="91" t="n">
        <v>1</v>
      </c>
      <c r="Q4136" s="15" t="s">
        <v>45</v>
      </c>
    </row>
    <row r="4137" customFormat="false" ht="28.35" hidden="false" customHeight="false" outlineLevel="0" collapsed="false">
      <c r="A4137" s="348" t="s">
        <v>1758</v>
      </c>
      <c r="B4137" s="19" t="s">
        <v>10701</v>
      </c>
      <c r="C4137" s="91" t="s">
        <v>13275</v>
      </c>
      <c r="D4137" s="91" t="s">
        <v>476</v>
      </c>
      <c r="E4137" s="91" t="s">
        <v>13276</v>
      </c>
      <c r="F4137" s="91" t="s">
        <v>13277</v>
      </c>
      <c r="G4137" s="97"/>
      <c r="H4137" s="31" t="s">
        <v>13278</v>
      </c>
      <c r="I4137" s="91"/>
      <c r="J4137" s="91"/>
      <c r="K4137" s="91"/>
      <c r="L4137" s="91"/>
      <c r="M4137" s="91"/>
      <c r="N4137" s="91"/>
      <c r="O4137" s="811" t="s">
        <v>4921</v>
      </c>
      <c r="P4137" s="91" t="n">
        <v>1</v>
      </c>
      <c r="Q4137" s="15" t="s">
        <v>45</v>
      </c>
    </row>
    <row r="4138" customFormat="false" ht="28.35" hidden="false" customHeight="false" outlineLevel="0" collapsed="false">
      <c r="A4138" s="348" t="s">
        <v>1761</v>
      </c>
      <c r="B4138" s="19" t="s">
        <v>6135</v>
      </c>
      <c r="C4138" s="91" t="s">
        <v>13279</v>
      </c>
      <c r="D4138" s="91" t="s">
        <v>13280</v>
      </c>
      <c r="E4138" s="91" t="s">
        <v>13281</v>
      </c>
      <c r="F4138" s="91" t="s">
        <v>13282</v>
      </c>
      <c r="G4138" s="91"/>
      <c r="H4138" s="91" t="s">
        <v>13283</v>
      </c>
      <c r="I4138" s="91"/>
      <c r="J4138" s="91"/>
      <c r="K4138" s="91"/>
      <c r="L4138" s="91"/>
      <c r="M4138" s="91"/>
      <c r="N4138" s="91"/>
      <c r="O4138" s="414" t="s">
        <v>13284</v>
      </c>
      <c r="P4138" s="91" t="n">
        <v>1</v>
      </c>
      <c r="Q4138" s="15" t="s">
        <v>45</v>
      </c>
    </row>
    <row r="4139" customFormat="false" ht="28.35" hidden="false" customHeight="false" outlineLevel="0" collapsed="false">
      <c r="A4139" s="348" t="s">
        <v>1765</v>
      </c>
      <c r="B4139" s="110" t="n">
        <v>0.49375</v>
      </c>
      <c r="C4139" s="91" t="s">
        <v>13285</v>
      </c>
      <c r="D4139" s="91" t="s">
        <v>110</v>
      </c>
      <c r="E4139" s="91" t="s">
        <v>13286</v>
      </c>
      <c r="F4139" s="91" t="s">
        <v>102</v>
      </c>
      <c r="G4139" s="91" t="s">
        <v>949</v>
      </c>
      <c r="H4139" s="91"/>
      <c r="I4139" s="91"/>
      <c r="J4139" s="91"/>
      <c r="K4139" s="91"/>
      <c r="L4139" s="91"/>
      <c r="M4139" s="91"/>
      <c r="N4139" s="91"/>
      <c r="O4139" s="247" t="s">
        <v>13287</v>
      </c>
      <c r="P4139" s="91" t="n">
        <v>1</v>
      </c>
      <c r="Q4139" s="15" t="s">
        <v>45</v>
      </c>
    </row>
    <row r="4140" customFormat="false" ht="22.35" hidden="false" customHeight="false" outlineLevel="0" collapsed="false">
      <c r="A4140" s="348" t="s">
        <v>4300</v>
      </c>
      <c r="B4140" s="19" t="s">
        <v>13288</v>
      </c>
      <c r="C4140" s="91" t="s">
        <v>13289</v>
      </c>
      <c r="D4140" s="91" t="s">
        <v>476</v>
      </c>
      <c r="E4140" s="91" t="s">
        <v>13290</v>
      </c>
      <c r="F4140" s="91" t="s">
        <v>6479</v>
      </c>
      <c r="G4140" s="91" t="n">
        <v>7000</v>
      </c>
      <c r="H4140" s="91"/>
      <c r="I4140" s="91"/>
      <c r="J4140" s="91"/>
      <c r="K4140" s="91"/>
      <c r="L4140" s="91"/>
      <c r="M4140" s="91" t="s">
        <v>13291</v>
      </c>
      <c r="N4140" s="242" t="n">
        <v>43393</v>
      </c>
      <c r="O4140" s="660" t="s">
        <v>10478</v>
      </c>
      <c r="P4140" s="91" t="n">
        <v>1</v>
      </c>
      <c r="Q4140" s="15" t="s">
        <v>45</v>
      </c>
    </row>
    <row r="4141" customFormat="false" ht="17.9" hidden="false" customHeight="false" outlineLevel="0" collapsed="false">
      <c r="A4141" s="348" t="s">
        <v>4304</v>
      </c>
      <c r="B4141" s="20" t="n">
        <v>43171</v>
      </c>
      <c r="C4141" s="91" t="s">
        <v>13292</v>
      </c>
      <c r="D4141" s="91" t="s">
        <v>11567</v>
      </c>
      <c r="E4141" s="91" t="s">
        <v>13293</v>
      </c>
      <c r="F4141" s="91" t="s">
        <v>13294</v>
      </c>
      <c r="G4141" s="91" t="s">
        <v>8180</v>
      </c>
      <c r="H4141" s="91"/>
      <c r="I4141" s="91"/>
      <c r="J4141" s="91"/>
      <c r="K4141" s="91"/>
      <c r="L4141" s="91"/>
      <c r="M4141" s="91"/>
      <c r="N4141" s="91"/>
      <c r="O4141" s="423" t="s">
        <v>13295</v>
      </c>
      <c r="P4141" s="91" t="n">
        <v>1</v>
      </c>
      <c r="Q4141" s="15" t="s">
        <v>45</v>
      </c>
    </row>
    <row r="4142" customFormat="false" ht="22.35" hidden="false" customHeight="false" outlineLevel="0" collapsed="false">
      <c r="A4142" s="348" t="s">
        <v>4309</v>
      </c>
      <c r="B4142" s="110" t="n">
        <v>0.502777777777778</v>
      </c>
      <c r="C4142" s="91" t="s">
        <v>13296</v>
      </c>
      <c r="D4142" s="91" t="s">
        <v>110</v>
      </c>
      <c r="E4142" s="91" t="s">
        <v>13297</v>
      </c>
      <c r="F4142" s="91" t="s">
        <v>13298</v>
      </c>
      <c r="G4142" s="91" t="n">
        <v>18500</v>
      </c>
      <c r="H4142" s="91"/>
      <c r="I4142" s="91"/>
      <c r="J4142" s="91"/>
      <c r="K4142" s="91"/>
      <c r="L4142" s="100"/>
      <c r="M4142" s="24" t="s">
        <v>13299</v>
      </c>
      <c r="N4142" s="242" t="n">
        <v>43395</v>
      </c>
      <c r="O4142" s="660" t="s">
        <v>10478</v>
      </c>
      <c r="P4142" s="91" t="n">
        <v>1</v>
      </c>
      <c r="Q4142" s="15" t="s">
        <v>45</v>
      </c>
    </row>
    <row r="4143" customFormat="false" ht="55.2" hidden="false" customHeight="false" outlineLevel="0" collapsed="false">
      <c r="A4143" s="348" t="s">
        <v>1781</v>
      </c>
      <c r="B4143" s="19" t="s">
        <v>10022</v>
      </c>
      <c r="C4143" s="91" t="s">
        <v>13300</v>
      </c>
      <c r="D4143" s="91" t="s">
        <v>11567</v>
      </c>
      <c r="E4143" s="91" t="s">
        <v>13301</v>
      </c>
      <c r="F4143" s="91" t="s">
        <v>13302</v>
      </c>
      <c r="G4143" s="91" t="s">
        <v>3439</v>
      </c>
      <c r="H4143" s="91"/>
      <c r="I4143" s="91"/>
      <c r="J4143" s="91"/>
      <c r="K4143" s="91"/>
      <c r="L4143" s="91"/>
      <c r="M4143" s="91"/>
      <c r="N4143" s="91"/>
      <c r="O4143" s="247" t="s">
        <v>13303</v>
      </c>
      <c r="P4143" s="91" t="n">
        <v>1</v>
      </c>
      <c r="Q4143" s="15" t="s">
        <v>45</v>
      </c>
    </row>
    <row r="4144" customFormat="false" ht="17.9" hidden="false" customHeight="false" outlineLevel="0" collapsed="false">
      <c r="A4144" s="348" t="s">
        <v>1914</v>
      </c>
      <c r="B4144" s="110" t="n">
        <v>0.517361111111111</v>
      </c>
      <c r="C4144" s="91" t="s">
        <v>13304</v>
      </c>
      <c r="D4144" s="91" t="s">
        <v>110</v>
      </c>
      <c r="E4144" s="91" t="s">
        <v>13305</v>
      </c>
      <c r="F4144" s="91"/>
      <c r="G4144" s="91"/>
      <c r="H4144" s="91" t="n">
        <v>30800</v>
      </c>
      <c r="I4144" s="91"/>
      <c r="J4144" s="91"/>
      <c r="K4144" s="91"/>
      <c r="L4144" s="91"/>
      <c r="M4144" s="91"/>
      <c r="N4144" s="91"/>
      <c r="O4144" s="827" t="s">
        <v>13107</v>
      </c>
      <c r="P4144" s="91" t="n">
        <v>1</v>
      </c>
      <c r="Q4144" s="15" t="s">
        <v>45</v>
      </c>
    </row>
    <row r="4145" customFormat="false" ht="28.35" hidden="false" customHeight="false" outlineLevel="0" collapsed="false">
      <c r="A4145" s="348" t="s">
        <v>1917</v>
      </c>
      <c r="B4145" s="110" t="n">
        <v>0.519444444444444</v>
      </c>
      <c r="C4145" s="91" t="n">
        <v>89169720168</v>
      </c>
      <c r="D4145" s="91"/>
      <c r="E4145" s="91" t="s">
        <v>13306</v>
      </c>
      <c r="F4145" s="91" t="s">
        <v>13307</v>
      </c>
      <c r="G4145" s="91"/>
      <c r="H4145" s="91"/>
      <c r="I4145" s="91"/>
      <c r="J4145" s="91"/>
      <c r="K4145" s="91"/>
      <c r="L4145" s="91"/>
      <c r="M4145" s="91"/>
      <c r="N4145" s="91"/>
      <c r="O4145" s="95" t="s">
        <v>13308</v>
      </c>
      <c r="P4145" s="91" t="n">
        <v>1</v>
      </c>
      <c r="Q4145" s="15" t="s">
        <v>45</v>
      </c>
    </row>
    <row r="4146" customFormat="false" ht="28.35" hidden="false" customHeight="false" outlineLevel="0" collapsed="false">
      <c r="A4146" s="348" t="s">
        <v>3008</v>
      </c>
      <c r="B4146" s="19" t="s">
        <v>778</v>
      </c>
      <c r="C4146" s="91" t="s">
        <v>13309</v>
      </c>
      <c r="D4146" s="91" t="s">
        <v>476</v>
      </c>
      <c r="E4146" s="91" t="s">
        <v>13310</v>
      </c>
      <c r="F4146" s="91" t="s">
        <v>5568</v>
      </c>
      <c r="G4146" s="91" t="n">
        <v>5100</v>
      </c>
      <c r="H4146" s="91"/>
      <c r="I4146" s="91"/>
      <c r="J4146" s="91"/>
      <c r="K4146" s="91"/>
      <c r="L4146" s="91"/>
      <c r="M4146" s="91" t="s">
        <v>13311</v>
      </c>
      <c r="N4146" s="242" t="n">
        <v>43394</v>
      </c>
      <c r="O4146" s="660" t="s">
        <v>10478</v>
      </c>
      <c r="P4146" s="91" t="n">
        <v>1</v>
      </c>
      <c r="Q4146" s="15" t="s">
        <v>45</v>
      </c>
    </row>
    <row r="4147" customFormat="false" ht="58.2" hidden="false" customHeight="false" outlineLevel="0" collapsed="false">
      <c r="A4147" s="348" t="s">
        <v>3012</v>
      </c>
      <c r="B4147" s="20" t="n">
        <v>43294</v>
      </c>
      <c r="C4147" s="91" t="s">
        <v>13312</v>
      </c>
      <c r="D4147" s="91" t="s">
        <v>476</v>
      </c>
      <c r="E4147" s="91" t="s">
        <v>13313</v>
      </c>
      <c r="F4147" s="91" t="s">
        <v>13314</v>
      </c>
      <c r="G4147" s="91" t="s">
        <v>5533</v>
      </c>
      <c r="H4147" s="91"/>
      <c r="I4147" s="91"/>
      <c r="J4147" s="91"/>
      <c r="K4147" s="91"/>
      <c r="L4147" s="91"/>
      <c r="M4147" s="91"/>
      <c r="N4147" s="91"/>
      <c r="O4147" s="441" t="s">
        <v>13315</v>
      </c>
      <c r="P4147" s="91" t="n">
        <v>1</v>
      </c>
      <c r="Q4147" s="15" t="s">
        <v>45</v>
      </c>
    </row>
    <row r="4148" customFormat="false" ht="14.9" hidden="false" customHeight="false" outlineLevel="0" collapsed="false">
      <c r="A4148" s="348" t="s">
        <v>1798</v>
      </c>
      <c r="B4148" s="19" t="s">
        <v>1044</v>
      </c>
      <c r="C4148" s="91" t="n">
        <v>89775657964</v>
      </c>
      <c r="D4148" s="91" t="s">
        <v>476</v>
      </c>
      <c r="E4148" s="91" t="s">
        <v>13316</v>
      </c>
      <c r="F4148" s="91"/>
      <c r="G4148" s="91" t="s">
        <v>248</v>
      </c>
      <c r="H4148" s="91"/>
      <c r="I4148" s="91"/>
      <c r="J4148" s="91"/>
      <c r="K4148" s="91"/>
      <c r="L4148" s="91"/>
      <c r="M4148" s="91"/>
      <c r="N4148" s="91"/>
      <c r="O4148" s="297" t="s">
        <v>13317</v>
      </c>
      <c r="P4148" s="91" t="n">
        <v>1</v>
      </c>
      <c r="Q4148" s="15" t="s">
        <v>45</v>
      </c>
    </row>
    <row r="4149" customFormat="false" ht="50.7" hidden="false" customHeight="false" outlineLevel="0" collapsed="false">
      <c r="A4149" s="348" t="s">
        <v>1801</v>
      </c>
      <c r="B4149" s="19" t="s">
        <v>593</v>
      </c>
      <c r="C4149" s="91" t="s">
        <v>13318</v>
      </c>
      <c r="D4149" s="91" t="s">
        <v>11567</v>
      </c>
      <c r="E4149" s="91" t="s">
        <v>13319</v>
      </c>
      <c r="F4149" s="91" t="s">
        <v>13320</v>
      </c>
      <c r="G4149" s="91" t="s">
        <v>949</v>
      </c>
      <c r="H4149" s="91"/>
      <c r="I4149" s="91"/>
      <c r="J4149" s="91"/>
      <c r="K4149" s="91"/>
      <c r="L4149" s="91"/>
      <c r="M4149" s="91"/>
      <c r="N4149" s="91"/>
      <c r="O4149" s="460" t="s">
        <v>13321</v>
      </c>
      <c r="P4149" s="91" t="n">
        <v>1</v>
      </c>
      <c r="Q4149" s="15" t="s">
        <v>45</v>
      </c>
    </row>
    <row r="4150" customFormat="false" ht="14.9" hidden="false" customHeight="false" outlineLevel="0" collapsed="false">
      <c r="A4150" s="348" t="s">
        <v>3427</v>
      </c>
      <c r="B4150" s="19" t="s">
        <v>895</v>
      </c>
      <c r="C4150" s="91" t="s">
        <v>13322</v>
      </c>
      <c r="D4150" s="91" t="s">
        <v>476</v>
      </c>
      <c r="E4150" s="91" t="s">
        <v>13323</v>
      </c>
      <c r="F4150" s="91" t="s">
        <v>7877</v>
      </c>
      <c r="G4150" s="91" t="s">
        <v>7612</v>
      </c>
      <c r="H4150" s="91"/>
      <c r="I4150" s="91"/>
      <c r="J4150" s="91"/>
      <c r="K4150" s="91"/>
      <c r="L4150" s="91"/>
      <c r="M4150" s="91"/>
      <c r="N4150" s="91"/>
      <c r="O4150" s="451" t="s">
        <v>13324</v>
      </c>
      <c r="P4150" s="91" t="n">
        <v>1</v>
      </c>
      <c r="Q4150" s="15" t="s">
        <v>45</v>
      </c>
    </row>
    <row r="4151" customFormat="false" ht="22.35" hidden="false" customHeight="false" outlineLevel="0" collapsed="false">
      <c r="A4151" s="91" t="s">
        <v>13325</v>
      </c>
      <c r="B4151" s="91" t="s">
        <v>13325</v>
      </c>
      <c r="C4151" s="91" t="s">
        <v>13325</v>
      </c>
      <c r="D4151" s="91" t="s">
        <v>476</v>
      </c>
      <c r="E4151" s="91" t="s">
        <v>13326</v>
      </c>
      <c r="F4151" s="91" t="s">
        <v>13325</v>
      </c>
      <c r="G4151" s="91" t="s">
        <v>13325</v>
      </c>
      <c r="H4151" s="91" t="n">
        <v>20000</v>
      </c>
      <c r="I4151" s="91"/>
      <c r="J4151" s="91"/>
      <c r="K4151" s="91" t="s">
        <v>13325</v>
      </c>
      <c r="L4151" s="91"/>
      <c r="M4151" s="91" t="s">
        <v>13325</v>
      </c>
      <c r="N4151" s="91" t="s">
        <v>13325</v>
      </c>
      <c r="O4151" s="660" t="s">
        <v>10478</v>
      </c>
      <c r="P4151" s="91" t="n">
        <v>1</v>
      </c>
      <c r="Q4151" s="15" t="s">
        <v>45</v>
      </c>
    </row>
    <row r="4152" customFormat="false" ht="28.35" hidden="false" customHeight="false" outlineLevel="0" collapsed="false">
      <c r="A4152" s="348" t="s">
        <v>3024</v>
      </c>
      <c r="B4152" s="19" t="s">
        <v>5035</v>
      </c>
      <c r="C4152" s="451" t="s">
        <v>13327</v>
      </c>
      <c r="D4152" s="91" t="s">
        <v>11640</v>
      </c>
      <c r="E4152" s="91" t="s">
        <v>13328</v>
      </c>
      <c r="F4152" s="91" t="s">
        <v>13105</v>
      </c>
      <c r="G4152" s="91"/>
      <c r="H4152" s="91" t="n">
        <v>36000</v>
      </c>
      <c r="I4152" s="91"/>
      <c r="J4152" s="91"/>
      <c r="K4152" s="91"/>
      <c r="L4152" s="91"/>
      <c r="M4152" s="91" t="s">
        <v>13106</v>
      </c>
      <c r="N4152" s="242" t="n">
        <v>43396</v>
      </c>
      <c r="O4152" s="660" t="s">
        <v>13329</v>
      </c>
      <c r="P4152" s="91" t="n">
        <v>1</v>
      </c>
      <c r="Q4152" s="15" t="s">
        <v>45</v>
      </c>
    </row>
    <row r="4153" customFormat="false" ht="79.85" hidden="false" customHeight="false" outlineLevel="0" collapsed="false">
      <c r="A4153" s="3" t="s">
        <v>34</v>
      </c>
      <c r="B4153" s="59" t="s">
        <v>1</v>
      </c>
      <c r="C4153" s="4" t="s">
        <v>35</v>
      </c>
      <c r="D4153" s="4" t="s">
        <v>3</v>
      </c>
      <c r="E4153" s="4" t="s">
        <v>1021</v>
      </c>
      <c r="F4153" s="5" t="s">
        <v>10096</v>
      </c>
      <c r="G4153" s="4" t="s">
        <v>38</v>
      </c>
      <c r="H4153" s="6" t="s">
        <v>39</v>
      </c>
      <c r="I4153" s="6"/>
      <c r="J4153" s="6"/>
      <c r="K4153" s="6" t="s">
        <v>40</v>
      </c>
      <c r="L4153" s="6"/>
      <c r="M4153" s="4" t="s">
        <v>41</v>
      </c>
      <c r="N4153" s="6" t="s">
        <v>42</v>
      </c>
      <c r="O4153" s="370" t="s">
        <v>43</v>
      </c>
      <c r="P4153" s="4" t="s">
        <v>44</v>
      </c>
      <c r="Q4153" s="15" t="s">
        <v>45</v>
      </c>
    </row>
    <row r="4154" customFormat="false" ht="15" hidden="false" customHeight="false" outlineLevel="0" collapsed="false">
      <c r="A4154" s="105" t="n">
        <v>43392</v>
      </c>
      <c r="B4154" s="777" t="s">
        <v>13330</v>
      </c>
      <c r="C4154" s="84"/>
      <c r="D4154" s="84"/>
      <c r="E4154" s="820"/>
      <c r="F4154" s="821" t="n">
        <f aca="false">G4154+H4154+K4154</f>
        <v>47000</v>
      </c>
      <c r="G4154" s="822" t="n">
        <f aca="false">SUM(G4155:G4178)</f>
        <v>47000</v>
      </c>
      <c r="H4154" s="823" t="n">
        <f aca="false">SUM(H4155:H4178)</f>
        <v>0</v>
      </c>
      <c r="I4154" s="822"/>
      <c r="J4154" s="822"/>
      <c r="K4154" s="822" t="n">
        <f aca="false">SUM(K4155:K4178)</f>
        <v>0</v>
      </c>
      <c r="L4154" s="822"/>
      <c r="M4154" s="824"/>
      <c r="N4154" s="824"/>
      <c r="O4154" s="84"/>
      <c r="P4154" s="822" t="n">
        <f aca="false">SUM(P4155:P26103)</f>
        <v>1.15306714441594E+017</v>
      </c>
      <c r="Q4154" s="15" t="s">
        <v>45</v>
      </c>
    </row>
    <row r="4155" customFormat="false" ht="68.65" hidden="false" customHeight="false" outlineLevel="0" collapsed="false">
      <c r="A4155" s="348" t="s">
        <v>1810</v>
      </c>
      <c r="B4155" s="19" t="s">
        <v>729</v>
      </c>
      <c r="C4155" s="91" t="s">
        <v>13331</v>
      </c>
      <c r="D4155" s="91" t="s">
        <v>8766</v>
      </c>
      <c r="E4155" s="91" t="s">
        <v>13332</v>
      </c>
      <c r="F4155" s="91" t="s">
        <v>11765</v>
      </c>
      <c r="G4155" s="91" t="s">
        <v>2950</v>
      </c>
      <c r="H4155" s="91"/>
      <c r="I4155" s="91"/>
      <c r="J4155" s="91"/>
      <c r="K4155" s="91"/>
      <c r="L4155" s="91"/>
      <c r="M4155" s="91"/>
      <c r="N4155" s="91"/>
      <c r="O4155" s="494" t="s">
        <v>13333</v>
      </c>
      <c r="P4155" s="91" t="n">
        <v>1</v>
      </c>
      <c r="Q4155" s="15" t="s">
        <v>45</v>
      </c>
    </row>
    <row r="4156" customFormat="false" ht="68.65" hidden="false" customHeight="false" outlineLevel="0" collapsed="false">
      <c r="A4156" s="429" t="s">
        <v>1814</v>
      </c>
      <c r="B4156" s="91" t="s">
        <v>11426</v>
      </c>
      <c r="C4156" s="451" t="s">
        <v>13334</v>
      </c>
      <c r="D4156" s="91" t="s">
        <v>53</v>
      </c>
      <c r="E4156" s="91" t="s">
        <v>13335</v>
      </c>
      <c r="F4156" s="91" t="s">
        <v>13336</v>
      </c>
      <c r="G4156" s="91" t="s">
        <v>13337</v>
      </c>
      <c r="H4156" s="91"/>
      <c r="I4156" s="91"/>
      <c r="J4156" s="91"/>
      <c r="K4156" s="91"/>
      <c r="L4156" s="91"/>
      <c r="M4156" s="91"/>
      <c r="N4156" s="91"/>
      <c r="O4156" s="828" t="s">
        <v>13338</v>
      </c>
      <c r="P4156" s="797" t="s">
        <v>12507</v>
      </c>
      <c r="Q4156" s="15" t="s">
        <v>45</v>
      </c>
    </row>
    <row r="4157" customFormat="false" ht="28.35" hidden="false" customHeight="false" outlineLevel="0" collapsed="false">
      <c r="A4157" s="429" t="s">
        <v>1819</v>
      </c>
      <c r="B4157" s="242" t="n">
        <v>43413</v>
      </c>
      <c r="C4157" s="91" t="s">
        <v>13339</v>
      </c>
      <c r="D4157" s="91" t="s">
        <v>11567</v>
      </c>
      <c r="E4157" s="91" t="s">
        <v>13340</v>
      </c>
      <c r="F4157" s="91" t="s">
        <v>13341</v>
      </c>
      <c r="G4157" s="91" t="n">
        <v>3100</v>
      </c>
      <c r="H4157" s="91"/>
      <c r="I4157" s="91"/>
      <c r="J4157" s="91"/>
      <c r="K4157" s="91"/>
      <c r="L4157" s="91"/>
      <c r="M4157" s="91" t="s">
        <v>13342</v>
      </c>
      <c r="N4157" s="242" t="n">
        <v>43393</v>
      </c>
      <c r="O4157" s="660" t="s">
        <v>10478</v>
      </c>
      <c r="P4157" s="91" t="n">
        <v>1</v>
      </c>
      <c r="Q4157" s="15" t="s">
        <v>45</v>
      </c>
    </row>
    <row r="4158" customFormat="false" ht="28.35" hidden="false" customHeight="false" outlineLevel="0" collapsed="false">
      <c r="A4158" s="429" t="s">
        <v>1673</v>
      </c>
      <c r="B4158" s="91" t="s">
        <v>13343</v>
      </c>
      <c r="C4158" s="349" t="s">
        <v>13344</v>
      </c>
      <c r="D4158" s="91" t="s">
        <v>11567</v>
      </c>
      <c r="E4158" s="91" t="s">
        <v>13345</v>
      </c>
      <c r="F4158" s="91" t="s">
        <v>13346</v>
      </c>
      <c r="G4158" s="91" t="n">
        <v>4200</v>
      </c>
      <c r="H4158" s="91"/>
      <c r="I4158" s="91"/>
      <c r="J4158" s="91"/>
      <c r="K4158" s="91"/>
      <c r="L4158" s="91"/>
      <c r="M4158" s="91" t="s">
        <v>13347</v>
      </c>
      <c r="N4158" s="242" t="n">
        <v>43394</v>
      </c>
      <c r="O4158" s="660" t="s">
        <v>10478</v>
      </c>
      <c r="P4158" s="91" t="n">
        <v>1</v>
      </c>
      <c r="Q4158" s="15" t="s">
        <v>45</v>
      </c>
    </row>
    <row r="4159" customFormat="false" ht="28.35" hidden="false" customHeight="false" outlineLevel="0" collapsed="false">
      <c r="A4159" s="429" t="s">
        <v>1678</v>
      </c>
      <c r="B4159" s="91" t="s">
        <v>3448</v>
      </c>
      <c r="C4159" s="451" t="s">
        <v>13348</v>
      </c>
      <c r="D4159" s="91" t="s">
        <v>53</v>
      </c>
      <c r="E4159" s="91" t="s">
        <v>13349</v>
      </c>
      <c r="F4159" s="91"/>
      <c r="G4159" s="91"/>
      <c r="H4159" s="91"/>
      <c r="I4159" s="91"/>
      <c r="J4159" s="91"/>
      <c r="K4159" s="91"/>
      <c r="L4159" s="91"/>
      <c r="M4159" s="91"/>
      <c r="N4159" s="91"/>
      <c r="O4159" s="829" t="s">
        <v>771</v>
      </c>
      <c r="P4159" s="91" t="n">
        <v>1</v>
      </c>
      <c r="Q4159" s="15" t="s">
        <v>45</v>
      </c>
    </row>
    <row r="4160" customFormat="false" ht="64.9" hidden="false" customHeight="false" outlineLevel="0" collapsed="false">
      <c r="A4160" s="429" t="s">
        <v>1732</v>
      </c>
      <c r="B4160" s="99" t="n">
        <v>43110</v>
      </c>
      <c r="C4160" s="91" t="s">
        <v>13350</v>
      </c>
      <c r="D4160" s="91" t="s">
        <v>11567</v>
      </c>
      <c r="E4160" s="91" t="s">
        <v>13351</v>
      </c>
      <c r="F4160" s="91" t="s">
        <v>13083</v>
      </c>
      <c r="G4160" s="91" t="s">
        <v>933</v>
      </c>
      <c r="H4160" s="91"/>
      <c r="I4160" s="91"/>
      <c r="J4160" s="91"/>
      <c r="K4160" s="91"/>
      <c r="L4160" s="91"/>
      <c r="M4160" s="91"/>
      <c r="N4160" s="91"/>
      <c r="O4160" s="441" t="s">
        <v>13352</v>
      </c>
      <c r="P4160" s="91" t="n">
        <v>1</v>
      </c>
      <c r="Q4160" s="15" t="s">
        <v>45</v>
      </c>
    </row>
    <row r="4161" customFormat="false" ht="46.25" hidden="false" customHeight="false" outlineLevel="0" collapsed="false">
      <c r="A4161" s="429" t="s">
        <v>1833</v>
      </c>
      <c r="B4161" s="91" t="s">
        <v>1483</v>
      </c>
      <c r="C4161" s="91" t="s">
        <v>13353</v>
      </c>
      <c r="D4161" s="91" t="s">
        <v>53</v>
      </c>
      <c r="E4161" s="91" t="s">
        <v>13354</v>
      </c>
      <c r="F4161" s="91" t="s">
        <v>13355</v>
      </c>
      <c r="G4161" s="91" t="n">
        <v>5000</v>
      </c>
      <c r="H4161" s="91"/>
      <c r="I4161" s="91"/>
      <c r="J4161" s="91"/>
      <c r="K4161" s="91"/>
      <c r="L4161" s="91"/>
      <c r="M4161" s="91" t="s">
        <v>13356</v>
      </c>
      <c r="N4161" s="242" t="n">
        <v>43392</v>
      </c>
      <c r="O4161" s="660" t="s">
        <v>13357</v>
      </c>
      <c r="P4161" s="91" t="n">
        <v>1</v>
      </c>
      <c r="Q4161" s="15" t="s">
        <v>45</v>
      </c>
    </row>
    <row r="4162" customFormat="false" ht="28.35" hidden="false" customHeight="false" outlineLevel="0" collapsed="false">
      <c r="A4162" s="429" t="s">
        <v>1839</v>
      </c>
      <c r="B4162" s="91" t="s">
        <v>453</v>
      </c>
      <c r="C4162" s="91" t="s">
        <v>13358</v>
      </c>
      <c r="D4162" s="91" t="s">
        <v>476</v>
      </c>
      <c r="E4162" s="100"/>
      <c r="F4162" s="91"/>
      <c r="G4162" s="91"/>
      <c r="H4162" s="91"/>
      <c r="I4162" s="91"/>
      <c r="J4162" s="91"/>
      <c r="K4162" s="91"/>
      <c r="L4162" s="91"/>
      <c r="M4162" s="91"/>
      <c r="N4162" s="91"/>
      <c r="O4162" s="460" t="s">
        <v>13359</v>
      </c>
      <c r="P4162" s="91" t="n">
        <v>1</v>
      </c>
      <c r="Q4162" s="15" t="s">
        <v>45</v>
      </c>
    </row>
    <row r="4163" customFormat="false" ht="28.35" hidden="false" customHeight="false" outlineLevel="0" collapsed="false">
      <c r="A4163" s="429" t="s">
        <v>1746</v>
      </c>
      <c r="B4163" s="91" t="s">
        <v>2630</v>
      </c>
      <c r="C4163" s="91" t="s">
        <v>13360</v>
      </c>
      <c r="D4163" s="91" t="s">
        <v>11567</v>
      </c>
      <c r="E4163" s="91" t="s">
        <v>13361</v>
      </c>
      <c r="F4163" s="91" t="s">
        <v>10490</v>
      </c>
      <c r="G4163" s="91" t="n">
        <v>4300</v>
      </c>
      <c r="H4163" s="91"/>
      <c r="I4163" s="91"/>
      <c r="J4163" s="91"/>
      <c r="K4163" s="91"/>
      <c r="L4163" s="91"/>
      <c r="M4163" s="91" t="s">
        <v>13362</v>
      </c>
      <c r="N4163" s="242" t="n">
        <v>43393</v>
      </c>
      <c r="O4163" s="660" t="s">
        <v>10478</v>
      </c>
      <c r="P4163" s="91" t="n">
        <v>1</v>
      </c>
      <c r="Q4163" s="15" t="s">
        <v>45</v>
      </c>
    </row>
    <row r="4164" customFormat="false" ht="68.65" hidden="false" customHeight="false" outlineLevel="0" collapsed="false">
      <c r="A4164" s="429" t="s">
        <v>1696</v>
      </c>
      <c r="B4164" s="91" t="s">
        <v>113</v>
      </c>
      <c r="C4164" s="91" t="s">
        <v>13363</v>
      </c>
      <c r="D4164" s="91" t="s">
        <v>53</v>
      </c>
      <c r="E4164" s="91" t="s">
        <v>13364</v>
      </c>
      <c r="F4164" s="91" t="s">
        <v>13365</v>
      </c>
      <c r="G4164" s="91" t="s">
        <v>1075</v>
      </c>
      <c r="H4164" s="91"/>
      <c r="I4164" s="91"/>
      <c r="J4164" s="91"/>
      <c r="K4164" s="91"/>
      <c r="L4164" s="91"/>
      <c r="M4164" s="91"/>
      <c r="N4164" s="91"/>
      <c r="O4164" s="460" t="s">
        <v>13366</v>
      </c>
      <c r="P4164" s="91" t="n">
        <v>1</v>
      </c>
      <c r="Q4164" s="15" t="s">
        <v>45</v>
      </c>
    </row>
    <row r="4165" customFormat="false" ht="82.05" hidden="false" customHeight="false" outlineLevel="0" collapsed="false">
      <c r="A4165" s="429" t="s">
        <v>1758</v>
      </c>
      <c r="B4165" s="91" t="s">
        <v>9990</v>
      </c>
      <c r="C4165" s="451" t="s">
        <v>13367</v>
      </c>
      <c r="D4165" s="91" t="s">
        <v>53</v>
      </c>
      <c r="E4165" s="91" t="s">
        <v>13368</v>
      </c>
      <c r="F4165" s="91" t="s">
        <v>13369</v>
      </c>
      <c r="G4165" s="91" t="n">
        <v>2700</v>
      </c>
      <c r="H4165" s="91"/>
      <c r="I4165" s="91"/>
      <c r="J4165" s="91"/>
      <c r="K4165" s="91"/>
      <c r="L4165" s="91"/>
      <c r="M4165" s="91" t="s">
        <v>13370</v>
      </c>
      <c r="N4165" s="242" t="n">
        <v>43393</v>
      </c>
      <c r="O4165" s="660" t="s">
        <v>10478</v>
      </c>
      <c r="P4165" s="91" t="n">
        <v>1</v>
      </c>
      <c r="Q4165" s="15" t="s">
        <v>45</v>
      </c>
    </row>
    <row r="4166" customFormat="false" ht="116.4" hidden="false" customHeight="false" outlineLevel="0" collapsed="false">
      <c r="A4166" s="429" t="s">
        <v>1761</v>
      </c>
      <c r="B4166" s="99" t="n">
        <v>43354</v>
      </c>
      <c r="C4166" s="91" t="s">
        <v>13371</v>
      </c>
      <c r="D4166" s="91" t="s">
        <v>11567</v>
      </c>
      <c r="E4166" s="91" t="s">
        <v>13372</v>
      </c>
      <c r="F4166" s="91" t="s">
        <v>11868</v>
      </c>
      <c r="G4166" s="91" t="s">
        <v>4928</v>
      </c>
      <c r="H4166" s="91"/>
      <c r="I4166" s="91"/>
      <c r="J4166" s="91"/>
      <c r="K4166" s="91"/>
      <c r="L4166" s="91"/>
      <c r="M4166" s="91"/>
      <c r="N4166" s="91"/>
      <c r="O4166" s="426" t="s">
        <v>13373</v>
      </c>
      <c r="P4166" s="91" t="n">
        <v>1</v>
      </c>
      <c r="Q4166" s="15" t="s">
        <v>45</v>
      </c>
    </row>
    <row r="4167" customFormat="false" ht="28.35" hidden="false" customHeight="false" outlineLevel="0" collapsed="false">
      <c r="A4167" s="429" t="s">
        <v>1765</v>
      </c>
      <c r="B4167" s="91" t="s">
        <v>1632</v>
      </c>
      <c r="C4167" s="91" t="s">
        <v>13374</v>
      </c>
      <c r="D4167" s="91" t="s">
        <v>11567</v>
      </c>
      <c r="E4167" s="91" t="s">
        <v>13375</v>
      </c>
      <c r="F4167" s="91" t="s">
        <v>13376</v>
      </c>
      <c r="G4167" s="91" t="n">
        <v>6100</v>
      </c>
      <c r="H4167" s="91"/>
      <c r="I4167" s="91"/>
      <c r="J4167" s="91"/>
      <c r="K4167" s="91"/>
      <c r="L4167" s="91"/>
      <c r="M4167" s="91" t="s">
        <v>13377</v>
      </c>
      <c r="N4167" s="242" t="n">
        <v>43393</v>
      </c>
      <c r="O4167" s="660" t="s">
        <v>10478</v>
      </c>
      <c r="P4167" s="91" t="n">
        <v>1</v>
      </c>
      <c r="Q4167" s="15" t="s">
        <v>45</v>
      </c>
    </row>
    <row r="4168" customFormat="false" ht="28.35" hidden="false" customHeight="false" outlineLevel="0" collapsed="false">
      <c r="A4168" s="91" t="s">
        <v>13378</v>
      </c>
      <c r="B4168" s="91" t="s">
        <v>4963</v>
      </c>
      <c r="C4168" s="91" t="s">
        <v>13379</v>
      </c>
      <c r="D4168" s="91" t="s">
        <v>476</v>
      </c>
      <c r="E4168" s="91" t="s">
        <v>13380</v>
      </c>
      <c r="F4168" s="91" t="s">
        <v>7522</v>
      </c>
      <c r="G4168" s="91" t="n">
        <v>4000</v>
      </c>
      <c r="H4168" s="91"/>
      <c r="I4168" s="91"/>
      <c r="J4168" s="91"/>
      <c r="K4168" s="91"/>
      <c r="L4168" s="91"/>
      <c r="M4168" s="91" t="s">
        <v>13381</v>
      </c>
      <c r="N4168" s="242" t="n">
        <v>43392</v>
      </c>
      <c r="O4168" s="660" t="s">
        <v>10478</v>
      </c>
      <c r="P4168" s="91" t="n">
        <v>1</v>
      </c>
      <c r="Q4168" s="15" t="s">
        <v>45</v>
      </c>
    </row>
    <row r="4169" customFormat="false" ht="28.35" hidden="false" customHeight="false" outlineLevel="0" collapsed="false">
      <c r="A4169" s="429" t="s">
        <v>4300</v>
      </c>
      <c r="B4169" s="99" t="n">
        <v>43293</v>
      </c>
      <c r="C4169" s="91" t="s">
        <v>13382</v>
      </c>
      <c r="D4169" s="91" t="s">
        <v>11567</v>
      </c>
      <c r="E4169" s="91" t="s">
        <v>13383</v>
      </c>
      <c r="F4169" s="91" t="s">
        <v>13047</v>
      </c>
      <c r="G4169" s="91" t="n">
        <v>4100</v>
      </c>
      <c r="H4169" s="91"/>
      <c r="I4169" s="91"/>
      <c r="J4169" s="91"/>
      <c r="K4169" s="91"/>
      <c r="L4169" s="91"/>
      <c r="M4169" s="91" t="s">
        <v>13384</v>
      </c>
      <c r="N4169" s="242" t="n">
        <v>43393</v>
      </c>
      <c r="O4169" s="660" t="s">
        <v>10478</v>
      </c>
      <c r="P4169" s="91" t="n">
        <v>1</v>
      </c>
      <c r="Q4169" s="15" t="s">
        <v>45</v>
      </c>
    </row>
    <row r="4170" customFormat="false" ht="109.7" hidden="false" customHeight="false" outlineLevel="0" collapsed="false">
      <c r="A4170" s="429" t="s">
        <v>4304</v>
      </c>
      <c r="B4170" s="91" t="s">
        <v>122</v>
      </c>
      <c r="C4170" s="91" t="s">
        <v>13385</v>
      </c>
      <c r="D4170" s="91" t="s">
        <v>53</v>
      </c>
      <c r="E4170" s="91" t="s">
        <v>13386</v>
      </c>
      <c r="F4170" s="91" t="s">
        <v>48</v>
      </c>
      <c r="G4170" s="91" t="s">
        <v>139</v>
      </c>
      <c r="H4170" s="91"/>
      <c r="I4170" s="91"/>
      <c r="J4170" s="91"/>
      <c r="K4170" s="91"/>
      <c r="L4170" s="91"/>
      <c r="M4170" s="91"/>
      <c r="N4170" s="91"/>
      <c r="O4170" s="619" t="s">
        <v>13387</v>
      </c>
      <c r="P4170" s="91" t="n">
        <v>1</v>
      </c>
      <c r="Q4170" s="15" t="s">
        <v>45</v>
      </c>
    </row>
    <row r="4171" customFormat="false" ht="28.35" hidden="false" customHeight="false" outlineLevel="0" collapsed="false">
      <c r="A4171" s="429" t="s">
        <v>4309</v>
      </c>
      <c r="B4171" s="91" t="s">
        <v>13388</v>
      </c>
      <c r="C4171" s="91" t="s">
        <v>13389</v>
      </c>
      <c r="D4171" s="91" t="s">
        <v>476</v>
      </c>
      <c r="E4171" s="91" t="s">
        <v>13390</v>
      </c>
      <c r="F4171" s="91" t="s">
        <v>13391</v>
      </c>
      <c r="G4171" s="91" t="n">
        <v>4700</v>
      </c>
      <c r="H4171" s="91"/>
      <c r="I4171" s="91"/>
      <c r="J4171" s="91"/>
      <c r="K4171" s="91"/>
      <c r="L4171" s="91"/>
      <c r="M4171" s="91" t="s">
        <v>13392</v>
      </c>
      <c r="N4171" s="242" t="n">
        <v>43393</v>
      </c>
      <c r="O4171" s="660" t="s">
        <v>10478</v>
      </c>
      <c r="P4171" s="91" t="n">
        <v>1</v>
      </c>
      <c r="Q4171" s="15" t="s">
        <v>45</v>
      </c>
    </row>
    <row r="4172" customFormat="false" ht="88.05" hidden="false" customHeight="false" outlineLevel="0" collapsed="false">
      <c r="A4172" s="429" t="s">
        <v>1781</v>
      </c>
      <c r="B4172" s="91" t="s">
        <v>154</v>
      </c>
      <c r="C4172" s="91" t="s">
        <v>13393</v>
      </c>
      <c r="D4172" s="91" t="s">
        <v>53</v>
      </c>
      <c r="E4172" s="91" t="s">
        <v>13394</v>
      </c>
      <c r="F4172" s="91"/>
      <c r="G4172" s="91"/>
      <c r="H4172" s="91"/>
      <c r="I4172" s="91"/>
      <c r="J4172" s="91"/>
      <c r="K4172" s="91"/>
      <c r="L4172" s="91"/>
      <c r="M4172" s="91"/>
      <c r="N4172" s="91"/>
      <c r="O4172" s="715" t="s">
        <v>13395</v>
      </c>
      <c r="P4172" s="91" t="n">
        <v>1</v>
      </c>
      <c r="Q4172" s="15" t="s">
        <v>45</v>
      </c>
    </row>
    <row r="4173" customFormat="false" ht="88.05" hidden="false" customHeight="false" outlineLevel="0" collapsed="false">
      <c r="A4173" s="429" t="s">
        <v>1914</v>
      </c>
      <c r="B4173" s="91" t="s">
        <v>983</v>
      </c>
      <c r="C4173" s="91" t="s">
        <v>13396</v>
      </c>
      <c r="D4173" s="91" t="s">
        <v>53</v>
      </c>
      <c r="E4173" s="91" t="s">
        <v>13397</v>
      </c>
      <c r="F4173" s="91" t="s">
        <v>13398</v>
      </c>
      <c r="G4173" s="91"/>
      <c r="H4173" s="91"/>
      <c r="I4173" s="91"/>
      <c r="J4173" s="91"/>
      <c r="K4173" s="91"/>
      <c r="L4173" s="91"/>
      <c r="M4173" s="91"/>
      <c r="N4173" s="91"/>
      <c r="O4173" s="715" t="s">
        <v>13399</v>
      </c>
      <c r="P4173" s="91" t="n">
        <v>1</v>
      </c>
      <c r="Q4173" s="15" t="s">
        <v>45</v>
      </c>
    </row>
    <row r="4174" customFormat="false" ht="28.35" hidden="false" customHeight="false" outlineLevel="0" collapsed="false">
      <c r="A4174" s="429" t="s">
        <v>1917</v>
      </c>
      <c r="B4174" s="91" t="s">
        <v>5224</v>
      </c>
      <c r="C4174" s="91" t="s">
        <v>13400</v>
      </c>
      <c r="D4174" s="91" t="s">
        <v>11567</v>
      </c>
      <c r="E4174" s="91" t="s">
        <v>13401</v>
      </c>
      <c r="F4174" s="91" t="s">
        <v>13402</v>
      </c>
      <c r="G4174" s="91" t="s">
        <v>614</v>
      </c>
      <c r="H4174" s="91"/>
      <c r="I4174" s="91"/>
      <c r="J4174" s="91"/>
      <c r="K4174" s="91"/>
      <c r="L4174" s="91"/>
      <c r="M4174" s="91"/>
      <c r="N4174" s="242"/>
      <c r="O4174" s="479" t="s">
        <v>13403</v>
      </c>
      <c r="P4174" s="91" t="n">
        <v>1</v>
      </c>
      <c r="Q4174" s="15" t="s">
        <v>45</v>
      </c>
    </row>
    <row r="4175" customFormat="false" ht="109.7" hidden="false" customHeight="false" outlineLevel="0" collapsed="false">
      <c r="A4175" s="429" t="s">
        <v>3008</v>
      </c>
      <c r="B4175" s="91" t="s">
        <v>708</v>
      </c>
      <c r="C4175" s="91" t="s">
        <v>13404</v>
      </c>
      <c r="D4175" s="91" t="s">
        <v>53</v>
      </c>
      <c r="E4175" s="91" t="s">
        <v>13405</v>
      </c>
      <c r="F4175" s="91" t="s">
        <v>5574</v>
      </c>
      <c r="G4175" s="91" t="s">
        <v>569</v>
      </c>
      <c r="H4175" s="91"/>
      <c r="I4175" s="91"/>
      <c r="J4175" s="91"/>
      <c r="K4175" s="91"/>
      <c r="L4175" s="91"/>
      <c r="M4175" s="91"/>
      <c r="N4175" s="91"/>
      <c r="O4175" s="338" t="s">
        <v>13406</v>
      </c>
      <c r="P4175" s="91" t="n">
        <v>1</v>
      </c>
      <c r="Q4175" s="15" t="s">
        <v>45</v>
      </c>
    </row>
    <row r="4176" customFormat="false" ht="28.35" hidden="false" customHeight="false" outlineLevel="0" collapsed="false">
      <c r="A4176" s="429" t="s">
        <v>3012</v>
      </c>
      <c r="B4176" s="91" t="s">
        <v>13407</v>
      </c>
      <c r="C4176" s="91" t="s">
        <v>13408</v>
      </c>
      <c r="D4176" s="91" t="s">
        <v>11567</v>
      </c>
      <c r="E4176" s="91" t="s">
        <v>13409</v>
      </c>
      <c r="F4176" s="91"/>
      <c r="G4176" s="91" t="n">
        <v>8800</v>
      </c>
      <c r="H4176" s="91"/>
      <c r="I4176" s="91"/>
      <c r="J4176" s="91"/>
      <c r="K4176" s="91"/>
      <c r="L4176" s="91"/>
      <c r="M4176" s="91"/>
      <c r="N4176" s="91"/>
      <c r="O4176" s="660" t="s">
        <v>13410</v>
      </c>
      <c r="P4176" s="91" t="n">
        <v>1</v>
      </c>
      <c r="Q4176" s="15" t="s">
        <v>45</v>
      </c>
    </row>
    <row r="4177" customFormat="false" ht="82.05" hidden="false" customHeight="false" outlineLevel="0" collapsed="false">
      <c r="A4177" s="429" t="s">
        <v>1798</v>
      </c>
      <c r="B4177" s="242" t="n">
        <v>43389</v>
      </c>
      <c r="C4177" s="91" t="s">
        <v>13411</v>
      </c>
      <c r="D4177" s="91" t="s">
        <v>53</v>
      </c>
      <c r="E4177" s="91" t="s">
        <v>13412</v>
      </c>
      <c r="F4177" s="91" t="s">
        <v>102</v>
      </c>
      <c r="G4177" s="91" t="s">
        <v>139</v>
      </c>
      <c r="H4177" s="91"/>
      <c r="I4177" s="91"/>
      <c r="J4177" s="91"/>
      <c r="K4177" s="91"/>
      <c r="L4177" s="91"/>
      <c r="M4177" s="91"/>
      <c r="N4177" s="91"/>
      <c r="O4177" s="830" t="s">
        <v>13413</v>
      </c>
      <c r="P4177" s="91" t="n">
        <v>1</v>
      </c>
      <c r="Q4177" s="15" t="s">
        <v>45</v>
      </c>
    </row>
    <row r="4178" customFormat="false" ht="28.35" hidden="false" customHeight="false" outlineLevel="0" collapsed="false">
      <c r="A4178" s="429" t="s">
        <v>1801</v>
      </c>
      <c r="B4178" s="91" t="s">
        <v>13414</v>
      </c>
      <c r="C4178" s="91" t="s">
        <v>13415</v>
      </c>
      <c r="D4178" s="91" t="s">
        <v>11567</v>
      </c>
      <c r="E4178" s="91" t="s">
        <v>13416</v>
      </c>
      <c r="F4178" s="91" t="s">
        <v>13083</v>
      </c>
      <c r="G4178" s="91" t="s">
        <v>13417</v>
      </c>
      <c r="H4178" s="91"/>
      <c r="I4178" s="91"/>
      <c r="J4178" s="91"/>
      <c r="K4178" s="91"/>
      <c r="L4178" s="91"/>
      <c r="M4178" s="91"/>
      <c r="N4178" s="91"/>
      <c r="O4178" s="244" t="s">
        <v>13418</v>
      </c>
      <c r="P4178" s="91" t="n">
        <v>1</v>
      </c>
      <c r="Q4178" s="15" t="s">
        <v>45</v>
      </c>
    </row>
    <row r="4179" customFormat="false" ht="79.85" hidden="false" customHeight="false" outlineLevel="0" collapsed="false">
      <c r="A4179" s="3" t="s">
        <v>34</v>
      </c>
      <c r="B4179" s="59" t="s">
        <v>1</v>
      </c>
      <c r="C4179" s="4" t="s">
        <v>35</v>
      </c>
      <c r="D4179" s="4" t="s">
        <v>3</v>
      </c>
      <c r="E4179" s="4" t="s">
        <v>1021</v>
      </c>
      <c r="F4179" s="5" t="s">
        <v>10096</v>
      </c>
      <c r="G4179" s="4" t="s">
        <v>38</v>
      </c>
      <c r="H4179" s="6" t="s">
        <v>39</v>
      </c>
      <c r="I4179" s="6"/>
      <c r="J4179" s="6"/>
      <c r="K4179" s="6" t="s">
        <v>40</v>
      </c>
      <c r="L4179" s="6"/>
      <c r="M4179" s="4" t="s">
        <v>41</v>
      </c>
      <c r="N4179" s="6" t="s">
        <v>42</v>
      </c>
      <c r="O4179" s="370" t="s">
        <v>43</v>
      </c>
      <c r="P4179" s="4" t="s">
        <v>44</v>
      </c>
      <c r="Q4179" s="15" t="s">
        <v>45</v>
      </c>
    </row>
    <row r="4180" customFormat="false" ht="15" hidden="false" customHeight="false" outlineLevel="0" collapsed="false">
      <c r="A4180" s="105" t="n">
        <v>43393</v>
      </c>
      <c r="B4180" s="777" t="s">
        <v>403</v>
      </c>
      <c r="C4180" s="84"/>
      <c r="D4180" s="84"/>
      <c r="E4180" s="820"/>
      <c r="F4180" s="821" t="n">
        <f aca="false">G4180+H4180+K4180</f>
        <v>26350</v>
      </c>
      <c r="G4180" s="822" t="n">
        <f aca="false">SUM(G4181:G4187)</f>
        <v>8000</v>
      </c>
      <c r="H4180" s="823" t="n">
        <f aca="false">SUM(H4181:H4187)</f>
        <v>0</v>
      </c>
      <c r="I4180" s="822"/>
      <c r="J4180" s="822"/>
      <c r="K4180" s="822" t="n">
        <f aca="false">SUM(K4181:K4187)</f>
        <v>18350</v>
      </c>
      <c r="L4180" s="822"/>
      <c r="M4180" s="824"/>
      <c r="N4180" s="824"/>
      <c r="O4180" s="84"/>
      <c r="P4180" s="822" t="n">
        <f aca="false">SUM(P4181:P27086)</f>
        <v>57653357220797100</v>
      </c>
      <c r="Q4180" s="15" t="s">
        <v>45</v>
      </c>
    </row>
    <row r="4181" customFormat="false" ht="22.35" hidden="false" customHeight="false" outlineLevel="0" collapsed="false">
      <c r="A4181" s="825" t="s">
        <v>2060</v>
      </c>
      <c r="B4181" s="242" t="n">
        <v>43383</v>
      </c>
      <c r="C4181" s="91" t="s">
        <v>13419</v>
      </c>
      <c r="D4181" s="91" t="s">
        <v>8766</v>
      </c>
      <c r="E4181" s="91" t="s">
        <v>13420</v>
      </c>
      <c r="F4181" s="91" t="s">
        <v>13421</v>
      </c>
      <c r="G4181" s="91"/>
      <c r="H4181" s="91"/>
      <c r="I4181" s="91"/>
      <c r="J4181" s="91"/>
      <c r="K4181" s="91" t="n">
        <v>2650</v>
      </c>
      <c r="L4181" s="91"/>
      <c r="M4181" s="91" t="s">
        <v>13422</v>
      </c>
      <c r="N4181" s="831" t="n">
        <v>43393</v>
      </c>
      <c r="O4181" s="660" t="s">
        <v>10478</v>
      </c>
      <c r="P4181" s="91" t="n">
        <v>1</v>
      </c>
      <c r="Q4181" s="15" t="s">
        <v>45</v>
      </c>
    </row>
    <row r="4182" customFormat="false" ht="14.9" hidden="false" customHeight="false" outlineLevel="0" collapsed="false">
      <c r="A4182" s="348" t="s">
        <v>1814</v>
      </c>
      <c r="B4182" s="91" t="s">
        <v>4512</v>
      </c>
      <c r="C4182" s="91" t="s">
        <v>13423</v>
      </c>
      <c r="D4182" s="91" t="s">
        <v>11567</v>
      </c>
      <c r="E4182" s="91" t="s">
        <v>13424</v>
      </c>
      <c r="F4182" s="91" t="s">
        <v>13425</v>
      </c>
      <c r="G4182" s="91" t="s">
        <v>629</v>
      </c>
      <c r="H4182" s="91"/>
      <c r="I4182" s="91"/>
      <c r="J4182" s="91"/>
      <c r="K4182" s="91"/>
      <c r="L4182" s="91"/>
      <c r="M4182" s="91"/>
      <c r="N4182" s="91"/>
      <c r="O4182" s="137" t="s">
        <v>13426</v>
      </c>
      <c r="P4182" s="91" t="n">
        <v>1</v>
      </c>
      <c r="Q4182" s="15" t="s">
        <v>45</v>
      </c>
    </row>
    <row r="4183" customFormat="false" ht="28.35" hidden="false" customHeight="false" outlineLevel="0" collapsed="false">
      <c r="A4183" s="825" t="s">
        <v>2629</v>
      </c>
      <c r="B4183" s="91" t="s">
        <v>66</v>
      </c>
      <c r="C4183" s="91" t="s">
        <v>13427</v>
      </c>
      <c r="D4183" s="91" t="s">
        <v>11567</v>
      </c>
      <c r="E4183" s="91" t="s">
        <v>13428</v>
      </c>
      <c r="F4183" s="91" t="s">
        <v>13429</v>
      </c>
      <c r="G4183" s="91" t="n">
        <v>8000</v>
      </c>
      <c r="H4183" s="91"/>
      <c r="I4183" s="91"/>
      <c r="J4183" s="91"/>
      <c r="K4183" s="91"/>
      <c r="L4183" s="91"/>
      <c r="M4183" s="91" t="s">
        <v>13430</v>
      </c>
      <c r="N4183" s="242" t="n">
        <v>43393</v>
      </c>
      <c r="O4183" s="660" t="s">
        <v>10478</v>
      </c>
      <c r="P4183" s="91" t="n">
        <v>1</v>
      </c>
      <c r="Q4183" s="15" t="s">
        <v>45</v>
      </c>
    </row>
    <row r="4184" customFormat="false" ht="28.35" hidden="false" customHeight="false" outlineLevel="0" collapsed="false">
      <c r="A4184" s="825" t="s">
        <v>2235</v>
      </c>
      <c r="B4184" s="91" t="s">
        <v>13431</v>
      </c>
      <c r="C4184" s="91" t="s">
        <v>13432</v>
      </c>
      <c r="D4184" s="91" t="s">
        <v>11567</v>
      </c>
      <c r="E4184" s="91" t="s">
        <v>13433</v>
      </c>
      <c r="F4184" s="91" t="s">
        <v>102</v>
      </c>
      <c r="G4184" s="91" t="s">
        <v>5533</v>
      </c>
      <c r="H4184" s="91"/>
      <c r="I4184" s="91"/>
      <c r="J4184" s="91"/>
      <c r="K4184" s="91"/>
      <c r="L4184" s="91"/>
      <c r="M4184" s="91"/>
      <c r="N4184" s="91"/>
      <c r="O4184" s="297" t="s">
        <v>13434</v>
      </c>
      <c r="P4184" s="91" t="n">
        <v>1</v>
      </c>
      <c r="Q4184" s="15" t="s">
        <v>45</v>
      </c>
    </row>
    <row r="4185" customFormat="false" ht="28.35" hidden="false" customHeight="false" outlineLevel="0" collapsed="false">
      <c r="A4185" s="348" t="s">
        <v>1678</v>
      </c>
      <c r="B4185" s="91" t="s">
        <v>154</v>
      </c>
      <c r="C4185" s="91" t="s">
        <v>13279</v>
      </c>
      <c r="D4185" s="91" t="s">
        <v>11567</v>
      </c>
      <c r="E4185" s="91" t="s">
        <v>13435</v>
      </c>
      <c r="F4185" s="91" t="s">
        <v>13429</v>
      </c>
      <c r="G4185" s="91" t="s">
        <v>7436</v>
      </c>
      <c r="H4185" s="91"/>
      <c r="I4185" s="91"/>
      <c r="J4185" s="91"/>
      <c r="K4185" s="91"/>
      <c r="L4185" s="91"/>
      <c r="M4185" s="91" t="s">
        <v>13436</v>
      </c>
      <c r="N4185" s="91"/>
      <c r="O4185" s="282" t="s">
        <v>13107</v>
      </c>
      <c r="P4185" s="91" t="n">
        <v>1</v>
      </c>
      <c r="Q4185" s="15" t="s">
        <v>45</v>
      </c>
    </row>
    <row r="4186" customFormat="false" ht="28.35" hidden="false" customHeight="false" outlineLevel="0" collapsed="false">
      <c r="A4186" s="348" t="s">
        <v>1732</v>
      </c>
      <c r="B4186" s="91" t="s">
        <v>13437</v>
      </c>
      <c r="C4186" s="91" t="s">
        <v>13438</v>
      </c>
      <c r="D4186" s="91" t="s">
        <v>11567</v>
      </c>
      <c r="E4186" s="91" t="s">
        <v>13439</v>
      </c>
      <c r="F4186" s="91"/>
      <c r="G4186" s="91"/>
      <c r="H4186" s="91"/>
      <c r="I4186" s="91"/>
      <c r="J4186" s="91"/>
      <c r="K4186" s="91" t="n">
        <v>15700</v>
      </c>
      <c r="L4186" s="91"/>
      <c r="M4186" s="832" t="s">
        <v>13436</v>
      </c>
      <c r="N4186" s="91"/>
      <c r="O4186" s="414" t="s">
        <v>13440</v>
      </c>
      <c r="P4186" s="91" t="n">
        <v>1</v>
      </c>
      <c r="Q4186" s="15" t="s">
        <v>45</v>
      </c>
    </row>
    <row r="4187" customFormat="false" ht="14.9" hidden="false" customHeight="false" outlineLevel="0" collapsed="false">
      <c r="A4187" s="91"/>
      <c r="B4187" s="91"/>
      <c r="C4187" s="91"/>
      <c r="D4187" s="91"/>
      <c r="E4187" s="91"/>
      <c r="F4187" s="91"/>
      <c r="G4187" s="91"/>
      <c r="H4187" s="91"/>
      <c r="I4187" s="91"/>
      <c r="J4187" s="91"/>
      <c r="K4187" s="91"/>
      <c r="L4187" s="91"/>
      <c r="M4187" s="91"/>
      <c r="N4187" s="91"/>
      <c r="O4187" s="91"/>
      <c r="P4187" s="91" t="n">
        <v>1</v>
      </c>
      <c r="Q4187" s="15" t="s">
        <v>45</v>
      </c>
    </row>
    <row r="4188" customFormat="false" ht="79.85" hidden="false" customHeight="false" outlineLevel="0" collapsed="false">
      <c r="A4188" s="3" t="s">
        <v>34</v>
      </c>
      <c r="B4188" s="59" t="s">
        <v>1</v>
      </c>
      <c r="C4188" s="4" t="s">
        <v>35</v>
      </c>
      <c r="D4188" s="4" t="s">
        <v>3</v>
      </c>
      <c r="E4188" s="4" t="s">
        <v>1021</v>
      </c>
      <c r="F4188" s="5" t="s">
        <v>10096</v>
      </c>
      <c r="G4188" s="4" t="s">
        <v>38</v>
      </c>
      <c r="H4188" s="6" t="s">
        <v>39</v>
      </c>
      <c r="I4188" s="6"/>
      <c r="J4188" s="6"/>
      <c r="K4188" s="6" t="s">
        <v>40</v>
      </c>
      <c r="L4188" s="6"/>
      <c r="M4188" s="4" t="s">
        <v>41</v>
      </c>
      <c r="N4188" s="6" t="s">
        <v>42</v>
      </c>
      <c r="O4188" s="370" t="s">
        <v>43</v>
      </c>
      <c r="P4188" s="4" t="s">
        <v>44</v>
      </c>
      <c r="Q4188" s="15" t="s">
        <v>45</v>
      </c>
    </row>
    <row r="4189" customFormat="false" ht="15" hidden="false" customHeight="false" outlineLevel="0" collapsed="false">
      <c r="A4189" s="105" t="n">
        <v>43395</v>
      </c>
      <c r="B4189" s="777" t="s">
        <v>422</v>
      </c>
      <c r="C4189" s="84"/>
      <c r="D4189" s="84"/>
      <c r="E4189" s="820"/>
      <c r="F4189" s="821" t="n">
        <f aca="false">G4189+H4189+K4189</f>
        <v>60400</v>
      </c>
      <c r="G4189" s="822" t="n">
        <f aca="false">SUM(G4190:G4219)</f>
        <v>32400</v>
      </c>
      <c r="H4189" s="823" t="n">
        <f aca="false">SUM(H4190:H4219)</f>
        <v>28000</v>
      </c>
      <c r="I4189" s="822"/>
      <c r="J4189" s="822"/>
      <c r="K4189" s="822" t="n">
        <f aca="false">SUM(K4190:K4216)</f>
        <v>0</v>
      </c>
      <c r="L4189" s="822"/>
      <c r="M4189" s="824"/>
      <c r="N4189" s="824"/>
      <c r="O4189" s="84"/>
      <c r="P4189" s="822" t="n">
        <f aca="false">SUM(P4190:P26138)</f>
        <v>28826678610398500</v>
      </c>
      <c r="Q4189" s="15" t="s">
        <v>45</v>
      </c>
    </row>
    <row r="4190" customFormat="false" ht="41.75" hidden="false" customHeight="false" outlineLevel="0" collapsed="false">
      <c r="A4190" s="825" t="s">
        <v>2060</v>
      </c>
      <c r="B4190" s="91" t="s">
        <v>13441</v>
      </c>
      <c r="C4190" s="91" t="s">
        <v>13442</v>
      </c>
      <c r="D4190" s="91" t="s">
        <v>11567</v>
      </c>
      <c r="E4190" s="91" t="s">
        <v>13443</v>
      </c>
      <c r="F4190" s="91" t="s">
        <v>13444</v>
      </c>
      <c r="G4190" s="91" t="s">
        <v>282</v>
      </c>
      <c r="H4190" s="91"/>
      <c r="I4190" s="91"/>
      <c r="J4190" s="91"/>
      <c r="K4190" s="91"/>
      <c r="L4190" s="91"/>
      <c r="M4190" s="91"/>
      <c r="N4190" s="91"/>
      <c r="O4190" s="660" t="s">
        <v>13445</v>
      </c>
      <c r="P4190" s="91" t="n">
        <v>1</v>
      </c>
      <c r="Q4190" s="15" t="s">
        <v>45</v>
      </c>
    </row>
    <row r="4191" customFormat="false" ht="55.2" hidden="false" customHeight="false" outlineLevel="0" collapsed="false">
      <c r="A4191" s="429" t="s">
        <v>1814</v>
      </c>
      <c r="B4191" s="91" t="s">
        <v>13446</v>
      </c>
      <c r="C4191" s="91" t="s">
        <v>13447</v>
      </c>
      <c r="D4191" s="91" t="s">
        <v>11567</v>
      </c>
      <c r="E4191" s="91" t="s">
        <v>13448</v>
      </c>
      <c r="F4191" s="91" t="s">
        <v>13449</v>
      </c>
      <c r="G4191" s="91" t="n">
        <v>4900</v>
      </c>
      <c r="H4191" s="91"/>
      <c r="I4191" s="91"/>
      <c r="J4191" s="91"/>
      <c r="K4191" s="91"/>
      <c r="L4191" s="91"/>
      <c r="M4191" s="91" t="s">
        <v>13450</v>
      </c>
      <c r="N4191" s="242" t="n">
        <v>43400</v>
      </c>
      <c r="O4191" s="660" t="s">
        <v>10478</v>
      </c>
      <c r="P4191" s="91" t="n">
        <v>1</v>
      </c>
      <c r="Q4191" s="15" t="s">
        <v>45</v>
      </c>
    </row>
    <row r="4192" customFormat="false" ht="41.75" hidden="false" customHeight="false" outlineLevel="0" collapsed="false">
      <c r="A4192" s="429" t="s">
        <v>1819</v>
      </c>
      <c r="B4192" s="99" t="n">
        <v>43200</v>
      </c>
      <c r="C4192" s="91" t="s">
        <v>13451</v>
      </c>
      <c r="D4192" s="91" t="s">
        <v>476</v>
      </c>
      <c r="E4192" s="91" t="s">
        <v>13452</v>
      </c>
      <c r="F4192" s="91" t="s">
        <v>13453</v>
      </c>
      <c r="G4192" s="91" t="s">
        <v>328</v>
      </c>
      <c r="H4192" s="91"/>
      <c r="I4192" s="91"/>
      <c r="J4192" s="91"/>
      <c r="K4192" s="91"/>
      <c r="L4192" s="91"/>
      <c r="M4192" s="91"/>
      <c r="N4192" s="91"/>
      <c r="O4192" s="262" t="s">
        <v>13454</v>
      </c>
      <c r="P4192" s="91" t="n">
        <v>1</v>
      </c>
      <c r="Q4192" s="15" t="s">
        <v>45</v>
      </c>
    </row>
    <row r="4193" customFormat="false" ht="41.75" hidden="false" customHeight="false" outlineLevel="0" collapsed="false">
      <c r="A4193" s="429" t="s">
        <v>1673</v>
      </c>
      <c r="B4193" s="91" t="s">
        <v>2357</v>
      </c>
      <c r="C4193" s="91" t="s">
        <v>13455</v>
      </c>
      <c r="D4193" s="91" t="s">
        <v>11567</v>
      </c>
      <c r="E4193" s="91" t="s">
        <v>13456</v>
      </c>
      <c r="F4193" s="91" t="s">
        <v>9334</v>
      </c>
      <c r="G4193" s="91" t="s">
        <v>5056</v>
      </c>
      <c r="H4193" s="91"/>
      <c r="I4193" s="91"/>
      <c r="J4193" s="91"/>
      <c r="K4193" s="91"/>
      <c r="L4193" s="91"/>
      <c r="M4193" s="91"/>
      <c r="N4193" s="91"/>
      <c r="O4193" s="95" t="s">
        <v>13457</v>
      </c>
      <c r="P4193" s="91" t="n">
        <v>1</v>
      </c>
      <c r="Q4193" s="15" t="s">
        <v>45</v>
      </c>
    </row>
    <row r="4194" customFormat="false" ht="22.35" hidden="false" customHeight="false" outlineLevel="0" collapsed="false">
      <c r="A4194" s="429" t="s">
        <v>1678</v>
      </c>
      <c r="B4194" s="91" t="s">
        <v>2723</v>
      </c>
      <c r="C4194" s="91" t="s">
        <v>13458</v>
      </c>
      <c r="D4194" s="91" t="s">
        <v>11567</v>
      </c>
      <c r="E4194" s="91" t="s">
        <v>13459</v>
      </c>
      <c r="F4194" s="91" t="s">
        <v>4460</v>
      </c>
      <c r="G4194" s="91" t="n">
        <v>9900</v>
      </c>
      <c r="H4194" s="91"/>
      <c r="I4194" s="91"/>
      <c r="J4194" s="91"/>
      <c r="K4194" s="91"/>
      <c r="L4194" s="91"/>
      <c r="M4194" s="91" t="s">
        <v>13460</v>
      </c>
      <c r="N4194" s="242" t="n">
        <v>43396</v>
      </c>
      <c r="O4194" s="660" t="s">
        <v>10478</v>
      </c>
      <c r="P4194" s="91" t="n">
        <v>1</v>
      </c>
      <c r="Q4194" s="15" t="s">
        <v>45</v>
      </c>
    </row>
    <row r="4195" customFormat="false" ht="14.9" hidden="false" customHeight="false" outlineLevel="0" collapsed="false">
      <c r="A4195" s="429" t="s">
        <v>1732</v>
      </c>
      <c r="B4195" s="108" t="n">
        <v>0.444444444444444</v>
      </c>
      <c r="C4195" s="91" t="s">
        <v>13461</v>
      </c>
      <c r="D4195" s="91" t="s">
        <v>110</v>
      </c>
      <c r="E4195" s="91" t="s">
        <v>13462</v>
      </c>
      <c r="F4195" s="91" t="s">
        <v>13463</v>
      </c>
      <c r="G4195" s="91" t="s">
        <v>1173</v>
      </c>
      <c r="H4195" s="91"/>
      <c r="I4195" s="91"/>
      <c r="J4195" s="91"/>
      <c r="K4195" s="91"/>
      <c r="L4195" s="91"/>
      <c r="M4195" s="91"/>
      <c r="N4195" s="91"/>
      <c r="O4195" s="519" t="s">
        <v>13464</v>
      </c>
      <c r="P4195" s="91" t="n">
        <v>1</v>
      </c>
      <c r="Q4195" s="15" t="s">
        <v>45</v>
      </c>
    </row>
    <row r="4196" customFormat="false" ht="14.9" hidden="false" customHeight="false" outlineLevel="0" collapsed="false">
      <c r="A4196" s="429" t="s">
        <v>1833</v>
      </c>
      <c r="B4196" s="108" t="n">
        <v>0.45625</v>
      </c>
      <c r="C4196" s="91" t="n">
        <v>84953015142</v>
      </c>
      <c r="D4196" s="91" t="s">
        <v>110</v>
      </c>
      <c r="E4196" s="91" t="s">
        <v>129</v>
      </c>
      <c r="F4196" s="91" t="s">
        <v>133</v>
      </c>
      <c r="G4196" s="91" t="s">
        <v>109</v>
      </c>
      <c r="H4196" s="91"/>
      <c r="I4196" s="91"/>
      <c r="J4196" s="91"/>
      <c r="K4196" s="91"/>
      <c r="L4196" s="91"/>
      <c r="M4196" s="91"/>
      <c r="N4196" s="91"/>
      <c r="O4196" s="95" t="s">
        <v>13465</v>
      </c>
      <c r="P4196" s="91" t="n">
        <v>1</v>
      </c>
      <c r="Q4196" s="15" t="s">
        <v>45</v>
      </c>
    </row>
    <row r="4197" customFormat="false" ht="28.35" hidden="false" customHeight="false" outlineLevel="0" collapsed="false">
      <c r="A4197" s="429" t="s">
        <v>1839</v>
      </c>
      <c r="B4197" s="91" t="s">
        <v>11433</v>
      </c>
      <c r="C4197" s="91" t="s">
        <v>13466</v>
      </c>
      <c r="D4197" s="91" t="s">
        <v>11567</v>
      </c>
      <c r="E4197" s="91" t="s">
        <v>13467</v>
      </c>
      <c r="F4197" s="91" t="s">
        <v>13468</v>
      </c>
      <c r="G4197" s="91" t="s">
        <v>949</v>
      </c>
      <c r="H4197" s="91"/>
      <c r="I4197" s="91"/>
      <c r="J4197" s="91"/>
      <c r="K4197" s="91"/>
      <c r="L4197" s="91"/>
      <c r="M4197" s="91"/>
      <c r="N4197" s="91"/>
      <c r="O4197" s="95" t="s">
        <v>13469</v>
      </c>
      <c r="P4197" s="91" t="n">
        <v>1</v>
      </c>
      <c r="Q4197" s="15" t="s">
        <v>45</v>
      </c>
    </row>
    <row r="4198" customFormat="false" ht="41.75" hidden="false" customHeight="false" outlineLevel="0" collapsed="false">
      <c r="A4198" s="429" t="s">
        <v>1746</v>
      </c>
      <c r="B4198" s="99" t="n">
        <v>43262</v>
      </c>
      <c r="C4198" s="91" t="s">
        <v>13470</v>
      </c>
      <c r="D4198" s="91" t="s">
        <v>11567</v>
      </c>
      <c r="E4198" s="91" t="s">
        <v>13471</v>
      </c>
      <c r="F4198" s="91" t="s">
        <v>13472</v>
      </c>
      <c r="G4198" s="91" t="s">
        <v>2594</v>
      </c>
      <c r="H4198" s="91"/>
      <c r="I4198" s="91"/>
      <c r="J4198" s="91"/>
      <c r="K4198" s="91"/>
      <c r="L4198" s="91"/>
      <c r="M4198" s="91"/>
      <c r="N4198" s="91"/>
      <c r="O4198" s="140" t="s">
        <v>13473</v>
      </c>
      <c r="P4198" s="91" t="n">
        <v>1</v>
      </c>
      <c r="Q4198" s="15" t="s">
        <v>45</v>
      </c>
    </row>
    <row r="4199" customFormat="false" ht="28.35" hidden="false" customHeight="false" outlineLevel="0" collapsed="false">
      <c r="A4199" s="429" t="s">
        <v>1696</v>
      </c>
      <c r="B4199" s="91" t="s">
        <v>1033</v>
      </c>
      <c r="C4199" s="91" t="s">
        <v>13474</v>
      </c>
      <c r="D4199" s="91" t="s">
        <v>11567</v>
      </c>
      <c r="E4199" s="91" t="s">
        <v>13475</v>
      </c>
      <c r="F4199" s="91" t="s">
        <v>13476</v>
      </c>
      <c r="G4199" s="91"/>
      <c r="H4199" s="91" t="s">
        <v>506</v>
      </c>
      <c r="I4199" s="91"/>
      <c r="J4199" s="91"/>
      <c r="K4199" s="91"/>
      <c r="L4199" s="91"/>
      <c r="M4199" s="91"/>
      <c r="N4199" s="91"/>
      <c r="O4199" s="282" t="s">
        <v>13284</v>
      </c>
      <c r="P4199" s="91" t="n">
        <v>1</v>
      </c>
      <c r="Q4199" s="15" t="s">
        <v>45</v>
      </c>
    </row>
    <row r="4200" customFormat="false" ht="28.35" hidden="false" customHeight="false" outlineLevel="0" collapsed="false">
      <c r="A4200" s="429" t="s">
        <v>1758</v>
      </c>
      <c r="B4200" s="108" t="n">
        <v>0.4875</v>
      </c>
      <c r="C4200" s="91" t="s">
        <v>13477</v>
      </c>
      <c r="D4200" s="91" t="s">
        <v>961</v>
      </c>
      <c r="E4200" s="91" t="s">
        <v>13478</v>
      </c>
      <c r="F4200" s="91" t="s">
        <v>13479</v>
      </c>
      <c r="G4200" s="91" t="n">
        <v>3500</v>
      </c>
      <c r="H4200" s="91"/>
      <c r="I4200" s="91"/>
      <c r="J4200" s="91"/>
      <c r="K4200" s="91"/>
      <c r="L4200" s="91"/>
      <c r="M4200" s="91" t="s">
        <v>13480</v>
      </c>
      <c r="N4200" s="242" t="n">
        <v>43396</v>
      </c>
      <c r="O4200" s="660" t="s">
        <v>10478</v>
      </c>
      <c r="P4200" s="91" t="n">
        <v>1</v>
      </c>
      <c r="Q4200" s="15" t="s">
        <v>45</v>
      </c>
    </row>
    <row r="4201" customFormat="false" ht="28.35" hidden="false" customHeight="false" outlineLevel="0" collapsed="false">
      <c r="A4201" s="429" t="s">
        <v>1761</v>
      </c>
      <c r="B4201" s="91" t="s">
        <v>5995</v>
      </c>
      <c r="C4201" s="91" t="s">
        <v>13438</v>
      </c>
      <c r="D4201" s="91" t="s">
        <v>11567</v>
      </c>
      <c r="E4201" s="91" t="s">
        <v>13481</v>
      </c>
      <c r="F4201" s="91"/>
      <c r="G4201" s="91"/>
      <c r="H4201" s="91" t="n">
        <v>21000</v>
      </c>
      <c r="I4201" s="91"/>
      <c r="J4201" s="91"/>
      <c r="K4201" s="91"/>
      <c r="L4201" s="91"/>
      <c r="M4201" s="91" t="s">
        <v>13436</v>
      </c>
      <c r="N4201" s="242" t="n">
        <v>43395</v>
      </c>
      <c r="O4201" s="660" t="s">
        <v>13482</v>
      </c>
      <c r="P4201" s="91" t="n">
        <v>1</v>
      </c>
      <c r="Q4201" s="15" t="s">
        <v>45</v>
      </c>
    </row>
    <row r="4202" customFormat="false" ht="28.35" hidden="false" customHeight="false" outlineLevel="0" collapsed="false">
      <c r="A4202" s="429" t="s">
        <v>1765</v>
      </c>
      <c r="B4202" s="91" t="s">
        <v>4873</v>
      </c>
      <c r="C4202" s="91" t="s">
        <v>13483</v>
      </c>
      <c r="D4202" s="91" t="s">
        <v>11567</v>
      </c>
      <c r="E4202" s="91" t="s">
        <v>13484</v>
      </c>
      <c r="F4202" s="91" t="s">
        <v>13485</v>
      </c>
      <c r="G4202" s="91" t="s">
        <v>564</v>
      </c>
      <c r="H4202" s="91"/>
      <c r="I4202" s="91"/>
      <c r="J4202" s="91"/>
      <c r="K4202" s="91"/>
      <c r="L4202" s="91"/>
      <c r="M4202" s="91"/>
      <c r="N4202" s="91"/>
      <c r="O4202" s="95" t="s">
        <v>13486</v>
      </c>
      <c r="P4202" s="91" t="n">
        <v>1</v>
      </c>
      <c r="Q4202" s="15" t="s">
        <v>45</v>
      </c>
    </row>
    <row r="4203" customFormat="false" ht="41.75" hidden="false" customHeight="false" outlineLevel="0" collapsed="false">
      <c r="A4203" s="429" t="s">
        <v>4300</v>
      </c>
      <c r="B4203" s="91" t="s">
        <v>2590</v>
      </c>
      <c r="C4203" s="91" t="s">
        <v>13487</v>
      </c>
      <c r="D4203" s="91" t="s">
        <v>11567</v>
      </c>
      <c r="E4203" s="91" t="s">
        <v>13488</v>
      </c>
      <c r="F4203" s="91" t="s">
        <v>13489</v>
      </c>
      <c r="G4203" s="91" t="s">
        <v>2594</v>
      </c>
      <c r="H4203" s="91"/>
      <c r="I4203" s="91"/>
      <c r="J4203" s="91"/>
      <c r="K4203" s="91"/>
      <c r="L4203" s="91"/>
      <c r="M4203" s="91"/>
      <c r="N4203" s="91"/>
      <c r="O4203" s="137" t="s">
        <v>13490</v>
      </c>
      <c r="P4203" s="91" t="n">
        <v>1</v>
      </c>
      <c r="Q4203" s="15" t="s">
        <v>45</v>
      </c>
    </row>
    <row r="4204" customFormat="false" ht="55.2" hidden="false" customHeight="false" outlineLevel="0" collapsed="false">
      <c r="A4204" s="429" t="s">
        <v>4304</v>
      </c>
      <c r="B4204" s="91" t="s">
        <v>887</v>
      </c>
      <c r="C4204" s="91" t="s">
        <v>13491</v>
      </c>
      <c r="D4204" s="91" t="s">
        <v>11567</v>
      </c>
      <c r="E4204" s="91" t="s">
        <v>13492</v>
      </c>
      <c r="F4204" s="91" t="s">
        <v>13493</v>
      </c>
      <c r="G4204" s="91" t="s">
        <v>949</v>
      </c>
      <c r="H4204" s="91"/>
      <c r="I4204" s="91"/>
      <c r="J4204" s="91"/>
      <c r="K4204" s="91"/>
      <c r="L4204" s="91"/>
      <c r="M4204" s="91"/>
      <c r="N4204" s="91"/>
      <c r="O4204" s="137" t="s">
        <v>13494</v>
      </c>
      <c r="P4204" s="91" t="n">
        <v>1</v>
      </c>
      <c r="Q4204" s="15" t="s">
        <v>45</v>
      </c>
    </row>
    <row r="4205" customFormat="false" ht="14.9" hidden="false" customHeight="false" outlineLevel="0" collapsed="false">
      <c r="A4205" s="429" t="s">
        <v>4309</v>
      </c>
      <c r="B4205" s="91" t="s">
        <v>11548</v>
      </c>
      <c r="C4205" s="440" t="s">
        <v>13495</v>
      </c>
      <c r="D4205" s="91" t="s">
        <v>11567</v>
      </c>
      <c r="E4205" s="451"/>
      <c r="F4205" s="91"/>
      <c r="G4205" s="91"/>
      <c r="H4205" s="91"/>
      <c r="I4205" s="91"/>
      <c r="J4205" s="91"/>
      <c r="K4205" s="91"/>
      <c r="L4205" s="91"/>
      <c r="M4205" s="91"/>
      <c r="N4205" s="91"/>
      <c r="O4205" s="95" t="s">
        <v>771</v>
      </c>
      <c r="P4205" s="91" t="n">
        <v>1</v>
      </c>
      <c r="Q4205" s="15" t="s">
        <v>45</v>
      </c>
    </row>
    <row r="4206" customFormat="false" ht="22.35" hidden="false" customHeight="false" outlineLevel="0" collapsed="false">
      <c r="A4206" s="429" t="s">
        <v>1781</v>
      </c>
      <c r="B4206" s="91" t="s">
        <v>708</v>
      </c>
      <c r="C4206" s="91" t="s">
        <v>13496</v>
      </c>
      <c r="D4206" s="91" t="s">
        <v>8766</v>
      </c>
      <c r="E4206" s="91" t="s">
        <v>13497</v>
      </c>
      <c r="F4206" s="91" t="s">
        <v>13498</v>
      </c>
      <c r="G4206" s="91" t="n">
        <v>2300</v>
      </c>
      <c r="H4206" s="91"/>
      <c r="I4206" s="91"/>
      <c r="J4206" s="91"/>
      <c r="K4206" s="91"/>
      <c r="L4206" s="91"/>
      <c r="M4206" s="91" t="s">
        <v>13499</v>
      </c>
      <c r="N4206" s="242" t="n">
        <v>43396</v>
      </c>
      <c r="O4206" s="660" t="s">
        <v>10478</v>
      </c>
      <c r="P4206" s="91" t="n">
        <v>1</v>
      </c>
      <c r="Q4206" s="15" t="s">
        <v>45</v>
      </c>
    </row>
    <row r="4207" customFormat="false" ht="28.35" hidden="false" customHeight="false" outlineLevel="0" collapsed="false">
      <c r="A4207" s="429" t="s">
        <v>1914</v>
      </c>
      <c r="B4207" s="99" t="n">
        <v>43295</v>
      </c>
      <c r="C4207" s="91" t="s">
        <v>13500</v>
      </c>
      <c r="D4207" s="91" t="s">
        <v>11567</v>
      </c>
      <c r="E4207" s="91" t="s">
        <v>13501</v>
      </c>
      <c r="F4207" s="91" t="s">
        <v>13502</v>
      </c>
      <c r="G4207" s="91" t="s">
        <v>2950</v>
      </c>
      <c r="H4207" s="91"/>
      <c r="I4207" s="91"/>
      <c r="J4207" s="91"/>
      <c r="K4207" s="91"/>
      <c r="L4207" s="91"/>
      <c r="M4207" s="91"/>
      <c r="N4207" s="91"/>
      <c r="O4207" s="137" t="s">
        <v>13503</v>
      </c>
      <c r="P4207" s="91" t="n">
        <v>1</v>
      </c>
      <c r="Q4207" s="15" t="s">
        <v>45</v>
      </c>
    </row>
    <row r="4208" customFormat="false" ht="55.2" hidden="false" customHeight="false" outlineLevel="0" collapsed="false">
      <c r="A4208" s="429" t="s">
        <v>1914</v>
      </c>
      <c r="B4208" s="108" t="n">
        <v>0.589583333333333</v>
      </c>
      <c r="C4208" s="91" t="s">
        <v>13504</v>
      </c>
      <c r="D4208" s="91" t="s">
        <v>110</v>
      </c>
      <c r="E4208" s="91" t="s">
        <v>13505</v>
      </c>
      <c r="F4208" s="91" t="s">
        <v>13506</v>
      </c>
      <c r="G4208" s="91" t="s">
        <v>248</v>
      </c>
      <c r="H4208" s="91"/>
      <c r="I4208" s="91"/>
      <c r="J4208" s="91"/>
      <c r="K4208" s="91"/>
      <c r="L4208" s="91"/>
      <c r="M4208" s="91"/>
      <c r="N4208" s="91"/>
      <c r="O4208" s="95" t="s">
        <v>13507</v>
      </c>
      <c r="P4208" s="91" t="n">
        <v>1</v>
      </c>
      <c r="Q4208" s="15" t="s">
        <v>45</v>
      </c>
    </row>
    <row r="4209" customFormat="false" ht="22.35" hidden="false" customHeight="false" outlineLevel="0" collapsed="false">
      <c r="A4209" s="429" t="s">
        <v>1917</v>
      </c>
      <c r="B4209" s="91" t="s">
        <v>993</v>
      </c>
      <c r="C4209" s="91" t="s">
        <v>13508</v>
      </c>
      <c r="D4209" s="91" t="s">
        <v>11567</v>
      </c>
      <c r="E4209" s="91" t="s">
        <v>13509</v>
      </c>
      <c r="F4209" s="91" t="s">
        <v>12978</v>
      </c>
      <c r="G4209" s="91" t="n">
        <v>3000</v>
      </c>
      <c r="H4209" s="91"/>
      <c r="I4209" s="91"/>
      <c r="J4209" s="91"/>
      <c r="K4209" s="91"/>
      <c r="L4209" s="91"/>
      <c r="M4209" s="91" t="s">
        <v>13510</v>
      </c>
      <c r="N4209" s="242" t="n">
        <v>43395</v>
      </c>
      <c r="O4209" s="660" t="s">
        <v>10478</v>
      </c>
      <c r="P4209" s="91" t="n">
        <v>1</v>
      </c>
      <c r="Q4209" s="15" t="s">
        <v>45</v>
      </c>
    </row>
    <row r="4210" customFormat="false" ht="14.9" hidden="false" customHeight="false" outlineLevel="0" collapsed="false">
      <c r="A4210" s="429" t="s">
        <v>3008</v>
      </c>
      <c r="B4210" s="91" t="s">
        <v>9031</v>
      </c>
      <c r="C4210" s="91" t="n">
        <v>84956169821</v>
      </c>
      <c r="D4210" s="91" t="s">
        <v>11567</v>
      </c>
      <c r="E4210" s="91" t="s">
        <v>13511</v>
      </c>
      <c r="F4210" s="91" t="s">
        <v>9334</v>
      </c>
      <c r="G4210" s="91" t="s">
        <v>1379</v>
      </c>
      <c r="H4210" s="91"/>
      <c r="I4210" s="91"/>
      <c r="J4210" s="91"/>
      <c r="K4210" s="91"/>
      <c r="L4210" s="91"/>
      <c r="M4210" s="91"/>
      <c r="N4210" s="91"/>
      <c r="O4210" s="137" t="s">
        <v>13512</v>
      </c>
      <c r="P4210" s="91" t="n">
        <v>1</v>
      </c>
      <c r="Q4210" s="15" t="s">
        <v>45</v>
      </c>
    </row>
    <row r="4211" customFormat="false" ht="28.35" hidden="false" customHeight="false" outlineLevel="0" collapsed="false">
      <c r="A4211" s="429" t="s">
        <v>3012</v>
      </c>
      <c r="B4211" s="99" t="n">
        <v>43174</v>
      </c>
      <c r="C4211" s="91" t="s">
        <v>13513</v>
      </c>
      <c r="D4211" s="91" t="s">
        <v>476</v>
      </c>
      <c r="E4211" s="91" t="s">
        <v>13514</v>
      </c>
      <c r="F4211" s="91" t="s">
        <v>13515</v>
      </c>
      <c r="G4211" s="97"/>
      <c r="H4211" s="91" t="s">
        <v>13516</v>
      </c>
      <c r="I4211" s="91"/>
      <c r="J4211" s="91"/>
      <c r="K4211" s="91"/>
      <c r="L4211" s="91"/>
      <c r="M4211" s="91"/>
      <c r="N4211" s="91"/>
      <c r="O4211" s="317" t="s">
        <v>13517</v>
      </c>
      <c r="P4211" s="91" t="n">
        <v>1</v>
      </c>
      <c r="Q4211" s="15" t="s">
        <v>45</v>
      </c>
    </row>
    <row r="4212" customFormat="false" ht="14.9" hidden="false" customHeight="false" outlineLevel="0" collapsed="false">
      <c r="A4212" s="429" t="s">
        <v>1798</v>
      </c>
      <c r="B4212" s="91" t="s">
        <v>12650</v>
      </c>
      <c r="C4212" s="91" t="s">
        <v>13518</v>
      </c>
      <c r="D4212" s="91" t="s">
        <v>476</v>
      </c>
      <c r="E4212" s="91" t="s">
        <v>13519</v>
      </c>
      <c r="F4212" s="91" t="s">
        <v>13520</v>
      </c>
      <c r="G4212" s="97"/>
      <c r="H4212" s="91" t="s">
        <v>13521</v>
      </c>
      <c r="I4212" s="91"/>
      <c r="J4212" s="91"/>
      <c r="K4212" s="91"/>
      <c r="L4212" s="91"/>
      <c r="M4212" s="91"/>
      <c r="N4212" s="91"/>
      <c r="O4212" s="317" t="s">
        <v>13517</v>
      </c>
      <c r="P4212" s="91" t="n">
        <v>1</v>
      </c>
      <c r="Q4212" s="15" t="s">
        <v>45</v>
      </c>
    </row>
    <row r="4213" customFormat="false" ht="28.35" hidden="false" customHeight="false" outlineLevel="0" collapsed="false">
      <c r="A4213" s="429" t="s">
        <v>1801</v>
      </c>
      <c r="B4213" s="108" t="n">
        <v>0.641666666666667</v>
      </c>
      <c r="C4213" s="91" t="s">
        <v>13522</v>
      </c>
      <c r="D4213" s="91" t="s">
        <v>13523</v>
      </c>
      <c r="E4213" s="91" t="s">
        <v>13524</v>
      </c>
      <c r="F4213" s="91" t="s">
        <v>4175</v>
      </c>
      <c r="G4213" s="91" t="n">
        <v>5000</v>
      </c>
      <c r="H4213" s="91"/>
      <c r="I4213" s="91"/>
      <c r="J4213" s="91"/>
      <c r="K4213" s="91"/>
      <c r="L4213" s="91"/>
      <c r="M4213" s="91" t="s">
        <v>13525</v>
      </c>
      <c r="N4213" s="242" t="n">
        <v>43396</v>
      </c>
      <c r="O4213" s="660" t="s">
        <v>10478</v>
      </c>
      <c r="P4213" s="91" t="n">
        <v>1</v>
      </c>
      <c r="Q4213" s="15" t="s">
        <v>45</v>
      </c>
    </row>
    <row r="4214" customFormat="false" ht="28.35" hidden="false" customHeight="false" outlineLevel="0" collapsed="false">
      <c r="A4214" s="429" t="s">
        <v>3427</v>
      </c>
      <c r="B4214" s="91" t="s">
        <v>848</v>
      </c>
      <c r="C4214" s="440" t="s">
        <v>13526</v>
      </c>
      <c r="D4214" s="91" t="s">
        <v>8766</v>
      </c>
      <c r="E4214" s="91" t="s">
        <v>13527</v>
      </c>
      <c r="F4214" s="91" t="s">
        <v>9616</v>
      </c>
      <c r="G4214" s="91" t="s">
        <v>933</v>
      </c>
      <c r="H4214" s="91"/>
      <c r="I4214" s="91"/>
      <c r="J4214" s="91"/>
      <c r="K4214" s="91"/>
      <c r="L4214" s="91"/>
      <c r="M4214" s="91"/>
      <c r="N4214" s="91"/>
      <c r="O4214" s="247" t="s">
        <v>13528</v>
      </c>
      <c r="P4214" s="91" t="n">
        <v>1</v>
      </c>
      <c r="Q4214" s="15" t="s">
        <v>45</v>
      </c>
    </row>
    <row r="4215" customFormat="false" ht="28.35" hidden="false" customHeight="false" outlineLevel="0" collapsed="false">
      <c r="A4215" s="429" t="s">
        <v>3024</v>
      </c>
      <c r="B4215" s="91" t="s">
        <v>4037</v>
      </c>
      <c r="C4215" s="91" t="s">
        <v>13529</v>
      </c>
      <c r="D4215" s="91" t="s">
        <v>11567</v>
      </c>
      <c r="E4215" s="91" t="s">
        <v>13530</v>
      </c>
      <c r="F4215" s="91" t="s">
        <v>12978</v>
      </c>
      <c r="G4215" s="91" t="n">
        <v>3800</v>
      </c>
      <c r="H4215" s="91"/>
      <c r="I4215" s="91"/>
      <c r="J4215" s="91"/>
      <c r="K4215" s="91"/>
      <c r="L4215" s="91"/>
      <c r="M4215" s="91" t="s">
        <v>13531</v>
      </c>
      <c r="N4215" s="242" t="n">
        <v>43397</v>
      </c>
      <c r="O4215" s="660" t="s">
        <v>10478</v>
      </c>
      <c r="P4215" s="91" t="n">
        <v>1</v>
      </c>
      <c r="Q4215" s="15" t="s">
        <v>45</v>
      </c>
    </row>
    <row r="4216" customFormat="false" ht="14.9" hidden="false" customHeight="false" outlineLevel="0" collapsed="false">
      <c r="A4216" s="429" t="s">
        <v>3028</v>
      </c>
      <c r="B4216" s="91"/>
      <c r="C4216" s="451" t="s">
        <v>13532</v>
      </c>
      <c r="D4216" s="91" t="s">
        <v>476</v>
      </c>
      <c r="E4216" s="91" t="s">
        <v>13533</v>
      </c>
      <c r="F4216" s="91"/>
      <c r="G4216" s="91"/>
      <c r="H4216" s="91"/>
      <c r="I4216" s="91"/>
      <c r="J4216" s="91"/>
      <c r="K4216" s="91"/>
      <c r="L4216" s="91"/>
      <c r="M4216" s="91"/>
      <c r="N4216" s="91"/>
      <c r="O4216" s="95" t="s">
        <v>13534</v>
      </c>
      <c r="P4216" s="91"/>
      <c r="Q4216" s="15" t="s">
        <v>45</v>
      </c>
    </row>
    <row r="4217" customFormat="false" ht="64.15" hidden="false" customHeight="false" outlineLevel="0" collapsed="false">
      <c r="A4217" s="429" t="s">
        <v>3031</v>
      </c>
      <c r="B4217" s="99" t="n">
        <v>43207</v>
      </c>
      <c r="C4217" s="91" t="s">
        <v>13535</v>
      </c>
      <c r="D4217" s="91" t="s">
        <v>476</v>
      </c>
      <c r="E4217" s="91" t="s">
        <v>13536</v>
      </c>
      <c r="F4217" s="91" t="s">
        <v>13537</v>
      </c>
      <c r="G4217" s="15" t="s">
        <v>958</v>
      </c>
      <c r="H4217" s="91"/>
      <c r="I4217" s="91"/>
      <c r="J4217" s="91"/>
      <c r="K4217" s="91"/>
      <c r="L4217" s="91"/>
      <c r="M4217" s="91"/>
      <c r="N4217" s="91"/>
      <c r="O4217" s="617" t="s">
        <v>13538</v>
      </c>
      <c r="P4217" s="91"/>
      <c r="Q4217" s="15" t="s">
        <v>45</v>
      </c>
    </row>
    <row r="4218" customFormat="false" ht="28.35" hidden="false" customHeight="false" outlineLevel="0" collapsed="false">
      <c r="A4218" s="429" t="s">
        <v>3037</v>
      </c>
      <c r="B4218" s="91" t="s">
        <v>602</v>
      </c>
      <c r="C4218" s="819" t="s">
        <v>13539</v>
      </c>
      <c r="D4218" s="91" t="s">
        <v>11567</v>
      </c>
      <c r="E4218" s="91" t="s">
        <v>13540</v>
      </c>
      <c r="F4218" s="91" t="s">
        <v>13541</v>
      </c>
      <c r="G4218" s="91"/>
      <c r="H4218" s="91" t="n">
        <v>7000</v>
      </c>
      <c r="I4218" s="91"/>
      <c r="J4218" s="91"/>
      <c r="K4218" s="91"/>
      <c r="L4218" s="91"/>
      <c r="M4218" s="18" t="s">
        <v>13542</v>
      </c>
      <c r="N4218" s="242" t="n">
        <v>43397</v>
      </c>
      <c r="O4218" s="660" t="s">
        <v>13482</v>
      </c>
      <c r="P4218" s="91" t="n">
        <v>1</v>
      </c>
      <c r="Q4218" s="15" t="s">
        <v>45</v>
      </c>
    </row>
    <row r="4219" customFormat="false" ht="14.9" hidden="false" customHeight="false" outlineLevel="0" collapsed="false">
      <c r="A4219" s="429" t="s">
        <v>3043</v>
      </c>
      <c r="B4219" s="91" t="s">
        <v>6021</v>
      </c>
      <c r="C4219" s="91" t="s">
        <v>13543</v>
      </c>
      <c r="D4219" s="91" t="s">
        <v>11567</v>
      </c>
      <c r="E4219" s="91" t="s">
        <v>13544</v>
      </c>
      <c r="F4219" s="91" t="s">
        <v>13545</v>
      </c>
      <c r="G4219" s="91" t="s">
        <v>933</v>
      </c>
      <c r="H4219" s="91"/>
      <c r="I4219" s="91"/>
      <c r="J4219" s="91"/>
      <c r="K4219" s="91"/>
      <c r="L4219" s="91"/>
      <c r="M4219" s="91"/>
      <c r="N4219" s="91"/>
      <c r="O4219" s="137" t="s">
        <v>13546</v>
      </c>
      <c r="P4219" s="91" t="n">
        <v>1</v>
      </c>
      <c r="Q4219" s="15" t="s">
        <v>45</v>
      </c>
    </row>
    <row r="4220" customFormat="false" ht="79.85" hidden="false" customHeight="false" outlineLevel="0" collapsed="false">
      <c r="A4220" s="3" t="s">
        <v>34</v>
      </c>
      <c r="B4220" s="59" t="s">
        <v>1</v>
      </c>
      <c r="C4220" s="4" t="s">
        <v>35</v>
      </c>
      <c r="D4220" s="4" t="s">
        <v>3</v>
      </c>
      <c r="E4220" s="4" t="s">
        <v>1021</v>
      </c>
      <c r="F4220" s="5" t="s">
        <v>10096</v>
      </c>
      <c r="G4220" s="4" t="s">
        <v>38</v>
      </c>
      <c r="H4220" s="6" t="s">
        <v>39</v>
      </c>
      <c r="I4220" s="6"/>
      <c r="J4220" s="6"/>
      <c r="K4220" s="6" t="s">
        <v>40</v>
      </c>
      <c r="L4220" s="6"/>
      <c r="M4220" s="4" t="s">
        <v>41</v>
      </c>
      <c r="N4220" s="6" t="s">
        <v>42</v>
      </c>
      <c r="O4220" s="370" t="s">
        <v>43</v>
      </c>
      <c r="P4220" s="4" t="s">
        <v>44</v>
      </c>
      <c r="Q4220" s="15" t="s">
        <v>45</v>
      </c>
    </row>
    <row r="4221" customFormat="false" ht="15" hidden="false" customHeight="false" outlineLevel="0" collapsed="false">
      <c r="A4221" s="105" t="n">
        <v>43396</v>
      </c>
      <c r="B4221" s="777" t="s">
        <v>260</v>
      </c>
      <c r="C4221" s="84"/>
      <c r="D4221" s="84"/>
      <c r="E4221" s="820"/>
      <c r="F4221" s="821" t="n">
        <f aca="false">G4221+H4221+K4221</f>
        <v>47400</v>
      </c>
      <c r="G4221" s="822" t="n">
        <f aca="false">SUM(G4222:G4247)</f>
        <v>23800</v>
      </c>
      <c r="H4221" s="823" t="n">
        <f aca="false">SUM(H4222:H4247)</f>
        <v>23600</v>
      </c>
      <c r="I4221" s="822"/>
      <c r="J4221" s="822"/>
      <c r="K4221" s="822" t="n">
        <f aca="false">SUM(K4222:K4247)</f>
        <v>0</v>
      </c>
      <c r="L4221" s="822"/>
      <c r="M4221" s="824"/>
      <c r="N4221" s="824"/>
      <c r="O4221" s="84"/>
      <c r="P4221" s="822" t="n">
        <f aca="false">SUM(P4222:P26170)</f>
        <v>14413339305199300</v>
      </c>
      <c r="Q4221" s="15" t="s">
        <v>45</v>
      </c>
    </row>
    <row r="4222" customFormat="false" ht="82.05" hidden="false" customHeight="false" outlineLevel="0" collapsed="false">
      <c r="A4222" s="429" t="s">
        <v>1810</v>
      </c>
      <c r="B4222" s="91" t="s">
        <v>11426</v>
      </c>
      <c r="C4222" s="451" t="s">
        <v>13547</v>
      </c>
      <c r="D4222" s="91" t="s">
        <v>53</v>
      </c>
      <c r="E4222" s="91" t="s">
        <v>13548</v>
      </c>
      <c r="F4222" s="91" t="s">
        <v>3809</v>
      </c>
      <c r="G4222" s="91" t="n">
        <v>4600</v>
      </c>
      <c r="H4222" s="91"/>
      <c r="I4222" s="91"/>
      <c r="J4222" s="91"/>
      <c r="K4222" s="91"/>
      <c r="L4222" s="91"/>
      <c r="M4222" s="91" t="s">
        <v>13549</v>
      </c>
      <c r="N4222" s="242" t="n">
        <v>43398</v>
      </c>
      <c r="O4222" s="660" t="s">
        <v>10478</v>
      </c>
      <c r="P4222" s="91" t="n">
        <v>1</v>
      </c>
      <c r="Q4222" s="15" t="s">
        <v>45</v>
      </c>
    </row>
    <row r="4223" customFormat="false" ht="55.2" hidden="false" customHeight="false" outlineLevel="0" collapsed="false">
      <c r="A4223" s="429" t="s">
        <v>1814</v>
      </c>
      <c r="B4223" s="91" t="s">
        <v>5393</v>
      </c>
      <c r="C4223" s="91" t="s">
        <v>13550</v>
      </c>
      <c r="D4223" s="91" t="s">
        <v>53</v>
      </c>
      <c r="E4223" s="91" t="s">
        <v>13551</v>
      </c>
      <c r="F4223" s="91" t="s">
        <v>3809</v>
      </c>
      <c r="G4223" s="91" t="n">
        <v>4100</v>
      </c>
      <c r="H4223" s="91"/>
      <c r="I4223" s="91"/>
      <c r="J4223" s="91"/>
      <c r="K4223" s="91"/>
      <c r="L4223" s="91"/>
      <c r="M4223" s="91" t="s">
        <v>13552</v>
      </c>
      <c r="N4223" s="242" t="n">
        <v>43396</v>
      </c>
      <c r="O4223" s="660" t="s">
        <v>10478</v>
      </c>
      <c r="P4223" s="91" t="n">
        <v>1</v>
      </c>
      <c r="Q4223" s="15" t="s">
        <v>45</v>
      </c>
    </row>
    <row r="4224" customFormat="false" ht="108.95" hidden="false" customHeight="false" outlineLevel="0" collapsed="false">
      <c r="A4224" s="429" t="s">
        <v>1819</v>
      </c>
      <c r="B4224" s="91" t="s">
        <v>1715</v>
      </c>
      <c r="C4224" s="91" t="s">
        <v>13553</v>
      </c>
      <c r="D4224" s="91" t="s">
        <v>53</v>
      </c>
      <c r="E4224" s="91" t="s">
        <v>13554</v>
      </c>
      <c r="F4224" s="91" t="s">
        <v>3639</v>
      </c>
      <c r="G4224" s="91" t="n">
        <v>4900</v>
      </c>
      <c r="H4224" s="91"/>
      <c r="I4224" s="91"/>
      <c r="J4224" s="91"/>
      <c r="K4224" s="91"/>
      <c r="L4224" s="91"/>
      <c r="M4224" s="91" t="s">
        <v>13555</v>
      </c>
      <c r="N4224" s="242" t="n">
        <v>43397</v>
      </c>
      <c r="O4224" s="660" t="s">
        <v>10478</v>
      </c>
      <c r="P4224" s="91" t="n">
        <v>1</v>
      </c>
      <c r="Q4224" s="15" t="s">
        <v>45</v>
      </c>
    </row>
    <row r="4225" customFormat="false" ht="67.15" hidden="false" customHeight="false" outlineLevel="0" collapsed="false">
      <c r="A4225" s="429" t="s">
        <v>1673</v>
      </c>
      <c r="B4225" s="91" t="s">
        <v>3448</v>
      </c>
      <c r="C4225" s="451" t="s">
        <v>13556</v>
      </c>
      <c r="D4225" s="91" t="s">
        <v>53</v>
      </c>
      <c r="E4225" s="91" t="s">
        <v>13557</v>
      </c>
      <c r="F4225" s="91" t="s">
        <v>48</v>
      </c>
      <c r="G4225" s="91" t="s">
        <v>3615</v>
      </c>
      <c r="H4225" s="91"/>
      <c r="I4225" s="91"/>
      <c r="J4225" s="91"/>
      <c r="K4225" s="91"/>
      <c r="L4225" s="91"/>
      <c r="M4225" s="91"/>
      <c r="N4225" s="91"/>
      <c r="O4225" s="423" t="s">
        <v>13558</v>
      </c>
      <c r="P4225" s="797" t="s">
        <v>12507</v>
      </c>
      <c r="Q4225" s="15" t="s">
        <v>45</v>
      </c>
    </row>
    <row r="4226" customFormat="false" ht="72.35" hidden="false" customHeight="false" outlineLevel="0" collapsed="false">
      <c r="A4226" s="429" t="s">
        <v>1678</v>
      </c>
      <c r="B4226" s="91" t="s">
        <v>1245</v>
      </c>
      <c r="C4226" s="91" t="s">
        <v>13559</v>
      </c>
      <c r="D4226" s="91" t="s">
        <v>11567</v>
      </c>
      <c r="E4226" s="91" t="s">
        <v>13560</v>
      </c>
      <c r="F4226" s="91" t="s">
        <v>13561</v>
      </c>
      <c r="G4226" s="91" t="s">
        <v>3615</v>
      </c>
      <c r="H4226" s="91"/>
      <c r="I4226" s="91"/>
      <c r="J4226" s="91"/>
      <c r="K4226" s="91"/>
      <c r="L4226" s="91"/>
      <c r="M4226" s="91"/>
      <c r="N4226" s="91"/>
      <c r="O4226" s="144" t="s">
        <v>13562</v>
      </c>
      <c r="P4226" s="91" t="n">
        <v>1</v>
      </c>
      <c r="Q4226" s="15" t="s">
        <v>45</v>
      </c>
    </row>
    <row r="4227" customFormat="false" ht="86.55" hidden="false" customHeight="false" outlineLevel="0" collapsed="false">
      <c r="A4227" s="429" t="s">
        <v>1732</v>
      </c>
      <c r="B4227" s="99" t="n">
        <v>43169</v>
      </c>
      <c r="C4227" s="91" t="s">
        <v>13563</v>
      </c>
      <c r="D4227" s="91" t="s">
        <v>11567</v>
      </c>
      <c r="E4227" s="91" t="s">
        <v>13564</v>
      </c>
      <c r="F4227" s="91" t="s">
        <v>13565</v>
      </c>
      <c r="G4227" s="91" t="s">
        <v>949</v>
      </c>
      <c r="H4227" s="91"/>
      <c r="I4227" s="91"/>
      <c r="J4227" s="91"/>
      <c r="K4227" s="91"/>
      <c r="L4227" s="91"/>
      <c r="M4227" s="91"/>
      <c r="N4227" s="91"/>
      <c r="O4227" s="441" t="s">
        <v>13566</v>
      </c>
      <c r="P4227" s="91" t="n">
        <v>1</v>
      </c>
      <c r="Q4227" s="15" t="s">
        <v>45</v>
      </c>
    </row>
    <row r="4228" customFormat="false" ht="82.05" hidden="false" customHeight="false" outlineLevel="0" collapsed="false">
      <c r="A4228" s="429" t="s">
        <v>1833</v>
      </c>
      <c r="B4228" s="91" t="s">
        <v>51</v>
      </c>
      <c r="C4228" s="91" t="s">
        <v>13567</v>
      </c>
      <c r="D4228" s="91" t="s">
        <v>53</v>
      </c>
      <c r="E4228" s="91" t="s">
        <v>13568</v>
      </c>
      <c r="F4228" s="91" t="s">
        <v>48</v>
      </c>
      <c r="G4228" s="91" t="n">
        <v>4400</v>
      </c>
      <c r="H4228" s="91"/>
      <c r="I4228" s="91"/>
      <c r="J4228" s="91"/>
      <c r="K4228" s="91"/>
      <c r="L4228" s="91"/>
      <c r="M4228" s="91" t="s">
        <v>13569</v>
      </c>
      <c r="N4228" s="242" t="n">
        <v>43397</v>
      </c>
      <c r="O4228" s="660" t="s">
        <v>10478</v>
      </c>
      <c r="P4228" s="91" t="n">
        <v>1</v>
      </c>
      <c r="Q4228" s="15" t="s">
        <v>45</v>
      </c>
    </row>
    <row r="4229" customFormat="false" ht="41.75" hidden="false" customHeight="false" outlineLevel="0" collapsed="false">
      <c r="A4229" s="825" t="s">
        <v>2255</v>
      </c>
      <c r="B4229" s="91" t="s">
        <v>13570</v>
      </c>
      <c r="C4229" s="91" t="s">
        <v>13442</v>
      </c>
      <c r="D4229" s="91" t="s">
        <v>11567</v>
      </c>
      <c r="E4229" s="91" t="s">
        <v>13571</v>
      </c>
      <c r="F4229" s="91" t="s">
        <v>13572</v>
      </c>
      <c r="G4229" s="91" t="n">
        <v>3900</v>
      </c>
      <c r="H4229" s="91"/>
      <c r="I4229" s="91"/>
      <c r="J4229" s="91"/>
      <c r="K4229" s="91"/>
      <c r="L4229" s="91"/>
      <c r="M4229" s="19" t="s">
        <v>13573</v>
      </c>
      <c r="N4229" s="242" t="n">
        <v>43399</v>
      </c>
      <c r="O4229" s="660" t="s">
        <v>10478</v>
      </c>
      <c r="P4229" s="91" t="n">
        <v>1</v>
      </c>
      <c r="Q4229" s="15" t="s">
        <v>45</v>
      </c>
    </row>
    <row r="4230" customFormat="false" ht="100.7" hidden="false" customHeight="false" outlineLevel="0" collapsed="false">
      <c r="A4230" s="429" t="s">
        <v>1746</v>
      </c>
      <c r="B4230" s="91" t="s">
        <v>200</v>
      </c>
      <c r="C4230" s="91" t="s">
        <v>13574</v>
      </c>
      <c r="D4230" s="91" t="s">
        <v>53</v>
      </c>
      <c r="E4230" s="91" t="s">
        <v>13575</v>
      </c>
      <c r="F4230" s="91" t="s">
        <v>13576</v>
      </c>
      <c r="G4230" s="91"/>
      <c r="H4230" s="91"/>
      <c r="I4230" s="91"/>
      <c r="J4230" s="91"/>
      <c r="K4230" s="91"/>
      <c r="L4230" s="91"/>
      <c r="M4230" s="91"/>
      <c r="N4230" s="91"/>
      <c r="O4230" s="144" t="s">
        <v>13577</v>
      </c>
      <c r="P4230" s="91" t="n">
        <v>1</v>
      </c>
      <c r="Q4230" s="15" t="s">
        <v>45</v>
      </c>
    </row>
    <row r="4231" customFormat="false" ht="83.55" hidden="false" customHeight="false" outlineLevel="0" collapsed="false">
      <c r="A4231" s="429" t="s">
        <v>1696</v>
      </c>
      <c r="B4231" s="99" t="n">
        <v>43292</v>
      </c>
      <c r="C4231" s="91" t="s">
        <v>13578</v>
      </c>
      <c r="D4231" s="91" t="s">
        <v>11567</v>
      </c>
      <c r="E4231" s="91" t="s">
        <v>13579</v>
      </c>
      <c r="F4231" s="91" t="s">
        <v>12978</v>
      </c>
      <c r="G4231" s="91" t="s">
        <v>933</v>
      </c>
      <c r="H4231" s="91"/>
      <c r="I4231" s="91"/>
      <c r="J4231" s="91"/>
      <c r="K4231" s="91"/>
      <c r="L4231" s="91"/>
      <c r="M4231" s="91"/>
      <c r="N4231" s="91"/>
      <c r="O4231" s="426" t="s">
        <v>13580</v>
      </c>
      <c r="P4231" s="91" t="n">
        <v>1</v>
      </c>
      <c r="Q4231" s="15" t="s">
        <v>45</v>
      </c>
    </row>
    <row r="4232" customFormat="false" ht="28.35" hidden="false" customHeight="false" outlineLevel="0" collapsed="false">
      <c r="A4232" s="429" t="s">
        <v>1758</v>
      </c>
      <c r="B4232" s="108" t="n">
        <v>0.465972222222222</v>
      </c>
      <c r="C4232" s="91" t="s">
        <v>13581</v>
      </c>
      <c r="D4232" s="91" t="s">
        <v>110</v>
      </c>
      <c r="E4232" s="91" t="s">
        <v>13582</v>
      </c>
      <c r="F4232" s="91" t="s">
        <v>3739</v>
      </c>
      <c r="G4232" s="91" t="s">
        <v>774</v>
      </c>
      <c r="H4232" s="91"/>
      <c r="I4232" s="91"/>
      <c r="J4232" s="91"/>
      <c r="K4232" s="91"/>
      <c r="L4232" s="91"/>
      <c r="M4232" s="91"/>
      <c r="N4232" s="91"/>
      <c r="O4232" s="426" t="s">
        <v>13583</v>
      </c>
      <c r="P4232" s="91" t="n">
        <v>1</v>
      </c>
      <c r="Q4232" s="15" t="s">
        <v>45</v>
      </c>
    </row>
    <row r="4233" customFormat="false" ht="41.75" hidden="false" customHeight="false" outlineLevel="0" collapsed="false">
      <c r="A4233" s="429" t="s">
        <v>1761</v>
      </c>
      <c r="B4233" s="91" t="s">
        <v>3520</v>
      </c>
      <c r="C4233" s="91" t="s">
        <v>13584</v>
      </c>
      <c r="D4233" s="91" t="s">
        <v>11567</v>
      </c>
      <c r="E4233" s="91" t="s">
        <v>13585</v>
      </c>
      <c r="F4233" s="91" t="s">
        <v>13586</v>
      </c>
      <c r="G4233" s="91"/>
      <c r="H4233" s="91" t="n">
        <v>12300</v>
      </c>
      <c r="I4233" s="91"/>
      <c r="J4233" s="91"/>
      <c r="K4233" s="91"/>
      <c r="L4233" s="91"/>
      <c r="M4233" s="91" t="s">
        <v>13587</v>
      </c>
      <c r="N4233" s="242" t="n">
        <v>43397</v>
      </c>
      <c r="O4233" s="660" t="s">
        <v>13588</v>
      </c>
      <c r="P4233" s="91" t="n">
        <v>1</v>
      </c>
      <c r="Q4233" s="15" t="s">
        <v>45</v>
      </c>
    </row>
    <row r="4234" customFormat="false" ht="68.65" hidden="false" customHeight="false" outlineLevel="0" collapsed="false">
      <c r="A4234" s="429" t="s">
        <v>1765</v>
      </c>
      <c r="B4234" s="91" t="s">
        <v>589</v>
      </c>
      <c r="C4234" s="91" t="s">
        <v>13589</v>
      </c>
      <c r="D4234" s="91" t="s">
        <v>53</v>
      </c>
      <c r="E4234" s="91" t="s">
        <v>13590</v>
      </c>
      <c r="F4234" s="91" t="s">
        <v>13591</v>
      </c>
      <c r="G4234" s="91"/>
      <c r="H4234" s="91" t="s">
        <v>2220</v>
      </c>
      <c r="I4234" s="91"/>
      <c r="J4234" s="91"/>
      <c r="K4234" s="91"/>
      <c r="L4234" s="91"/>
      <c r="M4234" s="91"/>
      <c r="N4234" s="91"/>
      <c r="O4234" s="833" t="s">
        <v>13592</v>
      </c>
      <c r="P4234" s="91" t="n">
        <v>1</v>
      </c>
      <c r="Q4234" s="15" t="s">
        <v>45</v>
      </c>
    </row>
    <row r="4235" customFormat="false" ht="28.35" hidden="false" customHeight="false" outlineLevel="0" collapsed="false">
      <c r="A4235" s="429" t="s">
        <v>4300</v>
      </c>
      <c r="B4235" s="91" t="s">
        <v>12744</v>
      </c>
      <c r="C4235" s="91" t="s">
        <v>13593</v>
      </c>
      <c r="D4235" s="91" t="s">
        <v>11567</v>
      </c>
      <c r="E4235" s="91" t="s">
        <v>13594</v>
      </c>
      <c r="F4235" s="91" t="s">
        <v>13595</v>
      </c>
      <c r="G4235" s="91" t="n">
        <v>1900</v>
      </c>
      <c r="H4235" s="91"/>
      <c r="I4235" s="91"/>
      <c r="J4235" s="91"/>
      <c r="K4235" s="91"/>
      <c r="L4235" s="91"/>
      <c r="M4235" s="19" t="s">
        <v>13596</v>
      </c>
      <c r="N4235" s="242" t="n">
        <v>43397</v>
      </c>
      <c r="O4235" s="660" t="s">
        <v>10478</v>
      </c>
      <c r="P4235" s="91" t="n">
        <v>1</v>
      </c>
      <c r="Q4235" s="15" t="s">
        <v>45</v>
      </c>
    </row>
    <row r="4236" customFormat="false" ht="15.65" hidden="false" customHeight="false" outlineLevel="0" collapsed="false">
      <c r="A4236" s="429" t="s">
        <v>4304</v>
      </c>
      <c r="B4236" s="91" t="s">
        <v>12744</v>
      </c>
      <c r="C4236" s="451" t="s">
        <v>13597</v>
      </c>
      <c r="D4236" s="91" t="s">
        <v>53</v>
      </c>
      <c r="E4236" s="91" t="s">
        <v>600</v>
      </c>
      <c r="F4236" s="91"/>
      <c r="G4236" s="91"/>
      <c r="H4236" s="91"/>
      <c r="I4236" s="91"/>
      <c r="J4236" s="91"/>
      <c r="K4236" s="91"/>
      <c r="L4236" s="91"/>
      <c r="M4236" s="91"/>
      <c r="N4236" s="91"/>
      <c r="O4236" s="435" t="s">
        <v>771</v>
      </c>
      <c r="P4236" s="91" t="n">
        <v>1</v>
      </c>
      <c r="Q4236" s="15" t="s">
        <v>45</v>
      </c>
    </row>
    <row r="4237" customFormat="false" ht="82.05" hidden="false" customHeight="false" outlineLevel="0" collapsed="false">
      <c r="A4237" s="429" t="s">
        <v>4304</v>
      </c>
      <c r="B4237" s="108" t="n">
        <v>0.486111111111111</v>
      </c>
      <c r="C4237" s="91" t="s">
        <v>13598</v>
      </c>
      <c r="D4237" s="91" t="s">
        <v>110</v>
      </c>
      <c r="E4237" s="91" t="s">
        <v>13599</v>
      </c>
      <c r="F4237" s="91" t="s">
        <v>13600</v>
      </c>
      <c r="G4237" s="91"/>
      <c r="H4237" s="91" t="s">
        <v>13601</v>
      </c>
      <c r="I4237" s="91"/>
      <c r="J4237" s="91"/>
      <c r="K4237" s="91"/>
      <c r="L4237" s="91"/>
      <c r="M4237" s="91"/>
      <c r="N4237" s="91"/>
      <c r="O4237" s="469" t="s">
        <v>13602</v>
      </c>
      <c r="P4237" s="91" t="n">
        <v>1</v>
      </c>
      <c r="Q4237" s="15" t="s">
        <v>45</v>
      </c>
    </row>
    <row r="4238" customFormat="false" ht="28.35" hidden="false" customHeight="false" outlineLevel="0" collapsed="false">
      <c r="A4238" s="91" t="s">
        <v>13603</v>
      </c>
      <c r="B4238" s="91" t="s">
        <v>13603</v>
      </c>
      <c r="C4238" s="91" t="s">
        <v>13603</v>
      </c>
      <c r="D4238" s="91" t="s">
        <v>476</v>
      </c>
      <c r="E4238" s="91" t="s">
        <v>13603</v>
      </c>
      <c r="F4238" s="91" t="s">
        <v>13603</v>
      </c>
      <c r="G4238" s="91"/>
      <c r="H4238" s="91" t="n">
        <v>11300</v>
      </c>
      <c r="I4238" s="91"/>
      <c r="J4238" s="91"/>
      <c r="K4238" s="91"/>
      <c r="L4238" s="91"/>
      <c r="M4238" s="91"/>
      <c r="N4238" s="91"/>
      <c r="O4238" s="660" t="s">
        <v>10478</v>
      </c>
      <c r="P4238" s="91" t="n">
        <v>1</v>
      </c>
      <c r="Q4238" s="15" t="s">
        <v>45</v>
      </c>
    </row>
    <row r="4239" customFormat="false" ht="83.55" hidden="false" customHeight="false" outlineLevel="0" collapsed="false">
      <c r="A4239" s="429" t="s">
        <v>4309</v>
      </c>
      <c r="B4239" s="91" t="s">
        <v>13604</v>
      </c>
      <c r="C4239" s="91" t="s">
        <v>13605</v>
      </c>
      <c r="D4239" s="91" t="s">
        <v>11567</v>
      </c>
      <c r="E4239" s="91" t="s">
        <v>13606</v>
      </c>
      <c r="F4239" s="91" t="s">
        <v>13607</v>
      </c>
      <c r="G4239" s="91" t="s">
        <v>840</v>
      </c>
      <c r="H4239" s="91"/>
      <c r="I4239" s="91"/>
      <c r="J4239" s="91"/>
      <c r="K4239" s="91"/>
      <c r="L4239" s="91"/>
      <c r="M4239" s="91"/>
      <c r="N4239" s="91"/>
      <c r="O4239" s="426" t="s">
        <v>13608</v>
      </c>
      <c r="P4239" s="91" t="n">
        <v>1</v>
      </c>
      <c r="Q4239" s="15" t="s">
        <v>45</v>
      </c>
    </row>
    <row r="4240" customFormat="false" ht="67.15" hidden="false" customHeight="false" outlineLevel="0" collapsed="false">
      <c r="A4240" s="429" t="s">
        <v>1781</v>
      </c>
      <c r="B4240" s="108" t="n">
        <v>0.534722222222222</v>
      </c>
      <c r="C4240" s="91" t="s">
        <v>13609</v>
      </c>
      <c r="D4240" s="91" t="s">
        <v>110</v>
      </c>
      <c r="E4240" s="91" t="s">
        <v>13610</v>
      </c>
      <c r="F4240" s="91" t="s">
        <v>13611</v>
      </c>
      <c r="G4240" s="91" t="s">
        <v>4506</v>
      </c>
      <c r="H4240" s="91"/>
      <c r="I4240" s="91"/>
      <c r="J4240" s="91"/>
      <c r="K4240" s="91"/>
      <c r="L4240" s="91"/>
      <c r="M4240" s="91"/>
      <c r="N4240" s="91"/>
      <c r="O4240" s="460" t="s">
        <v>13612</v>
      </c>
      <c r="P4240" s="91" t="n">
        <v>1</v>
      </c>
      <c r="Q4240" s="15" t="s">
        <v>45</v>
      </c>
    </row>
    <row r="4241" customFormat="false" ht="72.35" hidden="false" customHeight="false" outlineLevel="0" collapsed="false">
      <c r="A4241" s="429" t="s">
        <v>1914</v>
      </c>
      <c r="B4241" s="91" t="s">
        <v>776</v>
      </c>
      <c r="C4241" s="451" t="s">
        <v>13613</v>
      </c>
      <c r="D4241" s="91" t="s">
        <v>53</v>
      </c>
      <c r="E4241" s="91" t="s">
        <v>13614</v>
      </c>
      <c r="F4241" s="91" t="s">
        <v>13607</v>
      </c>
      <c r="G4241" s="91" t="s">
        <v>3388</v>
      </c>
      <c r="H4241" s="91"/>
      <c r="I4241" s="91"/>
      <c r="J4241" s="91"/>
      <c r="K4241" s="91"/>
      <c r="L4241" s="91"/>
      <c r="M4241" s="91"/>
      <c r="N4241" s="91"/>
      <c r="O4241" s="441" t="s">
        <v>13615</v>
      </c>
      <c r="P4241" s="91" t="n">
        <v>1</v>
      </c>
      <c r="Q4241" s="15" t="s">
        <v>45</v>
      </c>
    </row>
    <row r="4242" customFormat="false" ht="44" hidden="false" customHeight="false" outlineLevel="0" collapsed="false">
      <c r="A4242" s="825" t="s">
        <v>2259</v>
      </c>
      <c r="B4242" s="99" t="n">
        <v>43264</v>
      </c>
      <c r="C4242" s="91" t="s">
        <v>13616</v>
      </c>
      <c r="D4242" s="91" t="s">
        <v>11567</v>
      </c>
      <c r="E4242" s="91" t="s">
        <v>13617</v>
      </c>
      <c r="F4242" s="91"/>
      <c r="G4242" s="91" t="s">
        <v>5533</v>
      </c>
      <c r="H4242" s="91"/>
      <c r="I4242" s="91"/>
      <c r="J4242" s="91"/>
      <c r="K4242" s="91"/>
      <c r="L4242" s="91"/>
      <c r="M4242" s="91"/>
      <c r="N4242" s="91"/>
      <c r="O4242" s="336" t="s">
        <v>13618</v>
      </c>
      <c r="P4242" s="91" t="n">
        <v>1</v>
      </c>
      <c r="Q4242" s="15" t="s">
        <v>45</v>
      </c>
    </row>
    <row r="4243" customFormat="false" ht="86.55" hidden="false" customHeight="false" outlineLevel="0" collapsed="false">
      <c r="A4243" s="429" t="s">
        <v>1917</v>
      </c>
      <c r="B4243" s="91" t="s">
        <v>13619</v>
      </c>
      <c r="C4243" s="91" t="s">
        <v>13620</v>
      </c>
      <c r="D4243" s="91" t="s">
        <v>13621</v>
      </c>
      <c r="E4243" s="91" t="s">
        <v>13622</v>
      </c>
      <c r="F4243" s="91"/>
      <c r="G4243" s="91"/>
      <c r="H4243" s="91"/>
      <c r="I4243" s="91"/>
      <c r="J4243" s="91"/>
      <c r="K4243" s="91"/>
      <c r="L4243" s="91"/>
      <c r="M4243" s="91"/>
      <c r="N4243" s="91"/>
      <c r="O4243" s="833" t="s">
        <v>13623</v>
      </c>
      <c r="P4243" s="91" t="n">
        <v>1</v>
      </c>
      <c r="Q4243" s="15" t="s">
        <v>45</v>
      </c>
    </row>
    <row r="4244" customFormat="false" ht="95.5" hidden="false" customHeight="false" outlineLevel="0" collapsed="false">
      <c r="A4244" s="429" t="s">
        <v>3008</v>
      </c>
      <c r="B4244" s="91" t="s">
        <v>4549</v>
      </c>
      <c r="C4244" s="91" t="s">
        <v>13624</v>
      </c>
      <c r="D4244" s="91" t="s">
        <v>11567</v>
      </c>
      <c r="E4244" s="91" t="s">
        <v>13625</v>
      </c>
      <c r="F4244" s="91" t="s">
        <v>13626</v>
      </c>
      <c r="G4244" s="91" t="s">
        <v>109</v>
      </c>
      <c r="H4244" s="91"/>
      <c r="I4244" s="91"/>
      <c r="J4244" s="91"/>
      <c r="K4244" s="91"/>
      <c r="L4244" s="91"/>
      <c r="M4244" s="91"/>
      <c r="N4244" s="91"/>
      <c r="O4244" s="494" t="s">
        <v>13627</v>
      </c>
      <c r="P4244" s="91" t="n">
        <v>1</v>
      </c>
      <c r="Q4244" s="15" t="s">
        <v>45</v>
      </c>
    </row>
    <row r="4245" customFormat="false" ht="14.9" hidden="false" customHeight="false" outlineLevel="0" collapsed="false">
      <c r="A4245" s="429" t="s">
        <v>3012</v>
      </c>
      <c r="B4245" s="91" t="s">
        <v>9450</v>
      </c>
      <c r="C4245" s="440" t="s">
        <v>13628</v>
      </c>
      <c r="D4245" s="91" t="s">
        <v>53</v>
      </c>
      <c r="E4245" s="91" t="s">
        <v>13629</v>
      </c>
      <c r="F4245" s="91"/>
      <c r="G4245" s="91"/>
      <c r="H4245" s="91"/>
      <c r="I4245" s="91"/>
      <c r="J4245" s="91"/>
      <c r="K4245" s="91"/>
      <c r="L4245" s="91"/>
      <c r="M4245" s="91"/>
      <c r="N4245" s="91"/>
      <c r="O4245" s="282" t="s">
        <v>13630</v>
      </c>
      <c r="P4245" s="91" t="n">
        <v>1</v>
      </c>
      <c r="Q4245" s="15" t="s">
        <v>45</v>
      </c>
    </row>
    <row r="4246" customFormat="false" ht="50.7" hidden="false" customHeight="false" outlineLevel="0" collapsed="false">
      <c r="A4246" s="429" t="s">
        <v>1798</v>
      </c>
      <c r="B4246" s="91" t="s">
        <v>2913</v>
      </c>
      <c r="C4246" s="91" t="s">
        <v>13631</v>
      </c>
      <c r="D4246" s="91" t="s">
        <v>53</v>
      </c>
      <c r="E4246" s="91" t="s">
        <v>13632</v>
      </c>
      <c r="F4246" s="91"/>
      <c r="G4246" s="91" t="s">
        <v>1042</v>
      </c>
      <c r="H4246" s="91"/>
      <c r="I4246" s="91"/>
      <c r="J4246" s="91"/>
      <c r="K4246" s="91"/>
      <c r="L4246" s="91"/>
      <c r="M4246" s="91"/>
      <c r="N4246" s="91"/>
      <c r="O4246" s="426" t="s">
        <v>13633</v>
      </c>
      <c r="P4246" s="91" t="n">
        <v>1</v>
      </c>
      <c r="Q4246" s="15" t="s">
        <v>45</v>
      </c>
    </row>
    <row r="4247" customFormat="false" ht="122.35" hidden="false" customHeight="false" outlineLevel="0" collapsed="false">
      <c r="A4247" s="429" t="s">
        <v>1801</v>
      </c>
      <c r="B4247" s="91" t="s">
        <v>7457</v>
      </c>
      <c r="C4247" s="451" t="s">
        <v>13634</v>
      </c>
      <c r="D4247" s="91" t="s">
        <v>11567</v>
      </c>
      <c r="E4247" s="91" t="s">
        <v>13635</v>
      </c>
      <c r="F4247" s="91" t="s">
        <v>13636</v>
      </c>
      <c r="G4247" s="91"/>
      <c r="H4247" s="91"/>
      <c r="I4247" s="91"/>
      <c r="J4247" s="91"/>
      <c r="K4247" s="91"/>
      <c r="L4247" s="91"/>
      <c r="M4247" s="91"/>
      <c r="N4247" s="91"/>
      <c r="O4247" s="811" t="s">
        <v>13637</v>
      </c>
      <c r="P4247" s="797" t="s">
        <v>12507</v>
      </c>
      <c r="Q4247" s="15" t="s">
        <v>45</v>
      </c>
    </row>
    <row r="4248" customFormat="false" ht="79.85" hidden="false" customHeight="false" outlineLevel="0" collapsed="false">
      <c r="A4248" s="3" t="s">
        <v>34</v>
      </c>
      <c r="B4248" s="59" t="s">
        <v>1</v>
      </c>
      <c r="C4248" s="4" t="s">
        <v>35</v>
      </c>
      <c r="D4248" s="4" t="s">
        <v>3</v>
      </c>
      <c r="E4248" s="4" t="s">
        <v>1021</v>
      </c>
      <c r="F4248" s="5" t="s">
        <v>10096</v>
      </c>
      <c r="G4248" s="4" t="s">
        <v>38</v>
      </c>
      <c r="H4248" s="6" t="s">
        <v>39</v>
      </c>
      <c r="I4248" s="6"/>
      <c r="J4248" s="6"/>
      <c r="K4248" s="6" t="s">
        <v>40</v>
      </c>
      <c r="L4248" s="6"/>
      <c r="M4248" s="6" t="s">
        <v>41</v>
      </c>
      <c r="N4248" s="6" t="s">
        <v>42</v>
      </c>
      <c r="O4248" s="370" t="s">
        <v>43</v>
      </c>
      <c r="P4248" s="4" t="s">
        <v>44</v>
      </c>
      <c r="Q4248" s="15" t="s">
        <v>45</v>
      </c>
    </row>
    <row r="4249" customFormat="false" ht="15" hidden="false" customHeight="false" outlineLevel="0" collapsed="false">
      <c r="A4249" s="105" t="n">
        <v>43397</v>
      </c>
      <c r="B4249" s="777" t="s">
        <v>311</v>
      </c>
      <c r="C4249" s="84"/>
      <c r="D4249" s="84"/>
      <c r="E4249" s="820"/>
      <c r="F4249" s="821" t="n">
        <f aca="false">G4249+H4249+K4249</f>
        <v>49992</v>
      </c>
      <c r="G4249" s="822" t="n">
        <f aca="false">SUM(G4250:G4275)</f>
        <v>34190</v>
      </c>
      <c r="H4249" s="823" t="n">
        <f aca="false">SUM(H4250:H4275)</f>
        <v>15802</v>
      </c>
      <c r="I4249" s="822"/>
      <c r="J4249" s="822"/>
      <c r="K4249" s="822" t="n">
        <f aca="false">SUM(K4250:K4275)</f>
        <v>0</v>
      </c>
      <c r="L4249" s="822"/>
      <c r="M4249" s="824"/>
      <c r="N4249" s="824"/>
      <c r="O4249" s="84"/>
      <c r="P4249" s="822" t="n">
        <f aca="false">SUM(P4250:P26198)</f>
        <v>7206669652599630</v>
      </c>
      <c r="Q4249" s="15" t="s">
        <v>45</v>
      </c>
    </row>
    <row r="4250" customFormat="false" ht="64.15" hidden="false" customHeight="false" outlineLevel="0" collapsed="false">
      <c r="A4250" s="429" t="s">
        <v>1810</v>
      </c>
      <c r="B4250" s="91" t="s">
        <v>1715</v>
      </c>
      <c r="C4250" s="91" t="s">
        <v>13638</v>
      </c>
      <c r="D4250" s="91" t="s">
        <v>53</v>
      </c>
      <c r="E4250" s="91" t="s">
        <v>13639</v>
      </c>
      <c r="F4250" s="91" t="s">
        <v>13640</v>
      </c>
      <c r="G4250" s="91" t="s">
        <v>614</v>
      </c>
      <c r="H4250" s="91"/>
      <c r="I4250" s="91"/>
      <c r="J4250" s="91"/>
      <c r="K4250" s="91"/>
      <c r="L4250" s="91"/>
      <c r="M4250" s="91"/>
      <c r="N4250" s="91"/>
      <c r="O4250" s="270" t="s">
        <v>13641</v>
      </c>
      <c r="P4250" s="91" t="n">
        <v>1</v>
      </c>
      <c r="Q4250" s="15" t="s">
        <v>45</v>
      </c>
    </row>
    <row r="4251" customFormat="false" ht="22.35" hidden="false" customHeight="false" outlineLevel="0" collapsed="false">
      <c r="A4251" s="429" t="s">
        <v>1814</v>
      </c>
      <c r="B4251" s="91" t="s">
        <v>13642</v>
      </c>
      <c r="C4251" s="91" t="s">
        <v>13643</v>
      </c>
      <c r="D4251" s="91" t="s">
        <v>11567</v>
      </c>
      <c r="E4251" s="91" t="s">
        <v>13644</v>
      </c>
      <c r="F4251" s="91" t="s">
        <v>13248</v>
      </c>
      <c r="G4251" s="91" t="n">
        <v>2500</v>
      </c>
      <c r="H4251" s="91"/>
      <c r="I4251" s="91"/>
      <c r="J4251" s="91"/>
      <c r="K4251" s="91"/>
      <c r="L4251" s="91"/>
      <c r="M4251" s="19" t="s">
        <v>13645</v>
      </c>
      <c r="N4251" s="242" t="n">
        <v>43398</v>
      </c>
      <c r="O4251" s="660" t="s">
        <v>10478</v>
      </c>
      <c r="P4251" s="91" t="n">
        <v>1</v>
      </c>
      <c r="Q4251" s="15" t="s">
        <v>45</v>
      </c>
    </row>
    <row r="4252" customFormat="false" ht="22.35" hidden="false" customHeight="false" outlineLevel="0" collapsed="false">
      <c r="A4252" s="429" t="s">
        <v>1819</v>
      </c>
      <c r="B4252" s="108" t="n">
        <v>0.434027777777778</v>
      </c>
      <c r="C4252" s="91" t="s">
        <v>13646</v>
      </c>
      <c r="D4252" s="91" t="s">
        <v>110</v>
      </c>
      <c r="E4252" s="91" t="s">
        <v>13647</v>
      </c>
      <c r="F4252" s="91" t="s">
        <v>13648</v>
      </c>
      <c r="G4252" s="91" t="n">
        <v>2500</v>
      </c>
      <c r="H4252" s="91"/>
      <c r="I4252" s="91"/>
      <c r="J4252" s="91"/>
      <c r="K4252" s="91"/>
      <c r="L4252" s="91"/>
      <c r="M4252" s="30" t="s">
        <v>13649</v>
      </c>
      <c r="N4252" s="242" t="n">
        <v>43397</v>
      </c>
      <c r="O4252" s="660" t="s">
        <v>10478</v>
      </c>
      <c r="P4252" s="91" t="n">
        <v>1</v>
      </c>
      <c r="Q4252" s="15" t="s">
        <v>45</v>
      </c>
    </row>
    <row r="4253" customFormat="false" ht="28.35" hidden="false" customHeight="false" outlineLevel="0" collapsed="false">
      <c r="A4253" s="429" t="s">
        <v>1673</v>
      </c>
      <c r="B4253" s="108" t="n">
        <v>0.442361111111111</v>
      </c>
      <c r="C4253" s="91" t="s">
        <v>13650</v>
      </c>
      <c r="D4253" s="91" t="s">
        <v>110</v>
      </c>
      <c r="E4253" s="91" t="s">
        <v>13651</v>
      </c>
      <c r="F4253" s="91" t="s">
        <v>13652</v>
      </c>
      <c r="G4253" s="91" t="n">
        <v>4590</v>
      </c>
      <c r="H4253" s="91"/>
      <c r="I4253" s="91"/>
      <c r="J4253" s="91"/>
      <c r="K4253" s="91"/>
      <c r="L4253" s="91"/>
      <c r="M4253" s="30" t="s">
        <v>13653</v>
      </c>
      <c r="N4253" s="242" t="n">
        <v>43399</v>
      </c>
      <c r="O4253" s="660" t="s">
        <v>10478</v>
      </c>
      <c r="P4253" s="91" t="n">
        <v>1</v>
      </c>
      <c r="Q4253" s="15" t="s">
        <v>45</v>
      </c>
    </row>
    <row r="4254" customFormat="false" ht="58.2" hidden="false" customHeight="false" outlineLevel="0" collapsed="false">
      <c r="A4254" s="429" t="s">
        <v>1678</v>
      </c>
      <c r="B4254" s="108" t="n">
        <v>0.451388888888889</v>
      </c>
      <c r="C4254" s="91" t="s">
        <v>13654</v>
      </c>
      <c r="D4254" s="91" t="s">
        <v>110</v>
      </c>
      <c r="E4254" s="91" t="s">
        <v>129</v>
      </c>
      <c r="F4254" s="91" t="s">
        <v>6399</v>
      </c>
      <c r="G4254" s="91" t="s">
        <v>2594</v>
      </c>
      <c r="H4254" s="91"/>
      <c r="I4254" s="91"/>
      <c r="J4254" s="91"/>
      <c r="K4254" s="91"/>
      <c r="L4254" s="91"/>
      <c r="M4254" s="91"/>
      <c r="N4254" s="91"/>
      <c r="O4254" s="144" t="s">
        <v>13655</v>
      </c>
      <c r="P4254" s="91" t="n">
        <v>1</v>
      </c>
      <c r="Q4254" s="15" t="s">
        <v>45</v>
      </c>
    </row>
    <row r="4255" customFormat="false" ht="28.35" hidden="false" customHeight="false" outlineLevel="0" collapsed="false">
      <c r="A4255" s="91" t="s">
        <v>13656</v>
      </c>
      <c r="B4255" s="91" t="s">
        <v>13656</v>
      </c>
      <c r="C4255" s="91" t="s">
        <v>13656</v>
      </c>
      <c r="D4255" s="91" t="s">
        <v>476</v>
      </c>
      <c r="E4255" s="91" t="s">
        <v>13656</v>
      </c>
      <c r="F4255" s="91" t="s">
        <v>13656</v>
      </c>
      <c r="G4255" s="91"/>
      <c r="H4255" s="91" t="n">
        <v>7300</v>
      </c>
      <c r="I4255" s="91"/>
      <c r="J4255" s="91"/>
      <c r="K4255" s="91"/>
      <c r="L4255" s="91"/>
      <c r="M4255" s="91" t="s">
        <v>13657</v>
      </c>
      <c r="N4255" s="242" t="n">
        <v>43398</v>
      </c>
      <c r="O4255" s="660" t="s">
        <v>10478</v>
      </c>
      <c r="P4255" s="91" t="n">
        <v>1</v>
      </c>
      <c r="Q4255" s="15" t="s">
        <v>45</v>
      </c>
    </row>
    <row r="4256" customFormat="false" ht="122.35" hidden="false" customHeight="false" outlineLevel="0" collapsed="false">
      <c r="A4256" s="429" t="s">
        <v>1732</v>
      </c>
      <c r="B4256" s="91" t="s">
        <v>541</v>
      </c>
      <c r="C4256" s="91" t="s">
        <v>13658</v>
      </c>
      <c r="D4256" s="91" t="s">
        <v>53</v>
      </c>
      <c r="E4256" s="91" t="s">
        <v>13659</v>
      </c>
      <c r="F4256" s="91" t="s">
        <v>13660</v>
      </c>
      <c r="G4256" s="91" t="n">
        <v>4000</v>
      </c>
      <c r="H4256" s="91"/>
      <c r="I4256" s="91"/>
      <c r="J4256" s="91"/>
      <c r="K4256" s="91"/>
      <c r="L4256" s="100"/>
      <c r="M4256" s="24" t="s">
        <v>13661</v>
      </c>
      <c r="N4256" s="242" t="n">
        <v>43397</v>
      </c>
      <c r="O4256" s="660" t="s">
        <v>10478</v>
      </c>
      <c r="P4256" s="91" t="n">
        <v>1</v>
      </c>
      <c r="Q4256" s="15" t="s">
        <v>45</v>
      </c>
    </row>
    <row r="4257" customFormat="false" ht="28.35" hidden="false" customHeight="false" outlineLevel="0" collapsed="false">
      <c r="A4257" s="429" t="s">
        <v>1833</v>
      </c>
      <c r="B4257" s="91" t="s">
        <v>930</v>
      </c>
      <c r="C4257" s="153" t="s">
        <v>13662</v>
      </c>
      <c r="D4257" s="91" t="s">
        <v>11567</v>
      </c>
      <c r="E4257" s="91" t="s">
        <v>13663</v>
      </c>
      <c r="F4257" s="91" t="s">
        <v>13664</v>
      </c>
      <c r="G4257" s="91" t="n">
        <v>2500</v>
      </c>
      <c r="H4257" s="91"/>
      <c r="I4257" s="91"/>
      <c r="J4257" s="91"/>
      <c r="K4257" s="91"/>
      <c r="L4257" s="91"/>
      <c r="M4257" s="91" t="s">
        <v>13665</v>
      </c>
      <c r="N4257" s="242" t="n">
        <v>43402</v>
      </c>
      <c r="O4257" s="660" t="s">
        <v>10478</v>
      </c>
      <c r="P4257" s="91" t="n">
        <v>1</v>
      </c>
      <c r="Q4257" s="15" t="s">
        <v>45</v>
      </c>
    </row>
    <row r="4258" customFormat="false" ht="28.35" hidden="false" customHeight="false" outlineLevel="0" collapsed="false">
      <c r="A4258" s="429" t="s">
        <v>1839</v>
      </c>
      <c r="B4258" s="91" t="s">
        <v>1820</v>
      </c>
      <c r="C4258" s="91" t="s">
        <v>13666</v>
      </c>
      <c r="D4258" s="91" t="s">
        <v>476</v>
      </c>
      <c r="E4258" s="91" t="s">
        <v>13667</v>
      </c>
      <c r="F4258" s="91" t="s">
        <v>13668</v>
      </c>
      <c r="G4258" s="91" t="n">
        <v>3000</v>
      </c>
      <c r="H4258" s="91"/>
      <c r="I4258" s="91"/>
      <c r="J4258" s="91"/>
      <c r="K4258" s="91"/>
      <c r="L4258" s="91"/>
      <c r="M4258" s="19" t="s">
        <v>13669</v>
      </c>
      <c r="N4258" s="242" t="n">
        <v>43400</v>
      </c>
      <c r="O4258" s="660" t="s">
        <v>10478</v>
      </c>
      <c r="P4258" s="91" t="n">
        <v>1</v>
      </c>
      <c r="Q4258" s="15" t="s">
        <v>45</v>
      </c>
    </row>
    <row r="4259" customFormat="false" ht="55.2" hidden="false" customHeight="false" outlineLevel="0" collapsed="false">
      <c r="A4259" s="429" t="s">
        <v>1746</v>
      </c>
      <c r="B4259" s="99" t="n">
        <v>43231</v>
      </c>
      <c r="C4259" s="451" t="s">
        <v>13670</v>
      </c>
      <c r="D4259" s="91" t="s">
        <v>53</v>
      </c>
      <c r="E4259" s="91" t="s">
        <v>13671</v>
      </c>
      <c r="F4259" s="91" t="s">
        <v>48</v>
      </c>
      <c r="G4259" s="91" t="n">
        <v>3700</v>
      </c>
      <c r="H4259" s="91"/>
      <c r="I4259" s="91"/>
      <c r="J4259" s="91"/>
      <c r="K4259" s="91"/>
      <c r="L4259" s="91"/>
      <c r="M4259" s="91" t="s">
        <v>13672</v>
      </c>
      <c r="N4259" s="242" t="n">
        <v>43398</v>
      </c>
      <c r="O4259" s="660" t="s">
        <v>10478</v>
      </c>
      <c r="P4259" s="91" t="n">
        <v>1</v>
      </c>
      <c r="Q4259" s="15" t="s">
        <v>45</v>
      </c>
    </row>
    <row r="4260" customFormat="false" ht="14.9" hidden="false" customHeight="false" outlineLevel="0" collapsed="false">
      <c r="A4260" s="429" t="s">
        <v>1696</v>
      </c>
      <c r="B4260" s="91" t="s">
        <v>354</v>
      </c>
      <c r="C4260" s="91" t="s">
        <v>13673</v>
      </c>
      <c r="D4260" s="91" t="s">
        <v>476</v>
      </c>
      <c r="E4260" s="91" t="s">
        <v>13674</v>
      </c>
      <c r="F4260" s="91" t="s">
        <v>13675</v>
      </c>
      <c r="G4260" s="91"/>
      <c r="H4260" s="91"/>
      <c r="I4260" s="91"/>
      <c r="J4260" s="91"/>
      <c r="K4260" s="91"/>
      <c r="L4260" s="91"/>
      <c r="M4260" s="91"/>
      <c r="N4260" s="91"/>
      <c r="O4260" s="95" t="s">
        <v>13676</v>
      </c>
      <c r="P4260" s="91" t="n">
        <v>1</v>
      </c>
      <c r="Q4260" s="15" t="s">
        <v>45</v>
      </c>
    </row>
    <row r="4261" customFormat="false" ht="108.95" hidden="false" customHeight="false" outlineLevel="0" collapsed="false">
      <c r="A4261" s="825" t="s">
        <v>2269</v>
      </c>
      <c r="B4261" s="91" t="s">
        <v>395</v>
      </c>
      <c r="C4261" s="91" t="s">
        <v>13677</v>
      </c>
      <c r="D4261" s="91" t="s">
        <v>13678</v>
      </c>
      <c r="E4261" s="91" t="s">
        <v>13679</v>
      </c>
      <c r="F4261" s="91" t="s">
        <v>13680</v>
      </c>
      <c r="G4261" s="91" t="n">
        <v>3500</v>
      </c>
      <c r="H4261" s="91"/>
      <c r="I4261" s="91"/>
      <c r="J4261" s="91"/>
      <c r="K4261" s="91"/>
      <c r="L4261" s="91"/>
      <c r="M4261" s="91" t="s">
        <v>13681</v>
      </c>
      <c r="N4261" s="242" t="n">
        <v>43399</v>
      </c>
      <c r="O4261" s="660" t="s">
        <v>13682</v>
      </c>
      <c r="P4261" s="91" t="n">
        <v>1</v>
      </c>
      <c r="Q4261" s="15" t="s">
        <v>45</v>
      </c>
    </row>
    <row r="4262" customFormat="false" ht="15.65" hidden="false" customHeight="false" outlineLevel="0" collapsed="false">
      <c r="A4262" s="429" t="s">
        <v>1761</v>
      </c>
      <c r="B4262" s="91" t="s">
        <v>10018</v>
      </c>
      <c r="C4262" s="91" t="s">
        <v>13683</v>
      </c>
      <c r="D4262" s="91" t="s">
        <v>11567</v>
      </c>
      <c r="E4262" s="91" t="s">
        <v>13684</v>
      </c>
      <c r="F4262" s="91" t="s">
        <v>9685</v>
      </c>
      <c r="G4262" s="91" t="s">
        <v>248</v>
      </c>
      <c r="H4262" s="91"/>
      <c r="I4262" s="91"/>
      <c r="J4262" s="91"/>
      <c r="K4262" s="91"/>
      <c r="L4262" s="91"/>
      <c r="M4262" s="91"/>
      <c r="N4262" s="91"/>
      <c r="O4262" s="336" t="s">
        <v>13685</v>
      </c>
      <c r="P4262" s="91" t="n">
        <v>1</v>
      </c>
      <c r="Q4262" s="15" t="s">
        <v>45</v>
      </c>
    </row>
    <row r="4263" customFormat="false" ht="34.3" hidden="false" customHeight="false" outlineLevel="0" collapsed="false">
      <c r="A4263" s="429" t="s">
        <v>1765</v>
      </c>
      <c r="B4263" s="108" t="n">
        <v>0.591666666666667</v>
      </c>
      <c r="C4263" s="91" t="s">
        <v>13686</v>
      </c>
      <c r="D4263" s="91" t="s">
        <v>110</v>
      </c>
      <c r="E4263" s="91" t="s">
        <v>13687</v>
      </c>
      <c r="F4263" s="91" t="s">
        <v>13688</v>
      </c>
      <c r="G4263" s="91" t="s">
        <v>949</v>
      </c>
      <c r="H4263" s="91"/>
      <c r="I4263" s="91"/>
      <c r="J4263" s="91"/>
      <c r="K4263" s="91"/>
      <c r="L4263" s="91"/>
      <c r="M4263" s="91"/>
      <c r="N4263" s="91"/>
      <c r="O4263" s="426" t="s">
        <v>13689</v>
      </c>
      <c r="P4263" s="91" t="n">
        <v>1</v>
      </c>
      <c r="Q4263" s="15" t="s">
        <v>45</v>
      </c>
    </row>
    <row r="4264" customFormat="false" ht="43.25" hidden="false" customHeight="false" outlineLevel="0" collapsed="false">
      <c r="A4264" s="133" t="s">
        <v>4300</v>
      </c>
      <c r="B4264" s="95" t="s">
        <v>10600</v>
      </c>
      <c r="C4264" s="95" t="s">
        <v>13690</v>
      </c>
      <c r="D4264" s="95" t="s">
        <v>11567</v>
      </c>
      <c r="E4264" s="95" t="s">
        <v>13691</v>
      </c>
      <c r="F4264" s="95" t="s">
        <v>13692</v>
      </c>
      <c r="G4264" s="95" t="s">
        <v>3175</v>
      </c>
      <c r="H4264" s="95"/>
      <c r="I4264" s="95"/>
      <c r="J4264" s="95"/>
      <c r="K4264" s="95"/>
      <c r="L4264" s="95"/>
      <c r="M4264" s="141" t="s">
        <v>13693</v>
      </c>
      <c r="N4264" s="816" t="n">
        <v>43398</v>
      </c>
      <c r="O4264" s="617" t="s">
        <v>13694</v>
      </c>
      <c r="P4264" s="91" t="n">
        <v>1</v>
      </c>
      <c r="Q4264" s="15" t="s">
        <v>45</v>
      </c>
    </row>
    <row r="4265" customFormat="false" ht="22.35" hidden="false" customHeight="false" outlineLevel="0" collapsed="false">
      <c r="A4265" s="91" t="s">
        <v>13695</v>
      </c>
      <c r="B4265" s="91" t="s">
        <v>13695</v>
      </c>
      <c r="C4265" s="91" t="s">
        <v>13695</v>
      </c>
      <c r="D4265" s="91" t="s">
        <v>476</v>
      </c>
      <c r="E4265" s="91" t="s">
        <v>13695</v>
      </c>
      <c r="F4265" s="91" t="s">
        <v>13695</v>
      </c>
      <c r="G4265" s="91"/>
      <c r="H4265" s="91" t="n">
        <v>8502</v>
      </c>
      <c r="I4265" s="91"/>
      <c r="J4265" s="91"/>
      <c r="K4265" s="91"/>
      <c r="L4265" s="91"/>
      <c r="M4265" s="91" t="s">
        <v>13696</v>
      </c>
      <c r="N4265" s="91"/>
      <c r="O4265" s="660" t="s">
        <v>10478</v>
      </c>
      <c r="P4265" s="91" t="n">
        <v>1</v>
      </c>
      <c r="Q4265" s="15" t="s">
        <v>45</v>
      </c>
    </row>
    <row r="4266" customFormat="false" ht="22.35" hidden="false" customHeight="false" outlineLevel="0" collapsed="false">
      <c r="A4266" s="429" t="s">
        <v>4304</v>
      </c>
      <c r="B4266" s="91" t="s">
        <v>289</v>
      </c>
      <c r="C4266" s="553" t="s">
        <v>13697</v>
      </c>
      <c r="D4266" s="91" t="s">
        <v>476</v>
      </c>
      <c r="E4266" s="91" t="s">
        <v>13698</v>
      </c>
      <c r="F4266" s="91"/>
      <c r="H4266" s="91" t="s">
        <v>1310</v>
      </c>
      <c r="I4266" s="91"/>
      <c r="J4266" s="91"/>
      <c r="K4266" s="91"/>
      <c r="L4266" s="91"/>
      <c r="M4266" s="91"/>
      <c r="N4266" s="91"/>
      <c r="O4266" s="660" t="s">
        <v>10478</v>
      </c>
      <c r="P4266" s="91" t="n">
        <v>1</v>
      </c>
      <c r="Q4266" s="15" t="s">
        <v>45</v>
      </c>
    </row>
    <row r="4267" customFormat="false" ht="22.35" hidden="false" customHeight="false" outlineLevel="0" collapsed="false">
      <c r="A4267" s="429" t="s">
        <v>4309</v>
      </c>
      <c r="B4267" s="91" t="s">
        <v>12650</v>
      </c>
      <c r="C4267" s="91" t="s">
        <v>13699</v>
      </c>
      <c r="D4267" s="91" t="s">
        <v>11567</v>
      </c>
      <c r="E4267" s="91" t="s">
        <v>13700</v>
      </c>
      <c r="F4267" s="91" t="s">
        <v>13545</v>
      </c>
      <c r="G4267" s="91" t="n">
        <v>3800</v>
      </c>
      <c r="H4267" s="91"/>
      <c r="I4267" s="91"/>
      <c r="J4267" s="91"/>
      <c r="K4267" s="91"/>
      <c r="L4267" s="91"/>
      <c r="M4267" s="19" t="s">
        <v>13701</v>
      </c>
      <c r="N4267" s="242" t="n">
        <v>43398</v>
      </c>
      <c r="O4267" s="660" t="s">
        <v>10478</v>
      </c>
      <c r="P4267" s="91" t="n">
        <v>1</v>
      </c>
      <c r="Q4267" s="15" t="s">
        <v>45</v>
      </c>
    </row>
    <row r="4268" customFormat="false" ht="28.35" hidden="false" customHeight="false" outlineLevel="0" collapsed="false">
      <c r="A4268" s="429" t="s">
        <v>1781</v>
      </c>
      <c r="B4268" s="91" t="s">
        <v>4885</v>
      </c>
      <c r="C4268" s="91" t="s">
        <v>13702</v>
      </c>
      <c r="D4268" s="91" t="s">
        <v>11567</v>
      </c>
      <c r="E4268" s="15" t="s">
        <v>13703</v>
      </c>
      <c r="F4268" s="91" t="s">
        <v>13704</v>
      </c>
      <c r="G4268" s="91"/>
      <c r="H4268" s="91" t="s">
        <v>788</v>
      </c>
      <c r="I4268" s="91"/>
      <c r="J4268" s="91"/>
      <c r="K4268" s="91"/>
      <c r="L4268" s="91"/>
      <c r="M4268" s="91"/>
      <c r="N4268" s="91"/>
      <c r="O4268" s="419" t="s">
        <v>4921</v>
      </c>
      <c r="P4268" s="91" t="n">
        <v>1</v>
      </c>
      <c r="Q4268" s="15" t="s">
        <v>45</v>
      </c>
    </row>
    <row r="4269" customFormat="false" ht="14.9" hidden="false" customHeight="false" outlineLevel="0" collapsed="false">
      <c r="A4269" s="91" t="s">
        <v>13705</v>
      </c>
      <c r="B4269" s="91" t="s">
        <v>13705</v>
      </c>
      <c r="C4269" s="91" t="s">
        <v>13706</v>
      </c>
      <c r="D4269" s="91" t="s">
        <v>13707</v>
      </c>
      <c r="E4269" s="91" t="s">
        <v>13708</v>
      </c>
      <c r="F4269" s="91" t="s">
        <v>5574</v>
      </c>
      <c r="G4269" s="91"/>
      <c r="H4269" s="91" t="s">
        <v>13709</v>
      </c>
      <c r="I4269" s="91"/>
      <c r="J4269" s="91"/>
      <c r="K4269" s="91"/>
      <c r="L4269" s="91"/>
      <c r="M4269" s="91"/>
      <c r="N4269" s="91"/>
      <c r="O4269" s="560" t="s">
        <v>13710</v>
      </c>
      <c r="P4269" s="91" t="n">
        <v>1</v>
      </c>
      <c r="Q4269" s="15" t="s">
        <v>45</v>
      </c>
    </row>
    <row r="4270" customFormat="false" ht="22.35" hidden="false" customHeight="false" outlineLevel="0" collapsed="false">
      <c r="A4270" s="429" t="s">
        <v>1914</v>
      </c>
      <c r="B4270" s="91" t="s">
        <v>3269</v>
      </c>
      <c r="C4270" s="91" t="s">
        <v>13711</v>
      </c>
      <c r="D4270" s="91" t="s">
        <v>476</v>
      </c>
      <c r="E4270" s="91"/>
      <c r="F4270" s="91" t="s">
        <v>13712</v>
      </c>
      <c r="G4270" s="91"/>
      <c r="H4270" s="91" t="s">
        <v>1011</v>
      </c>
      <c r="I4270" s="91"/>
      <c r="J4270" s="91"/>
      <c r="K4270" s="91"/>
      <c r="L4270" s="91"/>
      <c r="M4270" s="91"/>
      <c r="N4270" s="91"/>
      <c r="O4270" s="660" t="s">
        <v>10478</v>
      </c>
      <c r="P4270" s="91" t="n">
        <v>1</v>
      </c>
      <c r="Q4270" s="15" t="s">
        <v>45</v>
      </c>
    </row>
    <row r="4271" customFormat="false" ht="108.95" hidden="false" customHeight="false" outlineLevel="0" collapsed="false">
      <c r="A4271" s="429" t="s">
        <v>1917</v>
      </c>
      <c r="B4271" s="91" t="s">
        <v>691</v>
      </c>
      <c r="C4271" s="91" t="s">
        <v>13713</v>
      </c>
      <c r="D4271" s="91" t="s">
        <v>11567</v>
      </c>
      <c r="E4271" s="91" t="s">
        <v>13714</v>
      </c>
      <c r="F4271" s="91"/>
      <c r="G4271" s="91"/>
      <c r="H4271" s="91"/>
      <c r="I4271" s="91"/>
      <c r="J4271" s="91"/>
      <c r="K4271" s="91"/>
      <c r="L4271" s="91"/>
      <c r="M4271" s="91"/>
      <c r="N4271" s="91"/>
      <c r="O4271" s="834" t="s">
        <v>13715</v>
      </c>
      <c r="P4271" s="797" t="s">
        <v>12507</v>
      </c>
      <c r="Q4271" s="15" t="s">
        <v>45</v>
      </c>
    </row>
    <row r="4272" customFormat="false" ht="95.5" hidden="false" customHeight="false" outlineLevel="0" collapsed="false">
      <c r="A4272" s="429" t="s">
        <v>3008</v>
      </c>
      <c r="B4272" s="91" t="s">
        <v>12086</v>
      </c>
      <c r="C4272" s="91" t="s">
        <v>13716</v>
      </c>
      <c r="D4272" s="91" t="s">
        <v>53</v>
      </c>
      <c r="E4272" s="91" t="s">
        <v>13717</v>
      </c>
      <c r="F4272" s="91" t="s">
        <v>5986</v>
      </c>
      <c r="G4272" s="91" t="n">
        <v>4100</v>
      </c>
      <c r="H4272" s="91"/>
      <c r="I4272" s="91"/>
      <c r="J4272" s="91"/>
      <c r="K4272" s="91"/>
      <c r="L4272" s="91"/>
      <c r="M4272" s="91" t="s">
        <v>13718</v>
      </c>
      <c r="N4272" s="242" t="n">
        <v>43397</v>
      </c>
      <c r="O4272" s="660" t="s">
        <v>10478</v>
      </c>
      <c r="P4272" s="91" t="n">
        <v>1</v>
      </c>
      <c r="Q4272" s="15" t="s">
        <v>45</v>
      </c>
    </row>
    <row r="4273" customFormat="false" ht="22.35" hidden="false" customHeight="false" outlineLevel="0" collapsed="false">
      <c r="A4273" s="429" t="s">
        <v>3012</v>
      </c>
      <c r="B4273" s="91" t="s">
        <v>6964</v>
      </c>
      <c r="C4273" s="91" t="s">
        <v>13719</v>
      </c>
      <c r="D4273" s="91" t="s">
        <v>11567</v>
      </c>
      <c r="E4273" s="91" t="s">
        <v>13467</v>
      </c>
      <c r="F4273" s="91" t="s">
        <v>102</v>
      </c>
      <c r="G4273" s="91"/>
      <c r="H4273" s="91"/>
      <c r="I4273" s="91"/>
      <c r="J4273" s="91"/>
      <c r="K4273" s="91"/>
      <c r="L4273" s="91"/>
      <c r="M4273" s="91"/>
      <c r="N4273" s="91"/>
      <c r="O4273" s="617" t="s">
        <v>13720</v>
      </c>
      <c r="P4273" s="91" t="n">
        <v>1</v>
      </c>
      <c r="Q4273" s="15" t="s">
        <v>45</v>
      </c>
    </row>
    <row r="4274" customFormat="false" ht="252.2" hidden="false" customHeight="false" outlineLevel="0" collapsed="false">
      <c r="A4274" s="429" t="s">
        <v>1798</v>
      </c>
      <c r="B4274" s="91" t="s">
        <v>3275</v>
      </c>
      <c r="C4274" s="91" t="s">
        <v>13721</v>
      </c>
      <c r="D4274" s="91" t="s">
        <v>11623</v>
      </c>
      <c r="E4274" s="91" t="s">
        <v>13722</v>
      </c>
      <c r="F4274" s="91" t="s">
        <v>48</v>
      </c>
      <c r="G4274" s="91" t="s">
        <v>13723</v>
      </c>
      <c r="H4274" s="91"/>
      <c r="I4274" s="91"/>
      <c r="J4274" s="91"/>
      <c r="K4274" s="91"/>
      <c r="L4274" s="91"/>
      <c r="M4274" s="91"/>
      <c r="N4274" s="91"/>
      <c r="O4274" s="835" t="s">
        <v>13724</v>
      </c>
      <c r="P4274" s="91" t="n">
        <v>1</v>
      </c>
      <c r="Q4274" s="15" t="s">
        <v>45</v>
      </c>
    </row>
    <row r="4275" customFormat="false" ht="41.75" hidden="false" customHeight="false" outlineLevel="0" collapsed="false">
      <c r="A4275" s="429" t="s">
        <v>1801</v>
      </c>
      <c r="B4275" s="91" t="s">
        <v>1655</v>
      </c>
      <c r="C4275" s="91" t="s">
        <v>13725</v>
      </c>
      <c r="D4275" s="91" t="s">
        <v>53</v>
      </c>
      <c r="E4275" s="91" t="s">
        <v>13726</v>
      </c>
      <c r="F4275" s="91" t="s">
        <v>4848</v>
      </c>
      <c r="G4275" s="91" t="s">
        <v>1379</v>
      </c>
      <c r="H4275" s="91"/>
      <c r="I4275" s="91"/>
      <c r="J4275" s="91"/>
      <c r="K4275" s="91"/>
      <c r="L4275" s="91"/>
      <c r="M4275" s="91"/>
      <c r="N4275" s="91"/>
      <c r="O4275" s="144" t="s">
        <v>13727</v>
      </c>
      <c r="P4275" s="91" t="n">
        <v>1</v>
      </c>
      <c r="Q4275" s="15" t="s">
        <v>45</v>
      </c>
    </row>
    <row r="4276" customFormat="false" ht="95.5" hidden="false" customHeight="false" outlineLevel="0" collapsed="false">
      <c r="A4276" s="429" t="s">
        <v>3427</v>
      </c>
      <c r="B4276" s="142" t="s">
        <v>556</v>
      </c>
      <c r="C4276" s="142" t="s">
        <v>13728</v>
      </c>
      <c r="D4276" s="91" t="s">
        <v>53</v>
      </c>
      <c r="E4276" s="142" t="s">
        <v>13729</v>
      </c>
      <c r="F4276" s="142" t="s">
        <v>13730</v>
      </c>
      <c r="G4276" s="142"/>
      <c r="H4276" s="142"/>
      <c r="I4276" s="142"/>
      <c r="J4276" s="142"/>
      <c r="K4276" s="142"/>
      <c r="L4276" s="142"/>
      <c r="M4276" s="142"/>
      <c r="N4276" s="142"/>
      <c r="O4276" s="412" t="s">
        <v>13731</v>
      </c>
      <c r="P4276" s="142" t="n">
        <v>1</v>
      </c>
      <c r="Q4276" s="15" t="s">
        <v>45</v>
      </c>
    </row>
    <row r="4277" customFormat="false" ht="79.85" hidden="false" customHeight="false" outlineLevel="0" collapsed="false">
      <c r="A4277" s="3" t="s">
        <v>34</v>
      </c>
      <c r="B4277" s="59" t="s">
        <v>1</v>
      </c>
      <c r="C4277" s="4" t="s">
        <v>35</v>
      </c>
      <c r="D4277" s="4" t="s">
        <v>3</v>
      </c>
      <c r="E4277" s="4" t="s">
        <v>1021</v>
      </c>
      <c r="F4277" s="5" t="s">
        <v>10096</v>
      </c>
      <c r="G4277" s="4" t="s">
        <v>38</v>
      </c>
      <c r="H4277" s="6" t="s">
        <v>39</v>
      </c>
      <c r="I4277" s="6"/>
      <c r="J4277" s="6"/>
      <c r="K4277" s="6" t="s">
        <v>40</v>
      </c>
      <c r="L4277" s="6"/>
      <c r="M4277" s="6" t="s">
        <v>41</v>
      </c>
      <c r="N4277" s="6" t="s">
        <v>42</v>
      </c>
      <c r="O4277" s="370" t="s">
        <v>43</v>
      </c>
      <c r="P4277" s="4" t="s">
        <v>44</v>
      </c>
      <c r="Q4277" s="15" t="s">
        <v>45</v>
      </c>
    </row>
    <row r="4278" customFormat="false" ht="15" hidden="false" customHeight="false" outlineLevel="0" collapsed="false">
      <c r="A4278" s="105" t="n">
        <v>43398</v>
      </c>
      <c r="B4278" s="777" t="s">
        <v>349</v>
      </c>
      <c r="C4278" s="84"/>
      <c r="D4278" s="84"/>
      <c r="E4278" s="820"/>
      <c r="F4278" s="821" t="n">
        <f aca="false">G4278+H4278+K4278</f>
        <v>107600</v>
      </c>
      <c r="G4278" s="822" t="n">
        <f aca="false">SUM(G4279:G4308)</f>
        <v>46300</v>
      </c>
      <c r="H4278" s="823" t="n">
        <f aca="false">SUM(H4279:H4308)</f>
        <v>61300</v>
      </c>
      <c r="I4278" s="822"/>
      <c r="J4278" s="822"/>
      <c r="K4278" s="822" t="n">
        <f aca="false">SUM(K4279:K4308)</f>
        <v>0</v>
      </c>
      <c r="L4278" s="822"/>
      <c r="M4278" s="824"/>
      <c r="N4278" s="824"/>
      <c r="O4278" s="84"/>
      <c r="P4278" s="822" t="n">
        <f aca="false">SUM(P4279:P27206)</f>
        <v>3603334826299800</v>
      </c>
      <c r="Q4278" s="15" t="s">
        <v>45</v>
      </c>
    </row>
    <row r="4279" customFormat="false" ht="22.35" hidden="false" customHeight="false" outlineLevel="0" collapsed="false">
      <c r="A4279" s="429" t="s">
        <v>1810</v>
      </c>
      <c r="B4279" s="108" t="n">
        <v>0.390277777777778</v>
      </c>
      <c r="C4279" s="91" t="n">
        <v>89646444414</v>
      </c>
      <c r="D4279" s="91" t="s">
        <v>110</v>
      </c>
      <c r="E4279" s="24" t="s">
        <v>13732</v>
      </c>
      <c r="F4279" s="91" t="s">
        <v>13733</v>
      </c>
      <c r="G4279" s="91"/>
      <c r="H4279" s="91" t="n">
        <v>7000</v>
      </c>
      <c r="I4279" s="91"/>
      <c r="J4279" s="91"/>
      <c r="K4279" s="91"/>
      <c r="L4279" s="91"/>
      <c r="M4279" s="91"/>
      <c r="N4279" s="91"/>
      <c r="O4279" s="660" t="s">
        <v>10478</v>
      </c>
      <c r="P4279" s="91" t="n">
        <v>1</v>
      </c>
      <c r="Q4279" s="15" t="s">
        <v>45</v>
      </c>
    </row>
    <row r="4280" customFormat="false" ht="22.35" hidden="false" customHeight="false" outlineLevel="0" collapsed="false">
      <c r="A4280" s="429" t="s">
        <v>1814</v>
      </c>
      <c r="B4280" s="91" t="s">
        <v>2135</v>
      </c>
      <c r="C4280" s="91" t="s">
        <v>13734</v>
      </c>
      <c r="D4280" s="91" t="s">
        <v>8766</v>
      </c>
      <c r="E4280" s="91" t="s">
        <v>13735</v>
      </c>
      <c r="F4280" s="91" t="s">
        <v>13736</v>
      </c>
      <c r="G4280" s="91" t="n">
        <v>3200</v>
      </c>
      <c r="H4280" s="91"/>
      <c r="I4280" s="91"/>
      <c r="J4280" s="91"/>
      <c r="K4280" s="91"/>
      <c r="L4280" s="91"/>
      <c r="M4280" s="19" t="s">
        <v>13737</v>
      </c>
      <c r="N4280" s="242" t="n">
        <v>43399</v>
      </c>
      <c r="O4280" s="660" t="s">
        <v>10478</v>
      </c>
      <c r="P4280" s="91" t="n">
        <v>1</v>
      </c>
      <c r="Q4280" s="15" t="s">
        <v>45</v>
      </c>
    </row>
    <row r="4281" customFormat="false" ht="22.35" hidden="false" customHeight="false" outlineLevel="0" collapsed="false">
      <c r="A4281" s="429" t="s">
        <v>1819</v>
      </c>
      <c r="B4281" s="108" t="n">
        <v>0.415277777777778</v>
      </c>
      <c r="C4281" s="349" t="s">
        <v>13738</v>
      </c>
      <c r="D4281" s="91" t="s">
        <v>476</v>
      </c>
      <c r="E4281" s="91" t="s">
        <v>13739</v>
      </c>
      <c r="F4281" s="91" t="s">
        <v>13740</v>
      </c>
      <c r="G4281" s="91"/>
      <c r="H4281" s="91"/>
      <c r="I4281" s="91"/>
      <c r="J4281" s="91"/>
      <c r="K4281" s="91"/>
      <c r="L4281" s="91"/>
      <c r="M4281" s="91"/>
      <c r="N4281" s="91"/>
      <c r="O4281" s="660" t="s">
        <v>13741</v>
      </c>
      <c r="P4281" s="91" t="n">
        <v>1</v>
      </c>
      <c r="Q4281" s="15" t="s">
        <v>45</v>
      </c>
    </row>
    <row r="4282" customFormat="false" ht="28.35" hidden="false" customHeight="false" outlineLevel="0" collapsed="false">
      <c r="A4282" s="429" t="s">
        <v>1673</v>
      </c>
      <c r="B4282" s="99" t="n">
        <v>43169</v>
      </c>
      <c r="C4282" s="91" t="s">
        <v>13742</v>
      </c>
      <c r="D4282" s="91" t="s">
        <v>11567</v>
      </c>
      <c r="E4282" s="91" t="s">
        <v>13743</v>
      </c>
      <c r="F4282" s="91" t="s">
        <v>13744</v>
      </c>
      <c r="G4282" s="91" t="n">
        <v>2500</v>
      </c>
      <c r="H4282" s="91"/>
      <c r="I4282" s="91"/>
      <c r="J4282" s="91"/>
      <c r="K4282" s="91"/>
      <c r="L4282" s="91"/>
      <c r="M4282" s="19" t="s">
        <v>13745</v>
      </c>
      <c r="N4282" s="242" t="n">
        <v>43399</v>
      </c>
      <c r="O4282" s="660" t="s">
        <v>10478</v>
      </c>
      <c r="P4282" s="91" t="n">
        <v>1</v>
      </c>
      <c r="Q4282" s="15" t="s">
        <v>45</v>
      </c>
    </row>
    <row r="4283" customFormat="false" ht="41.75" hidden="false" customHeight="false" outlineLevel="0" collapsed="false">
      <c r="A4283" s="91" t="s">
        <v>13746</v>
      </c>
      <c r="B4283" s="91" t="s">
        <v>13746</v>
      </c>
      <c r="C4283" s="91" t="s">
        <v>13747</v>
      </c>
      <c r="D4283" s="91" t="s">
        <v>476</v>
      </c>
      <c r="E4283" s="91" t="s">
        <v>13748</v>
      </c>
      <c r="F4283" s="91" t="s">
        <v>13749</v>
      </c>
      <c r="G4283" s="91"/>
      <c r="H4283" s="91"/>
      <c r="I4283" s="91"/>
      <c r="J4283" s="91"/>
      <c r="K4283" s="91"/>
      <c r="L4283" s="91"/>
      <c r="M4283" s="91"/>
      <c r="N4283" s="91"/>
      <c r="O4283" s="619" t="s">
        <v>679</v>
      </c>
      <c r="P4283" s="91" t="n">
        <v>1</v>
      </c>
      <c r="Q4283" s="15" t="s">
        <v>45</v>
      </c>
    </row>
    <row r="4284" customFormat="false" ht="22.35" hidden="false" customHeight="false" outlineLevel="0" collapsed="false">
      <c r="A4284" s="91" t="s">
        <v>13750</v>
      </c>
      <c r="B4284" s="91" t="s">
        <v>13750</v>
      </c>
      <c r="C4284" s="91" t="s">
        <v>13750</v>
      </c>
      <c r="D4284" s="91" t="s">
        <v>13750</v>
      </c>
      <c r="E4284" s="91" t="s">
        <v>13750</v>
      </c>
      <c r="F4284" s="91" t="s">
        <v>13751</v>
      </c>
      <c r="G4284" s="91"/>
      <c r="H4284" s="91" t="n">
        <v>7800</v>
      </c>
      <c r="I4284" s="91"/>
      <c r="J4284" s="91"/>
      <c r="K4284" s="91"/>
      <c r="L4284" s="91"/>
      <c r="M4284" s="91" t="s">
        <v>9850</v>
      </c>
      <c r="N4284" s="91"/>
      <c r="O4284" s="660" t="s">
        <v>10478</v>
      </c>
      <c r="P4284" s="91" t="n">
        <v>1</v>
      </c>
      <c r="Q4284" s="15" t="s">
        <v>45</v>
      </c>
    </row>
    <row r="4285" customFormat="false" ht="29.85" hidden="false" customHeight="false" outlineLevel="0" collapsed="false">
      <c r="A4285" s="429" t="s">
        <v>1678</v>
      </c>
      <c r="B4285" s="108" t="n">
        <v>0.432638888888889</v>
      </c>
      <c r="C4285" s="91" t="s">
        <v>13752</v>
      </c>
      <c r="D4285" s="91" t="s">
        <v>110</v>
      </c>
      <c r="E4285" s="91" t="s">
        <v>13753</v>
      </c>
      <c r="F4285" s="91" t="s">
        <v>13754</v>
      </c>
      <c r="G4285" s="91" t="s">
        <v>1310</v>
      </c>
      <c r="H4285" s="91"/>
      <c r="I4285" s="91"/>
      <c r="J4285" s="91"/>
      <c r="K4285" s="91"/>
      <c r="L4285" s="91"/>
      <c r="M4285" s="91"/>
      <c r="N4285" s="91"/>
      <c r="O4285" s="144" t="s">
        <v>13755</v>
      </c>
      <c r="P4285" s="91" t="n">
        <v>1</v>
      </c>
      <c r="Q4285" s="15" t="s">
        <v>45</v>
      </c>
    </row>
    <row r="4286" customFormat="false" ht="108.95" hidden="false" customHeight="false" outlineLevel="0" collapsed="false">
      <c r="A4286" s="429" t="s">
        <v>1732</v>
      </c>
      <c r="B4286" s="91" t="s">
        <v>1483</v>
      </c>
      <c r="C4286" s="91" t="s">
        <v>13756</v>
      </c>
      <c r="D4286" s="91" t="s">
        <v>53</v>
      </c>
      <c r="E4286" s="91" t="s">
        <v>13757</v>
      </c>
      <c r="F4286" s="91" t="s">
        <v>13744</v>
      </c>
      <c r="G4286" s="91" t="n">
        <v>3100</v>
      </c>
      <c r="H4286" s="91"/>
      <c r="I4286" s="91"/>
      <c r="J4286" s="91"/>
      <c r="K4286" s="91"/>
      <c r="L4286" s="91"/>
      <c r="M4286" s="91" t="s">
        <v>13758</v>
      </c>
      <c r="N4286" s="242" t="n">
        <v>43399</v>
      </c>
      <c r="O4286" s="660" t="s">
        <v>13759</v>
      </c>
      <c r="P4286" s="91" t="n">
        <v>1</v>
      </c>
      <c r="Q4286" s="15" t="s">
        <v>45</v>
      </c>
    </row>
    <row r="4287" customFormat="false" ht="28.35" hidden="false" customHeight="false" outlineLevel="0" collapsed="false">
      <c r="A4287" s="429" t="s">
        <v>1833</v>
      </c>
      <c r="B4287" s="91" t="s">
        <v>13760</v>
      </c>
      <c r="C4287" s="91" t="s">
        <v>13761</v>
      </c>
      <c r="D4287" s="91" t="s">
        <v>11567</v>
      </c>
      <c r="E4287" s="91" t="s">
        <v>13762</v>
      </c>
      <c r="F4287" s="91" t="s">
        <v>13083</v>
      </c>
      <c r="G4287" s="91" t="n">
        <v>2200</v>
      </c>
      <c r="H4287" s="91"/>
      <c r="I4287" s="91"/>
      <c r="J4287" s="91"/>
      <c r="K4287" s="91"/>
      <c r="L4287" s="91"/>
      <c r="M4287" s="91" t="s">
        <v>13763</v>
      </c>
      <c r="N4287" s="242" t="n">
        <v>43398</v>
      </c>
      <c r="O4287" s="660" t="s">
        <v>10478</v>
      </c>
      <c r="P4287" s="91" t="n">
        <v>1</v>
      </c>
      <c r="Q4287" s="15" t="s">
        <v>45</v>
      </c>
    </row>
    <row r="4288" customFormat="false" ht="86.55" hidden="false" customHeight="false" outlineLevel="0" collapsed="false">
      <c r="A4288" s="429" t="s">
        <v>1839</v>
      </c>
      <c r="B4288" s="91" t="s">
        <v>200</v>
      </c>
      <c r="C4288" s="91" t="s">
        <v>13764</v>
      </c>
      <c r="D4288" s="91" t="s">
        <v>53</v>
      </c>
      <c r="E4288" s="91" t="s">
        <v>13765</v>
      </c>
      <c r="F4288" s="91"/>
      <c r="G4288" s="91"/>
      <c r="H4288" s="91"/>
      <c r="I4288" s="91"/>
      <c r="J4288" s="91"/>
      <c r="K4288" s="91"/>
      <c r="L4288" s="91"/>
      <c r="M4288" s="91"/>
      <c r="N4288" s="91"/>
      <c r="O4288" s="441" t="s">
        <v>13766</v>
      </c>
      <c r="P4288" s="91" t="n">
        <v>1</v>
      </c>
      <c r="Q4288" s="15" t="s">
        <v>45</v>
      </c>
    </row>
    <row r="4289" customFormat="false" ht="72.35" hidden="false" customHeight="false" outlineLevel="0" collapsed="false">
      <c r="A4289" s="429" t="s">
        <v>1746</v>
      </c>
      <c r="B4289" s="242" t="n">
        <v>43384</v>
      </c>
      <c r="C4289" s="471" t="s">
        <v>13767</v>
      </c>
      <c r="D4289" s="91" t="s">
        <v>53</v>
      </c>
      <c r="E4289" s="91" t="s">
        <v>13768</v>
      </c>
      <c r="F4289" s="100" t="s">
        <v>13769</v>
      </c>
      <c r="G4289" s="91" t="s">
        <v>2950</v>
      </c>
      <c r="H4289" s="91"/>
      <c r="I4289" s="91"/>
      <c r="J4289" s="91"/>
      <c r="K4289" s="91"/>
      <c r="L4289" s="91"/>
      <c r="M4289" s="91"/>
      <c r="N4289" s="91"/>
      <c r="O4289" s="144" t="s">
        <v>13770</v>
      </c>
      <c r="P4289" s="797" t="s">
        <v>12507</v>
      </c>
      <c r="Q4289" s="15" t="s">
        <v>45</v>
      </c>
    </row>
    <row r="4290" customFormat="false" ht="95.5" hidden="false" customHeight="false" outlineLevel="0" collapsed="false">
      <c r="A4290" s="429" t="s">
        <v>1696</v>
      </c>
      <c r="B4290" s="91" t="s">
        <v>556</v>
      </c>
      <c r="C4290" s="91" t="s">
        <v>13771</v>
      </c>
      <c r="D4290" s="91" t="s">
        <v>53</v>
      </c>
      <c r="E4290" s="91" t="s">
        <v>13772</v>
      </c>
      <c r="F4290" s="91" t="s">
        <v>336</v>
      </c>
      <c r="G4290" s="91"/>
      <c r="H4290" s="91"/>
      <c r="I4290" s="91"/>
      <c r="J4290" s="91"/>
      <c r="K4290" s="91"/>
      <c r="L4290" s="91"/>
      <c r="M4290" s="91"/>
      <c r="N4290" s="91"/>
      <c r="O4290" s="469" t="s">
        <v>13773</v>
      </c>
      <c r="P4290" s="91" t="n">
        <v>1</v>
      </c>
      <c r="Q4290" s="15" t="s">
        <v>45</v>
      </c>
    </row>
    <row r="4291" customFormat="false" ht="28.35" hidden="false" customHeight="false" outlineLevel="0" collapsed="false">
      <c r="A4291" s="429" t="s">
        <v>1758</v>
      </c>
      <c r="B4291" s="91" t="s">
        <v>10420</v>
      </c>
      <c r="C4291" s="91" t="s">
        <v>13774</v>
      </c>
      <c r="D4291" s="91" t="s">
        <v>476</v>
      </c>
      <c r="E4291" s="91" t="s">
        <v>13775</v>
      </c>
      <c r="F4291" s="91"/>
      <c r="G4291" s="91" t="s">
        <v>1730</v>
      </c>
      <c r="H4291" s="91"/>
      <c r="I4291" s="91"/>
      <c r="J4291" s="91"/>
      <c r="K4291" s="91"/>
      <c r="L4291" s="91"/>
      <c r="M4291" s="91"/>
      <c r="N4291" s="91"/>
      <c r="O4291" s="451" t="s">
        <v>13776</v>
      </c>
      <c r="P4291" s="91" t="n">
        <v>1</v>
      </c>
      <c r="Q4291" s="15" t="s">
        <v>45</v>
      </c>
    </row>
    <row r="4292" customFormat="false" ht="41.75" hidden="false" customHeight="false" outlineLevel="0" collapsed="false">
      <c r="A4292" s="429" t="s">
        <v>1761</v>
      </c>
      <c r="B4292" s="242" t="n">
        <v>43446</v>
      </c>
      <c r="C4292" s="91" t="s">
        <v>13777</v>
      </c>
      <c r="D4292" s="91" t="s">
        <v>11567</v>
      </c>
      <c r="E4292" s="91" t="s">
        <v>13778</v>
      </c>
      <c r="F4292" s="91" t="s">
        <v>13779</v>
      </c>
      <c r="G4292" s="91" t="n">
        <v>6100</v>
      </c>
      <c r="H4292" s="91"/>
      <c r="I4292" s="91"/>
      <c r="J4292" s="91"/>
      <c r="K4292" s="91"/>
      <c r="L4292" s="91"/>
      <c r="M4292" s="91" t="s">
        <v>13780</v>
      </c>
      <c r="N4292" s="242" t="n">
        <v>43403</v>
      </c>
      <c r="O4292" s="660" t="s">
        <v>10478</v>
      </c>
      <c r="P4292" s="91" t="n">
        <v>1</v>
      </c>
      <c r="Q4292" s="15" t="s">
        <v>45</v>
      </c>
    </row>
    <row r="4293" customFormat="false" ht="28.35" hidden="false" customHeight="false" outlineLevel="0" collapsed="false">
      <c r="A4293" s="91" t="s">
        <v>13781</v>
      </c>
      <c r="B4293" s="91" t="s">
        <v>5191</v>
      </c>
      <c r="C4293" s="91" t="s">
        <v>13782</v>
      </c>
      <c r="D4293" s="91" t="s">
        <v>476</v>
      </c>
      <c r="E4293" s="91" t="s">
        <v>13783</v>
      </c>
      <c r="F4293" s="91" t="s">
        <v>13784</v>
      </c>
      <c r="G4293" s="91" t="n">
        <v>3900</v>
      </c>
      <c r="H4293" s="91"/>
      <c r="I4293" s="91"/>
      <c r="J4293" s="91"/>
      <c r="K4293" s="91"/>
      <c r="L4293" s="91"/>
      <c r="M4293" s="19" t="s">
        <v>13785</v>
      </c>
      <c r="N4293" s="242" t="n">
        <v>43400</v>
      </c>
      <c r="O4293" s="660" t="s">
        <v>10478</v>
      </c>
      <c r="P4293" s="91" t="n">
        <v>1</v>
      </c>
      <c r="Q4293" s="15" t="s">
        <v>45</v>
      </c>
    </row>
    <row r="4294" customFormat="false" ht="14.9" hidden="false" customHeight="false" outlineLevel="0" collapsed="false">
      <c r="A4294" s="429" t="s">
        <v>1765</v>
      </c>
      <c r="B4294" s="91"/>
      <c r="C4294" s="440" t="s">
        <v>13786</v>
      </c>
      <c r="D4294" s="91" t="s">
        <v>476</v>
      </c>
      <c r="E4294" s="91" t="s">
        <v>13787</v>
      </c>
      <c r="F4294" s="24" t="s">
        <v>160</v>
      </c>
      <c r="G4294" s="91"/>
      <c r="H4294" s="91"/>
      <c r="I4294" s="91"/>
      <c r="J4294" s="91"/>
      <c r="K4294" s="91"/>
      <c r="L4294" s="91"/>
      <c r="M4294" s="91"/>
      <c r="N4294" s="91"/>
      <c r="O4294" s="250" t="s">
        <v>13788</v>
      </c>
      <c r="P4294" s="91" t="n">
        <v>1</v>
      </c>
      <c r="Q4294" s="15" t="s">
        <v>45</v>
      </c>
    </row>
    <row r="4295" customFormat="false" ht="43.25" hidden="false" customHeight="false" outlineLevel="0" collapsed="false">
      <c r="A4295" s="429" t="s">
        <v>4300</v>
      </c>
      <c r="B4295" s="91" t="s">
        <v>778</v>
      </c>
      <c r="C4295" s="91" t="s">
        <v>13789</v>
      </c>
      <c r="D4295" s="91" t="s">
        <v>53</v>
      </c>
      <c r="E4295" s="91" t="s">
        <v>13790</v>
      </c>
      <c r="F4295" s="91" t="s">
        <v>13791</v>
      </c>
      <c r="G4295" s="91" t="n">
        <v>6500</v>
      </c>
      <c r="H4295" s="91"/>
      <c r="I4295" s="91"/>
      <c r="J4295" s="91"/>
      <c r="K4295" s="91"/>
      <c r="L4295" s="91"/>
      <c r="M4295" s="91" t="s">
        <v>13792</v>
      </c>
      <c r="N4295" s="242" t="n">
        <v>43399</v>
      </c>
      <c r="O4295" s="660" t="s">
        <v>13793</v>
      </c>
      <c r="P4295" s="91" t="n">
        <v>1</v>
      </c>
      <c r="Q4295" s="15" t="s">
        <v>45</v>
      </c>
    </row>
    <row r="4296" customFormat="false" ht="22.35" hidden="false" customHeight="false" outlineLevel="0" collapsed="false">
      <c r="A4296" s="429" t="s">
        <v>4304</v>
      </c>
      <c r="B4296" s="99" t="n">
        <v>43294</v>
      </c>
      <c r="C4296" s="91" t="s">
        <v>13794</v>
      </c>
      <c r="D4296" s="91" t="s">
        <v>476</v>
      </c>
      <c r="E4296" s="91" t="s">
        <v>13795</v>
      </c>
      <c r="F4296" s="91" t="s">
        <v>13796</v>
      </c>
      <c r="G4296" s="91" t="n">
        <v>5000</v>
      </c>
      <c r="H4296" s="91"/>
      <c r="I4296" s="91"/>
      <c r="J4296" s="91"/>
      <c r="K4296" s="91"/>
      <c r="L4296" s="91"/>
      <c r="M4296" s="19" t="s">
        <v>13797</v>
      </c>
      <c r="N4296" s="242" t="n">
        <v>43399</v>
      </c>
      <c r="O4296" s="660" t="s">
        <v>10478</v>
      </c>
      <c r="P4296" s="91" t="n">
        <v>1</v>
      </c>
      <c r="Q4296" s="15" t="s">
        <v>45</v>
      </c>
    </row>
    <row r="4297" customFormat="false" ht="68.65" hidden="false" customHeight="false" outlineLevel="0" collapsed="false">
      <c r="A4297" s="429" t="s">
        <v>4309</v>
      </c>
      <c r="B4297" s="99" t="n">
        <v>43294</v>
      </c>
      <c r="C4297" s="553" t="s">
        <v>13798</v>
      </c>
      <c r="D4297" s="91" t="s">
        <v>11567</v>
      </c>
      <c r="E4297" s="91" t="s">
        <v>13799</v>
      </c>
      <c r="F4297" s="91" t="s">
        <v>13800</v>
      </c>
      <c r="G4297" s="91"/>
      <c r="H4297" s="91"/>
      <c r="I4297" s="91"/>
      <c r="J4297" s="91"/>
      <c r="K4297" s="91"/>
      <c r="L4297" s="91"/>
      <c r="M4297" s="91"/>
      <c r="N4297" s="91"/>
      <c r="O4297" s="452" t="s">
        <v>13801</v>
      </c>
      <c r="P4297" s="91" t="n">
        <v>1</v>
      </c>
      <c r="Q4297" s="15" t="s">
        <v>45</v>
      </c>
    </row>
    <row r="4298" customFormat="false" ht="41.75" hidden="false" customHeight="false" outlineLevel="0" collapsed="false">
      <c r="A4298" s="348" t="s">
        <v>1781</v>
      </c>
      <c r="B4298" s="19" t="s">
        <v>10799</v>
      </c>
      <c r="C4298" s="553" t="s">
        <v>12707</v>
      </c>
      <c r="D4298" s="91" t="s">
        <v>2318</v>
      </c>
      <c r="E4298" s="91" t="s">
        <v>12708</v>
      </c>
      <c r="F4298" s="97"/>
      <c r="G4298" s="19"/>
      <c r="H4298" s="19" t="n">
        <v>8500</v>
      </c>
      <c r="I4298" s="97"/>
      <c r="J4298" s="97"/>
      <c r="K4298" s="97"/>
      <c r="L4298" s="97"/>
      <c r="M4298" s="97"/>
      <c r="N4298" s="97"/>
      <c r="O4298" s="660" t="s">
        <v>10478</v>
      </c>
      <c r="P4298" s="91" t="n">
        <v>1</v>
      </c>
      <c r="Q4298" s="15" t="s">
        <v>45</v>
      </c>
    </row>
    <row r="4299" customFormat="false" ht="100.7" hidden="false" customHeight="false" outlineLevel="0" collapsed="false">
      <c r="A4299" s="348" t="s">
        <v>1914</v>
      </c>
      <c r="B4299" s="91" t="s">
        <v>13802</v>
      </c>
      <c r="C4299" s="91" t="s">
        <v>13803</v>
      </c>
      <c r="D4299" s="91" t="s">
        <v>11567</v>
      </c>
      <c r="E4299" s="91" t="s">
        <v>13804</v>
      </c>
      <c r="F4299" s="91" t="s">
        <v>13545</v>
      </c>
      <c r="G4299" s="91" t="s">
        <v>5533</v>
      </c>
      <c r="H4299" s="91"/>
      <c r="I4299" s="91"/>
      <c r="J4299" s="91"/>
      <c r="K4299" s="91"/>
      <c r="L4299" s="91"/>
      <c r="M4299" s="91"/>
      <c r="N4299" s="91"/>
      <c r="O4299" s="144" t="s">
        <v>13805</v>
      </c>
      <c r="P4299" s="91" t="n">
        <v>1</v>
      </c>
      <c r="Q4299" s="15" t="s">
        <v>45</v>
      </c>
    </row>
    <row r="4300" customFormat="false" ht="68.65" hidden="false" customHeight="false" outlineLevel="0" collapsed="false">
      <c r="A4300" s="348" t="s">
        <v>1917</v>
      </c>
      <c r="B4300" s="91" t="s">
        <v>989</v>
      </c>
      <c r="C4300" s="91" t="s">
        <v>13806</v>
      </c>
      <c r="D4300" s="91" t="s">
        <v>53</v>
      </c>
      <c r="E4300" s="91" t="s">
        <v>13807</v>
      </c>
      <c r="F4300" s="91" t="s">
        <v>48</v>
      </c>
      <c r="G4300" s="91" t="n">
        <v>4100</v>
      </c>
      <c r="H4300" s="91"/>
      <c r="I4300" s="91"/>
      <c r="J4300" s="91"/>
      <c r="K4300" s="91"/>
      <c r="L4300" s="91"/>
      <c r="M4300" s="91" t="s">
        <v>13808</v>
      </c>
      <c r="N4300" s="242" t="n">
        <v>43400</v>
      </c>
      <c r="O4300" s="660" t="s">
        <v>12060</v>
      </c>
      <c r="P4300" s="91" t="n">
        <v>1</v>
      </c>
      <c r="Q4300" s="15" t="s">
        <v>45</v>
      </c>
    </row>
    <row r="4301" customFormat="false" ht="55.2" hidden="false" customHeight="false" outlineLevel="0" collapsed="false">
      <c r="A4301" s="429" t="s">
        <v>3008</v>
      </c>
      <c r="B4301" s="91" t="s">
        <v>3275</v>
      </c>
      <c r="C4301" s="91" t="s">
        <v>13721</v>
      </c>
      <c r="D4301" s="91" t="s">
        <v>11623</v>
      </c>
      <c r="E4301" s="91" t="s">
        <v>13722</v>
      </c>
      <c r="F4301" s="91" t="s">
        <v>11868</v>
      </c>
      <c r="G4301" s="91" t="n">
        <v>4900</v>
      </c>
      <c r="H4301" s="91"/>
      <c r="I4301" s="91"/>
      <c r="J4301" s="91"/>
      <c r="K4301" s="91"/>
      <c r="L4301" s="91"/>
      <c r="M4301" s="19" t="s">
        <v>13809</v>
      </c>
      <c r="N4301" s="242" t="n">
        <v>43402</v>
      </c>
      <c r="O4301" s="836" t="s">
        <v>13810</v>
      </c>
      <c r="P4301" s="91" t="n">
        <v>1</v>
      </c>
      <c r="Q4301" s="15" t="s">
        <v>45</v>
      </c>
    </row>
    <row r="4302" customFormat="false" ht="41.75" hidden="false" customHeight="false" outlineLevel="0" collapsed="false">
      <c r="A4302" s="91" t="s">
        <v>13811</v>
      </c>
      <c r="B4302" s="91" t="s">
        <v>13811</v>
      </c>
      <c r="C4302" s="91" t="s">
        <v>13811</v>
      </c>
      <c r="D4302" s="91" t="s">
        <v>13812</v>
      </c>
      <c r="E4302" s="91" t="s">
        <v>13811</v>
      </c>
      <c r="F4302" s="91" t="s">
        <v>13813</v>
      </c>
      <c r="G4302" s="91" t="n">
        <v>1000</v>
      </c>
      <c r="H4302" s="91"/>
      <c r="I4302" s="91"/>
      <c r="J4302" s="91"/>
      <c r="K4302" s="91"/>
      <c r="L4302" s="91"/>
      <c r="M4302" s="91" t="s">
        <v>9850</v>
      </c>
      <c r="N4302" s="91"/>
      <c r="O4302" s="660" t="s">
        <v>10478</v>
      </c>
      <c r="P4302" s="91" t="n">
        <v>1</v>
      </c>
      <c r="Q4302" s="15" t="s">
        <v>45</v>
      </c>
    </row>
    <row r="4303" customFormat="false" ht="122.35" hidden="false" customHeight="false" outlineLevel="0" collapsed="false">
      <c r="A4303" s="429" t="s">
        <v>3008</v>
      </c>
      <c r="B4303" s="91" t="s">
        <v>289</v>
      </c>
      <c r="C4303" s="451" t="s">
        <v>13634</v>
      </c>
      <c r="D4303" s="91" t="s">
        <v>11567</v>
      </c>
      <c r="E4303" s="91" t="s">
        <v>13814</v>
      </c>
      <c r="F4303" s="91" t="s">
        <v>13636</v>
      </c>
      <c r="G4303" s="91"/>
      <c r="H4303" s="91" t="s">
        <v>13815</v>
      </c>
      <c r="I4303" s="91"/>
      <c r="J4303" s="91"/>
      <c r="K4303" s="91"/>
      <c r="L4303" s="91"/>
      <c r="M4303" s="19" t="s">
        <v>13816</v>
      </c>
      <c r="N4303" s="91"/>
      <c r="O4303" s="780" t="s">
        <v>13817</v>
      </c>
      <c r="P4303" s="91" t="n">
        <v>1</v>
      </c>
      <c r="Q4303" s="15" t="s">
        <v>45</v>
      </c>
    </row>
    <row r="4304" customFormat="false" ht="14.9" hidden="false" customHeight="false" outlineLevel="0" collapsed="false">
      <c r="A4304" s="429" t="s">
        <v>3012</v>
      </c>
      <c r="B4304" s="91" t="s">
        <v>9050</v>
      </c>
      <c r="C4304" s="440" t="s">
        <v>13818</v>
      </c>
      <c r="D4304" s="91" t="s">
        <v>476</v>
      </c>
      <c r="E4304" s="91" t="s">
        <v>12437</v>
      </c>
      <c r="F4304" s="91"/>
      <c r="G4304" s="91"/>
      <c r="H4304" s="91" t="s">
        <v>8180</v>
      </c>
      <c r="I4304" s="91"/>
      <c r="J4304" s="91"/>
      <c r="K4304" s="91"/>
      <c r="L4304" s="91"/>
      <c r="M4304" s="91"/>
      <c r="N4304" s="91"/>
      <c r="O4304" s="451" t="s">
        <v>13819</v>
      </c>
      <c r="P4304" s="91" t="n">
        <v>1</v>
      </c>
      <c r="Q4304" s="15" t="s">
        <v>45</v>
      </c>
    </row>
    <row r="4305" customFormat="false" ht="82.05" hidden="false" customHeight="false" outlineLevel="0" collapsed="false">
      <c r="A4305" s="429" t="s">
        <v>1798</v>
      </c>
      <c r="B4305" s="91" t="s">
        <v>13171</v>
      </c>
      <c r="C4305" s="451" t="s">
        <v>13820</v>
      </c>
      <c r="D4305" s="91" t="s">
        <v>53</v>
      </c>
      <c r="E4305" s="91" t="s">
        <v>13821</v>
      </c>
      <c r="F4305" s="91" t="s">
        <v>4852</v>
      </c>
      <c r="G4305" s="91" t="n">
        <v>3800</v>
      </c>
      <c r="H4305" s="91"/>
      <c r="I4305" s="91"/>
      <c r="J4305" s="91"/>
      <c r="K4305" s="91"/>
      <c r="L4305" s="91"/>
      <c r="M4305" s="91" t="s">
        <v>13822</v>
      </c>
      <c r="N4305" s="242" t="n">
        <v>43400</v>
      </c>
      <c r="O4305" s="660" t="s">
        <v>12060</v>
      </c>
      <c r="P4305" s="797" t="s">
        <v>12507</v>
      </c>
      <c r="Q4305" s="15" t="s">
        <v>45</v>
      </c>
    </row>
    <row r="4306" customFormat="false" ht="122.35" hidden="false" customHeight="false" outlineLevel="0" collapsed="false">
      <c r="A4306" s="429" t="s">
        <v>1801</v>
      </c>
      <c r="B4306" s="91" t="s">
        <v>3275</v>
      </c>
      <c r="C4306" s="91" t="s">
        <v>13823</v>
      </c>
      <c r="D4306" s="91" t="s">
        <v>53</v>
      </c>
      <c r="E4306" s="91" t="s">
        <v>13824</v>
      </c>
      <c r="F4306" s="91" t="s">
        <v>3438</v>
      </c>
      <c r="G4306" s="91" t="s">
        <v>501</v>
      </c>
      <c r="H4306" s="91"/>
      <c r="I4306" s="91"/>
      <c r="J4306" s="91"/>
      <c r="K4306" s="91"/>
      <c r="L4306" s="91"/>
      <c r="M4306" s="91"/>
      <c r="N4306" s="91"/>
      <c r="O4306" s="144" t="s">
        <v>13825</v>
      </c>
      <c r="P4306" s="91" t="n">
        <v>1</v>
      </c>
      <c r="Q4306" s="15" t="s">
        <v>45</v>
      </c>
    </row>
    <row r="4307" customFormat="false" ht="28.35" hidden="false" customHeight="false" outlineLevel="0" collapsed="false">
      <c r="A4307" s="91" t="s">
        <v>13826</v>
      </c>
      <c r="B4307" s="91" t="s">
        <v>13826</v>
      </c>
      <c r="C4307" s="91" t="s">
        <v>13826</v>
      </c>
      <c r="D4307" s="91" t="s">
        <v>476</v>
      </c>
      <c r="E4307" s="91" t="s">
        <v>13826</v>
      </c>
      <c r="F4307" s="91" t="s">
        <v>13826</v>
      </c>
      <c r="G4307" s="91"/>
      <c r="H4307" s="91" t="n">
        <v>38000</v>
      </c>
      <c r="I4307" s="91"/>
      <c r="J4307" s="91"/>
      <c r="K4307" s="91"/>
      <c r="L4307" s="91"/>
      <c r="M4307" s="91"/>
      <c r="N4307" s="91"/>
      <c r="O4307" s="660" t="s">
        <v>10478</v>
      </c>
      <c r="P4307" s="91" t="n">
        <v>1</v>
      </c>
      <c r="Q4307" s="15" t="s">
        <v>45</v>
      </c>
    </row>
    <row r="4308" customFormat="false" ht="34.3" hidden="false" customHeight="false" outlineLevel="0" collapsed="false">
      <c r="A4308" s="429" t="s">
        <v>1801</v>
      </c>
      <c r="B4308" s="91" t="s">
        <v>13827</v>
      </c>
      <c r="C4308" s="91" t="s">
        <v>13828</v>
      </c>
      <c r="D4308" s="91" t="s">
        <v>11567</v>
      </c>
      <c r="E4308" s="91" t="s">
        <v>13829</v>
      </c>
      <c r="F4308" s="91" t="s">
        <v>12035</v>
      </c>
      <c r="G4308" s="91" t="s">
        <v>651</v>
      </c>
      <c r="H4308" s="91"/>
      <c r="I4308" s="91"/>
      <c r="J4308" s="91"/>
      <c r="K4308" s="91"/>
      <c r="L4308" s="91"/>
      <c r="M4308" s="91"/>
      <c r="N4308" s="91"/>
      <c r="O4308" s="426" t="s">
        <v>13830</v>
      </c>
      <c r="P4308" s="91" t="n">
        <v>1</v>
      </c>
      <c r="Q4308" s="15" t="s">
        <v>45</v>
      </c>
    </row>
    <row r="4309" customFormat="false" ht="79.85" hidden="false" customHeight="false" outlineLevel="0" collapsed="false">
      <c r="A4309" s="3" t="s">
        <v>34</v>
      </c>
      <c r="B4309" s="59" t="s">
        <v>1</v>
      </c>
      <c r="C4309" s="4" t="s">
        <v>35</v>
      </c>
      <c r="D4309" s="4" t="s">
        <v>3</v>
      </c>
      <c r="E4309" s="4" t="s">
        <v>1021</v>
      </c>
      <c r="F4309" s="5" t="s">
        <v>10096</v>
      </c>
      <c r="G4309" s="4" t="s">
        <v>38</v>
      </c>
      <c r="H4309" s="6" t="s">
        <v>39</v>
      </c>
      <c r="I4309" s="6"/>
      <c r="J4309" s="6"/>
      <c r="K4309" s="6" t="s">
        <v>40</v>
      </c>
      <c r="L4309" s="6"/>
      <c r="M4309" s="6" t="s">
        <v>41</v>
      </c>
      <c r="N4309" s="6" t="s">
        <v>42</v>
      </c>
      <c r="O4309" s="370" t="s">
        <v>43</v>
      </c>
      <c r="P4309" s="4" t="s">
        <v>44</v>
      </c>
      <c r="Q4309" s="15" t="s">
        <v>45</v>
      </c>
    </row>
    <row r="4310" customFormat="false" ht="15" hidden="false" customHeight="false" outlineLevel="0" collapsed="false">
      <c r="A4310" s="105" t="n">
        <v>43399</v>
      </c>
      <c r="B4310" s="777" t="s">
        <v>394</v>
      </c>
      <c r="C4310" s="84"/>
      <c r="D4310" s="84"/>
      <c r="E4310" s="820"/>
      <c r="F4310" s="821" t="n">
        <f aca="false">G4310+H4310+K4310</f>
        <v>170933</v>
      </c>
      <c r="G4310" s="822" t="n">
        <f aca="false">SUM(G4311:G4337)</f>
        <v>38450</v>
      </c>
      <c r="H4310" s="823" t="n">
        <f aca="false">SUM(H4311:H4342)</f>
        <v>132483</v>
      </c>
      <c r="I4310" s="822"/>
      <c r="J4310" s="822"/>
      <c r="K4310" s="822" t="n">
        <f aca="false">SUM(K4311:K4337)</f>
        <v>0</v>
      </c>
      <c r="L4310" s="822"/>
      <c r="M4310" s="824"/>
      <c r="N4310" s="824"/>
      <c r="O4310" s="84"/>
      <c r="P4310" s="822" t="n">
        <f aca="false">SUM(P4311:P26258)</f>
        <v>1801667413149890</v>
      </c>
      <c r="Q4310" s="15" t="s">
        <v>45</v>
      </c>
    </row>
    <row r="4311" customFormat="false" ht="28.35" hidden="false" customHeight="false" outlineLevel="0" collapsed="false">
      <c r="A4311" s="429" t="s">
        <v>1810</v>
      </c>
      <c r="B4311" s="91" t="s">
        <v>13831</v>
      </c>
      <c r="C4311" s="91" t="s">
        <v>13831</v>
      </c>
      <c r="D4311" s="91" t="s">
        <v>53</v>
      </c>
      <c r="E4311" s="91" t="s">
        <v>13831</v>
      </c>
      <c r="F4311" s="91" t="s">
        <v>13831</v>
      </c>
      <c r="G4311" s="91" t="s">
        <v>13831</v>
      </c>
      <c r="H4311" s="91" t="n">
        <v>19100</v>
      </c>
      <c r="I4311" s="91"/>
      <c r="J4311" s="91"/>
      <c r="K4311" s="91"/>
      <c r="L4311" s="91"/>
      <c r="M4311" s="91" t="s">
        <v>13831</v>
      </c>
      <c r="N4311" s="91" t="s">
        <v>13831</v>
      </c>
      <c r="O4311" s="660" t="s">
        <v>11950</v>
      </c>
      <c r="P4311" s="91" t="n">
        <v>1</v>
      </c>
      <c r="Q4311" s="15" t="s">
        <v>45</v>
      </c>
    </row>
    <row r="4312" customFormat="false" ht="41.75" hidden="false" customHeight="false" outlineLevel="0" collapsed="false">
      <c r="A4312" s="429" t="s">
        <v>1814</v>
      </c>
      <c r="B4312" s="91" t="s">
        <v>13832</v>
      </c>
      <c r="C4312" s="91" t="s">
        <v>13832</v>
      </c>
      <c r="D4312" s="91" t="s">
        <v>110</v>
      </c>
      <c r="E4312" s="91" t="s">
        <v>13832</v>
      </c>
      <c r="F4312" s="91" t="s">
        <v>13833</v>
      </c>
      <c r="G4312" s="91" t="s">
        <v>13832</v>
      </c>
      <c r="H4312" s="91" t="n">
        <v>19600</v>
      </c>
      <c r="I4312" s="91"/>
      <c r="J4312" s="91"/>
      <c r="K4312" s="91"/>
      <c r="L4312" s="91"/>
      <c r="M4312" s="91" t="s">
        <v>13832</v>
      </c>
      <c r="N4312" s="91" t="s">
        <v>13832</v>
      </c>
      <c r="O4312" s="660" t="s">
        <v>11950</v>
      </c>
      <c r="P4312" s="91" t="n">
        <v>1</v>
      </c>
      <c r="Q4312" s="15" t="s">
        <v>45</v>
      </c>
    </row>
    <row r="4313" customFormat="false" ht="41.75" hidden="false" customHeight="false" outlineLevel="0" collapsed="false">
      <c r="A4313" s="429" t="s">
        <v>1819</v>
      </c>
      <c r="B4313" s="99" t="n">
        <v>43200</v>
      </c>
      <c r="C4313" s="91" t="s">
        <v>13834</v>
      </c>
      <c r="D4313" s="91" t="s">
        <v>11567</v>
      </c>
      <c r="E4313" s="91" t="s">
        <v>13835</v>
      </c>
      <c r="F4313" s="91" t="s">
        <v>13836</v>
      </c>
      <c r="G4313" s="91"/>
      <c r="H4313" s="91" t="n">
        <v>8500</v>
      </c>
      <c r="I4313" s="91"/>
      <c r="J4313" s="91"/>
      <c r="K4313" s="91"/>
      <c r="L4313" s="91"/>
      <c r="M4313" s="91" t="s">
        <v>13837</v>
      </c>
      <c r="N4313" s="242" t="n">
        <v>43401</v>
      </c>
      <c r="O4313" s="414" t="s">
        <v>13838</v>
      </c>
      <c r="P4313" s="91" t="n">
        <v>1</v>
      </c>
      <c r="Q4313" s="15" t="s">
        <v>45</v>
      </c>
    </row>
    <row r="4314" customFormat="false" ht="83.55" hidden="false" customHeight="false" outlineLevel="0" collapsed="false">
      <c r="A4314" s="429" t="s">
        <v>1673</v>
      </c>
      <c r="B4314" s="91" t="s">
        <v>449</v>
      </c>
      <c r="C4314" s="91" t="s">
        <v>13839</v>
      </c>
      <c r="D4314" s="91" t="s">
        <v>53</v>
      </c>
      <c r="E4314" s="91" t="s">
        <v>13840</v>
      </c>
      <c r="F4314" s="91" t="s">
        <v>48</v>
      </c>
      <c r="G4314" s="91"/>
      <c r="H4314" s="91"/>
      <c r="I4314" s="91"/>
      <c r="J4314" s="91"/>
      <c r="K4314" s="91"/>
      <c r="L4314" s="91"/>
      <c r="M4314" s="91"/>
      <c r="N4314" s="91"/>
      <c r="O4314" s="423" t="s">
        <v>13841</v>
      </c>
      <c r="P4314" s="91" t="n">
        <v>1</v>
      </c>
      <c r="Q4314" s="15" t="s">
        <v>45</v>
      </c>
    </row>
    <row r="4315" customFormat="false" ht="108.95" hidden="false" customHeight="false" outlineLevel="0" collapsed="false">
      <c r="A4315" s="429" t="s">
        <v>1678</v>
      </c>
      <c r="B4315" s="91" t="s">
        <v>460</v>
      </c>
      <c r="C4315" s="451" t="s">
        <v>13842</v>
      </c>
      <c r="D4315" s="91" t="s">
        <v>53</v>
      </c>
      <c r="E4315" s="91" t="s">
        <v>13843</v>
      </c>
      <c r="F4315" s="91" t="s">
        <v>5986</v>
      </c>
      <c r="G4315" s="91"/>
      <c r="H4315" s="91"/>
      <c r="I4315" s="91"/>
      <c r="J4315" s="91"/>
      <c r="K4315" s="91"/>
      <c r="L4315" s="91"/>
      <c r="M4315" s="91"/>
      <c r="N4315" s="91"/>
      <c r="O4315" s="460" t="s">
        <v>13844</v>
      </c>
      <c r="P4315" s="91" t="n">
        <v>1</v>
      </c>
      <c r="Q4315" s="15" t="s">
        <v>45</v>
      </c>
    </row>
    <row r="4316" customFormat="false" ht="22.35" hidden="false" customHeight="false" outlineLevel="0" collapsed="false">
      <c r="A4316" s="429" t="s">
        <v>1732</v>
      </c>
      <c r="B4316" s="99" t="n">
        <v>43231</v>
      </c>
      <c r="C4316" s="553" t="s">
        <v>13845</v>
      </c>
      <c r="D4316" s="91" t="s">
        <v>11567</v>
      </c>
      <c r="E4316" s="91" t="s">
        <v>13846</v>
      </c>
      <c r="F4316" s="91" t="s">
        <v>13083</v>
      </c>
      <c r="G4316" s="91" t="n">
        <v>3500</v>
      </c>
      <c r="H4316" s="91"/>
      <c r="I4316" s="91"/>
      <c r="J4316" s="91"/>
      <c r="K4316" s="91"/>
      <c r="L4316" s="91"/>
      <c r="M4316" s="91" t="s">
        <v>13847</v>
      </c>
      <c r="N4316" s="242" t="n">
        <v>43399</v>
      </c>
      <c r="O4316" s="660" t="s">
        <v>10478</v>
      </c>
      <c r="P4316" s="797" t="s">
        <v>12507</v>
      </c>
      <c r="Q4316" s="15" t="s">
        <v>45</v>
      </c>
    </row>
    <row r="4317" customFormat="false" ht="22.35" hidden="false" customHeight="false" outlineLevel="0" collapsed="false">
      <c r="A4317" s="91" t="s">
        <v>13848</v>
      </c>
      <c r="B4317" s="91" t="s">
        <v>13848</v>
      </c>
      <c r="C4317" s="91" t="s">
        <v>13848</v>
      </c>
      <c r="D4317" s="91" t="s">
        <v>476</v>
      </c>
      <c r="E4317" s="91" t="s">
        <v>13848</v>
      </c>
      <c r="F4317" s="91" t="s">
        <v>13848</v>
      </c>
      <c r="G4317" s="91"/>
      <c r="H4317" s="91" t="n">
        <v>5600</v>
      </c>
      <c r="I4317" s="91"/>
      <c r="J4317" s="91"/>
      <c r="K4317" s="91"/>
      <c r="L4317" s="91"/>
      <c r="M4317" s="91" t="s">
        <v>13849</v>
      </c>
      <c r="N4317" s="91"/>
      <c r="O4317" s="660" t="s">
        <v>10478</v>
      </c>
      <c r="P4317" s="91" t="n">
        <v>1</v>
      </c>
      <c r="Q4317" s="15" t="s">
        <v>45</v>
      </c>
    </row>
    <row r="4318" customFormat="false" ht="28.35" hidden="false" customHeight="false" outlineLevel="0" collapsed="false">
      <c r="A4318" s="429" t="s">
        <v>1732</v>
      </c>
      <c r="B4318" s="91" t="s">
        <v>1875</v>
      </c>
      <c r="C4318" s="91" t="s">
        <v>13850</v>
      </c>
      <c r="D4318" s="91" t="s">
        <v>11640</v>
      </c>
      <c r="E4318" s="91" t="s">
        <v>13851</v>
      </c>
      <c r="F4318" s="91" t="s">
        <v>13852</v>
      </c>
      <c r="G4318" s="91" t="n">
        <v>4900</v>
      </c>
      <c r="H4318" s="91"/>
      <c r="I4318" s="91"/>
      <c r="J4318" s="91"/>
      <c r="K4318" s="91"/>
      <c r="L4318" s="91"/>
      <c r="M4318" s="19" t="s">
        <v>13853</v>
      </c>
      <c r="N4318" s="242" t="n">
        <v>43400</v>
      </c>
      <c r="O4318" s="660" t="s">
        <v>10478</v>
      </c>
      <c r="P4318" s="91" t="n">
        <v>1</v>
      </c>
      <c r="Q4318" s="15" t="s">
        <v>45</v>
      </c>
    </row>
    <row r="4319" customFormat="false" ht="50.7" hidden="false" customHeight="false" outlineLevel="0" collapsed="false">
      <c r="A4319" s="429" t="s">
        <v>1833</v>
      </c>
      <c r="B4319" s="91" t="s">
        <v>589</v>
      </c>
      <c r="C4319" s="91" t="s">
        <v>13854</v>
      </c>
      <c r="D4319" s="91" t="s">
        <v>476</v>
      </c>
      <c r="E4319" s="91" t="s">
        <v>13855</v>
      </c>
      <c r="F4319" s="91" t="n">
        <v>30</v>
      </c>
      <c r="G4319" s="91" t="s">
        <v>4928</v>
      </c>
      <c r="H4319" s="91"/>
      <c r="I4319" s="91"/>
      <c r="J4319" s="91"/>
      <c r="K4319" s="91"/>
      <c r="L4319" s="91"/>
      <c r="M4319" s="91"/>
      <c r="N4319" s="91"/>
      <c r="O4319" s="423" t="s">
        <v>13856</v>
      </c>
      <c r="P4319" s="91" t="n">
        <v>1</v>
      </c>
      <c r="Q4319" s="15" t="s">
        <v>45</v>
      </c>
    </row>
    <row r="4320" customFormat="false" ht="68.65" hidden="false" customHeight="false" outlineLevel="0" collapsed="false">
      <c r="A4320" s="429" t="s">
        <v>1839</v>
      </c>
      <c r="B4320" s="91" t="s">
        <v>589</v>
      </c>
      <c r="C4320" s="91" t="s">
        <v>13857</v>
      </c>
      <c r="D4320" s="91" t="s">
        <v>53</v>
      </c>
      <c r="E4320" s="91" t="s">
        <v>13858</v>
      </c>
      <c r="F4320" s="91" t="s">
        <v>5986</v>
      </c>
      <c r="G4320" s="91" t="n">
        <v>2500</v>
      </c>
      <c r="H4320" s="91"/>
      <c r="I4320" s="91"/>
      <c r="J4320" s="91"/>
      <c r="K4320" s="91"/>
      <c r="L4320" s="91"/>
      <c r="M4320" s="91" t="s">
        <v>13859</v>
      </c>
      <c r="N4320" s="242" t="n">
        <v>43401</v>
      </c>
      <c r="O4320" s="660" t="s">
        <v>13860</v>
      </c>
      <c r="P4320" s="91" t="n">
        <v>1</v>
      </c>
      <c r="Q4320" s="15" t="s">
        <v>45</v>
      </c>
    </row>
    <row r="4321" customFormat="false" ht="28.35" hidden="false" customHeight="false" outlineLevel="0" collapsed="false">
      <c r="A4321" s="429" t="s">
        <v>1746</v>
      </c>
      <c r="B4321" s="91"/>
      <c r="C4321" s="91" t="s">
        <v>13861</v>
      </c>
      <c r="D4321" s="91" t="s">
        <v>476</v>
      </c>
      <c r="E4321" s="91" t="s">
        <v>13862</v>
      </c>
      <c r="F4321" s="91" t="s">
        <v>13863</v>
      </c>
      <c r="G4321" s="91"/>
      <c r="H4321" s="91"/>
      <c r="I4321" s="91"/>
      <c r="J4321" s="91"/>
      <c r="K4321" s="91"/>
      <c r="L4321" s="91"/>
      <c r="M4321" s="91"/>
      <c r="N4321" s="91"/>
      <c r="O4321" s="800" t="s">
        <v>13864</v>
      </c>
      <c r="P4321" s="91" t="n">
        <v>1</v>
      </c>
      <c r="Q4321" s="15" t="s">
        <v>45</v>
      </c>
    </row>
    <row r="4322" customFormat="false" ht="68.65" hidden="false" customHeight="false" outlineLevel="0" collapsed="false">
      <c r="A4322" s="429" t="s">
        <v>1696</v>
      </c>
      <c r="B4322" s="91" t="s">
        <v>122</v>
      </c>
      <c r="C4322" s="451" t="s">
        <v>13865</v>
      </c>
      <c r="D4322" s="91" t="s">
        <v>53</v>
      </c>
      <c r="E4322" s="91" t="s">
        <v>13866</v>
      </c>
      <c r="F4322" s="91" t="s">
        <v>13867</v>
      </c>
      <c r="G4322" s="91"/>
      <c r="H4322" s="91"/>
      <c r="I4322" s="91"/>
      <c r="J4322" s="91"/>
      <c r="K4322" s="91"/>
      <c r="L4322" s="91"/>
      <c r="M4322" s="91"/>
      <c r="N4322" s="91"/>
      <c r="O4322" s="460" t="s">
        <v>13868</v>
      </c>
      <c r="P4322" s="797" t="s">
        <v>12507</v>
      </c>
      <c r="Q4322" s="15" t="s">
        <v>45</v>
      </c>
    </row>
    <row r="4323" customFormat="false" ht="41.75" hidden="false" customHeight="false" outlineLevel="0" collapsed="false">
      <c r="A4323" s="429" t="s">
        <v>1758</v>
      </c>
      <c r="B4323" s="108" t="n">
        <v>0.552083333333333</v>
      </c>
      <c r="C4323" s="91" t="s">
        <v>13869</v>
      </c>
      <c r="D4323" s="91" t="s">
        <v>110</v>
      </c>
      <c r="E4323" s="91" t="s">
        <v>13870</v>
      </c>
      <c r="F4323" s="91" t="s">
        <v>13871</v>
      </c>
      <c r="G4323" s="91" t="s">
        <v>109</v>
      </c>
      <c r="H4323" s="91"/>
      <c r="I4323" s="91"/>
      <c r="J4323" s="91"/>
      <c r="K4323" s="91"/>
      <c r="L4323" s="91"/>
      <c r="M4323" s="91"/>
      <c r="N4323" s="91"/>
      <c r="O4323" s="519" t="s">
        <v>13872</v>
      </c>
      <c r="P4323" s="91" t="n">
        <v>1</v>
      </c>
      <c r="Q4323" s="15" t="s">
        <v>45</v>
      </c>
    </row>
    <row r="4324" customFormat="false" ht="22.35" hidden="false" customHeight="false" outlineLevel="0" collapsed="false">
      <c r="A4324" s="429" t="s">
        <v>1761</v>
      </c>
      <c r="B4324" s="91" t="s">
        <v>1109</v>
      </c>
      <c r="C4324" s="91" t="s">
        <v>13873</v>
      </c>
      <c r="D4324" s="91" t="s">
        <v>53</v>
      </c>
      <c r="E4324" s="91" t="s">
        <v>13874</v>
      </c>
      <c r="F4324" s="91" t="s">
        <v>13867</v>
      </c>
      <c r="G4324" s="91" t="n">
        <v>4100</v>
      </c>
      <c r="H4324" s="91"/>
      <c r="I4324" s="91"/>
      <c r="J4324" s="91"/>
      <c r="K4324" s="91"/>
      <c r="L4324" s="91"/>
      <c r="M4324" s="91" t="s">
        <v>13875</v>
      </c>
      <c r="N4324" s="242" t="n">
        <v>43400</v>
      </c>
      <c r="O4324" s="660" t="s">
        <v>10478</v>
      </c>
      <c r="P4324" s="91" t="n">
        <v>1</v>
      </c>
      <c r="Q4324" s="15" t="s">
        <v>45</v>
      </c>
    </row>
    <row r="4325" customFormat="false" ht="22.35" hidden="false" customHeight="false" outlineLevel="0" collapsed="false">
      <c r="A4325" s="91" t="s">
        <v>13876</v>
      </c>
      <c r="B4325" s="91" t="s">
        <v>13876</v>
      </c>
      <c r="C4325" s="91" t="s">
        <v>13876</v>
      </c>
      <c r="D4325" s="91" t="s">
        <v>476</v>
      </c>
      <c r="E4325" s="91" t="s">
        <v>13876</v>
      </c>
      <c r="F4325" s="91" t="s">
        <v>13876</v>
      </c>
      <c r="G4325" s="91"/>
      <c r="H4325" s="91" t="n">
        <v>33000</v>
      </c>
      <c r="I4325" s="91"/>
      <c r="J4325" s="91"/>
      <c r="K4325" s="91"/>
      <c r="L4325" s="91"/>
      <c r="M4325" s="19" t="s">
        <v>13877</v>
      </c>
      <c r="N4325" s="91"/>
      <c r="O4325" s="660" t="s">
        <v>10478</v>
      </c>
      <c r="P4325" s="91" t="n">
        <v>1</v>
      </c>
      <c r="Q4325" s="15" t="s">
        <v>45</v>
      </c>
    </row>
    <row r="4326" customFormat="false" ht="22.35" hidden="false" customHeight="false" outlineLevel="0" collapsed="false">
      <c r="A4326" s="91" t="s">
        <v>13878</v>
      </c>
      <c r="B4326" s="91" t="s">
        <v>13878</v>
      </c>
      <c r="C4326" s="91" t="s">
        <v>13878</v>
      </c>
      <c r="D4326" s="91" t="s">
        <v>476</v>
      </c>
      <c r="E4326" s="91" t="s">
        <v>13878</v>
      </c>
      <c r="F4326" s="91" t="s">
        <v>13878</v>
      </c>
      <c r="G4326" s="91"/>
      <c r="H4326" s="24" t="n">
        <v>36183</v>
      </c>
      <c r="I4326" s="100"/>
      <c r="J4326" s="100"/>
      <c r="K4326" s="91"/>
      <c r="L4326" s="91"/>
      <c r="M4326" s="91" t="s">
        <v>13696</v>
      </c>
      <c r="N4326" s="91"/>
      <c r="O4326" s="660" t="s">
        <v>10478</v>
      </c>
      <c r="P4326" s="91" t="n">
        <v>1</v>
      </c>
      <c r="Q4326" s="15" t="s">
        <v>45</v>
      </c>
    </row>
    <row r="4327" customFormat="false" ht="41.75" hidden="false" customHeight="false" outlineLevel="0" collapsed="false">
      <c r="A4327" s="429" t="s">
        <v>1765</v>
      </c>
      <c r="B4327" s="91" t="s">
        <v>708</v>
      </c>
      <c r="C4327" s="91" t="s">
        <v>13879</v>
      </c>
      <c r="D4327" s="91" t="s">
        <v>687</v>
      </c>
      <c r="E4327" s="91" t="s">
        <v>13880</v>
      </c>
      <c r="F4327" s="91" t="s">
        <v>13881</v>
      </c>
      <c r="G4327" s="91" t="n">
        <v>5600</v>
      </c>
      <c r="H4327" s="91"/>
      <c r="I4327" s="91"/>
      <c r="J4327" s="91"/>
      <c r="K4327" s="91"/>
      <c r="L4327" s="91"/>
      <c r="M4327" s="91" t="s">
        <v>13882</v>
      </c>
      <c r="N4327" s="242" t="n">
        <v>43402</v>
      </c>
      <c r="O4327" s="660" t="s">
        <v>13883</v>
      </c>
      <c r="P4327" s="91" t="n">
        <v>1</v>
      </c>
      <c r="Q4327" s="15" t="s">
        <v>45</v>
      </c>
    </row>
    <row r="4328" customFormat="false" ht="14.9" hidden="false" customHeight="false" outlineLevel="0" collapsed="false">
      <c r="A4328" s="429" t="s">
        <v>4300</v>
      </c>
      <c r="B4328" s="91" t="s">
        <v>12341</v>
      </c>
      <c r="C4328" s="440" t="n">
        <v>79152780476</v>
      </c>
      <c r="D4328" s="91" t="s">
        <v>11567</v>
      </c>
      <c r="E4328" s="91"/>
      <c r="F4328" s="91"/>
      <c r="G4328" s="91"/>
      <c r="H4328" s="91"/>
      <c r="I4328" s="91"/>
      <c r="J4328" s="91"/>
      <c r="K4328" s="91"/>
      <c r="L4328" s="91"/>
      <c r="M4328" s="91"/>
      <c r="N4328" s="91"/>
      <c r="O4328" s="402" t="s">
        <v>771</v>
      </c>
      <c r="P4328" s="91" t="n">
        <v>1</v>
      </c>
      <c r="Q4328" s="15" t="s">
        <v>45</v>
      </c>
    </row>
    <row r="4329" customFormat="false" ht="14.9" hidden="false" customHeight="false" outlineLevel="0" collapsed="false">
      <c r="A4329" s="429" t="s">
        <v>4304</v>
      </c>
      <c r="B4329" s="91" t="s">
        <v>12275</v>
      </c>
      <c r="C4329" s="451" t="s">
        <v>13884</v>
      </c>
      <c r="D4329" s="91" t="s">
        <v>13885</v>
      </c>
      <c r="E4329" s="91"/>
      <c r="F4329" s="91"/>
      <c r="G4329" s="91"/>
      <c r="H4329" s="91"/>
      <c r="I4329" s="91"/>
      <c r="J4329" s="91"/>
      <c r="K4329" s="91"/>
      <c r="L4329" s="91"/>
      <c r="M4329" s="91"/>
      <c r="N4329" s="91"/>
      <c r="O4329" s="402" t="s">
        <v>771</v>
      </c>
      <c r="P4329" s="91" t="n">
        <v>1</v>
      </c>
      <c r="Q4329" s="15" t="s">
        <v>45</v>
      </c>
    </row>
    <row r="4330" customFormat="false" ht="122.35" hidden="false" customHeight="false" outlineLevel="0" collapsed="false">
      <c r="A4330" s="429" t="s">
        <v>4309</v>
      </c>
      <c r="B4330" s="91" t="s">
        <v>895</v>
      </c>
      <c r="C4330" s="91" t="s">
        <v>13886</v>
      </c>
      <c r="D4330" s="91" t="s">
        <v>53</v>
      </c>
      <c r="E4330" s="91" t="s">
        <v>13887</v>
      </c>
      <c r="F4330" s="91" t="s">
        <v>4460</v>
      </c>
      <c r="G4330" s="91" t="n">
        <v>12000</v>
      </c>
      <c r="H4330" s="91"/>
      <c r="I4330" s="91"/>
      <c r="J4330" s="91"/>
      <c r="K4330" s="91"/>
      <c r="L4330" s="91"/>
      <c r="M4330" s="91" t="s">
        <v>13888</v>
      </c>
      <c r="N4330" s="242" t="n">
        <v>43400</v>
      </c>
      <c r="O4330" s="228" t="s">
        <v>13889</v>
      </c>
      <c r="P4330" s="91" t="n">
        <v>1</v>
      </c>
      <c r="Q4330" s="15" t="s">
        <v>45</v>
      </c>
    </row>
    <row r="4331" customFormat="false" ht="41.75" hidden="false" customHeight="false" outlineLevel="0" collapsed="false">
      <c r="A4331" s="429" t="s">
        <v>1781</v>
      </c>
      <c r="B4331" s="99" t="n">
        <v>43205</v>
      </c>
      <c r="C4331" s="91" t="s">
        <v>13890</v>
      </c>
      <c r="D4331" s="91" t="s">
        <v>11567</v>
      </c>
      <c r="E4331" s="91" t="s">
        <v>13891</v>
      </c>
      <c r="F4331" s="91" t="s">
        <v>13472</v>
      </c>
      <c r="G4331" s="91" t="n">
        <v>4600</v>
      </c>
      <c r="H4331" s="91"/>
      <c r="I4331" s="91"/>
      <c r="J4331" s="91"/>
      <c r="K4331" s="91"/>
      <c r="L4331" s="91"/>
      <c r="M4331" s="19" t="s">
        <v>13892</v>
      </c>
      <c r="N4331" s="242" t="n">
        <v>43401</v>
      </c>
      <c r="O4331" s="660" t="s">
        <v>10478</v>
      </c>
      <c r="P4331" s="91" t="n">
        <v>1</v>
      </c>
      <c r="Q4331" s="15" t="s">
        <v>45</v>
      </c>
    </row>
    <row r="4332" customFormat="false" ht="82.05" hidden="false" customHeight="false" outlineLevel="0" collapsed="false">
      <c r="A4332" s="91" t="s">
        <v>13893</v>
      </c>
      <c r="B4332" s="91" t="s">
        <v>13893</v>
      </c>
      <c r="C4332" s="91" t="s">
        <v>13893</v>
      </c>
      <c r="D4332" s="91" t="s">
        <v>53</v>
      </c>
      <c r="E4332" s="91" t="s">
        <v>13893</v>
      </c>
      <c r="F4332" s="91" t="s">
        <v>13893</v>
      </c>
      <c r="G4332" s="91"/>
      <c r="H4332" s="91" t="n">
        <v>5500</v>
      </c>
      <c r="I4332" s="91"/>
      <c r="J4332" s="91"/>
      <c r="K4332" s="91"/>
      <c r="L4332" s="91"/>
      <c r="M4332" s="91" t="s">
        <v>13894</v>
      </c>
      <c r="N4332" s="242" t="n">
        <v>43402</v>
      </c>
      <c r="O4332" s="660" t="s">
        <v>13895</v>
      </c>
      <c r="P4332" s="91" t="n">
        <v>1</v>
      </c>
      <c r="Q4332" s="15" t="s">
        <v>45</v>
      </c>
    </row>
    <row r="4333" customFormat="false" ht="22.35" hidden="false" customHeight="false" outlineLevel="0" collapsed="false">
      <c r="A4333" s="429" t="s">
        <v>1914</v>
      </c>
      <c r="B4333" s="91" t="s">
        <v>799</v>
      </c>
      <c r="C4333" s="91" t="s">
        <v>13896</v>
      </c>
      <c r="D4333" s="91" t="s">
        <v>13897</v>
      </c>
      <c r="E4333" s="91" t="s">
        <v>13898</v>
      </c>
      <c r="F4333" s="91" t="s">
        <v>13899</v>
      </c>
      <c r="G4333" s="91"/>
      <c r="H4333" s="91" t="s">
        <v>4061</v>
      </c>
      <c r="I4333" s="91"/>
      <c r="J4333" s="91"/>
      <c r="K4333" s="91"/>
      <c r="L4333" s="91"/>
      <c r="M4333" s="91"/>
      <c r="N4333" s="242" t="n">
        <v>43403</v>
      </c>
      <c r="O4333" s="675" t="s">
        <v>4921</v>
      </c>
      <c r="P4333" s="91" t="n">
        <v>1</v>
      </c>
      <c r="Q4333" s="15" t="s">
        <v>45</v>
      </c>
    </row>
    <row r="4334" customFormat="false" ht="22.35" hidden="false" customHeight="false" outlineLevel="0" collapsed="false">
      <c r="A4334" s="429" t="s">
        <v>1917</v>
      </c>
      <c r="B4334" s="91"/>
      <c r="C4334" s="553" t="s">
        <v>13900</v>
      </c>
      <c r="D4334" s="91"/>
      <c r="E4334" s="91"/>
      <c r="F4334" s="91"/>
      <c r="G4334" s="91"/>
      <c r="H4334" s="91"/>
      <c r="I4334" s="91"/>
      <c r="J4334" s="91"/>
      <c r="K4334" s="91"/>
      <c r="L4334" s="91"/>
      <c r="M4334" s="91"/>
      <c r="N4334" s="91"/>
      <c r="O4334" s="837" t="s">
        <v>771</v>
      </c>
      <c r="P4334" s="91" t="n">
        <v>1</v>
      </c>
      <c r="Q4334" s="15" t="s">
        <v>45</v>
      </c>
    </row>
    <row r="4335" customFormat="false" ht="41.75" hidden="false" customHeight="false" outlineLevel="0" collapsed="false">
      <c r="A4335" s="429" t="s">
        <v>3008</v>
      </c>
      <c r="B4335" s="91" t="s">
        <v>4324</v>
      </c>
      <c r="C4335" s="202" t="s">
        <v>13901</v>
      </c>
      <c r="D4335" s="91" t="s">
        <v>11567</v>
      </c>
      <c r="E4335" s="91" t="s">
        <v>13902</v>
      </c>
      <c r="F4335" s="91" t="s">
        <v>13903</v>
      </c>
      <c r="G4335" s="91" t="s">
        <v>774</v>
      </c>
      <c r="H4335" s="91"/>
      <c r="I4335" s="91"/>
      <c r="J4335" s="91"/>
      <c r="K4335" s="91"/>
      <c r="L4335" s="91"/>
      <c r="M4335" s="91"/>
      <c r="N4335" s="91"/>
      <c r="O4335" s="297" t="s">
        <v>13904</v>
      </c>
      <c r="P4335" s="91" t="n">
        <v>1</v>
      </c>
      <c r="Q4335" s="15" t="s">
        <v>45</v>
      </c>
    </row>
    <row r="4336" customFormat="false" ht="117.15" hidden="false" customHeight="false" outlineLevel="0" collapsed="false">
      <c r="A4336" s="429" t="s">
        <v>3012</v>
      </c>
      <c r="B4336" s="91" t="s">
        <v>13905</v>
      </c>
      <c r="C4336" s="628" t="s">
        <v>13906</v>
      </c>
      <c r="D4336" s="91" t="s">
        <v>11567</v>
      </c>
      <c r="E4336" s="91"/>
      <c r="F4336" s="91" t="s">
        <v>48</v>
      </c>
      <c r="G4336" s="91"/>
      <c r="H4336" s="91"/>
      <c r="I4336" s="91"/>
      <c r="J4336" s="91"/>
      <c r="K4336" s="91"/>
      <c r="L4336" s="91"/>
      <c r="M4336" s="91"/>
      <c r="N4336" s="91"/>
      <c r="O4336" s="838" t="s">
        <v>13907</v>
      </c>
      <c r="P4336" s="91" t="n">
        <v>1</v>
      </c>
      <c r="Q4336" s="15" t="s">
        <v>45</v>
      </c>
    </row>
    <row r="4337" customFormat="false" ht="95.5" hidden="false" customHeight="false" outlineLevel="0" collapsed="false">
      <c r="A4337" s="429" t="s">
        <v>1798</v>
      </c>
      <c r="B4337" s="91" t="s">
        <v>1655</v>
      </c>
      <c r="C4337" s="91" t="s">
        <v>13908</v>
      </c>
      <c r="D4337" s="91" t="s">
        <v>53</v>
      </c>
      <c r="E4337" s="91" t="s">
        <v>13909</v>
      </c>
      <c r="F4337" s="91" t="s">
        <v>48</v>
      </c>
      <c r="G4337" s="91" t="n">
        <v>1250</v>
      </c>
      <c r="H4337" s="91"/>
      <c r="I4337" s="91"/>
      <c r="J4337" s="91"/>
      <c r="K4337" s="91"/>
      <c r="L4337" s="91"/>
      <c r="M4337" s="91" t="s">
        <v>13910</v>
      </c>
      <c r="N4337" s="242" t="n">
        <v>43400</v>
      </c>
      <c r="O4337" s="660" t="s">
        <v>13911</v>
      </c>
      <c r="P4337" s="91" t="n">
        <v>1</v>
      </c>
      <c r="Q4337" s="15" t="s">
        <v>45</v>
      </c>
    </row>
    <row r="4338" customFormat="false" ht="15.65" hidden="false" customHeight="false" outlineLevel="0" collapsed="false">
      <c r="A4338" s="91" t="s">
        <v>13912</v>
      </c>
      <c r="B4338" s="91" t="s">
        <v>13912</v>
      </c>
      <c r="C4338" s="91" t="s">
        <v>13912</v>
      </c>
      <c r="D4338" s="91" t="s">
        <v>476</v>
      </c>
      <c r="E4338" s="91" t="s">
        <v>13912</v>
      </c>
      <c r="F4338" s="91" t="s">
        <v>13912</v>
      </c>
      <c r="G4338" s="91" t="s">
        <v>13912</v>
      </c>
      <c r="H4338" s="91" t="n">
        <v>5000</v>
      </c>
      <c r="I4338" s="91"/>
      <c r="J4338" s="91"/>
      <c r="K4338" s="91"/>
      <c r="L4338" s="91"/>
      <c r="M4338" s="91" t="s">
        <v>13913</v>
      </c>
      <c r="N4338" s="91"/>
      <c r="O4338" s="336" t="s">
        <v>13107</v>
      </c>
      <c r="P4338" s="91" t="n">
        <v>1</v>
      </c>
      <c r="Q4338" s="15" t="s">
        <v>45</v>
      </c>
    </row>
    <row r="4339" customFormat="false" ht="22.35" hidden="false" customHeight="false" outlineLevel="0" collapsed="false">
      <c r="A4339" s="429" t="s">
        <v>1801</v>
      </c>
      <c r="B4339" s="91" t="s">
        <v>13914</v>
      </c>
      <c r="C4339" s="91" t="s">
        <v>13915</v>
      </c>
      <c r="D4339" s="91" t="s">
        <v>476</v>
      </c>
      <c r="E4339" s="91" t="s">
        <v>13916</v>
      </c>
      <c r="F4339" s="91" t="s">
        <v>13917</v>
      </c>
      <c r="G4339" s="91" t="n">
        <v>4000</v>
      </c>
      <c r="H4339" s="91"/>
      <c r="I4339" s="91"/>
      <c r="J4339" s="91"/>
      <c r="K4339" s="91"/>
      <c r="L4339" s="91"/>
      <c r="M4339" s="19" t="s">
        <v>13918</v>
      </c>
      <c r="N4339" s="242" t="n">
        <v>43400</v>
      </c>
      <c r="O4339" s="660" t="s">
        <v>10478</v>
      </c>
      <c r="P4339" s="91" t="n">
        <v>1</v>
      </c>
      <c r="Q4339" s="15" t="s">
        <v>45</v>
      </c>
    </row>
    <row r="4340" customFormat="false" ht="28.35" hidden="false" customHeight="false" outlineLevel="0" collapsed="false">
      <c r="A4340" s="429" t="s">
        <v>3427</v>
      </c>
      <c r="B4340" s="91" t="s">
        <v>13919</v>
      </c>
      <c r="C4340" s="451" t="s">
        <v>13920</v>
      </c>
      <c r="D4340" s="91" t="s">
        <v>476</v>
      </c>
      <c r="E4340" s="91" t="s">
        <v>13921</v>
      </c>
      <c r="F4340" s="91"/>
      <c r="G4340" s="91"/>
      <c r="H4340" s="91"/>
      <c r="I4340" s="91"/>
      <c r="J4340" s="91"/>
      <c r="K4340" s="91"/>
      <c r="L4340" s="91"/>
      <c r="M4340" s="91"/>
      <c r="N4340" s="91"/>
      <c r="O4340" s="137" t="s">
        <v>13922</v>
      </c>
      <c r="P4340" s="91" t="n">
        <v>1</v>
      </c>
      <c r="Q4340" s="15" t="s">
        <v>45</v>
      </c>
    </row>
    <row r="4341" customFormat="false" ht="79.85" hidden="false" customHeight="false" outlineLevel="0" collapsed="false">
      <c r="A4341" s="3" t="s">
        <v>34</v>
      </c>
      <c r="B4341" s="59" t="s">
        <v>1</v>
      </c>
      <c r="C4341" s="4" t="s">
        <v>35</v>
      </c>
      <c r="D4341" s="4" t="s">
        <v>3</v>
      </c>
      <c r="E4341" s="4" t="s">
        <v>1021</v>
      </c>
      <c r="F4341" s="5" t="s">
        <v>10096</v>
      </c>
      <c r="G4341" s="4" t="s">
        <v>38</v>
      </c>
      <c r="H4341" s="6" t="s">
        <v>39</v>
      </c>
      <c r="I4341" s="6"/>
      <c r="J4341" s="6"/>
      <c r="K4341" s="6" t="s">
        <v>40</v>
      </c>
      <c r="L4341" s="6"/>
      <c r="M4341" s="6" t="s">
        <v>41</v>
      </c>
      <c r="N4341" s="6" t="s">
        <v>42</v>
      </c>
      <c r="O4341" s="370" t="s">
        <v>43</v>
      </c>
      <c r="P4341" s="4" t="s">
        <v>44</v>
      </c>
      <c r="Q4341" s="15" t="s">
        <v>45</v>
      </c>
    </row>
    <row r="4342" customFormat="false" ht="15" hidden="false" customHeight="false" outlineLevel="0" collapsed="false">
      <c r="A4342" s="105" t="n">
        <v>43400</v>
      </c>
      <c r="B4342" s="777" t="s">
        <v>403</v>
      </c>
      <c r="C4342" s="84"/>
      <c r="D4342" s="84"/>
      <c r="E4342" s="820"/>
      <c r="F4342" s="821" t="n">
        <f aca="false">G4342+H4342+K4342</f>
        <v>11800</v>
      </c>
      <c r="G4342" s="822" t="n">
        <f aca="false">SUM(G4343:G4347)</f>
        <v>11800</v>
      </c>
      <c r="H4342" s="823" t="n">
        <f aca="false">SUM(H4343:H4347)</f>
        <v>0</v>
      </c>
      <c r="I4342" s="822"/>
      <c r="J4342" s="822"/>
      <c r="K4342" s="822" t="n">
        <f aca="false">SUM(K4343:K4369)</f>
        <v>0</v>
      </c>
      <c r="L4342" s="822"/>
      <c r="M4342" s="824"/>
      <c r="N4342" s="824"/>
      <c r="O4342" s="84"/>
      <c r="P4342" s="822" t="n">
        <f aca="false">SUM(P4343:P26290)</f>
        <v>900833706574929</v>
      </c>
      <c r="Q4342" s="15" t="s">
        <v>45</v>
      </c>
    </row>
    <row r="4343" customFormat="false" ht="22.35" hidden="false" customHeight="false" outlineLevel="0" collapsed="false">
      <c r="A4343" s="429" t="s">
        <v>1810</v>
      </c>
      <c r="B4343" s="91" t="s">
        <v>113</v>
      </c>
      <c r="C4343" s="91" t="s">
        <v>13923</v>
      </c>
      <c r="D4343" s="91" t="s">
        <v>8766</v>
      </c>
      <c r="E4343" s="91" t="s">
        <v>13924</v>
      </c>
      <c r="F4343" s="91" t="s">
        <v>13925</v>
      </c>
      <c r="G4343" s="91" t="n">
        <v>6500</v>
      </c>
      <c r="H4343" s="91"/>
      <c r="I4343" s="91"/>
      <c r="J4343" s="91"/>
      <c r="K4343" s="91"/>
      <c r="L4343" s="91"/>
      <c r="M4343" s="19" t="s">
        <v>13926</v>
      </c>
      <c r="N4343" s="242" t="n">
        <v>43401</v>
      </c>
      <c r="O4343" s="660" t="s">
        <v>10478</v>
      </c>
      <c r="P4343" s="91" t="n">
        <v>1</v>
      </c>
      <c r="Q4343" s="15" t="s">
        <v>45</v>
      </c>
    </row>
    <row r="4344" customFormat="false" ht="22.35" hidden="false" customHeight="false" outlineLevel="0" collapsed="false">
      <c r="A4344" s="429" t="s">
        <v>1814</v>
      </c>
      <c r="B4344" s="91" t="n">
        <v>14.3</v>
      </c>
      <c r="C4344" s="451" t="s">
        <v>13927</v>
      </c>
      <c r="D4344" s="91" t="s">
        <v>8766</v>
      </c>
      <c r="E4344" s="91" t="s">
        <v>13928</v>
      </c>
      <c r="F4344" s="91" t="s">
        <v>13929</v>
      </c>
      <c r="G4344" s="91" t="n">
        <v>3500</v>
      </c>
      <c r="H4344" s="91"/>
      <c r="I4344" s="91"/>
      <c r="J4344" s="91"/>
      <c r="K4344" s="91"/>
      <c r="L4344" s="91"/>
      <c r="M4344" s="19" t="s">
        <v>13930</v>
      </c>
      <c r="N4344" s="242" t="n">
        <v>43402</v>
      </c>
      <c r="O4344" s="660" t="s">
        <v>10478</v>
      </c>
      <c r="P4344" s="91" t="n">
        <v>1</v>
      </c>
      <c r="Q4344" s="15" t="s">
        <v>45</v>
      </c>
    </row>
    <row r="4345" customFormat="false" ht="86.55" hidden="false" customHeight="false" outlineLevel="0" collapsed="false">
      <c r="A4345" s="429" t="s">
        <v>1819</v>
      </c>
      <c r="B4345" s="91" t="s">
        <v>1114</v>
      </c>
      <c r="C4345" s="451" t="s">
        <v>13931</v>
      </c>
      <c r="D4345" s="91" t="s">
        <v>53</v>
      </c>
      <c r="E4345" s="91" t="s">
        <v>12405</v>
      </c>
      <c r="F4345" s="91" t="s">
        <v>12405</v>
      </c>
      <c r="G4345" s="91" t="s">
        <v>12405</v>
      </c>
      <c r="H4345" s="91"/>
      <c r="I4345" s="91"/>
      <c r="J4345" s="91"/>
      <c r="K4345" s="91"/>
      <c r="L4345" s="91"/>
      <c r="M4345" s="91"/>
      <c r="N4345" s="91"/>
      <c r="O4345" s="839" t="s">
        <v>13932</v>
      </c>
      <c r="P4345" s="91" t="n">
        <v>1</v>
      </c>
      <c r="Q4345" s="15" t="s">
        <v>45</v>
      </c>
    </row>
    <row r="4346" customFormat="false" ht="95.5" hidden="false" customHeight="false" outlineLevel="0" collapsed="false">
      <c r="A4346" s="429" t="s">
        <v>1673</v>
      </c>
      <c r="B4346" s="91" t="s">
        <v>2913</v>
      </c>
      <c r="C4346" s="91" t="s">
        <v>13933</v>
      </c>
      <c r="D4346" s="91" t="s">
        <v>53</v>
      </c>
      <c r="E4346" s="91" t="s">
        <v>13934</v>
      </c>
      <c r="F4346" s="91" t="s">
        <v>773</v>
      </c>
      <c r="G4346" s="91" t="n">
        <v>1800</v>
      </c>
      <c r="H4346" s="91"/>
      <c r="I4346" s="91"/>
      <c r="J4346" s="91"/>
      <c r="K4346" s="91"/>
      <c r="L4346" s="91"/>
      <c r="M4346" s="91" t="s">
        <v>13935</v>
      </c>
      <c r="N4346" s="242" t="n">
        <v>43400</v>
      </c>
      <c r="O4346" s="660" t="s">
        <v>10478</v>
      </c>
      <c r="P4346" s="91" t="n">
        <v>1</v>
      </c>
      <c r="Q4346" s="15" t="s">
        <v>45</v>
      </c>
    </row>
    <row r="4347" customFormat="false" ht="79.85" hidden="false" customHeight="false" outlineLevel="0" collapsed="false">
      <c r="A4347" s="3" t="s">
        <v>34</v>
      </c>
      <c r="B4347" s="59" t="s">
        <v>1</v>
      </c>
      <c r="C4347" s="4" t="s">
        <v>35</v>
      </c>
      <c r="D4347" s="4" t="s">
        <v>3</v>
      </c>
      <c r="E4347" s="4" t="s">
        <v>1021</v>
      </c>
      <c r="F4347" s="5" t="s">
        <v>10096</v>
      </c>
      <c r="G4347" s="4" t="s">
        <v>38</v>
      </c>
      <c r="H4347" s="6" t="s">
        <v>39</v>
      </c>
      <c r="I4347" s="6"/>
      <c r="J4347" s="6"/>
      <c r="K4347" s="6" t="s">
        <v>40</v>
      </c>
      <c r="L4347" s="6"/>
      <c r="M4347" s="6" t="s">
        <v>41</v>
      </c>
      <c r="N4347" s="6" t="s">
        <v>42</v>
      </c>
      <c r="O4347" s="370" t="s">
        <v>43</v>
      </c>
      <c r="P4347" s="91"/>
      <c r="Q4347" s="15" t="s">
        <v>45</v>
      </c>
    </row>
    <row r="4348" customFormat="false" ht="15" hidden="false" customHeight="false" outlineLevel="0" collapsed="false">
      <c r="A4348" s="105" t="n">
        <v>43402</v>
      </c>
      <c r="B4348" s="777" t="s">
        <v>519</v>
      </c>
      <c r="C4348" s="84"/>
      <c r="D4348" s="84"/>
      <c r="E4348" s="820"/>
      <c r="F4348" s="821" t="n">
        <f aca="false">G4348+H4348+K4348</f>
        <v>185500</v>
      </c>
      <c r="G4348" s="822" t="n">
        <f aca="false">SUM(G4349:G4390)</f>
        <v>104550</v>
      </c>
      <c r="H4348" s="823" t="n">
        <f aca="false">SUM(H4349:H4390)</f>
        <v>80950</v>
      </c>
      <c r="I4348" s="822"/>
      <c r="J4348" s="822"/>
      <c r="K4348" s="822" t="n">
        <f aca="false">SUM(K4349:K4387)</f>
        <v>0</v>
      </c>
      <c r="L4348" s="822"/>
      <c r="M4348" s="824"/>
      <c r="N4348" s="824"/>
      <c r="O4348" s="84"/>
      <c r="P4348" s="91"/>
      <c r="Q4348" s="15" t="s">
        <v>45</v>
      </c>
    </row>
    <row r="4349" customFormat="false" ht="22.35" hidden="false" customHeight="false" outlineLevel="0" collapsed="false">
      <c r="A4349" s="91" t="s">
        <v>13936</v>
      </c>
      <c r="B4349" s="91" t="s">
        <v>13936</v>
      </c>
      <c r="C4349" s="91" t="s">
        <v>13936</v>
      </c>
      <c r="D4349" s="91" t="s">
        <v>476</v>
      </c>
      <c r="E4349" s="91" t="s">
        <v>13936</v>
      </c>
      <c r="F4349" s="91" t="s">
        <v>13936</v>
      </c>
      <c r="G4349" s="97"/>
      <c r="H4349" s="324" t="n">
        <v>33750</v>
      </c>
      <c r="I4349" s="100"/>
      <c r="J4349" s="100"/>
      <c r="K4349" s="91"/>
      <c r="L4349" s="91"/>
      <c r="M4349" s="91" t="s">
        <v>13937</v>
      </c>
      <c r="N4349" s="91"/>
      <c r="O4349" s="660" t="s">
        <v>10478</v>
      </c>
      <c r="P4349" s="91" t="n">
        <v>1</v>
      </c>
      <c r="Q4349" s="15" t="s">
        <v>45</v>
      </c>
    </row>
    <row r="4350" customFormat="false" ht="22.35" hidden="false" customHeight="false" outlineLevel="0" collapsed="false">
      <c r="A4350" s="91" t="s">
        <v>13938</v>
      </c>
      <c r="B4350" s="91" t="s">
        <v>13938</v>
      </c>
      <c r="C4350" s="91" t="s">
        <v>13938</v>
      </c>
      <c r="D4350" s="91" t="s">
        <v>476</v>
      </c>
      <c r="E4350" s="91" t="s">
        <v>13938</v>
      </c>
      <c r="F4350" s="91" t="s">
        <v>13938</v>
      </c>
      <c r="G4350" s="97"/>
      <c r="H4350" s="91" t="n">
        <v>10000</v>
      </c>
      <c r="I4350" s="91"/>
      <c r="J4350" s="91"/>
      <c r="K4350" s="91"/>
      <c r="L4350" s="100"/>
      <c r="M4350" s="24" t="s">
        <v>13939</v>
      </c>
      <c r="N4350" s="91"/>
      <c r="O4350" s="660" t="s">
        <v>10478</v>
      </c>
      <c r="P4350" s="91" t="n">
        <v>1</v>
      </c>
      <c r="Q4350" s="15" t="s">
        <v>45</v>
      </c>
    </row>
    <row r="4351" customFormat="false" ht="22.35" hidden="false" customHeight="false" outlineLevel="0" collapsed="false">
      <c r="A4351" s="91" t="s">
        <v>13940</v>
      </c>
      <c r="B4351" s="91" t="s">
        <v>13940</v>
      </c>
      <c r="C4351" s="91" t="s">
        <v>13940</v>
      </c>
      <c r="D4351" s="91" t="s">
        <v>476</v>
      </c>
      <c r="E4351" s="91" t="s">
        <v>13940</v>
      </c>
      <c r="F4351" s="91" t="s">
        <v>13940</v>
      </c>
      <c r="G4351" s="24" t="n">
        <v>32800</v>
      </c>
      <c r="H4351" s="91"/>
      <c r="I4351" s="91"/>
      <c r="J4351" s="91"/>
      <c r="K4351" s="91"/>
      <c r="L4351" s="91"/>
      <c r="M4351" s="91" t="s">
        <v>13939</v>
      </c>
      <c r="N4351" s="91"/>
      <c r="O4351" s="660" t="s">
        <v>10478</v>
      </c>
      <c r="P4351" s="91" t="n">
        <v>1</v>
      </c>
      <c r="Q4351" s="15" t="s">
        <v>45</v>
      </c>
    </row>
    <row r="4352" customFormat="false" ht="126.85" hidden="false" customHeight="false" outlineLevel="0" collapsed="false">
      <c r="A4352" s="429" t="s">
        <v>1810</v>
      </c>
      <c r="B4352" s="91" t="s">
        <v>2357</v>
      </c>
      <c r="C4352" s="91" t="s">
        <v>13941</v>
      </c>
      <c r="D4352" s="91" t="s">
        <v>53</v>
      </c>
      <c r="E4352" s="91" t="s">
        <v>13942</v>
      </c>
      <c r="F4352" s="91" t="s">
        <v>4460</v>
      </c>
      <c r="G4352" s="91" t="s">
        <v>2859</v>
      </c>
      <c r="H4352" s="91"/>
      <c r="I4352" s="91"/>
      <c r="J4352" s="91"/>
      <c r="K4352" s="91"/>
      <c r="L4352" s="91"/>
      <c r="M4352" s="91"/>
      <c r="N4352" s="91"/>
      <c r="O4352" s="313" t="s">
        <v>13943</v>
      </c>
      <c r="P4352" s="91" t="n">
        <v>1</v>
      </c>
      <c r="Q4352" s="15" t="s">
        <v>45</v>
      </c>
    </row>
    <row r="4353" customFormat="false" ht="28.35" hidden="false" customHeight="false" outlineLevel="0" collapsed="false">
      <c r="A4353" s="429" t="s">
        <v>1814</v>
      </c>
      <c r="B4353" s="91" t="s">
        <v>453</v>
      </c>
      <c r="C4353" s="91" t="s">
        <v>13944</v>
      </c>
      <c r="D4353" s="91" t="s">
        <v>476</v>
      </c>
      <c r="E4353" s="91" t="s">
        <v>13945</v>
      </c>
      <c r="F4353" s="91"/>
      <c r="H4353" s="91" t="s">
        <v>564</v>
      </c>
      <c r="I4353" s="91"/>
      <c r="J4353" s="91"/>
      <c r="K4353" s="91"/>
      <c r="L4353" s="100"/>
      <c r="M4353" s="24" t="s">
        <v>13946</v>
      </c>
      <c r="N4353" s="91"/>
      <c r="O4353" s="783" t="s">
        <v>4921</v>
      </c>
      <c r="P4353" s="91" t="n">
        <v>1</v>
      </c>
      <c r="Q4353" s="15" t="s">
        <v>45</v>
      </c>
    </row>
    <row r="4354" customFormat="false" ht="22.35" hidden="false" customHeight="false" outlineLevel="0" collapsed="false">
      <c r="A4354" s="429" t="s">
        <v>1819</v>
      </c>
      <c r="B4354" s="91" t="s">
        <v>2776</v>
      </c>
      <c r="C4354" s="91" t="s">
        <v>13947</v>
      </c>
      <c r="D4354" s="91" t="s">
        <v>11567</v>
      </c>
      <c r="E4354" s="91" t="s">
        <v>13948</v>
      </c>
      <c r="F4354" s="91" t="s">
        <v>13083</v>
      </c>
      <c r="G4354" s="91" t="n">
        <v>4100</v>
      </c>
      <c r="H4354" s="91"/>
      <c r="I4354" s="91"/>
      <c r="J4354" s="91"/>
      <c r="K4354" s="91"/>
      <c r="L4354" s="91"/>
      <c r="M4354" s="19" t="s">
        <v>13949</v>
      </c>
      <c r="N4354" s="242" t="n">
        <v>43403</v>
      </c>
      <c r="O4354" s="660" t="s">
        <v>10478</v>
      </c>
      <c r="P4354" s="91" t="n">
        <v>1</v>
      </c>
      <c r="Q4354" s="15" t="s">
        <v>45</v>
      </c>
    </row>
    <row r="4355" customFormat="false" ht="22.35" hidden="false" customHeight="false" outlineLevel="0" collapsed="false">
      <c r="A4355" s="91" t="s">
        <v>13940</v>
      </c>
      <c r="B4355" s="91" t="s">
        <v>13940</v>
      </c>
      <c r="C4355" s="91" t="s">
        <v>13940</v>
      </c>
      <c r="D4355" s="91" t="s">
        <v>476</v>
      </c>
      <c r="E4355" s="91" t="s">
        <v>13940</v>
      </c>
      <c r="F4355" s="91" t="s">
        <v>13950</v>
      </c>
      <c r="G4355" s="91" t="n">
        <v>4000</v>
      </c>
      <c r="H4355" s="91"/>
      <c r="I4355" s="91"/>
      <c r="J4355" s="91"/>
      <c r="K4355" s="91"/>
      <c r="L4355" s="91"/>
      <c r="M4355" s="91" t="s">
        <v>13939</v>
      </c>
      <c r="N4355" s="242" t="n">
        <v>43403</v>
      </c>
      <c r="O4355" s="660" t="s">
        <v>10478</v>
      </c>
      <c r="P4355" s="91" t="n">
        <v>1</v>
      </c>
      <c r="Q4355" s="15" t="s">
        <v>45</v>
      </c>
    </row>
    <row r="4356" customFormat="false" ht="55.2" hidden="false" customHeight="false" outlineLevel="0" collapsed="false">
      <c r="A4356" s="429" t="s">
        <v>1673</v>
      </c>
      <c r="B4356" s="91" t="s">
        <v>449</v>
      </c>
      <c r="C4356" s="91" t="s">
        <v>13951</v>
      </c>
      <c r="D4356" s="91" t="s">
        <v>53</v>
      </c>
      <c r="E4356" s="91" t="s">
        <v>13952</v>
      </c>
      <c r="F4356" s="91" t="s">
        <v>5574</v>
      </c>
      <c r="G4356" s="91"/>
      <c r="H4356" s="91" t="n">
        <v>5100</v>
      </c>
      <c r="I4356" s="91"/>
      <c r="J4356" s="91"/>
      <c r="K4356" s="91"/>
      <c r="L4356" s="91"/>
      <c r="M4356" s="91"/>
      <c r="N4356" s="91"/>
      <c r="O4356" s="783" t="s">
        <v>13953</v>
      </c>
      <c r="P4356" s="91" t="n">
        <v>1</v>
      </c>
      <c r="Q4356" s="15" t="s">
        <v>45</v>
      </c>
    </row>
    <row r="4357" customFormat="false" ht="22.35" hidden="false" customHeight="false" outlineLevel="0" collapsed="false">
      <c r="A4357" s="429" t="s">
        <v>1678</v>
      </c>
      <c r="B4357" s="91" t="s">
        <v>541</v>
      </c>
      <c r="C4357" s="91" t="s">
        <v>13954</v>
      </c>
      <c r="D4357" s="91" t="s">
        <v>53</v>
      </c>
      <c r="E4357" s="91" t="s">
        <v>13955</v>
      </c>
      <c r="F4357" s="91" t="s">
        <v>4460</v>
      </c>
      <c r="G4357" s="91" t="n">
        <v>12100</v>
      </c>
      <c r="H4357" s="91"/>
      <c r="I4357" s="91"/>
      <c r="J4357" s="91"/>
      <c r="K4357" s="91"/>
      <c r="L4357" s="91"/>
      <c r="M4357" s="91" t="s">
        <v>13956</v>
      </c>
      <c r="N4357" s="99" t="n">
        <v>43407</v>
      </c>
      <c r="O4357" s="660" t="s">
        <v>10478</v>
      </c>
      <c r="P4357" s="91" t="n">
        <v>1</v>
      </c>
      <c r="Q4357" s="15" t="s">
        <v>45</v>
      </c>
    </row>
    <row r="4358" customFormat="false" ht="22.35" hidden="false" customHeight="false" outlineLevel="0" collapsed="false">
      <c r="A4358" s="429" t="s">
        <v>1732</v>
      </c>
      <c r="B4358" s="91" t="s">
        <v>11437</v>
      </c>
      <c r="C4358" s="91" t="s">
        <v>13957</v>
      </c>
      <c r="D4358" s="91" t="s">
        <v>476</v>
      </c>
      <c r="E4358" s="91" t="s">
        <v>13958</v>
      </c>
      <c r="F4358" s="91" t="s">
        <v>13959</v>
      </c>
      <c r="G4358" s="91" t="n">
        <v>2500</v>
      </c>
      <c r="H4358" s="91"/>
      <c r="I4358" s="91"/>
      <c r="J4358" s="91"/>
      <c r="K4358" s="91"/>
      <c r="L4358" s="91"/>
      <c r="M4358" s="19" t="s">
        <v>13960</v>
      </c>
      <c r="N4358" s="242" t="n">
        <v>43403</v>
      </c>
      <c r="O4358" s="660" t="s">
        <v>10478</v>
      </c>
      <c r="P4358" s="91" t="n">
        <v>1</v>
      </c>
      <c r="Q4358" s="15" t="s">
        <v>45</v>
      </c>
    </row>
    <row r="4359" customFormat="false" ht="22.35" hidden="false" customHeight="false" outlineLevel="0" collapsed="false">
      <c r="A4359" s="429" t="s">
        <v>1833</v>
      </c>
      <c r="B4359" s="99" t="n">
        <v>43231</v>
      </c>
      <c r="C4359" s="91" t="s">
        <v>13961</v>
      </c>
      <c r="D4359" s="91" t="s">
        <v>1246</v>
      </c>
      <c r="E4359" s="91" t="s">
        <v>13962</v>
      </c>
      <c r="F4359" s="91" t="s">
        <v>13963</v>
      </c>
      <c r="G4359" s="91"/>
      <c r="H4359" s="91" t="n">
        <v>3800</v>
      </c>
      <c r="I4359" s="91"/>
      <c r="J4359" s="91"/>
      <c r="K4359" s="91"/>
      <c r="L4359" s="91"/>
      <c r="M4359" s="19" t="s">
        <v>13964</v>
      </c>
      <c r="N4359" s="242" t="n">
        <v>43404</v>
      </c>
      <c r="O4359" s="660" t="s">
        <v>10478</v>
      </c>
      <c r="P4359" s="797" t="s">
        <v>12507</v>
      </c>
      <c r="Q4359" s="15" t="s">
        <v>45</v>
      </c>
    </row>
    <row r="4360" customFormat="false" ht="22.35" hidden="false" customHeight="false" outlineLevel="0" collapsed="false">
      <c r="A4360" s="429" t="s">
        <v>1839</v>
      </c>
      <c r="B4360" s="99" t="n">
        <v>43231</v>
      </c>
      <c r="C4360" s="91" t="s">
        <v>13965</v>
      </c>
      <c r="D4360" s="91" t="s">
        <v>11567</v>
      </c>
      <c r="E4360" s="91" t="s">
        <v>13966</v>
      </c>
      <c r="F4360" s="91" t="s">
        <v>13967</v>
      </c>
      <c r="G4360" s="91"/>
      <c r="H4360" s="91" t="n">
        <v>10500</v>
      </c>
      <c r="I4360" s="91"/>
      <c r="J4360" s="91"/>
      <c r="K4360" s="91"/>
      <c r="L4360" s="91"/>
      <c r="M4360" s="19" t="s">
        <v>13968</v>
      </c>
      <c r="N4360" s="242" t="n">
        <v>43404</v>
      </c>
      <c r="O4360" s="660" t="s">
        <v>13122</v>
      </c>
      <c r="P4360" s="91" t="n">
        <v>1</v>
      </c>
      <c r="Q4360" s="15" t="s">
        <v>45</v>
      </c>
    </row>
    <row r="4361" customFormat="false" ht="41.75" hidden="false" customHeight="false" outlineLevel="0" collapsed="false">
      <c r="A4361" s="429" t="s">
        <v>1746</v>
      </c>
      <c r="B4361" s="91" t="s">
        <v>2251</v>
      </c>
      <c r="C4361" s="91" t="s">
        <v>13969</v>
      </c>
      <c r="D4361" s="91" t="s">
        <v>11567</v>
      </c>
      <c r="E4361" s="91" t="s">
        <v>13970</v>
      </c>
      <c r="F4361" s="91" t="s">
        <v>13971</v>
      </c>
      <c r="G4361" s="91" t="n">
        <v>3600</v>
      </c>
      <c r="H4361" s="91"/>
      <c r="I4361" s="91"/>
      <c r="J4361" s="91"/>
      <c r="K4361" s="91"/>
      <c r="L4361" s="91"/>
      <c r="M4361" s="9" t="s">
        <v>13972</v>
      </c>
      <c r="N4361" s="99" t="n">
        <v>43406</v>
      </c>
      <c r="O4361" s="660" t="s">
        <v>10478</v>
      </c>
      <c r="P4361" s="91" t="n">
        <v>1</v>
      </c>
      <c r="Q4361" s="15" t="s">
        <v>45</v>
      </c>
    </row>
    <row r="4362" customFormat="false" ht="28.35" hidden="false" customHeight="false" outlineLevel="0" collapsed="false">
      <c r="A4362" s="429" t="s">
        <v>1696</v>
      </c>
      <c r="B4362" s="91" t="s">
        <v>8835</v>
      </c>
      <c r="C4362" s="91" t="s">
        <v>13969</v>
      </c>
      <c r="D4362" s="91" t="s">
        <v>11567</v>
      </c>
      <c r="E4362" s="91" t="s">
        <v>13973</v>
      </c>
      <c r="F4362" s="91" t="s">
        <v>13974</v>
      </c>
      <c r="G4362" s="91" t="n">
        <v>2500</v>
      </c>
      <c r="H4362" s="91"/>
      <c r="I4362" s="91"/>
      <c r="J4362" s="91"/>
      <c r="K4362" s="91"/>
      <c r="L4362" s="840"/>
      <c r="M4362" s="573" t="s">
        <v>13975</v>
      </c>
      <c r="N4362" s="242" t="n">
        <v>43403</v>
      </c>
      <c r="O4362" s="660" t="s">
        <v>10478</v>
      </c>
      <c r="P4362" s="91" t="n">
        <v>1</v>
      </c>
      <c r="Q4362" s="15" t="s">
        <v>45</v>
      </c>
    </row>
    <row r="4363" customFormat="false" ht="162.65" hidden="false" customHeight="false" outlineLevel="0" collapsed="false">
      <c r="A4363" s="429" t="s">
        <v>1758</v>
      </c>
      <c r="B4363" s="91" t="s">
        <v>8835</v>
      </c>
      <c r="C4363" s="91" t="s">
        <v>13976</v>
      </c>
      <c r="D4363" s="91" t="s">
        <v>53</v>
      </c>
      <c r="E4363" s="91" t="s">
        <v>13977</v>
      </c>
      <c r="F4363" s="91" t="s">
        <v>102</v>
      </c>
      <c r="G4363" s="91" t="n">
        <v>4100</v>
      </c>
      <c r="H4363" s="91"/>
      <c r="I4363" s="91"/>
      <c r="J4363" s="91"/>
      <c r="K4363" s="91"/>
      <c r="L4363" s="91"/>
      <c r="M4363" s="91" t="s">
        <v>13978</v>
      </c>
      <c r="N4363" s="242" t="n">
        <v>43402</v>
      </c>
      <c r="O4363" s="660" t="s">
        <v>10478</v>
      </c>
      <c r="P4363" s="91" t="n">
        <v>1</v>
      </c>
      <c r="Q4363" s="15" t="s">
        <v>45</v>
      </c>
    </row>
    <row r="4364" customFormat="false" ht="67.15" hidden="false" customHeight="false" outlineLevel="0" collapsed="false">
      <c r="A4364" s="91" t="s">
        <v>13979</v>
      </c>
      <c r="B4364" s="91" t="s">
        <v>13979</v>
      </c>
      <c r="C4364" s="91" t="s">
        <v>13474</v>
      </c>
      <c r="D4364" s="91" t="s">
        <v>11567</v>
      </c>
      <c r="E4364" s="91" t="s">
        <v>13475</v>
      </c>
      <c r="F4364" s="91" t="s">
        <v>13980</v>
      </c>
      <c r="G4364" s="91"/>
      <c r="H4364" s="91" t="n">
        <v>4000</v>
      </c>
      <c r="I4364" s="91"/>
      <c r="J4364" s="91"/>
      <c r="K4364" s="91"/>
      <c r="L4364" s="91"/>
      <c r="M4364" s="91" t="s">
        <v>13981</v>
      </c>
      <c r="N4364" s="99" t="n">
        <v>43407</v>
      </c>
      <c r="O4364" s="414" t="s">
        <v>13982</v>
      </c>
      <c r="P4364" s="91" t="n">
        <v>1</v>
      </c>
      <c r="Q4364" s="15" t="s">
        <v>45</v>
      </c>
    </row>
    <row r="4365" customFormat="false" ht="28.35" hidden="false" customHeight="false" outlineLevel="0" collapsed="false">
      <c r="A4365" s="429" t="s">
        <v>1758</v>
      </c>
      <c r="B4365" s="91" t="s">
        <v>13983</v>
      </c>
      <c r="C4365" s="91" t="s">
        <v>13984</v>
      </c>
      <c r="D4365" s="91" t="s">
        <v>11567</v>
      </c>
      <c r="E4365" s="91" t="s">
        <v>13985</v>
      </c>
      <c r="F4365" s="91" t="s">
        <v>13986</v>
      </c>
      <c r="G4365" s="91" t="n">
        <v>2300</v>
      </c>
      <c r="H4365" s="91"/>
      <c r="I4365" s="91"/>
      <c r="J4365" s="91"/>
      <c r="K4365" s="91"/>
      <c r="L4365" s="91"/>
      <c r="M4365" s="19" t="s">
        <v>13987</v>
      </c>
      <c r="N4365" s="99" t="n">
        <v>43406</v>
      </c>
      <c r="O4365" s="660" t="s">
        <v>10478</v>
      </c>
      <c r="P4365" s="91" t="n">
        <v>1</v>
      </c>
      <c r="Q4365" s="15" t="s">
        <v>45</v>
      </c>
    </row>
    <row r="4366" customFormat="false" ht="122.35" hidden="false" customHeight="false" outlineLevel="0" collapsed="false">
      <c r="A4366" s="133" t="s">
        <v>1761</v>
      </c>
      <c r="B4366" s="95" t="s">
        <v>1175</v>
      </c>
      <c r="C4366" s="95" t="s">
        <v>13988</v>
      </c>
      <c r="D4366" s="95" t="s">
        <v>53</v>
      </c>
      <c r="E4366" s="95" t="s">
        <v>13989</v>
      </c>
      <c r="F4366" s="95" t="s">
        <v>102</v>
      </c>
      <c r="G4366" s="95" t="s">
        <v>1001</v>
      </c>
      <c r="H4366" s="95"/>
      <c r="I4366" s="95"/>
      <c r="J4366" s="95"/>
      <c r="K4366" s="95"/>
      <c r="L4366" s="95"/>
      <c r="M4366" s="95" t="s">
        <v>13990</v>
      </c>
      <c r="N4366" s="841" t="n">
        <v>43407</v>
      </c>
      <c r="O4366" s="735" t="s">
        <v>13991</v>
      </c>
      <c r="P4366" s="91" t="n">
        <v>1</v>
      </c>
      <c r="Q4366" s="15" t="s">
        <v>45</v>
      </c>
    </row>
    <row r="4367" customFormat="false" ht="105.95" hidden="false" customHeight="false" outlineLevel="0" collapsed="false">
      <c r="A4367" s="429" t="s">
        <v>1765</v>
      </c>
      <c r="B4367" s="91" t="s">
        <v>141</v>
      </c>
      <c r="C4367" s="91" t="s">
        <v>13992</v>
      </c>
      <c r="D4367" s="91" t="s">
        <v>53</v>
      </c>
      <c r="E4367" s="91" t="s">
        <v>13993</v>
      </c>
      <c r="F4367" s="91" t="s">
        <v>13994</v>
      </c>
      <c r="G4367" s="91" t="s">
        <v>3439</v>
      </c>
      <c r="H4367" s="91"/>
      <c r="I4367" s="91"/>
      <c r="J4367" s="91"/>
      <c r="K4367" s="91"/>
      <c r="L4367" s="91"/>
      <c r="M4367" s="91"/>
      <c r="N4367" s="91"/>
      <c r="O4367" s="721" t="s">
        <v>13995</v>
      </c>
      <c r="P4367" s="91" t="n">
        <v>1</v>
      </c>
      <c r="Q4367" s="15" t="s">
        <v>45</v>
      </c>
    </row>
    <row r="4368" customFormat="false" ht="22.35" hidden="false" customHeight="false" outlineLevel="0" collapsed="false">
      <c r="A4368" s="429" t="s">
        <v>4300</v>
      </c>
      <c r="B4368" s="19" t="s">
        <v>3766</v>
      </c>
      <c r="C4368" s="19" t="s">
        <v>13996</v>
      </c>
      <c r="D4368" s="19" t="s">
        <v>11567</v>
      </c>
      <c r="E4368" s="19" t="s">
        <v>13997</v>
      </c>
      <c r="F4368" s="19" t="s">
        <v>13998</v>
      </c>
      <c r="G4368" s="19" t="n">
        <v>3300</v>
      </c>
      <c r="H4368" s="97"/>
      <c r="I4368" s="97"/>
      <c r="J4368" s="97"/>
      <c r="K4368" s="97"/>
      <c r="L4368" s="97"/>
      <c r="M4368" s="19" t="s">
        <v>13999</v>
      </c>
      <c r="N4368" s="150" t="n">
        <v>43405</v>
      </c>
      <c r="O4368" s="660" t="s">
        <v>10478</v>
      </c>
      <c r="P4368" s="91" t="n">
        <v>1</v>
      </c>
      <c r="Q4368" s="15" t="s">
        <v>45</v>
      </c>
    </row>
    <row r="4369" customFormat="false" ht="88.05" hidden="false" customHeight="false" outlineLevel="0" collapsed="false">
      <c r="A4369" s="429" t="s">
        <v>4304</v>
      </c>
      <c r="B4369" s="19" t="s">
        <v>887</v>
      </c>
      <c r="C4369" s="91" t="s">
        <v>14000</v>
      </c>
      <c r="D4369" s="91" t="s">
        <v>53</v>
      </c>
      <c r="E4369" s="91" t="s">
        <v>14001</v>
      </c>
      <c r="F4369" s="19" t="s">
        <v>5871</v>
      </c>
      <c r="G4369" s="97"/>
      <c r="H4369" s="97"/>
      <c r="I4369" s="97"/>
      <c r="J4369" s="97"/>
      <c r="K4369" s="97"/>
      <c r="L4369" s="97"/>
      <c r="M4369" s="97"/>
      <c r="N4369" s="97"/>
      <c r="O4369" s="138" t="s">
        <v>14002</v>
      </c>
      <c r="P4369" s="91" t="n">
        <v>1</v>
      </c>
      <c r="Q4369" s="15" t="s">
        <v>45</v>
      </c>
    </row>
    <row r="4370" customFormat="false" ht="82.05" hidden="false" customHeight="false" outlineLevel="0" collapsed="false">
      <c r="A4370" s="429" t="s">
        <v>4309</v>
      </c>
      <c r="B4370" s="19" t="s">
        <v>149</v>
      </c>
      <c r="C4370" s="19" t="s">
        <v>14003</v>
      </c>
      <c r="D4370" s="91" t="s">
        <v>53</v>
      </c>
      <c r="E4370" s="91" t="s">
        <v>14004</v>
      </c>
      <c r="F4370" s="19" t="s">
        <v>5871</v>
      </c>
      <c r="G4370" s="97"/>
      <c r="H4370" s="97"/>
      <c r="I4370" s="97"/>
      <c r="J4370" s="97"/>
      <c r="K4370" s="97"/>
      <c r="L4370" s="97"/>
      <c r="M4370" s="97"/>
      <c r="N4370" s="97"/>
      <c r="O4370" s="138" t="s">
        <v>14005</v>
      </c>
      <c r="P4370" s="91" t="n">
        <v>1</v>
      </c>
      <c r="Q4370" s="15" t="s">
        <v>45</v>
      </c>
    </row>
    <row r="4371" customFormat="false" ht="41.75" hidden="false" customHeight="false" outlineLevel="0" collapsed="false">
      <c r="A4371" s="429" t="s">
        <v>1781</v>
      </c>
      <c r="B4371" s="19" t="s">
        <v>14006</v>
      </c>
      <c r="C4371" s="553" t="s">
        <v>14007</v>
      </c>
      <c r="D4371" s="19" t="s">
        <v>8766</v>
      </c>
      <c r="E4371" s="97"/>
      <c r="F4371" s="19" t="s">
        <v>8931</v>
      </c>
      <c r="G4371" s="97"/>
      <c r="H4371" s="97"/>
      <c r="I4371" s="97"/>
      <c r="J4371" s="97"/>
      <c r="K4371" s="97"/>
      <c r="L4371" s="97"/>
      <c r="M4371" s="97"/>
      <c r="N4371" s="97"/>
      <c r="O4371" s="463" t="s">
        <v>14008</v>
      </c>
      <c r="P4371" s="91" t="n">
        <v>1</v>
      </c>
      <c r="Q4371" s="15" t="s">
        <v>45</v>
      </c>
    </row>
    <row r="4372" customFormat="false" ht="28.35" hidden="false" customHeight="false" outlineLevel="0" collapsed="false">
      <c r="A4372" s="429" t="s">
        <v>1914</v>
      </c>
      <c r="B4372" s="19" t="s">
        <v>227</v>
      </c>
      <c r="C4372" s="19" t="s">
        <v>14009</v>
      </c>
      <c r="D4372" s="19" t="s">
        <v>11567</v>
      </c>
      <c r="E4372" s="91" t="s">
        <v>14010</v>
      </c>
      <c r="F4372" s="19" t="s">
        <v>9504</v>
      </c>
      <c r="G4372" s="19" t="n">
        <v>9450</v>
      </c>
      <c r="H4372" s="97"/>
      <c r="I4372" s="97"/>
      <c r="J4372" s="97"/>
      <c r="K4372" s="97"/>
      <c r="L4372" s="97"/>
      <c r="M4372" s="19" t="s">
        <v>14011</v>
      </c>
      <c r="N4372" s="150" t="n">
        <v>43410</v>
      </c>
      <c r="O4372" s="660" t="s">
        <v>10478</v>
      </c>
      <c r="P4372" s="91" t="n">
        <v>1</v>
      </c>
      <c r="Q4372" s="15" t="s">
        <v>45</v>
      </c>
    </row>
    <row r="4373" customFormat="false" ht="28.35" hidden="false" customHeight="false" outlineLevel="0" collapsed="false">
      <c r="A4373" s="429" t="s">
        <v>1917</v>
      </c>
      <c r="B4373" s="19" t="s">
        <v>14012</v>
      </c>
      <c r="C4373" s="91" t="s">
        <v>14013</v>
      </c>
      <c r="D4373" s="19" t="s">
        <v>11567</v>
      </c>
      <c r="E4373" s="91" t="s">
        <v>14014</v>
      </c>
      <c r="F4373" s="19" t="s">
        <v>14015</v>
      </c>
      <c r="G4373" s="19" t="n">
        <v>4900</v>
      </c>
      <c r="H4373" s="97"/>
      <c r="I4373" s="97"/>
      <c r="J4373" s="97"/>
      <c r="K4373" s="97"/>
      <c r="L4373" s="97"/>
      <c r="M4373" s="91" t="s">
        <v>14016</v>
      </c>
      <c r="N4373" s="20" t="n">
        <v>43407</v>
      </c>
      <c r="O4373" s="660" t="s">
        <v>10478</v>
      </c>
      <c r="P4373" s="91" t="n">
        <v>1</v>
      </c>
      <c r="Q4373" s="15" t="s">
        <v>45</v>
      </c>
    </row>
    <row r="4374" customFormat="false" ht="108.95" hidden="false" customHeight="false" outlineLevel="0" collapsed="false">
      <c r="A4374" s="429" t="s">
        <v>3008</v>
      </c>
      <c r="B4374" s="19" t="s">
        <v>983</v>
      </c>
      <c r="C4374" s="91" t="s">
        <v>14017</v>
      </c>
      <c r="D4374" s="91" t="s">
        <v>53</v>
      </c>
      <c r="E4374" s="91" t="s">
        <v>14018</v>
      </c>
      <c r="F4374" s="91" t="s">
        <v>14019</v>
      </c>
      <c r="G4374" s="19" t="s">
        <v>5056</v>
      </c>
      <c r="H4374" s="97"/>
      <c r="I4374" s="97"/>
      <c r="J4374" s="97"/>
      <c r="K4374" s="97"/>
      <c r="L4374" s="97"/>
      <c r="M4374" s="97"/>
      <c r="N4374" s="97"/>
      <c r="O4374" s="675" t="s">
        <v>14020</v>
      </c>
      <c r="P4374" s="91" t="n">
        <v>1</v>
      </c>
      <c r="Q4374" s="15" t="s">
        <v>45</v>
      </c>
    </row>
    <row r="4375" customFormat="false" ht="28.35" hidden="false" customHeight="false" outlineLevel="0" collapsed="false">
      <c r="A4375" s="429" t="s">
        <v>3012</v>
      </c>
      <c r="B4375" s="19" t="s">
        <v>593</v>
      </c>
      <c r="C4375" s="553" t="s">
        <v>14021</v>
      </c>
      <c r="D4375" s="19" t="s">
        <v>8766</v>
      </c>
      <c r="E4375" s="91" t="s">
        <v>14022</v>
      </c>
      <c r="F4375" s="19" t="s">
        <v>14023</v>
      </c>
      <c r="G4375" s="19" t="n">
        <v>3600</v>
      </c>
      <c r="H4375" s="97"/>
      <c r="I4375" s="97"/>
      <c r="J4375" s="97"/>
      <c r="K4375" s="97"/>
      <c r="L4375" s="97"/>
      <c r="M4375" s="91" t="s">
        <v>14024</v>
      </c>
      <c r="N4375" s="20" t="n">
        <v>43408</v>
      </c>
      <c r="O4375" s="660" t="s">
        <v>10478</v>
      </c>
      <c r="P4375" s="19" t="n">
        <v>1</v>
      </c>
      <c r="Q4375" s="15" t="s">
        <v>45</v>
      </c>
    </row>
    <row r="4376" customFormat="false" ht="17.35" hidden="false" customHeight="false" outlineLevel="0" collapsed="false">
      <c r="A4376" s="429" t="s">
        <v>1798</v>
      </c>
      <c r="B4376" s="19" t="s">
        <v>14025</v>
      </c>
      <c r="C4376" s="19" t="s">
        <v>14026</v>
      </c>
      <c r="D4376" s="91" t="s">
        <v>476</v>
      </c>
      <c r="E4376" s="19" t="s">
        <v>14027</v>
      </c>
      <c r="F4376" s="97"/>
      <c r="G4376" s="19" t="s">
        <v>797</v>
      </c>
      <c r="H4376" s="97"/>
      <c r="I4376" s="97"/>
      <c r="J4376" s="97"/>
      <c r="K4376" s="97"/>
      <c r="L4376" s="97"/>
      <c r="M4376" s="97"/>
      <c r="N4376" s="97"/>
      <c r="O4376" s="484" t="s">
        <v>14028</v>
      </c>
      <c r="P4376" s="19" t="n">
        <v>1</v>
      </c>
      <c r="Q4376" s="15" t="s">
        <v>45</v>
      </c>
    </row>
    <row r="4377" customFormat="false" ht="42.5" hidden="false" customHeight="false" outlineLevel="0" collapsed="false">
      <c r="A4377" s="429" t="s">
        <v>1801</v>
      </c>
      <c r="B4377" s="91" t="s">
        <v>8638</v>
      </c>
      <c r="C4377" s="91" t="s">
        <v>14029</v>
      </c>
      <c r="D4377" s="91" t="s">
        <v>11567</v>
      </c>
      <c r="E4377" s="91" t="s">
        <v>14030</v>
      </c>
      <c r="F4377" s="91" t="s">
        <v>14031</v>
      </c>
      <c r="G4377" s="91" t="s">
        <v>859</v>
      </c>
      <c r="H4377" s="91"/>
      <c r="I4377" s="91"/>
      <c r="J4377" s="91"/>
      <c r="K4377" s="91"/>
      <c r="L4377" s="91"/>
      <c r="M4377" s="91"/>
      <c r="N4377" s="91"/>
      <c r="O4377" s="423" t="s">
        <v>14032</v>
      </c>
      <c r="P4377" s="91" t="n">
        <v>1</v>
      </c>
      <c r="Q4377" s="15" t="s">
        <v>45</v>
      </c>
    </row>
    <row r="4378" customFormat="false" ht="95.5" hidden="false" customHeight="false" outlineLevel="0" collapsed="false">
      <c r="A4378" s="429" t="s">
        <v>3427</v>
      </c>
      <c r="B4378" s="91" t="s">
        <v>162</v>
      </c>
      <c r="C4378" s="91" t="n">
        <v>89629655556</v>
      </c>
      <c r="D4378" s="91" t="s">
        <v>53</v>
      </c>
      <c r="E4378" s="91" t="s">
        <v>14033</v>
      </c>
      <c r="F4378" s="91"/>
      <c r="G4378" s="91"/>
      <c r="H4378" s="91"/>
      <c r="I4378" s="91"/>
      <c r="J4378" s="91"/>
      <c r="K4378" s="91"/>
      <c r="L4378" s="91"/>
      <c r="M4378" s="91"/>
      <c r="N4378" s="91"/>
      <c r="O4378" s="842" t="s">
        <v>14034</v>
      </c>
      <c r="P4378" s="91" t="n">
        <v>1</v>
      </c>
      <c r="Q4378" s="15" t="s">
        <v>45</v>
      </c>
    </row>
    <row r="4379" customFormat="false" ht="108.95" hidden="false" customHeight="false" outlineLevel="0" collapsed="false">
      <c r="A4379" s="429" t="s">
        <v>3024</v>
      </c>
      <c r="B4379" s="91" t="s">
        <v>1067</v>
      </c>
      <c r="C4379" s="91" t="s">
        <v>14035</v>
      </c>
      <c r="D4379" s="91" t="s">
        <v>53</v>
      </c>
      <c r="E4379" s="91" t="s">
        <v>14036</v>
      </c>
      <c r="F4379" s="91" t="s">
        <v>5574</v>
      </c>
      <c r="G4379" s="91" t="n">
        <v>5100</v>
      </c>
      <c r="H4379" s="91"/>
      <c r="I4379" s="91"/>
      <c r="J4379" s="91"/>
      <c r="K4379" s="91"/>
      <c r="L4379" s="91"/>
      <c r="M4379" s="91" t="s">
        <v>14037</v>
      </c>
      <c r="N4379" s="242" t="n">
        <v>43403</v>
      </c>
      <c r="O4379" s="660" t="s">
        <v>10478</v>
      </c>
      <c r="P4379" s="91" t="n">
        <v>1</v>
      </c>
      <c r="Q4379" s="15" t="s">
        <v>45</v>
      </c>
    </row>
    <row r="4380" customFormat="false" ht="95.5" hidden="false" customHeight="false" outlineLevel="0" collapsed="false">
      <c r="A4380" s="429" t="s">
        <v>3028</v>
      </c>
      <c r="B4380" s="242" t="n">
        <v>43388</v>
      </c>
      <c r="C4380" s="91" t="s">
        <v>14038</v>
      </c>
      <c r="D4380" s="91" t="s">
        <v>68</v>
      </c>
      <c r="E4380" s="91" t="s">
        <v>14039</v>
      </c>
      <c r="F4380" s="91" t="s">
        <v>14040</v>
      </c>
      <c r="G4380" s="91"/>
      <c r="H4380" s="91"/>
      <c r="I4380" s="91"/>
      <c r="J4380" s="91"/>
      <c r="K4380" s="91"/>
      <c r="L4380" s="91"/>
      <c r="M4380" s="91"/>
      <c r="N4380" s="91"/>
      <c r="O4380" s="843" t="s">
        <v>14041</v>
      </c>
      <c r="P4380" s="91" t="n">
        <v>1</v>
      </c>
      <c r="Q4380" s="15" t="s">
        <v>45</v>
      </c>
    </row>
    <row r="4381" customFormat="false" ht="44" hidden="false" customHeight="false" outlineLevel="0" collapsed="false">
      <c r="A4381" s="429" t="s">
        <v>3031</v>
      </c>
      <c r="B4381" s="91" t="s">
        <v>8131</v>
      </c>
      <c r="C4381" s="91" t="n">
        <v>84954412113</v>
      </c>
      <c r="D4381" s="91" t="s">
        <v>11567</v>
      </c>
      <c r="E4381" s="91"/>
      <c r="F4381" s="91"/>
      <c r="G4381" s="91"/>
      <c r="H4381" s="91"/>
      <c r="I4381" s="91"/>
      <c r="J4381" s="91"/>
      <c r="K4381" s="91"/>
      <c r="L4381" s="91"/>
      <c r="M4381" s="91"/>
      <c r="N4381" s="91"/>
      <c r="O4381" s="441" t="s">
        <v>14042</v>
      </c>
      <c r="P4381" s="91" t="n">
        <v>1</v>
      </c>
      <c r="Q4381" s="15" t="s">
        <v>45</v>
      </c>
    </row>
    <row r="4382" customFormat="false" ht="116.4" hidden="false" customHeight="false" outlineLevel="0" collapsed="false">
      <c r="A4382" s="429" t="s">
        <v>3037</v>
      </c>
      <c r="B4382" s="91" t="s">
        <v>14043</v>
      </c>
      <c r="C4382" s="91" t="s">
        <v>14044</v>
      </c>
      <c r="D4382" s="91" t="s">
        <v>11567</v>
      </c>
      <c r="E4382" s="91" t="s">
        <v>14045</v>
      </c>
      <c r="F4382" s="91" t="s">
        <v>14046</v>
      </c>
      <c r="G4382" s="91" t="s">
        <v>2638</v>
      </c>
      <c r="H4382" s="91"/>
      <c r="I4382" s="91"/>
      <c r="J4382" s="91"/>
      <c r="K4382" s="91"/>
      <c r="L4382" s="91"/>
      <c r="M4382" s="91"/>
      <c r="N4382" s="91"/>
      <c r="O4382" s="460" t="s">
        <v>14047</v>
      </c>
      <c r="P4382" s="91" t="n">
        <v>1</v>
      </c>
      <c r="Q4382" s="15" t="s">
        <v>45</v>
      </c>
    </row>
    <row r="4383" customFormat="false" ht="95.5" hidden="false" customHeight="false" outlineLevel="0" collapsed="false">
      <c r="A4383" s="429" t="s">
        <v>3043</v>
      </c>
      <c r="B4383" s="91" t="s">
        <v>5035</v>
      </c>
      <c r="C4383" s="451" t="s">
        <v>14048</v>
      </c>
      <c r="D4383" s="91" t="s">
        <v>53</v>
      </c>
      <c r="E4383" s="91" t="s">
        <v>14049</v>
      </c>
      <c r="F4383" s="91" t="s">
        <v>4460</v>
      </c>
      <c r="G4383" s="91" t="n">
        <v>10200</v>
      </c>
      <c r="H4383" s="91"/>
      <c r="I4383" s="91"/>
      <c r="J4383" s="91"/>
      <c r="K4383" s="91"/>
      <c r="L4383" s="91"/>
      <c r="M4383" s="91" t="s">
        <v>14050</v>
      </c>
      <c r="N4383" s="242" t="n">
        <v>43403</v>
      </c>
      <c r="O4383" s="660" t="s">
        <v>10478</v>
      </c>
      <c r="P4383" s="91" t="n">
        <v>1</v>
      </c>
      <c r="Q4383" s="15" t="s">
        <v>45</v>
      </c>
    </row>
    <row r="4384" customFormat="false" ht="50.7" hidden="false" customHeight="false" outlineLevel="0" collapsed="false">
      <c r="A4384" s="429" t="s">
        <v>3047</v>
      </c>
      <c r="B4384" s="99" t="n">
        <v>43297</v>
      </c>
      <c r="C4384" s="91" t="s">
        <v>14051</v>
      </c>
      <c r="D4384" s="91" t="s">
        <v>53</v>
      </c>
      <c r="E4384" s="91" t="s">
        <v>14052</v>
      </c>
      <c r="F4384" s="91"/>
      <c r="G4384" s="91"/>
      <c r="H4384" s="91"/>
      <c r="I4384" s="91"/>
      <c r="J4384" s="91"/>
      <c r="K4384" s="91"/>
      <c r="L4384" s="91"/>
      <c r="M4384" s="91"/>
      <c r="N4384" s="91"/>
      <c r="O4384" s="460" t="s">
        <v>14053</v>
      </c>
      <c r="P4384" s="91" t="n">
        <v>1</v>
      </c>
      <c r="Q4384" s="15" t="s">
        <v>45</v>
      </c>
    </row>
    <row r="4385" customFormat="false" ht="176.1" hidden="false" customHeight="false" outlineLevel="0" collapsed="false">
      <c r="A4385" s="429" t="s">
        <v>3053</v>
      </c>
      <c r="B4385" s="91" t="s">
        <v>848</v>
      </c>
      <c r="C4385" s="451" t="s">
        <v>14054</v>
      </c>
      <c r="D4385" s="91" t="s">
        <v>53</v>
      </c>
      <c r="E4385" s="91" t="s">
        <v>14055</v>
      </c>
      <c r="F4385" s="91" t="s">
        <v>5931</v>
      </c>
      <c r="G4385" s="91"/>
      <c r="H4385" s="91"/>
      <c r="I4385" s="91"/>
      <c r="J4385" s="91"/>
      <c r="K4385" s="91"/>
      <c r="L4385" s="91"/>
      <c r="M4385" s="91"/>
      <c r="N4385" s="91"/>
      <c r="O4385" s="426" t="s">
        <v>14056</v>
      </c>
      <c r="P4385" s="91" t="n">
        <v>1</v>
      </c>
      <c r="Q4385" s="15" t="s">
        <v>45</v>
      </c>
    </row>
    <row r="4386" customFormat="false" ht="43.25" hidden="false" customHeight="false" outlineLevel="0" collapsed="false">
      <c r="A4386" s="429" t="s">
        <v>3058</v>
      </c>
      <c r="B4386" s="91" t="s">
        <v>14057</v>
      </c>
      <c r="C4386" s="91" t="s">
        <v>14057</v>
      </c>
      <c r="D4386" s="91" t="s">
        <v>53</v>
      </c>
      <c r="E4386" s="91" t="s">
        <v>14057</v>
      </c>
      <c r="F4386" s="91" t="s">
        <v>14057</v>
      </c>
      <c r="G4386" s="91"/>
      <c r="H4386" s="91" t="s">
        <v>4557</v>
      </c>
      <c r="I4386" s="91"/>
      <c r="J4386" s="91"/>
      <c r="K4386" s="91"/>
      <c r="L4386" s="91"/>
      <c r="M4386" s="91" t="s">
        <v>14057</v>
      </c>
      <c r="N4386" s="91" t="s">
        <v>14057</v>
      </c>
      <c r="O4386" s="694" t="s">
        <v>14058</v>
      </c>
      <c r="P4386" s="91" t="n">
        <v>1</v>
      </c>
      <c r="Q4386" s="15" t="s">
        <v>45</v>
      </c>
    </row>
    <row r="4387" customFormat="false" ht="22.35" hidden="false" customHeight="false" outlineLevel="0" collapsed="false">
      <c r="A4387" s="429" t="s">
        <v>3062</v>
      </c>
      <c r="B4387" s="91" t="s">
        <v>14059</v>
      </c>
      <c r="C4387" s="91" t="s">
        <v>14059</v>
      </c>
      <c r="D4387" s="91" t="s">
        <v>53</v>
      </c>
      <c r="E4387" s="91" t="s">
        <v>14059</v>
      </c>
      <c r="F4387" s="91" t="s">
        <v>14059</v>
      </c>
      <c r="G4387" s="91"/>
      <c r="H4387" s="91" t="n">
        <v>2800</v>
      </c>
      <c r="I4387" s="91"/>
      <c r="J4387" s="91"/>
      <c r="K4387" s="91"/>
      <c r="L4387" s="91"/>
      <c r="M4387" s="91" t="s">
        <v>14059</v>
      </c>
      <c r="N4387" s="91" t="s">
        <v>14059</v>
      </c>
      <c r="O4387" s="660" t="s">
        <v>14059</v>
      </c>
      <c r="P4387" s="91" t="n">
        <v>1</v>
      </c>
      <c r="Q4387" s="15" t="s">
        <v>45</v>
      </c>
    </row>
    <row r="4388" customFormat="false" ht="22.35" hidden="false" customHeight="false" outlineLevel="0" collapsed="false">
      <c r="A4388" s="91" t="s">
        <v>14060</v>
      </c>
      <c r="B4388" s="91" t="s">
        <v>14060</v>
      </c>
      <c r="C4388" s="91" t="s">
        <v>14060</v>
      </c>
      <c r="D4388" s="91" t="s">
        <v>476</v>
      </c>
      <c r="E4388" s="91" t="s">
        <v>14060</v>
      </c>
      <c r="F4388" s="91" t="s">
        <v>14060</v>
      </c>
      <c r="G4388" s="91"/>
      <c r="H4388" s="91" t="n">
        <v>11000</v>
      </c>
      <c r="I4388" s="91"/>
      <c r="J4388" s="91"/>
      <c r="K4388" s="91"/>
      <c r="L4388" s="91"/>
      <c r="M4388" s="91" t="s">
        <v>14060</v>
      </c>
      <c r="N4388" s="91" t="s">
        <v>14060</v>
      </c>
      <c r="O4388" s="660" t="s">
        <v>10478</v>
      </c>
      <c r="P4388" s="91" t="n">
        <v>1</v>
      </c>
      <c r="Q4388" s="15" t="s">
        <v>45</v>
      </c>
    </row>
    <row r="4389" customFormat="false" ht="14.9" hidden="false" customHeight="false" outlineLevel="0" collapsed="false">
      <c r="A4389" s="429" t="s">
        <v>3067</v>
      </c>
      <c r="B4389" s="91" t="s">
        <v>8013</v>
      </c>
      <c r="C4389" s="91" t="s">
        <v>14061</v>
      </c>
      <c r="D4389" s="91" t="s">
        <v>476</v>
      </c>
      <c r="E4389" s="91" t="s">
        <v>14062</v>
      </c>
      <c r="F4389" s="91"/>
      <c r="G4389" s="91" t="s">
        <v>328</v>
      </c>
      <c r="H4389" s="91"/>
      <c r="I4389" s="91"/>
      <c r="J4389" s="91"/>
      <c r="K4389" s="91"/>
      <c r="L4389" s="91"/>
      <c r="M4389" s="91"/>
      <c r="N4389" s="91"/>
      <c r="O4389" s="451" t="s">
        <v>14063</v>
      </c>
      <c r="P4389" s="91" t="n">
        <v>1</v>
      </c>
      <c r="Q4389" s="15" t="s">
        <v>45</v>
      </c>
    </row>
    <row r="4390" customFormat="false" ht="41.75" hidden="false" customHeight="false" outlineLevel="0" collapsed="false">
      <c r="A4390" s="429" t="s">
        <v>3075</v>
      </c>
      <c r="B4390" s="91" t="s">
        <v>7457</v>
      </c>
      <c r="C4390" s="91" t="s">
        <v>14064</v>
      </c>
      <c r="D4390" s="91" t="s">
        <v>11567</v>
      </c>
      <c r="E4390" s="91"/>
      <c r="F4390" s="91"/>
      <c r="G4390" s="91"/>
      <c r="H4390" s="91"/>
      <c r="I4390" s="91"/>
      <c r="J4390" s="91"/>
      <c r="K4390" s="91"/>
      <c r="L4390" s="91"/>
      <c r="M4390" s="91"/>
      <c r="N4390" s="91"/>
      <c r="O4390" s="412" t="s">
        <v>14065</v>
      </c>
      <c r="P4390" s="91" t="n">
        <v>1</v>
      </c>
      <c r="Q4390" s="15" t="s">
        <v>45</v>
      </c>
    </row>
    <row r="4391" customFormat="false" ht="79.85" hidden="false" customHeight="false" outlineLevel="0" collapsed="false">
      <c r="A4391" s="3" t="s">
        <v>34</v>
      </c>
      <c r="B4391" s="59" t="s">
        <v>1</v>
      </c>
      <c r="C4391" s="4" t="s">
        <v>35</v>
      </c>
      <c r="D4391" s="4" t="s">
        <v>3</v>
      </c>
      <c r="E4391" s="4" t="s">
        <v>1021</v>
      </c>
      <c r="F4391" s="5" t="s">
        <v>10096</v>
      </c>
      <c r="G4391" s="4" t="s">
        <v>38</v>
      </c>
      <c r="H4391" s="6" t="s">
        <v>39</v>
      </c>
      <c r="I4391" s="6"/>
      <c r="J4391" s="6"/>
      <c r="K4391" s="6" t="s">
        <v>40</v>
      </c>
      <c r="L4391" s="6"/>
      <c r="M4391" s="6" t="s">
        <v>41</v>
      </c>
      <c r="N4391" s="6" t="s">
        <v>42</v>
      </c>
      <c r="O4391" s="370" t="s">
        <v>43</v>
      </c>
      <c r="P4391" s="91"/>
      <c r="Q4391" s="15" t="s">
        <v>45</v>
      </c>
    </row>
    <row r="4392" customFormat="false" ht="15" hidden="false" customHeight="false" outlineLevel="0" collapsed="false">
      <c r="A4392" s="105" t="n">
        <v>43403</v>
      </c>
      <c r="B4392" s="777" t="s">
        <v>260</v>
      </c>
      <c r="C4392" s="84"/>
      <c r="D4392" s="84"/>
      <c r="E4392" s="820"/>
      <c r="F4392" s="821" t="n">
        <f aca="false">G4392+H4392+K4392</f>
        <v>85010</v>
      </c>
      <c r="G4392" s="822" t="n">
        <f aca="false">SUM(G4393:G4417)</f>
        <v>37900</v>
      </c>
      <c r="H4392" s="823" t="n">
        <f aca="false">SUM(H4393:H4417)</f>
        <v>47110</v>
      </c>
      <c r="I4392" s="822"/>
      <c r="J4392" s="822"/>
      <c r="K4392" s="822" t="n">
        <f aca="false">SUM(K4393:K4419)</f>
        <v>0</v>
      </c>
      <c r="L4392" s="822"/>
      <c r="M4392" s="824"/>
      <c r="N4392" s="824"/>
      <c r="O4392" s="84"/>
      <c r="P4392" s="822" t="n">
        <f aca="false">SUM(P4393:P26340)</f>
        <v>450416853287442</v>
      </c>
      <c r="Q4392" s="15" t="s">
        <v>45</v>
      </c>
    </row>
    <row r="4393" customFormat="false" ht="41.75" hidden="false" customHeight="false" outlineLevel="0" collapsed="false">
      <c r="A4393" s="429" t="s">
        <v>1810</v>
      </c>
      <c r="B4393" s="91" t="s">
        <v>1715</v>
      </c>
      <c r="C4393" s="91" t="s">
        <v>14066</v>
      </c>
      <c r="D4393" s="91" t="s">
        <v>53</v>
      </c>
      <c r="E4393" s="91" t="s">
        <v>14067</v>
      </c>
      <c r="F4393" s="91" t="s">
        <v>14068</v>
      </c>
      <c r="G4393" s="91" t="s">
        <v>958</v>
      </c>
      <c r="H4393" s="91"/>
      <c r="I4393" s="91"/>
      <c r="J4393" s="91"/>
      <c r="K4393" s="91"/>
      <c r="L4393" s="91"/>
      <c r="M4393" s="91"/>
      <c r="N4393" s="91"/>
      <c r="O4393" s="660" t="s">
        <v>10478</v>
      </c>
      <c r="P4393" s="91" t="n">
        <v>1</v>
      </c>
      <c r="Q4393" s="15" t="s">
        <v>45</v>
      </c>
    </row>
    <row r="4394" customFormat="false" ht="99.95" hidden="false" customHeight="false" outlineLevel="0" collapsed="false">
      <c r="A4394" s="429" t="s">
        <v>1814</v>
      </c>
      <c r="B4394" s="91" t="s">
        <v>4250</v>
      </c>
      <c r="C4394" s="451" t="s">
        <v>14069</v>
      </c>
      <c r="D4394" s="91" t="s">
        <v>53</v>
      </c>
      <c r="E4394" s="91" t="s">
        <v>14070</v>
      </c>
      <c r="F4394" s="91" t="s">
        <v>5986</v>
      </c>
      <c r="G4394" s="91" t="s">
        <v>139</v>
      </c>
      <c r="H4394" s="91"/>
      <c r="I4394" s="91"/>
      <c r="J4394" s="91"/>
      <c r="K4394" s="91"/>
      <c r="L4394" s="91"/>
      <c r="M4394" s="91"/>
      <c r="N4394" s="91"/>
      <c r="O4394" s="426" t="s">
        <v>14071</v>
      </c>
      <c r="P4394" s="797" t="s">
        <v>12507</v>
      </c>
      <c r="Q4394" s="15" t="s">
        <v>45</v>
      </c>
    </row>
    <row r="4395" customFormat="false" ht="41.75" hidden="false" customHeight="false" outlineLevel="0" collapsed="false">
      <c r="A4395" s="429" t="s">
        <v>1819</v>
      </c>
      <c r="B4395" s="91" t="s">
        <v>14072</v>
      </c>
      <c r="C4395" s="91" t="s">
        <v>14073</v>
      </c>
      <c r="D4395" s="91" t="s">
        <v>11567</v>
      </c>
      <c r="E4395" s="91" t="s">
        <v>14074</v>
      </c>
      <c r="F4395" s="91" t="s">
        <v>13083</v>
      </c>
      <c r="G4395" s="91" t="n">
        <v>4100</v>
      </c>
      <c r="H4395" s="91"/>
      <c r="I4395" s="91"/>
      <c r="J4395" s="91"/>
      <c r="K4395" s="91"/>
      <c r="L4395" s="91"/>
      <c r="M4395" s="91" t="s">
        <v>14075</v>
      </c>
      <c r="N4395" s="242" t="n">
        <v>43404</v>
      </c>
      <c r="O4395" s="660" t="s">
        <v>10478</v>
      </c>
      <c r="P4395" s="91" t="n">
        <v>1</v>
      </c>
      <c r="Q4395" s="15" t="s">
        <v>45</v>
      </c>
    </row>
    <row r="4396" customFormat="false" ht="83.55" hidden="false" customHeight="false" outlineLevel="0" collapsed="false">
      <c r="A4396" s="429" t="s">
        <v>1673</v>
      </c>
      <c r="B4396" s="91" t="s">
        <v>1483</v>
      </c>
      <c r="C4396" s="451" t="s">
        <v>14076</v>
      </c>
      <c r="D4396" s="91" t="s">
        <v>53</v>
      </c>
      <c r="E4396" s="91" t="s">
        <v>14077</v>
      </c>
      <c r="F4396" s="91" t="s">
        <v>14078</v>
      </c>
      <c r="G4396" s="91" t="s">
        <v>5533</v>
      </c>
      <c r="H4396" s="91"/>
      <c r="I4396" s="91"/>
      <c r="J4396" s="91"/>
      <c r="K4396" s="91"/>
      <c r="L4396" s="91"/>
      <c r="M4396" s="91"/>
      <c r="N4396" s="91"/>
      <c r="O4396" s="460" t="s">
        <v>14079</v>
      </c>
      <c r="P4396" s="797" t="s">
        <v>12507</v>
      </c>
      <c r="Q4396" s="15" t="s">
        <v>45</v>
      </c>
    </row>
    <row r="4397" customFormat="false" ht="41.75" hidden="false" customHeight="false" outlineLevel="0" collapsed="false">
      <c r="A4397" s="429" t="s">
        <v>1678</v>
      </c>
      <c r="B4397" s="91" t="s">
        <v>753</v>
      </c>
      <c r="C4397" s="451" t="s">
        <v>14080</v>
      </c>
      <c r="D4397" s="91" t="s">
        <v>53</v>
      </c>
      <c r="E4397" s="91" t="s">
        <v>14081</v>
      </c>
      <c r="F4397" s="91"/>
      <c r="G4397" s="91"/>
      <c r="H4397" s="91"/>
      <c r="I4397" s="91"/>
      <c r="J4397" s="91"/>
      <c r="K4397" s="91"/>
      <c r="L4397" s="91"/>
      <c r="M4397" s="91"/>
      <c r="N4397" s="91"/>
      <c r="O4397" s="463" t="s">
        <v>14082</v>
      </c>
      <c r="P4397" s="91" t="n">
        <v>1</v>
      </c>
      <c r="Q4397" s="15" t="s">
        <v>45</v>
      </c>
    </row>
    <row r="4398" customFormat="false" ht="34.3" hidden="false" customHeight="false" outlineLevel="0" collapsed="false">
      <c r="A4398" s="429" t="s">
        <v>1732</v>
      </c>
      <c r="B4398" s="91" t="s">
        <v>122</v>
      </c>
      <c r="C4398" s="91" t="s">
        <v>14083</v>
      </c>
      <c r="D4398" s="91" t="s">
        <v>11567</v>
      </c>
      <c r="E4398" s="91" t="s">
        <v>14084</v>
      </c>
      <c r="F4398" s="91" t="s">
        <v>14085</v>
      </c>
      <c r="G4398" s="91" t="s">
        <v>1103</v>
      </c>
      <c r="H4398" s="91"/>
      <c r="I4398" s="91"/>
      <c r="J4398" s="91"/>
      <c r="K4398" s="91"/>
      <c r="L4398" s="91"/>
      <c r="M4398" s="91"/>
      <c r="N4398" s="91"/>
      <c r="O4398" s="426" t="s">
        <v>14086</v>
      </c>
      <c r="P4398" s="91" t="n">
        <v>1</v>
      </c>
      <c r="Q4398" s="15" t="s">
        <v>45</v>
      </c>
    </row>
    <row r="4399" customFormat="false" ht="41.75" hidden="false" customHeight="false" outlineLevel="0" collapsed="false">
      <c r="A4399" s="429" t="s">
        <v>1833</v>
      </c>
      <c r="B4399" s="91" t="s">
        <v>359</v>
      </c>
      <c r="C4399" s="91" t="s">
        <v>14087</v>
      </c>
      <c r="D4399" s="91" t="s">
        <v>476</v>
      </c>
      <c r="E4399" s="91" t="s">
        <v>14088</v>
      </c>
      <c r="F4399" s="91"/>
      <c r="G4399" s="91"/>
      <c r="H4399" s="91" t="s">
        <v>3145</v>
      </c>
      <c r="I4399" s="91"/>
      <c r="J4399" s="91"/>
      <c r="K4399" s="91"/>
      <c r="L4399" s="91"/>
      <c r="M4399" s="91"/>
      <c r="N4399" s="91"/>
      <c r="O4399" s="660" t="s">
        <v>10478</v>
      </c>
      <c r="P4399" s="91" t="n">
        <v>1</v>
      </c>
      <c r="Q4399" s="15" t="s">
        <v>45</v>
      </c>
    </row>
    <row r="4400" customFormat="false" ht="28.35" hidden="false" customHeight="false" outlineLevel="0" collapsed="false">
      <c r="A4400" s="429" t="s">
        <v>1839</v>
      </c>
      <c r="B4400" s="91" t="s">
        <v>7411</v>
      </c>
      <c r="C4400" s="91" t="s">
        <v>14089</v>
      </c>
      <c r="D4400" s="91" t="s">
        <v>8766</v>
      </c>
      <c r="E4400" s="91" t="s">
        <v>14090</v>
      </c>
      <c r="F4400" s="91" t="s">
        <v>14091</v>
      </c>
      <c r="G4400" s="91" t="n">
        <v>2500</v>
      </c>
      <c r="H4400" s="91"/>
      <c r="I4400" s="91"/>
      <c r="J4400" s="91"/>
      <c r="K4400" s="91"/>
      <c r="L4400" s="91"/>
      <c r="M4400" s="91" t="s">
        <v>14092</v>
      </c>
      <c r="N4400" s="99" t="n">
        <v>43407</v>
      </c>
      <c r="O4400" s="660" t="s">
        <v>10478</v>
      </c>
      <c r="P4400" s="91" t="n">
        <v>1</v>
      </c>
      <c r="Q4400" s="15" t="s">
        <v>45</v>
      </c>
    </row>
    <row r="4401" customFormat="false" ht="28.35" hidden="false" customHeight="false" outlineLevel="0" collapsed="false">
      <c r="A4401" s="429" t="s">
        <v>1746</v>
      </c>
      <c r="B4401" s="99" t="n">
        <v>43264</v>
      </c>
      <c r="C4401" s="349" t="s">
        <v>14093</v>
      </c>
      <c r="D4401" s="91" t="s">
        <v>11567</v>
      </c>
      <c r="E4401" s="91" t="s">
        <v>14094</v>
      </c>
      <c r="F4401" s="91" t="s">
        <v>13248</v>
      </c>
      <c r="G4401" s="91" t="n">
        <v>3100</v>
      </c>
      <c r="H4401" s="91"/>
      <c r="I4401" s="91"/>
      <c r="J4401" s="91"/>
      <c r="K4401" s="91"/>
      <c r="L4401" s="91"/>
      <c r="M4401" s="91" t="s">
        <v>14095</v>
      </c>
      <c r="N4401" s="242" t="n">
        <v>43405</v>
      </c>
      <c r="O4401" s="660" t="s">
        <v>10478</v>
      </c>
      <c r="P4401" s="91" t="n">
        <v>1</v>
      </c>
      <c r="Q4401" s="15" t="s">
        <v>45</v>
      </c>
    </row>
    <row r="4402" customFormat="false" ht="41.75" hidden="false" customHeight="false" outlineLevel="0" collapsed="false">
      <c r="A4402" s="429" t="s">
        <v>1696</v>
      </c>
      <c r="B4402" s="91" t="s">
        <v>3228</v>
      </c>
      <c r="C4402" s="91" t="s">
        <v>14096</v>
      </c>
      <c r="D4402" s="91" t="s">
        <v>11567</v>
      </c>
      <c r="E4402" s="91" t="s">
        <v>14097</v>
      </c>
      <c r="F4402" s="91" t="s">
        <v>14098</v>
      </c>
      <c r="G4402" s="91" t="n">
        <v>10500</v>
      </c>
      <c r="H4402" s="91"/>
      <c r="I4402" s="91"/>
      <c r="J4402" s="91"/>
      <c r="K4402" s="91"/>
      <c r="L4402" s="91"/>
      <c r="M4402" s="91" t="s">
        <v>14099</v>
      </c>
      <c r="N4402" s="242" t="n">
        <v>43407</v>
      </c>
      <c r="O4402" s="660" t="s">
        <v>10478</v>
      </c>
      <c r="P4402" s="91" t="n">
        <v>1</v>
      </c>
      <c r="Q4402" s="15" t="s">
        <v>45</v>
      </c>
    </row>
    <row r="4403" customFormat="false" ht="50.7" hidden="false" customHeight="false" outlineLevel="0" collapsed="false">
      <c r="A4403" s="429" t="s">
        <v>1758</v>
      </c>
      <c r="B4403" s="91" t="s">
        <v>14012</v>
      </c>
      <c r="C4403" s="91" t="s">
        <v>14100</v>
      </c>
      <c r="D4403" s="91" t="s">
        <v>476</v>
      </c>
      <c r="E4403" s="91" t="s">
        <v>14101</v>
      </c>
      <c r="F4403" s="91"/>
      <c r="G4403" s="91" t="s">
        <v>2439</v>
      </c>
      <c r="H4403" s="91"/>
      <c r="I4403" s="91"/>
      <c r="J4403" s="91"/>
      <c r="K4403" s="91"/>
      <c r="L4403" s="91"/>
      <c r="M4403" s="91"/>
      <c r="N4403" s="91"/>
      <c r="O4403" s="844" t="s">
        <v>14102</v>
      </c>
      <c r="P4403" s="91" t="n">
        <v>1</v>
      </c>
      <c r="Q4403" s="15" t="s">
        <v>45</v>
      </c>
    </row>
    <row r="4404" customFormat="false" ht="34.3" hidden="false" customHeight="false" outlineLevel="0" collapsed="false">
      <c r="A4404" s="429" t="s">
        <v>1761</v>
      </c>
      <c r="B4404" s="91" t="s">
        <v>4549</v>
      </c>
      <c r="C4404" s="91" t="s">
        <v>14103</v>
      </c>
      <c r="D4404" s="91" t="s">
        <v>11567</v>
      </c>
      <c r="E4404" s="91" t="s">
        <v>14104</v>
      </c>
      <c r="F4404" s="91" t="s">
        <v>11929</v>
      </c>
      <c r="G4404" s="91" t="s">
        <v>2594</v>
      </c>
      <c r="H4404" s="91"/>
      <c r="I4404" s="91"/>
      <c r="J4404" s="91"/>
      <c r="K4404" s="91"/>
      <c r="L4404" s="91"/>
      <c r="M4404" s="91"/>
      <c r="N4404" s="91"/>
      <c r="O4404" s="426" t="s">
        <v>14105</v>
      </c>
      <c r="P4404" s="91" t="n">
        <v>1</v>
      </c>
      <c r="Q4404" s="15" t="s">
        <v>45</v>
      </c>
    </row>
    <row r="4405" customFormat="false" ht="22.35" hidden="false" customHeight="false" outlineLevel="0" collapsed="false">
      <c r="A4405" s="845" t="s">
        <v>13960</v>
      </c>
      <c r="B4405" s="845" t="s">
        <v>13960</v>
      </c>
      <c r="C4405" s="845" t="s">
        <v>13960</v>
      </c>
      <c r="D4405" s="91"/>
      <c r="E4405" s="845" t="s">
        <v>13960</v>
      </c>
      <c r="F4405" s="845" t="s">
        <v>13960</v>
      </c>
      <c r="G4405" s="91" t="n">
        <v>2500</v>
      </c>
      <c r="H4405" s="91"/>
      <c r="I4405" s="91"/>
      <c r="J4405" s="91"/>
      <c r="K4405" s="91"/>
      <c r="L4405" s="91"/>
      <c r="M4405" s="91"/>
      <c r="N4405" s="242" t="n">
        <v>43404</v>
      </c>
      <c r="O4405" s="660" t="s">
        <v>14106</v>
      </c>
      <c r="P4405" s="91" t="n">
        <v>1</v>
      </c>
      <c r="Q4405" s="15" t="s">
        <v>45</v>
      </c>
    </row>
    <row r="4406" customFormat="false" ht="149.25" hidden="false" customHeight="false" outlineLevel="0" collapsed="false">
      <c r="A4406" s="429" t="s">
        <v>1761</v>
      </c>
      <c r="B4406" s="242" t="n">
        <v>43418</v>
      </c>
      <c r="C4406" s="24" t="s">
        <v>14107</v>
      </c>
      <c r="D4406" s="91" t="s">
        <v>476</v>
      </c>
      <c r="E4406" s="91" t="s">
        <v>14108</v>
      </c>
      <c r="F4406" s="91" t="s">
        <v>14109</v>
      </c>
      <c r="G4406" s="91" t="n">
        <v>4100</v>
      </c>
      <c r="H4406" s="91"/>
      <c r="I4406" s="91"/>
      <c r="J4406" s="91"/>
      <c r="K4406" s="91"/>
      <c r="L4406" s="91"/>
      <c r="M4406" s="91" t="s">
        <v>14110</v>
      </c>
      <c r="N4406" s="99" t="n">
        <v>43410</v>
      </c>
      <c r="O4406" s="660" t="s">
        <v>10478</v>
      </c>
      <c r="P4406" s="797" t="s">
        <v>12507</v>
      </c>
      <c r="Q4406" s="15" t="s">
        <v>45</v>
      </c>
    </row>
    <row r="4407" customFormat="false" ht="83.55" hidden="false" customHeight="false" outlineLevel="0" collapsed="false">
      <c r="A4407" s="429" t="s">
        <v>1765</v>
      </c>
      <c r="B4407" s="242" t="n">
        <v>43448</v>
      </c>
      <c r="C4407" s="91" t="s">
        <v>14111</v>
      </c>
      <c r="D4407" s="91" t="s">
        <v>11567</v>
      </c>
      <c r="E4407" s="91" t="s">
        <v>14112</v>
      </c>
      <c r="F4407" s="91" t="s">
        <v>48</v>
      </c>
      <c r="G4407" s="91"/>
      <c r="H4407" s="91"/>
      <c r="I4407" s="91"/>
      <c r="J4407" s="91"/>
      <c r="K4407" s="91"/>
      <c r="L4407" s="91"/>
      <c r="M4407" s="91"/>
      <c r="N4407" s="91"/>
      <c r="O4407" s="460" t="s">
        <v>14113</v>
      </c>
      <c r="P4407" s="91" t="n">
        <v>1</v>
      </c>
      <c r="Q4407" s="15" t="s">
        <v>45</v>
      </c>
    </row>
    <row r="4408" customFormat="false" ht="82.05" hidden="false" customHeight="false" outlineLevel="0" collapsed="false">
      <c r="A4408" s="429" t="s">
        <v>4300</v>
      </c>
      <c r="B4408" s="242" t="n">
        <v>43387</v>
      </c>
      <c r="C4408" s="91" t="s">
        <v>14114</v>
      </c>
      <c r="D4408" s="91" t="s">
        <v>53</v>
      </c>
      <c r="E4408" s="91" t="s">
        <v>14115</v>
      </c>
      <c r="F4408" s="91" t="s">
        <v>5986</v>
      </c>
      <c r="G4408" s="91" t="n">
        <v>3500</v>
      </c>
      <c r="H4408" s="91"/>
      <c r="I4408" s="91"/>
      <c r="J4408" s="91"/>
      <c r="K4408" s="91"/>
      <c r="L4408" s="91"/>
      <c r="M4408" s="91" t="s">
        <v>14116</v>
      </c>
      <c r="N4408" s="242" t="n">
        <v>43403</v>
      </c>
      <c r="O4408" s="660" t="s">
        <v>10478</v>
      </c>
      <c r="P4408" s="91" t="n">
        <v>1</v>
      </c>
      <c r="Q4408" s="15" t="s">
        <v>45</v>
      </c>
    </row>
    <row r="4409" customFormat="false" ht="28.35" hidden="false" customHeight="false" outlineLevel="0" collapsed="false">
      <c r="A4409" s="91" t="s">
        <v>14117</v>
      </c>
      <c r="B4409" s="91" t="s">
        <v>14117</v>
      </c>
      <c r="C4409" s="451" t="s">
        <v>13634</v>
      </c>
      <c r="D4409" s="91" t="s">
        <v>11567</v>
      </c>
      <c r="E4409" s="91" t="s">
        <v>14117</v>
      </c>
      <c r="F4409" s="91" t="s">
        <v>14117</v>
      </c>
      <c r="G4409" s="91"/>
      <c r="H4409" s="91" t="n">
        <v>41610</v>
      </c>
      <c r="I4409" s="91"/>
      <c r="J4409" s="91"/>
      <c r="K4409" s="91"/>
      <c r="L4409" s="91"/>
      <c r="M4409" s="19" t="s">
        <v>13816</v>
      </c>
      <c r="N4409" s="91" t="s">
        <v>14118</v>
      </c>
      <c r="O4409" s="161" t="s">
        <v>13107</v>
      </c>
      <c r="P4409" s="91" t="s">
        <v>14117</v>
      </c>
      <c r="Q4409" s="15" t="s">
        <v>45</v>
      </c>
    </row>
    <row r="4410" customFormat="false" ht="67.15" hidden="false" customHeight="false" outlineLevel="0" collapsed="false">
      <c r="A4410" s="429" t="s">
        <v>4304</v>
      </c>
      <c r="B4410" s="91" t="s">
        <v>284</v>
      </c>
      <c r="C4410" s="91" t="s">
        <v>14119</v>
      </c>
      <c r="D4410" s="91" t="s">
        <v>13897</v>
      </c>
      <c r="E4410" s="91" t="s">
        <v>14120</v>
      </c>
      <c r="F4410" s="91"/>
      <c r="G4410" s="91"/>
      <c r="H4410" s="91"/>
      <c r="I4410" s="91"/>
      <c r="J4410" s="91"/>
      <c r="K4410" s="91"/>
      <c r="L4410" s="91"/>
      <c r="M4410" s="91"/>
      <c r="N4410" s="91"/>
      <c r="O4410" s="426" t="s">
        <v>14121</v>
      </c>
      <c r="P4410" s="91" t="n">
        <v>1</v>
      </c>
      <c r="Q4410" s="15" t="s">
        <v>45</v>
      </c>
    </row>
    <row r="4411" customFormat="false" ht="14.9" hidden="false" customHeight="false" outlineLevel="0" collapsed="false">
      <c r="A4411" s="429" t="s">
        <v>4309</v>
      </c>
      <c r="B4411" s="91" t="s">
        <v>10055</v>
      </c>
      <c r="C4411" s="440" t="s">
        <v>14122</v>
      </c>
      <c r="D4411" s="91" t="s">
        <v>476</v>
      </c>
      <c r="E4411" s="91" t="s">
        <v>14123</v>
      </c>
      <c r="F4411" s="91"/>
      <c r="G4411" s="91"/>
      <c r="H4411" s="91"/>
      <c r="I4411" s="91"/>
      <c r="J4411" s="91"/>
      <c r="K4411" s="91"/>
      <c r="L4411" s="91"/>
      <c r="M4411" s="91"/>
      <c r="N4411" s="91"/>
      <c r="O4411" s="95" t="s">
        <v>14124</v>
      </c>
      <c r="P4411" s="91" t="n">
        <v>1</v>
      </c>
      <c r="Q4411" s="15" t="s">
        <v>45</v>
      </c>
    </row>
    <row r="4412" customFormat="false" ht="131.3" hidden="false" customHeight="false" outlineLevel="0" collapsed="false">
      <c r="A4412" s="429" t="s">
        <v>1781</v>
      </c>
      <c r="B4412" s="91" t="s">
        <v>10989</v>
      </c>
      <c r="C4412" s="451" t="s">
        <v>14125</v>
      </c>
      <c r="D4412" s="91" t="s">
        <v>14126</v>
      </c>
      <c r="E4412" s="91" t="s">
        <v>14127</v>
      </c>
      <c r="F4412" s="91"/>
      <c r="G4412" s="91"/>
      <c r="H4412" s="91"/>
      <c r="I4412" s="91"/>
      <c r="J4412" s="91"/>
      <c r="K4412" s="91"/>
      <c r="L4412" s="91"/>
      <c r="M4412" s="91"/>
      <c r="N4412" s="91"/>
      <c r="O4412" s="846" t="s">
        <v>14128</v>
      </c>
      <c r="P4412" s="91" t="n">
        <v>1</v>
      </c>
      <c r="Q4412" s="15" t="s">
        <v>45</v>
      </c>
    </row>
    <row r="4413" customFormat="false" ht="34.3" hidden="false" customHeight="false" outlineLevel="0" collapsed="false">
      <c r="A4413" s="429" t="s">
        <v>1914</v>
      </c>
      <c r="B4413" s="91" t="s">
        <v>14129</v>
      </c>
      <c r="C4413" s="91" t="s">
        <v>14130</v>
      </c>
      <c r="D4413" s="91" t="s">
        <v>11567</v>
      </c>
      <c r="E4413" s="91" t="s">
        <v>14131</v>
      </c>
      <c r="F4413" s="91" t="s">
        <v>14132</v>
      </c>
      <c r="G4413" s="91" t="s">
        <v>14133</v>
      </c>
      <c r="H4413" s="91"/>
      <c r="I4413" s="91"/>
      <c r="J4413" s="91"/>
      <c r="K4413" s="91"/>
      <c r="L4413" s="91"/>
      <c r="M4413" s="91"/>
      <c r="N4413" s="91"/>
      <c r="O4413" s="783" t="s">
        <v>14134</v>
      </c>
      <c r="P4413" s="91" t="n">
        <v>1</v>
      </c>
      <c r="Q4413" s="15" t="s">
        <v>45</v>
      </c>
    </row>
    <row r="4414" customFormat="false" ht="22.35" hidden="false" customHeight="false" outlineLevel="0" collapsed="false">
      <c r="A4414" s="19" t="s">
        <v>14135</v>
      </c>
      <c r="B4414" s="19" t="s">
        <v>14135</v>
      </c>
      <c r="C4414" s="19" t="s">
        <v>14135</v>
      </c>
      <c r="D4414" s="91" t="s">
        <v>476</v>
      </c>
      <c r="E4414" s="19" t="s">
        <v>14135</v>
      </c>
      <c r="F4414" s="19" t="s">
        <v>14135</v>
      </c>
      <c r="G4414" s="91"/>
      <c r="H4414" s="19" t="n">
        <v>5500</v>
      </c>
      <c r="I4414" s="91"/>
      <c r="J4414" s="91"/>
      <c r="K4414" s="91"/>
      <c r="L4414" s="91"/>
      <c r="M4414" s="91"/>
      <c r="N4414" s="242" t="n">
        <v>43404</v>
      </c>
      <c r="O4414" s="660" t="s">
        <v>10478</v>
      </c>
      <c r="P4414" s="91"/>
      <c r="Q4414" s="15" t="s">
        <v>45</v>
      </c>
    </row>
    <row r="4415" customFormat="false" ht="28.35" hidden="false" customHeight="false" outlineLevel="0" collapsed="false">
      <c r="A4415" s="91" t="s">
        <v>14136</v>
      </c>
      <c r="B4415" s="91" t="s">
        <v>14136</v>
      </c>
      <c r="C4415" s="91" t="s">
        <v>14136</v>
      </c>
      <c r="D4415" s="91" t="s">
        <v>476</v>
      </c>
      <c r="E4415" s="91" t="s">
        <v>14136</v>
      </c>
      <c r="F4415" s="91" t="s">
        <v>14136</v>
      </c>
      <c r="G4415" s="91" t="n">
        <v>2500</v>
      </c>
      <c r="H4415" s="91"/>
      <c r="I4415" s="91"/>
      <c r="J4415" s="91"/>
      <c r="K4415" s="91"/>
      <c r="L4415" s="91"/>
      <c r="M4415" s="91" t="s">
        <v>14137</v>
      </c>
      <c r="N4415" s="99" t="n">
        <v>43405</v>
      </c>
      <c r="O4415" s="660" t="s">
        <v>10478</v>
      </c>
      <c r="P4415" s="91" t="n">
        <v>1</v>
      </c>
      <c r="Q4415" s="15" t="s">
        <v>45</v>
      </c>
    </row>
    <row r="4416" customFormat="false" ht="14.9" hidden="false" customHeight="false" outlineLevel="0" collapsed="false">
      <c r="A4416" s="429" t="s">
        <v>1917</v>
      </c>
      <c r="B4416" s="91" t="s">
        <v>14138</v>
      </c>
      <c r="C4416" s="91" t="s">
        <v>14139</v>
      </c>
      <c r="D4416" s="91" t="s">
        <v>8766</v>
      </c>
      <c r="E4416" s="91" t="s">
        <v>14140</v>
      </c>
      <c r="F4416" s="91" t="s">
        <v>755</v>
      </c>
      <c r="G4416" s="91" t="s">
        <v>1001</v>
      </c>
      <c r="H4416" s="91"/>
      <c r="I4416" s="91"/>
      <c r="J4416" s="91"/>
      <c r="K4416" s="91"/>
      <c r="L4416" s="91"/>
      <c r="M4416" s="91"/>
      <c r="N4416" s="91"/>
      <c r="O4416" s="847" t="s">
        <v>14141</v>
      </c>
      <c r="P4416" s="91" t="n">
        <v>1</v>
      </c>
      <c r="Q4416" s="15" t="s">
        <v>45</v>
      </c>
    </row>
    <row r="4417" customFormat="false" ht="28.35" hidden="false" customHeight="false" outlineLevel="0" collapsed="false">
      <c r="A4417" s="348" t="s">
        <v>14142</v>
      </c>
      <c r="B4417" s="19" t="s">
        <v>439</v>
      </c>
      <c r="C4417" s="91" t="s">
        <v>13017</v>
      </c>
      <c r="D4417" s="19" t="s">
        <v>13028</v>
      </c>
      <c r="E4417" s="78" t="s">
        <v>14143</v>
      </c>
      <c r="F4417" s="21" t="s">
        <v>11868</v>
      </c>
      <c r="G4417" s="19" t="n">
        <v>5100</v>
      </c>
      <c r="H4417" s="21"/>
      <c r="I4417" s="21"/>
      <c r="J4417" s="21"/>
      <c r="K4417" s="21"/>
      <c r="L4417" s="21"/>
      <c r="M4417" s="91" t="s">
        <v>14144</v>
      </c>
      <c r="N4417" s="242" t="n">
        <v>43404</v>
      </c>
      <c r="O4417" s="660" t="s">
        <v>10478</v>
      </c>
      <c r="P4417" s="19" t="n">
        <v>1</v>
      </c>
      <c r="Q4417" s="15" t="s">
        <v>45</v>
      </c>
    </row>
    <row r="4418" customFormat="false" ht="79.85" hidden="false" customHeight="false" outlineLevel="0" collapsed="false">
      <c r="A4418" s="3" t="s">
        <v>34</v>
      </c>
      <c r="B4418" s="59" t="s">
        <v>1</v>
      </c>
      <c r="C4418" s="4" t="s">
        <v>35</v>
      </c>
      <c r="D4418" s="4" t="s">
        <v>3</v>
      </c>
      <c r="E4418" s="4" t="s">
        <v>1021</v>
      </c>
      <c r="F4418" s="5" t="s">
        <v>10096</v>
      </c>
      <c r="G4418" s="4" t="s">
        <v>38</v>
      </c>
      <c r="H4418" s="6" t="s">
        <v>39</v>
      </c>
      <c r="I4418" s="6"/>
      <c r="J4418" s="6"/>
      <c r="K4418" s="6" t="s">
        <v>40</v>
      </c>
      <c r="L4418" s="6"/>
      <c r="M4418" s="6" t="s">
        <v>41</v>
      </c>
      <c r="N4418" s="6" t="s">
        <v>42</v>
      </c>
      <c r="O4418" s="370" t="s">
        <v>43</v>
      </c>
      <c r="P4418" s="91"/>
      <c r="Q4418" s="15" t="s">
        <v>45</v>
      </c>
    </row>
    <row r="4419" customFormat="false" ht="15" hidden="false" customHeight="false" outlineLevel="0" collapsed="false">
      <c r="A4419" s="105" t="n">
        <v>43404</v>
      </c>
      <c r="B4419" s="777" t="s">
        <v>311</v>
      </c>
      <c r="C4419" s="84"/>
      <c r="D4419" s="84"/>
      <c r="E4419" s="820"/>
      <c r="F4419" s="821" t="n">
        <f aca="false">G4419+H4419+K4419</f>
        <v>253450</v>
      </c>
      <c r="G4419" s="822" t="n">
        <f aca="false">SUM(G4420:G4459)</f>
        <v>93050</v>
      </c>
      <c r="H4419" s="823" t="n">
        <f aca="false">SUM(H4420:H4460)</f>
        <v>160400</v>
      </c>
      <c r="I4419" s="822"/>
      <c r="J4419" s="822"/>
      <c r="K4419" s="822" t="n">
        <f aca="false">SUM(K4420:K4446)</f>
        <v>0</v>
      </c>
      <c r="L4419" s="822"/>
      <c r="M4419" s="824"/>
      <c r="N4419" s="824"/>
      <c r="O4419" s="84"/>
      <c r="P4419" s="822" t="n">
        <f aca="false">SUM(P4420:P26367)</f>
        <v>225208426643711</v>
      </c>
      <c r="Q4419" s="15" t="s">
        <v>45</v>
      </c>
    </row>
    <row r="4420" customFormat="false" ht="108.95" hidden="false" customHeight="false" outlineLevel="0" collapsed="false">
      <c r="A4420" s="429" t="s">
        <v>1810</v>
      </c>
      <c r="B4420" s="91" t="s">
        <v>14145</v>
      </c>
      <c r="C4420" s="91" t="n">
        <v>89092345450</v>
      </c>
      <c r="D4420" s="91" t="s">
        <v>8766</v>
      </c>
      <c r="E4420" s="91" t="s">
        <v>14146</v>
      </c>
      <c r="F4420" s="91"/>
      <c r="G4420" s="91"/>
      <c r="H4420" s="91"/>
      <c r="I4420" s="91"/>
      <c r="J4420" s="91"/>
      <c r="K4420" s="91"/>
      <c r="L4420" s="91"/>
      <c r="M4420" s="91"/>
      <c r="N4420" s="91"/>
      <c r="O4420" s="297" t="s">
        <v>14147</v>
      </c>
      <c r="P4420" s="91" t="n">
        <v>1</v>
      </c>
      <c r="Q4420" s="15" t="s">
        <v>45</v>
      </c>
    </row>
    <row r="4421" customFormat="false" ht="41.75" hidden="false" customHeight="false" outlineLevel="0" collapsed="false">
      <c r="A4421" s="429" t="s">
        <v>1814</v>
      </c>
      <c r="B4421" s="91" t="s">
        <v>869</v>
      </c>
      <c r="C4421" s="91" t="n">
        <v>79268534285</v>
      </c>
      <c r="D4421" s="91" t="s">
        <v>53</v>
      </c>
      <c r="E4421" s="91" t="s">
        <v>14148</v>
      </c>
      <c r="F4421" s="91"/>
      <c r="G4421" s="91"/>
      <c r="H4421" s="91"/>
      <c r="I4421" s="91"/>
      <c r="J4421" s="91"/>
      <c r="K4421" s="91"/>
      <c r="L4421" s="91"/>
      <c r="M4421" s="91"/>
      <c r="N4421" s="91"/>
      <c r="O4421" s="297" t="s">
        <v>14149</v>
      </c>
      <c r="P4421" s="91" t="n">
        <v>1</v>
      </c>
      <c r="Q4421" s="15" t="s">
        <v>45</v>
      </c>
    </row>
    <row r="4422" customFormat="false" ht="34.3" hidden="false" customHeight="false" outlineLevel="0" collapsed="false">
      <c r="A4422" s="429" t="s">
        <v>1819</v>
      </c>
      <c r="B4422" s="91" t="s">
        <v>740</v>
      </c>
      <c r="C4422" s="440" t="s">
        <v>14150</v>
      </c>
      <c r="D4422" s="91" t="s">
        <v>11567</v>
      </c>
      <c r="E4422" s="91"/>
      <c r="F4422" s="91"/>
      <c r="G4422" s="91"/>
      <c r="H4422" s="91"/>
      <c r="I4422" s="91"/>
      <c r="J4422" s="91"/>
      <c r="K4422" s="91"/>
      <c r="L4422" s="91"/>
      <c r="M4422" s="91"/>
      <c r="N4422" s="91"/>
      <c r="O4422" s="811" t="s">
        <v>14151</v>
      </c>
      <c r="P4422" s="91" t="n">
        <v>1</v>
      </c>
      <c r="Q4422" s="15" t="s">
        <v>45</v>
      </c>
    </row>
    <row r="4423" customFormat="false" ht="95.5" hidden="false" customHeight="false" outlineLevel="0" collapsed="false">
      <c r="A4423" s="429" t="s">
        <v>1673</v>
      </c>
      <c r="B4423" s="91" t="s">
        <v>457</v>
      </c>
      <c r="C4423" s="91" t="s">
        <v>14152</v>
      </c>
      <c r="D4423" s="91" t="s">
        <v>53</v>
      </c>
      <c r="E4423" s="91" t="s">
        <v>14153</v>
      </c>
      <c r="F4423" s="91" t="s">
        <v>14154</v>
      </c>
      <c r="G4423" s="91"/>
      <c r="H4423" s="91"/>
      <c r="I4423" s="91"/>
      <c r="J4423" s="91"/>
      <c r="K4423" s="91"/>
      <c r="L4423" s="91"/>
      <c r="M4423" s="91"/>
      <c r="N4423" s="91"/>
      <c r="O4423" s="412" t="s">
        <v>14155</v>
      </c>
      <c r="P4423" s="91" t="n">
        <v>1</v>
      </c>
      <c r="Q4423" s="15" t="s">
        <v>45</v>
      </c>
    </row>
    <row r="4424" customFormat="false" ht="108.95" hidden="false" customHeight="false" outlineLevel="0" collapsed="false">
      <c r="A4424" s="429" t="s">
        <v>1678</v>
      </c>
      <c r="B4424" s="91" t="s">
        <v>113</v>
      </c>
      <c r="C4424" s="451" t="s">
        <v>14156</v>
      </c>
      <c r="D4424" s="91" t="s">
        <v>53</v>
      </c>
      <c r="E4424" s="91" t="s">
        <v>14157</v>
      </c>
      <c r="F4424" s="91" t="s">
        <v>5986</v>
      </c>
      <c r="G4424" s="91" t="n">
        <v>5600</v>
      </c>
      <c r="H4424" s="91"/>
      <c r="I4424" s="91"/>
      <c r="J4424" s="91"/>
      <c r="K4424" s="91"/>
      <c r="L4424" s="91"/>
      <c r="M4424" s="91" t="s">
        <v>14158</v>
      </c>
      <c r="N4424" s="99" t="n">
        <v>43408</v>
      </c>
      <c r="O4424" s="660" t="s">
        <v>10478</v>
      </c>
      <c r="P4424" s="797" t="s">
        <v>12507</v>
      </c>
      <c r="Q4424" s="15" t="s">
        <v>45</v>
      </c>
    </row>
    <row r="4425" customFormat="false" ht="55.2" hidden="false" customHeight="false" outlineLevel="0" collapsed="false">
      <c r="A4425" s="429" t="s">
        <v>1732</v>
      </c>
      <c r="B4425" s="91" t="s">
        <v>556</v>
      </c>
      <c r="C4425" s="451" t="s">
        <v>14159</v>
      </c>
      <c r="D4425" s="91" t="s">
        <v>53</v>
      </c>
      <c r="E4425" s="91" t="s">
        <v>14160</v>
      </c>
      <c r="F4425" s="91" t="s">
        <v>48</v>
      </c>
      <c r="G4425" s="91" t="n">
        <v>5100</v>
      </c>
      <c r="H4425" s="91"/>
      <c r="I4425" s="91"/>
      <c r="J4425" s="91"/>
      <c r="K4425" s="91"/>
      <c r="L4425" s="91"/>
      <c r="M4425" s="91" t="s">
        <v>14161</v>
      </c>
      <c r="N4425" s="242" t="n">
        <v>43405</v>
      </c>
      <c r="O4425" s="660" t="s">
        <v>10478</v>
      </c>
      <c r="P4425" s="797" t="s">
        <v>12507</v>
      </c>
      <c r="Q4425" s="15" t="s">
        <v>45</v>
      </c>
    </row>
    <row r="4426" customFormat="false" ht="116.4" hidden="false" customHeight="false" outlineLevel="0" collapsed="false">
      <c r="A4426" s="429" t="s">
        <v>1833</v>
      </c>
      <c r="B4426" s="91" t="s">
        <v>940</v>
      </c>
      <c r="C4426" s="91" t="s">
        <v>14162</v>
      </c>
      <c r="D4426" s="91" t="s">
        <v>11567</v>
      </c>
      <c r="E4426" s="91" t="s">
        <v>14163</v>
      </c>
      <c r="F4426" s="91" t="s">
        <v>11965</v>
      </c>
      <c r="G4426" s="91" t="s">
        <v>782</v>
      </c>
      <c r="H4426" s="91"/>
      <c r="I4426" s="91"/>
      <c r="J4426" s="91"/>
      <c r="K4426" s="91"/>
      <c r="L4426" s="91"/>
      <c r="M4426" s="91"/>
      <c r="N4426" s="91"/>
      <c r="O4426" s="426" t="s">
        <v>14164</v>
      </c>
      <c r="P4426" s="91" t="n">
        <v>1</v>
      </c>
      <c r="Q4426" s="15" t="s">
        <v>45</v>
      </c>
    </row>
    <row r="4427" customFormat="false" ht="68.65" hidden="false" customHeight="false" outlineLevel="0" collapsed="false">
      <c r="A4427" s="429" t="s">
        <v>1839</v>
      </c>
      <c r="B4427" s="91" t="s">
        <v>354</v>
      </c>
      <c r="C4427" s="91" t="s">
        <v>14165</v>
      </c>
      <c r="D4427" s="91" t="s">
        <v>53</v>
      </c>
      <c r="E4427" s="91" t="s">
        <v>14166</v>
      </c>
      <c r="F4427" s="91" t="s">
        <v>5986</v>
      </c>
      <c r="G4427" s="91" t="s">
        <v>4506</v>
      </c>
      <c r="H4427" s="91"/>
      <c r="I4427" s="91"/>
      <c r="J4427" s="91"/>
      <c r="K4427" s="91"/>
      <c r="L4427" s="91"/>
      <c r="M4427" s="91"/>
      <c r="N4427" s="91"/>
      <c r="O4427" s="426" t="s">
        <v>14167</v>
      </c>
      <c r="P4427" s="91" t="n">
        <v>1</v>
      </c>
      <c r="Q4427" s="15" t="s">
        <v>45</v>
      </c>
    </row>
    <row r="4428" customFormat="false" ht="83.55" hidden="false" customHeight="false" outlineLevel="0" collapsed="false">
      <c r="A4428" s="429" t="s">
        <v>1746</v>
      </c>
      <c r="B4428" s="99" t="n">
        <v>43232</v>
      </c>
      <c r="C4428" s="451" t="s">
        <v>14168</v>
      </c>
      <c r="D4428" s="91" t="s">
        <v>53</v>
      </c>
      <c r="E4428" s="91" t="s">
        <v>14169</v>
      </c>
      <c r="F4428" s="91" t="s">
        <v>5986</v>
      </c>
      <c r="G4428" s="91"/>
      <c r="H4428" s="91"/>
      <c r="I4428" s="91"/>
      <c r="J4428" s="91"/>
      <c r="K4428" s="91"/>
      <c r="L4428" s="91"/>
      <c r="M4428" s="91"/>
      <c r="N4428" s="91"/>
      <c r="O4428" s="460" t="s">
        <v>14170</v>
      </c>
      <c r="P4428" s="19" t="n">
        <v>1</v>
      </c>
      <c r="Q4428" s="15" t="s">
        <v>45</v>
      </c>
    </row>
    <row r="4429" customFormat="false" ht="28.35" hidden="false" customHeight="false" outlineLevel="0" collapsed="false">
      <c r="A4429" s="429" t="s">
        <v>1696</v>
      </c>
      <c r="B4429" s="91" t="s">
        <v>439</v>
      </c>
      <c r="C4429" s="91" t="s">
        <v>14171</v>
      </c>
      <c r="D4429" s="91" t="s">
        <v>1308</v>
      </c>
      <c r="E4429" s="91" t="s">
        <v>14172</v>
      </c>
      <c r="F4429" s="91" t="s">
        <v>14173</v>
      </c>
      <c r="G4429" s="91" t="n">
        <v>8800</v>
      </c>
      <c r="H4429" s="91"/>
      <c r="I4429" s="91"/>
      <c r="J4429" s="91"/>
      <c r="K4429" s="91"/>
      <c r="L4429" s="100"/>
      <c r="M4429" s="24" t="s">
        <v>14174</v>
      </c>
      <c r="N4429" s="242" t="n">
        <v>43405</v>
      </c>
      <c r="O4429" s="660" t="s">
        <v>10478</v>
      </c>
      <c r="P4429" s="91" t="n">
        <v>1</v>
      </c>
      <c r="Q4429" s="15" t="s">
        <v>45</v>
      </c>
    </row>
    <row r="4430" customFormat="false" ht="68.65" hidden="false" customHeight="false" outlineLevel="0" collapsed="false">
      <c r="A4430" s="429" t="s">
        <v>1758</v>
      </c>
      <c r="B4430" s="91" t="s">
        <v>1175</v>
      </c>
      <c r="C4430" s="91" t="s">
        <v>14175</v>
      </c>
      <c r="D4430" s="91" t="s">
        <v>53</v>
      </c>
      <c r="E4430" s="91" t="s">
        <v>14176</v>
      </c>
      <c r="F4430" s="91" t="s">
        <v>48</v>
      </c>
      <c r="G4430" s="91"/>
      <c r="H4430" s="91"/>
      <c r="I4430" s="91"/>
      <c r="J4430" s="91"/>
      <c r="K4430" s="91"/>
      <c r="L4430" s="91"/>
      <c r="M4430" s="91"/>
      <c r="N4430" s="91"/>
      <c r="O4430" s="460" t="s">
        <v>14177</v>
      </c>
      <c r="P4430" s="91" t="n">
        <v>1</v>
      </c>
      <c r="Q4430" s="15" t="s">
        <v>45</v>
      </c>
    </row>
    <row r="4431" customFormat="false" ht="82.05" hidden="false" customHeight="false" outlineLevel="0" collapsed="false">
      <c r="A4431" s="429" t="s">
        <v>1761</v>
      </c>
      <c r="B4431" s="91" t="s">
        <v>1175</v>
      </c>
      <c r="C4431" s="451" t="s">
        <v>14178</v>
      </c>
      <c r="D4431" s="91" t="s">
        <v>1308</v>
      </c>
      <c r="E4431" s="91" t="s">
        <v>14179</v>
      </c>
      <c r="F4431" s="91" t="s">
        <v>14180</v>
      </c>
      <c r="G4431" s="91" t="n">
        <v>7500</v>
      </c>
      <c r="H4431" s="91"/>
      <c r="I4431" s="91"/>
      <c r="J4431" s="91"/>
      <c r="K4431" s="91"/>
      <c r="L4431" s="91"/>
      <c r="M4431" s="19" t="s">
        <v>14181</v>
      </c>
      <c r="N4431" s="91"/>
      <c r="O4431" s="660" t="s">
        <v>10478</v>
      </c>
      <c r="P4431" s="797" t="s">
        <v>12507</v>
      </c>
      <c r="Q4431" s="15" t="s">
        <v>45</v>
      </c>
    </row>
    <row r="4432" customFormat="false" ht="109.7" hidden="false" customHeight="false" outlineLevel="0" collapsed="false">
      <c r="A4432" s="429" t="s">
        <v>1765</v>
      </c>
      <c r="B4432" s="99" t="n">
        <v>43172</v>
      </c>
      <c r="C4432" s="440" t="s">
        <v>14182</v>
      </c>
      <c r="D4432" s="91" t="s">
        <v>1308</v>
      </c>
      <c r="E4432" s="91" t="s">
        <v>14183</v>
      </c>
      <c r="F4432" s="91" t="s">
        <v>14184</v>
      </c>
      <c r="G4432" s="91" t="s">
        <v>797</v>
      </c>
      <c r="H4432" s="91"/>
      <c r="I4432" s="91"/>
      <c r="J4432" s="91"/>
      <c r="K4432" s="91"/>
      <c r="L4432" s="91"/>
      <c r="M4432" s="91"/>
      <c r="N4432" s="91"/>
      <c r="O4432" s="338" t="s">
        <v>14185</v>
      </c>
      <c r="P4432" s="91" t="n">
        <v>1</v>
      </c>
      <c r="Q4432" s="15" t="s">
        <v>45</v>
      </c>
    </row>
    <row r="4433" customFormat="false" ht="26.85" hidden="false" customHeight="false" outlineLevel="0" collapsed="false">
      <c r="A4433" s="429" t="s">
        <v>4300</v>
      </c>
      <c r="B4433" s="242" t="n">
        <v>43386</v>
      </c>
      <c r="C4433" s="553" t="s">
        <v>14186</v>
      </c>
      <c r="D4433" s="91" t="s">
        <v>1308</v>
      </c>
      <c r="E4433" s="91" t="s">
        <v>14187</v>
      </c>
      <c r="F4433" s="91" t="s">
        <v>5247</v>
      </c>
      <c r="G4433" s="91" t="n">
        <v>6100</v>
      </c>
      <c r="H4433" s="91"/>
      <c r="I4433" s="91"/>
      <c r="J4433" s="91"/>
      <c r="K4433" s="91"/>
      <c r="L4433" s="91"/>
      <c r="M4433" s="91" t="s">
        <v>14188</v>
      </c>
      <c r="N4433" s="99" t="n">
        <v>43406</v>
      </c>
      <c r="O4433" s="660" t="s">
        <v>10478</v>
      </c>
      <c r="P4433" s="91" t="n">
        <v>1</v>
      </c>
      <c r="Q4433" s="15" t="s">
        <v>45</v>
      </c>
    </row>
    <row r="4434" customFormat="false" ht="28.35" hidden="false" customHeight="false" outlineLevel="0" collapsed="false">
      <c r="A4434" s="429" t="s">
        <v>4304</v>
      </c>
      <c r="B4434" s="91" t="s">
        <v>887</v>
      </c>
      <c r="C4434" s="91" t="s">
        <v>14189</v>
      </c>
      <c r="D4434" s="91" t="s">
        <v>1308</v>
      </c>
      <c r="E4434" s="91" t="s">
        <v>14190</v>
      </c>
      <c r="F4434" s="91"/>
      <c r="G4434" s="91" t="s">
        <v>8994</v>
      </c>
      <c r="H4434" s="91"/>
      <c r="I4434" s="91"/>
      <c r="J4434" s="91"/>
      <c r="K4434" s="91"/>
      <c r="L4434" s="91"/>
      <c r="M4434" s="91"/>
      <c r="N4434" s="91"/>
      <c r="O4434" s="451" t="s">
        <v>14191</v>
      </c>
      <c r="P4434" s="91" t="n">
        <v>1</v>
      </c>
      <c r="Q4434" s="15" t="s">
        <v>45</v>
      </c>
    </row>
    <row r="4435" customFormat="false" ht="17.9" hidden="false" customHeight="false" outlineLevel="0" collapsed="false">
      <c r="A4435" s="429" t="s">
        <v>4309</v>
      </c>
      <c r="B4435" s="91" t="s">
        <v>1109</v>
      </c>
      <c r="C4435" s="91" t="s">
        <v>14192</v>
      </c>
      <c r="D4435" s="91" t="s">
        <v>11567</v>
      </c>
      <c r="E4435" s="91" t="s">
        <v>14193</v>
      </c>
      <c r="F4435" s="91" t="s">
        <v>11868</v>
      </c>
      <c r="G4435" s="91"/>
      <c r="H4435" s="91"/>
      <c r="I4435" s="91"/>
      <c r="J4435" s="91"/>
      <c r="K4435" s="91"/>
      <c r="L4435" s="91"/>
      <c r="M4435" s="91"/>
      <c r="N4435" s="91"/>
      <c r="O4435" s="422" t="s">
        <v>14194</v>
      </c>
      <c r="P4435" s="91" t="n">
        <v>1</v>
      </c>
      <c r="Q4435" s="15" t="s">
        <v>45</v>
      </c>
    </row>
    <row r="4436" customFormat="false" ht="22.35" hidden="false" customHeight="false" outlineLevel="0" collapsed="false">
      <c r="A4436" s="429" t="s">
        <v>1781</v>
      </c>
      <c r="B4436" s="91" t="s">
        <v>5224</v>
      </c>
      <c r="C4436" s="91" t="s">
        <v>14195</v>
      </c>
      <c r="D4436" s="91" t="s">
        <v>11567</v>
      </c>
      <c r="E4436" s="91" t="s">
        <v>14196</v>
      </c>
      <c r="F4436" s="91" t="s">
        <v>14197</v>
      </c>
      <c r="G4436" s="91" t="n">
        <v>5200</v>
      </c>
      <c r="H4436" s="91"/>
      <c r="I4436" s="91"/>
      <c r="J4436" s="91"/>
      <c r="K4436" s="91"/>
      <c r="L4436" s="91"/>
      <c r="M4436" s="91" t="s">
        <v>14198</v>
      </c>
      <c r="N4436" s="99" t="n">
        <v>43405</v>
      </c>
      <c r="O4436" s="660" t="s">
        <v>10478</v>
      </c>
      <c r="P4436" s="91" t="n">
        <v>1</v>
      </c>
      <c r="Q4436" s="15" t="s">
        <v>45</v>
      </c>
    </row>
    <row r="4437" customFormat="false" ht="43.25" hidden="false" customHeight="false" outlineLevel="0" collapsed="false">
      <c r="A4437" s="429" t="s">
        <v>1914</v>
      </c>
      <c r="B4437" s="91" t="s">
        <v>2913</v>
      </c>
      <c r="C4437" s="91" t="s">
        <v>14199</v>
      </c>
      <c r="D4437" s="91" t="s">
        <v>53</v>
      </c>
      <c r="E4437" s="91" t="s">
        <v>14199</v>
      </c>
      <c r="F4437" s="91" t="s">
        <v>14199</v>
      </c>
      <c r="G4437" s="91" t="n">
        <v>3700</v>
      </c>
      <c r="H4437" s="91"/>
      <c r="I4437" s="91"/>
      <c r="J4437" s="91"/>
      <c r="K4437" s="91"/>
      <c r="L4437" s="91"/>
      <c r="M4437" s="91" t="s">
        <v>14200</v>
      </c>
      <c r="N4437" s="99" t="n">
        <v>43409</v>
      </c>
      <c r="O4437" s="660" t="s">
        <v>14199</v>
      </c>
      <c r="P4437" s="91" t="n">
        <v>1</v>
      </c>
      <c r="Q4437" s="15" t="s">
        <v>45</v>
      </c>
    </row>
    <row r="4438" customFormat="false" ht="22.35" hidden="false" customHeight="false" outlineLevel="0" collapsed="false">
      <c r="A4438" s="91" t="s">
        <v>13169</v>
      </c>
      <c r="B4438" s="91" t="s">
        <v>13169</v>
      </c>
      <c r="C4438" s="91" t="s">
        <v>13169</v>
      </c>
      <c r="D4438" s="91" t="s">
        <v>1308</v>
      </c>
      <c r="E4438" s="91" t="s">
        <v>13169</v>
      </c>
      <c r="F4438" s="91" t="s">
        <v>13169</v>
      </c>
      <c r="G4438" s="91"/>
      <c r="H4438" s="91" t="n">
        <v>10800</v>
      </c>
      <c r="I4438" s="91"/>
      <c r="J4438" s="91"/>
      <c r="K4438" s="91"/>
      <c r="L4438" s="848"/>
      <c r="M4438" s="536" t="s">
        <v>14201</v>
      </c>
      <c r="N4438" s="99" t="n">
        <v>43406</v>
      </c>
      <c r="O4438" s="660" t="s">
        <v>10478</v>
      </c>
      <c r="P4438" s="91" t="n">
        <v>1</v>
      </c>
      <c r="Q4438" s="15" t="s">
        <v>45</v>
      </c>
    </row>
    <row r="4439" customFormat="false" ht="22.35" hidden="false" customHeight="false" outlineLevel="0" collapsed="false">
      <c r="A4439" s="429" t="s">
        <v>1917</v>
      </c>
      <c r="B4439" s="91" t="s">
        <v>304</v>
      </c>
      <c r="C4439" s="91" t="s">
        <v>14202</v>
      </c>
      <c r="D4439" s="91" t="s">
        <v>8766</v>
      </c>
      <c r="E4439" s="91" t="s">
        <v>14203</v>
      </c>
      <c r="F4439" s="91" t="s">
        <v>14204</v>
      </c>
      <c r="G4439" s="91" t="n">
        <v>3900</v>
      </c>
      <c r="H4439" s="91"/>
      <c r="I4439" s="91"/>
      <c r="J4439" s="91"/>
      <c r="K4439" s="91"/>
      <c r="L4439" s="91"/>
      <c r="M4439" s="91" t="s">
        <v>14205</v>
      </c>
      <c r="N4439" s="99" t="n">
        <v>43406</v>
      </c>
      <c r="O4439" s="660" t="s">
        <v>10478</v>
      </c>
      <c r="P4439" s="91" t="n">
        <v>1</v>
      </c>
      <c r="Q4439" s="15" t="s">
        <v>45</v>
      </c>
    </row>
    <row r="4440" customFormat="false" ht="79.85" hidden="false" customHeight="false" outlineLevel="0" collapsed="false">
      <c r="A4440" s="3" t="s">
        <v>34</v>
      </c>
      <c r="B4440" s="59" t="s">
        <v>1</v>
      </c>
      <c r="C4440" s="4" t="s">
        <v>35</v>
      </c>
      <c r="D4440" s="4" t="s">
        <v>3</v>
      </c>
      <c r="E4440" s="4" t="s">
        <v>1021</v>
      </c>
      <c r="F4440" s="5" t="s">
        <v>10096</v>
      </c>
      <c r="G4440" s="4" t="s">
        <v>38</v>
      </c>
      <c r="H4440" s="6" t="s">
        <v>39</v>
      </c>
      <c r="I4440" s="6"/>
      <c r="J4440" s="6"/>
      <c r="K4440" s="6" t="s">
        <v>40</v>
      </c>
      <c r="L4440" s="6"/>
      <c r="M4440" s="6" t="s">
        <v>41</v>
      </c>
      <c r="N4440" s="6" t="s">
        <v>42</v>
      </c>
      <c r="O4440" s="370" t="s">
        <v>43</v>
      </c>
      <c r="P4440" s="91"/>
      <c r="Q4440" s="15" t="s">
        <v>45</v>
      </c>
    </row>
    <row r="4441" customFormat="false" ht="15" hidden="false" customHeight="false" outlineLevel="0" collapsed="false">
      <c r="A4441" s="105" t="n">
        <v>43405</v>
      </c>
      <c r="B4441" s="777" t="s">
        <v>349</v>
      </c>
      <c r="C4441" s="84"/>
      <c r="D4441" s="84"/>
      <c r="E4441" s="820"/>
      <c r="F4441" s="821" t="n">
        <f aca="false">G4441+H4441+K4441</f>
        <v>108500</v>
      </c>
      <c r="G4441" s="822" t="n">
        <f aca="false">SUM(G4442:G4467)</f>
        <v>27750</v>
      </c>
      <c r="H4441" s="823" t="n">
        <f aca="false">SUM(H4442:H4467)</f>
        <v>80750</v>
      </c>
      <c r="I4441" s="822"/>
      <c r="J4441" s="822"/>
      <c r="K4441" s="822" t="n">
        <f aca="false">SUM(K4442:K4469)</f>
        <v>0</v>
      </c>
      <c r="L4441" s="822"/>
      <c r="M4441" s="824"/>
      <c r="N4441" s="824"/>
      <c r="O4441" s="21"/>
      <c r="P4441" s="822" t="n">
        <f aca="false">SUM(P4442:P26389)</f>
        <v>112604213321847</v>
      </c>
      <c r="Q4441" s="15" t="s">
        <v>45</v>
      </c>
    </row>
    <row r="4442" customFormat="false" ht="28.35" hidden="false" customHeight="false" outlineLevel="0" collapsed="false">
      <c r="A4442" s="429" t="s">
        <v>1810</v>
      </c>
      <c r="B4442" s="108" t="n">
        <v>0.395833333333333</v>
      </c>
      <c r="C4442" s="91" t="s">
        <v>14206</v>
      </c>
      <c r="D4442" s="91" t="s">
        <v>110</v>
      </c>
      <c r="E4442" s="91" t="s">
        <v>14207</v>
      </c>
      <c r="F4442" s="91" t="s">
        <v>14208</v>
      </c>
      <c r="G4442" s="91"/>
      <c r="H4442" s="91"/>
      <c r="I4442" s="91"/>
      <c r="J4442" s="91"/>
      <c r="K4442" s="91"/>
      <c r="L4442" s="91"/>
      <c r="M4442" s="91"/>
      <c r="N4442" s="91"/>
      <c r="O4442" s="137" t="s">
        <v>14209</v>
      </c>
      <c r="P4442" s="91" t="n">
        <v>1</v>
      </c>
      <c r="Q4442" s="15" t="s">
        <v>45</v>
      </c>
    </row>
    <row r="4443" customFormat="false" ht="122.35" hidden="false" customHeight="false" outlineLevel="0" collapsed="false">
      <c r="A4443" s="429" t="s">
        <v>1814</v>
      </c>
      <c r="B4443" s="91" t="s">
        <v>14210</v>
      </c>
      <c r="C4443" s="91" t="s">
        <v>14211</v>
      </c>
      <c r="D4443" s="91" t="s">
        <v>11567</v>
      </c>
      <c r="E4443" s="91" t="s">
        <v>14212</v>
      </c>
      <c r="F4443" s="91" t="s">
        <v>12920</v>
      </c>
      <c r="G4443" s="91" t="n">
        <v>4100</v>
      </c>
      <c r="H4443" s="91"/>
      <c r="I4443" s="91"/>
      <c r="J4443" s="91"/>
      <c r="K4443" s="91"/>
      <c r="L4443" s="91"/>
      <c r="M4443" s="91" t="s">
        <v>14213</v>
      </c>
      <c r="N4443" s="99" t="n">
        <v>43408</v>
      </c>
      <c r="O4443" s="660" t="s">
        <v>10478</v>
      </c>
      <c r="P4443" s="91" t="n">
        <v>1</v>
      </c>
      <c r="Q4443" s="15" t="s">
        <v>45</v>
      </c>
    </row>
    <row r="4444" customFormat="false" ht="83.55" hidden="false" customHeight="false" outlineLevel="0" collapsed="false">
      <c r="A4444" s="429" t="s">
        <v>1819</v>
      </c>
      <c r="B4444" s="99" t="n">
        <v>43230</v>
      </c>
      <c r="C4444" s="91" t="s">
        <v>14214</v>
      </c>
      <c r="D4444" s="91" t="s">
        <v>53</v>
      </c>
      <c r="E4444" s="91" t="s">
        <v>14215</v>
      </c>
      <c r="F4444" s="91" t="s">
        <v>14215</v>
      </c>
      <c r="G4444" s="91"/>
      <c r="H4444" s="91" t="s">
        <v>248</v>
      </c>
      <c r="I4444" s="91"/>
      <c r="J4444" s="91"/>
      <c r="K4444" s="91"/>
      <c r="L4444" s="100"/>
      <c r="M4444" s="24" t="s">
        <v>14216</v>
      </c>
      <c r="N4444" s="91"/>
      <c r="O4444" s="811" t="s">
        <v>14217</v>
      </c>
      <c r="P4444" s="91" t="n">
        <v>1</v>
      </c>
      <c r="Q4444" s="15" t="s">
        <v>45</v>
      </c>
    </row>
    <row r="4445" customFormat="false" ht="28.35" hidden="false" customHeight="false" outlineLevel="0" collapsed="false">
      <c r="A4445" s="429" t="s">
        <v>1673</v>
      </c>
      <c r="B4445" s="91" t="s">
        <v>14218</v>
      </c>
      <c r="C4445" s="91" t="s">
        <v>14219</v>
      </c>
      <c r="D4445" s="91" t="s">
        <v>11567</v>
      </c>
      <c r="E4445" s="91" t="s">
        <v>14220</v>
      </c>
      <c r="F4445" s="91" t="s">
        <v>12920</v>
      </c>
      <c r="G4445" s="91" t="n">
        <v>4900</v>
      </c>
      <c r="H4445" s="91"/>
      <c r="I4445" s="91"/>
      <c r="J4445" s="91"/>
      <c r="K4445" s="91"/>
      <c r="L4445" s="91"/>
      <c r="M4445" s="91" t="s">
        <v>14221</v>
      </c>
      <c r="N4445" s="99" t="n">
        <v>43407</v>
      </c>
      <c r="O4445" s="660" t="s">
        <v>10478</v>
      </c>
      <c r="P4445" s="91" t="n">
        <v>1</v>
      </c>
      <c r="Q4445" s="15" t="s">
        <v>45</v>
      </c>
    </row>
    <row r="4446" customFormat="false" ht="68.65" hidden="false" customHeight="false" outlineLevel="0" collapsed="false">
      <c r="A4446" s="91" t="s">
        <v>14222</v>
      </c>
      <c r="B4446" s="91" t="s">
        <v>14222</v>
      </c>
      <c r="C4446" s="91" t="s">
        <v>14222</v>
      </c>
      <c r="D4446" s="91" t="s">
        <v>53</v>
      </c>
      <c r="E4446" s="91" t="s">
        <v>14222</v>
      </c>
      <c r="F4446" s="91" t="s">
        <v>14222</v>
      </c>
      <c r="G4446" s="91"/>
      <c r="H4446" s="91" t="n">
        <v>3400</v>
      </c>
      <c r="I4446" s="91"/>
      <c r="J4446" s="91"/>
      <c r="K4446" s="91"/>
      <c r="L4446" s="91"/>
      <c r="M4446" s="91" t="s">
        <v>14223</v>
      </c>
      <c r="N4446" s="99" t="n">
        <v>43406</v>
      </c>
      <c r="O4446" s="660" t="s">
        <v>14224</v>
      </c>
      <c r="P4446" s="91" t="n">
        <v>1</v>
      </c>
      <c r="Q4446" s="15" t="s">
        <v>45</v>
      </c>
    </row>
    <row r="4447" customFormat="false" ht="68.65" hidden="false" customHeight="false" outlineLevel="0" collapsed="false">
      <c r="A4447" s="91" t="s">
        <v>14222</v>
      </c>
      <c r="B4447" s="91" t="s">
        <v>14222</v>
      </c>
      <c r="C4447" s="91" t="s">
        <v>14222</v>
      </c>
      <c r="D4447" s="91" t="s">
        <v>53</v>
      </c>
      <c r="E4447" s="91" t="s">
        <v>14222</v>
      </c>
      <c r="F4447" s="91" t="s">
        <v>14222</v>
      </c>
      <c r="G4447" s="91"/>
      <c r="H4447" s="91" t="n">
        <v>8700</v>
      </c>
      <c r="I4447" s="91"/>
      <c r="J4447" s="91"/>
      <c r="K4447" s="91"/>
      <c r="L4447" s="91"/>
      <c r="M4447" s="91" t="s">
        <v>14223</v>
      </c>
      <c r="N4447" s="99" t="n">
        <v>43406</v>
      </c>
      <c r="O4447" s="660" t="s">
        <v>14225</v>
      </c>
      <c r="P4447" s="91" t="n">
        <v>1</v>
      </c>
      <c r="Q4447" s="15" t="s">
        <v>45</v>
      </c>
    </row>
    <row r="4448" customFormat="false" ht="68.65" hidden="false" customHeight="false" outlineLevel="0" collapsed="false">
      <c r="A4448" s="91" t="s">
        <v>14222</v>
      </c>
      <c r="B4448" s="91" t="s">
        <v>14222</v>
      </c>
      <c r="C4448" s="91" t="s">
        <v>14222</v>
      </c>
      <c r="D4448" s="91" t="s">
        <v>53</v>
      </c>
      <c r="E4448" s="91" t="s">
        <v>14222</v>
      </c>
      <c r="F4448" s="91" t="s">
        <v>14222</v>
      </c>
      <c r="G4448" s="91"/>
      <c r="H4448" s="91" t="n">
        <v>12800</v>
      </c>
      <c r="I4448" s="91"/>
      <c r="J4448" s="91"/>
      <c r="K4448" s="91"/>
      <c r="L4448" s="91"/>
      <c r="M4448" s="91" t="s">
        <v>14223</v>
      </c>
      <c r="N4448" s="99" t="n">
        <v>43406</v>
      </c>
      <c r="O4448" s="660" t="s">
        <v>14226</v>
      </c>
      <c r="P4448" s="91" t="n">
        <v>1</v>
      </c>
      <c r="Q4448" s="15" t="s">
        <v>45</v>
      </c>
    </row>
    <row r="4449" customFormat="false" ht="68.65" hidden="false" customHeight="false" outlineLevel="0" collapsed="false">
      <c r="A4449" s="91" t="s">
        <v>14222</v>
      </c>
      <c r="B4449" s="91" t="s">
        <v>14222</v>
      </c>
      <c r="C4449" s="91" t="s">
        <v>14222</v>
      </c>
      <c r="D4449" s="91" t="s">
        <v>53</v>
      </c>
      <c r="E4449" s="91" t="s">
        <v>14222</v>
      </c>
      <c r="F4449" s="91" t="s">
        <v>14222</v>
      </c>
      <c r="G4449" s="91"/>
      <c r="H4449" s="91" t="n">
        <v>2400</v>
      </c>
      <c r="I4449" s="91"/>
      <c r="J4449" s="91"/>
      <c r="K4449" s="91"/>
      <c r="L4449" s="91"/>
      <c r="M4449" s="91" t="s">
        <v>14223</v>
      </c>
      <c r="N4449" s="99" t="n">
        <v>43406</v>
      </c>
      <c r="O4449" s="660" t="s">
        <v>14227</v>
      </c>
      <c r="P4449" s="91" t="n">
        <v>1</v>
      </c>
      <c r="Q4449" s="15" t="s">
        <v>45</v>
      </c>
    </row>
    <row r="4450" customFormat="false" ht="68.65" hidden="false" customHeight="false" outlineLevel="0" collapsed="false">
      <c r="A4450" s="91" t="s">
        <v>14222</v>
      </c>
      <c r="B4450" s="91" t="s">
        <v>14222</v>
      </c>
      <c r="C4450" s="91" t="s">
        <v>14222</v>
      </c>
      <c r="D4450" s="91" t="s">
        <v>53</v>
      </c>
      <c r="E4450" s="91" t="s">
        <v>14222</v>
      </c>
      <c r="F4450" s="91" t="s">
        <v>14222</v>
      </c>
      <c r="G4450" s="91"/>
      <c r="H4450" s="91" t="n">
        <v>5700</v>
      </c>
      <c r="I4450" s="91"/>
      <c r="J4450" s="91"/>
      <c r="K4450" s="91"/>
      <c r="L4450" s="91"/>
      <c r="M4450" s="91" t="s">
        <v>14223</v>
      </c>
      <c r="N4450" s="99" t="n">
        <v>43406</v>
      </c>
      <c r="O4450" s="660" t="s">
        <v>14228</v>
      </c>
      <c r="P4450" s="91"/>
      <c r="Q4450" s="15" t="s">
        <v>45</v>
      </c>
    </row>
    <row r="4451" customFormat="false" ht="50.7" hidden="false" customHeight="false" outlineLevel="0" collapsed="false">
      <c r="A4451" s="429" t="s">
        <v>1678</v>
      </c>
      <c r="B4451" s="91" t="s">
        <v>113</v>
      </c>
      <c r="C4451" s="91" t="s">
        <v>14229</v>
      </c>
      <c r="D4451" s="91" t="s">
        <v>11567</v>
      </c>
      <c r="E4451" s="91" t="s">
        <v>14230</v>
      </c>
      <c r="F4451" s="91" t="s">
        <v>14231</v>
      </c>
      <c r="G4451" s="91" t="s">
        <v>774</v>
      </c>
      <c r="H4451" s="91"/>
      <c r="I4451" s="91"/>
      <c r="J4451" s="91"/>
      <c r="K4451" s="91"/>
      <c r="L4451" s="91"/>
      <c r="M4451" s="91"/>
      <c r="N4451" s="91"/>
      <c r="O4451" s="426" t="s">
        <v>14232</v>
      </c>
      <c r="P4451" s="91" t="n">
        <v>1</v>
      </c>
      <c r="Q4451" s="15" t="s">
        <v>45</v>
      </c>
    </row>
    <row r="4452" customFormat="false" ht="43.25" hidden="false" customHeight="false" outlineLevel="0" collapsed="false">
      <c r="A4452" s="849" t="s">
        <v>14233</v>
      </c>
      <c r="B4452" s="849" t="s">
        <v>14233</v>
      </c>
      <c r="C4452" s="849" t="s">
        <v>14233</v>
      </c>
      <c r="D4452" s="91" t="s">
        <v>11567</v>
      </c>
      <c r="E4452" s="850" t="s">
        <v>14233</v>
      </c>
      <c r="F4452" s="91" t="s">
        <v>102</v>
      </c>
      <c r="G4452" s="91"/>
      <c r="H4452" s="91" t="n">
        <v>17300</v>
      </c>
      <c r="I4452" s="91"/>
      <c r="J4452" s="91"/>
      <c r="K4452" s="91"/>
      <c r="L4452" s="91"/>
      <c r="M4452" s="91" t="s">
        <v>14234</v>
      </c>
      <c r="N4452" s="242" t="n">
        <v>43410</v>
      </c>
      <c r="O4452" s="660" t="s">
        <v>14235</v>
      </c>
      <c r="P4452" s="91" t="n">
        <v>1</v>
      </c>
      <c r="Q4452" s="15" t="s">
        <v>45</v>
      </c>
    </row>
    <row r="4453" customFormat="false" ht="41.75" hidden="false" customHeight="false" outlineLevel="0" collapsed="false">
      <c r="A4453" s="429" t="s">
        <v>1732</v>
      </c>
      <c r="B4453" s="99" t="n">
        <v>43231</v>
      </c>
      <c r="C4453" s="851" t="s">
        <v>14236</v>
      </c>
      <c r="D4453" s="91" t="s">
        <v>11640</v>
      </c>
      <c r="E4453" s="91" t="s">
        <v>14237</v>
      </c>
      <c r="F4453" s="91" t="s">
        <v>12920</v>
      </c>
      <c r="G4453" s="91" t="n">
        <v>4700</v>
      </c>
      <c r="H4453" s="91"/>
      <c r="I4453" s="91"/>
      <c r="J4453" s="91"/>
      <c r="K4453" s="91"/>
      <c r="L4453" s="91"/>
      <c r="M4453" s="91" t="s">
        <v>14238</v>
      </c>
      <c r="N4453" s="99" t="n">
        <v>43408</v>
      </c>
      <c r="O4453" s="414" t="s">
        <v>1100</v>
      </c>
      <c r="P4453" s="91" t="n">
        <v>1</v>
      </c>
      <c r="Q4453" s="15" t="s">
        <v>45</v>
      </c>
    </row>
    <row r="4454" customFormat="false" ht="99.95" hidden="false" customHeight="false" outlineLevel="0" collapsed="false">
      <c r="A4454" s="429" t="s">
        <v>1833</v>
      </c>
      <c r="B4454" s="99" t="n">
        <v>43231</v>
      </c>
      <c r="C4454" s="91" t="s">
        <v>14239</v>
      </c>
      <c r="D4454" s="91" t="s">
        <v>53</v>
      </c>
      <c r="E4454" s="91" t="s">
        <v>14240</v>
      </c>
      <c r="F4454" s="91" t="s">
        <v>14241</v>
      </c>
      <c r="G4454" s="91"/>
      <c r="H4454" s="24" t="s">
        <v>268</v>
      </c>
      <c r="I4454" s="100"/>
      <c r="J4454" s="100"/>
      <c r="K4454" s="91"/>
      <c r="L4454" s="91"/>
      <c r="M4454" s="91"/>
      <c r="N4454" s="91"/>
      <c r="O4454" s="423" t="s">
        <v>14242</v>
      </c>
      <c r="P4454" s="91" t="n">
        <v>1</v>
      </c>
      <c r="Q4454" s="15" t="s">
        <v>45</v>
      </c>
    </row>
    <row r="4455" customFormat="false" ht="28.35" hidden="false" customHeight="false" outlineLevel="0" collapsed="false">
      <c r="A4455" s="429" t="s">
        <v>1839</v>
      </c>
      <c r="B4455" s="91" t="s">
        <v>3520</v>
      </c>
      <c r="C4455" s="91" t="s">
        <v>14243</v>
      </c>
      <c r="D4455" s="91" t="s">
        <v>476</v>
      </c>
      <c r="E4455" s="91" t="s">
        <v>14244</v>
      </c>
      <c r="F4455" s="91" t="s">
        <v>14245</v>
      </c>
      <c r="G4455" s="91" t="n">
        <v>5700</v>
      </c>
      <c r="H4455" s="91"/>
      <c r="I4455" s="91"/>
      <c r="J4455" s="91"/>
      <c r="K4455" s="91"/>
      <c r="L4455" s="91"/>
      <c r="M4455" s="91" t="s">
        <v>14246</v>
      </c>
      <c r="N4455" s="242" t="n">
        <v>43407</v>
      </c>
      <c r="O4455" s="660" t="s">
        <v>10478</v>
      </c>
      <c r="P4455" s="91" t="n">
        <v>1</v>
      </c>
      <c r="Q4455" s="15" t="s">
        <v>45</v>
      </c>
    </row>
    <row r="4456" customFormat="false" ht="66.4" hidden="false" customHeight="false" outlineLevel="0" collapsed="false">
      <c r="A4456" s="429" t="s">
        <v>1746</v>
      </c>
      <c r="B4456" s="99" t="n">
        <v>43324</v>
      </c>
      <c r="C4456" s="91" t="s">
        <v>14247</v>
      </c>
      <c r="D4456" s="91" t="s">
        <v>11567</v>
      </c>
      <c r="E4456" s="91" t="s">
        <v>14248</v>
      </c>
      <c r="F4456" s="91" t="s">
        <v>14249</v>
      </c>
      <c r="G4456" s="91" t="s">
        <v>949</v>
      </c>
      <c r="H4456" s="91"/>
      <c r="I4456" s="91"/>
      <c r="J4456" s="91"/>
      <c r="K4456" s="91"/>
      <c r="L4456" s="91"/>
      <c r="M4456" s="91"/>
      <c r="N4456" s="91"/>
      <c r="O4456" s="338" t="s">
        <v>14250</v>
      </c>
      <c r="P4456" s="91" t="n">
        <v>1</v>
      </c>
      <c r="Q4456" s="15" t="s">
        <v>45</v>
      </c>
    </row>
    <row r="4457" customFormat="false" ht="116.4" hidden="false" customHeight="false" outlineLevel="0" collapsed="false">
      <c r="A4457" s="825" t="s">
        <v>2660</v>
      </c>
      <c r="B4457" s="91" t="s">
        <v>5992</v>
      </c>
      <c r="C4457" s="91" t="s">
        <v>14251</v>
      </c>
      <c r="D4457" s="91" t="s">
        <v>11567</v>
      </c>
      <c r="E4457" s="91" t="s">
        <v>14252</v>
      </c>
      <c r="F4457" s="91" t="s">
        <v>14253</v>
      </c>
      <c r="G4457" s="91" t="s">
        <v>14254</v>
      </c>
      <c r="H4457" s="91"/>
      <c r="I4457" s="91"/>
      <c r="J4457" s="91"/>
      <c r="K4457" s="91"/>
      <c r="L4457" s="91"/>
      <c r="M4457" s="91"/>
      <c r="N4457" s="91"/>
      <c r="O4457" s="426" t="s">
        <v>14255</v>
      </c>
      <c r="P4457" s="91" t="n">
        <v>1</v>
      </c>
      <c r="Q4457" s="15" t="s">
        <v>45</v>
      </c>
    </row>
    <row r="4458" customFormat="false" ht="22.35" hidden="false" customHeight="false" outlineLevel="0" collapsed="false">
      <c r="A4458" s="825" t="s">
        <v>2269</v>
      </c>
      <c r="B4458" s="91" t="s">
        <v>13983</v>
      </c>
      <c r="C4458" s="91" t="s">
        <v>14256</v>
      </c>
      <c r="D4458" s="91" t="s">
        <v>476</v>
      </c>
      <c r="E4458" s="91" t="s">
        <v>14257</v>
      </c>
      <c r="F4458" s="91" t="s">
        <v>14258</v>
      </c>
      <c r="H4458" s="91" t="n">
        <v>6050</v>
      </c>
      <c r="I4458" s="91"/>
      <c r="J4458" s="91"/>
      <c r="K4458" s="91"/>
      <c r="L4458" s="91"/>
      <c r="M4458" s="91"/>
      <c r="N4458" s="91"/>
      <c r="O4458" s="660" t="s">
        <v>10478</v>
      </c>
      <c r="P4458" s="91" t="n">
        <v>1</v>
      </c>
      <c r="Q4458" s="15" t="s">
        <v>45</v>
      </c>
    </row>
    <row r="4459" customFormat="false" ht="108.95" hidden="false" customHeight="false" outlineLevel="0" collapsed="false">
      <c r="A4459" s="429" t="s">
        <v>1761</v>
      </c>
      <c r="B4459" s="91" t="s">
        <v>14259</v>
      </c>
      <c r="C4459" s="91" t="s">
        <v>14260</v>
      </c>
      <c r="D4459" s="91" t="s">
        <v>53</v>
      </c>
      <c r="E4459" s="91" t="s">
        <v>14261</v>
      </c>
      <c r="F4459" s="91" t="s">
        <v>5899</v>
      </c>
      <c r="G4459" s="91"/>
      <c r="H4459" s="91" t="n">
        <v>12500</v>
      </c>
      <c r="I4459" s="91"/>
      <c r="J4459" s="91"/>
      <c r="K4459" s="91"/>
      <c r="L4459" s="91"/>
      <c r="M4459" s="19" t="s">
        <v>14262</v>
      </c>
      <c r="N4459" s="99" t="n">
        <v>43406</v>
      </c>
      <c r="O4459" s="414" t="s">
        <v>14263</v>
      </c>
      <c r="P4459" s="91" t="n">
        <v>1</v>
      </c>
      <c r="Q4459" s="15" t="s">
        <v>45</v>
      </c>
    </row>
    <row r="4460" customFormat="false" ht="28.35" hidden="false" customHeight="false" outlineLevel="0" collapsed="false">
      <c r="A4460" s="825" t="s">
        <v>2278</v>
      </c>
      <c r="B4460" s="91" t="s">
        <v>1883</v>
      </c>
      <c r="C4460" s="91" t="s">
        <v>14264</v>
      </c>
      <c r="D4460" s="91" t="s">
        <v>11567</v>
      </c>
      <c r="E4460" s="91" t="s">
        <v>14265</v>
      </c>
      <c r="F4460" s="91" t="s">
        <v>13545</v>
      </c>
      <c r="G4460" s="91" t="n">
        <v>4050</v>
      </c>
      <c r="H4460" s="91"/>
      <c r="I4460" s="91"/>
      <c r="J4460" s="91"/>
      <c r="K4460" s="91"/>
      <c r="L4460" s="91"/>
      <c r="M4460" s="91" t="s">
        <v>14266</v>
      </c>
      <c r="N4460" s="242" t="n">
        <v>43407</v>
      </c>
      <c r="O4460" s="660" t="s">
        <v>10478</v>
      </c>
      <c r="P4460" s="91" t="n">
        <v>1</v>
      </c>
      <c r="Q4460" s="15" t="s">
        <v>45</v>
      </c>
    </row>
    <row r="4461" customFormat="false" ht="68.65" hidden="false" customHeight="false" outlineLevel="0" collapsed="false">
      <c r="A4461" s="429" t="s">
        <v>4300</v>
      </c>
      <c r="B4461" s="91" t="s">
        <v>9016</v>
      </c>
      <c r="C4461" s="91" t="s">
        <v>14267</v>
      </c>
      <c r="D4461" s="91" t="s">
        <v>476</v>
      </c>
      <c r="E4461" s="91" t="s">
        <v>14268</v>
      </c>
      <c r="F4461" s="91" t="s">
        <v>14269</v>
      </c>
      <c r="G4461" s="91" t="s">
        <v>282</v>
      </c>
      <c r="H4461" s="91"/>
      <c r="I4461" s="91"/>
      <c r="J4461" s="91"/>
      <c r="K4461" s="91"/>
      <c r="L4461" s="91"/>
      <c r="M4461" s="91"/>
      <c r="N4461" s="91"/>
      <c r="O4461" s="494" t="s">
        <v>14270</v>
      </c>
      <c r="P4461" s="91" t="n">
        <v>1</v>
      </c>
      <c r="Q4461" s="15" t="s">
        <v>45</v>
      </c>
    </row>
    <row r="4462" customFormat="false" ht="41.75" hidden="false" customHeight="false" outlineLevel="0" collapsed="false">
      <c r="A4462" s="91" t="s">
        <v>14271</v>
      </c>
      <c r="B4462" s="91" t="s">
        <v>14271</v>
      </c>
      <c r="C4462" s="91" t="s">
        <v>14271</v>
      </c>
      <c r="D4462" s="91" t="s">
        <v>476</v>
      </c>
      <c r="E4462" s="91" t="s">
        <v>14271</v>
      </c>
      <c r="F4462" s="91" t="s">
        <v>14271</v>
      </c>
      <c r="G4462" s="91"/>
      <c r="H4462" s="91" t="n">
        <v>5000</v>
      </c>
      <c r="I4462" s="91"/>
      <c r="J4462" s="91"/>
      <c r="K4462" s="91"/>
      <c r="L4462" s="91"/>
      <c r="M4462" s="19" t="s">
        <v>14272</v>
      </c>
      <c r="N4462" s="852"/>
      <c r="O4462" s="660" t="s">
        <v>10478</v>
      </c>
      <c r="P4462" s="91" t="n">
        <v>1</v>
      </c>
      <c r="Q4462" s="15" t="s">
        <v>45</v>
      </c>
    </row>
    <row r="4463" customFormat="false" ht="82.05" hidden="false" customHeight="false" outlineLevel="0" collapsed="false">
      <c r="A4463" s="429" t="s">
        <v>4304</v>
      </c>
      <c r="B4463" s="91" t="s">
        <v>3378</v>
      </c>
      <c r="C4463" s="91" t="s">
        <v>14273</v>
      </c>
      <c r="D4463" s="91" t="s">
        <v>53</v>
      </c>
      <c r="E4463" s="91" t="s">
        <v>14274</v>
      </c>
      <c r="F4463" s="91" t="s">
        <v>14275</v>
      </c>
      <c r="G4463" s="91" t="n">
        <v>4300</v>
      </c>
      <c r="H4463" s="91"/>
      <c r="I4463" s="91"/>
      <c r="J4463" s="91"/>
      <c r="K4463" s="91"/>
      <c r="L4463" s="91"/>
      <c r="M4463" s="91" t="s">
        <v>14276</v>
      </c>
      <c r="N4463" s="242" t="n">
        <v>43407</v>
      </c>
      <c r="O4463" s="660" t="s">
        <v>10478</v>
      </c>
      <c r="P4463" s="91" t="n">
        <v>1</v>
      </c>
      <c r="Q4463" s="15" t="s">
        <v>45</v>
      </c>
    </row>
    <row r="4464" customFormat="false" ht="109.7" hidden="false" customHeight="false" outlineLevel="0" collapsed="false">
      <c r="A4464" s="429" t="s">
        <v>7933</v>
      </c>
      <c r="B4464" s="99" t="n">
        <v>43294</v>
      </c>
      <c r="C4464" s="91" t="s">
        <v>14277</v>
      </c>
      <c r="D4464" s="91" t="s">
        <v>476</v>
      </c>
      <c r="E4464" s="91" t="s">
        <v>14278</v>
      </c>
      <c r="F4464" s="91" t="s">
        <v>14279</v>
      </c>
      <c r="G4464" s="91" t="s">
        <v>2808</v>
      </c>
      <c r="H4464" s="91"/>
      <c r="I4464" s="91"/>
      <c r="J4464" s="91"/>
      <c r="K4464" s="91"/>
      <c r="L4464" s="91"/>
      <c r="M4464" s="91"/>
      <c r="N4464" s="91"/>
      <c r="O4464" s="715" t="s">
        <v>14280</v>
      </c>
      <c r="P4464" s="91" t="n">
        <v>1</v>
      </c>
      <c r="Q4464" s="15" t="s">
        <v>45</v>
      </c>
    </row>
    <row r="4465" customFormat="false" ht="140.25" hidden="false" customHeight="false" outlineLevel="0" collapsed="false">
      <c r="A4465" s="429" t="s">
        <v>1781</v>
      </c>
      <c r="B4465" s="242" t="n">
        <v>43387</v>
      </c>
      <c r="C4465" s="440" t="s">
        <v>14281</v>
      </c>
      <c r="D4465" s="91" t="s">
        <v>11567</v>
      </c>
      <c r="E4465" s="91" t="s">
        <v>14282</v>
      </c>
      <c r="F4465" s="91" t="s">
        <v>11929</v>
      </c>
      <c r="G4465" s="91" t="s">
        <v>1001</v>
      </c>
      <c r="H4465" s="91"/>
      <c r="I4465" s="91"/>
      <c r="J4465" s="91"/>
      <c r="K4465" s="91"/>
      <c r="L4465" s="91"/>
      <c r="M4465" s="91"/>
      <c r="N4465" s="91"/>
      <c r="O4465" s="853" t="s">
        <v>14283</v>
      </c>
      <c r="P4465" s="91" t="n">
        <v>1</v>
      </c>
      <c r="Q4465" s="15" t="s">
        <v>45</v>
      </c>
    </row>
    <row r="4466" customFormat="false" ht="37.3" hidden="false" customHeight="false" outlineLevel="0" collapsed="false">
      <c r="A4466" s="429" t="s">
        <v>1914</v>
      </c>
      <c r="B4466" s="242" t="n">
        <v>43448</v>
      </c>
      <c r="C4466" s="91" t="s">
        <v>14284</v>
      </c>
      <c r="D4466" s="91" t="s">
        <v>11567</v>
      </c>
      <c r="E4466" s="91" t="s">
        <v>14285</v>
      </c>
      <c r="F4466" s="91" t="s">
        <v>14286</v>
      </c>
      <c r="G4466" s="91" t="s">
        <v>949</v>
      </c>
      <c r="H4466" s="91"/>
      <c r="I4466" s="91"/>
      <c r="J4466" s="91"/>
      <c r="K4466" s="91"/>
      <c r="L4466" s="91"/>
      <c r="M4466" s="91"/>
      <c r="N4466" s="91"/>
      <c r="O4466" s="854" t="s">
        <v>14287</v>
      </c>
      <c r="P4466" s="91" t="n">
        <v>1</v>
      </c>
      <c r="Q4466" s="15" t="s">
        <v>45</v>
      </c>
    </row>
    <row r="4467" customFormat="false" ht="41.75" hidden="false" customHeight="false" outlineLevel="0" collapsed="false">
      <c r="A4467" s="91" t="s">
        <v>14288</v>
      </c>
      <c r="B4467" s="91" t="s">
        <v>14288</v>
      </c>
      <c r="C4467" s="91" t="s">
        <v>14288</v>
      </c>
      <c r="D4467" s="91" t="s">
        <v>476</v>
      </c>
      <c r="E4467" s="91" t="s">
        <v>14288</v>
      </c>
      <c r="F4467" s="91" t="s">
        <v>14288</v>
      </c>
      <c r="G4467" s="91"/>
      <c r="H4467" s="91" t="n">
        <v>6900</v>
      </c>
      <c r="I4467" s="91"/>
      <c r="J4467" s="91"/>
      <c r="K4467" s="91"/>
      <c r="L4467" s="91"/>
      <c r="M4467" s="91"/>
      <c r="N4467" s="91" t="s">
        <v>14289</v>
      </c>
      <c r="O4467" s="660" t="s">
        <v>10478</v>
      </c>
      <c r="P4467" s="91" t="n">
        <v>1</v>
      </c>
      <c r="Q4467" s="15" t="s">
        <v>45</v>
      </c>
    </row>
    <row r="4468" customFormat="false" ht="79.85" hidden="false" customHeight="false" outlineLevel="0" collapsed="false">
      <c r="A4468" s="3" t="s">
        <v>34</v>
      </c>
      <c r="B4468" s="59" t="s">
        <v>1</v>
      </c>
      <c r="C4468" s="4" t="s">
        <v>35</v>
      </c>
      <c r="D4468" s="4" t="s">
        <v>3</v>
      </c>
      <c r="E4468" s="4" t="s">
        <v>1021</v>
      </c>
      <c r="F4468" s="5" t="s">
        <v>10096</v>
      </c>
      <c r="G4468" s="4" t="s">
        <v>38</v>
      </c>
      <c r="H4468" s="6" t="s">
        <v>39</v>
      </c>
      <c r="I4468" s="6"/>
      <c r="J4468" s="6"/>
      <c r="K4468" s="6" t="s">
        <v>40</v>
      </c>
      <c r="L4468" s="6"/>
      <c r="M4468" s="6" t="s">
        <v>41</v>
      </c>
      <c r="N4468" s="6" t="s">
        <v>42</v>
      </c>
      <c r="O4468" s="370" t="s">
        <v>43</v>
      </c>
      <c r="P4468" s="91"/>
      <c r="Q4468" s="15" t="s">
        <v>45</v>
      </c>
    </row>
    <row r="4469" customFormat="false" ht="15" hidden="false" customHeight="false" outlineLevel="0" collapsed="false">
      <c r="A4469" s="105" t="n">
        <v>43406</v>
      </c>
      <c r="B4469" s="777" t="s">
        <v>394</v>
      </c>
      <c r="C4469" s="84"/>
      <c r="D4469" s="84"/>
      <c r="E4469" s="820"/>
      <c r="F4469" s="821" t="n">
        <f aca="false">G4469+H4469+K4469</f>
        <v>186400.02</v>
      </c>
      <c r="G4469" s="822" t="n">
        <f aca="false">SUM(G4470:G4494)</f>
        <v>117900</v>
      </c>
      <c r="H4469" s="823" t="n">
        <f aca="false">SUM(H4470:H4494)</f>
        <v>68500.02</v>
      </c>
      <c r="I4469" s="822"/>
      <c r="J4469" s="822"/>
      <c r="K4469" s="822" t="n">
        <f aca="false">SUM(K4470:K4494)</f>
        <v>0</v>
      </c>
      <c r="L4469" s="822"/>
      <c r="M4469" s="824"/>
      <c r="N4469" s="824"/>
      <c r="O4469" s="21"/>
      <c r="P4469" s="822" t="n">
        <f aca="false">SUM(P4470:P26417)</f>
        <v>56302106660911</v>
      </c>
      <c r="Q4469" s="15" t="s">
        <v>45</v>
      </c>
    </row>
    <row r="4470" customFormat="false" ht="67.15" hidden="false" customHeight="false" outlineLevel="0" collapsed="false">
      <c r="A4470" s="262" t="s">
        <v>14290</v>
      </c>
      <c r="B4470" s="108" t="n">
        <v>0.375</v>
      </c>
      <c r="C4470" s="91" t="s">
        <v>14291</v>
      </c>
      <c r="D4470" s="91" t="s">
        <v>110</v>
      </c>
      <c r="E4470" s="91" t="s">
        <v>14292</v>
      </c>
      <c r="F4470" s="91"/>
      <c r="G4470" s="91" t="s">
        <v>5533</v>
      </c>
      <c r="H4470" s="91"/>
      <c r="I4470" s="91"/>
      <c r="J4470" s="91"/>
      <c r="K4470" s="91"/>
      <c r="L4470" s="91"/>
      <c r="M4470" s="91"/>
      <c r="N4470" s="91"/>
      <c r="O4470" s="423" t="s">
        <v>14293</v>
      </c>
      <c r="P4470" s="91" t="n">
        <v>1</v>
      </c>
      <c r="Q4470" s="15" t="s">
        <v>45</v>
      </c>
    </row>
    <row r="4471" customFormat="false" ht="50.7" hidden="false" customHeight="false" outlineLevel="0" collapsed="false">
      <c r="A4471" s="429" t="s">
        <v>1814</v>
      </c>
      <c r="B4471" s="91" t="s">
        <v>1245</v>
      </c>
      <c r="C4471" s="91" t="s">
        <v>14294</v>
      </c>
      <c r="D4471" s="91" t="s">
        <v>8766</v>
      </c>
      <c r="E4471" s="91" t="s">
        <v>14295</v>
      </c>
      <c r="F4471" s="91" t="s">
        <v>14296</v>
      </c>
      <c r="G4471" s="91" t="s">
        <v>774</v>
      </c>
      <c r="H4471" s="91"/>
      <c r="I4471" s="91"/>
      <c r="J4471" s="91"/>
      <c r="K4471" s="91"/>
      <c r="L4471" s="91"/>
      <c r="M4471" s="91"/>
      <c r="N4471" s="91"/>
      <c r="O4471" s="423" t="s">
        <v>14297</v>
      </c>
      <c r="P4471" s="91" t="n">
        <v>1</v>
      </c>
      <c r="Q4471" s="15" t="s">
        <v>45</v>
      </c>
    </row>
    <row r="4472" customFormat="false" ht="41.75" hidden="false" customHeight="false" outlineLevel="0" collapsed="false">
      <c r="A4472" s="262" t="s">
        <v>14298</v>
      </c>
      <c r="B4472" s="91"/>
      <c r="C4472" s="451" t="s">
        <v>14299</v>
      </c>
      <c r="D4472" s="91"/>
      <c r="E4472" s="91" t="s">
        <v>14300</v>
      </c>
      <c r="F4472" s="91"/>
      <c r="G4472" s="91"/>
      <c r="H4472" s="91"/>
      <c r="I4472" s="91"/>
      <c r="J4472" s="91"/>
      <c r="K4472" s="91"/>
      <c r="L4472" s="91"/>
      <c r="M4472" s="91"/>
      <c r="N4472" s="91"/>
      <c r="O4472" s="95" t="s">
        <v>14301</v>
      </c>
      <c r="P4472" s="91" t="n">
        <v>1</v>
      </c>
      <c r="Q4472" s="15" t="s">
        <v>45</v>
      </c>
    </row>
    <row r="4473" customFormat="false" ht="28.35" hidden="false" customHeight="false" outlineLevel="0" collapsed="false">
      <c r="A4473" s="262" t="s">
        <v>14302</v>
      </c>
      <c r="B4473" s="91" t="s">
        <v>460</v>
      </c>
      <c r="C4473" s="91" t="s">
        <v>14303</v>
      </c>
      <c r="D4473" s="91" t="s">
        <v>11567</v>
      </c>
      <c r="E4473" s="91" t="s">
        <v>14304</v>
      </c>
      <c r="F4473" s="91" t="s">
        <v>11929</v>
      </c>
      <c r="G4473" s="91" t="n">
        <v>5100</v>
      </c>
      <c r="H4473" s="91"/>
      <c r="I4473" s="91"/>
      <c r="J4473" s="91"/>
      <c r="K4473" s="91"/>
      <c r="L4473" s="91"/>
      <c r="M4473" s="19" t="s">
        <v>14305</v>
      </c>
      <c r="N4473" s="99" t="n">
        <v>43409</v>
      </c>
      <c r="O4473" s="660" t="s">
        <v>10478</v>
      </c>
      <c r="P4473" s="91" t="n">
        <v>1</v>
      </c>
      <c r="Q4473" s="15" t="s">
        <v>45</v>
      </c>
    </row>
    <row r="4474" customFormat="false" ht="57.45" hidden="false" customHeight="false" outlineLevel="0" collapsed="false">
      <c r="A4474" s="429" t="s">
        <v>1678</v>
      </c>
      <c r="B4474" s="99" t="n">
        <v>43142</v>
      </c>
      <c r="C4474" s="91" t="s">
        <v>14306</v>
      </c>
      <c r="D4474" s="91" t="s">
        <v>11567</v>
      </c>
      <c r="E4474" s="91" t="s">
        <v>14307</v>
      </c>
      <c r="F4474" s="91" t="s">
        <v>14308</v>
      </c>
      <c r="G4474" s="91" t="s">
        <v>1173</v>
      </c>
      <c r="H4474" s="91"/>
      <c r="I4474" s="91"/>
      <c r="J4474" s="91"/>
      <c r="K4474" s="91"/>
      <c r="L4474" s="91"/>
      <c r="M4474" s="91"/>
      <c r="N4474" s="91"/>
      <c r="O4474" s="855" t="s">
        <v>14309</v>
      </c>
      <c r="P4474" s="91" t="n">
        <v>1</v>
      </c>
      <c r="Q4474" s="15" t="s">
        <v>45</v>
      </c>
    </row>
    <row r="4475" customFormat="false" ht="28.35" hidden="false" customHeight="false" outlineLevel="0" collapsed="false">
      <c r="A4475" s="429" t="s">
        <v>1732</v>
      </c>
      <c r="B4475" s="99" t="n">
        <v>43262</v>
      </c>
      <c r="C4475" s="91" t="s">
        <v>14310</v>
      </c>
      <c r="D4475" s="91" t="s">
        <v>476</v>
      </c>
      <c r="E4475" s="91" t="s">
        <v>14311</v>
      </c>
      <c r="F4475" s="91" t="s">
        <v>14312</v>
      </c>
      <c r="G4475" s="91" t="n">
        <v>32000</v>
      </c>
      <c r="H4475" s="91"/>
      <c r="I4475" s="91"/>
      <c r="J4475" s="91"/>
      <c r="K4475" s="91"/>
      <c r="L4475" s="91"/>
      <c r="M4475" s="91" t="s">
        <v>14313</v>
      </c>
      <c r="N4475" s="99" t="n">
        <v>43408</v>
      </c>
      <c r="O4475" s="660" t="s">
        <v>10478</v>
      </c>
      <c r="P4475" s="91" t="n">
        <v>1</v>
      </c>
      <c r="Q4475" s="15" t="s">
        <v>45</v>
      </c>
    </row>
    <row r="4476" customFormat="false" ht="28.35" hidden="false" customHeight="false" outlineLevel="0" collapsed="false">
      <c r="A4476" s="429" t="s">
        <v>1833</v>
      </c>
      <c r="B4476" s="91" t="s">
        <v>1505</v>
      </c>
      <c r="C4476" s="91" t="s">
        <v>14314</v>
      </c>
      <c r="D4476" s="91" t="s">
        <v>11567</v>
      </c>
      <c r="E4476" s="91" t="s">
        <v>14315</v>
      </c>
      <c r="F4476" s="91" t="s">
        <v>9504</v>
      </c>
      <c r="G4476" s="91" t="s">
        <v>949</v>
      </c>
      <c r="H4476" s="91"/>
      <c r="I4476" s="91"/>
      <c r="J4476" s="91"/>
      <c r="K4476" s="91"/>
      <c r="L4476" s="91"/>
      <c r="M4476" s="91"/>
      <c r="N4476" s="99"/>
      <c r="O4476" s="856" t="s">
        <v>14316</v>
      </c>
      <c r="P4476" s="91" t="n">
        <v>1</v>
      </c>
      <c r="Q4476" s="15" t="s">
        <v>45</v>
      </c>
    </row>
    <row r="4477" customFormat="false" ht="41.75" hidden="false" customHeight="false" outlineLevel="0" collapsed="false">
      <c r="A4477" s="91" t="s">
        <v>14317</v>
      </c>
      <c r="B4477" s="91" t="s">
        <v>14317</v>
      </c>
      <c r="C4477" s="91" t="s">
        <v>14317</v>
      </c>
      <c r="D4477" s="91" t="s">
        <v>476</v>
      </c>
      <c r="E4477" s="91" t="s">
        <v>14317</v>
      </c>
      <c r="F4477" s="91" t="s">
        <v>14317</v>
      </c>
      <c r="G4477" s="91"/>
      <c r="H4477" s="91" t="n">
        <v>6800</v>
      </c>
      <c r="I4477" s="91"/>
      <c r="J4477" s="91"/>
      <c r="K4477" s="91"/>
      <c r="L4477" s="91"/>
      <c r="M4477" s="19" t="s">
        <v>14318</v>
      </c>
      <c r="N4477" s="91" t="s">
        <v>14317</v>
      </c>
      <c r="O4477" s="660" t="s">
        <v>10478</v>
      </c>
      <c r="P4477" s="91" t="n">
        <v>1</v>
      </c>
      <c r="Q4477" s="15" t="s">
        <v>45</v>
      </c>
    </row>
    <row r="4478" customFormat="false" ht="28.35" hidden="false" customHeight="false" outlineLevel="0" collapsed="false">
      <c r="A4478" s="429" t="s">
        <v>1839</v>
      </c>
      <c r="B4478" s="91" t="s">
        <v>14319</v>
      </c>
      <c r="C4478" s="451" t="s">
        <v>14320</v>
      </c>
      <c r="D4478" s="91" t="s">
        <v>476</v>
      </c>
      <c r="E4478" s="91" t="s">
        <v>14321</v>
      </c>
      <c r="F4478" s="91" t="s">
        <v>771</v>
      </c>
      <c r="G4478" s="91"/>
      <c r="H4478" s="91"/>
      <c r="I4478" s="91"/>
      <c r="J4478" s="91"/>
      <c r="K4478" s="91"/>
      <c r="L4478" s="91"/>
      <c r="M4478" s="91"/>
      <c r="N4478" s="91"/>
      <c r="O4478" s="95" t="s">
        <v>771</v>
      </c>
      <c r="P4478" s="91" t="n">
        <v>1</v>
      </c>
      <c r="Q4478" s="15" t="s">
        <v>45</v>
      </c>
    </row>
    <row r="4479" customFormat="false" ht="22.35" hidden="false" customHeight="false" outlineLevel="0" collapsed="false">
      <c r="A4479" s="857" t="s">
        <v>14322</v>
      </c>
      <c r="B4479" s="857" t="s">
        <v>14322</v>
      </c>
      <c r="C4479" s="857" t="s">
        <v>14322</v>
      </c>
      <c r="D4479" s="91" t="s">
        <v>476</v>
      </c>
      <c r="E4479" s="858" t="s">
        <v>14322</v>
      </c>
      <c r="F4479" s="858" t="s">
        <v>14322</v>
      </c>
      <c r="G4479" s="845" t="n">
        <v>6000</v>
      </c>
      <c r="H4479" s="91"/>
      <c r="I4479" s="91"/>
      <c r="J4479" s="91"/>
      <c r="K4479" s="91"/>
      <c r="L4479" s="100"/>
      <c r="M4479" s="857" t="s">
        <v>14322</v>
      </c>
      <c r="N4479" s="99" t="n">
        <v>43408</v>
      </c>
      <c r="O4479" s="660" t="s">
        <v>10478</v>
      </c>
      <c r="P4479" s="91" t="n">
        <v>1</v>
      </c>
      <c r="Q4479" s="15" t="s">
        <v>45</v>
      </c>
    </row>
    <row r="4480" customFormat="false" ht="22.35" hidden="false" customHeight="false" outlineLevel="0" collapsed="false">
      <c r="A4480" s="429" t="s">
        <v>1839</v>
      </c>
      <c r="B4480" s="91" t="s">
        <v>14259</v>
      </c>
      <c r="C4480" s="91" t="s">
        <v>14323</v>
      </c>
      <c r="D4480" s="91" t="s">
        <v>11567</v>
      </c>
      <c r="E4480" s="91" t="s">
        <v>14324</v>
      </c>
      <c r="F4480" s="91" t="s">
        <v>9504</v>
      </c>
      <c r="H4480" s="91" t="n">
        <v>6300</v>
      </c>
      <c r="I4480" s="91"/>
      <c r="J4480" s="91"/>
      <c r="K4480" s="91"/>
      <c r="L4480" s="91"/>
      <c r="M4480" s="19" t="s">
        <v>14325</v>
      </c>
      <c r="N4480" s="99" t="n">
        <v>43407</v>
      </c>
      <c r="O4480" s="660" t="s">
        <v>10478</v>
      </c>
      <c r="P4480" s="91" t="n">
        <v>1</v>
      </c>
      <c r="Q4480" s="15" t="s">
        <v>45</v>
      </c>
    </row>
    <row r="4481" customFormat="false" ht="22.35" hidden="false" customHeight="false" outlineLevel="0" collapsed="false">
      <c r="A4481" s="429" t="s">
        <v>1746</v>
      </c>
      <c r="B4481" s="91" t="s">
        <v>12636</v>
      </c>
      <c r="C4481" s="91" t="s">
        <v>14326</v>
      </c>
      <c r="D4481" s="91" t="s">
        <v>476</v>
      </c>
      <c r="E4481" s="19" t="s">
        <v>14327</v>
      </c>
      <c r="F4481" s="91" t="s">
        <v>14328</v>
      </c>
      <c r="G4481" s="91" t="n">
        <v>14000</v>
      </c>
      <c r="H4481" s="91"/>
      <c r="I4481" s="91"/>
      <c r="J4481" s="91"/>
      <c r="K4481" s="91"/>
      <c r="L4481" s="91"/>
      <c r="M4481" s="91"/>
      <c r="N4481" s="91"/>
      <c r="O4481" s="660" t="s">
        <v>10478</v>
      </c>
      <c r="P4481" s="91" t="n">
        <v>1</v>
      </c>
      <c r="Q4481" s="15" t="s">
        <v>45</v>
      </c>
    </row>
    <row r="4482" customFormat="false" ht="22.35" hidden="false" customHeight="false" outlineLevel="0" collapsed="false">
      <c r="A4482" s="429" t="s">
        <v>1696</v>
      </c>
      <c r="B4482" s="91" t="s">
        <v>778</v>
      </c>
      <c r="C4482" s="91" t="s">
        <v>14329</v>
      </c>
      <c r="D4482" s="91" t="s">
        <v>53</v>
      </c>
      <c r="E4482" s="91" t="s">
        <v>14330</v>
      </c>
      <c r="F4482" s="91" t="s">
        <v>102</v>
      </c>
      <c r="G4482" s="91" t="n">
        <v>2800</v>
      </c>
      <c r="H4482" s="91"/>
      <c r="I4482" s="91"/>
      <c r="J4482" s="91"/>
      <c r="K4482" s="91"/>
      <c r="L4482" s="91"/>
      <c r="M4482" s="91" t="s">
        <v>14331</v>
      </c>
      <c r="N4482" s="99" t="n">
        <v>43407</v>
      </c>
      <c r="O4482" s="660" t="s">
        <v>10478</v>
      </c>
      <c r="P4482" s="91" t="n">
        <v>1</v>
      </c>
      <c r="Q4482" s="15" t="s">
        <v>45</v>
      </c>
    </row>
    <row r="4483" customFormat="false" ht="22.35" hidden="false" customHeight="false" outlineLevel="0" collapsed="false">
      <c r="A4483" s="429" t="s">
        <v>1758</v>
      </c>
      <c r="B4483" s="99" t="n">
        <v>43325</v>
      </c>
      <c r="C4483" s="91" t="s">
        <v>14332</v>
      </c>
      <c r="D4483" s="91" t="s">
        <v>11567</v>
      </c>
      <c r="E4483" s="91" t="s">
        <v>14333</v>
      </c>
      <c r="F4483" s="91" t="s">
        <v>14334</v>
      </c>
      <c r="G4483" s="91" t="n">
        <v>2500</v>
      </c>
      <c r="H4483" s="91"/>
      <c r="I4483" s="91"/>
      <c r="J4483" s="91"/>
      <c r="K4483" s="91"/>
      <c r="L4483" s="91"/>
      <c r="M4483" s="91" t="s">
        <v>14335</v>
      </c>
      <c r="N4483" s="99" t="n">
        <v>43406</v>
      </c>
      <c r="O4483" s="660" t="s">
        <v>10478</v>
      </c>
      <c r="P4483" s="91" t="n">
        <v>1</v>
      </c>
      <c r="Q4483" s="15" t="s">
        <v>45</v>
      </c>
    </row>
    <row r="4484" customFormat="false" ht="22.35" hidden="false" customHeight="false" outlineLevel="0" collapsed="false">
      <c r="A4484" s="429" t="s">
        <v>1761</v>
      </c>
      <c r="B4484" s="108" t="n">
        <v>0.555555555555556</v>
      </c>
      <c r="C4484" s="91" t="s">
        <v>14336</v>
      </c>
      <c r="D4484" s="91" t="s">
        <v>110</v>
      </c>
      <c r="E4484" s="91" t="s">
        <v>14337</v>
      </c>
      <c r="F4484" s="91"/>
      <c r="G4484" s="91" t="n">
        <v>11800</v>
      </c>
      <c r="H4484" s="91"/>
      <c r="I4484" s="91"/>
      <c r="J4484" s="91"/>
      <c r="K4484" s="91"/>
      <c r="L4484" s="91"/>
      <c r="M4484" s="91" t="s">
        <v>14338</v>
      </c>
      <c r="N4484" s="99" t="n">
        <v>43407</v>
      </c>
      <c r="O4484" s="660" t="s">
        <v>10478</v>
      </c>
      <c r="P4484" s="91" t="n">
        <v>1</v>
      </c>
      <c r="Q4484" s="15" t="s">
        <v>45</v>
      </c>
    </row>
    <row r="4485" customFormat="false" ht="22.35" hidden="false" customHeight="false" outlineLevel="0" collapsed="false">
      <c r="A4485" s="429" t="s">
        <v>1765</v>
      </c>
      <c r="B4485" s="242" t="n">
        <v>43386</v>
      </c>
      <c r="C4485" s="451" t="s">
        <v>14339</v>
      </c>
      <c r="D4485" s="91" t="s">
        <v>68</v>
      </c>
      <c r="E4485" s="91" t="s">
        <v>14340</v>
      </c>
      <c r="F4485" s="91" t="s">
        <v>102</v>
      </c>
      <c r="G4485" s="91" t="n">
        <v>6100</v>
      </c>
      <c r="H4485" s="91"/>
      <c r="I4485" s="91"/>
      <c r="J4485" s="91"/>
      <c r="K4485" s="91"/>
      <c r="L4485" s="91"/>
      <c r="M4485" s="91" t="s">
        <v>14341</v>
      </c>
      <c r="N4485" s="99" t="n">
        <v>43407</v>
      </c>
      <c r="O4485" s="660" t="s">
        <v>10478</v>
      </c>
      <c r="P4485" s="797" t="s">
        <v>12507</v>
      </c>
      <c r="Q4485" s="15" t="s">
        <v>45</v>
      </c>
    </row>
    <row r="4486" customFormat="false" ht="22.35" hidden="false" customHeight="false" outlineLevel="0" collapsed="false">
      <c r="A4486" s="91" t="s">
        <v>14342</v>
      </c>
      <c r="B4486" s="91" t="s">
        <v>14342</v>
      </c>
      <c r="C4486" s="91" t="s">
        <v>14342</v>
      </c>
      <c r="D4486" s="91" t="s">
        <v>14342</v>
      </c>
      <c r="E4486" s="91" t="s">
        <v>14342</v>
      </c>
      <c r="F4486" s="91" t="s">
        <v>14342</v>
      </c>
      <c r="G4486" s="91" t="n">
        <v>5000</v>
      </c>
      <c r="H4486" s="91"/>
      <c r="I4486" s="91"/>
      <c r="J4486" s="91"/>
      <c r="K4486" s="91"/>
      <c r="L4486" s="91"/>
      <c r="M4486" s="91"/>
      <c r="N4486" s="99" t="n">
        <v>43406</v>
      </c>
      <c r="O4486" s="660" t="s">
        <v>10478</v>
      </c>
      <c r="P4486" s="91" t="n">
        <v>1</v>
      </c>
      <c r="Q4486" s="15" t="s">
        <v>45</v>
      </c>
    </row>
    <row r="4487" customFormat="false" ht="43.25" hidden="false" customHeight="false" outlineLevel="0" collapsed="false">
      <c r="A4487" s="429" t="s">
        <v>4300</v>
      </c>
      <c r="B4487" s="91" t="s">
        <v>5028</v>
      </c>
      <c r="C4487" s="91" t="s">
        <v>13683</v>
      </c>
      <c r="D4487" s="91" t="s">
        <v>11567</v>
      </c>
      <c r="E4487" s="198" t="s">
        <v>14343</v>
      </c>
      <c r="F4487" s="91" t="s">
        <v>14344</v>
      </c>
      <c r="G4487" s="91" t="n">
        <v>5100</v>
      </c>
      <c r="H4487" s="91"/>
      <c r="I4487" s="91"/>
      <c r="J4487" s="91"/>
      <c r="K4487" s="91"/>
      <c r="L4487" s="91"/>
      <c r="M4487" s="91" t="s">
        <v>14345</v>
      </c>
      <c r="N4487" s="242" t="n">
        <v>43414</v>
      </c>
      <c r="O4487" s="660" t="s">
        <v>14346</v>
      </c>
      <c r="P4487" s="91" t="n">
        <v>1</v>
      </c>
      <c r="Q4487" s="15" t="s">
        <v>45</v>
      </c>
    </row>
    <row r="4488" customFormat="false" ht="43.25" hidden="false" customHeight="false" outlineLevel="0" collapsed="false">
      <c r="A4488" s="429" t="s">
        <v>4304</v>
      </c>
      <c r="B4488" s="91" t="s">
        <v>2206</v>
      </c>
      <c r="C4488" s="91" t="s">
        <v>14347</v>
      </c>
      <c r="D4488" s="91" t="s">
        <v>68</v>
      </c>
      <c r="E4488" s="91" t="s">
        <v>14348</v>
      </c>
      <c r="F4488" s="91" t="s">
        <v>102</v>
      </c>
      <c r="G4488" s="91" t="n">
        <v>6200</v>
      </c>
      <c r="H4488" s="91"/>
      <c r="I4488" s="91"/>
      <c r="J4488" s="91"/>
      <c r="K4488" s="91"/>
      <c r="L4488" s="91"/>
      <c r="M4488" s="91" t="s">
        <v>14349</v>
      </c>
      <c r="N4488" s="99" t="n">
        <v>43406</v>
      </c>
      <c r="O4488" s="660" t="s">
        <v>14350</v>
      </c>
      <c r="P4488" s="91" t="n">
        <v>1</v>
      </c>
      <c r="Q4488" s="15" t="s">
        <v>45</v>
      </c>
    </row>
    <row r="4489" customFormat="false" ht="43.25" hidden="false" customHeight="false" outlineLevel="0" collapsed="false">
      <c r="A4489" s="429" t="s">
        <v>4309</v>
      </c>
      <c r="B4489" s="91" t="s">
        <v>2206</v>
      </c>
      <c r="C4489" s="91" t="s">
        <v>14351</v>
      </c>
      <c r="D4489" s="91" t="s">
        <v>68</v>
      </c>
      <c r="E4489" s="91" t="s">
        <v>14352</v>
      </c>
      <c r="F4489" s="91" t="s">
        <v>102</v>
      </c>
      <c r="G4489" s="91" t="n">
        <v>5200</v>
      </c>
      <c r="H4489" s="91"/>
      <c r="I4489" s="91"/>
      <c r="J4489" s="91"/>
      <c r="K4489" s="91"/>
      <c r="L4489" s="91"/>
      <c r="M4489" s="91" t="s">
        <v>14353</v>
      </c>
      <c r="N4489" s="99" t="n">
        <v>43410</v>
      </c>
      <c r="O4489" s="660" t="s">
        <v>14354</v>
      </c>
      <c r="P4489" s="91" t="n">
        <v>1</v>
      </c>
      <c r="Q4489" s="15" t="s">
        <v>45</v>
      </c>
    </row>
    <row r="4490" customFormat="false" ht="22.35" hidden="false" customHeight="false" outlineLevel="0" collapsed="false">
      <c r="A4490" s="91" t="s">
        <v>14355</v>
      </c>
      <c r="B4490" s="91" t="s">
        <v>14355</v>
      </c>
      <c r="C4490" s="91" t="s">
        <v>14355</v>
      </c>
      <c r="D4490" s="91" t="s">
        <v>476</v>
      </c>
      <c r="E4490" s="91" t="s">
        <v>14355</v>
      </c>
      <c r="F4490" s="91" t="s">
        <v>14355</v>
      </c>
      <c r="G4490" s="91"/>
      <c r="H4490" s="91" t="n">
        <v>41542.4</v>
      </c>
      <c r="I4490" s="91"/>
      <c r="J4490" s="91"/>
      <c r="K4490" s="91"/>
      <c r="L4490" s="91"/>
      <c r="M4490" s="91"/>
      <c r="N4490" s="91"/>
      <c r="O4490" s="660" t="s">
        <v>10478</v>
      </c>
      <c r="P4490" s="91"/>
      <c r="Q4490" s="15" t="s">
        <v>45</v>
      </c>
    </row>
    <row r="4491" customFormat="false" ht="22.35" hidden="false" customHeight="false" outlineLevel="0" collapsed="false">
      <c r="A4491" s="91" t="s">
        <v>14356</v>
      </c>
      <c r="B4491" s="91" t="s">
        <v>14356</v>
      </c>
      <c r="C4491" s="91" t="s">
        <v>14356</v>
      </c>
      <c r="D4491" s="91" t="s">
        <v>476</v>
      </c>
      <c r="E4491" s="91" t="s">
        <v>14356</v>
      </c>
      <c r="F4491" s="91" t="s">
        <v>14356</v>
      </c>
      <c r="G4491" s="91"/>
      <c r="H4491" s="91" t="n">
        <v>9662</v>
      </c>
      <c r="I4491" s="91"/>
      <c r="J4491" s="91"/>
      <c r="K4491" s="91"/>
      <c r="L4491" s="91"/>
      <c r="M4491" s="91"/>
      <c r="N4491" s="91"/>
      <c r="O4491" s="660" t="s">
        <v>10478</v>
      </c>
      <c r="P4491" s="91"/>
      <c r="Q4491" s="15" t="s">
        <v>45</v>
      </c>
    </row>
    <row r="4492" customFormat="false" ht="22.35" hidden="false" customHeight="false" outlineLevel="0" collapsed="false">
      <c r="A4492" s="15" t="s">
        <v>14357</v>
      </c>
      <c r="B4492" s="15" t="s">
        <v>14357</v>
      </c>
      <c r="C4492" s="15" t="s">
        <v>14357</v>
      </c>
      <c r="D4492" s="91" t="s">
        <v>476</v>
      </c>
      <c r="E4492" s="15" t="s">
        <v>14357</v>
      </c>
      <c r="F4492" s="15" t="s">
        <v>14357</v>
      </c>
      <c r="G4492" s="91"/>
      <c r="H4492" s="91" t="n">
        <v>4195.62</v>
      </c>
      <c r="I4492" s="91"/>
      <c r="J4492" s="91"/>
      <c r="K4492" s="91"/>
      <c r="L4492" s="91"/>
      <c r="M4492" s="91"/>
      <c r="N4492" s="91"/>
      <c r="O4492" s="660" t="s">
        <v>10478</v>
      </c>
      <c r="P4492" s="91"/>
      <c r="Q4492" s="15" t="s">
        <v>45</v>
      </c>
    </row>
    <row r="4493" customFormat="false" ht="22.35" hidden="false" customHeight="false" outlineLevel="0" collapsed="false">
      <c r="A4493" s="429" t="s">
        <v>3008</v>
      </c>
      <c r="B4493" s="91" t="s">
        <v>14358</v>
      </c>
      <c r="C4493" s="451" t="s">
        <v>14359</v>
      </c>
      <c r="D4493" s="91" t="s">
        <v>476</v>
      </c>
      <c r="E4493" s="91" t="s">
        <v>14360</v>
      </c>
      <c r="F4493" s="91" t="s">
        <v>13314</v>
      </c>
      <c r="G4493" s="91" t="n">
        <v>4000</v>
      </c>
      <c r="H4493" s="91"/>
      <c r="I4493" s="91"/>
      <c r="J4493" s="91"/>
      <c r="K4493" s="91"/>
      <c r="L4493" s="91"/>
      <c r="M4493" s="19" t="s">
        <v>14361</v>
      </c>
      <c r="N4493" s="99" t="n">
        <v>43408</v>
      </c>
      <c r="O4493" s="660" t="s">
        <v>10478</v>
      </c>
      <c r="P4493" s="91"/>
      <c r="Q4493" s="15" t="s">
        <v>45</v>
      </c>
    </row>
    <row r="4494" customFormat="false" ht="28.35" hidden="false" customHeight="false" outlineLevel="0" collapsed="false">
      <c r="A4494" s="429" t="s">
        <v>3012</v>
      </c>
      <c r="B4494" s="91" t="s">
        <v>8797</v>
      </c>
      <c r="C4494" s="19" t="s">
        <v>14362</v>
      </c>
      <c r="D4494" s="91" t="s">
        <v>53</v>
      </c>
      <c r="E4494" s="91" t="s">
        <v>14363</v>
      </c>
      <c r="F4494" s="15" t="s">
        <v>14364</v>
      </c>
      <c r="G4494" s="19" t="n">
        <v>12100</v>
      </c>
      <c r="H4494" s="91"/>
      <c r="I4494" s="91"/>
      <c r="J4494" s="91"/>
      <c r="K4494" s="91"/>
      <c r="L4494" s="91"/>
      <c r="M4494" s="19" t="s">
        <v>14365</v>
      </c>
      <c r="N4494" s="99" t="n">
        <v>43407</v>
      </c>
      <c r="O4494" s="660" t="s">
        <v>10478</v>
      </c>
      <c r="P4494" s="91"/>
      <c r="Q4494" s="15" t="s">
        <v>45</v>
      </c>
    </row>
    <row r="4495" customFormat="false" ht="79.85" hidden="false" customHeight="false" outlineLevel="0" collapsed="false">
      <c r="A4495" s="3" t="s">
        <v>34</v>
      </c>
      <c r="B4495" s="59" t="s">
        <v>1</v>
      </c>
      <c r="C4495" s="4" t="s">
        <v>35</v>
      </c>
      <c r="D4495" s="4" t="s">
        <v>3</v>
      </c>
      <c r="E4495" s="4" t="s">
        <v>1021</v>
      </c>
      <c r="F4495" s="5" t="s">
        <v>10096</v>
      </c>
      <c r="G4495" s="4" t="s">
        <v>38</v>
      </c>
      <c r="H4495" s="6" t="s">
        <v>39</v>
      </c>
      <c r="I4495" s="6"/>
      <c r="J4495" s="6"/>
      <c r="K4495" s="6" t="s">
        <v>40</v>
      </c>
      <c r="L4495" s="6"/>
      <c r="M4495" s="6" t="s">
        <v>41</v>
      </c>
      <c r="N4495" s="6" t="s">
        <v>42</v>
      </c>
      <c r="O4495" s="370" t="s">
        <v>43</v>
      </c>
      <c r="P4495" s="91"/>
      <c r="Q4495" s="15" t="s">
        <v>45</v>
      </c>
    </row>
    <row r="4496" customFormat="false" ht="15" hidden="false" customHeight="false" outlineLevel="0" collapsed="false">
      <c r="A4496" s="105" t="n">
        <v>43407</v>
      </c>
      <c r="B4496" s="777" t="s">
        <v>403</v>
      </c>
      <c r="C4496" s="84"/>
      <c r="D4496" s="84"/>
      <c r="E4496" s="820"/>
      <c r="F4496" s="821" t="n">
        <f aca="false">G4496+H4496+K4496</f>
        <v>25700</v>
      </c>
      <c r="G4496" s="822" t="n">
        <f aca="false">SUM(G4497:G4502)</f>
        <v>25700</v>
      </c>
      <c r="H4496" s="823" t="n">
        <f aca="false">SUM(H4497:H4502)</f>
        <v>0</v>
      </c>
      <c r="I4496" s="822"/>
      <c r="J4496" s="822"/>
      <c r="K4496" s="822" t="n">
        <f aca="false">SUM(K4497:K4502)</f>
        <v>0</v>
      </c>
      <c r="L4496" s="822"/>
      <c r="M4496" s="824"/>
      <c r="N4496" s="824"/>
      <c r="O4496" s="21"/>
      <c r="P4496" s="822" t="n">
        <f aca="false">SUM(P4497:P26444)</f>
        <v>28151053330446</v>
      </c>
      <c r="Q4496" s="15" t="s">
        <v>45</v>
      </c>
    </row>
    <row r="4497" customFormat="false" ht="22.35" hidden="false" customHeight="false" outlineLevel="0" collapsed="false">
      <c r="A4497" s="429" t="s">
        <v>1810</v>
      </c>
      <c r="B4497" s="91" t="s">
        <v>51</v>
      </c>
      <c r="C4497" s="91" t="s">
        <v>13605</v>
      </c>
      <c r="D4497" s="91" t="s">
        <v>14366</v>
      </c>
      <c r="E4497" s="91" t="s">
        <v>14367</v>
      </c>
      <c r="F4497" s="91" t="s">
        <v>14368</v>
      </c>
      <c r="G4497" s="91" t="n">
        <v>6200</v>
      </c>
      <c r="H4497" s="91"/>
      <c r="I4497" s="91"/>
      <c r="J4497" s="91"/>
      <c r="K4497" s="91"/>
      <c r="L4497" s="91"/>
      <c r="M4497" s="19" t="s">
        <v>14369</v>
      </c>
      <c r="N4497" s="99" t="n">
        <v>43409</v>
      </c>
      <c r="O4497" s="660" t="s">
        <v>10478</v>
      </c>
      <c r="P4497" s="91" t="n">
        <v>1</v>
      </c>
      <c r="Q4497" s="15" t="s">
        <v>45</v>
      </c>
    </row>
    <row r="4498" customFormat="false" ht="22.35" hidden="false" customHeight="false" outlineLevel="0" collapsed="false">
      <c r="A4498" s="429" t="s">
        <v>1814</v>
      </c>
      <c r="B4498" s="99" t="n">
        <v>43354</v>
      </c>
      <c r="C4498" s="91" t="s">
        <v>14370</v>
      </c>
      <c r="D4498" s="91" t="s">
        <v>8766</v>
      </c>
      <c r="E4498" s="91" t="s">
        <v>14371</v>
      </c>
      <c r="F4498" s="91" t="s">
        <v>14372</v>
      </c>
      <c r="G4498" s="91" t="n">
        <v>4900</v>
      </c>
      <c r="H4498" s="91"/>
      <c r="I4498" s="91"/>
      <c r="J4498" s="91"/>
      <c r="K4498" s="91"/>
      <c r="L4498" s="91"/>
      <c r="M4498" s="19" t="s">
        <v>14373</v>
      </c>
      <c r="N4498" s="99" t="n">
        <v>43408</v>
      </c>
      <c r="O4498" s="660" t="s">
        <v>10478</v>
      </c>
      <c r="P4498" s="91" t="n">
        <v>1</v>
      </c>
      <c r="Q4498" s="15" t="s">
        <v>45</v>
      </c>
    </row>
    <row r="4499" customFormat="false" ht="28.35" hidden="false" customHeight="false" outlineLevel="0" collapsed="false">
      <c r="A4499" s="429" t="s">
        <v>1819</v>
      </c>
      <c r="B4499" s="242" t="n">
        <v>43445</v>
      </c>
      <c r="C4499" s="91" t="n">
        <v>89999634245</v>
      </c>
      <c r="D4499" s="91" t="s">
        <v>8766</v>
      </c>
      <c r="E4499" s="91" t="s">
        <v>14374</v>
      </c>
      <c r="F4499" s="91"/>
      <c r="G4499" s="91" t="s">
        <v>949</v>
      </c>
      <c r="H4499" s="91"/>
      <c r="I4499" s="91"/>
      <c r="J4499" s="91"/>
      <c r="K4499" s="91"/>
      <c r="L4499" s="91"/>
      <c r="M4499" s="91"/>
      <c r="N4499" s="91"/>
      <c r="O4499" s="451" t="s">
        <v>14375</v>
      </c>
      <c r="P4499" s="91" t="n">
        <v>1</v>
      </c>
      <c r="Q4499" s="15" t="s">
        <v>45</v>
      </c>
    </row>
    <row r="4500" customFormat="false" ht="28.35" hidden="false" customHeight="false" outlineLevel="0" collapsed="false">
      <c r="A4500" s="429" t="s">
        <v>1673</v>
      </c>
      <c r="B4500" s="99" t="n">
        <v>43143</v>
      </c>
      <c r="C4500" s="451" t="s">
        <v>14376</v>
      </c>
      <c r="D4500" s="91" t="s">
        <v>8766</v>
      </c>
      <c r="E4500" s="91" t="s">
        <v>12405</v>
      </c>
      <c r="F4500" s="91"/>
      <c r="G4500" s="91" t="s">
        <v>5533</v>
      </c>
      <c r="H4500" s="91"/>
      <c r="I4500" s="91"/>
      <c r="J4500" s="91"/>
      <c r="K4500" s="91"/>
      <c r="L4500" s="91"/>
      <c r="M4500" s="91"/>
      <c r="N4500" s="91"/>
      <c r="O4500" s="451" t="s">
        <v>14377</v>
      </c>
      <c r="P4500" s="91"/>
      <c r="Q4500" s="15" t="s">
        <v>45</v>
      </c>
    </row>
    <row r="4501" customFormat="false" ht="22.35" hidden="false" customHeight="false" outlineLevel="0" collapsed="false">
      <c r="A4501" s="429" t="s">
        <v>1678</v>
      </c>
      <c r="B4501" s="99" t="n">
        <v>43114</v>
      </c>
      <c r="C4501" s="91" t="s">
        <v>14378</v>
      </c>
      <c r="D4501" s="91" t="s">
        <v>8766</v>
      </c>
      <c r="E4501" s="91" t="s">
        <v>14379</v>
      </c>
      <c r="F4501" s="91" t="s">
        <v>14380</v>
      </c>
      <c r="G4501" s="91" t="n">
        <v>4100</v>
      </c>
      <c r="H4501" s="91"/>
      <c r="I4501" s="91"/>
      <c r="J4501" s="91"/>
      <c r="K4501" s="91"/>
      <c r="L4501" s="91"/>
      <c r="M4501" s="19" t="s">
        <v>14381</v>
      </c>
      <c r="N4501" s="99" t="n">
        <v>43408</v>
      </c>
      <c r="O4501" s="660" t="s">
        <v>10478</v>
      </c>
      <c r="P4501" s="91"/>
      <c r="Q4501" s="15" t="s">
        <v>45</v>
      </c>
    </row>
    <row r="4502" customFormat="false" ht="55.2" hidden="false" customHeight="false" outlineLevel="0" collapsed="false">
      <c r="A4502" s="348" t="s">
        <v>1732</v>
      </c>
      <c r="B4502" s="19" t="s">
        <v>3252</v>
      </c>
      <c r="C4502" s="19" t="s">
        <v>14382</v>
      </c>
      <c r="D4502" s="91" t="s">
        <v>14383</v>
      </c>
      <c r="E4502" s="91" t="s">
        <v>14384</v>
      </c>
      <c r="F4502" s="19" t="s">
        <v>14385</v>
      </c>
      <c r="G4502" s="19" t="n">
        <v>10500</v>
      </c>
      <c r="H4502" s="97"/>
      <c r="I4502" s="97"/>
      <c r="J4502" s="97"/>
      <c r="K4502" s="97"/>
      <c r="L4502" s="97"/>
      <c r="M4502" s="19" t="s">
        <v>14386</v>
      </c>
      <c r="N4502" s="19" t="n">
        <v>6.11</v>
      </c>
      <c r="O4502" s="207" t="s">
        <v>15</v>
      </c>
      <c r="P4502" s="19" t="n">
        <v>1</v>
      </c>
      <c r="Q4502" s="15" t="s">
        <v>45</v>
      </c>
    </row>
    <row r="4503" customFormat="false" ht="79.85" hidden="false" customHeight="false" outlineLevel="0" collapsed="false">
      <c r="A4503" s="3" t="s">
        <v>34</v>
      </c>
      <c r="B4503" s="59" t="s">
        <v>1</v>
      </c>
      <c r="C4503" s="4" t="s">
        <v>35</v>
      </c>
      <c r="D4503" s="4" t="s">
        <v>3</v>
      </c>
      <c r="E4503" s="4" t="s">
        <v>1021</v>
      </c>
      <c r="F4503" s="5" t="s">
        <v>10096</v>
      </c>
      <c r="G4503" s="4" t="s">
        <v>38</v>
      </c>
      <c r="H4503" s="6" t="s">
        <v>39</v>
      </c>
      <c r="I4503" s="6"/>
      <c r="J4503" s="6"/>
      <c r="K4503" s="6" t="s">
        <v>40</v>
      </c>
      <c r="L4503" s="6"/>
      <c r="M4503" s="6" t="s">
        <v>41</v>
      </c>
      <c r="N4503" s="6" t="s">
        <v>42</v>
      </c>
      <c r="O4503" s="370" t="s">
        <v>43</v>
      </c>
      <c r="P4503" s="91"/>
      <c r="Q4503" s="15" t="s">
        <v>45</v>
      </c>
    </row>
    <row r="4504" customFormat="false" ht="15" hidden="false" customHeight="false" outlineLevel="0" collapsed="false">
      <c r="A4504" s="105" t="n">
        <v>43409</v>
      </c>
      <c r="B4504" s="777" t="s">
        <v>422</v>
      </c>
      <c r="C4504" s="84"/>
      <c r="D4504" s="84"/>
      <c r="E4504" s="820"/>
      <c r="F4504" s="821" t="n">
        <f aca="false">G4504+H4504+K4504</f>
        <v>2500</v>
      </c>
      <c r="G4504" s="822" t="n">
        <f aca="false">SUM(G4505:G4507)</f>
        <v>2500</v>
      </c>
      <c r="H4504" s="823" t="n">
        <f aca="false">SUM(H4505:H4507)</f>
        <v>0</v>
      </c>
      <c r="I4504" s="822"/>
      <c r="J4504" s="822"/>
      <c r="K4504" s="822" t="n">
        <f aca="false">SUM(K4505:K4510)</f>
        <v>0</v>
      </c>
      <c r="L4504" s="822"/>
      <c r="M4504" s="824"/>
      <c r="N4504" s="824"/>
      <c r="O4504" s="21"/>
      <c r="P4504" s="822" t="n">
        <f aca="false">SUM(P4505:P26452)</f>
        <v>14075526665221</v>
      </c>
      <c r="Q4504" s="15" t="s">
        <v>45</v>
      </c>
    </row>
    <row r="4505" customFormat="false" ht="14.9" hidden="false" customHeight="false" outlineLevel="0" collapsed="false">
      <c r="A4505" s="348" t="s">
        <v>1810</v>
      </c>
      <c r="B4505" s="91" t="n">
        <v>10.17</v>
      </c>
      <c r="C4505" s="553" t="s">
        <v>14387</v>
      </c>
      <c r="D4505" s="24" t="s">
        <v>14388</v>
      </c>
      <c r="E4505" s="91"/>
      <c r="F4505" s="91"/>
      <c r="G4505" s="91"/>
      <c r="H4505" s="91"/>
      <c r="I4505" s="91"/>
      <c r="J4505" s="91"/>
      <c r="K4505" s="91"/>
      <c r="L4505" s="91"/>
      <c r="M4505" s="91"/>
      <c r="N4505" s="91"/>
      <c r="O4505" s="137" t="s">
        <v>14389</v>
      </c>
      <c r="P4505" s="91" t="n">
        <v>1</v>
      </c>
      <c r="Q4505" s="15" t="s">
        <v>45</v>
      </c>
    </row>
    <row r="4506" customFormat="false" ht="14.9" hidden="false" customHeight="false" outlineLevel="0" collapsed="false">
      <c r="A4506" s="348" t="s">
        <v>1814</v>
      </c>
      <c r="B4506" s="91" t="s">
        <v>13802</v>
      </c>
      <c r="C4506" s="91" t="s">
        <v>14390</v>
      </c>
      <c r="D4506" s="91" t="s">
        <v>8766</v>
      </c>
      <c r="E4506" s="91" t="s">
        <v>14391</v>
      </c>
      <c r="F4506" s="91" t="s">
        <v>14392</v>
      </c>
      <c r="G4506" s="91" t="s">
        <v>1804</v>
      </c>
      <c r="H4506" s="91"/>
      <c r="I4506" s="91"/>
      <c r="J4506" s="91"/>
      <c r="K4506" s="91"/>
      <c r="L4506" s="91"/>
      <c r="M4506" s="91"/>
      <c r="O4506" s="137" t="s">
        <v>14393</v>
      </c>
      <c r="P4506" s="91" t="n">
        <v>1</v>
      </c>
      <c r="Q4506" s="15" t="s">
        <v>45</v>
      </c>
    </row>
    <row r="4507" customFormat="false" ht="23.1" hidden="false" customHeight="false" outlineLevel="0" collapsed="false">
      <c r="A4507" s="348" t="s">
        <v>1819</v>
      </c>
      <c r="B4507" s="91" t="s">
        <v>4885</v>
      </c>
      <c r="C4507" s="91" t="s">
        <v>14394</v>
      </c>
      <c r="D4507" s="91" t="s">
        <v>8766</v>
      </c>
      <c r="E4507" s="91" t="s">
        <v>14395</v>
      </c>
      <c r="F4507" s="91" t="s">
        <v>14396</v>
      </c>
      <c r="G4507" s="91" t="n">
        <v>2500</v>
      </c>
      <c r="H4507" s="91"/>
      <c r="I4507" s="91"/>
      <c r="J4507" s="91"/>
      <c r="K4507" s="91"/>
      <c r="L4507" s="91"/>
      <c r="M4507" s="19" t="s">
        <v>14397</v>
      </c>
      <c r="N4507" s="99" t="n">
        <v>43410</v>
      </c>
      <c r="O4507" s="207" t="s">
        <v>15</v>
      </c>
      <c r="P4507" s="91" t="n">
        <v>1</v>
      </c>
      <c r="Q4507" s="15" t="s">
        <v>45</v>
      </c>
    </row>
    <row r="4508" customFormat="false" ht="79.85" hidden="false" customHeight="false" outlineLevel="0" collapsed="false">
      <c r="A4508" s="3" t="s">
        <v>34</v>
      </c>
      <c r="B4508" s="59" t="s">
        <v>1</v>
      </c>
      <c r="C4508" s="4" t="s">
        <v>35</v>
      </c>
      <c r="D4508" s="4" t="s">
        <v>3</v>
      </c>
      <c r="E4508" s="4" t="s">
        <v>1021</v>
      </c>
      <c r="F4508" s="5" t="s">
        <v>10096</v>
      </c>
      <c r="G4508" s="4" t="s">
        <v>38</v>
      </c>
      <c r="H4508" s="6" t="s">
        <v>39</v>
      </c>
      <c r="I4508" s="6"/>
      <c r="J4508" s="6"/>
      <c r="K4508" s="6" t="s">
        <v>40</v>
      </c>
      <c r="L4508" s="6"/>
      <c r="M4508" s="6" t="s">
        <v>41</v>
      </c>
      <c r="N4508" s="6" t="s">
        <v>42</v>
      </c>
      <c r="O4508" s="370" t="s">
        <v>43</v>
      </c>
      <c r="P4508" s="91"/>
      <c r="Q4508" s="15" t="s">
        <v>45</v>
      </c>
    </row>
    <row r="4509" customFormat="false" ht="15" hidden="false" customHeight="false" outlineLevel="0" collapsed="false">
      <c r="A4509" s="105" t="n">
        <v>43410</v>
      </c>
      <c r="B4509" s="777" t="s">
        <v>260</v>
      </c>
      <c r="C4509" s="84"/>
      <c r="D4509" s="84"/>
      <c r="E4509" s="820"/>
      <c r="F4509" s="821" t="n">
        <f aca="false">G4509+H4509+K4509</f>
        <v>114615</v>
      </c>
      <c r="G4509" s="822" t="n">
        <f aca="false">SUM(G4510:G4542)</f>
        <v>50100</v>
      </c>
      <c r="H4509" s="823" t="n">
        <f aca="false">SUM(H4510:H4542)</f>
        <v>64515</v>
      </c>
      <c r="I4509" s="822"/>
      <c r="J4509" s="822"/>
      <c r="K4509" s="822" t="n">
        <f aca="false">SUM(K4510:K4534)</f>
        <v>0</v>
      </c>
      <c r="L4509" s="822"/>
      <c r="M4509" s="824"/>
      <c r="N4509" s="824"/>
      <c r="O4509" s="21"/>
      <c r="P4509" s="822" t="n">
        <f aca="false">SUM(P4510:P26457)</f>
        <v>7037763332609</v>
      </c>
      <c r="Q4509" s="15" t="s">
        <v>45</v>
      </c>
    </row>
    <row r="4510" customFormat="false" ht="23.1" hidden="false" customHeight="false" outlineLevel="0" collapsed="false">
      <c r="A4510" s="348" t="s">
        <v>1810</v>
      </c>
      <c r="B4510" s="91" t="s">
        <v>14398</v>
      </c>
      <c r="C4510" s="91" t="s">
        <v>14399</v>
      </c>
      <c r="D4510" s="91" t="s">
        <v>8766</v>
      </c>
      <c r="E4510" s="91" t="s">
        <v>14400</v>
      </c>
      <c r="F4510" s="91" t="s">
        <v>14401</v>
      </c>
      <c r="G4510" s="91" t="n">
        <v>3700</v>
      </c>
      <c r="H4510" s="91"/>
      <c r="I4510" s="91"/>
      <c r="J4510" s="91"/>
      <c r="K4510" s="91"/>
      <c r="L4510" s="91"/>
      <c r="M4510" s="19" t="s">
        <v>14402</v>
      </c>
      <c r="N4510" s="242" t="n">
        <v>43411</v>
      </c>
      <c r="O4510" s="207" t="s">
        <v>15</v>
      </c>
      <c r="P4510" s="91" t="n">
        <v>1</v>
      </c>
      <c r="Q4510" s="15" t="s">
        <v>45</v>
      </c>
    </row>
    <row r="4511" customFormat="false" ht="23.1" hidden="false" customHeight="false" outlineLevel="0" collapsed="false">
      <c r="A4511" s="348" t="s">
        <v>1814</v>
      </c>
      <c r="B4511" s="108" t="n">
        <v>0.418055555555556</v>
      </c>
      <c r="C4511" s="91" t="s">
        <v>14403</v>
      </c>
      <c r="D4511" s="91" t="s">
        <v>110</v>
      </c>
      <c r="E4511" s="91" t="s">
        <v>14404</v>
      </c>
      <c r="F4511" s="91" t="s">
        <v>14405</v>
      </c>
      <c r="G4511" s="91" t="n">
        <v>8600</v>
      </c>
      <c r="H4511" s="91"/>
      <c r="I4511" s="91"/>
      <c r="J4511" s="91"/>
      <c r="K4511" s="91"/>
      <c r="L4511" s="100"/>
      <c r="M4511" s="24" t="s">
        <v>14406</v>
      </c>
      <c r="N4511" s="99" t="n">
        <v>43412</v>
      </c>
      <c r="O4511" s="207" t="s">
        <v>15</v>
      </c>
      <c r="P4511" s="91" t="n">
        <v>1</v>
      </c>
      <c r="Q4511" s="15" t="s">
        <v>45</v>
      </c>
    </row>
    <row r="4512" customFormat="false" ht="28.35" hidden="false" customHeight="false" outlineLevel="0" collapsed="false">
      <c r="A4512" s="348" t="s">
        <v>1819</v>
      </c>
      <c r="B4512" s="91" t="s">
        <v>113</v>
      </c>
      <c r="C4512" s="91" t="s">
        <v>14407</v>
      </c>
      <c r="D4512" s="91" t="s">
        <v>8766</v>
      </c>
      <c r="E4512" s="91" t="s">
        <v>14408</v>
      </c>
      <c r="F4512" s="91" t="s">
        <v>5388</v>
      </c>
      <c r="G4512" s="91" t="n">
        <v>1800</v>
      </c>
      <c r="H4512" s="91"/>
      <c r="I4512" s="91"/>
      <c r="J4512" s="91"/>
      <c r="K4512" s="91"/>
      <c r="L4512" s="91"/>
      <c r="M4512" s="19" t="s">
        <v>14409</v>
      </c>
      <c r="N4512" s="99" t="n">
        <v>43410</v>
      </c>
      <c r="O4512" s="207" t="s">
        <v>15</v>
      </c>
      <c r="P4512" s="91" t="n">
        <v>1</v>
      </c>
      <c r="Q4512" s="15" t="s">
        <v>45</v>
      </c>
    </row>
    <row r="4513" customFormat="false" ht="28.35" hidden="false" customHeight="false" outlineLevel="0" collapsed="false">
      <c r="A4513" s="348" t="s">
        <v>1673</v>
      </c>
      <c r="B4513" s="91" t="s">
        <v>4057</v>
      </c>
      <c r="C4513" s="440" t="s">
        <v>14410</v>
      </c>
      <c r="D4513" s="91" t="s">
        <v>476</v>
      </c>
      <c r="E4513" s="91" t="s">
        <v>14411</v>
      </c>
      <c r="F4513" s="91" t="s">
        <v>14412</v>
      </c>
      <c r="G4513" s="91" t="s">
        <v>248</v>
      </c>
      <c r="H4513" s="91"/>
      <c r="I4513" s="91"/>
      <c r="J4513" s="91"/>
      <c r="K4513" s="91"/>
      <c r="L4513" s="91"/>
      <c r="M4513" s="91"/>
      <c r="N4513" s="91"/>
      <c r="O4513" s="137" t="s">
        <v>14413</v>
      </c>
      <c r="P4513" s="91" t="n">
        <v>1</v>
      </c>
      <c r="Q4513" s="15" t="s">
        <v>45</v>
      </c>
    </row>
    <row r="4514" customFormat="false" ht="14.9" hidden="false" customHeight="false" outlineLevel="0" collapsed="false">
      <c r="A4514" s="348" t="s">
        <v>1678</v>
      </c>
      <c r="B4514" s="108" t="n">
        <v>0.4625</v>
      </c>
      <c r="C4514" s="91" t="n">
        <v>89251306782</v>
      </c>
      <c r="D4514" s="91" t="s">
        <v>47</v>
      </c>
      <c r="E4514" s="91" t="s">
        <v>14414</v>
      </c>
      <c r="F4514" s="91" t="s">
        <v>14415</v>
      </c>
      <c r="G4514" s="91" t="s">
        <v>1713</v>
      </c>
      <c r="H4514" s="91"/>
      <c r="I4514" s="91"/>
      <c r="J4514" s="91"/>
      <c r="K4514" s="91"/>
      <c r="L4514" s="91"/>
      <c r="M4514" s="91"/>
      <c r="N4514" s="91"/>
      <c r="O4514" s="91"/>
      <c r="P4514" s="91" t="n">
        <v>1</v>
      </c>
      <c r="Q4514" s="15" t="s">
        <v>45</v>
      </c>
    </row>
    <row r="4515" customFormat="false" ht="28.35" hidden="false" customHeight="false" outlineLevel="0" collapsed="false">
      <c r="A4515" s="91" t="s">
        <v>14416</v>
      </c>
      <c r="B4515" s="91" t="s">
        <v>14416</v>
      </c>
      <c r="C4515" s="91" t="s">
        <v>14416</v>
      </c>
      <c r="D4515" s="91" t="s">
        <v>476</v>
      </c>
      <c r="E4515" s="91" t="s">
        <v>14416</v>
      </c>
      <c r="F4515" s="91" t="s">
        <v>14417</v>
      </c>
      <c r="G4515" s="91"/>
      <c r="H4515" s="91" t="n">
        <v>8000</v>
      </c>
      <c r="I4515" s="91"/>
      <c r="J4515" s="91"/>
      <c r="K4515" s="91"/>
      <c r="L4515" s="100"/>
      <c r="M4515" s="24" t="s">
        <v>14418</v>
      </c>
      <c r="N4515" s="91" t="s">
        <v>14419</v>
      </c>
      <c r="O4515" s="207" t="s">
        <v>15</v>
      </c>
      <c r="P4515" s="91" t="n">
        <v>1</v>
      </c>
      <c r="Q4515" s="15" t="s">
        <v>45</v>
      </c>
    </row>
    <row r="4516" customFormat="false" ht="28.35" hidden="false" customHeight="false" outlineLevel="0" collapsed="false">
      <c r="A4516" s="91" t="s">
        <v>14420</v>
      </c>
      <c r="B4516" s="91" t="s">
        <v>14420</v>
      </c>
      <c r="C4516" s="91" t="s">
        <v>14420</v>
      </c>
      <c r="D4516" s="91" t="s">
        <v>476</v>
      </c>
      <c r="E4516" s="91" t="s">
        <v>14420</v>
      </c>
      <c r="F4516" s="91" t="s">
        <v>14420</v>
      </c>
      <c r="G4516" s="91"/>
      <c r="H4516" s="91" t="n">
        <v>7000</v>
      </c>
      <c r="I4516" s="91"/>
      <c r="J4516" s="91"/>
      <c r="K4516" s="91"/>
      <c r="L4516" s="100"/>
      <c r="M4516" s="24" t="s">
        <v>14421</v>
      </c>
      <c r="N4516" s="91" t="s">
        <v>14419</v>
      </c>
      <c r="O4516" s="207" t="s">
        <v>15</v>
      </c>
      <c r="P4516" s="91" t="n">
        <v>1</v>
      </c>
      <c r="Q4516" s="15" t="s">
        <v>45</v>
      </c>
    </row>
    <row r="4517" customFormat="false" ht="14.9" hidden="false" customHeight="false" outlineLevel="0" collapsed="false">
      <c r="A4517" s="348" t="s">
        <v>1732</v>
      </c>
      <c r="B4517" s="108" t="n">
        <v>0.471527777777778</v>
      </c>
      <c r="C4517" s="440" t="s">
        <v>14422</v>
      </c>
      <c r="D4517" s="91" t="s">
        <v>110</v>
      </c>
      <c r="E4517" s="91"/>
      <c r="F4517" s="91"/>
      <c r="G4517" s="91"/>
      <c r="H4517" s="91"/>
      <c r="I4517" s="91"/>
      <c r="J4517" s="91"/>
      <c r="K4517" s="91"/>
      <c r="L4517" s="91"/>
      <c r="M4517" s="91"/>
      <c r="N4517" s="91"/>
      <c r="O4517" s="402" t="s">
        <v>771</v>
      </c>
      <c r="P4517" s="91" t="n">
        <v>1</v>
      </c>
      <c r="Q4517" s="15" t="s">
        <v>45</v>
      </c>
    </row>
    <row r="4518" customFormat="false" ht="131.3" hidden="false" customHeight="false" outlineLevel="0" collapsed="false">
      <c r="A4518" s="348" t="s">
        <v>1833</v>
      </c>
      <c r="B4518" s="91"/>
      <c r="C4518" s="859" t="s">
        <v>14423</v>
      </c>
      <c r="D4518" s="91" t="s">
        <v>476</v>
      </c>
      <c r="E4518" s="860" t="s">
        <v>14424</v>
      </c>
      <c r="F4518" s="91" t="s">
        <v>14425</v>
      </c>
      <c r="G4518" s="91" t="s">
        <v>134</v>
      </c>
      <c r="H4518" s="91"/>
      <c r="I4518" s="91"/>
      <c r="J4518" s="91"/>
      <c r="K4518" s="91"/>
      <c r="L4518" s="91"/>
      <c r="M4518" s="91"/>
      <c r="N4518" s="91"/>
      <c r="O4518" s="861" t="s">
        <v>14426</v>
      </c>
      <c r="P4518" s="797" t="s">
        <v>12405</v>
      </c>
      <c r="Q4518" s="15" t="s">
        <v>45</v>
      </c>
    </row>
    <row r="4519" customFormat="false" ht="23.1" hidden="false" customHeight="false" outlineLevel="0" collapsed="false">
      <c r="A4519" s="348" t="s">
        <v>1839</v>
      </c>
      <c r="B4519" s="91" t="s">
        <v>589</v>
      </c>
      <c r="C4519" s="91" t="n">
        <v>79267645870</v>
      </c>
      <c r="D4519" s="91" t="s">
        <v>9160</v>
      </c>
      <c r="E4519" s="91" t="s">
        <v>14427</v>
      </c>
      <c r="F4519" s="91" t="s">
        <v>12529</v>
      </c>
      <c r="G4519" s="91" t="n">
        <v>4200</v>
      </c>
      <c r="H4519" s="91"/>
      <c r="I4519" s="91"/>
      <c r="J4519" s="91"/>
      <c r="K4519" s="91"/>
      <c r="L4519" s="91"/>
      <c r="M4519" s="19" t="s">
        <v>14428</v>
      </c>
      <c r="N4519" s="99" t="n">
        <v>43411</v>
      </c>
      <c r="O4519" s="207" t="s">
        <v>15</v>
      </c>
      <c r="P4519" s="91" t="n">
        <v>1</v>
      </c>
      <c r="Q4519" s="15" t="s">
        <v>45</v>
      </c>
    </row>
    <row r="4520" customFormat="false" ht="14.9" hidden="false" customHeight="false" outlineLevel="0" collapsed="false">
      <c r="A4520" s="348" t="s">
        <v>1839</v>
      </c>
      <c r="B4520" s="108" t="n">
        <v>0.486111111111111</v>
      </c>
      <c r="C4520" s="440" t="s">
        <v>14429</v>
      </c>
      <c r="D4520" s="91" t="s">
        <v>110</v>
      </c>
      <c r="E4520" s="91"/>
      <c r="F4520" s="91" t="s">
        <v>14430</v>
      </c>
      <c r="G4520" s="91"/>
      <c r="H4520" s="91"/>
      <c r="I4520" s="91"/>
      <c r="J4520" s="91"/>
      <c r="K4520" s="91"/>
      <c r="L4520" s="91"/>
      <c r="M4520" s="91"/>
      <c r="N4520" s="91"/>
      <c r="O4520" s="91" t="s">
        <v>4201</v>
      </c>
      <c r="P4520" s="91" t="n">
        <v>1</v>
      </c>
      <c r="Q4520" s="15" t="s">
        <v>45</v>
      </c>
    </row>
    <row r="4521" customFormat="false" ht="23.1" hidden="false" customHeight="false" outlineLevel="0" collapsed="false">
      <c r="A4521" s="348" t="s">
        <v>1746</v>
      </c>
      <c r="B4521" s="108" t="n">
        <v>0.493055555555556</v>
      </c>
      <c r="C4521" s="91" t="s">
        <v>14431</v>
      </c>
      <c r="D4521" s="91" t="s">
        <v>110</v>
      </c>
      <c r="E4521" s="91" t="s">
        <v>3739</v>
      </c>
      <c r="F4521" s="91" t="s">
        <v>14432</v>
      </c>
      <c r="G4521" s="91" t="n">
        <v>5200</v>
      </c>
      <c r="H4521" s="91"/>
      <c r="I4521" s="91"/>
      <c r="J4521" s="91"/>
      <c r="K4521" s="91"/>
      <c r="L4521" s="100"/>
      <c r="M4521" s="24" t="s">
        <v>14433</v>
      </c>
      <c r="N4521" s="99" t="n">
        <v>43410</v>
      </c>
      <c r="O4521" s="207" t="s">
        <v>15</v>
      </c>
      <c r="P4521" s="91" t="n">
        <v>1</v>
      </c>
      <c r="Q4521" s="15" t="s">
        <v>45</v>
      </c>
    </row>
    <row r="4522" customFormat="false" ht="28.35" hidden="false" customHeight="false" outlineLevel="0" collapsed="false">
      <c r="A4522" s="348" t="s">
        <v>1696</v>
      </c>
      <c r="B4522" s="108" t="n">
        <v>0.5</v>
      </c>
      <c r="C4522" s="91" t="s">
        <v>14434</v>
      </c>
      <c r="D4522" s="91" t="s">
        <v>476</v>
      </c>
      <c r="E4522" s="91" t="s">
        <v>14435</v>
      </c>
      <c r="F4522" s="91" t="s">
        <v>14436</v>
      </c>
      <c r="G4522" s="91" t="s">
        <v>4061</v>
      </c>
      <c r="H4522" s="91"/>
      <c r="I4522" s="91"/>
      <c r="J4522" s="91"/>
      <c r="K4522" s="91"/>
      <c r="L4522" s="91"/>
      <c r="M4522" s="91"/>
      <c r="N4522" s="91"/>
      <c r="O4522" s="137" t="s">
        <v>14437</v>
      </c>
      <c r="P4522" s="91"/>
      <c r="Q4522" s="15" t="s">
        <v>45</v>
      </c>
    </row>
    <row r="4523" customFormat="false" ht="28.35" hidden="false" customHeight="false" outlineLevel="0" collapsed="false">
      <c r="A4523" s="348" t="s">
        <v>1758</v>
      </c>
      <c r="B4523" s="99" t="n">
        <v>43355</v>
      </c>
      <c r="C4523" s="91" t="s">
        <v>14438</v>
      </c>
      <c r="D4523" s="91" t="s">
        <v>8766</v>
      </c>
      <c r="E4523" s="91" t="s">
        <v>14439</v>
      </c>
      <c r="F4523" s="91" t="s">
        <v>14440</v>
      </c>
      <c r="G4523" s="91" t="n">
        <v>12000</v>
      </c>
      <c r="H4523" s="91"/>
      <c r="I4523" s="91"/>
      <c r="J4523" s="91"/>
      <c r="K4523" s="91"/>
      <c r="L4523" s="91"/>
      <c r="M4523" s="19" t="s">
        <v>14441</v>
      </c>
      <c r="N4523" s="99" t="n">
        <v>43411</v>
      </c>
      <c r="O4523" s="207" t="s">
        <v>15</v>
      </c>
      <c r="P4523" s="91" t="n">
        <v>1</v>
      </c>
      <c r="Q4523" s="15" t="s">
        <v>45</v>
      </c>
    </row>
    <row r="4524" customFormat="false" ht="28.35" hidden="false" customHeight="false" outlineLevel="0" collapsed="false">
      <c r="A4524" s="91" t="s">
        <v>14442</v>
      </c>
      <c r="B4524" s="91" t="s">
        <v>14442</v>
      </c>
      <c r="C4524" s="91" t="s">
        <v>14442</v>
      </c>
      <c r="D4524" s="91" t="s">
        <v>11567</v>
      </c>
      <c r="E4524" s="91" t="s">
        <v>14442</v>
      </c>
      <c r="F4524" s="91" t="s">
        <v>14442</v>
      </c>
      <c r="G4524" s="91"/>
      <c r="H4524" s="91" t="n">
        <v>7850</v>
      </c>
      <c r="I4524" s="91"/>
      <c r="J4524" s="91"/>
      <c r="K4524" s="91"/>
      <c r="L4524" s="91"/>
      <c r="M4524" s="91" t="s">
        <v>14442</v>
      </c>
      <c r="N4524" s="91"/>
      <c r="O4524" s="207" t="s">
        <v>15</v>
      </c>
      <c r="P4524" s="91" t="n">
        <v>1</v>
      </c>
      <c r="Q4524" s="15" t="s">
        <v>45</v>
      </c>
    </row>
    <row r="4525" customFormat="false" ht="28.35" hidden="false" customHeight="false" outlineLevel="0" collapsed="false">
      <c r="A4525" s="348" t="s">
        <v>14443</v>
      </c>
      <c r="B4525" s="91" t="s">
        <v>10441</v>
      </c>
      <c r="C4525" s="349" t="s">
        <v>14444</v>
      </c>
      <c r="D4525" s="91" t="s">
        <v>476</v>
      </c>
      <c r="E4525" s="91" t="s">
        <v>14445</v>
      </c>
      <c r="F4525" s="91" t="s">
        <v>14446</v>
      </c>
      <c r="G4525" s="91"/>
      <c r="H4525" s="24" t="s">
        <v>3931</v>
      </c>
      <c r="I4525" s="100"/>
      <c r="J4525" s="100"/>
      <c r="K4525" s="91"/>
      <c r="L4525" s="91"/>
      <c r="M4525" s="91"/>
      <c r="N4525" s="91"/>
      <c r="O4525" s="317" t="s">
        <v>14447</v>
      </c>
      <c r="P4525" s="91" t="n">
        <v>1</v>
      </c>
      <c r="Q4525" s="15" t="s">
        <v>45</v>
      </c>
    </row>
    <row r="4526" customFormat="false" ht="23.1" hidden="false" customHeight="false" outlineLevel="0" collapsed="false">
      <c r="A4526" s="348" t="s">
        <v>1765</v>
      </c>
      <c r="B4526" s="108" t="n">
        <v>0.533333333333333</v>
      </c>
      <c r="C4526" s="91" t="s">
        <v>14448</v>
      </c>
      <c r="D4526" s="91" t="s">
        <v>476</v>
      </c>
      <c r="E4526" s="91" t="s">
        <v>14449</v>
      </c>
      <c r="F4526" s="91" t="s">
        <v>14450</v>
      </c>
      <c r="G4526" s="91" t="s">
        <v>8180</v>
      </c>
      <c r="H4526" s="91"/>
      <c r="I4526" s="91"/>
      <c r="J4526" s="91"/>
      <c r="K4526" s="91"/>
      <c r="L4526" s="91"/>
      <c r="M4526" s="91"/>
      <c r="N4526" s="91"/>
      <c r="O4526" s="862" t="s">
        <v>14451</v>
      </c>
      <c r="P4526" s="91" t="n">
        <v>1</v>
      </c>
      <c r="Q4526" s="15" t="s">
        <v>45</v>
      </c>
    </row>
    <row r="4527" customFormat="false" ht="28.35" hidden="false" customHeight="false" outlineLevel="0" collapsed="false">
      <c r="A4527" s="348" t="s">
        <v>4300</v>
      </c>
      <c r="B4527" s="108" t="n">
        <v>0.541666666666667</v>
      </c>
      <c r="C4527" s="91" t="s">
        <v>14452</v>
      </c>
      <c r="D4527" s="91" t="s">
        <v>110</v>
      </c>
      <c r="E4527" s="91" t="s">
        <v>14453</v>
      </c>
      <c r="F4527" s="91" t="s">
        <v>14454</v>
      </c>
      <c r="G4527" s="91" t="s">
        <v>1173</v>
      </c>
      <c r="H4527" s="91"/>
      <c r="I4527" s="91"/>
      <c r="J4527" s="91"/>
      <c r="K4527" s="91"/>
      <c r="L4527" s="91"/>
      <c r="M4527" s="91"/>
      <c r="N4527" s="91"/>
      <c r="O4527" s="451" t="s">
        <v>14455</v>
      </c>
      <c r="P4527" s="91" t="n">
        <v>1</v>
      </c>
      <c r="Q4527" s="15" t="s">
        <v>45</v>
      </c>
    </row>
    <row r="4528" customFormat="false" ht="14.9" hidden="false" customHeight="false" outlineLevel="0" collapsed="false">
      <c r="A4528" s="348" t="s">
        <v>4304</v>
      </c>
      <c r="B4528" s="99" t="n">
        <v>43264</v>
      </c>
      <c r="C4528" s="91" t="s">
        <v>14456</v>
      </c>
      <c r="D4528" s="91" t="s">
        <v>476</v>
      </c>
      <c r="E4528" s="91" t="s">
        <v>14457</v>
      </c>
      <c r="F4528" s="91"/>
      <c r="G4528" s="91" t="s">
        <v>4928</v>
      </c>
      <c r="H4528" s="91"/>
      <c r="I4528" s="91"/>
      <c r="J4528" s="91"/>
      <c r="K4528" s="91"/>
      <c r="L4528" s="91"/>
      <c r="M4528" s="91"/>
      <c r="N4528" s="91"/>
      <c r="O4528" s="451" t="s">
        <v>14458</v>
      </c>
      <c r="P4528" s="91" t="n">
        <v>1</v>
      </c>
      <c r="Q4528" s="15" t="s">
        <v>45</v>
      </c>
    </row>
    <row r="4529" customFormat="false" ht="41.75" hidden="false" customHeight="false" outlineLevel="0" collapsed="false">
      <c r="A4529" s="91" t="s">
        <v>14355</v>
      </c>
      <c r="B4529" s="91" t="s">
        <v>14355</v>
      </c>
      <c r="C4529" s="91" t="s">
        <v>14355</v>
      </c>
      <c r="D4529" s="91" t="s">
        <v>476</v>
      </c>
      <c r="E4529" s="91" t="s">
        <v>14355</v>
      </c>
      <c r="F4529" s="91" t="s">
        <v>14355</v>
      </c>
      <c r="G4529" s="91"/>
      <c r="H4529" s="91" t="n">
        <v>41665</v>
      </c>
      <c r="I4529" s="91"/>
      <c r="J4529" s="91"/>
      <c r="K4529" s="91"/>
      <c r="L4529" s="91"/>
      <c r="M4529" s="91" t="s">
        <v>14355</v>
      </c>
      <c r="N4529" s="91" t="s">
        <v>14355</v>
      </c>
      <c r="O4529" s="207" t="s">
        <v>15</v>
      </c>
      <c r="P4529" s="91" t="n">
        <v>1</v>
      </c>
      <c r="Q4529" s="15" t="s">
        <v>45</v>
      </c>
    </row>
    <row r="4530" customFormat="false" ht="14.9" hidden="false" customHeight="false" outlineLevel="0" collapsed="false">
      <c r="A4530" s="348" t="s">
        <v>4304</v>
      </c>
      <c r="B4530" s="108" t="n">
        <v>0.604166666666667</v>
      </c>
      <c r="C4530" s="799" t="s">
        <v>14459</v>
      </c>
      <c r="D4530" s="91"/>
      <c r="E4530" s="91"/>
      <c r="F4530" s="91"/>
      <c r="G4530" s="91"/>
      <c r="H4530" s="91"/>
      <c r="I4530" s="91"/>
      <c r="J4530" s="91"/>
      <c r="K4530" s="91"/>
      <c r="L4530" s="91"/>
      <c r="M4530" s="91"/>
      <c r="N4530" s="91"/>
      <c r="O4530" s="451" t="s">
        <v>14460</v>
      </c>
      <c r="P4530" s="91" t="n">
        <v>1</v>
      </c>
      <c r="Q4530" s="15" t="s">
        <v>45</v>
      </c>
    </row>
    <row r="4531" customFormat="false" ht="23.1" hidden="false" customHeight="false" outlineLevel="0" collapsed="false">
      <c r="A4531" s="348" t="s">
        <v>4309</v>
      </c>
      <c r="B4531" s="108" t="n">
        <v>0.609027777777778</v>
      </c>
      <c r="C4531" s="863" t="s">
        <v>14461</v>
      </c>
      <c r="D4531" s="91" t="s">
        <v>110</v>
      </c>
      <c r="E4531" s="91" t="s">
        <v>1569</v>
      </c>
      <c r="F4531" s="91" t="s">
        <v>14462</v>
      </c>
      <c r="G4531" s="91" t="n">
        <v>3500</v>
      </c>
      <c r="H4531" s="91"/>
      <c r="I4531" s="91"/>
      <c r="J4531" s="91"/>
      <c r="K4531" s="91"/>
      <c r="L4531" s="100"/>
      <c r="M4531" s="24" t="s">
        <v>14463</v>
      </c>
      <c r="N4531" s="99" t="n">
        <v>43412</v>
      </c>
      <c r="O4531" s="207" t="s">
        <v>15</v>
      </c>
      <c r="P4531" s="91" t="n">
        <v>1</v>
      </c>
      <c r="Q4531" s="15" t="s">
        <v>45</v>
      </c>
    </row>
    <row r="4532" customFormat="false" ht="23.1" hidden="false" customHeight="false" outlineLevel="0" collapsed="false">
      <c r="A4532" s="348" t="s">
        <v>1781</v>
      </c>
      <c r="B4532" s="91" t="s">
        <v>895</v>
      </c>
      <c r="C4532" s="91" t="s">
        <v>14464</v>
      </c>
      <c r="D4532" s="91" t="s">
        <v>9160</v>
      </c>
      <c r="E4532" s="91" t="s">
        <v>14465</v>
      </c>
      <c r="F4532" s="91" t="s">
        <v>14466</v>
      </c>
      <c r="G4532" s="91" t="n">
        <v>2800</v>
      </c>
      <c r="H4532" s="91"/>
      <c r="I4532" s="91"/>
      <c r="J4532" s="91"/>
      <c r="K4532" s="91"/>
      <c r="L4532" s="91"/>
      <c r="M4532" s="19" t="s">
        <v>14467</v>
      </c>
      <c r="N4532" s="99" t="n">
        <v>43411</v>
      </c>
      <c r="O4532" s="207" t="s">
        <v>15</v>
      </c>
      <c r="P4532" s="91" t="n">
        <v>1</v>
      </c>
      <c r="Q4532" s="15" t="s">
        <v>45</v>
      </c>
    </row>
    <row r="4533" customFormat="false" ht="23.1" hidden="false" customHeight="false" outlineLevel="0" collapsed="false">
      <c r="A4533" s="348" t="s">
        <v>1914</v>
      </c>
      <c r="B4533" s="108" t="n">
        <v>0.636805555555555</v>
      </c>
      <c r="C4533" s="440" t="s">
        <v>14468</v>
      </c>
      <c r="D4533" s="91" t="s">
        <v>110</v>
      </c>
      <c r="E4533" s="91" t="s">
        <v>129</v>
      </c>
      <c r="F4533" s="91" t="s">
        <v>5732</v>
      </c>
      <c r="G4533" s="91" t="n">
        <v>4500</v>
      </c>
      <c r="I4533" s="100"/>
      <c r="J4533" s="100"/>
      <c r="K4533" s="91"/>
      <c r="L4533" s="100"/>
      <c r="M4533" s="24" t="s">
        <v>14469</v>
      </c>
      <c r="N4533" s="99" t="n">
        <v>43411</v>
      </c>
      <c r="O4533" s="207" t="s">
        <v>15</v>
      </c>
      <c r="P4533" s="91" t="n">
        <v>1</v>
      </c>
      <c r="Q4533" s="15" t="s">
        <v>45</v>
      </c>
    </row>
    <row r="4534" customFormat="false" ht="14.9" hidden="false" customHeight="false" outlineLevel="0" collapsed="false">
      <c r="A4534" s="91" t="s">
        <v>14470</v>
      </c>
      <c r="B4534" s="91" t="s">
        <v>14470</v>
      </c>
      <c r="C4534" s="91" t="s">
        <v>14470</v>
      </c>
      <c r="D4534" s="91"/>
      <c r="E4534" s="91" t="s">
        <v>14470</v>
      </c>
      <c r="F4534" s="91" t="s">
        <v>14470</v>
      </c>
      <c r="G4534" s="91"/>
      <c r="H4534" s="91" t="s">
        <v>14471</v>
      </c>
      <c r="I4534" s="91"/>
      <c r="J4534" s="91"/>
      <c r="K4534" s="91"/>
      <c r="L4534" s="91"/>
      <c r="M4534" s="91"/>
      <c r="N4534" s="91"/>
      <c r="O4534" s="864" t="s">
        <v>14472</v>
      </c>
      <c r="P4534" s="91" t="n">
        <v>1</v>
      </c>
      <c r="Q4534" s="15" t="s">
        <v>45</v>
      </c>
    </row>
    <row r="4535" customFormat="false" ht="66.4" hidden="false" customHeight="false" outlineLevel="0" collapsed="false">
      <c r="A4535" s="348" t="s">
        <v>1917</v>
      </c>
      <c r="B4535" s="91" t="s">
        <v>14473</v>
      </c>
      <c r="C4535" s="91" t="s">
        <v>14474</v>
      </c>
      <c r="D4535" s="91" t="s">
        <v>476</v>
      </c>
      <c r="E4535" s="91" t="s">
        <v>14475</v>
      </c>
      <c r="F4535" s="91"/>
      <c r="G4535" s="91" t="s">
        <v>248</v>
      </c>
      <c r="H4535" s="91"/>
      <c r="I4535" s="91"/>
      <c r="J4535" s="91"/>
      <c r="K4535" s="91"/>
      <c r="L4535" s="91"/>
      <c r="M4535" s="91"/>
      <c r="N4535" s="91"/>
      <c r="O4535" s="615" t="s">
        <v>14476</v>
      </c>
      <c r="P4535" s="91" t="n">
        <v>1</v>
      </c>
      <c r="Q4535" s="15" t="s">
        <v>45</v>
      </c>
    </row>
    <row r="4536" customFormat="false" ht="28.35" hidden="false" customHeight="false" outlineLevel="0" collapsed="false">
      <c r="A4536" s="348" t="s">
        <v>3008</v>
      </c>
      <c r="B4536" s="91" t="s">
        <v>810</v>
      </c>
      <c r="C4536" s="91" t="s">
        <v>14477</v>
      </c>
      <c r="D4536" s="91" t="s">
        <v>8766</v>
      </c>
      <c r="E4536" s="91" t="s">
        <v>14478</v>
      </c>
      <c r="F4536" s="91" t="s">
        <v>14479</v>
      </c>
      <c r="G4536" s="91" t="n">
        <v>2300</v>
      </c>
      <c r="H4536" s="91"/>
      <c r="I4536" s="91"/>
      <c r="J4536" s="91"/>
      <c r="K4536" s="91"/>
      <c r="L4536" s="91"/>
      <c r="M4536" s="19" t="s">
        <v>14480</v>
      </c>
      <c r="N4536" s="99" t="n">
        <v>43410</v>
      </c>
      <c r="O4536" s="207" t="s">
        <v>15</v>
      </c>
      <c r="P4536" s="91"/>
      <c r="Q4536" s="15" t="s">
        <v>45</v>
      </c>
    </row>
    <row r="4537" customFormat="false" ht="50.7" hidden="false" customHeight="false" outlineLevel="0" collapsed="false">
      <c r="A4537" s="348" t="s">
        <v>3012</v>
      </c>
      <c r="B4537" s="91" t="s">
        <v>73</v>
      </c>
      <c r="C4537" s="91" t="s">
        <v>14481</v>
      </c>
      <c r="D4537" s="91" t="s">
        <v>8766</v>
      </c>
      <c r="E4537" s="91"/>
      <c r="F4537" s="91"/>
      <c r="G4537" s="91"/>
      <c r="H4537" s="91"/>
      <c r="I4537" s="91"/>
      <c r="J4537" s="91"/>
      <c r="K4537" s="91"/>
      <c r="L4537" s="91"/>
      <c r="M4537" s="91"/>
      <c r="N4537" s="91"/>
      <c r="O4537" s="426" t="s">
        <v>14482</v>
      </c>
      <c r="P4537" s="91" t="n">
        <v>1</v>
      </c>
      <c r="Q4537" s="15" t="s">
        <v>45</v>
      </c>
    </row>
    <row r="4538" customFormat="false" ht="14.9" hidden="false" customHeight="false" outlineLevel="0" collapsed="false">
      <c r="A4538" s="348" t="s">
        <v>1798</v>
      </c>
      <c r="C4538" s="15" t="n">
        <v>84956171366</v>
      </c>
      <c r="D4538" s="91" t="s">
        <v>476</v>
      </c>
      <c r="E4538" s="19" t="s">
        <v>14483</v>
      </c>
      <c r="F4538" s="97"/>
      <c r="G4538" s="97"/>
      <c r="H4538" s="97"/>
      <c r="I4538" s="97"/>
      <c r="J4538" s="97"/>
      <c r="K4538" s="97"/>
      <c r="L4538" s="97"/>
      <c r="M4538" s="97"/>
      <c r="N4538" s="97"/>
      <c r="O4538" s="471" t="s">
        <v>14484</v>
      </c>
      <c r="Q4538" s="15" t="s">
        <v>45</v>
      </c>
    </row>
    <row r="4539" customFormat="false" ht="14.9" hidden="false" customHeight="false" outlineLevel="0" collapsed="false">
      <c r="A4539" s="348" t="s">
        <v>5344</v>
      </c>
      <c r="B4539" s="91"/>
      <c r="C4539" s="91" t="s">
        <v>14485</v>
      </c>
      <c r="D4539" s="91" t="s">
        <v>476</v>
      </c>
      <c r="E4539" s="91" t="s">
        <v>14486</v>
      </c>
      <c r="F4539" s="91"/>
      <c r="G4539" s="91" t="s">
        <v>8180</v>
      </c>
      <c r="H4539" s="91"/>
      <c r="I4539" s="91"/>
      <c r="J4539" s="91"/>
      <c r="K4539" s="91"/>
      <c r="L4539" s="91"/>
      <c r="M4539" s="91"/>
      <c r="N4539" s="91"/>
      <c r="O4539" s="137" t="s">
        <v>14487</v>
      </c>
      <c r="P4539" s="91"/>
      <c r="Q4539" s="15" t="s">
        <v>45</v>
      </c>
    </row>
    <row r="4540" customFormat="false" ht="23.1" hidden="false" customHeight="false" outlineLevel="0" collapsed="false">
      <c r="A4540" s="348" t="s">
        <v>3427</v>
      </c>
      <c r="B4540" s="91" t="s">
        <v>175</v>
      </c>
      <c r="C4540" s="91" t="s">
        <v>14488</v>
      </c>
      <c r="D4540" s="91" t="s">
        <v>8766</v>
      </c>
      <c r="E4540" s="91" t="s">
        <v>14489</v>
      </c>
      <c r="F4540" s="91" t="s">
        <v>2910</v>
      </c>
      <c r="G4540" s="91" t="n">
        <v>1500</v>
      </c>
      <c r="H4540" s="91"/>
      <c r="I4540" s="91"/>
      <c r="J4540" s="91"/>
      <c r="K4540" s="91"/>
      <c r="L4540" s="91"/>
      <c r="M4540" s="19" t="s">
        <v>14490</v>
      </c>
      <c r="N4540" s="242" t="n">
        <v>43414</v>
      </c>
      <c r="O4540" s="207" t="s">
        <v>4719</v>
      </c>
      <c r="P4540" s="91"/>
      <c r="Q4540" s="15" t="s">
        <v>45</v>
      </c>
    </row>
    <row r="4541" customFormat="false" ht="28.35" hidden="false" customHeight="false" outlineLevel="0" collapsed="false">
      <c r="A4541" s="348" t="s">
        <v>3024</v>
      </c>
      <c r="B4541" s="91"/>
      <c r="C4541" s="349" t="s">
        <v>14491</v>
      </c>
      <c r="D4541" s="91" t="s">
        <v>476</v>
      </c>
      <c r="E4541" s="91" t="s">
        <v>14492</v>
      </c>
      <c r="F4541" s="91"/>
      <c r="G4541" s="91" t="s">
        <v>944</v>
      </c>
      <c r="H4541" s="91"/>
      <c r="I4541" s="91"/>
      <c r="J4541" s="91"/>
      <c r="K4541" s="91"/>
      <c r="L4541" s="91"/>
      <c r="M4541" s="91"/>
      <c r="N4541" s="91"/>
      <c r="O4541" s="137" t="s">
        <v>14493</v>
      </c>
      <c r="P4541" s="91"/>
      <c r="Q4541" s="15" t="s">
        <v>45</v>
      </c>
    </row>
    <row r="4542" customFormat="false" ht="28.35" hidden="false" customHeight="false" outlineLevel="0" collapsed="false">
      <c r="A4542" s="348" t="s">
        <v>3028</v>
      </c>
      <c r="B4542" s="91" t="s">
        <v>14138</v>
      </c>
      <c r="C4542" s="91" t="s">
        <v>14494</v>
      </c>
      <c r="D4542" s="91" t="s">
        <v>476</v>
      </c>
      <c r="E4542" s="91" t="s">
        <v>14495</v>
      </c>
      <c r="F4542" s="91"/>
      <c r="G4542" s="91" t="s">
        <v>8180</v>
      </c>
      <c r="H4542" s="91"/>
      <c r="I4542" s="91"/>
      <c r="J4542" s="91"/>
      <c r="K4542" s="91"/>
      <c r="L4542" s="91"/>
      <c r="M4542" s="91"/>
      <c r="N4542" s="91"/>
      <c r="O4542" s="330" t="s">
        <v>14496</v>
      </c>
      <c r="P4542" s="91"/>
      <c r="Q4542" s="15" t="s">
        <v>45</v>
      </c>
    </row>
    <row r="4543" customFormat="false" ht="79.85" hidden="false" customHeight="false" outlineLevel="0" collapsed="false">
      <c r="A4543" s="3" t="s">
        <v>34</v>
      </c>
      <c r="B4543" s="59" t="s">
        <v>1</v>
      </c>
      <c r="C4543" s="4" t="s">
        <v>35</v>
      </c>
      <c r="D4543" s="4" t="s">
        <v>3</v>
      </c>
      <c r="E4543" s="4" t="s">
        <v>1021</v>
      </c>
      <c r="F4543" s="5" t="s">
        <v>10096</v>
      </c>
      <c r="G4543" s="4" t="s">
        <v>38</v>
      </c>
      <c r="H4543" s="6" t="s">
        <v>39</v>
      </c>
      <c r="I4543" s="6"/>
      <c r="J4543" s="6"/>
      <c r="K4543" s="6" t="s">
        <v>40</v>
      </c>
      <c r="L4543" s="6"/>
      <c r="M4543" s="6" t="s">
        <v>41</v>
      </c>
      <c r="N4543" s="6" t="s">
        <v>42</v>
      </c>
      <c r="O4543" s="370" t="s">
        <v>43</v>
      </c>
      <c r="P4543" s="91"/>
      <c r="Q4543" s="15" t="s">
        <v>45</v>
      </c>
    </row>
    <row r="4544" customFormat="false" ht="15" hidden="false" customHeight="false" outlineLevel="0" collapsed="false">
      <c r="A4544" s="105" t="n">
        <v>43411</v>
      </c>
      <c r="B4544" s="777" t="s">
        <v>311</v>
      </c>
      <c r="C4544" s="84"/>
      <c r="D4544" s="84"/>
      <c r="E4544" s="820"/>
      <c r="F4544" s="821" t="n">
        <f aca="false">G4544+H4544+K4544</f>
        <v>36784423357.8</v>
      </c>
      <c r="G4544" s="822" t="n">
        <f aca="false">SUM(G4545:G4562)</f>
        <v>14500</v>
      </c>
      <c r="H4544" s="823" t="n">
        <f aca="false">SUM(H4545:H4562)</f>
        <v>50457.8</v>
      </c>
      <c r="I4544" s="822"/>
      <c r="J4544" s="822"/>
      <c r="K4544" s="822" t="n">
        <f aca="false">SUM(K4545:K17464)</f>
        <v>36784358400</v>
      </c>
      <c r="L4544" s="822"/>
      <c r="M4544" s="824"/>
      <c r="N4544" s="824"/>
      <c r="O4544" s="21"/>
      <c r="P4544" s="822" t="n">
        <f aca="false">SUM(P4545:P26492)</f>
        <v>3518881666292</v>
      </c>
      <c r="Q4544" s="15" t="s">
        <v>45</v>
      </c>
    </row>
    <row r="4545" customFormat="false" ht="23.1" hidden="false" customHeight="false" outlineLevel="0" collapsed="false">
      <c r="A4545" s="348" t="s">
        <v>1810</v>
      </c>
      <c r="B4545" s="91" t="s">
        <v>14497</v>
      </c>
      <c r="C4545" s="91" t="s">
        <v>14498</v>
      </c>
      <c r="D4545" s="91" t="s">
        <v>8766</v>
      </c>
      <c r="E4545" s="91" t="s">
        <v>14499</v>
      </c>
      <c r="F4545" s="91" t="s">
        <v>14500</v>
      </c>
      <c r="G4545" s="91" t="n">
        <v>2300</v>
      </c>
      <c r="H4545" s="91"/>
      <c r="I4545" s="91"/>
      <c r="J4545" s="91"/>
      <c r="K4545" s="91"/>
      <c r="L4545" s="91"/>
      <c r="M4545" s="19" t="s">
        <v>14501</v>
      </c>
      <c r="N4545" s="99" t="n">
        <v>43412</v>
      </c>
      <c r="O4545" s="207" t="s">
        <v>15</v>
      </c>
      <c r="P4545" s="91" t="n">
        <v>1</v>
      </c>
      <c r="Q4545" s="15" t="s">
        <v>45</v>
      </c>
    </row>
    <row r="4546" customFormat="false" ht="23.1" hidden="false" customHeight="false" outlineLevel="0" collapsed="false">
      <c r="A4546" s="348" t="s">
        <v>1814</v>
      </c>
      <c r="B4546" s="91" t="s">
        <v>729</v>
      </c>
      <c r="C4546" s="451" t="s">
        <v>14502</v>
      </c>
      <c r="D4546" s="91" t="s">
        <v>8766</v>
      </c>
      <c r="E4546" s="91" t="s">
        <v>14503</v>
      </c>
      <c r="F4546" s="91" t="s">
        <v>9616</v>
      </c>
      <c r="G4546" s="91" t="n">
        <v>4000</v>
      </c>
      <c r="H4546" s="91"/>
      <c r="I4546" s="91"/>
      <c r="J4546" s="91"/>
      <c r="K4546" s="91"/>
      <c r="L4546" s="91"/>
      <c r="M4546" s="19" t="s">
        <v>14504</v>
      </c>
      <c r="N4546" s="99" t="n">
        <v>43412</v>
      </c>
      <c r="O4546" s="207" t="s">
        <v>15</v>
      </c>
      <c r="P4546" s="797" t="s">
        <v>14505</v>
      </c>
      <c r="Q4546" s="15" t="s">
        <v>45</v>
      </c>
    </row>
    <row r="4547" customFormat="false" ht="41.75" hidden="false" customHeight="false" outlineLevel="0" collapsed="false">
      <c r="A4547" s="348" t="s">
        <v>1819</v>
      </c>
      <c r="B4547" s="91" t="s">
        <v>4738</v>
      </c>
      <c r="C4547" s="91" t="s">
        <v>14506</v>
      </c>
      <c r="D4547" s="91" t="s">
        <v>476</v>
      </c>
      <c r="E4547" s="91" t="s">
        <v>14507</v>
      </c>
      <c r="F4547" s="91" t="s">
        <v>14508</v>
      </c>
      <c r="G4547" s="91" t="n">
        <v>4100</v>
      </c>
      <c r="H4547" s="91"/>
      <c r="I4547" s="91"/>
      <c r="J4547" s="91"/>
      <c r="K4547" s="91"/>
      <c r="L4547" s="91"/>
      <c r="M4547" s="19" t="s">
        <v>14509</v>
      </c>
      <c r="N4547" s="99" t="n">
        <v>43412</v>
      </c>
      <c r="O4547" s="207" t="s">
        <v>15</v>
      </c>
      <c r="P4547" s="91" t="n">
        <v>1</v>
      </c>
      <c r="Q4547" s="15" t="s">
        <v>45</v>
      </c>
    </row>
    <row r="4548" customFormat="false" ht="28.35" hidden="false" customHeight="false" outlineLevel="0" collapsed="false">
      <c r="A4548" s="348" t="s">
        <v>1673</v>
      </c>
      <c r="B4548" s="91" t="s">
        <v>4250</v>
      </c>
      <c r="C4548" s="451" t="s">
        <v>14510</v>
      </c>
      <c r="D4548" s="91" t="s">
        <v>8766</v>
      </c>
      <c r="E4548" s="91" t="s">
        <v>14511</v>
      </c>
      <c r="F4548" s="91" t="s">
        <v>9824</v>
      </c>
      <c r="G4548" s="91" t="s">
        <v>774</v>
      </c>
      <c r="H4548" s="91"/>
      <c r="I4548" s="91"/>
      <c r="J4548" s="91"/>
      <c r="K4548" s="91"/>
      <c r="L4548" s="91"/>
      <c r="M4548" s="91"/>
      <c r="N4548" s="91"/>
      <c r="O4548" s="451" t="s">
        <v>14512</v>
      </c>
      <c r="P4548" s="797" t="s">
        <v>14505</v>
      </c>
      <c r="Q4548" s="15" t="s">
        <v>45</v>
      </c>
    </row>
    <row r="4549" customFormat="false" ht="28.35" hidden="false" customHeight="false" outlineLevel="0" collapsed="false">
      <c r="A4549" s="348" t="s">
        <v>1678</v>
      </c>
      <c r="B4549" s="91" t="s">
        <v>211</v>
      </c>
      <c r="C4549" s="91" t="n">
        <v>74959157719</v>
      </c>
      <c r="D4549" s="91"/>
      <c r="E4549" s="91"/>
      <c r="F4549" s="91"/>
      <c r="G4549" s="91"/>
      <c r="H4549" s="91"/>
      <c r="I4549" s="91"/>
      <c r="J4549" s="91"/>
      <c r="K4549" s="91"/>
      <c r="L4549" s="91"/>
      <c r="M4549" s="91"/>
      <c r="N4549" s="91"/>
      <c r="O4549" s="137" t="s">
        <v>14513</v>
      </c>
      <c r="P4549" s="91" t="n">
        <v>1</v>
      </c>
      <c r="Q4549" s="15" t="s">
        <v>45</v>
      </c>
    </row>
    <row r="4550" customFormat="false" ht="14.9" hidden="false" customHeight="false" outlineLevel="0" collapsed="false">
      <c r="A4550" s="348" t="s">
        <v>1732</v>
      </c>
      <c r="B4550" s="91" t="s">
        <v>6367</v>
      </c>
      <c r="C4550" s="91" t="n">
        <v>79264914143</v>
      </c>
      <c r="D4550" s="91" t="s">
        <v>8766</v>
      </c>
      <c r="E4550" s="91" t="s">
        <v>14514</v>
      </c>
      <c r="F4550" s="91" t="s">
        <v>9616</v>
      </c>
      <c r="G4550" s="91" t="s">
        <v>933</v>
      </c>
      <c r="H4550" s="91"/>
      <c r="I4550" s="91"/>
      <c r="J4550" s="91"/>
      <c r="K4550" s="91"/>
      <c r="L4550" s="91"/>
      <c r="M4550" s="91"/>
      <c r="N4550" s="91"/>
      <c r="O4550" s="137" t="s">
        <v>14515</v>
      </c>
      <c r="P4550" s="91" t="n">
        <v>1</v>
      </c>
      <c r="Q4550" s="15" t="s">
        <v>45</v>
      </c>
    </row>
    <row r="4551" customFormat="false" ht="23.1" hidden="false" customHeight="false" outlineLevel="0" collapsed="false">
      <c r="A4551" s="348" t="s">
        <v>1833</v>
      </c>
      <c r="B4551" s="91" t="s">
        <v>1505</v>
      </c>
      <c r="C4551" s="24" t="n">
        <v>89661208886</v>
      </c>
      <c r="D4551" s="91" t="s">
        <v>476</v>
      </c>
      <c r="E4551" s="91" t="s">
        <v>14516</v>
      </c>
      <c r="F4551" s="91"/>
      <c r="H4551" s="91" t="n">
        <v>5900</v>
      </c>
      <c r="I4551" s="91"/>
      <c r="J4551" s="91"/>
      <c r="K4551" s="91"/>
      <c r="L4551" s="91"/>
      <c r="M4551" s="91"/>
      <c r="N4551" s="99" t="n">
        <v>43413</v>
      </c>
      <c r="O4551" s="207" t="s">
        <v>15</v>
      </c>
      <c r="P4551" s="91" t="n">
        <v>1</v>
      </c>
      <c r="Q4551" s="15" t="s">
        <v>45</v>
      </c>
    </row>
    <row r="4552" customFormat="false" ht="26.85" hidden="false" customHeight="false" outlineLevel="0" collapsed="false">
      <c r="A4552" s="113" t="s">
        <v>14517</v>
      </c>
      <c r="B4552" s="113" t="s">
        <v>14517</v>
      </c>
      <c r="C4552" s="24" t="s">
        <v>14517</v>
      </c>
      <c r="D4552" s="24" t="s">
        <v>14517</v>
      </c>
      <c r="E4552" s="24" t="s">
        <v>14517</v>
      </c>
      <c r="F4552" s="24" t="s">
        <v>14517</v>
      </c>
      <c r="G4552" s="91"/>
      <c r="H4552" s="91" t="n">
        <v>16800</v>
      </c>
      <c r="I4552" s="91"/>
      <c r="J4552" s="91"/>
      <c r="K4552" s="91"/>
      <c r="L4552" s="100"/>
      <c r="M4552" s="113" t="s">
        <v>14517</v>
      </c>
      <c r="N4552" s="29" t="s">
        <v>14517</v>
      </c>
      <c r="O4552" s="207" t="s">
        <v>15</v>
      </c>
      <c r="P4552" s="91" t="n">
        <v>1</v>
      </c>
      <c r="Q4552" s="15" t="s">
        <v>45</v>
      </c>
    </row>
    <row r="4553" customFormat="false" ht="41.75" hidden="false" customHeight="false" outlineLevel="0" collapsed="false">
      <c r="A4553" s="348" t="s">
        <v>1839</v>
      </c>
      <c r="B4553" s="91" t="s">
        <v>9213</v>
      </c>
      <c r="C4553" s="91" t="s">
        <v>14518</v>
      </c>
      <c r="D4553" s="91" t="s">
        <v>476</v>
      </c>
      <c r="E4553" s="91" t="s">
        <v>14519</v>
      </c>
      <c r="F4553" s="91"/>
      <c r="G4553" s="91"/>
      <c r="H4553" s="91"/>
      <c r="I4553" s="91"/>
      <c r="J4553" s="91"/>
      <c r="K4553" s="91"/>
      <c r="L4553" s="91"/>
      <c r="M4553" s="91"/>
      <c r="N4553" s="91"/>
      <c r="O4553" s="95" t="s">
        <v>14520</v>
      </c>
      <c r="P4553" s="91" t="n">
        <v>1</v>
      </c>
      <c r="Q4553" s="15" t="s">
        <v>45</v>
      </c>
    </row>
    <row r="4554" customFormat="false" ht="14.9" hidden="false" customHeight="false" outlineLevel="0" collapsed="false">
      <c r="A4554" s="348" t="s">
        <v>1746</v>
      </c>
      <c r="B4554" s="91" t="s">
        <v>439</v>
      </c>
      <c r="C4554" s="91" t="s">
        <v>14521</v>
      </c>
      <c r="D4554" s="91" t="s">
        <v>8766</v>
      </c>
      <c r="E4554" s="91" t="s">
        <v>14522</v>
      </c>
      <c r="F4554" s="91" t="s">
        <v>14523</v>
      </c>
      <c r="G4554" s="91" t="s">
        <v>1379</v>
      </c>
      <c r="H4554" s="91"/>
      <c r="I4554" s="91"/>
      <c r="J4554" s="91"/>
      <c r="K4554" s="91"/>
      <c r="L4554" s="91"/>
      <c r="M4554" s="91"/>
      <c r="N4554" s="91"/>
      <c r="O4554" s="137" t="s">
        <v>14524</v>
      </c>
      <c r="P4554" s="91" t="n">
        <v>1</v>
      </c>
      <c r="Q4554" s="15" t="s">
        <v>45</v>
      </c>
    </row>
    <row r="4555" customFormat="false" ht="14.9" hidden="false" customHeight="false" outlineLevel="0" collapsed="false">
      <c r="A4555" s="348" t="s">
        <v>1696</v>
      </c>
      <c r="B4555" s="91" t="s">
        <v>5191</v>
      </c>
      <c r="C4555" s="91" t="s">
        <v>14525</v>
      </c>
      <c r="D4555" s="91" t="s">
        <v>476</v>
      </c>
      <c r="E4555" s="91" t="s">
        <v>14526</v>
      </c>
      <c r="F4555" s="91"/>
      <c r="G4555" s="91"/>
      <c r="H4555" s="91"/>
      <c r="I4555" s="91"/>
      <c r="J4555" s="91"/>
      <c r="K4555" s="91"/>
      <c r="L4555" s="91"/>
      <c r="M4555" s="91"/>
      <c r="N4555" s="91"/>
      <c r="O4555" s="95" t="s">
        <v>14527</v>
      </c>
      <c r="P4555" s="91" t="n">
        <v>1</v>
      </c>
      <c r="Q4555" s="15" t="s">
        <v>45</v>
      </c>
    </row>
    <row r="4556" customFormat="false" ht="23.1" hidden="false" customHeight="false" outlineLevel="0" collapsed="false">
      <c r="A4556" s="91" t="s">
        <v>14528</v>
      </c>
      <c r="B4556" s="91" t="s">
        <v>14528</v>
      </c>
      <c r="C4556" s="91" t="s">
        <v>14528</v>
      </c>
      <c r="D4556" s="91" t="s">
        <v>476</v>
      </c>
      <c r="E4556" s="91" t="s">
        <v>14528</v>
      </c>
      <c r="F4556" s="91" t="s">
        <v>14528</v>
      </c>
      <c r="G4556" s="91"/>
      <c r="H4556" s="91" t="n">
        <v>27757.8</v>
      </c>
      <c r="I4556" s="91"/>
      <c r="J4556" s="91"/>
      <c r="K4556" s="91"/>
      <c r="L4556" s="91"/>
      <c r="M4556" s="91" t="s">
        <v>13696</v>
      </c>
      <c r="N4556" s="91"/>
      <c r="O4556" s="207" t="s">
        <v>15</v>
      </c>
      <c r="P4556" s="91" t="n">
        <v>1</v>
      </c>
      <c r="Q4556" s="15" t="s">
        <v>45</v>
      </c>
    </row>
    <row r="4557" customFormat="false" ht="23.1" hidden="false" customHeight="false" outlineLevel="0" collapsed="false">
      <c r="A4557" s="348" t="s">
        <v>1758</v>
      </c>
      <c r="B4557" s="108" t="n">
        <v>0.577777777777778</v>
      </c>
      <c r="C4557" s="91" t="s">
        <v>14529</v>
      </c>
      <c r="D4557" s="91" t="s">
        <v>110</v>
      </c>
      <c r="E4557" s="91" t="s">
        <v>14530</v>
      </c>
      <c r="F4557" s="91" t="s">
        <v>2925</v>
      </c>
      <c r="G4557" s="91" t="n">
        <v>2500</v>
      </c>
      <c r="H4557" s="91"/>
      <c r="I4557" s="91"/>
      <c r="J4557" s="91"/>
      <c r="K4557" s="91"/>
      <c r="L4557" s="100"/>
      <c r="M4557" s="24" t="s">
        <v>14531</v>
      </c>
      <c r="N4557" s="242" t="n">
        <v>43418</v>
      </c>
      <c r="O4557" s="207" t="s">
        <v>15</v>
      </c>
      <c r="P4557" s="91" t="n">
        <v>1</v>
      </c>
      <c r="Q4557" s="15" t="s">
        <v>45</v>
      </c>
    </row>
    <row r="4558" customFormat="false" ht="28.35" hidden="false" customHeight="false" outlineLevel="0" collapsed="false">
      <c r="A4558" s="348" t="s">
        <v>1761</v>
      </c>
      <c r="B4558" s="99" t="n">
        <v>43357</v>
      </c>
      <c r="C4558" s="91" t="n">
        <v>79035284074</v>
      </c>
      <c r="D4558" s="91" t="s">
        <v>8766</v>
      </c>
      <c r="E4558" s="91"/>
      <c r="F4558" s="91" t="s">
        <v>14532</v>
      </c>
      <c r="G4558" s="91" t="s">
        <v>282</v>
      </c>
      <c r="H4558" s="91"/>
      <c r="I4558" s="91"/>
      <c r="J4558" s="91"/>
      <c r="K4558" s="91"/>
      <c r="L4558" s="91"/>
      <c r="M4558" s="91"/>
      <c r="N4558" s="91"/>
      <c r="O4558" s="451" t="s">
        <v>14533</v>
      </c>
      <c r="P4558" s="91" t="n">
        <v>1</v>
      </c>
      <c r="Q4558" s="15" t="s">
        <v>45</v>
      </c>
    </row>
    <row r="4559" customFormat="false" ht="14.9" hidden="false" customHeight="false" outlineLevel="0" collapsed="false">
      <c r="A4559" s="348" t="s">
        <v>1765</v>
      </c>
      <c r="B4559" s="91" t="s">
        <v>3497</v>
      </c>
      <c r="C4559" s="91" t="s">
        <v>14534</v>
      </c>
      <c r="D4559" s="91" t="s">
        <v>476</v>
      </c>
      <c r="E4559" s="91" t="s">
        <v>14535</v>
      </c>
      <c r="F4559" s="91" t="s">
        <v>12644</v>
      </c>
      <c r="G4559" s="91" t="s">
        <v>506</v>
      </c>
      <c r="H4559" s="91"/>
      <c r="I4559" s="91"/>
      <c r="J4559" s="91"/>
      <c r="K4559" s="91"/>
      <c r="L4559" s="91"/>
      <c r="M4559" s="91"/>
      <c r="N4559" s="91"/>
      <c r="O4559" s="451" t="s">
        <v>7637</v>
      </c>
      <c r="P4559" s="91" t="n">
        <v>1</v>
      </c>
      <c r="Q4559" s="15" t="s">
        <v>45</v>
      </c>
    </row>
    <row r="4560" customFormat="false" ht="28.35" hidden="false" customHeight="false" outlineLevel="0" collapsed="false">
      <c r="A4560" s="348" t="s">
        <v>4300</v>
      </c>
      <c r="B4560" s="91" t="s">
        <v>14536</v>
      </c>
      <c r="C4560" s="553" t="s">
        <v>14537</v>
      </c>
      <c r="D4560" s="91" t="s">
        <v>476</v>
      </c>
      <c r="E4560" s="91" t="s">
        <v>14538</v>
      </c>
      <c r="F4560" s="91"/>
      <c r="G4560" s="91" t="s">
        <v>564</v>
      </c>
      <c r="H4560" s="91"/>
      <c r="I4560" s="91"/>
      <c r="J4560" s="91"/>
      <c r="K4560" s="91"/>
      <c r="L4560" s="91"/>
      <c r="M4560" s="91"/>
      <c r="N4560" s="91"/>
      <c r="O4560" s="137" t="s">
        <v>14539</v>
      </c>
      <c r="P4560" s="91" t="n">
        <v>1</v>
      </c>
      <c r="Q4560" s="15" t="s">
        <v>45</v>
      </c>
    </row>
    <row r="4561" customFormat="false" ht="28.35" hidden="false" customHeight="false" outlineLevel="0" collapsed="false">
      <c r="A4561" s="91" t="s">
        <v>14540</v>
      </c>
      <c r="B4561" s="91" t="s">
        <v>14540</v>
      </c>
      <c r="C4561" s="91" t="s">
        <v>14540</v>
      </c>
      <c r="D4561" s="91" t="s">
        <v>110</v>
      </c>
      <c r="E4561" s="91" t="s">
        <v>14540</v>
      </c>
      <c r="F4561" s="91" t="s">
        <v>14541</v>
      </c>
      <c r="G4561" s="91"/>
      <c r="H4561" s="91" t="s">
        <v>268</v>
      </c>
      <c r="I4561" s="91"/>
      <c r="J4561" s="91"/>
      <c r="K4561" s="91"/>
      <c r="L4561" s="91"/>
      <c r="M4561" s="91"/>
      <c r="N4561" s="91" t="s">
        <v>14540</v>
      </c>
      <c r="O4561" s="182" t="s">
        <v>14472</v>
      </c>
      <c r="P4561" s="91" t="n">
        <v>1</v>
      </c>
      <c r="Q4561" s="15" t="s">
        <v>45</v>
      </c>
    </row>
    <row r="4562" customFormat="false" ht="23.1" hidden="false" customHeight="false" outlineLevel="0" collapsed="false">
      <c r="A4562" s="348" t="s">
        <v>4304</v>
      </c>
      <c r="B4562" s="91" t="s">
        <v>83</v>
      </c>
      <c r="C4562" s="91" t="s">
        <v>14542</v>
      </c>
      <c r="D4562" s="91" t="s">
        <v>9160</v>
      </c>
      <c r="E4562" s="91" t="s">
        <v>14543</v>
      </c>
      <c r="F4562" s="91" t="s">
        <v>14544</v>
      </c>
      <c r="G4562" s="91" t="n">
        <v>1600</v>
      </c>
      <c r="H4562" s="91"/>
      <c r="I4562" s="91"/>
      <c r="J4562" s="91"/>
      <c r="K4562" s="91"/>
      <c r="L4562" s="91"/>
      <c r="M4562" s="19" t="s">
        <v>14545</v>
      </c>
      <c r="N4562" s="99" t="n">
        <v>43412</v>
      </c>
      <c r="O4562" s="207" t="s">
        <v>15</v>
      </c>
      <c r="P4562" s="91" t="n">
        <v>1</v>
      </c>
      <c r="Q4562" s="15" t="s">
        <v>45</v>
      </c>
    </row>
    <row r="4563" customFormat="false" ht="79.85" hidden="false" customHeight="false" outlineLevel="0" collapsed="false">
      <c r="A4563" s="3" t="s">
        <v>34</v>
      </c>
      <c r="B4563" s="59" t="s">
        <v>1</v>
      </c>
      <c r="C4563" s="4" t="s">
        <v>35</v>
      </c>
      <c r="D4563" s="4" t="s">
        <v>3</v>
      </c>
      <c r="E4563" s="4" t="s">
        <v>1021</v>
      </c>
      <c r="F4563" s="5" t="s">
        <v>10096</v>
      </c>
      <c r="G4563" s="4" t="s">
        <v>38</v>
      </c>
      <c r="H4563" s="6" t="s">
        <v>39</v>
      </c>
      <c r="I4563" s="6"/>
      <c r="J4563" s="6"/>
      <c r="K4563" s="6" t="s">
        <v>40</v>
      </c>
      <c r="L4563" s="6"/>
      <c r="M4563" s="6" t="s">
        <v>41</v>
      </c>
      <c r="N4563" s="6" t="s">
        <v>42</v>
      </c>
      <c r="O4563" s="370" t="s">
        <v>43</v>
      </c>
      <c r="P4563" s="91"/>
      <c r="Q4563" s="15" t="s">
        <v>45</v>
      </c>
    </row>
    <row r="4564" customFormat="false" ht="15" hidden="false" customHeight="false" outlineLevel="0" collapsed="false">
      <c r="A4564" s="105" t="n">
        <v>43412</v>
      </c>
      <c r="B4564" s="777" t="s">
        <v>349</v>
      </c>
      <c r="C4564" s="84"/>
      <c r="D4564" s="84"/>
      <c r="E4564" s="820"/>
      <c r="F4564" s="821" t="n">
        <f aca="false">G4564+H4564+K4564</f>
        <v>18392275600</v>
      </c>
      <c r="G4564" s="822" t="n">
        <f aca="false">SUM(G4565:G4580)</f>
        <v>46200</v>
      </c>
      <c r="H4564" s="823" t="n">
        <f aca="false">SUM(H4565:H4580)</f>
        <v>50200</v>
      </c>
      <c r="I4564" s="822"/>
      <c r="J4564" s="822"/>
      <c r="K4564" s="822" t="n">
        <f aca="false">SUM(K4565:K17484)</f>
        <v>18392179200</v>
      </c>
      <c r="L4564" s="822"/>
      <c r="M4564" s="824"/>
      <c r="N4564" s="824"/>
      <c r="O4564" s="21"/>
      <c r="P4564" s="822" t="n">
        <f aca="false">SUM(P4565:P26512)</f>
        <v>1759440833138</v>
      </c>
      <c r="Q4564" s="15" t="s">
        <v>45</v>
      </c>
    </row>
    <row r="4565" customFormat="false" ht="14.9" hidden="false" customHeight="false" outlineLevel="0" collapsed="false">
      <c r="A4565" s="348" t="s">
        <v>1810</v>
      </c>
      <c r="B4565" s="242" t="n">
        <v>43382</v>
      </c>
      <c r="C4565" s="91" t="s">
        <v>14546</v>
      </c>
      <c r="D4565" s="91" t="s">
        <v>476</v>
      </c>
      <c r="E4565" s="91" t="s">
        <v>14547</v>
      </c>
      <c r="F4565" s="91"/>
      <c r="G4565" s="91" t="s">
        <v>139</v>
      </c>
      <c r="H4565" s="91"/>
      <c r="I4565" s="91"/>
      <c r="J4565" s="91"/>
      <c r="K4565" s="91"/>
      <c r="L4565" s="91"/>
      <c r="M4565" s="91"/>
      <c r="N4565" s="91"/>
      <c r="O4565" s="137" t="s">
        <v>14548</v>
      </c>
      <c r="P4565" s="91" t="n">
        <v>1</v>
      </c>
      <c r="Q4565" s="15" t="s">
        <v>45</v>
      </c>
    </row>
    <row r="4566" customFormat="false" ht="28.35" hidden="false" customHeight="false" outlineLevel="0" collapsed="false">
      <c r="A4566" s="348" t="s">
        <v>1814</v>
      </c>
      <c r="B4566" s="91" t="s">
        <v>1709</v>
      </c>
      <c r="C4566" s="91" t="s">
        <v>14549</v>
      </c>
      <c r="D4566" s="91" t="s">
        <v>476</v>
      </c>
      <c r="E4566" s="91" t="s">
        <v>14550</v>
      </c>
      <c r="F4566" s="91"/>
      <c r="G4566" s="91" t="s">
        <v>958</v>
      </c>
      <c r="H4566" s="91"/>
      <c r="I4566" s="91"/>
      <c r="J4566" s="91"/>
      <c r="K4566" s="91"/>
      <c r="L4566" s="91"/>
      <c r="M4566" s="91"/>
      <c r="N4566" s="91"/>
      <c r="O4566" s="95" t="s">
        <v>14551</v>
      </c>
      <c r="P4566" s="91" t="n">
        <v>1</v>
      </c>
      <c r="Q4566" s="15" t="s">
        <v>45</v>
      </c>
    </row>
    <row r="4567" customFormat="false" ht="55.2" hidden="false" customHeight="false" outlineLevel="0" collapsed="false">
      <c r="A4567" s="91" t="s">
        <v>14552</v>
      </c>
      <c r="B4567" s="91" t="s">
        <v>14552</v>
      </c>
      <c r="C4567" s="91" t="s">
        <v>14553</v>
      </c>
      <c r="D4567" s="91" t="s">
        <v>13707</v>
      </c>
      <c r="E4567" s="19" t="s">
        <v>14554</v>
      </c>
      <c r="F4567" s="91" t="s">
        <v>14555</v>
      </c>
      <c r="G4567" s="91"/>
      <c r="H4567" s="91" t="n">
        <v>50200</v>
      </c>
      <c r="I4567" s="91"/>
      <c r="J4567" s="91"/>
      <c r="K4567" s="91"/>
      <c r="L4567" s="91"/>
      <c r="M4567" s="91" t="s">
        <v>14556</v>
      </c>
      <c r="N4567" s="91"/>
      <c r="O4567" s="282" t="s">
        <v>14557</v>
      </c>
      <c r="P4567" s="91" t="n">
        <v>1</v>
      </c>
      <c r="Q4567" s="15" t="s">
        <v>45</v>
      </c>
    </row>
    <row r="4568" customFormat="false" ht="28.35" hidden="false" customHeight="false" outlineLevel="0" collapsed="false">
      <c r="A4568" s="348" t="s">
        <v>1819</v>
      </c>
      <c r="B4568" s="91" t="s">
        <v>1715</v>
      </c>
      <c r="C4568" s="451" t="s">
        <v>14558</v>
      </c>
      <c r="D4568" s="91" t="s">
        <v>476</v>
      </c>
      <c r="E4568" s="91" t="s">
        <v>14559</v>
      </c>
      <c r="F4568" s="91" t="s">
        <v>14560</v>
      </c>
      <c r="G4568" s="91" t="n">
        <v>5000</v>
      </c>
      <c r="H4568" s="91"/>
      <c r="I4568" s="91"/>
      <c r="J4568" s="91"/>
      <c r="K4568" s="91"/>
      <c r="L4568" s="91"/>
      <c r="M4568" s="19" t="s">
        <v>14561</v>
      </c>
      <c r="N4568" s="99" t="n">
        <v>43412</v>
      </c>
      <c r="O4568" s="207" t="s">
        <v>15</v>
      </c>
      <c r="P4568" s="91" t="n">
        <v>1</v>
      </c>
      <c r="Q4568" s="15" t="s">
        <v>45</v>
      </c>
    </row>
    <row r="4569" customFormat="false" ht="14.9" hidden="false" customHeight="false" outlineLevel="0" collapsed="false">
      <c r="A4569" s="91" t="s">
        <v>14562</v>
      </c>
      <c r="B4569" s="91" t="s">
        <v>14562</v>
      </c>
      <c r="C4569" s="91" t="s">
        <v>14562</v>
      </c>
      <c r="D4569" s="91" t="s">
        <v>476</v>
      </c>
      <c r="E4569" s="91" t="s">
        <v>14562</v>
      </c>
      <c r="F4569" s="91" t="s">
        <v>14562</v>
      </c>
      <c r="G4569" s="91"/>
      <c r="H4569" s="91" t="s">
        <v>4928</v>
      </c>
      <c r="I4569" s="91"/>
      <c r="J4569" s="91"/>
      <c r="K4569" s="91"/>
      <c r="L4569" s="91"/>
      <c r="M4569" s="91"/>
      <c r="N4569" s="91"/>
      <c r="O4569" s="95" t="s">
        <v>14563</v>
      </c>
      <c r="P4569" s="91" t="n">
        <v>1</v>
      </c>
      <c r="Q4569" s="15" t="s">
        <v>45</v>
      </c>
    </row>
    <row r="4570" customFormat="false" ht="55.2" hidden="false" customHeight="false" outlineLevel="0" collapsed="false">
      <c r="A4570" s="91" t="s">
        <v>14564</v>
      </c>
      <c r="B4570" s="91" t="s">
        <v>14564</v>
      </c>
      <c r="C4570" s="91" t="s">
        <v>14564</v>
      </c>
      <c r="D4570" s="91" t="s">
        <v>476</v>
      </c>
      <c r="E4570" s="91" t="s">
        <v>14564</v>
      </c>
      <c r="F4570" s="91" t="s">
        <v>14564</v>
      </c>
      <c r="G4570" s="91" t="s">
        <v>71</v>
      </c>
      <c r="H4570" s="91"/>
      <c r="I4570" s="91"/>
      <c r="J4570" s="91"/>
      <c r="K4570" s="91"/>
      <c r="L4570" s="91"/>
      <c r="M4570" s="91"/>
      <c r="N4570" s="91"/>
      <c r="O4570" s="282" t="s">
        <v>14565</v>
      </c>
      <c r="P4570" s="91" t="n">
        <v>1</v>
      </c>
      <c r="Q4570" s="15" t="s">
        <v>45</v>
      </c>
    </row>
    <row r="4571" customFormat="false" ht="23.1" hidden="false" customHeight="false" outlineLevel="0" collapsed="false">
      <c r="A4571" s="348" t="s">
        <v>1673</v>
      </c>
      <c r="B4571" s="91" t="s">
        <v>113</v>
      </c>
      <c r="C4571" s="91" t="s">
        <v>14566</v>
      </c>
      <c r="D4571" s="91" t="s">
        <v>8766</v>
      </c>
      <c r="E4571" s="91" t="s">
        <v>14567</v>
      </c>
      <c r="F4571" s="91" t="s">
        <v>14568</v>
      </c>
      <c r="G4571" s="91" t="n">
        <v>5000</v>
      </c>
      <c r="H4571" s="91"/>
      <c r="I4571" s="91"/>
      <c r="J4571" s="91"/>
      <c r="K4571" s="91"/>
      <c r="L4571" s="91"/>
      <c r="M4571" s="19" t="s">
        <v>14569</v>
      </c>
      <c r="N4571" s="99" t="n">
        <v>43412</v>
      </c>
      <c r="O4571" s="207" t="s">
        <v>15</v>
      </c>
      <c r="P4571" s="91" t="n">
        <v>1</v>
      </c>
      <c r="Q4571" s="15" t="s">
        <v>45</v>
      </c>
    </row>
    <row r="4572" customFormat="false" ht="28.35" hidden="false" customHeight="false" outlineLevel="0" collapsed="false">
      <c r="A4572" s="348" t="s">
        <v>1678</v>
      </c>
      <c r="B4572" s="91" t="s">
        <v>8835</v>
      </c>
      <c r="C4572" s="91" t="s">
        <v>14570</v>
      </c>
      <c r="D4572" s="91" t="s">
        <v>476</v>
      </c>
      <c r="E4572" s="91" t="s">
        <v>14571</v>
      </c>
      <c r="F4572" s="91" t="s">
        <v>2910</v>
      </c>
      <c r="G4572" s="91" t="s">
        <v>506</v>
      </c>
      <c r="H4572" s="91"/>
      <c r="I4572" s="91"/>
      <c r="J4572" s="91"/>
      <c r="K4572" s="91"/>
      <c r="L4572" s="91"/>
      <c r="M4572" s="91"/>
      <c r="N4572" s="91"/>
      <c r="O4572" s="137" t="s">
        <v>14572</v>
      </c>
      <c r="P4572" s="91" t="n">
        <v>1</v>
      </c>
      <c r="Q4572" s="15" t="s">
        <v>45</v>
      </c>
      <c r="R4572" s="97"/>
      <c r="S4572" s="97"/>
      <c r="T4572" s="97"/>
      <c r="U4572" s="97"/>
      <c r="V4572" s="97"/>
      <c r="W4572" s="97"/>
      <c r="X4572" s="97"/>
      <c r="Y4572" s="97"/>
      <c r="Z4572" s="97"/>
      <c r="AA4572" s="97"/>
      <c r="AB4572" s="97"/>
      <c r="AC4572" s="97"/>
      <c r="AD4572" s="97"/>
      <c r="AE4572" s="97"/>
      <c r="AF4572" s="97"/>
      <c r="AG4572" s="97"/>
      <c r="AH4572" s="97"/>
      <c r="AI4572" s="97"/>
    </row>
    <row r="4573" customFormat="false" ht="55.2" hidden="false" customHeight="false" outlineLevel="0" collapsed="false">
      <c r="A4573" s="865" t="s">
        <v>14573</v>
      </c>
      <c r="B4573" s="91" t="s">
        <v>1883</v>
      </c>
      <c r="C4573" s="91" t="s">
        <v>14574</v>
      </c>
      <c r="D4573" s="91" t="s">
        <v>476</v>
      </c>
      <c r="E4573" s="91" t="s">
        <v>14575</v>
      </c>
      <c r="F4573" s="91"/>
      <c r="G4573" s="91" t="s">
        <v>506</v>
      </c>
      <c r="H4573" s="91"/>
      <c r="I4573" s="91"/>
      <c r="J4573" s="91"/>
      <c r="K4573" s="91"/>
      <c r="L4573" s="91"/>
      <c r="M4573" s="91"/>
      <c r="N4573" s="91"/>
      <c r="O4573" s="137" t="s">
        <v>14576</v>
      </c>
      <c r="P4573" s="91" t="n">
        <v>1</v>
      </c>
      <c r="Q4573" s="15" t="s">
        <v>45</v>
      </c>
      <c r="R4573" s="97"/>
      <c r="S4573" s="97"/>
      <c r="T4573" s="97"/>
      <c r="U4573" s="97"/>
      <c r="V4573" s="97"/>
      <c r="W4573" s="97"/>
      <c r="X4573" s="97"/>
      <c r="Y4573" s="97"/>
      <c r="Z4573" s="97"/>
      <c r="AA4573" s="97"/>
      <c r="AB4573" s="97"/>
      <c r="AC4573" s="97"/>
      <c r="AD4573" s="97"/>
      <c r="AE4573" s="97"/>
      <c r="AF4573" s="97"/>
      <c r="AG4573" s="97"/>
      <c r="AH4573" s="97"/>
      <c r="AI4573" s="97"/>
    </row>
    <row r="4574" customFormat="false" ht="41.75" hidden="false" customHeight="false" outlineLevel="0" collapsed="false">
      <c r="A4574" s="348" t="s">
        <v>1678</v>
      </c>
      <c r="B4574" s="108" t="n">
        <v>0.566666666666667</v>
      </c>
      <c r="C4574" s="91" t="s">
        <v>14577</v>
      </c>
      <c r="D4574" s="91" t="s">
        <v>110</v>
      </c>
      <c r="E4574" s="91" t="s">
        <v>14578</v>
      </c>
      <c r="F4574" s="91" t="s">
        <v>14579</v>
      </c>
      <c r="G4574" s="91"/>
      <c r="H4574" s="91"/>
      <c r="I4574" s="91"/>
      <c r="J4574" s="91"/>
      <c r="K4574" s="91"/>
      <c r="L4574" s="91"/>
      <c r="M4574" s="91"/>
      <c r="N4574" s="91"/>
      <c r="O4574" s="137" t="s">
        <v>14580</v>
      </c>
      <c r="P4574" s="91" t="n">
        <v>1</v>
      </c>
      <c r="Q4574" s="15" t="s">
        <v>45</v>
      </c>
      <c r="R4574" s="97"/>
      <c r="S4574" s="97"/>
      <c r="T4574" s="97"/>
      <c r="U4574" s="97"/>
      <c r="V4574" s="97"/>
      <c r="W4574" s="97"/>
      <c r="X4574" s="97"/>
      <c r="Y4574" s="97"/>
      <c r="Z4574" s="97"/>
      <c r="AA4574" s="97"/>
      <c r="AB4574" s="97"/>
      <c r="AC4574" s="97"/>
      <c r="AD4574" s="97"/>
      <c r="AE4574" s="97"/>
      <c r="AF4574" s="97"/>
      <c r="AG4574" s="97"/>
      <c r="AH4574" s="97"/>
      <c r="AI4574" s="97"/>
    </row>
    <row r="4575" customFormat="false" ht="28.35" hidden="false" customHeight="false" outlineLevel="0" collapsed="false">
      <c r="A4575" s="348" t="s">
        <v>1732</v>
      </c>
      <c r="B4575" s="91" t="s">
        <v>14581</v>
      </c>
      <c r="C4575" s="91" t="s">
        <v>14582</v>
      </c>
      <c r="D4575" s="91" t="s">
        <v>476</v>
      </c>
      <c r="E4575" s="91" t="s">
        <v>14583</v>
      </c>
      <c r="F4575" s="91" t="s">
        <v>14584</v>
      </c>
      <c r="G4575" s="91" t="n">
        <v>18800</v>
      </c>
      <c r="H4575" s="91"/>
      <c r="I4575" s="91"/>
      <c r="J4575" s="91"/>
      <c r="K4575" s="91"/>
      <c r="L4575" s="91"/>
      <c r="M4575" s="19" t="s">
        <v>14585</v>
      </c>
      <c r="N4575" s="99" t="n">
        <v>43323</v>
      </c>
      <c r="O4575" s="207" t="s">
        <v>15</v>
      </c>
      <c r="P4575" s="91" t="n">
        <v>1</v>
      </c>
      <c r="Q4575" s="15" t="s">
        <v>45</v>
      </c>
      <c r="R4575" s="97"/>
      <c r="S4575" s="97"/>
      <c r="T4575" s="97"/>
      <c r="U4575" s="97"/>
      <c r="V4575" s="97"/>
      <c r="W4575" s="97"/>
      <c r="X4575" s="97"/>
      <c r="Y4575" s="97"/>
      <c r="Z4575" s="97"/>
      <c r="AA4575" s="97"/>
      <c r="AB4575" s="97"/>
      <c r="AC4575" s="97"/>
      <c r="AD4575" s="97"/>
      <c r="AE4575" s="97"/>
      <c r="AF4575" s="97"/>
      <c r="AG4575" s="97"/>
      <c r="AH4575" s="97"/>
      <c r="AI4575" s="97"/>
    </row>
    <row r="4576" customFormat="false" ht="41.75" hidden="false" customHeight="false" outlineLevel="0" collapsed="false">
      <c r="A4576" s="348" t="s">
        <v>1833</v>
      </c>
      <c r="B4576" s="108" t="n">
        <v>0.625</v>
      </c>
      <c r="C4576" s="91" t="n">
        <v>89265444504</v>
      </c>
      <c r="D4576" s="91" t="s">
        <v>110</v>
      </c>
      <c r="E4576" s="91" t="s">
        <v>14586</v>
      </c>
      <c r="F4576" s="91" t="s">
        <v>14587</v>
      </c>
      <c r="G4576" s="91" t="s">
        <v>774</v>
      </c>
      <c r="H4576" s="91"/>
      <c r="I4576" s="91"/>
      <c r="J4576" s="91"/>
      <c r="K4576" s="91"/>
      <c r="L4576" s="91"/>
      <c r="M4576" s="91"/>
      <c r="N4576" s="91"/>
      <c r="O4576" s="95" t="s">
        <v>14588</v>
      </c>
      <c r="P4576" s="91" t="n">
        <v>1</v>
      </c>
      <c r="Q4576" s="15" t="s">
        <v>45</v>
      </c>
      <c r="R4576" s="97"/>
      <c r="S4576" s="97"/>
      <c r="T4576" s="97"/>
      <c r="U4576" s="97"/>
      <c r="V4576" s="97"/>
      <c r="W4576" s="97"/>
      <c r="X4576" s="97"/>
      <c r="Y4576" s="97"/>
      <c r="Z4576" s="97"/>
      <c r="AA4576" s="97"/>
      <c r="AB4576" s="97"/>
      <c r="AC4576" s="97"/>
      <c r="AD4576" s="97"/>
      <c r="AE4576" s="97"/>
      <c r="AF4576" s="97"/>
      <c r="AG4576" s="97"/>
      <c r="AH4576" s="97"/>
      <c r="AI4576" s="97"/>
    </row>
    <row r="4577" customFormat="false" ht="23.1" hidden="false" customHeight="false" outlineLevel="0" collapsed="false">
      <c r="A4577" s="348" t="s">
        <v>1839</v>
      </c>
      <c r="B4577" s="108" t="n">
        <v>0.659722222222222</v>
      </c>
      <c r="C4577" s="440" t="s">
        <v>14589</v>
      </c>
      <c r="D4577" s="91" t="s">
        <v>110</v>
      </c>
      <c r="E4577" s="91" t="s">
        <v>14590</v>
      </c>
      <c r="F4577" s="91" t="s">
        <v>14430</v>
      </c>
      <c r="G4577" s="91" t="n">
        <v>8800</v>
      </c>
      <c r="H4577" s="91"/>
      <c r="I4577" s="91"/>
      <c r="J4577" s="91"/>
      <c r="K4577" s="91"/>
      <c r="L4577" s="100"/>
      <c r="M4577" s="24" t="s">
        <v>14591</v>
      </c>
      <c r="N4577" s="91"/>
      <c r="O4577" s="207" t="s">
        <v>15</v>
      </c>
      <c r="P4577" s="91" t="n">
        <v>1</v>
      </c>
      <c r="Q4577" s="15" t="s">
        <v>45</v>
      </c>
      <c r="R4577" s="97"/>
      <c r="S4577" s="97"/>
      <c r="T4577" s="97"/>
      <c r="U4577" s="97"/>
      <c r="V4577" s="97"/>
      <c r="W4577" s="97"/>
      <c r="X4577" s="97"/>
      <c r="Y4577" s="97"/>
      <c r="Z4577" s="97"/>
      <c r="AA4577" s="97"/>
      <c r="AB4577" s="97"/>
      <c r="AC4577" s="97"/>
      <c r="AD4577" s="97"/>
      <c r="AE4577" s="97"/>
      <c r="AF4577" s="97"/>
      <c r="AG4577" s="97"/>
      <c r="AH4577" s="97"/>
      <c r="AI4577" s="97"/>
    </row>
    <row r="4578" customFormat="false" ht="28.35" hidden="false" customHeight="false" outlineLevel="0" collapsed="false">
      <c r="A4578" s="348" t="s">
        <v>1746</v>
      </c>
      <c r="B4578" s="91" t="s">
        <v>2703</v>
      </c>
      <c r="C4578" s="91" t="n">
        <v>89651777435</v>
      </c>
      <c r="D4578" s="91" t="s">
        <v>476</v>
      </c>
      <c r="E4578" s="91" t="s">
        <v>14592</v>
      </c>
      <c r="F4578" s="91"/>
      <c r="G4578" s="91" t="n">
        <v>3500</v>
      </c>
      <c r="H4578" s="91"/>
      <c r="I4578" s="91"/>
      <c r="J4578" s="91"/>
      <c r="K4578" s="91"/>
      <c r="L4578" s="91"/>
      <c r="M4578" s="91"/>
      <c r="N4578" s="91"/>
      <c r="O4578" s="451" t="s">
        <v>14593</v>
      </c>
      <c r="P4578" s="91"/>
      <c r="Q4578" s="15" t="s">
        <v>45</v>
      </c>
      <c r="R4578" s="97"/>
      <c r="S4578" s="97"/>
      <c r="T4578" s="97"/>
      <c r="U4578" s="97"/>
      <c r="V4578" s="97"/>
      <c r="W4578" s="97"/>
      <c r="X4578" s="97"/>
      <c r="Y4578" s="97"/>
      <c r="Z4578" s="97"/>
      <c r="AA4578" s="97"/>
      <c r="AB4578" s="97"/>
      <c r="AC4578" s="97"/>
      <c r="AD4578" s="97"/>
      <c r="AE4578" s="97"/>
      <c r="AF4578" s="97"/>
      <c r="AG4578" s="97"/>
      <c r="AH4578" s="97"/>
      <c r="AI4578" s="97"/>
    </row>
    <row r="4579" customFormat="false" ht="28.35" hidden="false" customHeight="false" outlineLevel="0" collapsed="false">
      <c r="A4579" s="348" t="s">
        <v>1696</v>
      </c>
      <c r="B4579" s="91" t="s">
        <v>4578</v>
      </c>
      <c r="C4579" s="91" t="n">
        <v>74995018878</v>
      </c>
      <c r="D4579" s="91" t="s">
        <v>8766</v>
      </c>
      <c r="E4579" s="91" t="s">
        <v>14594</v>
      </c>
      <c r="F4579" s="91"/>
      <c r="G4579" s="15" t="s">
        <v>564</v>
      </c>
      <c r="H4579" s="91"/>
      <c r="I4579" s="91"/>
      <c r="J4579" s="91"/>
      <c r="K4579" s="91"/>
      <c r="L4579" s="91"/>
      <c r="M4579" s="91"/>
      <c r="N4579" s="91"/>
      <c r="O4579" s="451" t="s">
        <v>6241</v>
      </c>
      <c r="P4579" s="91" t="n">
        <v>1</v>
      </c>
      <c r="Q4579" s="15" t="s">
        <v>45</v>
      </c>
      <c r="R4579" s="97"/>
      <c r="S4579" s="97"/>
      <c r="T4579" s="97"/>
      <c r="U4579" s="97"/>
      <c r="V4579" s="97"/>
      <c r="W4579" s="97"/>
      <c r="X4579" s="97"/>
      <c r="Y4579" s="97"/>
      <c r="Z4579" s="97"/>
      <c r="AA4579" s="97"/>
      <c r="AB4579" s="97"/>
      <c r="AC4579" s="97"/>
      <c r="AD4579" s="97"/>
      <c r="AE4579" s="97"/>
      <c r="AF4579" s="97"/>
      <c r="AG4579" s="97"/>
      <c r="AH4579" s="97"/>
      <c r="AI4579" s="97"/>
    </row>
    <row r="4580" customFormat="false" ht="23.1" hidden="false" customHeight="false" outlineLevel="0" collapsed="false">
      <c r="A4580" s="348" t="s">
        <v>1758</v>
      </c>
      <c r="B4580" s="242" t="n">
        <v>43424</v>
      </c>
      <c r="C4580" s="451" t="s">
        <v>14595</v>
      </c>
      <c r="D4580" s="91" t="s">
        <v>476</v>
      </c>
      <c r="E4580" s="91" t="s">
        <v>14596</v>
      </c>
      <c r="F4580" s="91" t="s">
        <v>2910</v>
      </c>
      <c r="G4580" s="91" t="n">
        <v>5100</v>
      </c>
      <c r="H4580" s="91"/>
      <c r="I4580" s="91"/>
      <c r="J4580" s="91"/>
      <c r="K4580" s="91"/>
      <c r="L4580" s="100"/>
      <c r="M4580" s="24" t="s">
        <v>14597</v>
      </c>
      <c r="N4580" s="91"/>
      <c r="O4580" s="207" t="s">
        <v>15</v>
      </c>
      <c r="P4580" s="91"/>
      <c r="Q4580" s="15" t="s">
        <v>45</v>
      </c>
      <c r="R4580" s="97"/>
      <c r="S4580" s="97"/>
      <c r="T4580" s="97"/>
      <c r="U4580" s="97"/>
      <c r="V4580" s="97"/>
      <c r="W4580" s="97"/>
      <c r="X4580" s="97"/>
      <c r="Y4580" s="97"/>
      <c r="Z4580" s="97"/>
      <c r="AA4580" s="97"/>
      <c r="AB4580" s="97"/>
      <c r="AC4580" s="97"/>
      <c r="AD4580" s="97"/>
      <c r="AE4580" s="97"/>
      <c r="AF4580" s="97"/>
      <c r="AG4580" s="97"/>
      <c r="AH4580" s="97"/>
      <c r="AI4580" s="97"/>
    </row>
    <row r="4581" customFormat="false" ht="79.85" hidden="false" customHeight="false" outlineLevel="0" collapsed="false">
      <c r="A4581" s="3" t="s">
        <v>34</v>
      </c>
      <c r="B4581" s="59" t="s">
        <v>1</v>
      </c>
      <c r="C4581" s="4" t="s">
        <v>35</v>
      </c>
      <c r="D4581" s="4" t="s">
        <v>3</v>
      </c>
      <c r="E4581" s="4" t="s">
        <v>1021</v>
      </c>
      <c r="F4581" s="5" t="s">
        <v>10096</v>
      </c>
      <c r="G4581" s="4" t="s">
        <v>38</v>
      </c>
      <c r="H4581" s="6" t="s">
        <v>39</v>
      </c>
      <c r="I4581" s="6"/>
      <c r="J4581" s="6"/>
      <c r="K4581" s="6" t="s">
        <v>40</v>
      </c>
      <c r="L4581" s="6"/>
      <c r="M4581" s="6" t="s">
        <v>41</v>
      </c>
      <c r="N4581" s="6" t="s">
        <v>42</v>
      </c>
      <c r="O4581" s="370" t="s">
        <v>43</v>
      </c>
      <c r="P4581" s="91"/>
      <c r="Q4581" s="15" t="s">
        <v>45</v>
      </c>
      <c r="R4581" s="97"/>
      <c r="S4581" s="97"/>
      <c r="T4581" s="97"/>
      <c r="U4581" s="97"/>
      <c r="V4581" s="97"/>
      <c r="W4581" s="97"/>
      <c r="X4581" s="97"/>
      <c r="Y4581" s="97"/>
      <c r="Z4581" s="97"/>
      <c r="AA4581" s="97"/>
      <c r="AB4581" s="97"/>
      <c r="AC4581" s="97"/>
      <c r="AD4581" s="97"/>
      <c r="AE4581" s="97"/>
      <c r="AF4581" s="97"/>
      <c r="AG4581" s="97"/>
      <c r="AH4581" s="97"/>
      <c r="AI4581" s="97"/>
    </row>
    <row r="4582" customFormat="false" ht="15" hidden="false" customHeight="false" outlineLevel="0" collapsed="false">
      <c r="A4582" s="105" t="n">
        <v>43413</v>
      </c>
      <c r="B4582" s="777" t="s">
        <v>394</v>
      </c>
      <c r="C4582" s="84"/>
      <c r="D4582" s="84"/>
      <c r="E4582" s="820"/>
      <c r="F4582" s="821" t="e">
        <f aca="false">G4582+H4582+K4582</f>
        <v>#VALUE!</v>
      </c>
      <c r="G4582" s="822" t="e">
        <f aca="false">SUM(G4583:G17504)</f>
        <v>#VALUE!</v>
      </c>
      <c r="H4582" s="823" t="n">
        <f aca="false">SUM(H4583:H17504)</f>
        <v>8.38142828431598E+058</v>
      </c>
      <c r="I4582" s="822"/>
      <c r="J4582" s="822"/>
      <c r="K4582" s="822" t="n">
        <f aca="false">SUM(K4583:K17502)</f>
        <v>9196089600</v>
      </c>
      <c r="L4582" s="822"/>
      <c r="M4582" s="824"/>
      <c r="N4582" s="824"/>
      <c r="O4582" s="21"/>
      <c r="P4582" s="822" t="n">
        <f aca="false">SUM(P4583:P26530)</f>
        <v>879720416562</v>
      </c>
      <c r="Q4582" s="15" t="s">
        <v>45</v>
      </c>
      <c r="R4582" s="97"/>
      <c r="S4582" s="97"/>
      <c r="T4582" s="97"/>
      <c r="U4582" s="97"/>
      <c r="V4582" s="97"/>
      <c r="W4582" s="97"/>
      <c r="X4582" s="97"/>
      <c r="Y4582" s="97"/>
      <c r="Z4582" s="97"/>
      <c r="AA4582" s="97"/>
      <c r="AB4582" s="97"/>
      <c r="AC4582" s="97"/>
      <c r="AD4582" s="97"/>
      <c r="AE4582" s="97"/>
      <c r="AF4582" s="97"/>
      <c r="AG4582" s="97"/>
      <c r="AH4582" s="97"/>
      <c r="AI4582" s="97"/>
    </row>
    <row r="4583" customFormat="false" ht="23.1" hidden="false" customHeight="false" outlineLevel="0" collapsed="false">
      <c r="A4583" s="348" t="s">
        <v>1810</v>
      </c>
      <c r="B4583" s="108" t="n">
        <v>0.442361111111111</v>
      </c>
      <c r="C4583" s="91" t="s">
        <v>14598</v>
      </c>
      <c r="D4583" s="91" t="s">
        <v>110</v>
      </c>
      <c r="E4583" s="91" t="s">
        <v>6542</v>
      </c>
      <c r="F4583" s="91" t="s">
        <v>14599</v>
      </c>
      <c r="G4583" s="91" t="n">
        <v>5500</v>
      </c>
      <c r="H4583" s="91"/>
      <c r="I4583" s="91"/>
      <c r="J4583" s="91"/>
      <c r="K4583" s="91"/>
      <c r="L4583" s="100"/>
      <c r="M4583" s="24" t="s">
        <v>14600</v>
      </c>
      <c r="N4583" s="99" t="n">
        <v>43413</v>
      </c>
      <c r="O4583" s="207" t="s">
        <v>15</v>
      </c>
      <c r="P4583" s="91" t="n">
        <v>1</v>
      </c>
      <c r="Q4583" s="15" t="s">
        <v>45</v>
      </c>
      <c r="R4583" s="97"/>
      <c r="S4583" s="97"/>
      <c r="T4583" s="97"/>
      <c r="U4583" s="97"/>
      <c r="V4583" s="97"/>
      <c r="W4583" s="97"/>
      <c r="X4583" s="97"/>
      <c r="Y4583" s="97"/>
      <c r="Z4583" s="97"/>
      <c r="AA4583" s="97"/>
      <c r="AB4583" s="97"/>
      <c r="AC4583" s="97"/>
      <c r="AD4583" s="97"/>
      <c r="AE4583" s="97"/>
      <c r="AF4583" s="97"/>
      <c r="AG4583" s="97"/>
      <c r="AH4583" s="97"/>
      <c r="AI4583" s="97"/>
    </row>
    <row r="4584" customFormat="false" ht="23.1" hidden="false" customHeight="false" outlineLevel="0" collapsed="false">
      <c r="A4584" s="348" t="s">
        <v>1814</v>
      </c>
      <c r="B4584" s="91" t="s">
        <v>457</v>
      </c>
      <c r="C4584" s="451" t="s">
        <v>14601</v>
      </c>
      <c r="D4584" s="91" t="s">
        <v>8766</v>
      </c>
      <c r="E4584" s="91" t="s">
        <v>14602</v>
      </c>
      <c r="F4584" s="91" t="s">
        <v>14603</v>
      </c>
      <c r="G4584" s="91" t="n">
        <v>3400</v>
      </c>
      <c r="H4584" s="91"/>
      <c r="I4584" s="91"/>
      <c r="J4584" s="91"/>
      <c r="K4584" s="91"/>
      <c r="L4584" s="91"/>
      <c r="M4584" s="19" t="s">
        <v>14604</v>
      </c>
      <c r="N4584" s="242" t="n">
        <v>43414</v>
      </c>
      <c r="O4584" s="207" t="s">
        <v>15</v>
      </c>
      <c r="P4584" s="248" t="s">
        <v>14605</v>
      </c>
      <c r="Q4584" s="15" t="s">
        <v>45</v>
      </c>
      <c r="R4584" s="97"/>
      <c r="S4584" s="97"/>
      <c r="T4584" s="97"/>
      <c r="U4584" s="97"/>
      <c r="V4584" s="97"/>
      <c r="W4584" s="97"/>
      <c r="X4584" s="97"/>
      <c r="Y4584" s="97"/>
      <c r="Z4584" s="97"/>
      <c r="AA4584" s="97"/>
      <c r="AB4584" s="97"/>
      <c r="AC4584" s="97"/>
      <c r="AD4584" s="97"/>
      <c r="AE4584" s="97"/>
      <c r="AF4584" s="97"/>
      <c r="AG4584" s="97"/>
      <c r="AH4584" s="97"/>
      <c r="AI4584" s="97"/>
    </row>
    <row r="4585" customFormat="false" ht="23.1" hidden="false" customHeight="false" outlineLevel="0" collapsed="false">
      <c r="A4585" s="91"/>
      <c r="B4585" s="91"/>
      <c r="C4585" s="91"/>
      <c r="D4585" s="91" t="s">
        <v>476</v>
      </c>
      <c r="E4585" s="91" t="s">
        <v>14606</v>
      </c>
      <c r="F4585" s="91" t="s">
        <v>14606</v>
      </c>
      <c r="G4585" s="91"/>
      <c r="H4585" s="91" t="n">
        <v>3000</v>
      </c>
      <c r="I4585" s="91"/>
      <c r="J4585" s="91"/>
      <c r="K4585" s="91"/>
      <c r="L4585" s="91"/>
      <c r="M4585" s="91"/>
      <c r="N4585" s="91"/>
      <c r="O4585" s="207" t="s">
        <v>15</v>
      </c>
      <c r="P4585" s="91" t="n">
        <v>1</v>
      </c>
      <c r="Q4585" s="15" t="s">
        <v>45</v>
      </c>
      <c r="R4585" s="97"/>
      <c r="S4585" s="97"/>
      <c r="T4585" s="97"/>
      <c r="U4585" s="97"/>
      <c r="V4585" s="97"/>
      <c r="W4585" s="97"/>
      <c r="X4585" s="97"/>
      <c r="Y4585" s="97"/>
      <c r="Z4585" s="97"/>
      <c r="AA4585" s="97"/>
      <c r="AB4585" s="97"/>
      <c r="AC4585" s="97"/>
      <c r="AD4585" s="97"/>
      <c r="AE4585" s="97"/>
      <c r="AF4585" s="97"/>
      <c r="AG4585" s="97"/>
      <c r="AH4585" s="97"/>
      <c r="AI4585" s="97"/>
    </row>
    <row r="4586" customFormat="false" ht="23.1" hidden="false" customHeight="false" outlineLevel="0" collapsed="false">
      <c r="A4586" s="91"/>
      <c r="B4586" s="19" t="s">
        <v>14607</v>
      </c>
      <c r="C4586" s="91" t="n">
        <v>74995018878</v>
      </c>
      <c r="D4586" s="91" t="s">
        <v>8766</v>
      </c>
      <c r="E4586" s="19" t="s">
        <v>14607</v>
      </c>
      <c r="F4586" s="19" t="s">
        <v>14607</v>
      </c>
      <c r="G4586" s="91"/>
      <c r="H4586" s="19" t="n">
        <v>4500</v>
      </c>
      <c r="I4586" s="91"/>
      <c r="J4586" s="91"/>
      <c r="K4586" s="91"/>
      <c r="L4586" s="91"/>
      <c r="M4586" s="91"/>
      <c r="N4586" s="91"/>
      <c r="O4586" s="207" t="s">
        <v>15</v>
      </c>
      <c r="P4586" s="91" t="n">
        <v>1</v>
      </c>
      <c r="Q4586" s="15" t="s">
        <v>45</v>
      </c>
      <c r="R4586" s="97"/>
      <c r="S4586" s="97"/>
      <c r="T4586" s="97"/>
      <c r="U4586" s="97"/>
      <c r="V4586" s="97"/>
      <c r="W4586" s="97"/>
      <c r="X4586" s="97"/>
      <c r="Y4586" s="97"/>
      <c r="Z4586" s="97"/>
      <c r="AA4586" s="97"/>
      <c r="AB4586" s="97"/>
      <c r="AC4586" s="97"/>
      <c r="AD4586" s="97"/>
      <c r="AE4586" s="97"/>
      <c r="AF4586" s="97"/>
      <c r="AG4586" s="97"/>
      <c r="AH4586" s="97"/>
      <c r="AI4586" s="97"/>
    </row>
    <row r="4587" customFormat="false" ht="14.9" hidden="false" customHeight="false" outlineLevel="0" collapsed="false">
      <c r="A4587" s="348" t="s">
        <v>1819</v>
      </c>
      <c r="B4587" s="91" t="s">
        <v>589</v>
      </c>
      <c r="C4587" s="91" t="n">
        <v>84959743262</v>
      </c>
      <c r="D4587" s="91" t="s">
        <v>476</v>
      </c>
      <c r="E4587" s="91" t="s">
        <v>14608</v>
      </c>
      <c r="F4587" s="91"/>
      <c r="G4587" s="91"/>
      <c r="H4587" s="91"/>
      <c r="I4587" s="91"/>
      <c r="J4587" s="91"/>
      <c r="K4587" s="91"/>
      <c r="L4587" s="91"/>
      <c r="M4587" s="91"/>
      <c r="N4587" s="91"/>
      <c r="O4587" s="451" t="s">
        <v>14609</v>
      </c>
      <c r="P4587" s="91"/>
      <c r="Q4587" s="15" t="s">
        <v>45</v>
      </c>
      <c r="R4587" s="97"/>
      <c r="S4587" s="97"/>
      <c r="T4587" s="97"/>
      <c r="U4587" s="97"/>
      <c r="V4587" s="97"/>
      <c r="W4587" s="97"/>
      <c r="X4587" s="97"/>
      <c r="Y4587" s="97"/>
      <c r="Z4587" s="97"/>
      <c r="AA4587" s="97"/>
      <c r="AB4587" s="97"/>
      <c r="AC4587" s="97"/>
      <c r="AD4587" s="97"/>
      <c r="AE4587" s="97"/>
      <c r="AF4587" s="97"/>
      <c r="AG4587" s="97"/>
      <c r="AH4587" s="97"/>
      <c r="AI4587" s="97"/>
    </row>
    <row r="4588" customFormat="false" ht="14.9" hidden="false" customHeight="false" outlineLevel="0" collapsed="false">
      <c r="A4588" s="348" t="s">
        <v>1673</v>
      </c>
      <c r="B4588" s="91" t="s">
        <v>14610</v>
      </c>
      <c r="C4588" s="91" t="n">
        <v>79660439919</v>
      </c>
      <c r="D4588" s="91" t="s">
        <v>8766</v>
      </c>
      <c r="E4588" s="91" t="s">
        <v>14611</v>
      </c>
      <c r="F4588" s="91" t="s">
        <v>14612</v>
      </c>
      <c r="G4588" s="91" t="s">
        <v>1379</v>
      </c>
      <c r="H4588" s="91"/>
      <c r="I4588" s="91"/>
      <c r="J4588" s="91"/>
      <c r="K4588" s="91"/>
      <c r="L4588" s="91"/>
      <c r="M4588" s="91"/>
      <c r="N4588" s="91"/>
      <c r="O4588" s="95" t="s">
        <v>14613</v>
      </c>
      <c r="P4588" s="91" t="n">
        <v>1</v>
      </c>
      <c r="Q4588" s="15" t="s">
        <v>45</v>
      </c>
      <c r="R4588" s="97"/>
      <c r="S4588" s="97"/>
      <c r="T4588" s="97"/>
      <c r="U4588" s="97"/>
      <c r="V4588" s="97"/>
      <c r="W4588" s="97"/>
      <c r="X4588" s="97"/>
      <c r="Y4588" s="97"/>
      <c r="Z4588" s="97"/>
      <c r="AA4588" s="97"/>
      <c r="AB4588" s="97"/>
      <c r="AC4588" s="97"/>
      <c r="AD4588" s="97"/>
      <c r="AE4588" s="97"/>
      <c r="AF4588" s="97"/>
      <c r="AG4588" s="97"/>
      <c r="AH4588" s="97"/>
      <c r="AI4588" s="97"/>
    </row>
    <row r="4589" customFormat="false" ht="23.1" hidden="false" customHeight="false" outlineLevel="0" collapsed="false">
      <c r="A4589" s="91" t="s">
        <v>14614</v>
      </c>
      <c r="B4589" s="91" t="s">
        <v>14614</v>
      </c>
      <c r="C4589" s="91" t="s">
        <v>14614</v>
      </c>
      <c r="D4589" s="91" t="s">
        <v>476</v>
      </c>
      <c r="E4589" s="91" t="s">
        <v>14614</v>
      </c>
      <c r="F4589" s="91" t="s">
        <v>14614</v>
      </c>
      <c r="G4589" s="91"/>
      <c r="H4589" s="91" t="n">
        <v>13500</v>
      </c>
      <c r="I4589" s="91"/>
      <c r="J4589" s="91"/>
      <c r="K4589" s="91"/>
      <c r="L4589" s="91"/>
      <c r="M4589" s="91"/>
      <c r="N4589" s="91"/>
      <c r="O4589" s="207" t="s">
        <v>15</v>
      </c>
      <c r="P4589" s="91"/>
      <c r="Q4589" s="15" t="s">
        <v>45</v>
      </c>
      <c r="R4589" s="97"/>
      <c r="S4589" s="97"/>
      <c r="T4589" s="97"/>
      <c r="U4589" s="97"/>
      <c r="V4589" s="97"/>
      <c r="W4589" s="97"/>
      <c r="X4589" s="97"/>
      <c r="Y4589" s="97"/>
      <c r="Z4589" s="97"/>
      <c r="AA4589" s="97"/>
      <c r="AB4589" s="97"/>
      <c r="AC4589" s="97"/>
      <c r="AD4589" s="97"/>
      <c r="AE4589" s="97"/>
      <c r="AF4589" s="97"/>
      <c r="AG4589" s="97"/>
      <c r="AH4589" s="97"/>
      <c r="AI4589" s="97"/>
    </row>
    <row r="4590" customFormat="false" ht="23.1" hidden="false" customHeight="false" outlineLevel="0" collapsed="false">
      <c r="A4590" s="348" t="s">
        <v>1678</v>
      </c>
      <c r="B4590" s="242" t="n">
        <v>43416</v>
      </c>
      <c r="C4590" s="91" t="s">
        <v>14615</v>
      </c>
      <c r="D4590" s="91" t="s">
        <v>8766</v>
      </c>
      <c r="E4590" s="91" t="s">
        <v>14616</v>
      </c>
      <c r="F4590" s="91" t="s">
        <v>14617</v>
      </c>
      <c r="G4590" s="91"/>
      <c r="H4590" s="91" t="n">
        <v>6700</v>
      </c>
      <c r="I4590" s="91"/>
      <c r="J4590" s="91"/>
      <c r="K4590" s="91"/>
      <c r="L4590" s="91"/>
      <c r="M4590" s="91"/>
      <c r="N4590" s="91"/>
      <c r="O4590" s="207" t="s">
        <v>15</v>
      </c>
      <c r="P4590" s="91" t="n">
        <v>1</v>
      </c>
      <c r="Q4590" s="15" t="s">
        <v>45</v>
      </c>
      <c r="R4590" s="97"/>
      <c r="S4590" s="97"/>
      <c r="T4590" s="97"/>
      <c r="U4590" s="97"/>
      <c r="V4590" s="97"/>
      <c r="W4590" s="97"/>
      <c r="X4590" s="97"/>
      <c r="Y4590" s="97"/>
      <c r="Z4590" s="97"/>
      <c r="AA4590" s="97"/>
      <c r="AB4590" s="97"/>
      <c r="AC4590" s="97"/>
      <c r="AD4590" s="97"/>
      <c r="AE4590" s="97"/>
      <c r="AF4590" s="97"/>
      <c r="AG4590" s="97"/>
      <c r="AH4590" s="97"/>
      <c r="AI4590" s="97"/>
    </row>
    <row r="4591" customFormat="false" ht="28.35" hidden="false" customHeight="false" outlineLevel="0" collapsed="false">
      <c r="A4591" s="348" t="s">
        <v>1732</v>
      </c>
      <c r="B4591" s="91"/>
      <c r="C4591" s="91" t="s">
        <v>14618</v>
      </c>
      <c r="D4591" s="91" t="s">
        <v>476</v>
      </c>
      <c r="E4591" s="91" t="s">
        <v>14619</v>
      </c>
      <c r="F4591" s="91" t="s">
        <v>14620</v>
      </c>
      <c r="G4591" s="91"/>
      <c r="H4591" s="91" t="n">
        <v>5600</v>
      </c>
      <c r="I4591" s="91"/>
      <c r="J4591" s="91"/>
      <c r="K4591" s="91"/>
      <c r="L4591" s="91"/>
      <c r="M4591" s="91"/>
      <c r="N4591" s="91"/>
      <c r="O4591" s="207" t="s">
        <v>15</v>
      </c>
      <c r="P4591" s="91" t="n">
        <v>1</v>
      </c>
      <c r="Q4591" s="15" t="s">
        <v>45</v>
      </c>
      <c r="R4591" s="97"/>
      <c r="S4591" s="97"/>
      <c r="T4591" s="97"/>
      <c r="U4591" s="97"/>
      <c r="V4591" s="97"/>
      <c r="W4591" s="97"/>
      <c r="X4591" s="97"/>
      <c r="Y4591" s="97"/>
      <c r="Z4591" s="97"/>
      <c r="AA4591" s="97"/>
      <c r="AB4591" s="97"/>
      <c r="AC4591" s="97"/>
      <c r="AD4591" s="97"/>
      <c r="AE4591" s="97"/>
      <c r="AF4591" s="97"/>
      <c r="AG4591" s="97"/>
      <c r="AH4591" s="97"/>
      <c r="AI4591" s="97"/>
    </row>
    <row r="4592" customFormat="false" ht="14.9" hidden="false" customHeight="false" outlineLevel="0" collapsed="false">
      <c r="A4592" s="348" t="s">
        <v>1833</v>
      </c>
      <c r="B4592" s="91" t="s">
        <v>769</v>
      </c>
      <c r="C4592" s="91" t="s">
        <v>14621</v>
      </c>
      <c r="D4592" s="91" t="s">
        <v>476</v>
      </c>
      <c r="E4592" s="91" t="s">
        <v>14622</v>
      </c>
      <c r="F4592" s="91"/>
      <c r="G4592" s="91"/>
      <c r="H4592" s="91" t="s">
        <v>958</v>
      </c>
      <c r="I4592" s="91"/>
      <c r="J4592" s="91"/>
      <c r="K4592" s="91"/>
      <c r="L4592" s="91"/>
      <c r="M4592" s="91"/>
      <c r="N4592" s="91"/>
      <c r="O4592" s="451" t="s">
        <v>14623</v>
      </c>
      <c r="P4592" s="91" t="n">
        <v>1</v>
      </c>
      <c r="Q4592" s="15" t="s">
        <v>45</v>
      </c>
      <c r="R4592" s="97"/>
      <c r="S4592" s="97"/>
      <c r="T4592" s="97"/>
      <c r="U4592" s="97"/>
      <c r="V4592" s="97"/>
      <c r="W4592" s="97"/>
      <c r="X4592" s="97"/>
      <c r="Y4592" s="97"/>
      <c r="Z4592" s="97"/>
      <c r="AA4592" s="97"/>
      <c r="AB4592" s="97"/>
      <c r="AC4592" s="97"/>
      <c r="AD4592" s="97"/>
      <c r="AE4592" s="97"/>
      <c r="AF4592" s="97"/>
      <c r="AG4592" s="97"/>
      <c r="AH4592" s="97"/>
      <c r="AI4592" s="97"/>
    </row>
    <row r="4593" customFormat="false" ht="23.1" hidden="false" customHeight="false" outlineLevel="0" collapsed="false">
      <c r="A4593" s="91"/>
      <c r="B4593" s="91"/>
      <c r="C4593" s="91" t="s">
        <v>14624</v>
      </c>
      <c r="D4593" s="91" t="s">
        <v>8766</v>
      </c>
      <c r="E4593" s="91" t="s">
        <v>14625</v>
      </c>
      <c r="F4593" s="91" t="s">
        <v>14626</v>
      </c>
      <c r="G4593" s="91" t="n">
        <v>4700</v>
      </c>
      <c r="H4593" s="91"/>
      <c r="I4593" s="91"/>
      <c r="J4593" s="91"/>
      <c r="K4593" s="91"/>
      <c r="L4593" s="91"/>
      <c r="M4593" s="19" t="s">
        <v>14627</v>
      </c>
      <c r="N4593" s="242" t="n">
        <v>43414</v>
      </c>
      <c r="O4593" s="207" t="s">
        <v>15</v>
      </c>
      <c r="P4593" s="91" t="n">
        <v>1</v>
      </c>
      <c r="Q4593" s="15" t="s">
        <v>45</v>
      </c>
      <c r="R4593" s="97"/>
      <c r="S4593" s="97"/>
      <c r="T4593" s="97"/>
      <c r="U4593" s="97"/>
      <c r="V4593" s="97"/>
      <c r="W4593" s="97"/>
      <c r="X4593" s="97"/>
      <c r="Y4593" s="97"/>
      <c r="Z4593" s="97"/>
      <c r="AA4593" s="97"/>
      <c r="AB4593" s="97"/>
      <c r="AC4593" s="97"/>
      <c r="AD4593" s="97"/>
      <c r="AE4593" s="97"/>
      <c r="AF4593" s="97"/>
      <c r="AG4593" s="97"/>
      <c r="AH4593" s="97"/>
      <c r="AI4593" s="97"/>
    </row>
    <row r="4594" customFormat="false" ht="55.2" hidden="false" customHeight="false" outlineLevel="0" collapsed="false">
      <c r="A4594" s="91" t="s">
        <v>14628</v>
      </c>
      <c r="B4594" s="91" t="s">
        <v>14628</v>
      </c>
      <c r="C4594" s="91" t="s">
        <v>14628</v>
      </c>
      <c r="D4594" s="91" t="s">
        <v>476</v>
      </c>
      <c r="E4594" s="91" t="s">
        <v>14628</v>
      </c>
      <c r="F4594" s="91" t="s">
        <v>14628</v>
      </c>
      <c r="G4594" s="91" t="n">
        <v>10000</v>
      </c>
      <c r="H4594" s="97"/>
      <c r="I4594" s="100"/>
      <c r="J4594" s="100"/>
      <c r="K4594" s="91"/>
      <c r="L4594" s="91"/>
      <c r="M4594" s="30" t="s">
        <v>14629</v>
      </c>
      <c r="N4594" s="30"/>
      <c r="O4594" s="207" t="s">
        <v>15</v>
      </c>
      <c r="P4594" s="91" t="n">
        <v>1</v>
      </c>
      <c r="Q4594" s="15" t="s">
        <v>45</v>
      </c>
      <c r="R4594" s="97"/>
      <c r="S4594" s="97"/>
      <c r="T4594" s="97"/>
      <c r="U4594" s="97"/>
      <c r="V4594" s="97"/>
      <c r="W4594" s="97"/>
      <c r="X4594" s="97"/>
      <c r="Y4594" s="97"/>
      <c r="Z4594" s="97"/>
      <c r="AA4594" s="97"/>
      <c r="AB4594" s="97"/>
      <c r="AC4594" s="97"/>
      <c r="AD4594" s="97"/>
      <c r="AE4594" s="97"/>
      <c r="AF4594" s="97"/>
      <c r="AG4594" s="97"/>
      <c r="AH4594" s="97"/>
      <c r="AI4594" s="97"/>
    </row>
    <row r="4595" customFormat="false" ht="28.35" hidden="false" customHeight="false" outlineLevel="0" collapsed="false">
      <c r="A4595" s="348" t="s">
        <v>1839</v>
      </c>
      <c r="B4595" s="242" t="n">
        <v>43420</v>
      </c>
      <c r="C4595" s="91" t="s">
        <v>14630</v>
      </c>
      <c r="D4595" s="91" t="s">
        <v>476</v>
      </c>
      <c r="E4595" s="91" t="s">
        <v>14631</v>
      </c>
      <c r="F4595" s="91" t="s">
        <v>2910</v>
      </c>
      <c r="G4595" s="91" t="n">
        <v>4100</v>
      </c>
      <c r="H4595" s="91"/>
      <c r="I4595" s="91"/>
      <c r="J4595" s="91"/>
      <c r="K4595" s="91"/>
      <c r="L4595" s="91"/>
      <c r="M4595" s="19" t="s">
        <v>14632</v>
      </c>
      <c r="N4595" s="242" t="n">
        <v>43414</v>
      </c>
      <c r="O4595" s="207" t="s">
        <v>15</v>
      </c>
      <c r="P4595" s="91" t="n">
        <v>1</v>
      </c>
      <c r="Q4595" s="15" t="s">
        <v>45</v>
      </c>
      <c r="R4595" s="97"/>
      <c r="S4595" s="97"/>
      <c r="T4595" s="97"/>
      <c r="U4595" s="97"/>
      <c r="V4595" s="97"/>
      <c r="W4595" s="97"/>
      <c r="X4595" s="97"/>
      <c r="Y4595" s="97"/>
      <c r="Z4595" s="97"/>
      <c r="AA4595" s="97"/>
      <c r="AB4595" s="97"/>
      <c r="AC4595" s="97"/>
      <c r="AD4595" s="97"/>
      <c r="AE4595" s="97"/>
      <c r="AF4595" s="97"/>
      <c r="AG4595" s="97"/>
      <c r="AH4595" s="97"/>
      <c r="AI4595" s="97"/>
    </row>
    <row r="4596" customFormat="false" ht="79.85" hidden="false" customHeight="false" outlineLevel="0" collapsed="false">
      <c r="A4596" s="3" t="s">
        <v>34</v>
      </c>
      <c r="B4596" s="59" t="s">
        <v>1</v>
      </c>
      <c r="C4596" s="4" t="s">
        <v>35</v>
      </c>
      <c r="D4596" s="4" t="s">
        <v>3</v>
      </c>
      <c r="E4596" s="4" t="s">
        <v>1021</v>
      </c>
      <c r="F4596" s="5" t="s">
        <v>10096</v>
      </c>
      <c r="G4596" s="4" t="s">
        <v>38</v>
      </c>
      <c r="H4596" s="6" t="s">
        <v>39</v>
      </c>
      <c r="I4596" s="6"/>
      <c r="J4596" s="6"/>
      <c r="K4596" s="6" t="s">
        <v>40</v>
      </c>
      <c r="L4596" s="6"/>
      <c r="M4596" s="6" t="s">
        <v>41</v>
      </c>
      <c r="N4596" s="6" t="s">
        <v>42</v>
      </c>
      <c r="O4596" s="370" t="s">
        <v>43</v>
      </c>
      <c r="P4596" s="91"/>
      <c r="Q4596" s="15" t="s">
        <v>45</v>
      </c>
      <c r="R4596" s="97"/>
      <c r="S4596" s="97"/>
      <c r="T4596" s="97"/>
      <c r="U4596" s="97"/>
      <c r="V4596" s="97"/>
      <c r="W4596" s="97"/>
      <c r="X4596" s="97"/>
      <c r="Y4596" s="97"/>
      <c r="Z4596" s="97"/>
      <c r="AA4596" s="97"/>
      <c r="AB4596" s="97"/>
      <c r="AC4596" s="97"/>
      <c r="AD4596" s="97"/>
      <c r="AE4596" s="97"/>
      <c r="AF4596" s="97"/>
      <c r="AG4596" s="97"/>
      <c r="AH4596" s="97"/>
      <c r="AI4596" s="97"/>
    </row>
    <row r="4597" customFormat="false" ht="15" hidden="false" customHeight="false" outlineLevel="0" collapsed="false">
      <c r="A4597" s="105" t="n">
        <v>43414</v>
      </c>
      <c r="B4597" s="777" t="s">
        <v>394</v>
      </c>
      <c r="C4597" s="84"/>
      <c r="D4597" s="84"/>
      <c r="E4597" s="820"/>
      <c r="F4597" s="821" t="e">
        <f aca="false">G4597+H4597+K4597</f>
        <v>#VALUE!</v>
      </c>
      <c r="G4597" s="822" t="e">
        <f aca="false">SUM(G4598:G61694)</f>
        <v>#VALUE!</v>
      </c>
      <c r="H4597" s="823" t="n">
        <f aca="false">SUM(H4598:H4599)</f>
        <v>0</v>
      </c>
      <c r="I4597" s="822"/>
      <c r="J4597" s="822"/>
      <c r="K4597" s="822" t="n">
        <f aca="false">SUM(K4598:K17517)</f>
        <v>4598044800</v>
      </c>
      <c r="L4597" s="822"/>
      <c r="M4597" s="824"/>
      <c r="N4597" s="824"/>
      <c r="O4597" s="21"/>
      <c r="P4597" s="822" t="n">
        <f aca="false">SUM(P4598:P26545)</f>
        <v>439860208276</v>
      </c>
      <c r="Q4597" s="15" t="s">
        <v>45</v>
      </c>
      <c r="R4597" s="97"/>
      <c r="S4597" s="97"/>
      <c r="T4597" s="97"/>
      <c r="U4597" s="97"/>
      <c r="V4597" s="97"/>
      <c r="W4597" s="97"/>
      <c r="X4597" s="97"/>
      <c r="Y4597" s="97"/>
      <c r="Z4597" s="97"/>
      <c r="AA4597" s="97"/>
      <c r="AB4597" s="97"/>
      <c r="AC4597" s="97"/>
      <c r="AD4597" s="97"/>
      <c r="AE4597" s="97"/>
      <c r="AF4597" s="97"/>
      <c r="AG4597" s="97"/>
      <c r="AH4597" s="97"/>
      <c r="AI4597" s="97"/>
    </row>
    <row r="4598" customFormat="false" ht="83.55" hidden="false" customHeight="false" outlineLevel="0" collapsed="false">
      <c r="A4598" s="348" t="s">
        <v>1810</v>
      </c>
      <c r="B4598" s="91" t="s">
        <v>10799</v>
      </c>
      <c r="C4598" s="91" t="s">
        <v>14633</v>
      </c>
      <c r="D4598" s="91" t="s">
        <v>11567</v>
      </c>
      <c r="E4598" s="91" t="s">
        <v>14634</v>
      </c>
      <c r="F4598" s="91" t="s">
        <v>5255</v>
      </c>
      <c r="G4598" s="91" t="s">
        <v>614</v>
      </c>
      <c r="H4598" s="91"/>
      <c r="I4598" s="91"/>
      <c r="J4598" s="91"/>
      <c r="K4598" s="91"/>
      <c r="L4598" s="100"/>
      <c r="M4598" s="24"/>
      <c r="N4598" s="99"/>
      <c r="O4598" s="251" t="s">
        <v>14635</v>
      </c>
      <c r="P4598" s="91" t="n">
        <v>1</v>
      </c>
      <c r="Q4598" s="15" t="s">
        <v>45</v>
      </c>
      <c r="R4598" s="97"/>
      <c r="S4598" s="97"/>
      <c r="T4598" s="97"/>
      <c r="U4598" s="97"/>
      <c r="V4598" s="97"/>
      <c r="W4598" s="97"/>
      <c r="X4598" s="97"/>
      <c r="Y4598" s="97"/>
      <c r="Z4598" s="97"/>
      <c r="AA4598" s="97"/>
      <c r="AB4598" s="97"/>
      <c r="AC4598" s="97"/>
      <c r="AD4598" s="97"/>
      <c r="AE4598" s="97"/>
      <c r="AF4598" s="97"/>
      <c r="AG4598" s="97"/>
      <c r="AH4598" s="97"/>
      <c r="AI4598" s="97"/>
    </row>
    <row r="4599" customFormat="false" ht="28.35" hidden="false" customHeight="false" outlineLevel="0" collapsed="false">
      <c r="A4599" s="348" t="s">
        <v>1814</v>
      </c>
      <c r="B4599" s="91" t="s">
        <v>214</v>
      </c>
      <c r="C4599" s="91" t="s">
        <v>14636</v>
      </c>
      <c r="D4599" s="91" t="s">
        <v>14637</v>
      </c>
      <c r="E4599" s="91" t="s">
        <v>14638</v>
      </c>
      <c r="F4599" s="91" t="s">
        <v>14639</v>
      </c>
      <c r="G4599" s="91" t="n">
        <v>3200</v>
      </c>
      <c r="H4599" s="91"/>
      <c r="I4599" s="91"/>
      <c r="J4599" s="91"/>
      <c r="K4599" s="91"/>
      <c r="L4599" s="91"/>
      <c r="M4599" s="19" t="s">
        <v>14640</v>
      </c>
      <c r="N4599" s="242" t="n">
        <v>43414</v>
      </c>
      <c r="O4599" s="207" t="s">
        <v>15</v>
      </c>
      <c r="P4599" s="91" t="n">
        <v>1</v>
      </c>
      <c r="Q4599" s="15" t="s">
        <v>45</v>
      </c>
      <c r="R4599" s="97"/>
      <c r="S4599" s="97"/>
      <c r="T4599" s="97"/>
      <c r="U4599" s="97"/>
      <c r="V4599" s="97"/>
      <c r="W4599" s="97"/>
      <c r="X4599" s="97"/>
      <c r="Y4599" s="97"/>
      <c r="Z4599" s="97"/>
      <c r="AA4599" s="97"/>
      <c r="AB4599" s="97"/>
      <c r="AC4599" s="97"/>
      <c r="AD4599" s="97"/>
      <c r="AE4599" s="97"/>
      <c r="AF4599" s="97"/>
      <c r="AG4599" s="97"/>
      <c r="AH4599" s="97"/>
      <c r="AI4599" s="97"/>
    </row>
    <row r="4600" customFormat="false" ht="79.85" hidden="false" customHeight="false" outlineLevel="0" collapsed="false">
      <c r="A4600" s="3" t="s">
        <v>34</v>
      </c>
      <c r="B4600" s="59" t="s">
        <v>1</v>
      </c>
      <c r="C4600" s="4" t="s">
        <v>35</v>
      </c>
      <c r="D4600" s="4" t="s">
        <v>3</v>
      </c>
      <c r="E4600" s="4" t="s">
        <v>1021</v>
      </c>
      <c r="F4600" s="5" t="s">
        <v>10096</v>
      </c>
      <c r="G4600" s="4" t="s">
        <v>38</v>
      </c>
      <c r="H4600" s="6" t="s">
        <v>39</v>
      </c>
      <c r="I4600" s="6"/>
      <c r="J4600" s="6"/>
      <c r="K4600" s="6" t="s">
        <v>40</v>
      </c>
      <c r="L4600" s="6"/>
      <c r="M4600" s="6" t="s">
        <v>41</v>
      </c>
      <c r="N4600" s="6" t="s">
        <v>42</v>
      </c>
      <c r="O4600" s="370" t="s">
        <v>43</v>
      </c>
      <c r="P4600" s="91"/>
      <c r="Q4600" s="15" t="s">
        <v>45</v>
      </c>
      <c r="R4600" s="97"/>
      <c r="S4600" s="97"/>
      <c r="T4600" s="97"/>
      <c r="U4600" s="97"/>
      <c r="V4600" s="97"/>
      <c r="W4600" s="97"/>
      <c r="X4600" s="97"/>
      <c r="Y4600" s="97"/>
      <c r="Z4600" s="97"/>
      <c r="AA4600" s="97"/>
      <c r="AB4600" s="97"/>
      <c r="AC4600" s="97"/>
      <c r="AD4600" s="97"/>
      <c r="AE4600" s="97"/>
      <c r="AF4600" s="97"/>
      <c r="AG4600" s="97"/>
      <c r="AH4600" s="97"/>
      <c r="AI4600" s="97"/>
    </row>
    <row r="4601" customFormat="false" ht="15" hidden="false" customHeight="false" outlineLevel="0" collapsed="false">
      <c r="A4601" s="105" t="n">
        <v>43416</v>
      </c>
      <c r="B4601" s="777" t="s">
        <v>422</v>
      </c>
      <c r="C4601" s="84"/>
      <c r="D4601" s="84"/>
      <c r="E4601" s="820"/>
      <c r="F4601" s="821" t="n">
        <f aca="false">G4601+H4601+K4601</f>
        <v>131281.44</v>
      </c>
      <c r="G4601" s="822" t="n">
        <f aca="false">SUM(G4602:G4626)</f>
        <v>17300</v>
      </c>
      <c r="H4601" s="823" t="n">
        <f aca="false">SUM(H4602:H4626)</f>
        <v>113981.44</v>
      </c>
      <c r="I4601" s="822"/>
      <c r="J4601" s="822"/>
      <c r="K4601" s="822" t="n">
        <f aca="false">SUM(K4602:K4626)</f>
        <v>0</v>
      </c>
      <c r="L4601" s="822"/>
      <c r="M4601" s="824"/>
      <c r="N4601" s="824"/>
      <c r="O4601" s="21"/>
      <c r="P4601" s="822" t="n">
        <f aca="false">SUM(P4602:P26549)</f>
        <v>219930104137</v>
      </c>
      <c r="Q4601" s="15" t="s">
        <v>45</v>
      </c>
      <c r="R4601" s="97"/>
      <c r="S4601" s="97"/>
      <c r="T4601" s="97"/>
      <c r="U4601" s="97"/>
      <c r="V4601" s="97"/>
      <c r="W4601" s="97"/>
      <c r="X4601" s="97"/>
      <c r="Y4601" s="97"/>
      <c r="Z4601" s="97"/>
      <c r="AA4601" s="97"/>
      <c r="AB4601" s="97"/>
      <c r="AC4601" s="97"/>
      <c r="AD4601" s="97"/>
      <c r="AE4601" s="97"/>
      <c r="AF4601" s="97"/>
      <c r="AG4601" s="97"/>
      <c r="AH4601" s="97"/>
      <c r="AI4601" s="97"/>
    </row>
    <row r="4602" customFormat="false" ht="23.1" hidden="false" customHeight="false" outlineLevel="0" collapsed="false">
      <c r="A4602" s="348" t="s">
        <v>1810</v>
      </c>
      <c r="B4602" s="91" t="s">
        <v>869</v>
      </c>
      <c r="C4602" s="91" t="s">
        <v>14641</v>
      </c>
      <c r="D4602" s="91" t="s">
        <v>53</v>
      </c>
      <c r="E4602" s="91" t="s">
        <v>14642</v>
      </c>
      <c r="F4602" s="91" t="s">
        <v>14643</v>
      </c>
      <c r="G4602" s="91" t="n">
        <v>2700</v>
      </c>
      <c r="H4602" s="91"/>
      <c r="I4602" s="91"/>
      <c r="J4602" s="91"/>
      <c r="K4602" s="91"/>
      <c r="L4602" s="91"/>
      <c r="M4602" s="91" t="s">
        <v>14644</v>
      </c>
      <c r="N4602" s="242" t="n">
        <v>43416</v>
      </c>
      <c r="O4602" s="207" t="s">
        <v>15</v>
      </c>
      <c r="P4602" s="91" t="n">
        <v>1</v>
      </c>
      <c r="Q4602" s="15" t="s">
        <v>45</v>
      </c>
      <c r="R4602" s="97"/>
      <c r="S4602" s="97"/>
      <c r="T4602" s="97"/>
      <c r="U4602" s="97"/>
      <c r="V4602" s="97"/>
      <c r="W4602" s="97"/>
      <c r="X4602" s="97"/>
      <c r="Y4602" s="97"/>
      <c r="Z4602" s="97"/>
      <c r="AA4602" s="97"/>
      <c r="AB4602" s="97"/>
      <c r="AC4602" s="97"/>
      <c r="AD4602" s="97"/>
      <c r="AE4602" s="97"/>
      <c r="AF4602" s="97"/>
      <c r="AG4602" s="97"/>
      <c r="AH4602" s="97"/>
      <c r="AI4602" s="97"/>
    </row>
    <row r="4603" customFormat="false" ht="23.1" hidden="false" customHeight="false" outlineLevel="0" collapsed="false">
      <c r="A4603" s="348" t="s">
        <v>1814</v>
      </c>
      <c r="B4603" s="91" t="s">
        <v>2776</v>
      </c>
      <c r="C4603" s="91" t="s">
        <v>14645</v>
      </c>
      <c r="D4603" s="91" t="s">
        <v>11567</v>
      </c>
      <c r="E4603" s="91" t="s">
        <v>14646</v>
      </c>
      <c r="F4603" s="91" t="s">
        <v>14647</v>
      </c>
      <c r="G4603" s="91" t="n">
        <v>4500</v>
      </c>
      <c r="H4603" s="91"/>
      <c r="I4603" s="91"/>
      <c r="J4603" s="91"/>
      <c r="K4603" s="91"/>
      <c r="L4603" s="91"/>
      <c r="M4603" s="19" t="s">
        <v>14648</v>
      </c>
      <c r="N4603" s="242" t="n">
        <v>43433</v>
      </c>
      <c r="O4603" s="207" t="s">
        <v>15</v>
      </c>
      <c r="P4603" s="91" t="n">
        <v>1</v>
      </c>
      <c r="Q4603" s="15" t="s">
        <v>45</v>
      </c>
      <c r="R4603" s="97"/>
      <c r="S4603" s="97"/>
      <c r="T4603" s="97"/>
      <c r="U4603" s="97"/>
      <c r="V4603" s="97"/>
      <c r="W4603" s="97"/>
      <c r="X4603" s="97"/>
      <c r="Y4603" s="97"/>
      <c r="Z4603" s="97"/>
      <c r="AA4603" s="97"/>
      <c r="AB4603" s="97"/>
      <c r="AC4603" s="97"/>
      <c r="AD4603" s="97"/>
      <c r="AE4603" s="97"/>
      <c r="AF4603" s="97"/>
      <c r="AG4603" s="97"/>
      <c r="AH4603" s="97"/>
      <c r="AI4603" s="97"/>
    </row>
    <row r="4604" customFormat="false" ht="23.1" hidden="false" customHeight="false" outlineLevel="0" collapsed="false">
      <c r="A4604" s="348" t="s">
        <v>1819</v>
      </c>
      <c r="B4604" s="91" t="s">
        <v>14072</v>
      </c>
      <c r="C4604" s="91" t="s">
        <v>14649</v>
      </c>
      <c r="D4604" s="91" t="s">
        <v>476</v>
      </c>
      <c r="E4604" s="91" t="s">
        <v>14650</v>
      </c>
      <c r="F4604" s="91" t="s">
        <v>14651</v>
      </c>
      <c r="G4604" s="91" t="n">
        <v>6100</v>
      </c>
      <c r="H4604" s="91"/>
      <c r="I4604" s="91"/>
      <c r="J4604" s="91"/>
      <c r="K4604" s="91"/>
      <c r="L4604" s="91"/>
      <c r="M4604" s="19" t="s">
        <v>14652</v>
      </c>
      <c r="N4604" s="242" t="n">
        <v>43416</v>
      </c>
      <c r="O4604" s="207" t="s">
        <v>14653</v>
      </c>
      <c r="P4604" s="91" t="n">
        <v>1</v>
      </c>
      <c r="Q4604" s="15" t="s">
        <v>45</v>
      </c>
      <c r="R4604" s="97"/>
      <c r="S4604" s="97"/>
      <c r="T4604" s="97"/>
      <c r="U4604" s="97"/>
      <c r="V4604" s="97"/>
      <c r="W4604" s="97"/>
      <c r="X4604" s="97"/>
      <c r="Y4604" s="97"/>
      <c r="Z4604" s="97"/>
      <c r="AA4604" s="97"/>
      <c r="AB4604" s="97"/>
      <c r="AC4604" s="97"/>
      <c r="AD4604" s="97"/>
      <c r="AE4604" s="97"/>
      <c r="AF4604" s="97"/>
      <c r="AG4604" s="97"/>
      <c r="AH4604" s="97"/>
      <c r="AI4604" s="97"/>
    </row>
    <row r="4605" customFormat="false" ht="23.1" hidden="false" customHeight="false" outlineLevel="0" collapsed="false">
      <c r="A4605" s="348" t="s">
        <v>1673</v>
      </c>
      <c r="B4605" s="91" t="s">
        <v>449</v>
      </c>
      <c r="C4605" s="91" t="n">
        <v>79267599448</v>
      </c>
      <c r="D4605" s="91" t="s">
        <v>8766</v>
      </c>
      <c r="E4605" s="15" t="s">
        <v>14654</v>
      </c>
      <c r="F4605" s="91" t="s">
        <v>14655</v>
      </c>
      <c r="G4605" s="91" t="n">
        <v>2500</v>
      </c>
      <c r="H4605" s="91"/>
      <c r="I4605" s="91"/>
      <c r="J4605" s="91"/>
      <c r="K4605" s="91"/>
      <c r="L4605" s="91"/>
      <c r="M4605" s="19" t="s">
        <v>14656</v>
      </c>
      <c r="N4605" s="242" t="n">
        <v>43416</v>
      </c>
      <c r="O4605" s="207" t="s">
        <v>15</v>
      </c>
      <c r="P4605" s="91" t="n">
        <v>1</v>
      </c>
      <c r="Q4605" s="15" t="s">
        <v>45</v>
      </c>
      <c r="R4605" s="97"/>
      <c r="S4605" s="97"/>
      <c r="T4605" s="97"/>
      <c r="U4605" s="97"/>
      <c r="V4605" s="97"/>
      <c r="W4605" s="97"/>
      <c r="X4605" s="97"/>
      <c r="Y4605" s="97"/>
      <c r="Z4605" s="97"/>
      <c r="AA4605" s="97"/>
      <c r="AB4605" s="97"/>
      <c r="AC4605" s="97"/>
      <c r="AD4605" s="97"/>
      <c r="AE4605" s="97"/>
      <c r="AF4605" s="97"/>
      <c r="AG4605" s="97"/>
      <c r="AH4605" s="97"/>
      <c r="AI4605" s="97"/>
    </row>
    <row r="4606" customFormat="false" ht="37.3" hidden="false" customHeight="false" outlineLevel="0" collapsed="false">
      <c r="A4606" s="348" t="s">
        <v>1678</v>
      </c>
      <c r="B4606" s="91" t="s">
        <v>541</v>
      </c>
      <c r="C4606" s="91" t="s">
        <v>14657</v>
      </c>
      <c r="D4606" s="91" t="s">
        <v>476</v>
      </c>
      <c r="E4606" s="91" t="s">
        <v>14658</v>
      </c>
      <c r="F4606" s="15" t="s">
        <v>14659</v>
      </c>
      <c r="G4606" s="91" t="s">
        <v>14660</v>
      </c>
      <c r="H4606" s="91"/>
      <c r="I4606" s="91"/>
      <c r="J4606" s="91"/>
      <c r="K4606" s="91"/>
      <c r="L4606" s="91"/>
      <c r="M4606" s="91"/>
      <c r="N4606" s="91"/>
      <c r="O4606" s="866" t="s">
        <v>14661</v>
      </c>
      <c r="P4606" s="91" t="n">
        <v>1</v>
      </c>
      <c r="Q4606" s="15" t="s">
        <v>45</v>
      </c>
      <c r="R4606" s="97"/>
      <c r="S4606" s="97"/>
      <c r="T4606" s="97"/>
      <c r="U4606" s="97"/>
      <c r="V4606" s="97"/>
      <c r="W4606" s="97"/>
      <c r="X4606" s="97"/>
      <c r="Y4606" s="97"/>
      <c r="Z4606" s="97"/>
      <c r="AA4606" s="97"/>
      <c r="AB4606" s="97"/>
      <c r="AC4606" s="97"/>
      <c r="AD4606" s="97"/>
      <c r="AE4606" s="97"/>
      <c r="AF4606" s="97"/>
      <c r="AG4606" s="97"/>
      <c r="AH4606" s="97"/>
      <c r="AI4606" s="97"/>
    </row>
    <row r="4607" customFormat="false" ht="55.2" hidden="false" customHeight="false" outlineLevel="0" collapsed="false">
      <c r="A4607" s="348" t="s">
        <v>1732</v>
      </c>
      <c r="B4607" s="91" t="s">
        <v>457</v>
      </c>
      <c r="C4607" s="91" t="s">
        <v>14662</v>
      </c>
      <c r="D4607" s="91" t="s">
        <v>68</v>
      </c>
      <c r="E4607" s="91" t="s">
        <v>14663</v>
      </c>
      <c r="F4607" s="91"/>
      <c r="G4607" s="91"/>
      <c r="H4607" s="91"/>
      <c r="I4607" s="91"/>
      <c r="J4607" s="91"/>
      <c r="K4607" s="91"/>
      <c r="L4607" s="91"/>
      <c r="M4607" s="91"/>
      <c r="N4607" s="91"/>
      <c r="O4607" s="867" t="s">
        <v>14664</v>
      </c>
      <c r="P4607" s="91" t="n">
        <v>1</v>
      </c>
      <c r="Q4607" s="15" t="s">
        <v>45</v>
      </c>
      <c r="R4607" s="97"/>
      <c r="S4607" s="97"/>
      <c r="T4607" s="97"/>
      <c r="U4607" s="97"/>
      <c r="V4607" s="97"/>
      <c r="W4607" s="97"/>
      <c r="X4607" s="97"/>
      <c r="Y4607" s="97"/>
      <c r="Z4607" s="97"/>
      <c r="AA4607" s="97"/>
      <c r="AB4607" s="97"/>
      <c r="AC4607" s="97"/>
      <c r="AD4607" s="97"/>
      <c r="AE4607" s="97"/>
      <c r="AF4607" s="97"/>
      <c r="AG4607" s="97"/>
      <c r="AH4607" s="97"/>
      <c r="AI4607" s="97"/>
    </row>
    <row r="4608" customFormat="false" ht="132.8" hidden="false" customHeight="false" outlineLevel="0" collapsed="false">
      <c r="A4608" s="348" t="s">
        <v>1833</v>
      </c>
      <c r="B4608" s="99" t="n">
        <v>43111</v>
      </c>
      <c r="C4608" s="91" t="s">
        <v>14665</v>
      </c>
      <c r="D4608" s="91" t="s">
        <v>11567</v>
      </c>
      <c r="E4608" s="91" t="s">
        <v>14666</v>
      </c>
      <c r="F4608" s="91" t="s">
        <v>13248</v>
      </c>
      <c r="G4608" s="91" t="s">
        <v>3388</v>
      </c>
      <c r="H4608" s="91"/>
      <c r="I4608" s="91"/>
      <c r="J4608" s="91"/>
      <c r="K4608" s="91"/>
      <c r="L4608" s="91"/>
      <c r="M4608" s="91"/>
      <c r="N4608" s="91"/>
      <c r="O4608" s="423" t="s">
        <v>14667</v>
      </c>
      <c r="P4608" s="91" t="n">
        <v>1</v>
      </c>
      <c r="Q4608" s="15" t="s">
        <v>45</v>
      </c>
      <c r="R4608" s="97"/>
      <c r="S4608" s="97"/>
      <c r="T4608" s="97"/>
      <c r="U4608" s="97"/>
      <c r="V4608" s="97"/>
      <c r="W4608" s="97"/>
      <c r="X4608" s="97"/>
      <c r="Y4608" s="97"/>
      <c r="Z4608" s="97"/>
      <c r="AA4608" s="97"/>
      <c r="AB4608" s="97"/>
      <c r="AC4608" s="97"/>
      <c r="AD4608" s="97"/>
      <c r="AE4608" s="97"/>
      <c r="AF4608" s="97"/>
      <c r="AG4608" s="97"/>
      <c r="AH4608" s="97"/>
      <c r="AI4608" s="97"/>
    </row>
    <row r="4609" customFormat="false" ht="83.55" hidden="false" customHeight="false" outlineLevel="0" collapsed="false">
      <c r="A4609" s="348" t="s">
        <v>1839</v>
      </c>
      <c r="B4609" s="91" t="s">
        <v>8351</v>
      </c>
      <c r="C4609" s="91" t="s">
        <v>14668</v>
      </c>
      <c r="D4609" s="91" t="s">
        <v>11567</v>
      </c>
      <c r="E4609" s="91" t="s">
        <v>14669</v>
      </c>
      <c r="F4609" s="91" t="s">
        <v>11868</v>
      </c>
      <c r="G4609" s="91" t="s">
        <v>1001</v>
      </c>
      <c r="H4609" s="91"/>
      <c r="I4609" s="91"/>
      <c r="J4609" s="91"/>
      <c r="K4609" s="91"/>
      <c r="L4609" s="91"/>
      <c r="M4609" s="91"/>
      <c r="N4609" s="91"/>
      <c r="O4609" s="426" t="s">
        <v>14670</v>
      </c>
      <c r="P4609" s="91" t="n">
        <v>1</v>
      </c>
      <c r="Q4609" s="15" t="s">
        <v>45</v>
      </c>
      <c r="R4609" s="97"/>
      <c r="S4609" s="97"/>
      <c r="T4609" s="97"/>
      <c r="U4609" s="97"/>
      <c r="V4609" s="97"/>
      <c r="W4609" s="97"/>
      <c r="X4609" s="97"/>
      <c r="Y4609" s="97"/>
      <c r="Z4609" s="97"/>
      <c r="AA4609" s="97"/>
      <c r="AB4609" s="97"/>
      <c r="AC4609" s="97"/>
      <c r="AD4609" s="97"/>
      <c r="AE4609" s="97"/>
      <c r="AF4609" s="97"/>
      <c r="AG4609" s="97"/>
      <c r="AH4609" s="97"/>
      <c r="AI4609" s="97"/>
    </row>
    <row r="4610" customFormat="false" ht="83.55" hidden="false" customHeight="false" outlineLevel="0" collapsed="false">
      <c r="A4610" s="348" t="s">
        <v>1746</v>
      </c>
      <c r="B4610" s="91" t="s">
        <v>1252</v>
      </c>
      <c r="C4610" s="91" t="s">
        <v>14671</v>
      </c>
      <c r="D4610" s="91" t="s">
        <v>53</v>
      </c>
      <c r="E4610" s="91" t="s">
        <v>14672</v>
      </c>
      <c r="F4610" s="91" t="s">
        <v>12344</v>
      </c>
      <c r="G4610" s="91"/>
      <c r="H4610" s="91" t="n">
        <v>23000</v>
      </c>
      <c r="I4610" s="91"/>
      <c r="J4610" s="91"/>
      <c r="K4610" s="91"/>
      <c r="L4610" s="91"/>
      <c r="M4610" s="91" t="s">
        <v>14673</v>
      </c>
      <c r="N4610" s="242" t="n">
        <v>43418</v>
      </c>
      <c r="O4610" s="414" t="s">
        <v>14674</v>
      </c>
      <c r="P4610" s="91" t="n">
        <v>1</v>
      </c>
      <c r="Q4610" s="15" t="s">
        <v>45</v>
      </c>
      <c r="R4610" s="97"/>
      <c r="S4610" s="97"/>
      <c r="T4610" s="97"/>
      <c r="U4610" s="97"/>
      <c r="V4610" s="97"/>
      <c r="W4610" s="97"/>
      <c r="X4610" s="97"/>
      <c r="Y4610" s="97"/>
      <c r="Z4610" s="97"/>
      <c r="AA4610" s="97"/>
      <c r="AB4610" s="97"/>
      <c r="AC4610" s="97"/>
      <c r="AD4610" s="97"/>
      <c r="AE4610" s="97"/>
      <c r="AF4610" s="97"/>
      <c r="AG4610" s="97"/>
      <c r="AH4610" s="97"/>
      <c r="AI4610" s="97"/>
    </row>
    <row r="4611" customFormat="false" ht="68.65" hidden="false" customHeight="false" outlineLevel="0" collapsed="false">
      <c r="A4611" s="348" t="s">
        <v>1696</v>
      </c>
      <c r="B4611" s="91" t="s">
        <v>359</v>
      </c>
      <c r="C4611" s="451" t="s">
        <v>14675</v>
      </c>
      <c r="D4611" s="91" t="s">
        <v>53</v>
      </c>
      <c r="E4611" s="91" t="s">
        <v>14676</v>
      </c>
      <c r="F4611" s="91" t="s">
        <v>14677</v>
      </c>
      <c r="G4611" s="91"/>
      <c r="H4611" s="91"/>
      <c r="I4611" s="91"/>
      <c r="J4611" s="91"/>
      <c r="K4611" s="91"/>
      <c r="L4611" s="91"/>
      <c r="M4611" s="91"/>
      <c r="N4611" s="91"/>
      <c r="O4611" s="423" t="s">
        <v>14678</v>
      </c>
      <c r="P4611" s="248" t="s">
        <v>14605</v>
      </c>
      <c r="Q4611" s="15" t="s">
        <v>45</v>
      </c>
      <c r="R4611" s="97"/>
      <c r="S4611" s="97"/>
      <c r="T4611" s="97"/>
      <c r="U4611" s="97"/>
      <c r="V4611" s="97"/>
      <c r="W4611" s="97"/>
      <c r="X4611" s="97"/>
      <c r="Y4611" s="97"/>
      <c r="Z4611" s="97"/>
      <c r="AA4611" s="97"/>
      <c r="AB4611" s="97"/>
      <c r="AC4611" s="97"/>
      <c r="AD4611" s="97"/>
      <c r="AE4611" s="97"/>
      <c r="AF4611" s="97"/>
      <c r="AG4611" s="97"/>
      <c r="AH4611" s="97"/>
      <c r="AI4611" s="97"/>
    </row>
    <row r="4612" customFormat="false" ht="83.55" hidden="false" customHeight="false" outlineLevel="0" collapsed="false">
      <c r="A4612" s="348" t="s">
        <v>1758</v>
      </c>
      <c r="B4612" s="91" t="s">
        <v>7242</v>
      </c>
      <c r="C4612" s="440" t="s">
        <v>14679</v>
      </c>
      <c r="D4612" s="91" t="s">
        <v>11567</v>
      </c>
      <c r="E4612" s="91" t="s">
        <v>14680</v>
      </c>
      <c r="F4612" s="91" t="s">
        <v>13704</v>
      </c>
      <c r="G4612" s="91" t="s">
        <v>14681</v>
      </c>
      <c r="H4612" s="91"/>
      <c r="I4612" s="91"/>
      <c r="J4612" s="91"/>
      <c r="K4612" s="91"/>
      <c r="L4612" s="91"/>
      <c r="M4612" s="91"/>
      <c r="N4612" s="91"/>
      <c r="O4612" s="460" t="s">
        <v>14682</v>
      </c>
      <c r="P4612" s="91" t="n">
        <v>1</v>
      </c>
      <c r="Q4612" s="15" t="s">
        <v>45</v>
      </c>
      <c r="R4612" s="97"/>
      <c r="S4612" s="97"/>
      <c r="T4612" s="97"/>
      <c r="U4612" s="97"/>
      <c r="V4612" s="97"/>
      <c r="W4612" s="97"/>
      <c r="X4612" s="97"/>
      <c r="Y4612" s="97"/>
      <c r="Z4612" s="97"/>
      <c r="AA4612" s="97"/>
      <c r="AB4612" s="97"/>
      <c r="AC4612" s="97"/>
      <c r="AD4612" s="97"/>
      <c r="AE4612" s="97"/>
      <c r="AF4612" s="97"/>
      <c r="AG4612" s="97"/>
      <c r="AH4612" s="97"/>
      <c r="AI4612" s="97"/>
    </row>
    <row r="4613" customFormat="false" ht="99.95" hidden="false" customHeight="false" outlineLevel="0" collapsed="false">
      <c r="A4613" s="348" t="s">
        <v>1761</v>
      </c>
      <c r="B4613" s="91"/>
      <c r="C4613" s="91" t="s">
        <v>14683</v>
      </c>
      <c r="D4613" s="91" t="s">
        <v>53</v>
      </c>
      <c r="E4613" s="91" t="s">
        <v>14684</v>
      </c>
      <c r="F4613" s="91" t="s">
        <v>14685</v>
      </c>
      <c r="G4613" s="91" t="s">
        <v>949</v>
      </c>
      <c r="H4613" s="91"/>
      <c r="I4613" s="91"/>
      <c r="J4613" s="91"/>
      <c r="K4613" s="91"/>
      <c r="L4613" s="91"/>
      <c r="M4613" s="91"/>
      <c r="N4613" s="91"/>
      <c r="O4613" s="460" t="s">
        <v>14686</v>
      </c>
      <c r="P4613" s="248" t="s">
        <v>14605</v>
      </c>
      <c r="Q4613" s="15" t="s">
        <v>45</v>
      </c>
      <c r="R4613" s="97"/>
      <c r="S4613" s="97"/>
      <c r="T4613" s="97"/>
      <c r="U4613" s="97"/>
      <c r="V4613" s="97"/>
      <c r="W4613" s="97"/>
      <c r="X4613" s="97"/>
      <c r="Y4613" s="97"/>
      <c r="Z4613" s="97"/>
      <c r="AA4613" s="97"/>
      <c r="AB4613" s="97"/>
      <c r="AC4613" s="97"/>
      <c r="AD4613" s="97"/>
      <c r="AE4613" s="97"/>
      <c r="AF4613" s="97"/>
      <c r="AG4613" s="97"/>
      <c r="AH4613" s="97"/>
      <c r="AI4613" s="97"/>
    </row>
    <row r="4614" customFormat="false" ht="67.15" hidden="false" customHeight="false" outlineLevel="0" collapsed="false">
      <c r="A4614" s="348" t="s">
        <v>1765</v>
      </c>
      <c r="B4614" s="99" t="n">
        <v>43265</v>
      </c>
      <c r="C4614" s="91" t="s">
        <v>14687</v>
      </c>
      <c r="D4614" s="91" t="s">
        <v>11567</v>
      </c>
      <c r="E4614" s="91" t="s">
        <v>14688</v>
      </c>
      <c r="F4614" s="91" t="s">
        <v>12035</v>
      </c>
      <c r="G4614" s="91" t="s">
        <v>2638</v>
      </c>
      <c r="H4614" s="91"/>
      <c r="I4614" s="91"/>
      <c r="J4614" s="91"/>
      <c r="K4614" s="91"/>
      <c r="L4614" s="91"/>
      <c r="M4614" s="91"/>
      <c r="N4614" s="91"/>
      <c r="O4614" s="460" t="s">
        <v>14689</v>
      </c>
      <c r="P4614" s="91" t="n">
        <v>1</v>
      </c>
      <c r="Q4614" s="15" t="s">
        <v>45</v>
      </c>
      <c r="R4614" s="97"/>
      <c r="S4614" s="97"/>
      <c r="T4614" s="97"/>
      <c r="U4614" s="97"/>
      <c r="V4614" s="97"/>
      <c r="W4614" s="97"/>
      <c r="X4614" s="97"/>
      <c r="Y4614" s="97"/>
      <c r="Z4614" s="97"/>
      <c r="AA4614" s="97"/>
      <c r="AB4614" s="97"/>
      <c r="AC4614" s="97"/>
      <c r="AD4614" s="97"/>
      <c r="AE4614" s="97"/>
      <c r="AF4614" s="97"/>
      <c r="AG4614" s="97"/>
      <c r="AH4614" s="97"/>
      <c r="AI4614" s="97"/>
    </row>
    <row r="4615" customFormat="false" ht="34.3" hidden="false" customHeight="false" outlineLevel="0" collapsed="false">
      <c r="A4615" s="348" t="s">
        <v>4300</v>
      </c>
      <c r="B4615" s="242" t="n">
        <v>43387</v>
      </c>
      <c r="C4615" s="91" t="s">
        <v>14690</v>
      </c>
      <c r="D4615" s="91" t="s">
        <v>476</v>
      </c>
      <c r="E4615" s="91" t="s">
        <v>14691</v>
      </c>
      <c r="F4615" s="91" t="s">
        <v>14692</v>
      </c>
      <c r="G4615" s="91" t="s">
        <v>1310</v>
      </c>
      <c r="H4615" s="91"/>
      <c r="I4615" s="91"/>
      <c r="J4615" s="91"/>
      <c r="K4615" s="91"/>
      <c r="L4615" s="91"/>
      <c r="M4615" s="91"/>
      <c r="N4615" s="91"/>
      <c r="O4615" s="423" t="s">
        <v>14693</v>
      </c>
      <c r="P4615" s="91" t="n">
        <v>1</v>
      </c>
      <c r="Q4615" s="15" t="s">
        <v>45</v>
      </c>
      <c r="R4615" s="97"/>
      <c r="S4615" s="97"/>
      <c r="T4615" s="97"/>
      <c r="U4615" s="97"/>
      <c r="V4615" s="97"/>
      <c r="W4615" s="97"/>
      <c r="X4615" s="97"/>
      <c r="Y4615" s="97"/>
      <c r="Z4615" s="97"/>
      <c r="AA4615" s="97"/>
      <c r="AB4615" s="97"/>
      <c r="AC4615" s="97"/>
      <c r="AD4615" s="97"/>
      <c r="AE4615" s="97"/>
      <c r="AF4615" s="97"/>
      <c r="AG4615" s="97"/>
      <c r="AH4615" s="97"/>
      <c r="AI4615" s="97"/>
    </row>
    <row r="4616" customFormat="false" ht="44" hidden="false" customHeight="false" outlineLevel="0" collapsed="false">
      <c r="A4616" s="348" t="s">
        <v>4304</v>
      </c>
      <c r="B4616" s="91" t="s">
        <v>9031</v>
      </c>
      <c r="C4616" s="91" t="s">
        <v>14694</v>
      </c>
      <c r="D4616" s="91" t="s">
        <v>11567</v>
      </c>
      <c r="E4616" s="91" t="s">
        <v>14695</v>
      </c>
      <c r="F4616" s="91" t="s">
        <v>14696</v>
      </c>
      <c r="G4616" s="91" t="s">
        <v>5533</v>
      </c>
      <c r="H4616" s="91"/>
      <c r="I4616" s="91"/>
      <c r="J4616" s="91"/>
      <c r="K4616" s="91"/>
      <c r="L4616" s="91"/>
      <c r="M4616" s="91"/>
      <c r="N4616" s="91"/>
      <c r="O4616" s="571" t="s">
        <v>14697</v>
      </c>
      <c r="P4616" s="91" t="n">
        <v>1</v>
      </c>
      <c r="Q4616" s="15" t="s">
        <v>45</v>
      </c>
      <c r="R4616" s="97"/>
      <c r="S4616" s="97"/>
      <c r="T4616" s="97"/>
      <c r="U4616" s="97"/>
      <c r="V4616" s="97"/>
      <c r="W4616" s="97"/>
      <c r="X4616" s="97"/>
      <c r="Y4616" s="97"/>
      <c r="Z4616" s="97"/>
      <c r="AA4616" s="97"/>
      <c r="AB4616" s="97"/>
      <c r="AC4616" s="97"/>
      <c r="AD4616" s="97"/>
      <c r="AE4616" s="97"/>
      <c r="AF4616" s="97"/>
      <c r="AG4616" s="97"/>
      <c r="AH4616" s="97"/>
      <c r="AI4616" s="97"/>
    </row>
    <row r="4617" customFormat="false" ht="122.35" hidden="false" customHeight="false" outlineLevel="0" collapsed="false">
      <c r="A4617" s="348" t="s">
        <v>4309</v>
      </c>
      <c r="B4617" s="91" t="s">
        <v>2913</v>
      </c>
      <c r="C4617" s="91" t="s">
        <v>14698</v>
      </c>
      <c r="D4617" s="91" t="s">
        <v>53</v>
      </c>
      <c r="E4617" s="91" t="s">
        <v>14699</v>
      </c>
      <c r="F4617" s="91" t="s">
        <v>5931</v>
      </c>
      <c r="G4617" s="91"/>
      <c r="H4617" s="91"/>
      <c r="I4617" s="91"/>
      <c r="J4617" s="91"/>
      <c r="K4617" s="91"/>
      <c r="L4617" s="91"/>
      <c r="M4617" s="91"/>
      <c r="N4617" s="91"/>
      <c r="O4617" s="426" t="s">
        <v>14700</v>
      </c>
      <c r="P4617" s="91" t="n">
        <v>1</v>
      </c>
      <c r="Q4617" s="15" t="s">
        <v>45</v>
      </c>
      <c r="R4617" s="97"/>
      <c r="S4617" s="97"/>
      <c r="T4617" s="97"/>
      <c r="U4617" s="97"/>
      <c r="V4617" s="97"/>
      <c r="W4617" s="97"/>
      <c r="X4617" s="97"/>
      <c r="Y4617" s="97"/>
      <c r="Z4617" s="97"/>
      <c r="AA4617" s="97"/>
      <c r="AB4617" s="97"/>
      <c r="AC4617" s="97"/>
      <c r="AD4617" s="97"/>
      <c r="AE4617" s="97"/>
      <c r="AF4617" s="97"/>
      <c r="AG4617" s="97"/>
      <c r="AH4617" s="97"/>
      <c r="AI4617" s="97"/>
    </row>
    <row r="4618" customFormat="false" ht="14.9" hidden="false" customHeight="false" outlineLevel="0" collapsed="false">
      <c r="A4618" s="348" t="s">
        <v>1781</v>
      </c>
      <c r="B4618" s="91" t="s">
        <v>9031</v>
      </c>
      <c r="C4618" s="440" t="s">
        <v>14701</v>
      </c>
      <c r="D4618" s="91" t="s">
        <v>11567</v>
      </c>
      <c r="E4618" s="91"/>
      <c r="F4618" s="91" t="s">
        <v>48</v>
      </c>
      <c r="G4618" s="91"/>
      <c r="H4618" s="91"/>
      <c r="I4618" s="91"/>
      <c r="J4618" s="91"/>
      <c r="K4618" s="91"/>
      <c r="L4618" s="91"/>
      <c r="M4618" s="91"/>
      <c r="N4618" s="91"/>
      <c r="O4618" s="95" t="s">
        <v>771</v>
      </c>
      <c r="P4618" s="91" t="n">
        <v>1</v>
      </c>
      <c r="Q4618" s="15" t="s">
        <v>45</v>
      </c>
      <c r="R4618" s="97"/>
      <c r="S4618" s="97"/>
      <c r="T4618" s="97"/>
      <c r="U4618" s="97"/>
      <c r="V4618" s="97"/>
      <c r="W4618" s="97"/>
      <c r="X4618" s="97"/>
      <c r="Y4618" s="97"/>
      <c r="Z4618" s="97"/>
      <c r="AA4618" s="97"/>
      <c r="AB4618" s="97"/>
      <c r="AC4618" s="97"/>
      <c r="AD4618" s="97"/>
      <c r="AE4618" s="97"/>
      <c r="AF4618" s="97"/>
      <c r="AG4618" s="97"/>
      <c r="AH4618" s="97"/>
      <c r="AI4618" s="97"/>
    </row>
    <row r="4619" customFormat="false" ht="108.95" hidden="false" customHeight="false" outlineLevel="0" collapsed="false">
      <c r="A4619" s="348" t="s">
        <v>1914</v>
      </c>
      <c r="B4619" s="91" t="s">
        <v>404</v>
      </c>
      <c r="C4619" s="91" t="s">
        <v>14702</v>
      </c>
      <c r="D4619" s="91" t="s">
        <v>53</v>
      </c>
      <c r="E4619" s="91" t="s">
        <v>14703</v>
      </c>
      <c r="F4619" s="91" t="s">
        <v>14704</v>
      </c>
      <c r="G4619" s="91"/>
      <c r="H4619" s="91" t="n">
        <v>7800</v>
      </c>
      <c r="I4619" s="91"/>
      <c r="J4619" s="91"/>
      <c r="K4619" s="91"/>
      <c r="L4619" s="91"/>
      <c r="M4619" s="91"/>
      <c r="N4619" s="91"/>
      <c r="O4619" s="414" t="s">
        <v>14705</v>
      </c>
      <c r="P4619" s="91" t="n">
        <v>1</v>
      </c>
      <c r="Q4619" s="15" t="s">
        <v>45</v>
      </c>
      <c r="R4619" s="97"/>
      <c r="S4619" s="97"/>
      <c r="T4619" s="97"/>
      <c r="U4619" s="97"/>
      <c r="V4619" s="97"/>
      <c r="W4619" s="97"/>
      <c r="X4619" s="97"/>
      <c r="Y4619" s="97"/>
      <c r="Z4619" s="97"/>
      <c r="AA4619" s="97"/>
      <c r="AB4619" s="97"/>
      <c r="AC4619" s="97"/>
      <c r="AD4619" s="97"/>
      <c r="AE4619" s="97"/>
      <c r="AF4619" s="97"/>
      <c r="AG4619" s="97"/>
      <c r="AH4619" s="97"/>
      <c r="AI4619" s="97"/>
    </row>
    <row r="4620" customFormat="false" ht="14.9" hidden="false" customHeight="false" outlineLevel="0" collapsed="false">
      <c r="A4620" s="348" t="s">
        <v>1917</v>
      </c>
      <c r="B4620" s="99" t="n">
        <v>43296</v>
      </c>
      <c r="C4620" s="349" t="s">
        <v>14706</v>
      </c>
      <c r="D4620" s="91" t="s">
        <v>11567</v>
      </c>
      <c r="E4620" s="91"/>
      <c r="F4620" s="91"/>
      <c r="G4620" s="91"/>
      <c r="H4620" s="91"/>
      <c r="I4620" s="91"/>
      <c r="J4620" s="91"/>
      <c r="K4620" s="91"/>
      <c r="L4620" s="91"/>
      <c r="M4620" s="91"/>
      <c r="N4620" s="91"/>
      <c r="O4620" s="95" t="s">
        <v>771</v>
      </c>
      <c r="P4620" s="91" t="n">
        <v>1</v>
      </c>
      <c r="Q4620" s="15" t="s">
        <v>45</v>
      </c>
      <c r="R4620" s="97"/>
      <c r="S4620" s="97"/>
      <c r="T4620" s="97"/>
      <c r="U4620" s="97"/>
      <c r="V4620" s="97"/>
      <c r="W4620" s="97"/>
      <c r="X4620" s="97"/>
      <c r="Y4620" s="97"/>
      <c r="Z4620" s="97"/>
      <c r="AA4620" s="97"/>
      <c r="AB4620" s="97"/>
      <c r="AC4620" s="97"/>
      <c r="AD4620" s="97"/>
      <c r="AE4620" s="97"/>
      <c r="AF4620" s="97"/>
      <c r="AG4620" s="97"/>
      <c r="AH4620" s="97"/>
      <c r="AI4620" s="97"/>
    </row>
    <row r="4621" customFormat="false" ht="14.9" hidden="false" customHeight="false" outlineLevel="0" collapsed="false">
      <c r="A4621" s="348" t="s">
        <v>3008</v>
      </c>
      <c r="B4621" s="242" t="n">
        <v>43388</v>
      </c>
      <c r="C4621" s="91" t="s">
        <v>14707</v>
      </c>
      <c r="D4621" s="91" t="s">
        <v>53</v>
      </c>
      <c r="E4621" s="91"/>
      <c r="F4621" s="91"/>
      <c r="G4621" s="91"/>
      <c r="H4621" s="91"/>
      <c r="I4621" s="91"/>
      <c r="J4621" s="91"/>
      <c r="K4621" s="91"/>
      <c r="L4621" s="91"/>
      <c r="M4621" s="91"/>
      <c r="N4621" s="91"/>
      <c r="O4621" s="95" t="s">
        <v>771</v>
      </c>
      <c r="P4621" s="91" t="n">
        <v>1</v>
      </c>
      <c r="Q4621" s="15" t="s">
        <v>45</v>
      </c>
      <c r="R4621" s="97"/>
      <c r="S4621" s="97"/>
      <c r="T4621" s="97"/>
      <c r="U4621" s="97"/>
      <c r="V4621" s="97"/>
      <c r="W4621" s="97"/>
      <c r="X4621" s="97"/>
      <c r="Y4621" s="97"/>
      <c r="Z4621" s="97"/>
      <c r="AA4621" s="97"/>
      <c r="AB4621" s="97"/>
      <c r="AC4621" s="97"/>
      <c r="AD4621" s="97"/>
      <c r="AE4621" s="97"/>
      <c r="AF4621" s="97"/>
      <c r="AG4621" s="97"/>
      <c r="AH4621" s="97"/>
      <c r="AI4621" s="97"/>
    </row>
    <row r="4622" customFormat="false" ht="67.15" hidden="false" customHeight="false" outlineLevel="0" collapsed="false">
      <c r="A4622" s="348" t="s">
        <v>3012</v>
      </c>
      <c r="B4622" s="91" t="s">
        <v>7808</v>
      </c>
      <c r="C4622" s="91" t="s">
        <v>14708</v>
      </c>
      <c r="D4622" s="91" t="s">
        <v>11567</v>
      </c>
      <c r="E4622" s="91" t="s">
        <v>14709</v>
      </c>
      <c r="F4622" s="91" t="s">
        <v>14710</v>
      </c>
      <c r="G4622" s="91" t="s">
        <v>5533</v>
      </c>
      <c r="H4622" s="91"/>
      <c r="I4622" s="91"/>
      <c r="J4622" s="91"/>
      <c r="K4622" s="91"/>
      <c r="L4622" s="91"/>
      <c r="M4622" s="91"/>
      <c r="N4622" s="91"/>
      <c r="O4622" s="426" t="s">
        <v>14711</v>
      </c>
      <c r="P4622" s="91" t="n">
        <v>1</v>
      </c>
      <c r="Q4622" s="15" t="s">
        <v>45</v>
      </c>
      <c r="R4622" s="97"/>
      <c r="S4622" s="97"/>
      <c r="T4622" s="97"/>
      <c r="U4622" s="97"/>
      <c r="V4622" s="97"/>
      <c r="W4622" s="97"/>
      <c r="X4622" s="97"/>
      <c r="Y4622" s="97"/>
      <c r="Z4622" s="97"/>
      <c r="AA4622" s="97"/>
      <c r="AB4622" s="97"/>
      <c r="AC4622" s="97"/>
      <c r="AD4622" s="97"/>
      <c r="AE4622" s="97"/>
      <c r="AF4622" s="97"/>
      <c r="AG4622" s="97"/>
      <c r="AH4622" s="97"/>
      <c r="AI4622" s="97"/>
    </row>
    <row r="4623" customFormat="false" ht="83.55" hidden="false" customHeight="false" outlineLevel="0" collapsed="false">
      <c r="A4623" s="348" t="s">
        <v>1798</v>
      </c>
      <c r="B4623" s="91" t="s">
        <v>602</v>
      </c>
      <c r="C4623" s="203" t="s">
        <v>14712</v>
      </c>
      <c r="D4623" s="91" t="s">
        <v>53</v>
      </c>
      <c r="E4623" s="91" t="s">
        <v>14713</v>
      </c>
      <c r="F4623" s="91" t="s">
        <v>14714</v>
      </c>
      <c r="G4623" s="91"/>
      <c r="H4623" s="91" t="n">
        <v>13000</v>
      </c>
      <c r="I4623" s="91"/>
      <c r="J4623" s="91"/>
      <c r="K4623" s="91"/>
      <c r="L4623" s="91"/>
      <c r="M4623" s="91" t="s">
        <v>14715</v>
      </c>
      <c r="N4623" s="242" t="n">
        <v>43421</v>
      </c>
      <c r="O4623" s="414" t="s">
        <v>14705</v>
      </c>
      <c r="P4623" s="91" t="n">
        <v>1</v>
      </c>
      <c r="Q4623" s="15" t="s">
        <v>45</v>
      </c>
      <c r="R4623" s="97"/>
      <c r="S4623" s="97"/>
      <c r="T4623" s="97"/>
      <c r="U4623" s="97"/>
      <c r="V4623" s="97"/>
      <c r="W4623" s="97"/>
      <c r="X4623" s="97"/>
      <c r="Y4623" s="97"/>
      <c r="Z4623" s="97"/>
      <c r="AA4623" s="97"/>
      <c r="AB4623" s="97"/>
      <c r="AC4623" s="97"/>
      <c r="AD4623" s="97"/>
      <c r="AE4623" s="97"/>
      <c r="AF4623" s="97"/>
      <c r="AG4623" s="97"/>
      <c r="AH4623" s="97"/>
      <c r="AI4623" s="97"/>
    </row>
    <row r="4624" customFormat="false" ht="23.1" hidden="false" customHeight="false" outlineLevel="0" collapsed="false">
      <c r="A4624" s="29" t="s">
        <v>14716</v>
      </c>
      <c r="B4624" s="29" t="s">
        <v>14716</v>
      </c>
      <c r="C4624" s="29" t="s">
        <v>14716</v>
      </c>
      <c r="D4624" s="91" t="s">
        <v>53</v>
      </c>
      <c r="E4624" s="29" t="s">
        <v>14716</v>
      </c>
      <c r="F4624" s="30" t="s">
        <v>14716</v>
      </c>
      <c r="G4624" s="91" t="n">
        <v>1500</v>
      </c>
      <c r="H4624" s="91"/>
      <c r="I4624" s="91"/>
      <c r="J4624" s="91"/>
      <c r="K4624" s="91"/>
      <c r="L4624" s="91"/>
      <c r="M4624" s="91"/>
      <c r="N4624" s="91"/>
      <c r="O4624" s="207" t="s">
        <v>15</v>
      </c>
      <c r="P4624" s="91" t="n">
        <v>1</v>
      </c>
      <c r="Q4624" s="15" t="s">
        <v>45</v>
      </c>
      <c r="R4624" s="97"/>
      <c r="S4624" s="97"/>
      <c r="T4624" s="97"/>
      <c r="U4624" s="97"/>
      <c r="V4624" s="97"/>
      <c r="W4624" s="97"/>
      <c r="X4624" s="97"/>
      <c r="Y4624" s="97"/>
      <c r="Z4624" s="97"/>
      <c r="AA4624" s="97"/>
      <c r="AB4624" s="97"/>
      <c r="AC4624" s="97"/>
      <c r="AD4624" s="97"/>
      <c r="AE4624" s="97"/>
      <c r="AF4624" s="97"/>
      <c r="AG4624" s="97"/>
      <c r="AH4624" s="97"/>
      <c r="AI4624" s="97"/>
    </row>
    <row r="4625" customFormat="false" ht="23.1" hidden="false" customHeight="false" outlineLevel="0" collapsed="false">
      <c r="A4625" s="29" t="s">
        <v>14717</v>
      </c>
      <c r="B4625" s="29" t="s">
        <v>14717</v>
      </c>
      <c r="C4625" s="29" t="s">
        <v>14717</v>
      </c>
      <c r="D4625" s="91" t="s">
        <v>53</v>
      </c>
      <c r="E4625" s="29" t="s">
        <v>14717</v>
      </c>
      <c r="F4625" s="30" t="s">
        <v>14717</v>
      </c>
      <c r="G4625" s="91"/>
      <c r="H4625" s="91" t="n">
        <v>2400</v>
      </c>
      <c r="I4625" s="91"/>
      <c r="J4625" s="91"/>
      <c r="K4625" s="91"/>
      <c r="L4625" s="91"/>
      <c r="M4625" s="91" t="s">
        <v>14718</v>
      </c>
      <c r="N4625" s="91"/>
      <c r="O4625" s="207" t="s">
        <v>15</v>
      </c>
      <c r="P4625" s="91" t="n">
        <v>1</v>
      </c>
      <c r="Q4625" s="15" t="s">
        <v>45</v>
      </c>
      <c r="R4625" s="97"/>
      <c r="S4625" s="97"/>
      <c r="T4625" s="97"/>
      <c r="U4625" s="97"/>
      <c r="V4625" s="97"/>
      <c r="W4625" s="97"/>
      <c r="X4625" s="97"/>
      <c r="Y4625" s="97"/>
      <c r="Z4625" s="97"/>
      <c r="AA4625" s="97"/>
      <c r="AB4625" s="97"/>
      <c r="AC4625" s="97"/>
      <c r="AD4625" s="97"/>
      <c r="AE4625" s="97"/>
      <c r="AF4625" s="97"/>
      <c r="AG4625" s="97"/>
      <c r="AH4625" s="97"/>
      <c r="AI4625" s="97"/>
    </row>
    <row r="4626" customFormat="false" ht="23.1" hidden="false" customHeight="false" outlineLevel="0" collapsed="false">
      <c r="A4626" s="91" t="s">
        <v>14719</v>
      </c>
      <c r="B4626" s="91" t="s">
        <v>14719</v>
      </c>
      <c r="C4626" s="91" t="s">
        <v>14719</v>
      </c>
      <c r="D4626" s="91" t="s">
        <v>476</v>
      </c>
      <c r="E4626" s="91" t="s">
        <v>14719</v>
      </c>
      <c r="F4626" s="91" t="s">
        <v>14719</v>
      </c>
      <c r="G4626" s="91"/>
      <c r="H4626" s="91" t="n">
        <v>67781.44</v>
      </c>
      <c r="I4626" s="91"/>
      <c r="J4626" s="91"/>
      <c r="K4626" s="91"/>
      <c r="L4626" s="91"/>
      <c r="M4626" s="91" t="s">
        <v>14719</v>
      </c>
      <c r="N4626" s="91" t="s">
        <v>14719</v>
      </c>
      <c r="O4626" s="207" t="s">
        <v>15</v>
      </c>
      <c r="P4626" s="91" t="n">
        <v>1</v>
      </c>
      <c r="Q4626" s="15" t="s">
        <v>45</v>
      </c>
      <c r="R4626" s="97"/>
      <c r="S4626" s="97"/>
      <c r="T4626" s="97"/>
      <c r="U4626" s="97"/>
      <c r="V4626" s="97"/>
      <c r="W4626" s="97"/>
      <c r="X4626" s="97"/>
      <c r="Y4626" s="97"/>
      <c r="Z4626" s="97"/>
      <c r="AA4626" s="97"/>
      <c r="AB4626" s="97"/>
      <c r="AC4626" s="97"/>
      <c r="AD4626" s="97"/>
      <c r="AE4626" s="97"/>
      <c r="AF4626" s="97"/>
      <c r="AG4626" s="97"/>
      <c r="AH4626" s="97"/>
      <c r="AI4626" s="97"/>
    </row>
    <row r="4627" customFormat="false" ht="79.85" hidden="false" customHeight="false" outlineLevel="0" collapsed="false">
      <c r="A4627" s="3" t="s">
        <v>34</v>
      </c>
      <c r="B4627" s="59" t="s">
        <v>1</v>
      </c>
      <c r="C4627" s="4" t="s">
        <v>35</v>
      </c>
      <c r="D4627" s="4" t="s">
        <v>3</v>
      </c>
      <c r="E4627" s="4" t="s">
        <v>1021</v>
      </c>
      <c r="F4627" s="5" t="s">
        <v>10096</v>
      </c>
      <c r="G4627" s="4" t="s">
        <v>38</v>
      </c>
      <c r="H4627" s="6" t="s">
        <v>39</v>
      </c>
      <c r="I4627" s="6"/>
      <c r="J4627" s="6"/>
      <c r="K4627" s="6" t="s">
        <v>40</v>
      </c>
      <c r="L4627" s="6"/>
      <c r="M4627" s="6" t="s">
        <v>41</v>
      </c>
      <c r="N4627" s="6" t="s">
        <v>42</v>
      </c>
      <c r="O4627" s="370" t="s">
        <v>43</v>
      </c>
      <c r="P4627" s="91"/>
      <c r="Q4627" s="15" t="s">
        <v>45</v>
      </c>
      <c r="R4627" s="97"/>
      <c r="S4627" s="97"/>
      <c r="T4627" s="97"/>
      <c r="U4627" s="97"/>
      <c r="V4627" s="97"/>
      <c r="W4627" s="97"/>
      <c r="X4627" s="97"/>
      <c r="Y4627" s="97"/>
      <c r="Z4627" s="97"/>
      <c r="AA4627" s="97"/>
      <c r="AB4627" s="97"/>
      <c r="AC4627" s="97"/>
      <c r="AD4627" s="97"/>
      <c r="AE4627" s="97"/>
      <c r="AF4627" s="97"/>
      <c r="AG4627" s="97"/>
      <c r="AH4627" s="97"/>
      <c r="AI4627" s="97"/>
    </row>
    <row r="4628" customFormat="false" ht="15" hidden="false" customHeight="false" outlineLevel="0" collapsed="false">
      <c r="A4628" s="105" t="n">
        <v>43417</v>
      </c>
      <c r="B4628" s="777" t="s">
        <v>260</v>
      </c>
      <c r="C4628" s="84"/>
      <c r="D4628" s="84"/>
      <c r="E4628" s="820"/>
      <c r="F4628" s="821" t="n">
        <f aca="false">G4628+H4628+K4628</f>
        <v>2299070600</v>
      </c>
      <c r="G4628" s="822" t="n">
        <f aca="false">SUM(G4629:G4645)</f>
        <v>48200</v>
      </c>
      <c r="H4628" s="823" t="n">
        <f aca="false">SUM(H4629:H4645)</f>
        <v>0</v>
      </c>
      <c r="I4628" s="822"/>
      <c r="J4628" s="822"/>
      <c r="K4628" s="822" t="n">
        <f aca="false">SUM(K4629:K17548)</f>
        <v>2299022400</v>
      </c>
      <c r="L4628" s="822"/>
      <c r="M4628" s="824"/>
      <c r="N4628" s="824"/>
      <c r="O4628" s="21"/>
      <c r="P4628" s="822" t="n">
        <f aca="false">SUM(P4629:P26576)</f>
        <v>109965052057</v>
      </c>
      <c r="Q4628" s="15" t="s">
        <v>45</v>
      </c>
      <c r="R4628" s="97"/>
      <c r="S4628" s="97"/>
      <c r="T4628" s="97"/>
      <c r="U4628" s="97"/>
      <c r="V4628" s="97"/>
      <c r="W4628" s="97"/>
      <c r="X4628" s="97"/>
      <c r="Y4628" s="97"/>
      <c r="Z4628" s="97"/>
      <c r="AA4628" s="97"/>
      <c r="AB4628" s="97"/>
      <c r="AC4628" s="97"/>
      <c r="AD4628" s="97"/>
      <c r="AE4628" s="97"/>
      <c r="AF4628" s="97"/>
      <c r="AG4628" s="97"/>
      <c r="AH4628" s="97"/>
      <c r="AI4628" s="97"/>
    </row>
    <row r="4629" customFormat="false" ht="99.95" hidden="false" customHeight="false" outlineLevel="0" collapsed="false">
      <c r="A4629" s="348" t="s">
        <v>1810</v>
      </c>
      <c r="B4629" s="91" t="s">
        <v>2617</v>
      </c>
      <c r="C4629" s="91" t="s">
        <v>14720</v>
      </c>
      <c r="D4629" s="91" t="s">
        <v>11567</v>
      </c>
      <c r="E4629" s="91" t="s">
        <v>14721</v>
      </c>
      <c r="F4629" s="91" t="s">
        <v>14722</v>
      </c>
      <c r="G4629" s="91" t="s">
        <v>3854</v>
      </c>
      <c r="H4629" s="91"/>
      <c r="I4629" s="91"/>
      <c r="J4629" s="91"/>
      <c r="K4629" s="91"/>
      <c r="L4629" s="91"/>
      <c r="M4629" s="91"/>
      <c r="N4629" s="91"/>
      <c r="O4629" s="460" t="s">
        <v>14723</v>
      </c>
      <c r="P4629" s="91" t="n">
        <v>1</v>
      </c>
      <c r="Q4629" s="15" t="s">
        <v>45</v>
      </c>
      <c r="R4629" s="91"/>
      <c r="S4629" s="91"/>
      <c r="T4629" s="91"/>
      <c r="U4629" s="91"/>
      <c r="V4629" s="91"/>
      <c r="W4629" s="91"/>
      <c r="X4629" s="91"/>
      <c r="Y4629" s="91"/>
      <c r="Z4629" s="91"/>
      <c r="AA4629" s="91"/>
    </row>
    <row r="4630" customFormat="false" ht="55.2" hidden="false" customHeight="false" outlineLevel="0" collapsed="false">
      <c r="A4630" s="348" t="s">
        <v>1814</v>
      </c>
      <c r="B4630" s="91" t="s">
        <v>14218</v>
      </c>
      <c r="C4630" s="91" t="s">
        <v>14724</v>
      </c>
      <c r="D4630" s="91" t="s">
        <v>11567</v>
      </c>
      <c r="E4630" s="91" t="s">
        <v>14725</v>
      </c>
      <c r="F4630" s="91" t="s">
        <v>13047</v>
      </c>
      <c r="G4630" s="91" t="s">
        <v>564</v>
      </c>
      <c r="H4630" s="91"/>
      <c r="I4630" s="91"/>
      <c r="J4630" s="91"/>
      <c r="K4630" s="91"/>
      <c r="L4630" s="91"/>
      <c r="M4630" s="91"/>
      <c r="N4630" s="91"/>
      <c r="O4630" s="866" t="s">
        <v>14726</v>
      </c>
      <c r="P4630" s="91" t="n">
        <v>1</v>
      </c>
      <c r="Q4630" s="15" t="s">
        <v>45</v>
      </c>
      <c r="R4630" s="91"/>
      <c r="S4630" s="91"/>
      <c r="T4630" s="91"/>
      <c r="U4630" s="91"/>
      <c r="V4630" s="91"/>
      <c r="W4630" s="91"/>
      <c r="X4630" s="91"/>
      <c r="Y4630" s="91"/>
      <c r="Z4630" s="91"/>
      <c r="AA4630" s="91"/>
    </row>
    <row r="4631" customFormat="false" ht="99.95" hidden="false" customHeight="false" outlineLevel="0" collapsed="false">
      <c r="A4631" s="348" t="s">
        <v>1819</v>
      </c>
      <c r="B4631" s="91" t="s">
        <v>457</v>
      </c>
      <c r="C4631" s="91" t="s">
        <v>14727</v>
      </c>
      <c r="D4631" s="91" t="s">
        <v>11567</v>
      </c>
      <c r="E4631" s="91" t="s">
        <v>14728</v>
      </c>
      <c r="F4631" s="91" t="s">
        <v>13047</v>
      </c>
      <c r="G4631" s="91" t="s">
        <v>5533</v>
      </c>
      <c r="H4631" s="91"/>
      <c r="I4631" s="91"/>
      <c r="J4631" s="91"/>
      <c r="K4631" s="91"/>
      <c r="L4631" s="91"/>
      <c r="M4631" s="91"/>
      <c r="N4631" s="91"/>
      <c r="O4631" s="460" t="s">
        <v>14729</v>
      </c>
      <c r="P4631" s="91" t="n">
        <v>1</v>
      </c>
      <c r="Q4631" s="15" t="s">
        <v>45</v>
      </c>
      <c r="R4631" s="91"/>
      <c r="S4631" s="91"/>
      <c r="T4631" s="91"/>
      <c r="U4631" s="91"/>
      <c r="V4631" s="91"/>
      <c r="W4631" s="91"/>
      <c r="X4631" s="91"/>
      <c r="Y4631" s="91"/>
      <c r="Z4631" s="91"/>
      <c r="AA4631" s="91"/>
    </row>
    <row r="4632" customFormat="false" ht="55.2" hidden="false" customHeight="false" outlineLevel="0" collapsed="false">
      <c r="A4632" s="348" t="s">
        <v>1673</v>
      </c>
      <c r="B4632" s="91" t="s">
        <v>3520</v>
      </c>
      <c r="C4632" s="91" t="s">
        <v>14730</v>
      </c>
      <c r="D4632" s="91" t="s">
        <v>11567</v>
      </c>
      <c r="E4632" s="91" t="s">
        <v>14731</v>
      </c>
      <c r="F4632" s="91" t="s">
        <v>13429</v>
      </c>
      <c r="G4632" s="91" t="s">
        <v>3854</v>
      </c>
      <c r="H4632" s="91"/>
      <c r="I4632" s="91"/>
      <c r="J4632" s="91"/>
      <c r="K4632" s="91"/>
      <c r="L4632" s="91"/>
      <c r="M4632" s="91"/>
      <c r="N4632" s="91"/>
      <c r="O4632" s="866" t="s">
        <v>14732</v>
      </c>
      <c r="P4632" s="91" t="n">
        <v>1</v>
      </c>
      <c r="Q4632" s="15" t="s">
        <v>45</v>
      </c>
      <c r="R4632" s="91"/>
      <c r="S4632" s="91"/>
      <c r="T4632" s="91"/>
      <c r="U4632" s="91"/>
      <c r="V4632" s="91"/>
      <c r="W4632" s="91"/>
      <c r="X4632" s="91"/>
      <c r="Y4632" s="91"/>
      <c r="Z4632" s="91"/>
      <c r="AA4632" s="91"/>
    </row>
    <row r="4633" customFormat="false" ht="95.5" hidden="false" customHeight="false" outlineLevel="0" collapsed="false">
      <c r="A4633" s="348" t="s">
        <v>1678</v>
      </c>
      <c r="B4633" s="91" t="s">
        <v>1505</v>
      </c>
      <c r="C4633" s="91" t="s">
        <v>14733</v>
      </c>
      <c r="D4633" s="91" t="s">
        <v>53</v>
      </c>
      <c r="E4633" s="91" t="s">
        <v>14734</v>
      </c>
      <c r="F4633" s="91" t="s">
        <v>8009</v>
      </c>
      <c r="G4633" s="91" t="n">
        <v>3100</v>
      </c>
      <c r="H4633" s="91"/>
      <c r="I4633" s="91"/>
      <c r="J4633" s="91"/>
      <c r="K4633" s="91"/>
      <c r="L4633" s="91"/>
      <c r="M4633" s="91" t="s">
        <v>14735</v>
      </c>
      <c r="N4633" s="242" t="n">
        <v>43417</v>
      </c>
      <c r="O4633" s="207" t="s">
        <v>15</v>
      </c>
      <c r="P4633" s="91" t="n">
        <v>1</v>
      </c>
      <c r="Q4633" s="15" t="s">
        <v>45</v>
      </c>
      <c r="R4633" s="91"/>
      <c r="S4633" s="91"/>
      <c r="T4633" s="91"/>
      <c r="U4633" s="91"/>
      <c r="V4633" s="91"/>
      <c r="W4633" s="91"/>
      <c r="X4633" s="91"/>
      <c r="Y4633" s="91"/>
      <c r="Z4633" s="91"/>
      <c r="AA4633" s="91"/>
    </row>
    <row r="4634" customFormat="false" ht="108.95" hidden="false" customHeight="false" outlineLevel="0" collapsed="false">
      <c r="A4634" s="348" t="s">
        <v>1732</v>
      </c>
      <c r="B4634" s="91" t="s">
        <v>359</v>
      </c>
      <c r="C4634" s="91" t="s">
        <v>14736</v>
      </c>
      <c r="D4634" s="91" t="s">
        <v>53</v>
      </c>
      <c r="E4634" s="91" t="s">
        <v>14737</v>
      </c>
      <c r="F4634" s="91" t="s">
        <v>8009</v>
      </c>
      <c r="G4634" s="91" t="n">
        <v>4400</v>
      </c>
      <c r="H4634" s="91"/>
      <c r="I4634" s="91"/>
      <c r="J4634" s="91"/>
      <c r="K4634" s="91"/>
      <c r="L4634" s="91"/>
      <c r="M4634" s="91" t="s">
        <v>14738</v>
      </c>
      <c r="N4634" s="242" t="n">
        <v>43418</v>
      </c>
      <c r="O4634" s="207" t="s">
        <v>15</v>
      </c>
      <c r="P4634" s="91" t="n">
        <v>1</v>
      </c>
      <c r="Q4634" s="15" t="s">
        <v>45</v>
      </c>
      <c r="R4634" s="91"/>
      <c r="S4634" s="91"/>
      <c r="T4634" s="91"/>
      <c r="U4634" s="91"/>
      <c r="V4634" s="91"/>
      <c r="W4634" s="91"/>
      <c r="X4634" s="91"/>
      <c r="Y4634" s="91"/>
      <c r="Z4634" s="91"/>
      <c r="AA4634" s="91"/>
    </row>
    <row r="4635" customFormat="false" ht="132.8" hidden="false" customHeight="false" outlineLevel="0" collapsed="false">
      <c r="A4635" s="348" t="s">
        <v>1833</v>
      </c>
      <c r="B4635" s="242" t="n">
        <v>43446</v>
      </c>
      <c r="C4635" s="91" t="s">
        <v>14739</v>
      </c>
      <c r="D4635" s="91" t="s">
        <v>11567</v>
      </c>
      <c r="E4635" s="91" t="s">
        <v>14740</v>
      </c>
      <c r="F4635" s="91" t="s">
        <v>5871</v>
      </c>
      <c r="G4635" s="91" t="s">
        <v>4124</v>
      </c>
      <c r="H4635" s="91"/>
      <c r="I4635" s="91"/>
      <c r="J4635" s="91"/>
      <c r="K4635" s="91"/>
      <c r="L4635" s="91"/>
      <c r="M4635" s="91"/>
      <c r="N4635" s="91"/>
      <c r="O4635" s="426" t="s">
        <v>14741</v>
      </c>
      <c r="P4635" s="91" t="n">
        <v>1</v>
      </c>
      <c r="Q4635" s="15" t="s">
        <v>45</v>
      </c>
      <c r="R4635" s="91"/>
      <c r="S4635" s="91"/>
      <c r="T4635" s="91"/>
      <c r="U4635" s="91"/>
      <c r="V4635" s="91"/>
      <c r="W4635" s="91"/>
      <c r="X4635" s="91"/>
      <c r="Y4635" s="91"/>
      <c r="Z4635" s="91"/>
      <c r="AA4635" s="91"/>
    </row>
    <row r="4636" customFormat="false" ht="82.05" hidden="false" customHeight="false" outlineLevel="0" collapsed="false">
      <c r="A4636" s="348" t="s">
        <v>1839</v>
      </c>
      <c r="B4636" s="91" t="s">
        <v>1175</v>
      </c>
      <c r="C4636" s="91" t="s">
        <v>14742</v>
      </c>
      <c r="D4636" s="91" t="s">
        <v>53</v>
      </c>
      <c r="E4636" s="91" t="s">
        <v>14743</v>
      </c>
      <c r="F4636" s="91" t="s">
        <v>8009</v>
      </c>
      <c r="G4636" s="91" t="n">
        <v>4000</v>
      </c>
      <c r="H4636" s="91"/>
      <c r="I4636" s="91"/>
      <c r="J4636" s="91"/>
      <c r="K4636" s="91"/>
      <c r="L4636" s="91"/>
      <c r="M4636" s="91" t="s">
        <v>14744</v>
      </c>
      <c r="N4636" s="242" t="n">
        <v>43420</v>
      </c>
      <c r="O4636" s="207" t="s">
        <v>14745</v>
      </c>
      <c r="P4636" s="91" t="n">
        <v>1</v>
      </c>
      <c r="Q4636" s="15" t="s">
        <v>45</v>
      </c>
      <c r="R4636" s="91"/>
      <c r="S4636" s="91"/>
      <c r="T4636" s="91"/>
      <c r="U4636" s="91"/>
      <c r="V4636" s="91"/>
      <c r="W4636" s="91"/>
      <c r="X4636" s="91"/>
      <c r="Y4636" s="91"/>
      <c r="Z4636" s="91"/>
      <c r="AA4636" s="91"/>
    </row>
    <row r="4637" customFormat="false" ht="95.5" hidden="false" customHeight="false" outlineLevel="0" collapsed="false">
      <c r="A4637" s="348" t="s">
        <v>1746</v>
      </c>
      <c r="B4637" s="91" t="s">
        <v>141</v>
      </c>
      <c r="C4637" s="91" t="s">
        <v>14746</v>
      </c>
      <c r="D4637" s="91" t="s">
        <v>53</v>
      </c>
      <c r="E4637" s="91" t="s">
        <v>14747</v>
      </c>
      <c r="F4637" s="91" t="s">
        <v>8009</v>
      </c>
      <c r="G4637" s="91" t="n">
        <v>4000</v>
      </c>
      <c r="H4637" s="91"/>
      <c r="I4637" s="91"/>
      <c r="J4637" s="91"/>
      <c r="K4637" s="91"/>
      <c r="L4637" s="91"/>
      <c r="M4637" s="91" t="s">
        <v>14748</v>
      </c>
      <c r="N4637" s="242" t="n">
        <v>43417</v>
      </c>
      <c r="O4637" s="207" t="s">
        <v>15</v>
      </c>
      <c r="P4637" s="91" t="n">
        <v>1</v>
      </c>
      <c r="Q4637" s="15" t="s">
        <v>45</v>
      </c>
      <c r="R4637" s="91"/>
      <c r="S4637" s="91"/>
      <c r="T4637" s="91"/>
      <c r="U4637" s="91"/>
      <c r="V4637" s="91"/>
      <c r="W4637" s="91"/>
      <c r="X4637" s="91"/>
      <c r="Y4637" s="91"/>
      <c r="Z4637" s="91"/>
      <c r="AA4637" s="91"/>
    </row>
    <row r="4638" customFormat="false" ht="14.9" hidden="false" customHeight="false" outlineLevel="0" collapsed="false">
      <c r="A4638" s="348" t="s">
        <v>1696</v>
      </c>
      <c r="B4638" s="91" t="s">
        <v>887</v>
      </c>
      <c r="C4638" s="91" t="n">
        <v>79259455726</v>
      </c>
      <c r="D4638" s="91" t="s">
        <v>14749</v>
      </c>
      <c r="E4638" s="91"/>
      <c r="F4638" s="91"/>
      <c r="G4638" s="91"/>
      <c r="H4638" s="91"/>
      <c r="I4638" s="91"/>
      <c r="J4638" s="91"/>
      <c r="K4638" s="91"/>
      <c r="L4638" s="91"/>
      <c r="M4638" s="91"/>
      <c r="N4638" s="91"/>
      <c r="O4638" s="95" t="s">
        <v>14750</v>
      </c>
      <c r="P4638" s="91" t="n">
        <v>1</v>
      </c>
      <c r="Q4638" s="15" t="s">
        <v>45</v>
      </c>
      <c r="R4638" s="91"/>
      <c r="S4638" s="91"/>
      <c r="T4638" s="91"/>
      <c r="U4638" s="91"/>
      <c r="V4638" s="91"/>
      <c r="W4638" s="91"/>
      <c r="X4638" s="91"/>
      <c r="Y4638" s="91"/>
      <c r="Z4638" s="91"/>
      <c r="AA4638" s="91"/>
    </row>
    <row r="4639" customFormat="false" ht="82.05" hidden="false" customHeight="false" outlineLevel="0" collapsed="false">
      <c r="A4639" s="348" t="s">
        <v>1758</v>
      </c>
      <c r="B4639" s="91" t="s">
        <v>14751</v>
      </c>
      <c r="C4639" s="91" t="s">
        <v>14752</v>
      </c>
      <c r="D4639" s="91" t="s">
        <v>11567</v>
      </c>
      <c r="E4639" s="91" t="s">
        <v>14753</v>
      </c>
      <c r="F4639" s="91" t="s">
        <v>14754</v>
      </c>
      <c r="G4639" s="91" t="n">
        <v>4100</v>
      </c>
      <c r="H4639" s="91"/>
      <c r="I4639" s="91"/>
      <c r="J4639" s="91"/>
      <c r="K4639" s="91"/>
      <c r="L4639" s="91"/>
      <c r="M4639" s="91" t="s">
        <v>14755</v>
      </c>
      <c r="N4639" s="242" t="n">
        <v>43419</v>
      </c>
      <c r="O4639" s="207" t="s">
        <v>15</v>
      </c>
      <c r="P4639" s="91" t="n">
        <v>1</v>
      </c>
      <c r="Q4639" s="15" t="s">
        <v>45</v>
      </c>
      <c r="R4639" s="91"/>
      <c r="S4639" s="91"/>
      <c r="T4639" s="91"/>
      <c r="U4639" s="91"/>
      <c r="V4639" s="91"/>
      <c r="W4639" s="91"/>
      <c r="X4639" s="91"/>
      <c r="Y4639" s="91"/>
      <c r="Z4639" s="91"/>
      <c r="AA4639" s="91"/>
    </row>
    <row r="4640" customFormat="false" ht="55.2" hidden="false" customHeight="false" outlineLevel="0" collapsed="false">
      <c r="A4640" s="348" t="s">
        <v>1761</v>
      </c>
      <c r="B4640" s="91" t="s">
        <v>1016</v>
      </c>
      <c r="C4640" s="24" t="s">
        <v>14756</v>
      </c>
      <c r="D4640" s="91" t="s">
        <v>53</v>
      </c>
      <c r="E4640" s="91" t="s">
        <v>14757</v>
      </c>
      <c r="F4640" s="91" t="s">
        <v>8009</v>
      </c>
      <c r="G4640" s="91" t="s">
        <v>139</v>
      </c>
      <c r="H4640" s="91"/>
      <c r="I4640" s="91"/>
      <c r="J4640" s="91"/>
      <c r="K4640" s="91"/>
      <c r="L4640" s="91"/>
      <c r="M4640" s="91"/>
      <c r="N4640" s="91"/>
      <c r="O4640" s="426" t="s">
        <v>14758</v>
      </c>
      <c r="P4640" s="91" t="n">
        <v>1</v>
      </c>
      <c r="Q4640" s="15" t="s">
        <v>45</v>
      </c>
      <c r="R4640" s="91"/>
      <c r="S4640" s="91"/>
      <c r="T4640" s="91"/>
      <c r="U4640" s="91"/>
      <c r="V4640" s="91"/>
      <c r="W4640" s="91"/>
      <c r="X4640" s="91"/>
      <c r="Y4640" s="91"/>
      <c r="Z4640" s="91"/>
      <c r="AA4640" s="91"/>
    </row>
    <row r="4641" customFormat="false" ht="82.05" hidden="false" customHeight="false" outlineLevel="0" collapsed="false">
      <c r="A4641" s="348" t="s">
        <v>1765</v>
      </c>
      <c r="B4641" s="91" t="s">
        <v>1655</v>
      </c>
      <c r="C4641" s="91" t="s">
        <v>14759</v>
      </c>
      <c r="D4641" s="91" t="s">
        <v>53</v>
      </c>
      <c r="E4641" s="91" t="s">
        <v>14760</v>
      </c>
      <c r="F4641" s="91" t="s">
        <v>14761</v>
      </c>
      <c r="G4641" s="91" t="n">
        <v>24700</v>
      </c>
      <c r="H4641" s="91"/>
      <c r="I4641" s="91"/>
      <c r="J4641" s="91"/>
      <c r="K4641" s="91"/>
      <c r="L4641" s="91"/>
      <c r="M4641" s="91" t="s">
        <v>14762</v>
      </c>
      <c r="N4641" s="242" t="n">
        <v>43419</v>
      </c>
      <c r="O4641" s="207" t="s">
        <v>15</v>
      </c>
      <c r="P4641" s="91" t="n">
        <v>1</v>
      </c>
      <c r="Q4641" s="15" t="s">
        <v>45</v>
      </c>
      <c r="R4641" s="91"/>
      <c r="S4641" s="91"/>
      <c r="T4641" s="91"/>
      <c r="U4641" s="91"/>
      <c r="V4641" s="91"/>
      <c r="W4641" s="91"/>
      <c r="X4641" s="91"/>
      <c r="Y4641" s="91"/>
      <c r="Z4641" s="91"/>
      <c r="AA4641" s="91"/>
    </row>
    <row r="4642" customFormat="false" ht="28.35" hidden="false" customHeight="false" outlineLevel="0" collapsed="false">
      <c r="A4642" s="348" t="s">
        <v>4300</v>
      </c>
      <c r="B4642" s="91"/>
      <c r="C4642" s="91" t="s">
        <v>14763</v>
      </c>
      <c r="D4642" s="91" t="s">
        <v>11567</v>
      </c>
      <c r="E4642" s="91" t="s">
        <v>14764</v>
      </c>
      <c r="F4642" s="91" t="s">
        <v>13083</v>
      </c>
      <c r="G4642" s="91" t="n">
        <v>3900</v>
      </c>
      <c r="H4642" s="91"/>
      <c r="I4642" s="91"/>
      <c r="J4642" s="91"/>
      <c r="K4642" s="91"/>
      <c r="L4642" s="91"/>
      <c r="M4642" s="19" t="s">
        <v>14765</v>
      </c>
      <c r="N4642" s="242" t="n">
        <v>43418</v>
      </c>
      <c r="O4642" s="207" t="s">
        <v>15</v>
      </c>
      <c r="P4642" s="91" t="n">
        <v>1</v>
      </c>
      <c r="Q4642" s="15" t="s">
        <v>45</v>
      </c>
      <c r="R4642" s="91"/>
      <c r="S4642" s="91"/>
      <c r="T4642" s="91"/>
      <c r="U4642" s="91"/>
      <c r="V4642" s="91"/>
      <c r="W4642" s="91"/>
      <c r="X4642" s="91"/>
      <c r="Y4642" s="91"/>
      <c r="Z4642" s="91"/>
      <c r="AA4642" s="91"/>
    </row>
    <row r="4643" customFormat="false" ht="14.9" hidden="false" customHeight="false" outlineLevel="0" collapsed="false">
      <c r="A4643" s="348" t="s">
        <v>4304</v>
      </c>
      <c r="B4643" s="91" t="s">
        <v>386</v>
      </c>
      <c r="C4643" s="451" t="s">
        <v>14766</v>
      </c>
      <c r="D4643" s="91" t="s">
        <v>53</v>
      </c>
      <c r="E4643" s="91"/>
      <c r="F4643" s="91"/>
      <c r="G4643" s="91"/>
      <c r="H4643" s="91"/>
      <c r="I4643" s="91"/>
      <c r="J4643" s="91"/>
      <c r="K4643" s="91"/>
      <c r="L4643" s="91"/>
      <c r="M4643" s="91"/>
      <c r="N4643" s="91"/>
      <c r="O4643" s="95" t="s">
        <v>600</v>
      </c>
      <c r="P4643" s="91" t="n">
        <v>1</v>
      </c>
      <c r="Q4643" s="15" t="s">
        <v>45</v>
      </c>
      <c r="R4643" s="91"/>
      <c r="S4643" s="91"/>
      <c r="T4643" s="91"/>
      <c r="U4643" s="91"/>
      <c r="V4643" s="91"/>
      <c r="W4643" s="91"/>
      <c r="X4643" s="91"/>
      <c r="Y4643" s="91"/>
      <c r="Z4643" s="91"/>
      <c r="AA4643" s="91"/>
    </row>
    <row r="4644" customFormat="false" ht="14.9" hidden="false" customHeight="false" outlineLevel="0" collapsed="false">
      <c r="A4644" s="348" t="s">
        <v>4309</v>
      </c>
      <c r="B4644" s="91" t="s">
        <v>386</v>
      </c>
      <c r="C4644" s="451" t="s">
        <v>14767</v>
      </c>
      <c r="D4644" s="91" t="s">
        <v>53</v>
      </c>
      <c r="E4644" s="91"/>
      <c r="F4644" s="91"/>
      <c r="G4644" s="91"/>
      <c r="H4644" s="91"/>
      <c r="I4644" s="91"/>
      <c r="J4644" s="91"/>
      <c r="K4644" s="91"/>
      <c r="L4644" s="91"/>
      <c r="M4644" s="91"/>
      <c r="N4644" s="91"/>
      <c r="O4644" s="95" t="s">
        <v>600</v>
      </c>
      <c r="P4644" s="91" t="n">
        <v>1</v>
      </c>
      <c r="Q4644" s="15" t="s">
        <v>45</v>
      </c>
      <c r="R4644" s="91"/>
      <c r="S4644" s="91"/>
      <c r="T4644" s="91"/>
      <c r="U4644" s="91"/>
      <c r="V4644" s="91"/>
      <c r="W4644" s="91"/>
      <c r="X4644" s="91"/>
      <c r="Y4644" s="91"/>
      <c r="Z4644" s="91"/>
      <c r="AA4644" s="91"/>
    </row>
    <row r="4645" customFormat="false" ht="14.9" hidden="false" customHeight="false" outlineLevel="0" collapsed="false">
      <c r="A4645" s="348" t="s">
        <v>1781</v>
      </c>
      <c r="B4645" s="91"/>
      <c r="C4645" s="91"/>
      <c r="D4645" s="91"/>
      <c r="E4645" s="91"/>
      <c r="F4645" s="91"/>
      <c r="G4645" s="91"/>
      <c r="H4645" s="91"/>
      <c r="I4645" s="91"/>
      <c r="J4645" s="91"/>
      <c r="K4645" s="91"/>
      <c r="L4645" s="91"/>
      <c r="M4645" s="91"/>
      <c r="N4645" s="91"/>
      <c r="O4645" s="91"/>
      <c r="P4645" s="91" t="n">
        <v>1</v>
      </c>
      <c r="Q4645" s="15" t="s">
        <v>45</v>
      </c>
      <c r="R4645" s="91"/>
      <c r="S4645" s="91"/>
      <c r="T4645" s="91"/>
      <c r="U4645" s="91"/>
      <c r="V4645" s="91"/>
      <c r="W4645" s="91"/>
      <c r="X4645" s="91"/>
      <c r="Y4645" s="91"/>
      <c r="Z4645" s="91"/>
      <c r="AA4645" s="91"/>
    </row>
    <row r="4646" customFormat="false" ht="79.85" hidden="false" customHeight="false" outlineLevel="0" collapsed="false">
      <c r="A4646" s="3" t="s">
        <v>34</v>
      </c>
      <c r="B4646" s="59" t="s">
        <v>1</v>
      </c>
      <c r="C4646" s="4" t="s">
        <v>35</v>
      </c>
      <c r="D4646" s="4" t="s">
        <v>3</v>
      </c>
      <c r="E4646" s="4" t="s">
        <v>1021</v>
      </c>
      <c r="F4646" s="5" t="s">
        <v>10096</v>
      </c>
      <c r="G4646" s="4" t="s">
        <v>38</v>
      </c>
      <c r="H4646" s="6" t="s">
        <v>39</v>
      </c>
      <c r="I4646" s="6"/>
      <c r="J4646" s="6"/>
      <c r="K4646" s="6" t="s">
        <v>40</v>
      </c>
      <c r="L4646" s="6"/>
      <c r="M4646" s="6" t="s">
        <v>41</v>
      </c>
      <c r="N4646" s="6" t="s">
        <v>42</v>
      </c>
      <c r="O4646" s="370" t="s">
        <v>43</v>
      </c>
      <c r="P4646" s="91"/>
      <c r="Q4646" s="15" t="s">
        <v>45</v>
      </c>
      <c r="R4646" s="91"/>
      <c r="S4646" s="91"/>
      <c r="T4646" s="91"/>
      <c r="U4646" s="91"/>
      <c r="V4646" s="91"/>
      <c r="W4646" s="91"/>
      <c r="X4646" s="91"/>
      <c r="Y4646" s="91"/>
      <c r="Z4646" s="91"/>
      <c r="AA4646" s="91"/>
    </row>
    <row r="4647" customFormat="false" ht="15" hidden="false" customHeight="false" outlineLevel="0" collapsed="false">
      <c r="A4647" s="105" t="n">
        <v>43418</v>
      </c>
      <c r="B4647" s="777" t="s">
        <v>311</v>
      </c>
      <c r="C4647" s="84"/>
      <c r="D4647" s="84"/>
      <c r="E4647" s="820"/>
      <c r="F4647" s="821" t="n">
        <f aca="false">G4647+H4647+K4647</f>
        <v>41913</v>
      </c>
      <c r="G4647" s="822" t="n">
        <f aca="false">SUM(G4648:G4666)</f>
        <v>18530</v>
      </c>
      <c r="H4647" s="823" t="n">
        <f aca="false">SUM(H4648:H4666)</f>
        <v>23383</v>
      </c>
      <c r="I4647" s="822"/>
      <c r="J4647" s="822"/>
      <c r="K4647" s="822" t="n">
        <f aca="false">SUM(K4648:K4666)</f>
        <v>0</v>
      </c>
      <c r="L4647" s="822"/>
      <c r="M4647" s="824"/>
      <c r="N4647" s="824"/>
      <c r="O4647" s="21"/>
      <c r="P4647" s="822" t="n">
        <f aca="false">SUM(P4648:P26595)</f>
        <v>54982526020</v>
      </c>
      <c r="Q4647" s="15" t="s">
        <v>45</v>
      </c>
      <c r="R4647" s="91"/>
      <c r="S4647" s="91"/>
      <c r="T4647" s="91"/>
      <c r="U4647" s="91"/>
      <c r="V4647" s="91"/>
      <c r="W4647" s="91"/>
      <c r="X4647" s="91"/>
      <c r="Y4647" s="91"/>
      <c r="Z4647" s="91"/>
      <c r="AA4647" s="91"/>
    </row>
    <row r="4648" customFormat="false" ht="72.35" hidden="false" customHeight="false" outlineLevel="0" collapsed="false">
      <c r="A4648" s="348" t="s">
        <v>1810</v>
      </c>
      <c r="B4648" s="91" t="s">
        <v>4955</v>
      </c>
      <c r="C4648" s="440" t="s">
        <v>14768</v>
      </c>
      <c r="D4648" s="91" t="s">
        <v>476</v>
      </c>
      <c r="E4648" s="91" t="s">
        <v>14769</v>
      </c>
      <c r="F4648" s="91"/>
      <c r="G4648" s="91"/>
      <c r="H4648" s="91"/>
      <c r="I4648" s="91"/>
      <c r="J4648" s="91"/>
      <c r="K4648" s="91"/>
      <c r="L4648" s="91"/>
      <c r="M4648" s="91"/>
      <c r="N4648" s="91"/>
      <c r="O4648" s="441" t="s">
        <v>14770</v>
      </c>
      <c r="P4648" s="91" t="n">
        <v>1</v>
      </c>
      <c r="Q4648" s="15" t="s">
        <v>45</v>
      </c>
      <c r="R4648" s="91"/>
      <c r="S4648" s="91"/>
      <c r="T4648" s="91"/>
      <c r="U4648" s="91"/>
      <c r="V4648" s="91"/>
      <c r="W4648" s="91"/>
      <c r="X4648" s="91"/>
      <c r="Y4648" s="91"/>
      <c r="Z4648" s="91"/>
      <c r="AA4648" s="91"/>
    </row>
    <row r="4649" customFormat="false" ht="86.55" hidden="false" customHeight="false" outlineLevel="0" collapsed="false">
      <c r="A4649" s="348" t="s">
        <v>1814</v>
      </c>
      <c r="B4649" s="91" t="s">
        <v>457</v>
      </c>
      <c r="C4649" s="91" t="s">
        <v>14771</v>
      </c>
      <c r="D4649" s="91" t="s">
        <v>53</v>
      </c>
      <c r="E4649" s="91" t="s">
        <v>14772</v>
      </c>
      <c r="F4649" s="91"/>
      <c r="G4649" s="91" t="s">
        <v>92</v>
      </c>
      <c r="H4649" s="91"/>
      <c r="I4649" s="91"/>
      <c r="J4649" s="91"/>
      <c r="K4649" s="91"/>
      <c r="L4649" s="91"/>
      <c r="M4649" s="91"/>
      <c r="N4649" s="91"/>
      <c r="O4649" s="441" t="s">
        <v>14773</v>
      </c>
      <c r="P4649" s="91" t="n">
        <v>1</v>
      </c>
      <c r="Q4649" s="15" t="s">
        <v>45</v>
      </c>
      <c r="R4649" s="91"/>
      <c r="S4649" s="91"/>
      <c r="T4649" s="91"/>
      <c r="U4649" s="91"/>
      <c r="V4649" s="91"/>
      <c r="W4649" s="91"/>
      <c r="X4649" s="91"/>
      <c r="Y4649" s="91"/>
      <c r="Z4649" s="91"/>
      <c r="AA4649" s="91"/>
    </row>
    <row r="4650" customFormat="false" ht="14.9" hidden="false" customHeight="false" outlineLevel="0" collapsed="false">
      <c r="A4650" s="348" t="s">
        <v>1819</v>
      </c>
      <c r="B4650" s="91" t="s">
        <v>589</v>
      </c>
      <c r="C4650" s="451" t="s">
        <v>14774</v>
      </c>
      <c r="D4650" s="91" t="s">
        <v>53</v>
      </c>
      <c r="E4650" s="91"/>
      <c r="F4650" s="91"/>
      <c r="G4650" s="91"/>
      <c r="H4650" s="91"/>
      <c r="I4650" s="91"/>
      <c r="J4650" s="91"/>
      <c r="K4650" s="91"/>
      <c r="L4650" s="91"/>
      <c r="M4650" s="91"/>
      <c r="N4650" s="91"/>
      <c r="O4650" s="95" t="s">
        <v>600</v>
      </c>
      <c r="P4650" s="91" t="n">
        <v>1</v>
      </c>
      <c r="Q4650" s="15" t="s">
        <v>45</v>
      </c>
      <c r="R4650" s="91"/>
      <c r="S4650" s="91"/>
      <c r="T4650" s="91"/>
      <c r="U4650" s="91"/>
      <c r="V4650" s="91"/>
      <c r="W4650" s="91"/>
      <c r="X4650" s="91"/>
      <c r="Y4650" s="91"/>
      <c r="Z4650" s="91"/>
      <c r="AA4650" s="91"/>
    </row>
    <row r="4651" customFormat="false" ht="68.65" hidden="false" customHeight="false" outlineLevel="0" collapsed="false">
      <c r="A4651" s="348" t="s">
        <v>1673</v>
      </c>
      <c r="B4651" s="91" t="s">
        <v>940</v>
      </c>
      <c r="C4651" s="91" t="s">
        <v>14775</v>
      </c>
      <c r="D4651" s="91" t="s">
        <v>53</v>
      </c>
      <c r="E4651" s="91" t="s">
        <v>14776</v>
      </c>
      <c r="F4651" s="91" t="s">
        <v>14777</v>
      </c>
      <c r="G4651" s="91" t="n">
        <v>1900</v>
      </c>
      <c r="H4651" s="91"/>
      <c r="I4651" s="91"/>
      <c r="J4651" s="91"/>
      <c r="K4651" s="91"/>
      <c r="L4651" s="100"/>
      <c r="M4651" s="24" t="s">
        <v>14778</v>
      </c>
      <c r="N4651" s="242" t="n">
        <v>43421</v>
      </c>
      <c r="O4651" s="207" t="s">
        <v>6184</v>
      </c>
      <c r="P4651" s="91" t="n">
        <v>1</v>
      </c>
      <c r="Q4651" s="15" t="s">
        <v>45</v>
      </c>
      <c r="R4651" s="91"/>
      <c r="S4651" s="91"/>
      <c r="T4651" s="91"/>
      <c r="U4651" s="91"/>
      <c r="V4651" s="91"/>
      <c r="W4651" s="91"/>
      <c r="X4651" s="91"/>
      <c r="Y4651" s="91"/>
      <c r="Z4651" s="91"/>
      <c r="AA4651" s="91"/>
    </row>
    <row r="4652" customFormat="false" ht="41.75" hidden="false" customHeight="false" outlineLevel="0" collapsed="false">
      <c r="A4652" s="348" t="s">
        <v>1678</v>
      </c>
      <c r="B4652" s="91" t="s">
        <v>6756</v>
      </c>
      <c r="C4652" s="91" t="s">
        <v>14779</v>
      </c>
      <c r="D4652" s="91" t="s">
        <v>11567</v>
      </c>
      <c r="E4652" s="91" t="s">
        <v>14780</v>
      </c>
      <c r="F4652" s="91" t="s">
        <v>14781</v>
      </c>
      <c r="G4652" s="91" t="n">
        <v>1530</v>
      </c>
      <c r="H4652" s="91"/>
      <c r="I4652" s="91"/>
      <c r="J4652" s="91"/>
      <c r="K4652" s="91"/>
      <c r="L4652" s="91"/>
      <c r="M4652" s="19" t="s">
        <v>14782</v>
      </c>
      <c r="N4652" s="242" t="n">
        <v>43423</v>
      </c>
      <c r="O4652" s="207" t="s">
        <v>15</v>
      </c>
      <c r="P4652" s="91" t="n">
        <v>1</v>
      </c>
      <c r="Q4652" s="15" t="s">
        <v>45</v>
      </c>
      <c r="R4652" s="91"/>
      <c r="S4652" s="91"/>
      <c r="T4652" s="91"/>
      <c r="U4652" s="91"/>
      <c r="V4652" s="91"/>
      <c r="W4652" s="91"/>
      <c r="X4652" s="91"/>
      <c r="Y4652" s="91"/>
      <c r="Z4652" s="91"/>
      <c r="AA4652" s="91"/>
    </row>
    <row r="4653" customFormat="false" ht="68.65" hidden="false" customHeight="false" outlineLevel="0" collapsed="false">
      <c r="A4653" s="348" t="s">
        <v>1732</v>
      </c>
      <c r="B4653" s="91" t="s">
        <v>14783</v>
      </c>
      <c r="C4653" s="91" t="s">
        <v>14784</v>
      </c>
      <c r="D4653" s="91" t="s">
        <v>14785</v>
      </c>
      <c r="E4653" s="91" t="s">
        <v>14786</v>
      </c>
      <c r="F4653" s="91" t="s">
        <v>14787</v>
      </c>
      <c r="G4653" s="91"/>
      <c r="H4653" s="91"/>
      <c r="I4653" s="91"/>
      <c r="J4653" s="91"/>
      <c r="K4653" s="91"/>
      <c r="L4653" s="91"/>
      <c r="M4653" s="91"/>
      <c r="N4653" s="91"/>
      <c r="O4653" s="247" t="s">
        <v>14788</v>
      </c>
      <c r="P4653" s="91" t="n">
        <v>1</v>
      </c>
      <c r="Q4653" s="15" t="s">
        <v>45</v>
      </c>
      <c r="R4653" s="91"/>
      <c r="S4653" s="91"/>
      <c r="T4653" s="91"/>
      <c r="U4653" s="91"/>
      <c r="V4653" s="91"/>
      <c r="W4653" s="91"/>
      <c r="X4653" s="91"/>
      <c r="Y4653" s="91"/>
      <c r="Z4653" s="91"/>
      <c r="AA4653" s="91"/>
    </row>
    <row r="4654" customFormat="false" ht="28.35" hidden="false" customHeight="false" outlineLevel="0" collapsed="false">
      <c r="A4654" s="868" t="s">
        <v>4167</v>
      </c>
      <c r="B4654" s="91" t="s">
        <v>14789</v>
      </c>
      <c r="C4654" s="91" t="s">
        <v>14790</v>
      </c>
      <c r="D4654" s="91" t="s">
        <v>476</v>
      </c>
      <c r="E4654" s="91" t="s">
        <v>14791</v>
      </c>
      <c r="F4654" s="91" t="s">
        <v>1768</v>
      </c>
      <c r="G4654" s="91" t="n">
        <v>5000</v>
      </c>
      <c r="H4654" s="91"/>
      <c r="I4654" s="91"/>
      <c r="J4654" s="91"/>
      <c r="K4654" s="91"/>
      <c r="L4654" s="91"/>
      <c r="M4654" s="19" t="s">
        <v>14792</v>
      </c>
      <c r="N4654" s="242" t="n">
        <v>43421</v>
      </c>
      <c r="O4654" s="207" t="s">
        <v>15</v>
      </c>
      <c r="P4654" s="91" t="n">
        <v>1</v>
      </c>
      <c r="Q4654" s="15" t="s">
        <v>45</v>
      </c>
      <c r="R4654" s="91"/>
      <c r="S4654" s="91"/>
      <c r="T4654" s="91"/>
      <c r="U4654" s="91"/>
      <c r="V4654" s="91"/>
      <c r="W4654" s="91"/>
      <c r="X4654" s="91"/>
      <c r="Y4654" s="91"/>
      <c r="Z4654" s="91"/>
      <c r="AA4654" s="91"/>
    </row>
    <row r="4655" customFormat="false" ht="67.15" hidden="false" customHeight="false" outlineLevel="0" collapsed="false">
      <c r="A4655" s="348" t="s">
        <v>1839</v>
      </c>
      <c r="B4655" s="91" t="s">
        <v>284</v>
      </c>
      <c r="C4655" s="440" t="s">
        <v>14793</v>
      </c>
      <c r="D4655" s="91" t="s">
        <v>476</v>
      </c>
      <c r="E4655" s="91" t="s">
        <v>14794</v>
      </c>
      <c r="F4655" s="91"/>
      <c r="G4655" s="91" t="s">
        <v>8180</v>
      </c>
      <c r="H4655" s="91"/>
      <c r="I4655" s="91"/>
      <c r="J4655" s="91"/>
      <c r="K4655" s="91"/>
      <c r="L4655" s="91"/>
      <c r="M4655" s="91"/>
      <c r="N4655" s="91"/>
      <c r="O4655" s="426" t="s">
        <v>14795</v>
      </c>
      <c r="P4655" s="91" t="n">
        <v>1</v>
      </c>
      <c r="Q4655" s="15" t="s">
        <v>45</v>
      </c>
      <c r="R4655" s="91"/>
      <c r="S4655" s="91"/>
      <c r="T4655" s="91"/>
      <c r="U4655" s="91"/>
      <c r="V4655" s="91"/>
      <c r="W4655" s="91"/>
      <c r="X4655" s="91"/>
      <c r="Y4655" s="91"/>
      <c r="Z4655" s="91"/>
      <c r="AA4655" s="91"/>
    </row>
    <row r="4656" customFormat="false" ht="23.1" hidden="false" customHeight="false" outlineLevel="0" collapsed="false">
      <c r="A4656" s="348" t="s">
        <v>1746</v>
      </c>
      <c r="B4656" s="91" t="s">
        <v>1182</v>
      </c>
      <c r="C4656" s="91" t="s">
        <v>14796</v>
      </c>
      <c r="D4656" s="91" t="s">
        <v>476</v>
      </c>
      <c r="E4656" s="91" t="s">
        <v>14797</v>
      </c>
      <c r="F4656" s="91"/>
      <c r="G4656" s="91" t="n">
        <v>5000</v>
      </c>
      <c r="H4656" s="91"/>
      <c r="I4656" s="91"/>
      <c r="J4656" s="91"/>
      <c r="K4656" s="91"/>
      <c r="L4656" s="91"/>
      <c r="M4656" s="91"/>
      <c r="N4656" s="91"/>
      <c r="O4656" s="207" t="s">
        <v>15</v>
      </c>
      <c r="P4656" s="91" t="n">
        <v>1</v>
      </c>
      <c r="Q4656" s="15" t="s">
        <v>45</v>
      </c>
      <c r="R4656" s="91"/>
      <c r="S4656" s="91"/>
      <c r="T4656" s="91"/>
      <c r="U4656" s="91"/>
      <c r="V4656" s="91"/>
      <c r="W4656" s="91"/>
      <c r="X4656" s="91"/>
      <c r="Y4656" s="91"/>
      <c r="Z4656" s="91"/>
      <c r="AA4656" s="91"/>
    </row>
    <row r="4657" customFormat="false" ht="55.2" hidden="false" customHeight="false" outlineLevel="0" collapsed="false">
      <c r="A4657" s="348" t="s">
        <v>1696</v>
      </c>
      <c r="B4657" s="91" t="s">
        <v>989</v>
      </c>
      <c r="C4657" s="91" t="s">
        <v>14798</v>
      </c>
      <c r="D4657" s="91" t="s">
        <v>53</v>
      </c>
      <c r="E4657" s="91" t="s">
        <v>14799</v>
      </c>
      <c r="F4657" s="91" t="s">
        <v>3584</v>
      </c>
      <c r="G4657" s="91" t="s">
        <v>4331</v>
      </c>
      <c r="H4657" s="91"/>
      <c r="I4657" s="91"/>
      <c r="J4657" s="91"/>
      <c r="K4657" s="91"/>
      <c r="L4657" s="91"/>
      <c r="M4657" s="91"/>
      <c r="N4657" s="91"/>
      <c r="O4657" s="426" t="s">
        <v>14800</v>
      </c>
      <c r="P4657" s="91" t="n">
        <v>1</v>
      </c>
      <c r="Q4657" s="15" t="s">
        <v>45</v>
      </c>
      <c r="R4657" s="91"/>
      <c r="S4657" s="91"/>
      <c r="T4657" s="91"/>
      <c r="U4657" s="91"/>
      <c r="V4657" s="91"/>
      <c r="W4657" s="91"/>
      <c r="X4657" s="91"/>
      <c r="Y4657" s="91"/>
      <c r="Z4657" s="91"/>
      <c r="AA4657" s="91"/>
    </row>
    <row r="4658" customFormat="false" ht="23.1" hidden="false" customHeight="false" outlineLevel="0" collapsed="false">
      <c r="A4658" s="348" t="s">
        <v>1758</v>
      </c>
      <c r="B4658" s="91" t="s">
        <v>6964</v>
      </c>
      <c r="C4658" s="91" t="s">
        <v>14801</v>
      </c>
      <c r="D4658" s="91" t="s">
        <v>11567</v>
      </c>
      <c r="E4658" s="91" t="s">
        <v>14802</v>
      </c>
      <c r="F4658" s="91" t="s">
        <v>14803</v>
      </c>
      <c r="G4658" s="91" t="n">
        <v>2800</v>
      </c>
      <c r="H4658" s="91"/>
      <c r="I4658" s="91"/>
      <c r="J4658" s="91"/>
      <c r="K4658" s="91"/>
      <c r="L4658" s="91"/>
      <c r="M4658" s="19" t="s">
        <v>14804</v>
      </c>
      <c r="N4658" s="242" t="n">
        <v>43419</v>
      </c>
      <c r="O4658" s="207" t="s">
        <v>15</v>
      </c>
      <c r="P4658" s="91" t="n">
        <v>1</v>
      </c>
      <c r="Q4658" s="15" t="s">
        <v>45</v>
      </c>
      <c r="R4658" s="91"/>
      <c r="S4658" s="91"/>
      <c r="T4658" s="91"/>
      <c r="U4658" s="91"/>
      <c r="V4658" s="91"/>
      <c r="W4658" s="91"/>
      <c r="X4658" s="91"/>
      <c r="Y4658" s="91"/>
      <c r="Z4658" s="91"/>
      <c r="AA4658" s="91"/>
    </row>
    <row r="4659" customFormat="false" ht="23.1" hidden="false" customHeight="false" outlineLevel="0" collapsed="false">
      <c r="A4659" s="348" t="s">
        <v>1761</v>
      </c>
      <c r="B4659" s="91" t="s">
        <v>3275</v>
      </c>
      <c r="C4659" s="91" t="s">
        <v>14805</v>
      </c>
      <c r="D4659" s="91" t="s">
        <v>53</v>
      </c>
      <c r="E4659" s="91" t="s">
        <v>14806</v>
      </c>
      <c r="F4659" s="91" t="s">
        <v>14806</v>
      </c>
      <c r="G4659" s="91"/>
      <c r="H4659" s="91" t="n">
        <v>14000</v>
      </c>
      <c r="I4659" s="91"/>
      <c r="J4659" s="91"/>
      <c r="K4659" s="91"/>
      <c r="L4659" s="91"/>
      <c r="M4659" s="19" t="s">
        <v>7600</v>
      </c>
      <c r="N4659" s="91"/>
      <c r="O4659" s="207" t="s">
        <v>14807</v>
      </c>
      <c r="P4659" s="91" t="n">
        <v>1</v>
      </c>
      <c r="Q4659" s="15" t="s">
        <v>45</v>
      </c>
      <c r="R4659" s="91"/>
      <c r="S4659" s="91"/>
      <c r="T4659" s="91"/>
      <c r="U4659" s="91"/>
      <c r="V4659" s="91"/>
      <c r="W4659" s="91"/>
      <c r="X4659" s="91"/>
      <c r="Y4659" s="91"/>
      <c r="Z4659" s="91"/>
      <c r="AA4659" s="91"/>
    </row>
    <row r="4660" customFormat="false" ht="23.1" hidden="false" customHeight="false" outlineLevel="0" collapsed="false">
      <c r="A4660" s="348" t="s">
        <v>1765</v>
      </c>
      <c r="B4660" s="91" t="s">
        <v>3275</v>
      </c>
      <c r="C4660" s="91" t="s">
        <v>14808</v>
      </c>
      <c r="D4660" s="91" t="s">
        <v>53</v>
      </c>
      <c r="E4660" s="91" t="s">
        <v>14809</v>
      </c>
      <c r="F4660" s="91" t="s">
        <v>14809</v>
      </c>
      <c r="G4660" s="91"/>
      <c r="H4660" s="91" t="n">
        <v>2883</v>
      </c>
      <c r="I4660" s="91"/>
      <c r="J4660" s="91"/>
      <c r="K4660" s="91"/>
      <c r="L4660" s="91"/>
      <c r="M4660" s="91" t="s">
        <v>14810</v>
      </c>
      <c r="N4660" s="91"/>
      <c r="O4660" s="207" t="s">
        <v>14807</v>
      </c>
      <c r="P4660" s="91" t="n">
        <v>1</v>
      </c>
      <c r="Q4660" s="15" t="s">
        <v>45</v>
      </c>
      <c r="R4660" s="91"/>
      <c r="S4660" s="91"/>
      <c r="T4660" s="91"/>
      <c r="U4660" s="91"/>
      <c r="V4660" s="91"/>
      <c r="W4660" s="91"/>
      <c r="X4660" s="91"/>
      <c r="Y4660" s="91"/>
      <c r="Z4660" s="91"/>
      <c r="AA4660" s="91"/>
    </row>
    <row r="4661" customFormat="false" ht="23.1" hidden="false" customHeight="false" outlineLevel="0" collapsed="false">
      <c r="A4661" s="348" t="s">
        <v>4300</v>
      </c>
      <c r="B4661" s="91" t="s">
        <v>3275</v>
      </c>
      <c r="C4661" s="91" t="s">
        <v>14811</v>
      </c>
      <c r="D4661" s="24" t="s">
        <v>476</v>
      </c>
      <c r="E4661" s="91" t="s">
        <v>14812</v>
      </c>
      <c r="F4661" s="91" t="s">
        <v>14812</v>
      </c>
      <c r="G4661" s="91"/>
      <c r="H4661" s="91" t="n">
        <v>6500</v>
      </c>
      <c r="I4661" s="91"/>
      <c r="J4661" s="91"/>
      <c r="K4661" s="91"/>
      <c r="L4661" s="91"/>
      <c r="M4661" s="19" t="s">
        <v>14813</v>
      </c>
      <c r="N4661" s="91"/>
      <c r="O4661" s="207" t="s">
        <v>14807</v>
      </c>
      <c r="P4661" s="91" t="n">
        <v>1</v>
      </c>
      <c r="Q4661" s="15" t="s">
        <v>45</v>
      </c>
      <c r="R4661" s="91"/>
      <c r="S4661" s="91"/>
      <c r="T4661" s="91"/>
      <c r="U4661" s="91"/>
      <c r="V4661" s="91"/>
      <c r="W4661" s="91"/>
      <c r="X4661" s="91"/>
      <c r="Y4661" s="91"/>
      <c r="Z4661" s="91"/>
      <c r="AA4661" s="91"/>
    </row>
    <row r="4662" customFormat="false" ht="116.4" hidden="false" customHeight="false" outlineLevel="0" collapsed="false">
      <c r="A4662" s="348" t="s">
        <v>4304</v>
      </c>
      <c r="B4662" s="91" t="s">
        <v>918</v>
      </c>
      <c r="C4662" s="91" t="s">
        <v>14814</v>
      </c>
      <c r="D4662" s="91" t="s">
        <v>68</v>
      </c>
      <c r="E4662" s="91" t="s">
        <v>14815</v>
      </c>
      <c r="F4662" s="533" t="s">
        <v>14816</v>
      </c>
      <c r="G4662" s="91" t="s">
        <v>3347</v>
      </c>
      <c r="H4662" s="91"/>
      <c r="I4662" s="91"/>
      <c r="J4662" s="91"/>
      <c r="K4662" s="91"/>
      <c r="L4662" s="91"/>
      <c r="M4662" s="91"/>
      <c r="N4662" s="91"/>
      <c r="O4662" s="460" t="s">
        <v>14817</v>
      </c>
      <c r="P4662" s="91" t="n">
        <v>1</v>
      </c>
      <c r="Q4662" s="15" t="s">
        <v>45</v>
      </c>
      <c r="R4662" s="91"/>
      <c r="S4662" s="91"/>
      <c r="T4662" s="91"/>
      <c r="U4662" s="91"/>
      <c r="V4662" s="91"/>
      <c r="W4662" s="91"/>
      <c r="X4662" s="91"/>
      <c r="Y4662" s="91"/>
      <c r="Z4662" s="91"/>
      <c r="AA4662" s="91"/>
    </row>
    <row r="4663" customFormat="false" ht="29.85" hidden="false" customHeight="false" outlineLevel="0" collapsed="false">
      <c r="A4663" s="348" t="s">
        <v>4309</v>
      </c>
      <c r="B4663" s="91" t="s">
        <v>3282</v>
      </c>
      <c r="C4663" s="481" t="s">
        <v>14818</v>
      </c>
      <c r="D4663" s="91" t="s">
        <v>11567</v>
      </c>
      <c r="E4663" s="91" t="s">
        <v>14819</v>
      </c>
      <c r="F4663" s="91"/>
      <c r="G4663" s="91"/>
      <c r="H4663" s="91"/>
      <c r="I4663" s="91"/>
      <c r="J4663" s="91"/>
      <c r="K4663" s="91"/>
      <c r="L4663" s="91"/>
      <c r="M4663" s="91"/>
      <c r="N4663" s="91"/>
      <c r="O4663" s="452" t="s">
        <v>14820</v>
      </c>
      <c r="P4663" s="248" t="s">
        <v>14605</v>
      </c>
      <c r="Q4663" s="15" t="s">
        <v>45</v>
      </c>
      <c r="R4663" s="91"/>
      <c r="S4663" s="91"/>
      <c r="T4663" s="91"/>
      <c r="U4663" s="91"/>
      <c r="V4663" s="91"/>
      <c r="W4663" s="91"/>
      <c r="X4663" s="91"/>
      <c r="Y4663" s="91"/>
      <c r="Z4663" s="91"/>
      <c r="AA4663" s="91"/>
    </row>
    <row r="4664" customFormat="false" ht="34.3" hidden="false" customHeight="false" outlineLevel="0" collapsed="false">
      <c r="A4664" s="348" t="s">
        <v>1781</v>
      </c>
      <c r="B4664" s="91" t="s">
        <v>386</v>
      </c>
      <c r="C4664" s="91" t="s">
        <v>14821</v>
      </c>
      <c r="D4664" s="91" t="s">
        <v>68</v>
      </c>
      <c r="E4664" s="91" t="s">
        <v>14822</v>
      </c>
      <c r="F4664" s="91" t="s">
        <v>14823</v>
      </c>
      <c r="G4664" s="91"/>
      <c r="H4664" s="91" t="s">
        <v>14824</v>
      </c>
      <c r="I4664" s="91"/>
      <c r="J4664" s="91"/>
      <c r="K4664" s="91"/>
      <c r="L4664" s="91"/>
      <c r="M4664" s="91"/>
      <c r="N4664" s="91"/>
      <c r="O4664" s="783" t="s">
        <v>14825</v>
      </c>
      <c r="P4664" s="91" t="n">
        <v>1</v>
      </c>
      <c r="Q4664" s="15" t="s">
        <v>45</v>
      </c>
      <c r="R4664" s="91"/>
      <c r="S4664" s="91"/>
      <c r="T4664" s="91"/>
      <c r="U4664" s="91"/>
      <c r="V4664" s="91"/>
      <c r="W4664" s="91"/>
      <c r="X4664" s="91"/>
      <c r="Y4664" s="91"/>
      <c r="Z4664" s="91"/>
      <c r="AA4664" s="91"/>
    </row>
    <row r="4665" customFormat="false" ht="28.35" hidden="false" customHeight="false" outlineLevel="0" collapsed="false">
      <c r="A4665" s="348" t="s">
        <v>1914</v>
      </c>
      <c r="B4665" s="91" t="s">
        <v>299</v>
      </c>
      <c r="C4665" s="451" t="s">
        <v>14826</v>
      </c>
      <c r="D4665" s="91" t="s">
        <v>53</v>
      </c>
      <c r="E4665" s="91" t="s">
        <v>14827</v>
      </c>
      <c r="F4665" s="91" t="s">
        <v>14828</v>
      </c>
      <c r="G4665" s="91" t="s">
        <v>14829</v>
      </c>
      <c r="H4665" s="91"/>
      <c r="I4665" s="91"/>
      <c r="J4665" s="91"/>
      <c r="K4665" s="91"/>
      <c r="L4665" s="91"/>
      <c r="M4665" s="91"/>
      <c r="N4665" s="91"/>
      <c r="O4665" s="423" t="s">
        <v>14830</v>
      </c>
      <c r="P4665" s="91" t="n">
        <v>1</v>
      </c>
      <c r="Q4665" s="15" t="s">
        <v>45</v>
      </c>
      <c r="R4665" s="91"/>
      <c r="S4665" s="91"/>
      <c r="T4665" s="91"/>
      <c r="U4665" s="91"/>
      <c r="V4665" s="91"/>
      <c r="W4665" s="91"/>
      <c r="X4665" s="91"/>
      <c r="Y4665" s="91"/>
      <c r="Z4665" s="91"/>
      <c r="AA4665" s="91"/>
    </row>
    <row r="4666" customFormat="false" ht="26.85" hidden="false" customHeight="false" outlineLevel="0" collapsed="false">
      <c r="A4666" s="348" t="s">
        <v>1917</v>
      </c>
      <c r="B4666" s="91" t="s">
        <v>14831</v>
      </c>
      <c r="C4666" s="91" t="s">
        <v>14832</v>
      </c>
      <c r="D4666" s="91" t="s">
        <v>11567</v>
      </c>
      <c r="E4666" s="21" t="s">
        <v>14833</v>
      </c>
      <c r="F4666" s="91" t="s">
        <v>13248</v>
      </c>
      <c r="G4666" s="91" t="n">
        <v>2300</v>
      </c>
      <c r="H4666" s="91"/>
      <c r="I4666" s="91"/>
      <c r="J4666" s="91"/>
      <c r="K4666" s="91"/>
      <c r="L4666" s="91"/>
      <c r="M4666" s="19" t="s">
        <v>14834</v>
      </c>
      <c r="N4666" s="242" t="n">
        <v>43419</v>
      </c>
      <c r="O4666" s="207" t="s">
        <v>15</v>
      </c>
      <c r="P4666" s="91" t="n">
        <v>1</v>
      </c>
      <c r="Q4666" s="15" t="s">
        <v>45</v>
      </c>
      <c r="R4666" s="91"/>
      <c r="S4666" s="91"/>
      <c r="T4666" s="91"/>
      <c r="U4666" s="91"/>
      <c r="V4666" s="91"/>
      <c r="W4666" s="91"/>
      <c r="X4666" s="91"/>
      <c r="Y4666" s="91"/>
      <c r="Z4666" s="91"/>
      <c r="AA4666" s="91"/>
    </row>
    <row r="4667" customFormat="false" ht="79.85" hidden="false" customHeight="false" outlineLevel="0" collapsed="false">
      <c r="A4667" s="3" t="s">
        <v>34</v>
      </c>
      <c r="B4667" s="59" t="s">
        <v>1</v>
      </c>
      <c r="C4667" s="4" t="s">
        <v>35</v>
      </c>
      <c r="D4667" s="4" t="s">
        <v>3</v>
      </c>
      <c r="E4667" s="4" t="s">
        <v>1021</v>
      </c>
      <c r="F4667" s="5" t="s">
        <v>10096</v>
      </c>
      <c r="G4667" s="4" t="s">
        <v>38</v>
      </c>
      <c r="H4667" s="6" t="s">
        <v>39</v>
      </c>
      <c r="I4667" s="6"/>
      <c r="J4667" s="6"/>
      <c r="K4667" s="6" t="s">
        <v>40</v>
      </c>
      <c r="L4667" s="6"/>
      <c r="M4667" s="6" t="s">
        <v>41</v>
      </c>
      <c r="N4667" s="6" t="s">
        <v>42</v>
      </c>
      <c r="O4667" s="370" t="s">
        <v>43</v>
      </c>
      <c r="P4667" s="91"/>
      <c r="Q4667" s="15" t="s">
        <v>45</v>
      </c>
      <c r="R4667" s="91"/>
      <c r="S4667" s="91"/>
      <c r="T4667" s="91"/>
      <c r="U4667" s="91"/>
      <c r="V4667" s="91"/>
      <c r="W4667" s="91"/>
      <c r="X4667" s="91"/>
      <c r="Y4667" s="91"/>
      <c r="Z4667" s="91"/>
      <c r="AA4667" s="91"/>
    </row>
    <row r="4668" customFormat="false" ht="15" hidden="false" customHeight="false" outlineLevel="0" collapsed="false">
      <c r="A4668" s="105" t="n">
        <v>43419</v>
      </c>
      <c r="B4668" s="777" t="s">
        <v>349</v>
      </c>
      <c r="C4668" s="84"/>
      <c r="D4668" s="84"/>
      <c r="E4668" s="820"/>
      <c r="F4668" s="821" t="n">
        <f aca="false">G4668+H4668+K4668</f>
        <v>1149548280</v>
      </c>
      <c r="G4668" s="822" t="n">
        <f aca="false">SUM(G4669:G4686)</f>
        <v>24400</v>
      </c>
      <c r="H4668" s="823" t="n">
        <f aca="false">SUM(H4669:H4686)</f>
        <v>12680</v>
      </c>
      <c r="I4668" s="822"/>
      <c r="J4668" s="822"/>
      <c r="K4668" s="822" t="n">
        <f aca="false">SUM(K4669:K17588)</f>
        <v>1149511200</v>
      </c>
      <c r="L4668" s="822"/>
      <c r="M4668" s="824"/>
      <c r="N4668" s="824"/>
      <c r="O4668" s="21"/>
      <c r="P4668" s="822" t="n">
        <f aca="false">SUM(P4669:P26616)</f>
        <v>27491263001</v>
      </c>
      <c r="Q4668" s="15" t="s">
        <v>45</v>
      </c>
      <c r="R4668" s="91"/>
      <c r="S4668" s="91"/>
      <c r="T4668" s="91"/>
      <c r="U4668" s="91"/>
      <c r="V4668" s="91"/>
      <c r="W4668" s="91"/>
      <c r="X4668" s="91"/>
      <c r="Y4668" s="91"/>
      <c r="Z4668" s="91"/>
      <c r="AA4668" s="91"/>
    </row>
    <row r="4669" customFormat="false" ht="41.75" hidden="false" customHeight="false" outlineLevel="0" collapsed="false">
      <c r="A4669" s="348" t="s">
        <v>1810</v>
      </c>
      <c r="B4669" s="91" t="s">
        <v>14835</v>
      </c>
      <c r="C4669" s="91" t="s">
        <v>14836</v>
      </c>
      <c r="D4669" s="91" t="s">
        <v>13812</v>
      </c>
      <c r="E4669" s="91" t="s">
        <v>14837</v>
      </c>
      <c r="F4669" s="91" t="s">
        <v>2910</v>
      </c>
      <c r="G4669" s="91" t="n">
        <v>4000</v>
      </c>
      <c r="H4669" s="91"/>
      <c r="I4669" s="91"/>
      <c r="J4669" s="91"/>
      <c r="K4669" s="91"/>
      <c r="L4669" s="91"/>
      <c r="M4669" s="19" t="s">
        <v>14838</v>
      </c>
      <c r="N4669" s="242" t="n">
        <v>43420</v>
      </c>
      <c r="O4669" s="207" t="s">
        <v>15</v>
      </c>
      <c r="P4669" s="91" t="n">
        <v>1</v>
      </c>
      <c r="Q4669" s="15" t="s">
        <v>45</v>
      </c>
      <c r="R4669" s="91"/>
      <c r="S4669" s="91"/>
      <c r="T4669" s="91"/>
      <c r="U4669" s="91"/>
      <c r="V4669" s="91"/>
      <c r="W4669" s="91"/>
      <c r="X4669" s="91"/>
      <c r="Y4669" s="91"/>
      <c r="Z4669" s="91"/>
      <c r="AA4669" s="91"/>
    </row>
    <row r="4670" customFormat="false" ht="66.4" hidden="false" customHeight="false" outlineLevel="0" collapsed="false">
      <c r="A4670" s="348" t="s">
        <v>1814</v>
      </c>
      <c r="B4670" s="91" t="s">
        <v>1865</v>
      </c>
      <c r="C4670" s="451" t="s">
        <v>14839</v>
      </c>
      <c r="D4670" s="91" t="s">
        <v>53</v>
      </c>
      <c r="E4670" s="91" t="s">
        <v>14840</v>
      </c>
      <c r="F4670" s="91" t="s">
        <v>48</v>
      </c>
      <c r="G4670" s="91" t="s">
        <v>949</v>
      </c>
      <c r="H4670" s="91"/>
      <c r="I4670" s="91"/>
      <c r="J4670" s="91"/>
      <c r="K4670" s="91"/>
      <c r="L4670" s="91"/>
      <c r="M4670" s="91" t="s">
        <v>14841</v>
      </c>
      <c r="N4670" s="242"/>
      <c r="O4670" s="479" t="s">
        <v>14842</v>
      </c>
      <c r="P4670" s="248" t="s">
        <v>14605</v>
      </c>
      <c r="Q4670" s="15" t="s">
        <v>45</v>
      </c>
      <c r="R4670" s="91"/>
      <c r="S4670" s="91"/>
      <c r="T4670" s="91"/>
      <c r="U4670" s="91"/>
      <c r="V4670" s="91"/>
      <c r="W4670" s="91"/>
      <c r="X4670" s="91"/>
      <c r="Y4670" s="91"/>
      <c r="Z4670" s="91"/>
      <c r="AA4670" s="91"/>
    </row>
    <row r="4671" customFormat="false" ht="58.2" hidden="false" customHeight="false" outlineLevel="0" collapsed="false">
      <c r="A4671" s="348" t="s">
        <v>1819</v>
      </c>
      <c r="B4671" s="99" t="n">
        <v>43141</v>
      </c>
      <c r="C4671" s="91" t="s">
        <v>14843</v>
      </c>
      <c r="D4671" s="91" t="s">
        <v>68</v>
      </c>
      <c r="E4671" s="91" t="s">
        <v>14844</v>
      </c>
      <c r="F4671" s="91" t="s">
        <v>4415</v>
      </c>
      <c r="G4671" s="91"/>
      <c r="H4671" s="91"/>
      <c r="I4671" s="91"/>
      <c r="J4671" s="91"/>
      <c r="K4671" s="91"/>
      <c r="L4671" s="91"/>
      <c r="M4671" s="91"/>
      <c r="N4671" s="91"/>
      <c r="O4671" s="452" t="s">
        <v>14845</v>
      </c>
      <c r="P4671" s="91" t="n">
        <v>1</v>
      </c>
      <c r="Q4671" s="15" t="s">
        <v>45</v>
      </c>
      <c r="R4671" s="91"/>
      <c r="S4671" s="91"/>
      <c r="T4671" s="91"/>
      <c r="U4671" s="91"/>
      <c r="V4671" s="91"/>
      <c r="W4671" s="91"/>
      <c r="X4671" s="91"/>
      <c r="Y4671" s="91"/>
      <c r="Z4671" s="91"/>
      <c r="AA4671" s="91"/>
    </row>
    <row r="4672" customFormat="false" ht="41.75" hidden="false" customHeight="false" outlineLevel="0" collapsed="false">
      <c r="A4672" s="348" t="s">
        <v>1673</v>
      </c>
      <c r="B4672" s="91" t="s">
        <v>541</v>
      </c>
      <c r="C4672" s="91" t="s">
        <v>14846</v>
      </c>
      <c r="D4672" s="91" t="s">
        <v>68</v>
      </c>
      <c r="E4672" s="91" t="s">
        <v>14847</v>
      </c>
      <c r="F4672" s="91" t="s">
        <v>4415</v>
      </c>
      <c r="G4672" s="91"/>
      <c r="H4672" s="91"/>
      <c r="I4672" s="91"/>
      <c r="J4672" s="91"/>
      <c r="K4672" s="91"/>
      <c r="L4672" s="91"/>
      <c r="M4672" s="91"/>
      <c r="N4672" s="91"/>
      <c r="O4672" s="452" t="s">
        <v>14848</v>
      </c>
      <c r="P4672" s="91" t="n">
        <v>1</v>
      </c>
      <c r="Q4672" s="15" t="s">
        <v>45</v>
      </c>
      <c r="R4672" s="91"/>
      <c r="S4672" s="91"/>
      <c r="T4672" s="91"/>
      <c r="U4672" s="91"/>
      <c r="V4672" s="91"/>
      <c r="W4672" s="91"/>
      <c r="X4672" s="91"/>
      <c r="Y4672" s="91"/>
      <c r="Z4672" s="91"/>
      <c r="AA4672" s="91"/>
    </row>
    <row r="4673" customFormat="false" ht="38.8" hidden="false" customHeight="false" outlineLevel="0" collapsed="false">
      <c r="A4673" s="348" t="s">
        <v>1678</v>
      </c>
      <c r="B4673" s="91" t="s">
        <v>589</v>
      </c>
      <c r="C4673" s="91" t="s">
        <v>14849</v>
      </c>
      <c r="D4673" s="91" t="s">
        <v>11567</v>
      </c>
      <c r="E4673" s="91" t="s">
        <v>14850</v>
      </c>
      <c r="F4673" s="91"/>
      <c r="G4673" s="91"/>
      <c r="H4673" s="91"/>
      <c r="I4673" s="91"/>
      <c r="J4673" s="91"/>
      <c r="K4673" s="91"/>
      <c r="L4673" s="91"/>
      <c r="M4673" s="91"/>
      <c r="N4673" s="91"/>
      <c r="O4673" s="869" t="s">
        <v>14851</v>
      </c>
      <c r="P4673" s="91" t="n">
        <v>1</v>
      </c>
      <c r="Q4673" s="15" t="s">
        <v>45</v>
      </c>
      <c r="R4673" s="91"/>
      <c r="S4673" s="91"/>
      <c r="T4673" s="91"/>
      <c r="U4673" s="91"/>
      <c r="V4673" s="91"/>
      <c r="W4673" s="91"/>
      <c r="X4673" s="91"/>
      <c r="Y4673" s="91"/>
      <c r="Z4673" s="91"/>
      <c r="AA4673" s="91"/>
    </row>
    <row r="4674" customFormat="false" ht="28.35" hidden="false" customHeight="false" outlineLevel="0" collapsed="false">
      <c r="A4674" s="348" t="s">
        <v>1732</v>
      </c>
      <c r="B4674" s="91" t="s">
        <v>1988</v>
      </c>
      <c r="C4674" s="91" t="s">
        <v>14852</v>
      </c>
      <c r="D4674" s="91" t="s">
        <v>11567</v>
      </c>
      <c r="E4674" s="91" t="s">
        <v>14853</v>
      </c>
      <c r="F4674" s="91" t="s">
        <v>13472</v>
      </c>
      <c r="G4674" s="91" t="n">
        <v>4400</v>
      </c>
      <c r="H4674" s="91"/>
      <c r="I4674" s="91"/>
      <c r="J4674" s="91"/>
      <c r="K4674" s="91"/>
      <c r="L4674" s="91"/>
      <c r="M4674" s="19" t="s">
        <v>14854</v>
      </c>
      <c r="N4674" s="242" t="n">
        <v>43421</v>
      </c>
      <c r="O4674" s="207" t="s">
        <v>15</v>
      </c>
      <c r="P4674" s="91" t="n">
        <v>1</v>
      </c>
      <c r="Q4674" s="15" t="s">
        <v>45</v>
      </c>
      <c r="R4674" s="91"/>
      <c r="S4674" s="91"/>
      <c r="T4674" s="91"/>
      <c r="U4674" s="91"/>
      <c r="V4674" s="91"/>
      <c r="W4674" s="91"/>
      <c r="X4674" s="91"/>
      <c r="Y4674" s="91"/>
      <c r="Z4674" s="91"/>
      <c r="AA4674" s="91"/>
    </row>
    <row r="4675" customFormat="false" ht="34.3" hidden="false" customHeight="false" outlineLevel="0" collapsed="false">
      <c r="A4675" s="348" t="s">
        <v>1833</v>
      </c>
      <c r="B4675" s="91" t="s">
        <v>1175</v>
      </c>
      <c r="C4675" s="91" t="s">
        <v>14855</v>
      </c>
      <c r="D4675" s="91" t="s">
        <v>11567</v>
      </c>
      <c r="E4675" s="870" t="s">
        <v>14856</v>
      </c>
      <c r="F4675" s="91"/>
      <c r="G4675" s="91"/>
      <c r="H4675" s="91"/>
      <c r="I4675" s="91"/>
      <c r="J4675" s="91"/>
      <c r="K4675" s="91"/>
      <c r="L4675" s="91"/>
      <c r="M4675" s="91"/>
      <c r="N4675" s="91"/>
      <c r="O4675" s="412" t="s">
        <v>14857</v>
      </c>
      <c r="P4675" s="91" t="n">
        <v>1</v>
      </c>
      <c r="Q4675" s="15" t="s">
        <v>45</v>
      </c>
      <c r="R4675" s="91"/>
      <c r="S4675" s="91"/>
      <c r="T4675" s="91"/>
      <c r="U4675" s="91"/>
      <c r="V4675" s="91"/>
      <c r="W4675" s="91"/>
      <c r="X4675" s="91"/>
      <c r="Y4675" s="91"/>
      <c r="Z4675" s="91"/>
      <c r="AA4675" s="91"/>
    </row>
    <row r="4676" customFormat="false" ht="66.4" hidden="false" customHeight="false" outlineLevel="0" collapsed="false">
      <c r="A4676" s="348" t="s">
        <v>1839</v>
      </c>
      <c r="B4676" s="91" t="s">
        <v>284</v>
      </c>
      <c r="C4676" s="91" t="s">
        <v>14858</v>
      </c>
      <c r="D4676" s="91" t="s">
        <v>53</v>
      </c>
      <c r="E4676" s="91" t="s">
        <v>14859</v>
      </c>
      <c r="F4676" s="91" t="s">
        <v>4460</v>
      </c>
      <c r="G4676" s="91" t="s">
        <v>1414</v>
      </c>
      <c r="H4676" s="91"/>
      <c r="I4676" s="91"/>
      <c r="J4676" s="91"/>
      <c r="K4676" s="91"/>
      <c r="L4676" s="91"/>
      <c r="M4676" s="91"/>
      <c r="N4676" s="91"/>
      <c r="O4676" s="320" t="s">
        <v>14860</v>
      </c>
      <c r="P4676" s="91" t="n">
        <v>1</v>
      </c>
      <c r="Q4676" s="15" t="s">
        <v>45</v>
      </c>
      <c r="R4676" s="91"/>
      <c r="S4676" s="91"/>
      <c r="T4676" s="91"/>
      <c r="U4676" s="91"/>
      <c r="V4676" s="91"/>
      <c r="W4676" s="91"/>
      <c r="X4676" s="91"/>
      <c r="Y4676" s="91"/>
      <c r="Z4676" s="91"/>
      <c r="AA4676" s="91"/>
    </row>
    <row r="4677" customFormat="false" ht="174.6" hidden="false" customHeight="false" outlineLevel="0" collapsed="false">
      <c r="A4677" s="348" t="s">
        <v>1746</v>
      </c>
      <c r="B4677" s="91" t="s">
        <v>464</v>
      </c>
      <c r="C4677" s="91" t="s">
        <v>14861</v>
      </c>
      <c r="D4677" s="91" t="s">
        <v>53</v>
      </c>
      <c r="E4677" s="91" t="s">
        <v>14862</v>
      </c>
      <c r="F4677" s="91" t="s">
        <v>48</v>
      </c>
      <c r="G4677" s="91" t="s">
        <v>949</v>
      </c>
      <c r="H4677" s="91"/>
      <c r="I4677" s="91"/>
      <c r="J4677" s="91"/>
      <c r="K4677" s="91"/>
      <c r="L4677" s="91"/>
      <c r="M4677" s="91"/>
      <c r="N4677" s="91"/>
      <c r="O4677" s="320" t="s">
        <v>14863</v>
      </c>
      <c r="P4677" s="91" t="n">
        <v>1</v>
      </c>
      <c r="Q4677" s="15" t="s">
        <v>45</v>
      </c>
      <c r="R4677" s="91"/>
      <c r="S4677" s="91"/>
      <c r="T4677" s="91"/>
      <c r="U4677" s="91"/>
      <c r="V4677" s="91"/>
      <c r="W4677" s="91"/>
      <c r="X4677" s="91"/>
      <c r="Y4677" s="91"/>
      <c r="Z4677" s="91"/>
      <c r="AA4677" s="91"/>
    </row>
    <row r="4678" customFormat="false" ht="44.75" hidden="false" customHeight="false" outlineLevel="0" collapsed="false">
      <c r="A4678" s="348" t="s">
        <v>1696</v>
      </c>
      <c r="B4678" s="91" t="s">
        <v>1109</v>
      </c>
      <c r="C4678" s="451" t="s">
        <v>14864</v>
      </c>
      <c r="D4678" s="91" t="s">
        <v>53</v>
      </c>
      <c r="E4678" s="91" t="s">
        <v>48</v>
      </c>
      <c r="F4678" s="91"/>
      <c r="G4678" s="91"/>
      <c r="H4678" s="91"/>
      <c r="I4678" s="91"/>
      <c r="J4678" s="91"/>
      <c r="K4678" s="91"/>
      <c r="L4678" s="91"/>
      <c r="M4678" s="91"/>
      <c r="N4678" s="91"/>
      <c r="O4678" s="479" t="s">
        <v>14865</v>
      </c>
      <c r="P4678" s="91" t="n">
        <v>1</v>
      </c>
      <c r="Q4678" s="15" t="s">
        <v>45</v>
      </c>
      <c r="R4678" s="91"/>
      <c r="S4678" s="91"/>
      <c r="T4678" s="91"/>
      <c r="U4678" s="91"/>
      <c r="V4678" s="91"/>
      <c r="W4678" s="91"/>
      <c r="X4678" s="91"/>
      <c r="Y4678" s="91"/>
      <c r="Z4678" s="91"/>
      <c r="AA4678" s="91"/>
    </row>
    <row r="4679" customFormat="false" ht="41.75" hidden="false" customHeight="false" outlineLevel="0" collapsed="false">
      <c r="A4679" s="348" t="s">
        <v>1758</v>
      </c>
      <c r="B4679" s="91" t="s">
        <v>810</v>
      </c>
      <c r="C4679" s="91" t="s">
        <v>14866</v>
      </c>
      <c r="D4679" s="91" t="s">
        <v>53</v>
      </c>
      <c r="E4679" s="91"/>
      <c r="F4679" s="91"/>
      <c r="G4679" s="91"/>
      <c r="H4679" s="91"/>
      <c r="I4679" s="91"/>
      <c r="J4679" s="91"/>
      <c r="K4679" s="91"/>
      <c r="L4679" s="91"/>
      <c r="M4679" s="91"/>
      <c r="N4679" s="91"/>
      <c r="O4679" s="479" t="s">
        <v>600</v>
      </c>
      <c r="P4679" s="91" t="n">
        <v>1</v>
      </c>
      <c r="Q4679" s="15" t="s">
        <v>45</v>
      </c>
      <c r="R4679" s="91"/>
      <c r="S4679" s="91"/>
      <c r="T4679" s="91"/>
      <c r="U4679" s="91"/>
      <c r="V4679" s="91"/>
      <c r="W4679" s="91"/>
      <c r="X4679" s="91"/>
      <c r="Y4679" s="91"/>
      <c r="Z4679" s="91"/>
      <c r="AA4679" s="91"/>
    </row>
    <row r="4680" customFormat="false" ht="28.35" hidden="false" customHeight="false" outlineLevel="0" collapsed="false">
      <c r="A4680" s="348" t="s">
        <v>1761</v>
      </c>
      <c r="B4680" s="91" t="s">
        <v>10865</v>
      </c>
      <c r="C4680" s="91" t="s">
        <v>14867</v>
      </c>
      <c r="D4680" s="91" t="s">
        <v>11567</v>
      </c>
      <c r="E4680" s="91" t="s">
        <v>14868</v>
      </c>
      <c r="F4680" s="91" t="s">
        <v>13127</v>
      </c>
      <c r="G4680" s="91" t="n">
        <v>7000</v>
      </c>
      <c r="H4680" s="91"/>
      <c r="I4680" s="91"/>
      <c r="J4680" s="91"/>
      <c r="K4680" s="91"/>
      <c r="L4680" s="91"/>
      <c r="M4680" s="203" t="s">
        <v>14869</v>
      </c>
      <c r="N4680" s="242" t="n">
        <v>43420</v>
      </c>
      <c r="O4680" s="207" t="s">
        <v>15</v>
      </c>
      <c r="P4680" s="91" t="n">
        <v>1</v>
      </c>
      <c r="Q4680" s="15" t="s">
        <v>45</v>
      </c>
      <c r="R4680" s="91"/>
      <c r="S4680" s="91"/>
      <c r="T4680" s="91"/>
      <c r="U4680" s="91"/>
      <c r="V4680" s="91"/>
      <c r="W4680" s="91"/>
      <c r="X4680" s="91"/>
      <c r="Y4680" s="91"/>
      <c r="Z4680" s="91"/>
      <c r="AA4680" s="91"/>
    </row>
    <row r="4681" customFormat="false" ht="68.65" hidden="false" customHeight="false" outlineLevel="0" collapsed="false">
      <c r="A4681" s="348" t="s">
        <v>1765</v>
      </c>
      <c r="B4681" s="91" t="s">
        <v>1016</v>
      </c>
      <c r="C4681" s="91" t="s">
        <v>14870</v>
      </c>
      <c r="D4681" s="91" t="s">
        <v>53</v>
      </c>
      <c r="E4681" s="91" t="s">
        <v>14871</v>
      </c>
      <c r="F4681" s="91" t="s">
        <v>14872</v>
      </c>
      <c r="G4681" s="91" t="n">
        <v>6500</v>
      </c>
      <c r="H4681" s="91"/>
      <c r="I4681" s="91"/>
      <c r="J4681" s="91"/>
      <c r="K4681" s="91"/>
      <c r="L4681" s="91"/>
      <c r="M4681" s="91" t="s">
        <v>14873</v>
      </c>
      <c r="N4681" s="242" t="n">
        <v>43424</v>
      </c>
      <c r="O4681" s="207" t="s">
        <v>15</v>
      </c>
      <c r="P4681" s="91" t="n">
        <v>1</v>
      </c>
      <c r="Q4681" s="15" t="s">
        <v>45</v>
      </c>
      <c r="R4681" s="91"/>
      <c r="S4681" s="91"/>
      <c r="T4681" s="91"/>
      <c r="U4681" s="91"/>
      <c r="V4681" s="91"/>
      <c r="W4681" s="91"/>
      <c r="X4681" s="91"/>
      <c r="Y4681" s="91"/>
      <c r="Z4681" s="91"/>
      <c r="AA4681" s="91"/>
    </row>
    <row r="4682" customFormat="false" ht="88.05" hidden="false" customHeight="false" outlineLevel="0" collapsed="false">
      <c r="A4682" s="348" t="s">
        <v>4300</v>
      </c>
      <c r="B4682" s="91" t="s">
        <v>83</v>
      </c>
      <c r="C4682" s="451" t="s">
        <v>14874</v>
      </c>
      <c r="D4682" s="91" t="s">
        <v>53</v>
      </c>
      <c r="E4682" s="91"/>
      <c r="F4682" s="91"/>
      <c r="G4682" s="91"/>
      <c r="H4682" s="91"/>
      <c r="I4682" s="91"/>
      <c r="J4682" s="91"/>
      <c r="K4682" s="91"/>
      <c r="L4682" s="91"/>
      <c r="M4682" s="91"/>
      <c r="N4682" s="91"/>
      <c r="O4682" s="479" t="s">
        <v>14875</v>
      </c>
      <c r="P4682" s="91" t="n">
        <v>1</v>
      </c>
      <c r="Q4682" s="15" t="s">
        <v>45</v>
      </c>
      <c r="R4682" s="91"/>
      <c r="S4682" s="91"/>
      <c r="T4682" s="91"/>
      <c r="U4682" s="91"/>
      <c r="V4682" s="91"/>
      <c r="W4682" s="91"/>
      <c r="X4682" s="91"/>
      <c r="Y4682" s="91"/>
      <c r="Z4682" s="91"/>
      <c r="AA4682" s="91"/>
    </row>
    <row r="4683" customFormat="false" ht="23.1" hidden="false" customHeight="false" outlineLevel="0" collapsed="false">
      <c r="A4683" s="348" t="s">
        <v>4304</v>
      </c>
      <c r="B4683" s="99" t="n">
        <v>43298</v>
      </c>
      <c r="C4683" s="91" t="s">
        <v>14876</v>
      </c>
      <c r="D4683" s="91" t="s">
        <v>11567</v>
      </c>
      <c r="E4683" s="91" t="s">
        <v>14877</v>
      </c>
      <c r="F4683" s="91" t="s">
        <v>13429</v>
      </c>
      <c r="G4683" s="91" t="n">
        <v>2500</v>
      </c>
      <c r="H4683" s="91"/>
      <c r="I4683" s="91"/>
      <c r="J4683" s="91"/>
      <c r="K4683" s="91"/>
      <c r="L4683" s="91"/>
      <c r="M4683" s="19" t="s">
        <v>14878</v>
      </c>
      <c r="N4683" s="242" t="n">
        <v>43421</v>
      </c>
      <c r="O4683" s="207" t="s">
        <v>15</v>
      </c>
      <c r="P4683" s="91" t="n">
        <v>1</v>
      </c>
      <c r="Q4683" s="15" t="s">
        <v>45</v>
      </c>
      <c r="R4683" s="91"/>
      <c r="S4683" s="91"/>
      <c r="T4683" s="91"/>
      <c r="U4683" s="91"/>
      <c r="V4683" s="91"/>
      <c r="W4683" s="91"/>
      <c r="X4683" s="91"/>
      <c r="Y4683" s="91"/>
      <c r="Z4683" s="91"/>
      <c r="AA4683" s="91"/>
    </row>
    <row r="4684" customFormat="false" ht="23.1" hidden="false" customHeight="false" outlineLevel="0" collapsed="false">
      <c r="A4684" s="348" t="s">
        <v>4309</v>
      </c>
      <c r="B4684" s="91" t="s">
        <v>8461</v>
      </c>
      <c r="C4684" s="91" t="s">
        <v>14879</v>
      </c>
      <c r="D4684" s="91" t="s">
        <v>476</v>
      </c>
      <c r="E4684" s="91" t="s">
        <v>14879</v>
      </c>
      <c r="F4684" s="91" t="s">
        <v>14879</v>
      </c>
      <c r="G4684" s="91"/>
      <c r="H4684" s="91" t="n">
        <v>5600</v>
      </c>
      <c r="I4684" s="91"/>
      <c r="J4684" s="91"/>
      <c r="K4684" s="91"/>
      <c r="L4684" s="91"/>
      <c r="M4684" s="91" t="s">
        <v>14879</v>
      </c>
      <c r="N4684" s="91" t="s">
        <v>14879</v>
      </c>
      <c r="O4684" s="207" t="s">
        <v>14880</v>
      </c>
      <c r="P4684" s="91" t="n">
        <v>1</v>
      </c>
      <c r="Q4684" s="15" t="s">
        <v>45</v>
      </c>
      <c r="R4684" s="91"/>
      <c r="S4684" s="91"/>
      <c r="T4684" s="91"/>
      <c r="U4684" s="91"/>
      <c r="V4684" s="91"/>
      <c r="W4684" s="91"/>
      <c r="X4684" s="91"/>
      <c r="Y4684" s="91"/>
      <c r="Z4684" s="91"/>
      <c r="AA4684" s="91"/>
    </row>
    <row r="4685" customFormat="false" ht="23.1" hidden="false" customHeight="false" outlineLevel="0" collapsed="false">
      <c r="A4685" s="348" t="s">
        <v>1781</v>
      </c>
      <c r="B4685" s="91" t="s">
        <v>8461</v>
      </c>
      <c r="C4685" s="91" t="s">
        <v>14881</v>
      </c>
      <c r="D4685" s="91" t="s">
        <v>53</v>
      </c>
      <c r="E4685" s="91" t="s">
        <v>14881</v>
      </c>
      <c r="F4685" s="91" t="s">
        <v>14881</v>
      </c>
      <c r="G4685" s="91"/>
      <c r="H4685" s="91" t="n">
        <v>7080</v>
      </c>
      <c r="I4685" s="91"/>
      <c r="J4685" s="91"/>
      <c r="K4685" s="91"/>
      <c r="L4685" s="91"/>
      <c r="M4685" s="91" t="s">
        <v>14881</v>
      </c>
      <c r="N4685" s="91" t="s">
        <v>14881</v>
      </c>
      <c r="O4685" s="207" t="s">
        <v>14880</v>
      </c>
      <c r="P4685" s="91" t="n">
        <v>1</v>
      </c>
      <c r="Q4685" s="15" t="s">
        <v>45</v>
      </c>
      <c r="R4685" s="91"/>
      <c r="S4685" s="91"/>
      <c r="T4685" s="91"/>
      <c r="U4685" s="91"/>
      <c r="V4685" s="91"/>
      <c r="W4685" s="91"/>
      <c r="X4685" s="91"/>
      <c r="Y4685" s="91"/>
      <c r="Z4685" s="91"/>
      <c r="AA4685" s="91"/>
    </row>
    <row r="4686" customFormat="false" ht="28.35" hidden="false" customHeight="false" outlineLevel="0" collapsed="false">
      <c r="A4686" s="348" t="s">
        <v>1914</v>
      </c>
      <c r="B4686" s="91" t="s">
        <v>14882</v>
      </c>
      <c r="C4686" s="91" t="s">
        <v>14883</v>
      </c>
      <c r="D4686" s="91" t="s">
        <v>53</v>
      </c>
      <c r="E4686" s="91" t="s">
        <v>14884</v>
      </c>
      <c r="F4686" s="91" t="s">
        <v>9060</v>
      </c>
      <c r="G4686" s="91"/>
      <c r="H4686" s="91" t="s">
        <v>14885</v>
      </c>
      <c r="I4686" s="91"/>
      <c r="J4686" s="91"/>
      <c r="K4686" s="91"/>
      <c r="L4686" s="91"/>
      <c r="M4686" s="91"/>
      <c r="N4686" s="91"/>
      <c r="O4686" s="649" t="s">
        <v>14886</v>
      </c>
      <c r="P4686" s="91" t="n">
        <v>1</v>
      </c>
      <c r="Q4686" s="15" t="s">
        <v>45</v>
      </c>
      <c r="R4686" s="91"/>
      <c r="S4686" s="91"/>
      <c r="T4686" s="91"/>
      <c r="U4686" s="91"/>
      <c r="V4686" s="91"/>
      <c r="W4686" s="91"/>
      <c r="X4686" s="91"/>
      <c r="Y4686" s="91"/>
      <c r="Z4686" s="91"/>
      <c r="AA4686" s="91"/>
    </row>
    <row r="4687" customFormat="false" ht="79.85" hidden="false" customHeight="false" outlineLevel="0" collapsed="false">
      <c r="A4687" s="3" t="s">
        <v>34</v>
      </c>
      <c r="B4687" s="59" t="s">
        <v>1</v>
      </c>
      <c r="C4687" s="4" t="s">
        <v>35</v>
      </c>
      <c r="D4687" s="4" t="s">
        <v>3</v>
      </c>
      <c r="E4687" s="4" t="s">
        <v>1021</v>
      </c>
      <c r="F4687" s="5" t="s">
        <v>10096</v>
      </c>
      <c r="G4687" s="4" t="s">
        <v>38</v>
      </c>
      <c r="H4687" s="6" t="s">
        <v>39</v>
      </c>
      <c r="I4687" s="6"/>
      <c r="J4687" s="6"/>
      <c r="K4687" s="6" t="s">
        <v>40</v>
      </c>
      <c r="L4687" s="6"/>
      <c r="M4687" s="6" t="s">
        <v>41</v>
      </c>
      <c r="N4687" s="6" t="s">
        <v>42</v>
      </c>
      <c r="O4687" s="370" t="s">
        <v>43</v>
      </c>
      <c r="P4687" s="91"/>
      <c r="Q4687" s="15" t="s">
        <v>45</v>
      </c>
      <c r="R4687" s="91"/>
      <c r="S4687" s="91"/>
      <c r="T4687" s="91"/>
      <c r="U4687" s="91"/>
      <c r="V4687" s="91"/>
      <c r="W4687" s="91"/>
      <c r="X4687" s="91"/>
      <c r="Y4687" s="91"/>
      <c r="Z4687" s="91"/>
      <c r="AA4687" s="91"/>
    </row>
    <row r="4688" customFormat="false" ht="15" hidden="false" customHeight="false" outlineLevel="0" collapsed="false">
      <c r="A4688" s="105" t="n">
        <v>43419</v>
      </c>
      <c r="B4688" s="777" t="s">
        <v>349</v>
      </c>
      <c r="C4688" s="84"/>
      <c r="D4688" s="84"/>
      <c r="E4688" s="820"/>
      <c r="F4688" s="821" t="n">
        <f aca="false">G4688+H4688+K4688</f>
        <v>574766900</v>
      </c>
      <c r="G4688" s="822" t="n">
        <f aca="false">SUM(G4689:G4704)</f>
        <v>11300</v>
      </c>
      <c r="H4688" s="823" t="n">
        <f aca="false">SUM(H4689:H4704)</f>
        <v>0</v>
      </c>
      <c r="I4688" s="822"/>
      <c r="J4688" s="822"/>
      <c r="K4688" s="822" t="n">
        <f aca="false">SUM(K4689:K17608)</f>
        <v>574755600</v>
      </c>
      <c r="L4688" s="822"/>
      <c r="M4688" s="824"/>
      <c r="N4688" s="824"/>
      <c r="O4688" s="21"/>
      <c r="P4688" s="822" t="n">
        <f aca="false">SUM(P4689:P26636)</f>
        <v>13745631492</v>
      </c>
      <c r="Q4688" s="15" t="s">
        <v>45</v>
      </c>
      <c r="R4688" s="91"/>
      <c r="S4688" s="91"/>
      <c r="T4688" s="91"/>
      <c r="U4688" s="91"/>
      <c r="V4688" s="91"/>
      <c r="W4688" s="91"/>
      <c r="X4688" s="91"/>
      <c r="Y4688" s="91"/>
      <c r="Z4688" s="91"/>
      <c r="AA4688" s="91"/>
    </row>
    <row r="4689" customFormat="false" ht="113.4" hidden="false" customHeight="false" outlineLevel="0" collapsed="false">
      <c r="A4689" s="348" t="s">
        <v>1810</v>
      </c>
      <c r="B4689" s="91" t="s">
        <v>4349</v>
      </c>
      <c r="C4689" s="91" t="s">
        <v>14887</v>
      </c>
      <c r="D4689" s="91" t="s">
        <v>53</v>
      </c>
      <c r="E4689" s="91" t="s">
        <v>14888</v>
      </c>
      <c r="F4689" s="91" t="s">
        <v>4927</v>
      </c>
      <c r="G4689" s="91" t="s">
        <v>1947</v>
      </c>
      <c r="H4689" s="91"/>
      <c r="I4689" s="91"/>
      <c r="J4689" s="91"/>
      <c r="K4689" s="91"/>
      <c r="L4689" s="91"/>
      <c r="M4689" s="91"/>
      <c r="N4689" s="91"/>
      <c r="O4689" s="649" t="s">
        <v>14889</v>
      </c>
      <c r="P4689" s="91" t="n">
        <v>1</v>
      </c>
      <c r="Q4689" s="15" t="s">
        <v>45</v>
      </c>
      <c r="R4689" s="91"/>
      <c r="S4689" s="91"/>
      <c r="T4689" s="91"/>
      <c r="U4689" s="91"/>
      <c r="V4689" s="91"/>
      <c r="W4689" s="91"/>
      <c r="X4689" s="91"/>
      <c r="Y4689" s="91"/>
      <c r="Z4689" s="91"/>
      <c r="AA4689" s="91"/>
    </row>
    <row r="4690" customFormat="false" ht="14.9" hidden="false" customHeight="false" outlineLevel="0" collapsed="false">
      <c r="A4690" s="348" t="s">
        <v>1814</v>
      </c>
      <c r="B4690" s="242" t="n">
        <v>43384</v>
      </c>
      <c r="C4690" s="440" t="s">
        <v>14890</v>
      </c>
      <c r="D4690" s="91" t="s">
        <v>11567</v>
      </c>
      <c r="E4690" s="91"/>
      <c r="F4690" s="91"/>
      <c r="G4690" s="91"/>
      <c r="H4690" s="91"/>
      <c r="I4690" s="91"/>
      <c r="J4690" s="91"/>
      <c r="K4690" s="91"/>
      <c r="L4690" s="91"/>
      <c r="M4690" s="91"/>
      <c r="N4690" s="91"/>
      <c r="O4690" s="95" t="s">
        <v>600</v>
      </c>
      <c r="P4690" s="91" t="n">
        <v>1</v>
      </c>
      <c r="Q4690" s="15" t="s">
        <v>45</v>
      </c>
      <c r="R4690" s="91"/>
      <c r="S4690" s="91"/>
      <c r="T4690" s="91"/>
      <c r="U4690" s="91"/>
      <c r="V4690" s="91"/>
      <c r="W4690" s="91"/>
      <c r="X4690" s="91"/>
      <c r="Y4690" s="91"/>
      <c r="Z4690" s="91"/>
      <c r="AA4690" s="91"/>
    </row>
    <row r="4691" customFormat="false" ht="50.7" hidden="false" customHeight="false" outlineLevel="0" collapsed="false">
      <c r="A4691" s="348" t="s">
        <v>1819</v>
      </c>
      <c r="B4691" s="91" t="s">
        <v>5288</v>
      </c>
      <c r="C4691" s="91" t="s">
        <v>14891</v>
      </c>
      <c r="D4691" s="91" t="s">
        <v>14892</v>
      </c>
      <c r="E4691" s="91" t="s">
        <v>14893</v>
      </c>
      <c r="F4691" s="91"/>
      <c r="G4691" s="91" t="s">
        <v>14894</v>
      </c>
      <c r="H4691" s="91"/>
      <c r="I4691" s="91"/>
      <c r="J4691" s="91"/>
      <c r="K4691" s="91"/>
      <c r="L4691" s="91"/>
      <c r="M4691" s="91"/>
      <c r="N4691" s="91"/>
      <c r="O4691" s="460" t="s">
        <v>14895</v>
      </c>
      <c r="P4691" s="91" t="n">
        <v>1</v>
      </c>
      <c r="Q4691" s="15" t="s">
        <v>45</v>
      </c>
      <c r="R4691" s="91"/>
      <c r="S4691" s="91"/>
      <c r="T4691" s="91"/>
      <c r="U4691" s="91"/>
      <c r="V4691" s="91"/>
      <c r="W4691" s="91"/>
      <c r="X4691" s="91"/>
      <c r="Y4691" s="91"/>
      <c r="Z4691" s="91"/>
      <c r="AA4691" s="91"/>
    </row>
    <row r="4692" customFormat="false" ht="95.5" hidden="false" customHeight="false" outlineLevel="0" collapsed="false">
      <c r="A4692" s="348" t="s">
        <v>1673</v>
      </c>
      <c r="B4692" s="91" t="s">
        <v>1252</v>
      </c>
      <c r="C4692" s="91" t="s">
        <v>14896</v>
      </c>
      <c r="D4692" s="91" t="s">
        <v>53</v>
      </c>
      <c r="E4692" s="91" t="s">
        <v>14897</v>
      </c>
      <c r="F4692" s="91" t="s">
        <v>14898</v>
      </c>
      <c r="G4692" s="91" t="n">
        <v>4700</v>
      </c>
      <c r="H4692" s="91"/>
      <c r="I4692" s="91"/>
      <c r="J4692" s="91"/>
      <c r="K4692" s="91"/>
      <c r="L4692" s="91"/>
      <c r="M4692" s="91" t="s">
        <v>14899</v>
      </c>
      <c r="N4692" s="242" t="n">
        <v>43421</v>
      </c>
      <c r="O4692" s="207" t="s">
        <v>15</v>
      </c>
      <c r="P4692" s="91" t="n">
        <v>1</v>
      </c>
      <c r="Q4692" s="15" t="s">
        <v>45</v>
      </c>
      <c r="R4692" s="91"/>
      <c r="S4692" s="91"/>
      <c r="T4692" s="91"/>
      <c r="U4692" s="91"/>
      <c r="V4692" s="91"/>
      <c r="W4692" s="91"/>
      <c r="X4692" s="91"/>
      <c r="Y4692" s="91"/>
      <c r="Z4692" s="91"/>
      <c r="AA4692" s="91"/>
    </row>
    <row r="4693" customFormat="false" ht="14.9" hidden="false" customHeight="false" outlineLevel="0" collapsed="false">
      <c r="A4693" s="348" t="s">
        <v>1678</v>
      </c>
      <c r="B4693" s="91" t="s">
        <v>589</v>
      </c>
      <c r="C4693" s="91" t="s">
        <v>4197</v>
      </c>
      <c r="D4693" s="91" t="s">
        <v>14900</v>
      </c>
      <c r="E4693" s="91" t="s">
        <v>14901</v>
      </c>
      <c r="F4693" s="91" t="s">
        <v>4460</v>
      </c>
      <c r="G4693" s="91" t="n">
        <v>5000</v>
      </c>
      <c r="H4693" s="91"/>
      <c r="I4693" s="91"/>
      <c r="J4693" s="91"/>
      <c r="K4693" s="91"/>
      <c r="L4693" s="91"/>
      <c r="M4693" s="91"/>
      <c r="N4693" s="91"/>
      <c r="O4693" s="282" t="s">
        <v>14902</v>
      </c>
      <c r="P4693" s="91" t="n">
        <v>1</v>
      </c>
      <c r="Q4693" s="15" t="s">
        <v>45</v>
      </c>
      <c r="R4693" s="91"/>
      <c r="S4693" s="91"/>
      <c r="T4693" s="91"/>
      <c r="U4693" s="91"/>
      <c r="V4693" s="91"/>
      <c r="W4693" s="91"/>
      <c r="X4693" s="91"/>
      <c r="Y4693" s="91"/>
      <c r="Z4693" s="91"/>
      <c r="AA4693" s="91"/>
    </row>
    <row r="4694" customFormat="false" ht="28.35" hidden="false" customHeight="false" outlineLevel="0" collapsed="false">
      <c r="A4694" s="348" t="s">
        <v>1732</v>
      </c>
      <c r="B4694" s="91" t="s">
        <v>14903</v>
      </c>
      <c r="C4694" s="91" t="s">
        <v>14904</v>
      </c>
      <c r="D4694" s="91" t="s">
        <v>11567</v>
      </c>
      <c r="E4694" s="91" t="s">
        <v>14905</v>
      </c>
      <c r="F4694" s="91" t="s">
        <v>13744</v>
      </c>
      <c r="G4694" s="91" t="n">
        <v>1600</v>
      </c>
      <c r="H4694" s="91"/>
      <c r="I4694" s="91"/>
      <c r="J4694" s="91"/>
      <c r="K4694" s="91"/>
      <c r="L4694" s="91"/>
      <c r="M4694" s="19" t="s">
        <v>14906</v>
      </c>
      <c r="N4694" s="242" t="n">
        <v>43421</v>
      </c>
      <c r="O4694" s="207" t="s">
        <v>15</v>
      </c>
      <c r="P4694" s="91" t="n">
        <v>1</v>
      </c>
      <c r="Q4694" s="15" t="s">
        <v>45</v>
      </c>
      <c r="R4694" s="91"/>
      <c r="S4694" s="91"/>
      <c r="T4694" s="91"/>
      <c r="U4694" s="91"/>
      <c r="V4694" s="91"/>
      <c r="W4694" s="91"/>
      <c r="X4694" s="91"/>
      <c r="Y4694" s="91"/>
      <c r="Z4694" s="91"/>
      <c r="AA4694" s="91"/>
    </row>
    <row r="4695" customFormat="false" ht="24.6" hidden="false" customHeight="false" outlineLevel="0" collapsed="false">
      <c r="A4695" s="348" t="s">
        <v>1833</v>
      </c>
      <c r="B4695" s="99" t="n">
        <v>43204</v>
      </c>
      <c r="C4695" s="91" t="s">
        <v>14907</v>
      </c>
      <c r="D4695" s="91" t="s">
        <v>11567</v>
      </c>
      <c r="E4695" s="91" t="s">
        <v>14908</v>
      </c>
      <c r="F4695" s="91" t="s">
        <v>14909</v>
      </c>
      <c r="G4695" s="91" t="s">
        <v>1042</v>
      </c>
      <c r="H4695" s="91"/>
      <c r="I4695" s="91"/>
      <c r="J4695" s="91"/>
      <c r="K4695" s="91"/>
      <c r="L4695" s="91"/>
      <c r="M4695" s="91"/>
      <c r="N4695" s="91"/>
      <c r="O4695" s="871" t="s">
        <v>14910</v>
      </c>
      <c r="P4695" s="91" t="n">
        <v>1</v>
      </c>
      <c r="Q4695" s="15" t="s">
        <v>45</v>
      </c>
      <c r="R4695" s="91"/>
      <c r="S4695" s="91"/>
      <c r="T4695" s="91"/>
      <c r="U4695" s="91"/>
      <c r="V4695" s="91"/>
      <c r="W4695" s="91"/>
      <c r="X4695" s="91"/>
      <c r="Y4695" s="91"/>
      <c r="Z4695" s="91"/>
      <c r="AA4695" s="91"/>
    </row>
    <row r="4696" customFormat="false" ht="94.75" hidden="false" customHeight="false" outlineLevel="0" collapsed="false">
      <c r="A4696" s="348" t="s">
        <v>1839</v>
      </c>
      <c r="B4696" s="91" t="s">
        <v>708</v>
      </c>
      <c r="C4696" s="451" t="s">
        <v>14911</v>
      </c>
      <c r="D4696" s="91" t="s">
        <v>53</v>
      </c>
      <c r="E4696" s="91" t="s">
        <v>14912</v>
      </c>
      <c r="F4696" s="91"/>
      <c r="G4696" s="91"/>
      <c r="H4696" s="91"/>
      <c r="I4696" s="91"/>
      <c r="J4696" s="91"/>
      <c r="K4696" s="91"/>
      <c r="L4696" s="91"/>
      <c r="M4696" s="91"/>
      <c r="N4696" s="91"/>
      <c r="O4696" s="649" t="s">
        <v>14913</v>
      </c>
      <c r="P4696" s="91" t="n">
        <v>1</v>
      </c>
      <c r="Q4696" s="15" t="s">
        <v>45</v>
      </c>
      <c r="R4696" s="91"/>
      <c r="S4696" s="91"/>
      <c r="T4696" s="91"/>
      <c r="U4696" s="91"/>
      <c r="V4696" s="91"/>
      <c r="W4696" s="91"/>
      <c r="X4696" s="91"/>
      <c r="Y4696" s="91"/>
      <c r="Z4696" s="91"/>
      <c r="AA4696" s="91"/>
    </row>
    <row r="4697" customFormat="false" ht="116.4" hidden="false" customHeight="false" outlineLevel="0" collapsed="false">
      <c r="A4697" s="348" t="s">
        <v>1746</v>
      </c>
      <c r="B4697" s="99" t="n">
        <v>43295</v>
      </c>
      <c r="C4697" s="91" t="s">
        <v>14914</v>
      </c>
      <c r="D4697" s="91" t="s">
        <v>8766</v>
      </c>
      <c r="E4697" s="91" t="s">
        <v>3584</v>
      </c>
      <c r="F4697" s="91" t="s">
        <v>14915</v>
      </c>
      <c r="G4697" s="91" t="s">
        <v>614</v>
      </c>
      <c r="H4697" s="91"/>
      <c r="I4697" s="91"/>
      <c r="J4697" s="91"/>
      <c r="K4697" s="91"/>
      <c r="L4697" s="91"/>
      <c r="M4697" s="91"/>
      <c r="N4697" s="91"/>
      <c r="O4697" s="426" t="s">
        <v>14916</v>
      </c>
      <c r="P4697" s="91" t="n">
        <v>1</v>
      </c>
      <c r="Q4697" s="15" t="s">
        <v>45</v>
      </c>
      <c r="R4697" s="91"/>
      <c r="S4697" s="91"/>
      <c r="T4697" s="91"/>
      <c r="U4697" s="91"/>
      <c r="V4697" s="91"/>
      <c r="W4697" s="91"/>
      <c r="X4697" s="91"/>
      <c r="Y4697" s="91"/>
      <c r="Z4697" s="91"/>
      <c r="AA4697" s="91"/>
    </row>
    <row r="4698" customFormat="false" ht="72.35" hidden="false" customHeight="false" outlineLevel="0" collapsed="false">
      <c r="A4698" s="348" t="s">
        <v>1696</v>
      </c>
      <c r="B4698" s="91" t="s">
        <v>2598</v>
      </c>
      <c r="C4698" s="451" t="s">
        <v>14917</v>
      </c>
      <c r="D4698" s="91" t="s">
        <v>53</v>
      </c>
      <c r="E4698" s="91" t="s">
        <v>14918</v>
      </c>
      <c r="F4698" s="91" t="s">
        <v>14919</v>
      </c>
      <c r="G4698" s="91"/>
      <c r="H4698" s="91" t="s">
        <v>8180</v>
      </c>
      <c r="I4698" s="91"/>
      <c r="J4698" s="91"/>
      <c r="K4698" s="91"/>
      <c r="L4698" s="91"/>
      <c r="M4698" s="91"/>
      <c r="N4698" s="91"/>
      <c r="O4698" s="144" t="s">
        <v>14920</v>
      </c>
      <c r="P4698" s="91" t="n">
        <v>1</v>
      </c>
      <c r="Q4698" s="15" t="s">
        <v>45</v>
      </c>
      <c r="R4698" s="91"/>
      <c r="S4698" s="91"/>
      <c r="T4698" s="91"/>
      <c r="U4698" s="91"/>
      <c r="V4698" s="91"/>
      <c r="W4698" s="91"/>
      <c r="X4698" s="91"/>
      <c r="Y4698" s="91"/>
      <c r="Z4698" s="91"/>
      <c r="AA4698" s="91"/>
    </row>
    <row r="4699" customFormat="false" ht="34.3" hidden="false" customHeight="false" outlineLevel="0" collapsed="false">
      <c r="A4699" s="348" t="s">
        <v>1758</v>
      </c>
      <c r="B4699" s="91" t="s">
        <v>5454</v>
      </c>
      <c r="C4699" s="91" t="s">
        <v>14921</v>
      </c>
      <c r="D4699" s="91" t="s">
        <v>11567</v>
      </c>
      <c r="E4699" s="91" t="s">
        <v>14922</v>
      </c>
      <c r="F4699" s="91" t="s">
        <v>937</v>
      </c>
      <c r="G4699" s="91"/>
      <c r="H4699" s="91"/>
      <c r="I4699" s="91"/>
      <c r="J4699" s="91"/>
      <c r="K4699" s="91"/>
      <c r="L4699" s="91"/>
      <c r="M4699" s="91"/>
      <c r="N4699" s="91"/>
      <c r="O4699" s="412" t="s">
        <v>14923</v>
      </c>
      <c r="P4699" s="91" t="n">
        <v>1</v>
      </c>
      <c r="Q4699" s="15" t="s">
        <v>45</v>
      </c>
      <c r="R4699" s="91"/>
      <c r="S4699" s="91"/>
      <c r="T4699" s="91"/>
      <c r="U4699" s="91"/>
      <c r="V4699" s="91"/>
      <c r="W4699" s="91"/>
      <c r="X4699" s="91"/>
      <c r="Y4699" s="91"/>
      <c r="Z4699" s="91"/>
      <c r="AA4699" s="91"/>
    </row>
    <row r="4700" customFormat="false" ht="28.35" hidden="false" customHeight="false" outlineLevel="0" collapsed="false">
      <c r="A4700" s="348" t="s">
        <v>1761</v>
      </c>
      <c r="B4700" s="91" t="s">
        <v>2913</v>
      </c>
      <c r="C4700" s="91" t="s">
        <v>14924</v>
      </c>
      <c r="D4700" s="91" t="s">
        <v>53</v>
      </c>
      <c r="E4700" s="91" t="s">
        <v>14925</v>
      </c>
      <c r="F4700" s="91" t="s">
        <v>14926</v>
      </c>
      <c r="G4700" s="91"/>
      <c r="H4700" s="91"/>
      <c r="I4700" s="91"/>
      <c r="J4700" s="91"/>
      <c r="K4700" s="91"/>
      <c r="L4700" s="91"/>
      <c r="M4700" s="91"/>
      <c r="N4700" s="91"/>
      <c r="O4700" s="144" t="s">
        <v>14927</v>
      </c>
      <c r="P4700" s="91" t="n">
        <v>1</v>
      </c>
      <c r="Q4700" s="15" t="s">
        <v>45</v>
      </c>
      <c r="R4700" s="91"/>
      <c r="S4700" s="91"/>
      <c r="T4700" s="91"/>
      <c r="U4700" s="91"/>
      <c r="V4700" s="91"/>
      <c r="W4700" s="91"/>
      <c r="X4700" s="91"/>
      <c r="Y4700" s="91"/>
      <c r="Z4700" s="91"/>
      <c r="AA4700" s="91"/>
    </row>
    <row r="4701" customFormat="false" ht="142.5" hidden="false" customHeight="false" outlineLevel="0" collapsed="false">
      <c r="A4701" s="348" t="s">
        <v>1765</v>
      </c>
      <c r="B4701" s="91" t="s">
        <v>404</v>
      </c>
      <c r="C4701" s="451" t="s">
        <v>14928</v>
      </c>
      <c r="D4701" s="91" t="s">
        <v>53</v>
      </c>
      <c r="E4701" s="91" t="s">
        <v>14929</v>
      </c>
      <c r="F4701" s="91" t="s">
        <v>14930</v>
      </c>
      <c r="G4701" s="91"/>
      <c r="H4701" s="91"/>
      <c r="I4701" s="91"/>
      <c r="J4701" s="91"/>
      <c r="K4701" s="91"/>
      <c r="L4701" s="91"/>
      <c r="M4701" s="91"/>
      <c r="N4701" s="91"/>
      <c r="O4701" s="872" t="s">
        <v>14931</v>
      </c>
      <c r="P4701" s="248" t="s">
        <v>14605</v>
      </c>
      <c r="Q4701" s="15" t="s">
        <v>45</v>
      </c>
      <c r="R4701" s="91"/>
      <c r="S4701" s="91"/>
      <c r="T4701" s="91"/>
      <c r="U4701" s="91"/>
      <c r="V4701" s="91"/>
      <c r="W4701" s="91"/>
      <c r="X4701" s="91"/>
      <c r="Y4701" s="91"/>
      <c r="Z4701" s="91"/>
      <c r="AA4701" s="91"/>
    </row>
    <row r="4702" customFormat="false" ht="44" hidden="false" customHeight="false" outlineLevel="0" collapsed="false">
      <c r="A4702" s="348" t="s">
        <v>4300</v>
      </c>
      <c r="B4702" s="242" t="n">
        <v>43388</v>
      </c>
      <c r="C4702" s="91" t="s">
        <v>14932</v>
      </c>
      <c r="D4702" s="91" t="s">
        <v>11567</v>
      </c>
      <c r="E4702" s="91" t="s">
        <v>14933</v>
      </c>
      <c r="F4702" s="91" t="s">
        <v>14934</v>
      </c>
      <c r="G4702" s="91"/>
      <c r="H4702" s="91" t="s">
        <v>2020</v>
      </c>
      <c r="I4702" s="91"/>
      <c r="J4702" s="91"/>
      <c r="K4702" s="91"/>
      <c r="L4702" s="91"/>
      <c r="M4702" s="91"/>
      <c r="N4702" s="91"/>
      <c r="O4702" s="873" t="s">
        <v>14935</v>
      </c>
      <c r="P4702" s="91" t="n">
        <v>1</v>
      </c>
      <c r="Q4702" s="15" t="s">
        <v>45</v>
      </c>
      <c r="R4702" s="91"/>
      <c r="S4702" s="91"/>
      <c r="T4702" s="91"/>
      <c r="U4702" s="91"/>
      <c r="V4702" s="91"/>
      <c r="W4702" s="91"/>
      <c r="X4702" s="91"/>
      <c r="Y4702" s="91"/>
      <c r="Z4702" s="91"/>
      <c r="AA4702" s="91"/>
    </row>
    <row r="4703" customFormat="false" ht="109.7" hidden="false" customHeight="false" outlineLevel="0" collapsed="false">
      <c r="A4703" s="348" t="s">
        <v>4304</v>
      </c>
      <c r="B4703" s="91" t="s">
        <v>404</v>
      </c>
      <c r="C4703" s="91" t="s">
        <v>14936</v>
      </c>
      <c r="D4703" s="91" t="s">
        <v>53</v>
      </c>
      <c r="E4703" s="91" t="s">
        <v>14937</v>
      </c>
      <c r="F4703" s="91"/>
      <c r="G4703" s="91" t="s">
        <v>282</v>
      </c>
      <c r="H4703" s="91"/>
      <c r="I4703" s="91"/>
      <c r="J4703" s="91"/>
      <c r="K4703" s="91"/>
      <c r="L4703" s="91"/>
      <c r="M4703" s="91"/>
      <c r="N4703" s="91"/>
      <c r="O4703" s="623" t="s">
        <v>14938</v>
      </c>
      <c r="P4703" s="91" t="n">
        <v>1</v>
      </c>
      <c r="Q4703" s="15" t="s">
        <v>45</v>
      </c>
      <c r="R4703" s="91"/>
      <c r="S4703" s="91"/>
      <c r="T4703" s="91"/>
      <c r="U4703" s="91"/>
      <c r="V4703" s="91"/>
      <c r="W4703" s="91"/>
      <c r="X4703" s="91"/>
      <c r="Y4703" s="91"/>
      <c r="Z4703" s="91"/>
      <c r="AA4703" s="91"/>
    </row>
    <row r="4704" customFormat="false" ht="79.85" hidden="false" customHeight="false" outlineLevel="0" collapsed="false">
      <c r="A4704" s="3" t="s">
        <v>34</v>
      </c>
      <c r="B4704" s="59" t="s">
        <v>1</v>
      </c>
      <c r="C4704" s="4" t="s">
        <v>35</v>
      </c>
      <c r="D4704" s="4" t="s">
        <v>3</v>
      </c>
      <c r="E4704" s="4" t="s">
        <v>1021</v>
      </c>
      <c r="F4704" s="5" t="s">
        <v>10096</v>
      </c>
      <c r="G4704" s="4" t="s">
        <v>38</v>
      </c>
      <c r="H4704" s="6" t="s">
        <v>39</v>
      </c>
      <c r="I4704" s="6"/>
      <c r="J4704" s="6"/>
      <c r="K4704" s="6" t="s">
        <v>40</v>
      </c>
      <c r="L4704" s="6"/>
      <c r="M4704" s="6" t="s">
        <v>41</v>
      </c>
      <c r="N4704" s="6" t="s">
        <v>42</v>
      </c>
      <c r="O4704" s="370" t="s">
        <v>43</v>
      </c>
      <c r="P4704" s="91"/>
      <c r="Q4704" s="15" t="s">
        <v>45</v>
      </c>
      <c r="R4704" s="91"/>
      <c r="S4704" s="91"/>
      <c r="T4704" s="91"/>
      <c r="U4704" s="91"/>
      <c r="V4704" s="91"/>
      <c r="W4704" s="91"/>
      <c r="X4704" s="91"/>
      <c r="Y4704" s="91"/>
      <c r="Z4704" s="91"/>
      <c r="AA4704" s="91"/>
    </row>
    <row r="4705" customFormat="false" ht="15" hidden="false" customHeight="false" outlineLevel="0" collapsed="false">
      <c r="A4705" s="105" t="n">
        <v>43421</v>
      </c>
      <c r="B4705" s="777" t="s">
        <v>11243</v>
      </c>
      <c r="C4705" s="84"/>
      <c r="D4705" s="84"/>
      <c r="E4705" s="820"/>
      <c r="F4705" s="821" t="n">
        <f aca="false">G4705+H4705+K4705</f>
        <v>287387500</v>
      </c>
      <c r="G4705" s="822" t="n">
        <f aca="false">SUM(G4706:G4711)</f>
        <v>9700</v>
      </c>
      <c r="H4705" s="823" t="n">
        <f aca="false">SUM(H4706:H4711)</f>
        <v>0</v>
      </c>
      <c r="I4705" s="822"/>
      <c r="J4705" s="822"/>
      <c r="K4705" s="822" t="n">
        <f aca="false">SUM(K4706:K17625)</f>
        <v>287377800</v>
      </c>
      <c r="L4705" s="822"/>
      <c r="M4705" s="824"/>
      <c r="N4705" s="824"/>
      <c r="O4705" s="21"/>
      <c r="P4705" s="822" t="n">
        <f aca="false">SUM(P4706:P26653)</f>
        <v>6872815739</v>
      </c>
      <c r="Q4705" s="15" t="s">
        <v>45</v>
      </c>
      <c r="R4705" s="91"/>
      <c r="S4705" s="91"/>
      <c r="T4705" s="91"/>
      <c r="U4705" s="91"/>
      <c r="V4705" s="91"/>
      <c r="W4705" s="91"/>
      <c r="X4705" s="91"/>
      <c r="Y4705" s="91"/>
      <c r="Z4705" s="91"/>
      <c r="AA4705" s="91"/>
    </row>
    <row r="4706" customFormat="false" ht="23.1" hidden="false" customHeight="false" outlineLevel="0" collapsed="false">
      <c r="A4706" s="348" t="s">
        <v>1810</v>
      </c>
      <c r="B4706" s="242" t="n">
        <v>43383</v>
      </c>
      <c r="C4706" s="91" t="s">
        <v>14939</v>
      </c>
      <c r="D4706" s="91" t="s">
        <v>8766</v>
      </c>
      <c r="E4706" s="91" t="s">
        <v>14940</v>
      </c>
      <c r="F4706" s="91" t="s">
        <v>14941</v>
      </c>
      <c r="G4706" s="91" t="n">
        <v>3100</v>
      </c>
      <c r="H4706" s="91"/>
      <c r="I4706" s="91"/>
      <c r="J4706" s="91"/>
      <c r="K4706" s="91"/>
      <c r="L4706" s="91"/>
      <c r="M4706" s="19" t="s">
        <v>14942</v>
      </c>
      <c r="N4706" s="242" t="n">
        <v>43421</v>
      </c>
      <c r="O4706" s="207" t="s">
        <v>15</v>
      </c>
      <c r="P4706" s="91" t="n">
        <v>1</v>
      </c>
      <c r="Q4706" s="15" t="s">
        <v>45</v>
      </c>
      <c r="R4706" s="91"/>
      <c r="S4706" s="91"/>
      <c r="T4706" s="91"/>
      <c r="U4706" s="91"/>
      <c r="V4706" s="91"/>
      <c r="W4706" s="91"/>
      <c r="X4706" s="91"/>
      <c r="Y4706" s="91"/>
      <c r="Z4706" s="91"/>
      <c r="AA4706" s="91"/>
    </row>
    <row r="4707" customFormat="false" ht="23.1" hidden="false" customHeight="false" outlineLevel="0" collapsed="false">
      <c r="A4707" s="348" t="s">
        <v>1814</v>
      </c>
      <c r="B4707" s="91" t="s">
        <v>5619</v>
      </c>
      <c r="C4707" s="91" t="n">
        <v>79268412825</v>
      </c>
      <c r="D4707" s="91" t="s">
        <v>8766</v>
      </c>
      <c r="E4707" s="91" t="s">
        <v>14943</v>
      </c>
      <c r="F4707" s="91" t="s">
        <v>14944</v>
      </c>
      <c r="G4707" s="91" t="n">
        <v>3300</v>
      </c>
      <c r="H4707" s="91"/>
      <c r="I4707" s="91"/>
      <c r="J4707" s="91"/>
      <c r="K4707" s="91" t="s">
        <v>3347</v>
      </c>
      <c r="L4707" s="91"/>
      <c r="M4707" s="19" t="s">
        <v>14945</v>
      </c>
      <c r="N4707" s="242" t="n">
        <v>43424</v>
      </c>
      <c r="O4707" s="207" t="s">
        <v>15</v>
      </c>
      <c r="P4707" s="91" t="n">
        <v>1</v>
      </c>
      <c r="Q4707" s="15" t="s">
        <v>45</v>
      </c>
      <c r="R4707" s="91"/>
      <c r="S4707" s="91"/>
      <c r="T4707" s="91"/>
      <c r="U4707" s="91"/>
      <c r="V4707" s="91"/>
      <c r="W4707" s="91"/>
      <c r="X4707" s="91"/>
      <c r="Y4707" s="91"/>
      <c r="Z4707" s="91"/>
      <c r="AA4707" s="91"/>
    </row>
    <row r="4708" customFormat="false" ht="44.75" hidden="false" customHeight="false" outlineLevel="0" collapsed="false">
      <c r="A4708" s="368" t="s">
        <v>1819</v>
      </c>
      <c r="B4708" s="137" t="s">
        <v>14946</v>
      </c>
      <c r="C4708" s="137" t="s">
        <v>14947</v>
      </c>
      <c r="D4708" s="137" t="s">
        <v>8766</v>
      </c>
      <c r="E4708" s="137" t="s">
        <v>14948</v>
      </c>
      <c r="F4708" s="137" t="s">
        <v>14949</v>
      </c>
      <c r="G4708" s="137" t="s">
        <v>282</v>
      </c>
      <c r="H4708" s="137"/>
      <c r="I4708" s="137"/>
      <c r="J4708" s="137"/>
      <c r="K4708" s="137"/>
      <c r="L4708" s="137"/>
      <c r="M4708" s="191" t="s">
        <v>14950</v>
      </c>
      <c r="N4708" s="874" t="n">
        <v>43422</v>
      </c>
      <c r="O4708" s="134" t="s">
        <v>14951</v>
      </c>
      <c r="P4708" s="137" t="n">
        <v>1</v>
      </c>
      <c r="Q4708" s="15" t="s">
        <v>45</v>
      </c>
      <c r="R4708" s="137"/>
      <c r="S4708" s="137"/>
      <c r="T4708" s="137"/>
      <c r="U4708" s="137"/>
      <c r="V4708" s="137"/>
      <c r="W4708" s="137"/>
      <c r="X4708" s="137"/>
      <c r="Y4708" s="137"/>
      <c r="Z4708" s="137"/>
      <c r="AA4708" s="137"/>
      <c r="AB4708" s="397"/>
      <c r="AC4708" s="397"/>
      <c r="AD4708" s="397"/>
      <c r="AE4708" s="397"/>
      <c r="AF4708" s="397"/>
      <c r="AG4708" s="397"/>
      <c r="AH4708" s="397"/>
      <c r="AI4708" s="397"/>
      <c r="AJ4708" s="397"/>
      <c r="AK4708" s="397"/>
    </row>
    <row r="4709" customFormat="false" ht="23.1" hidden="false" customHeight="false" outlineLevel="0" collapsed="false">
      <c r="A4709" s="348" t="s">
        <v>1673</v>
      </c>
      <c r="B4709" s="91" t="s">
        <v>1258</v>
      </c>
      <c r="C4709" s="91" t="s">
        <v>14952</v>
      </c>
      <c r="D4709" s="91" t="s">
        <v>8766</v>
      </c>
      <c r="E4709" s="91" t="s">
        <v>14953</v>
      </c>
      <c r="F4709" s="91" t="s">
        <v>14954</v>
      </c>
      <c r="G4709" s="91" t="n">
        <v>3300</v>
      </c>
      <c r="H4709" s="91"/>
      <c r="I4709" s="91"/>
      <c r="J4709" s="91"/>
      <c r="K4709" s="91"/>
      <c r="L4709" s="91"/>
      <c r="M4709" s="19" t="s">
        <v>14955</v>
      </c>
      <c r="N4709" s="242" t="n">
        <v>43423</v>
      </c>
      <c r="O4709" s="207" t="s">
        <v>15</v>
      </c>
      <c r="P4709" s="91" t="n">
        <v>1</v>
      </c>
      <c r="Q4709" s="15" t="s">
        <v>45</v>
      </c>
      <c r="R4709" s="91"/>
      <c r="S4709" s="91"/>
      <c r="T4709" s="91"/>
      <c r="U4709" s="91"/>
      <c r="V4709" s="91"/>
      <c r="W4709" s="91"/>
      <c r="X4709" s="91"/>
      <c r="Y4709" s="91"/>
      <c r="Z4709" s="91"/>
      <c r="AA4709" s="91"/>
    </row>
    <row r="4710" customFormat="false" ht="14.9" hidden="false" customHeight="false" outlineLevel="0" collapsed="false">
      <c r="A4710" s="348" t="s">
        <v>1678</v>
      </c>
      <c r="B4710" s="91" t="s">
        <v>10018</v>
      </c>
      <c r="C4710" s="91" t="s">
        <v>14956</v>
      </c>
      <c r="D4710" s="91" t="s">
        <v>8766</v>
      </c>
      <c r="E4710" s="91"/>
      <c r="F4710" s="91" t="s">
        <v>14957</v>
      </c>
      <c r="G4710" s="91" t="s">
        <v>3615</v>
      </c>
      <c r="H4710" s="91"/>
      <c r="I4710" s="91"/>
      <c r="J4710" s="91"/>
      <c r="K4710" s="91"/>
      <c r="L4710" s="91"/>
      <c r="M4710" s="91"/>
      <c r="N4710" s="91"/>
      <c r="O4710" s="137" t="s">
        <v>14958</v>
      </c>
      <c r="P4710" s="91" t="n">
        <v>1</v>
      </c>
      <c r="Q4710" s="15" t="s">
        <v>45</v>
      </c>
      <c r="R4710" s="91"/>
      <c r="S4710" s="91"/>
      <c r="T4710" s="91"/>
      <c r="U4710" s="91"/>
      <c r="V4710" s="91"/>
      <c r="W4710" s="91"/>
      <c r="X4710" s="91"/>
      <c r="Y4710" s="91"/>
      <c r="Z4710" s="91"/>
      <c r="AA4710" s="91"/>
    </row>
    <row r="4711" customFormat="false" ht="28.35" hidden="false" customHeight="false" outlineLevel="0" collapsed="false">
      <c r="A4711" s="348" t="s">
        <v>1732</v>
      </c>
      <c r="B4711" s="91" t="s">
        <v>14959</v>
      </c>
      <c r="C4711" s="91" t="n">
        <v>79777484992</v>
      </c>
      <c r="D4711" s="91" t="s">
        <v>14960</v>
      </c>
      <c r="E4711" s="91" t="s">
        <v>14959</v>
      </c>
      <c r="F4711" s="91" t="s">
        <v>14959</v>
      </c>
      <c r="G4711" s="91" t="s">
        <v>14959</v>
      </c>
      <c r="H4711" s="91" t="s">
        <v>14959</v>
      </c>
      <c r="I4711" s="91"/>
      <c r="J4711" s="91"/>
      <c r="K4711" s="91" t="s">
        <v>14959</v>
      </c>
      <c r="L4711" s="91"/>
      <c r="M4711" s="91" t="s">
        <v>14959</v>
      </c>
      <c r="N4711" s="91" t="s">
        <v>14959</v>
      </c>
      <c r="O4711" s="137" t="s">
        <v>14961</v>
      </c>
      <c r="P4711" s="91"/>
      <c r="Q4711" s="15" t="s">
        <v>45</v>
      </c>
      <c r="R4711" s="91"/>
      <c r="S4711" s="91"/>
      <c r="T4711" s="91"/>
      <c r="U4711" s="91"/>
      <c r="V4711" s="91"/>
      <c r="W4711" s="91"/>
      <c r="X4711" s="91"/>
      <c r="Y4711" s="91"/>
      <c r="Z4711" s="91"/>
      <c r="AA4711" s="91"/>
    </row>
    <row r="4712" customFormat="false" ht="79.85" hidden="false" customHeight="false" outlineLevel="0" collapsed="false">
      <c r="A4712" s="3" t="s">
        <v>34</v>
      </c>
      <c r="B4712" s="59" t="s">
        <v>1</v>
      </c>
      <c r="C4712" s="4" t="s">
        <v>35</v>
      </c>
      <c r="D4712" s="4" t="s">
        <v>3</v>
      </c>
      <c r="E4712" s="4" t="s">
        <v>1021</v>
      </c>
      <c r="F4712" s="5" t="s">
        <v>10096</v>
      </c>
      <c r="G4712" s="4" t="s">
        <v>38</v>
      </c>
      <c r="H4712" s="6" t="s">
        <v>39</v>
      </c>
      <c r="I4712" s="6"/>
      <c r="J4712" s="6"/>
      <c r="K4712" s="6" t="s">
        <v>40</v>
      </c>
      <c r="L4712" s="6"/>
      <c r="M4712" s="6" t="s">
        <v>41</v>
      </c>
      <c r="N4712" s="6" t="s">
        <v>42</v>
      </c>
      <c r="O4712" s="370" t="s">
        <v>43</v>
      </c>
      <c r="P4712" s="91"/>
      <c r="Q4712" s="15" t="s">
        <v>45</v>
      </c>
      <c r="R4712" s="91"/>
      <c r="S4712" s="91"/>
      <c r="T4712" s="91"/>
      <c r="U4712" s="91"/>
      <c r="V4712" s="91"/>
      <c r="W4712" s="91"/>
      <c r="X4712" s="91"/>
      <c r="Y4712" s="91"/>
      <c r="Z4712" s="91"/>
      <c r="AA4712" s="91"/>
    </row>
    <row r="4713" customFormat="false" ht="15" hidden="false" customHeight="false" outlineLevel="0" collapsed="false">
      <c r="A4713" s="105" t="n">
        <v>43423</v>
      </c>
      <c r="B4713" s="777" t="s">
        <v>422</v>
      </c>
      <c r="C4713" s="84"/>
      <c r="D4713" s="84"/>
      <c r="E4713" s="820"/>
      <c r="F4713" s="821" t="n">
        <f aca="false">G4713+H4713+K4713</f>
        <v>80730</v>
      </c>
      <c r="G4713" s="822" t="n">
        <f aca="false">SUM(G4714:G4744)</f>
        <v>31300</v>
      </c>
      <c r="H4713" s="823" t="n">
        <f aca="false">SUM(H4714:H4744)</f>
        <v>36680</v>
      </c>
      <c r="I4713" s="822"/>
      <c r="J4713" s="822"/>
      <c r="K4713" s="822" t="n">
        <f aca="false">SUM(K4714:K4744)</f>
        <v>12750</v>
      </c>
      <c r="L4713" s="822"/>
      <c r="M4713" s="824"/>
      <c r="N4713" s="824"/>
      <c r="O4713" s="21"/>
      <c r="P4713" s="822" t="n">
        <f aca="false">SUM(P4714:P26661)</f>
        <v>3436407867</v>
      </c>
      <c r="Q4713" s="15" t="s">
        <v>45</v>
      </c>
      <c r="R4713" s="91"/>
      <c r="S4713" s="91"/>
      <c r="T4713" s="91"/>
      <c r="U4713" s="91"/>
      <c r="V4713" s="91"/>
      <c r="W4713" s="91"/>
      <c r="X4713" s="91"/>
      <c r="Y4713" s="91"/>
      <c r="Z4713" s="91"/>
      <c r="AA4713" s="91"/>
    </row>
    <row r="4714" customFormat="false" ht="41.75" hidden="false" customHeight="false" outlineLevel="0" collapsed="false">
      <c r="A4714" s="429" t="s">
        <v>1810</v>
      </c>
      <c r="B4714" s="91" t="s">
        <v>14962</v>
      </c>
      <c r="C4714" s="91" t="s">
        <v>14963</v>
      </c>
      <c r="D4714" s="91" t="s">
        <v>8766</v>
      </c>
      <c r="E4714" s="91" t="s">
        <v>14964</v>
      </c>
      <c r="F4714" s="91" t="s">
        <v>14965</v>
      </c>
      <c r="G4714" s="91"/>
      <c r="H4714" s="91"/>
      <c r="I4714" s="91"/>
      <c r="J4714" s="91"/>
      <c r="K4714" s="91"/>
      <c r="L4714" s="91"/>
      <c r="M4714" s="91"/>
      <c r="N4714" s="91"/>
      <c r="O4714" s="247" t="s">
        <v>14966</v>
      </c>
      <c r="P4714" s="91" t="n">
        <v>1</v>
      </c>
      <c r="Q4714" s="15" t="s">
        <v>45</v>
      </c>
      <c r="R4714" s="91"/>
      <c r="S4714" s="91"/>
      <c r="T4714" s="91"/>
      <c r="U4714" s="91"/>
      <c r="V4714" s="91"/>
      <c r="W4714" s="91"/>
      <c r="X4714" s="91"/>
      <c r="Y4714" s="91"/>
      <c r="Z4714" s="91"/>
      <c r="AA4714" s="91"/>
    </row>
    <row r="4715" customFormat="false" ht="23.1" hidden="false" customHeight="false" outlineLevel="0" collapsed="false">
      <c r="A4715" s="429" t="s">
        <v>1814</v>
      </c>
      <c r="B4715" s="91" t="s">
        <v>541</v>
      </c>
      <c r="C4715" s="451" t="s">
        <v>14967</v>
      </c>
      <c r="D4715" s="91" t="s">
        <v>53</v>
      </c>
      <c r="E4715" s="91" t="s">
        <v>14968</v>
      </c>
      <c r="F4715" s="91" t="s">
        <v>3584</v>
      </c>
      <c r="G4715" s="91" t="n">
        <v>6200</v>
      </c>
      <c r="H4715" s="91"/>
      <c r="I4715" s="91"/>
      <c r="J4715" s="91"/>
      <c r="K4715" s="91"/>
      <c r="L4715" s="91"/>
      <c r="M4715" s="91" t="s">
        <v>14969</v>
      </c>
      <c r="N4715" s="242" t="n">
        <v>43424</v>
      </c>
      <c r="O4715" s="207" t="s">
        <v>15</v>
      </c>
      <c r="P4715" s="91" t="n">
        <v>1</v>
      </c>
      <c r="Q4715" s="15" t="s">
        <v>45</v>
      </c>
      <c r="R4715" s="91"/>
      <c r="S4715" s="91"/>
      <c r="T4715" s="91"/>
      <c r="U4715" s="91"/>
      <c r="V4715" s="91"/>
      <c r="W4715" s="91"/>
      <c r="X4715" s="91"/>
      <c r="Y4715" s="91"/>
      <c r="Z4715" s="91"/>
      <c r="AA4715" s="91"/>
    </row>
    <row r="4716" customFormat="false" ht="23.1" hidden="false" customHeight="false" outlineLevel="0" collapsed="false">
      <c r="A4716" s="429" t="s">
        <v>1819</v>
      </c>
      <c r="B4716" s="99" t="n">
        <v>43112</v>
      </c>
      <c r="C4716" s="91" t="s">
        <v>14970</v>
      </c>
      <c r="D4716" s="91" t="s">
        <v>476</v>
      </c>
      <c r="E4716" s="91" t="s">
        <v>14971</v>
      </c>
      <c r="F4716" s="91" t="s">
        <v>7142</v>
      </c>
      <c r="G4716" s="91" t="n">
        <v>5000</v>
      </c>
      <c r="H4716" s="91"/>
      <c r="I4716" s="91"/>
      <c r="J4716" s="91"/>
      <c r="K4716" s="91"/>
      <c r="L4716" s="91"/>
      <c r="M4716" s="19" t="s">
        <v>14972</v>
      </c>
      <c r="N4716" s="242" t="n">
        <v>43424</v>
      </c>
      <c r="O4716" s="207" t="s">
        <v>15</v>
      </c>
      <c r="P4716" s="91" t="n">
        <v>1</v>
      </c>
      <c r="Q4716" s="15" t="s">
        <v>45</v>
      </c>
      <c r="R4716" s="91"/>
      <c r="S4716" s="91"/>
      <c r="T4716" s="91"/>
      <c r="U4716" s="91"/>
      <c r="V4716" s="91"/>
      <c r="W4716" s="91"/>
      <c r="X4716" s="91"/>
      <c r="Y4716" s="91"/>
      <c r="Z4716" s="91"/>
      <c r="AA4716" s="91"/>
    </row>
    <row r="4717" customFormat="false" ht="99.95" hidden="false" customHeight="false" outlineLevel="0" collapsed="false">
      <c r="A4717" s="429" t="s">
        <v>1673</v>
      </c>
      <c r="B4717" s="91" t="s">
        <v>122</v>
      </c>
      <c r="C4717" s="91" t="s">
        <v>14973</v>
      </c>
      <c r="D4717" s="91" t="s">
        <v>11567</v>
      </c>
      <c r="E4717" s="91" t="s">
        <v>14974</v>
      </c>
      <c r="F4717" s="91" t="s">
        <v>10103</v>
      </c>
      <c r="G4717" s="91" t="s">
        <v>949</v>
      </c>
      <c r="H4717" s="91"/>
      <c r="I4717" s="91"/>
      <c r="J4717" s="91"/>
      <c r="K4717" s="91"/>
      <c r="L4717" s="91"/>
      <c r="M4717" s="91"/>
      <c r="N4717" s="91"/>
      <c r="O4717" s="426" t="s">
        <v>14975</v>
      </c>
      <c r="P4717" s="91" t="n">
        <v>1</v>
      </c>
      <c r="Q4717" s="15" t="s">
        <v>45</v>
      </c>
      <c r="R4717" s="91"/>
      <c r="S4717" s="91"/>
      <c r="T4717" s="91"/>
      <c r="U4717" s="91"/>
      <c r="V4717" s="91"/>
      <c r="W4717" s="91"/>
      <c r="X4717" s="91"/>
      <c r="Y4717" s="91"/>
      <c r="Z4717" s="91"/>
      <c r="AA4717" s="91"/>
    </row>
    <row r="4718" customFormat="false" ht="17.9" hidden="false" customHeight="false" outlineLevel="0" collapsed="false">
      <c r="A4718" s="91" t="s">
        <v>14976</v>
      </c>
      <c r="B4718" s="91" t="s">
        <v>14976</v>
      </c>
      <c r="C4718" s="91" t="s">
        <v>13221</v>
      </c>
      <c r="D4718" s="91" t="s">
        <v>476</v>
      </c>
      <c r="E4718" s="91" t="s">
        <v>13222</v>
      </c>
      <c r="F4718" s="91" t="s">
        <v>14977</v>
      </c>
      <c r="G4718" s="91"/>
      <c r="H4718" s="91" t="s">
        <v>2950</v>
      </c>
      <c r="I4718" s="91"/>
      <c r="J4718" s="91"/>
      <c r="K4718" s="91"/>
      <c r="L4718" s="100"/>
      <c r="M4718" s="697" t="s">
        <v>14978</v>
      </c>
      <c r="N4718" s="242" t="n">
        <v>43425</v>
      </c>
      <c r="O4718" s="827" t="s">
        <v>4921</v>
      </c>
      <c r="P4718" s="91" t="n">
        <v>1</v>
      </c>
      <c r="Q4718" s="15" t="s">
        <v>45</v>
      </c>
      <c r="R4718" s="91"/>
      <c r="S4718" s="91"/>
      <c r="T4718" s="91"/>
      <c r="U4718" s="91"/>
      <c r="V4718" s="91"/>
      <c r="W4718" s="91"/>
      <c r="X4718" s="91"/>
      <c r="Y4718" s="91"/>
      <c r="Z4718" s="91"/>
      <c r="AA4718" s="91"/>
    </row>
    <row r="4719" customFormat="false" ht="28.35" hidden="false" customHeight="false" outlineLevel="0" collapsed="false">
      <c r="A4719" s="119" t="s">
        <v>2640</v>
      </c>
      <c r="B4719" s="91" t="s">
        <v>776</v>
      </c>
      <c r="C4719" s="91" t="s">
        <v>14979</v>
      </c>
      <c r="D4719" s="91" t="s">
        <v>11567</v>
      </c>
      <c r="E4719" s="91" t="s">
        <v>14980</v>
      </c>
      <c r="F4719" s="91" t="s">
        <v>14981</v>
      </c>
      <c r="G4719" s="91"/>
      <c r="H4719" s="91"/>
      <c r="I4719" s="91"/>
      <c r="J4719" s="91"/>
      <c r="K4719" s="91" t="n">
        <v>4000</v>
      </c>
      <c r="L4719" s="91"/>
      <c r="M4719" s="19" t="s">
        <v>14982</v>
      </c>
      <c r="N4719" s="150" t="n">
        <v>43428</v>
      </c>
      <c r="O4719" s="207" t="s">
        <v>15</v>
      </c>
      <c r="P4719" s="91" t="n">
        <v>1</v>
      </c>
      <c r="Q4719" s="15" t="s">
        <v>45</v>
      </c>
      <c r="R4719" s="91"/>
      <c r="S4719" s="91"/>
      <c r="T4719" s="91"/>
      <c r="U4719" s="91"/>
      <c r="V4719" s="91"/>
      <c r="W4719" s="91"/>
      <c r="X4719" s="91"/>
      <c r="Y4719" s="91"/>
      <c r="Z4719" s="91"/>
      <c r="AA4719" s="91"/>
    </row>
    <row r="4720" customFormat="false" ht="83.55" hidden="false" customHeight="false" outlineLevel="0" collapsed="false">
      <c r="A4720" s="429" t="s">
        <v>1732</v>
      </c>
      <c r="B4720" s="91" t="s">
        <v>2590</v>
      </c>
      <c r="C4720" s="91" t="s">
        <v>14983</v>
      </c>
      <c r="D4720" s="91" t="s">
        <v>476</v>
      </c>
      <c r="E4720" s="91" t="s">
        <v>14984</v>
      </c>
      <c r="F4720" s="91" t="s">
        <v>14985</v>
      </c>
      <c r="G4720" s="91"/>
      <c r="H4720" s="91"/>
      <c r="I4720" s="91"/>
      <c r="J4720" s="91"/>
      <c r="K4720" s="91"/>
      <c r="L4720" s="91"/>
      <c r="M4720" s="91"/>
      <c r="N4720" s="91"/>
      <c r="O4720" s="423" t="s">
        <v>14986</v>
      </c>
      <c r="P4720" s="91" t="n">
        <v>1</v>
      </c>
      <c r="Q4720" s="15" t="s">
        <v>45</v>
      </c>
      <c r="R4720" s="91"/>
      <c r="S4720" s="91"/>
      <c r="T4720" s="91"/>
      <c r="U4720" s="91"/>
      <c r="V4720" s="91"/>
      <c r="W4720" s="91"/>
      <c r="X4720" s="91"/>
      <c r="Y4720" s="91"/>
      <c r="Z4720" s="91"/>
      <c r="AA4720" s="91"/>
    </row>
    <row r="4721" customFormat="false" ht="83.55" hidden="false" customHeight="false" outlineLevel="0" collapsed="false">
      <c r="A4721" s="429" t="s">
        <v>1833</v>
      </c>
      <c r="B4721" s="108" t="n">
        <v>0.535416666666667</v>
      </c>
      <c r="C4721" s="91" t="s">
        <v>14987</v>
      </c>
      <c r="D4721" s="91" t="s">
        <v>110</v>
      </c>
      <c r="E4721" s="91" t="s">
        <v>14988</v>
      </c>
      <c r="F4721" s="91" t="s">
        <v>14989</v>
      </c>
      <c r="G4721" s="91"/>
      <c r="H4721" s="91"/>
      <c r="I4721" s="91"/>
      <c r="J4721" s="91"/>
      <c r="K4721" s="91"/>
      <c r="L4721" s="91"/>
      <c r="M4721" s="91"/>
      <c r="N4721" s="91"/>
      <c r="O4721" s="411" t="s">
        <v>14990</v>
      </c>
      <c r="P4721" s="91" t="n">
        <v>1</v>
      </c>
      <c r="Q4721" s="15" t="s">
        <v>45</v>
      </c>
      <c r="R4721" s="91"/>
      <c r="S4721" s="91"/>
      <c r="T4721" s="91"/>
      <c r="U4721" s="91"/>
      <c r="V4721" s="91"/>
      <c r="W4721" s="91"/>
      <c r="X4721" s="91"/>
      <c r="Y4721" s="91"/>
      <c r="Z4721" s="91"/>
      <c r="AA4721" s="91"/>
    </row>
    <row r="4722" customFormat="false" ht="28.35" hidden="false" customHeight="false" outlineLevel="0" collapsed="false">
      <c r="A4722" s="429" t="s">
        <v>1839</v>
      </c>
      <c r="B4722" s="91" t="s">
        <v>7411</v>
      </c>
      <c r="C4722" s="91" t="s">
        <v>14991</v>
      </c>
      <c r="D4722" s="91" t="s">
        <v>11567</v>
      </c>
      <c r="E4722" s="91" t="s">
        <v>14992</v>
      </c>
      <c r="F4722" s="91" t="s">
        <v>14993</v>
      </c>
      <c r="G4722" s="91" t="n">
        <v>5000</v>
      </c>
      <c r="H4722" s="91"/>
      <c r="I4722" s="91"/>
      <c r="J4722" s="91"/>
      <c r="K4722" s="91"/>
      <c r="L4722" s="91"/>
      <c r="M4722" s="19" t="s">
        <v>14994</v>
      </c>
      <c r="N4722" s="150" t="n">
        <v>43426</v>
      </c>
      <c r="O4722" s="207" t="s">
        <v>15</v>
      </c>
      <c r="P4722" s="91" t="n">
        <v>1</v>
      </c>
      <c r="Q4722" s="15" t="s">
        <v>45</v>
      </c>
      <c r="R4722" s="91"/>
      <c r="S4722" s="91"/>
      <c r="T4722" s="91"/>
      <c r="U4722" s="91"/>
      <c r="V4722" s="91"/>
      <c r="W4722" s="91"/>
      <c r="X4722" s="91"/>
      <c r="Y4722" s="91"/>
      <c r="Z4722" s="91"/>
      <c r="AA4722" s="91"/>
    </row>
    <row r="4723" customFormat="false" ht="67.15" hidden="false" customHeight="false" outlineLevel="0" collapsed="false">
      <c r="A4723" s="429" t="s">
        <v>1746</v>
      </c>
      <c r="B4723" s="91" t="s">
        <v>778</v>
      </c>
      <c r="C4723" s="91" t="s">
        <v>14995</v>
      </c>
      <c r="D4723" s="91" t="s">
        <v>53</v>
      </c>
      <c r="E4723" s="91" t="s">
        <v>14996</v>
      </c>
      <c r="F4723" s="91" t="s">
        <v>48</v>
      </c>
      <c r="G4723" s="91"/>
      <c r="H4723" s="91"/>
      <c r="I4723" s="91"/>
      <c r="J4723" s="91"/>
      <c r="K4723" s="91"/>
      <c r="L4723" s="91"/>
      <c r="M4723" s="91"/>
      <c r="N4723" s="91"/>
      <c r="O4723" s="460" t="s">
        <v>14997</v>
      </c>
      <c r="P4723" s="91" t="n">
        <v>1</v>
      </c>
      <c r="Q4723" s="15" t="s">
        <v>45</v>
      </c>
      <c r="R4723" s="91"/>
      <c r="S4723" s="91"/>
      <c r="T4723" s="91"/>
      <c r="U4723" s="91"/>
      <c r="V4723" s="91"/>
      <c r="W4723" s="91"/>
      <c r="X4723" s="91"/>
      <c r="Y4723" s="91"/>
      <c r="Z4723" s="91"/>
      <c r="AA4723" s="91"/>
    </row>
    <row r="4724" customFormat="false" ht="99.95" hidden="false" customHeight="false" outlineLevel="0" collapsed="false">
      <c r="A4724" s="429" t="s">
        <v>1696</v>
      </c>
      <c r="B4724" s="91" t="s">
        <v>556</v>
      </c>
      <c r="C4724" s="91" t="s">
        <v>14998</v>
      </c>
      <c r="D4724" s="91" t="s">
        <v>68</v>
      </c>
      <c r="E4724" s="91" t="s">
        <v>14999</v>
      </c>
      <c r="F4724" s="91" t="s">
        <v>15000</v>
      </c>
      <c r="G4724" s="91"/>
      <c r="H4724" s="91"/>
      <c r="I4724" s="91"/>
      <c r="J4724" s="91"/>
      <c r="K4724" s="91"/>
      <c r="L4724" s="91"/>
      <c r="M4724" s="91"/>
      <c r="N4724" s="91"/>
      <c r="O4724" s="460" t="s">
        <v>15001</v>
      </c>
      <c r="P4724" s="91" t="n">
        <v>1</v>
      </c>
      <c r="Q4724" s="15" t="s">
        <v>45</v>
      </c>
    </row>
    <row r="4725" customFormat="false" ht="131.3" hidden="false" customHeight="false" outlineLevel="0" collapsed="false">
      <c r="A4725" s="119" t="s">
        <v>2269</v>
      </c>
      <c r="B4725" s="108" t="n">
        <v>0.551388888888889</v>
      </c>
      <c r="C4725" s="91" t="s">
        <v>15002</v>
      </c>
      <c r="D4725" s="91" t="s">
        <v>687</v>
      </c>
      <c r="E4725" s="91" t="s">
        <v>15003</v>
      </c>
      <c r="F4725" s="91" t="s">
        <v>102</v>
      </c>
      <c r="G4725" s="91"/>
      <c r="H4725" s="91"/>
      <c r="I4725" s="91"/>
      <c r="J4725" s="91"/>
      <c r="K4725" s="91"/>
      <c r="L4725" s="91"/>
      <c r="M4725" s="91"/>
      <c r="N4725" s="91"/>
      <c r="O4725" s="206" t="s">
        <v>15004</v>
      </c>
      <c r="P4725" s="91" t="n">
        <v>1</v>
      </c>
      <c r="Q4725" s="15" t="s">
        <v>45</v>
      </c>
    </row>
    <row r="4726" customFormat="false" ht="23.1" hidden="false" customHeight="false" outlineLevel="0" collapsed="false">
      <c r="A4726" s="429" t="s">
        <v>1761</v>
      </c>
      <c r="B4726" s="91" t="s">
        <v>13144</v>
      </c>
      <c r="C4726" s="91" t="s">
        <v>15005</v>
      </c>
      <c r="D4726" s="91" t="s">
        <v>15006</v>
      </c>
      <c r="E4726" s="91" t="s">
        <v>15007</v>
      </c>
      <c r="F4726" s="91" t="s">
        <v>15008</v>
      </c>
      <c r="G4726" s="91" t="n">
        <v>4300</v>
      </c>
      <c r="H4726" s="91"/>
      <c r="I4726" s="91"/>
      <c r="J4726" s="91"/>
      <c r="K4726" s="91"/>
      <c r="L4726" s="91"/>
      <c r="M4726" s="19" t="s">
        <v>15009</v>
      </c>
      <c r="N4726" s="242" t="n">
        <v>43425</v>
      </c>
      <c r="O4726" s="207" t="s">
        <v>15</v>
      </c>
      <c r="P4726" s="91" t="n">
        <v>1</v>
      </c>
      <c r="Q4726" s="15" t="s">
        <v>45</v>
      </c>
    </row>
    <row r="4727" customFormat="false" ht="23.1" hidden="false" customHeight="false" outlineLevel="0" collapsed="false">
      <c r="A4727" s="875" t="s">
        <v>15010</v>
      </c>
      <c r="B4727" s="242" t="n">
        <v>43388</v>
      </c>
      <c r="C4727" s="91" t="s">
        <v>14932</v>
      </c>
      <c r="D4727" s="91" t="s">
        <v>11567</v>
      </c>
      <c r="E4727" s="876" t="s">
        <v>15011</v>
      </c>
      <c r="F4727" s="91" t="s">
        <v>15012</v>
      </c>
      <c r="G4727" s="91"/>
      <c r="H4727" s="91" t="n">
        <v>7600</v>
      </c>
      <c r="I4727" s="91"/>
      <c r="J4727" s="91"/>
      <c r="K4727" s="91"/>
      <c r="L4727" s="91"/>
      <c r="M4727" s="19" t="s">
        <v>15013</v>
      </c>
      <c r="N4727" s="242" t="n">
        <v>43431</v>
      </c>
      <c r="O4727" s="207" t="s">
        <v>15014</v>
      </c>
      <c r="P4727" s="91" t="n">
        <v>1</v>
      </c>
      <c r="Q4727" s="15" t="s">
        <v>45</v>
      </c>
    </row>
    <row r="4728" customFormat="false" ht="34.3" hidden="false" customHeight="false" outlineLevel="0" collapsed="false">
      <c r="A4728" s="429" t="s">
        <v>1765</v>
      </c>
      <c r="B4728" s="91" t="s">
        <v>989</v>
      </c>
      <c r="C4728" s="91" t="s">
        <v>15015</v>
      </c>
      <c r="D4728" s="91" t="s">
        <v>11567</v>
      </c>
      <c r="E4728" s="91" t="s">
        <v>15016</v>
      </c>
      <c r="F4728" s="91" t="s">
        <v>13083</v>
      </c>
      <c r="G4728" s="91" t="s">
        <v>933</v>
      </c>
      <c r="H4728" s="91"/>
      <c r="I4728" s="91"/>
      <c r="J4728" s="91"/>
      <c r="K4728" s="91"/>
      <c r="L4728" s="91"/>
      <c r="M4728" s="91"/>
      <c r="N4728" s="91"/>
      <c r="O4728" s="426" t="s">
        <v>15017</v>
      </c>
      <c r="P4728" s="91" t="n">
        <v>1</v>
      </c>
      <c r="Q4728" s="15" t="s">
        <v>45</v>
      </c>
    </row>
    <row r="4729" customFormat="false" ht="99.95" hidden="false" customHeight="false" outlineLevel="0" collapsed="false">
      <c r="A4729" s="429" t="s">
        <v>4300</v>
      </c>
      <c r="B4729" s="91" t="s">
        <v>708</v>
      </c>
      <c r="C4729" s="91" t="s">
        <v>15018</v>
      </c>
      <c r="D4729" s="91" t="s">
        <v>53</v>
      </c>
      <c r="E4729" s="91" t="s">
        <v>15019</v>
      </c>
      <c r="F4729" s="91" t="s">
        <v>48</v>
      </c>
      <c r="G4729" s="91" t="s">
        <v>5533</v>
      </c>
      <c r="H4729" s="91"/>
      <c r="I4729" s="91"/>
      <c r="J4729" s="91"/>
      <c r="K4729" s="91"/>
      <c r="L4729" s="91"/>
      <c r="M4729" s="91"/>
      <c r="N4729" s="91"/>
      <c r="O4729" s="411" t="s">
        <v>15020</v>
      </c>
      <c r="P4729" s="91" t="n">
        <v>1</v>
      </c>
      <c r="Q4729" s="15" t="s">
        <v>45</v>
      </c>
    </row>
    <row r="4730" customFormat="false" ht="41.75" hidden="false" customHeight="false" outlineLevel="0" collapsed="false">
      <c r="A4730" s="429" t="s">
        <v>4304</v>
      </c>
      <c r="B4730" s="91" t="s">
        <v>8856</v>
      </c>
      <c r="C4730" s="91" t="s">
        <v>15021</v>
      </c>
      <c r="D4730" s="91" t="s">
        <v>11567</v>
      </c>
      <c r="E4730" s="91" t="s">
        <v>15022</v>
      </c>
      <c r="F4730" s="91" t="s">
        <v>15023</v>
      </c>
      <c r="G4730" s="91" t="n">
        <v>4700</v>
      </c>
      <c r="H4730" s="91"/>
      <c r="I4730" s="91"/>
      <c r="J4730" s="91"/>
      <c r="K4730" s="91"/>
      <c r="L4730" s="91"/>
      <c r="M4730" s="19" t="s">
        <v>15024</v>
      </c>
      <c r="N4730" s="242" t="n">
        <v>43427</v>
      </c>
      <c r="O4730" s="207" t="s">
        <v>15</v>
      </c>
      <c r="P4730" s="91" t="n">
        <v>1</v>
      </c>
      <c r="Q4730" s="15" t="s">
        <v>45</v>
      </c>
    </row>
    <row r="4731" customFormat="false" ht="67.15" hidden="false" customHeight="false" outlineLevel="0" collapsed="false">
      <c r="A4731" s="119" t="s">
        <v>2290</v>
      </c>
      <c r="B4731" s="91" t="s">
        <v>5012</v>
      </c>
      <c r="C4731" s="91" t="s">
        <v>15025</v>
      </c>
      <c r="D4731" s="91" t="s">
        <v>11567</v>
      </c>
      <c r="E4731" s="91" t="s">
        <v>15026</v>
      </c>
      <c r="F4731" s="91" t="s">
        <v>13083</v>
      </c>
      <c r="H4731" s="91"/>
      <c r="I4731" s="91"/>
      <c r="J4731" s="91"/>
      <c r="K4731" s="91" t="s">
        <v>933</v>
      </c>
      <c r="L4731" s="91"/>
      <c r="M4731" s="91"/>
      <c r="N4731" s="91"/>
      <c r="O4731" s="877" t="s">
        <v>15027</v>
      </c>
      <c r="P4731" s="91" t="n">
        <v>1</v>
      </c>
      <c r="Q4731" s="15" t="s">
        <v>45</v>
      </c>
    </row>
    <row r="4732" customFormat="false" ht="68.65" hidden="false" customHeight="false" outlineLevel="0" collapsed="false">
      <c r="A4732" s="119" t="s">
        <v>2297</v>
      </c>
      <c r="B4732" s="91" t="s">
        <v>4565</v>
      </c>
      <c r="C4732" s="113" t="s">
        <v>15028</v>
      </c>
      <c r="D4732" s="91" t="s">
        <v>53</v>
      </c>
      <c r="E4732" s="91" t="s">
        <v>15029</v>
      </c>
      <c r="F4732" s="91" t="s">
        <v>15030</v>
      </c>
      <c r="G4732" s="91"/>
      <c r="H4732" s="91"/>
      <c r="I4732" s="91"/>
      <c r="J4732" s="91"/>
      <c r="K4732" s="91"/>
      <c r="L4732" s="91"/>
      <c r="M4732" s="91"/>
      <c r="N4732" s="91"/>
      <c r="O4732" s="878" t="s">
        <v>15031</v>
      </c>
      <c r="P4732" s="91" t="n">
        <v>1</v>
      </c>
      <c r="Q4732" s="15" t="s">
        <v>45</v>
      </c>
    </row>
    <row r="4733" customFormat="false" ht="82.05" hidden="false" customHeight="false" outlineLevel="0" collapsed="false">
      <c r="A4733" s="119" t="s">
        <v>2304</v>
      </c>
      <c r="B4733" s="91" t="s">
        <v>556</v>
      </c>
      <c r="C4733" s="91" t="s">
        <v>15032</v>
      </c>
      <c r="D4733" s="91" t="s">
        <v>68</v>
      </c>
      <c r="E4733" s="91" t="s">
        <v>15033</v>
      </c>
      <c r="F4733" s="91" t="s">
        <v>15034</v>
      </c>
      <c r="G4733" s="91"/>
      <c r="H4733" s="91"/>
      <c r="I4733" s="91"/>
      <c r="J4733" s="91"/>
      <c r="K4733" s="91"/>
      <c r="L4733" s="91"/>
      <c r="M4733" s="91"/>
      <c r="N4733" s="91"/>
      <c r="O4733" s="412" t="s">
        <v>15035</v>
      </c>
      <c r="P4733" s="91" t="n">
        <v>1</v>
      </c>
      <c r="Q4733" s="15" t="s">
        <v>45</v>
      </c>
    </row>
    <row r="4734" customFormat="false" ht="28.35" hidden="false" customHeight="false" outlineLevel="0" collapsed="false">
      <c r="A4734" s="119" t="s">
        <v>15036</v>
      </c>
      <c r="B4734" s="91" t="s">
        <v>13407</v>
      </c>
      <c r="C4734" s="587" t="s">
        <v>15037</v>
      </c>
      <c r="D4734" s="91" t="s">
        <v>11567</v>
      </c>
      <c r="E4734" s="91" t="s">
        <v>15038</v>
      </c>
      <c r="F4734" s="91" t="s">
        <v>15039</v>
      </c>
      <c r="G4734" s="91"/>
      <c r="H4734" s="91" t="n">
        <v>6600</v>
      </c>
      <c r="I4734" s="91"/>
      <c r="J4734" s="91"/>
      <c r="K4734" s="91"/>
      <c r="L4734" s="91"/>
      <c r="M4734" s="91" t="s">
        <v>15040</v>
      </c>
      <c r="N4734" s="242" t="n">
        <v>43424</v>
      </c>
      <c r="O4734" s="207" t="s">
        <v>15014</v>
      </c>
      <c r="P4734" s="91" t="n">
        <v>1</v>
      </c>
      <c r="Q4734" s="15" t="s">
        <v>45</v>
      </c>
    </row>
    <row r="4735" customFormat="false" ht="83.55" hidden="false" customHeight="false" outlineLevel="0" collapsed="false">
      <c r="A4735" s="119" t="s">
        <v>4555</v>
      </c>
      <c r="B4735" s="91" t="s">
        <v>2206</v>
      </c>
      <c r="C4735" s="91" t="s">
        <v>15041</v>
      </c>
      <c r="D4735" s="91" t="s">
        <v>11567</v>
      </c>
      <c r="E4735" s="91" t="s">
        <v>15042</v>
      </c>
      <c r="F4735" s="91" t="s">
        <v>14754</v>
      </c>
      <c r="H4735" s="91"/>
      <c r="I4735" s="91"/>
      <c r="J4735" s="91"/>
      <c r="K4735" s="91" t="s">
        <v>2808</v>
      </c>
      <c r="L4735" s="91"/>
      <c r="M4735" s="91"/>
      <c r="N4735" s="91"/>
      <c r="O4735" s="423" t="s">
        <v>15043</v>
      </c>
      <c r="P4735" s="91" t="n">
        <v>1</v>
      </c>
      <c r="Q4735" s="15" t="s">
        <v>45</v>
      </c>
    </row>
    <row r="4736" customFormat="false" ht="67.15" hidden="false" customHeight="false" outlineLevel="0" collapsed="false">
      <c r="A4736" s="119" t="s">
        <v>12755</v>
      </c>
      <c r="B4736" s="91" t="s">
        <v>3252</v>
      </c>
      <c r="C4736" s="91" t="s">
        <v>15044</v>
      </c>
      <c r="D4736" s="91" t="s">
        <v>68</v>
      </c>
      <c r="E4736" s="91" t="s">
        <v>15045</v>
      </c>
      <c r="F4736" s="91"/>
      <c r="G4736" s="91"/>
      <c r="H4736" s="91"/>
      <c r="I4736" s="91"/>
      <c r="J4736" s="91"/>
      <c r="K4736" s="91"/>
      <c r="L4736" s="91"/>
      <c r="M4736" s="91"/>
      <c r="N4736" s="91"/>
      <c r="O4736" s="460" t="s">
        <v>15046</v>
      </c>
      <c r="P4736" s="91" t="n">
        <v>1</v>
      </c>
      <c r="Q4736" s="15" t="s">
        <v>45</v>
      </c>
    </row>
    <row r="4737" customFormat="false" ht="41.75" hidden="false" customHeight="false" outlineLevel="0" collapsed="false">
      <c r="A4737" s="119" t="s">
        <v>12759</v>
      </c>
      <c r="B4737" s="91" t="s">
        <v>5035</v>
      </c>
      <c r="C4737" s="91" t="s">
        <v>15047</v>
      </c>
      <c r="D4737" s="91" t="s">
        <v>8766</v>
      </c>
      <c r="E4737" s="91" t="s">
        <v>15048</v>
      </c>
      <c r="F4737" s="91" t="s">
        <v>15049</v>
      </c>
      <c r="H4737" s="91"/>
      <c r="I4737" s="91"/>
      <c r="J4737" s="91"/>
      <c r="K4737" s="91" t="n">
        <v>4700</v>
      </c>
      <c r="L4737" s="91"/>
      <c r="M4737" s="19" t="s">
        <v>15050</v>
      </c>
      <c r="N4737" s="242" t="n">
        <v>43425</v>
      </c>
      <c r="O4737" s="207" t="s">
        <v>15</v>
      </c>
      <c r="P4737" s="91" t="n">
        <v>1</v>
      </c>
      <c r="Q4737" s="15" t="s">
        <v>45</v>
      </c>
    </row>
    <row r="4738" customFormat="false" ht="82.05" hidden="false" customHeight="false" outlineLevel="0" collapsed="false">
      <c r="A4738" s="119" t="s">
        <v>12764</v>
      </c>
      <c r="B4738" s="91" t="s">
        <v>1016</v>
      </c>
      <c r="C4738" s="91" t="s">
        <v>15051</v>
      </c>
      <c r="D4738" s="91" t="s">
        <v>53</v>
      </c>
      <c r="E4738" s="91" t="s">
        <v>15052</v>
      </c>
      <c r="F4738" s="91" t="s">
        <v>15053</v>
      </c>
      <c r="G4738" s="91"/>
      <c r="H4738" s="91"/>
      <c r="I4738" s="91"/>
      <c r="J4738" s="91"/>
      <c r="K4738" s="91" t="n">
        <v>4050</v>
      </c>
      <c r="L4738" s="91"/>
      <c r="M4738" s="91" t="s">
        <v>15054</v>
      </c>
      <c r="N4738" s="242" t="n">
        <v>43424</v>
      </c>
      <c r="O4738" s="207" t="s">
        <v>15</v>
      </c>
      <c r="P4738" s="91" t="n">
        <v>1</v>
      </c>
      <c r="Q4738" s="15" t="s">
        <v>45</v>
      </c>
    </row>
    <row r="4739" customFormat="false" ht="28.35" hidden="false" customHeight="false" outlineLevel="0" collapsed="false">
      <c r="A4739" s="24" t="s">
        <v>9654</v>
      </c>
      <c r="B4739" s="91" t="s">
        <v>13414</v>
      </c>
      <c r="C4739" s="24" t="s">
        <v>15055</v>
      </c>
      <c r="D4739" s="91" t="s">
        <v>6490</v>
      </c>
      <c r="E4739" s="91" t="s">
        <v>15056</v>
      </c>
      <c r="F4739" s="91" t="s">
        <v>15057</v>
      </c>
      <c r="G4739" s="91" t="n">
        <v>1400</v>
      </c>
      <c r="H4739" s="91"/>
      <c r="I4739" s="91"/>
      <c r="J4739" s="91"/>
      <c r="K4739" s="91"/>
      <c r="L4739" s="100"/>
      <c r="M4739" s="24" t="s">
        <v>9654</v>
      </c>
      <c r="N4739" s="242" t="n">
        <v>43424</v>
      </c>
      <c r="O4739" s="207" t="s">
        <v>15</v>
      </c>
      <c r="P4739" s="91" t="n">
        <v>1</v>
      </c>
      <c r="Q4739" s="15" t="s">
        <v>45</v>
      </c>
    </row>
    <row r="4740" customFormat="false" ht="28.35" hidden="false" customHeight="false" outlineLevel="0" collapsed="false">
      <c r="A4740" s="133" t="s">
        <v>3427</v>
      </c>
      <c r="B4740" s="95" t="s">
        <v>602</v>
      </c>
      <c r="C4740" s="95" t="s">
        <v>15058</v>
      </c>
      <c r="D4740" s="95" t="s">
        <v>11567</v>
      </c>
      <c r="E4740" s="95" t="s">
        <v>15059</v>
      </c>
      <c r="F4740" s="95" t="s">
        <v>15060</v>
      </c>
      <c r="G4740" s="95" t="s">
        <v>328</v>
      </c>
      <c r="H4740" s="95"/>
      <c r="I4740" s="95"/>
      <c r="J4740" s="95"/>
      <c r="K4740" s="95"/>
      <c r="L4740" s="95"/>
      <c r="M4740" s="95" t="s">
        <v>15061</v>
      </c>
      <c r="N4740" s="816" t="n">
        <v>43426</v>
      </c>
      <c r="O4740" s="442" t="s">
        <v>15</v>
      </c>
      <c r="P4740" s="91" t="n">
        <v>1</v>
      </c>
      <c r="Q4740" s="15" t="s">
        <v>45</v>
      </c>
    </row>
    <row r="4741" customFormat="false" ht="82.05" hidden="false" customHeight="false" outlineLevel="0" collapsed="false">
      <c r="A4741" s="119" t="s">
        <v>5137</v>
      </c>
      <c r="B4741" s="242" t="n">
        <v>43451</v>
      </c>
      <c r="C4741" s="91" t="s">
        <v>15062</v>
      </c>
      <c r="D4741" s="91" t="s">
        <v>53</v>
      </c>
      <c r="E4741" s="91" t="s">
        <v>15063</v>
      </c>
      <c r="F4741" s="91" t="s">
        <v>13680</v>
      </c>
      <c r="G4741" s="91" t="s">
        <v>564</v>
      </c>
      <c r="H4741" s="91"/>
      <c r="I4741" s="91"/>
      <c r="J4741" s="91"/>
      <c r="K4741" s="91"/>
      <c r="L4741" s="91"/>
      <c r="M4741" s="91"/>
      <c r="N4741" s="91"/>
      <c r="O4741" s="879" t="s">
        <v>15064</v>
      </c>
      <c r="P4741" s="91" t="n">
        <v>1</v>
      </c>
      <c r="Q4741" s="15" t="s">
        <v>45</v>
      </c>
    </row>
    <row r="4742" customFormat="false" ht="23.1" hidden="false" customHeight="false" outlineLevel="0" collapsed="false">
      <c r="A4742" s="875" t="s">
        <v>15065</v>
      </c>
      <c r="B4742" s="242" t="n">
        <v>43388</v>
      </c>
      <c r="C4742" s="91" t="s">
        <v>14932</v>
      </c>
      <c r="D4742" s="91" t="s">
        <v>11567</v>
      </c>
      <c r="E4742" s="876" t="s">
        <v>15066</v>
      </c>
      <c r="F4742" s="91" t="s">
        <v>15012</v>
      </c>
      <c r="G4742" s="91"/>
      <c r="H4742" s="91" t="n">
        <v>11400</v>
      </c>
      <c r="I4742" s="91"/>
      <c r="J4742" s="91"/>
      <c r="K4742" s="91"/>
      <c r="L4742" s="91"/>
      <c r="M4742" s="19" t="s">
        <v>15067</v>
      </c>
      <c r="N4742" s="242" t="n">
        <v>43431</v>
      </c>
      <c r="O4742" s="207" t="s">
        <v>15014</v>
      </c>
      <c r="P4742" s="91" t="n">
        <v>1</v>
      </c>
      <c r="Q4742" s="15" t="s">
        <v>45</v>
      </c>
    </row>
    <row r="4743" customFormat="false" ht="23.1" hidden="false" customHeight="false" outlineLevel="0" collapsed="false">
      <c r="A4743" s="24" t="s">
        <v>15068</v>
      </c>
      <c r="B4743" s="24" t="s">
        <v>15068</v>
      </c>
      <c r="C4743" s="24" t="s">
        <v>15068</v>
      </c>
      <c r="D4743" s="91" t="s">
        <v>476</v>
      </c>
      <c r="E4743" s="91" t="s">
        <v>15068</v>
      </c>
      <c r="F4743" s="24" t="s">
        <v>15068</v>
      </c>
      <c r="G4743" s="91"/>
      <c r="H4743" s="91" t="n">
        <v>11080</v>
      </c>
      <c r="I4743" s="91"/>
      <c r="J4743" s="91"/>
      <c r="K4743" s="91"/>
      <c r="L4743" s="100"/>
      <c r="M4743" s="880" t="s">
        <v>15069</v>
      </c>
      <c r="N4743" s="91"/>
      <c r="O4743" s="207" t="s">
        <v>14880</v>
      </c>
      <c r="P4743" s="91" t="n">
        <v>1</v>
      </c>
      <c r="Q4743" s="15" t="s">
        <v>45</v>
      </c>
    </row>
    <row r="4744" customFormat="false" ht="66.4" hidden="false" customHeight="false" outlineLevel="0" collapsed="false">
      <c r="A4744" s="429" t="s">
        <v>3024</v>
      </c>
      <c r="B4744" s="91" t="s">
        <v>8797</v>
      </c>
      <c r="C4744" s="91" t="s">
        <v>15070</v>
      </c>
      <c r="D4744" s="91" t="s">
        <v>11567</v>
      </c>
      <c r="E4744" s="91" t="s">
        <v>15071</v>
      </c>
      <c r="F4744" s="91" t="s">
        <v>12920</v>
      </c>
      <c r="G4744" s="91" t="n">
        <v>4700</v>
      </c>
      <c r="H4744" s="91"/>
      <c r="I4744" s="91"/>
      <c r="J4744" s="91"/>
      <c r="K4744" s="91"/>
      <c r="L4744" s="91"/>
      <c r="M4744" s="19" t="s">
        <v>15072</v>
      </c>
      <c r="N4744" s="99" t="n">
        <v>43435</v>
      </c>
      <c r="O4744" s="207" t="s">
        <v>15073</v>
      </c>
      <c r="P4744" s="91" t="n">
        <v>1</v>
      </c>
      <c r="Q4744" s="15" t="s">
        <v>45</v>
      </c>
    </row>
    <row r="4745" customFormat="false" ht="79.85" hidden="false" customHeight="false" outlineLevel="0" collapsed="false">
      <c r="A4745" s="3" t="s">
        <v>34</v>
      </c>
      <c r="B4745" s="59" t="s">
        <v>1</v>
      </c>
      <c r="C4745" s="4" t="s">
        <v>35</v>
      </c>
      <c r="D4745" s="4" t="s">
        <v>3</v>
      </c>
      <c r="E4745" s="4" t="s">
        <v>1021</v>
      </c>
      <c r="F4745" s="5" t="s">
        <v>10096</v>
      </c>
      <c r="G4745" s="4" t="s">
        <v>38</v>
      </c>
      <c r="H4745" s="6" t="s">
        <v>39</v>
      </c>
      <c r="I4745" s="6"/>
      <c r="J4745" s="6"/>
      <c r="K4745" s="6" t="s">
        <v>40</v>
      </c>
      <c r="L4745" s="6"/>
      <c r="M4745" s="6" t="s">
        <v>41</v>
      </c>
      <c r="N4745" s="6" t="s">
        <v>42</v>
      </c>
      <c r="O4745" s="370" t="s">
        <v>43</v>
      </c>
      <c r="P4745" s="91"/>
      <c r="Q4745" s="15" t="s">
        <v>45</v>
      </c>
    </row>
    <row r="4746" customFormat="false" ht="15" hidden="false" customHeight="false" outlineLevel="0" collapsed="false">
      <c r="A4746" s="105" t="n">
        <v>43424</v>
      </c>
      <c r="B4746" s="777" t="s">
        <v>260</v>
      </c>
      <c r="C4746" s="84"/>
      <c r="D4746" s="84"/>
      <c r="E4746" s="820"/>
      <c r="F4746" s="821" t="n">
        <f aca="false">G4746+H4746+K4746</f>
        <v>41800</v>
      </c>
      <c r="G4746" s="822" t="n">
        <f aca="false">SUM(G4747:G4776)</f>
        <v>33800</v>
      </c>
      <c r="H4746" s="823" t="n">
        <f aca="false">SUM(H4747:H4776)</f>
        <v>8000</v>
      </c>
      <c r="I4746" s="822"/>
      <c r="J4746" s="822"/>
      <c r="K4746" s="822" t="n">
        <f aca="false">SUM(K4747:K4776)</f>
        <v>0</v>
      </c>
      <c r="L4746" s="822"/>
      <c r="M4746" s="824"/>
      <c r="N4746" s="824"/>
      <c r="O4746" s="21"/>
      <c r="P4746" s="822" t="n">
        <f aca="false">SUM(P4747:P26694)</f>
        <v>1718203918</v>
      </c>
      <c r="Q4746" s="15" t="s">
        <v>45</v>
      </c>
    </row>
    <row r="4747" customFormat="false" ht="23.1" hidden="false" customHeight="false" outlineLevel="0" collapsed="false">
      <c r="A4747" s="429" t="s">
        <v>1810</v>
      </c>
      <c r="B4747" s="91" t="s">
        <v>1483</v>
      </c>
      <c r="C4747" s="91" t="s">
        <v>15074</v>
      </c>
      <c r="D4747" s="91" t="s">
        <v>8766</v>
      </c>
      <c r="E4747" s="91" t="s">
        <v>15075</v>
      </c>
      <c r="F4747" s="91" t="s">
        <v>15076</v>
      </c>
      <c r="G4747" s="762" t="n">
        <v>2500</v>
      </c>
      <c r="H4747" s="91"/>
      <c r="I4747" s="91"/>
      <c r="J4747" s="91"/>
      <c r="K4747" s="91"/>
      <c r="L4747" s="91"/>
      <c r="M4747" s="19" t="s">
        <v>15077</v>
      </c>
      <c r="N4747" s="242" t="n">
        <v>43427</v>
      </c>
      <c r="O4747" s="207" t="s">
        <v>15</v>
      </c>
      <c r="P4747" s="91" t="n">
        <v>1</v>
      </c>
      <c r="Q4747" s="15" t="s">
        <v>45</v>
      </c>
    </row>
    <row r="4748" customFormat="false" ht="95.5" hidden="false" customHeight="false" outlineLevel="0" collapsed="false">
      <c r="A4748" s="429" t="s">
        <v>1814</v>
      </c>
      <c r="B4748" s="91" t="s">
        <v>113</v>
      </c>
      <c r="C4748" s="91" t="s">
        <v>15078</v>
      </c>
      <c r="D4748" s="91" t="s">
        <v>53</v>
      </c>
      <c r="E4748" s="91" t="s">
        <v>15079</v>
      </c>
      <c r="F4748" s="91" t="s">
        <v>5574</v>
      </c>
      <c r="G4748" s="762" t="n">
        <v>5000</v>
      </c>
      <c r="H4748" s="91"/>
      <c r="I4748" s="91"/>
      <c r="J4748" s="91"/>
      <c r="K4748" s="91"/>
      <c r="L4748" s="91"/>
      <c r="M4748" s="91" t="s">
        <v>15080</v>
      </c>
      <c r="N4748" s="242" t="n">
        <v>43424</v>
      </c>
      <c r="O4748" s="207" t="s">
        <v>15</v>
      </c>
      <c r="P4748" s="91" t="n">
        <v>1</v>
      </c>
      <c r="Q4748" s="15" t="s">
        <v>45</v>
      </c>
    </row>
    <row r="4749" customFormat="false" ht="28.35" hidden="false" customHeight="false" outlineLevel="0" collapsed="false">
      <c r="A4749" s="429" t="s">
        <v>1819</v>
      </c>
      <c r="B4749" s="91" t="s">
        <v>449</v>
      </c>
      <c r="C4749" s="91" t="s">
        <v>13643</v>
      </c>
      <c r="D4749" s="91" t="s">
        <v>11567</v>
      </c>
      <c r="E4749" s="91" t="s">
        <v>15081</v>
      </c>
      <c r="F4749" s="91" t="s">
        <v>12920</v>
      </c>
      <c r="G4749" s="762" t="n">
        <v>2000</v>
      </c>
      <c r="H4749" s="91"/>
      <c r="I4749" s="91"/>
      <c r="J4749" s="91"/>
      <c r="K4749" s="91"/>
      <c r="L4749" s="91"/>
      <c r="M4749" s="91" t="s">
        <v>15082</v>
      </c>
      <c r="N4749" s="242" t="n">
        <v>43425</v>
      </c>
      <c r="O4749" s="207" t="s">
        <v>15</v>
      </c>
      <c r="P4749" s="91" t="n">
        <v>1</v>
      </c>
      <c r="Q4749" s="15" t="s">
        <v>45</v>
      </c>
    </row>
    <row r="4750" customFormat="false" ht="68.65" hidden="false" customHeight="false" outlineLevel="0" collapsed="false">
      <c r="A4750" s="429" t="s">
        <v>1673</v>
      </c>
      <c r="B4750" s="91" t="s">
        <v>5067</v>
      </c>
      <c r="C4750" s="91" t="s">
        <v>15083</v>
      </c>
      <c r="D4750" s="91" t="s">
        <v>53</v>
      </c>
      <c r="E4750" s="91" t="s">
        <v>15084</v>
      </c>
      <c r="F4750" s="91" t="s">
        <v>13047</v>
      </c>
      <c r="G4750" s="91" t="s">
        <v>949</v>
      </c>
      <c r="H4750" s="91"/>
      <c r="I4750" s="91"/>
      <c r="J4750" s="91"/>
      <c r="K4750" s="91"/>
      <c r="L4750" s="91"/>
      <c r="M4750" s="91"/>
      <c r="N4750" s="91"/>
      <c r="O4750" s="299" t="s">
        <v>15085</v>
      </c>
      <c r="P4750" s="91" t="n">
        <v>1</v>
      </c>
      <c r="Q4750" s="15" t="s">
        <v>45</v>
      </c>
    </row>
    <row r="4751" customFormat="false" ht="73.1" hidden="false" customHeight="false" outlineLevel="0" collapsed="false">
      <c r="A4751" s="429" t="s">
        <v>1678</v>
      </c>
      <c r="B4751" s="99" t="n">
        <v>43142</v>
      </c>
      <c r="C4751" s="451" t="s">
        <v>15086</v>
      </c>
      <c r="D4751" s="91" t="s">
        <v>11567</v>
      </c>
      <c r="E4751" s="91" t="s">
        <v>15087</v>
      </c>
      <c r="F4751" s="91" t="s">
        <v>13047</v>
      </c>
      <c r="G4751" s="91" t="s">
        <v>7815</v>
      </c>
      <c r="H4751" s="91"/>
      <c r="I4751" s="91"/>
      <c r="J4751" s="91"/>
      <c r="K4751" s="91"/>
      <c r="L4751" s="91"/>
      <c r="M4751" s="91"/>
      <c r="N4751" s="91"/>
      <c r="O4751" s="866" t="s">
        <v>15088</v>
      </c>
      <c r="P4751" s="248" t="s">
        <v>14605</v>
      </c>
      <c r="Q4751" s="15" t="s">
        <v>45</v>
      </c>
    </row>
    <row r="4752" customFormat="false" ht="44.75" hidden="false" customHeight="false" outlineLevel="0" collapsed="false">
      <c r="A4752" s="133" t="s">
        <v>1732</v>
      </c>
      <c r="B4752" s="881" t="n">
        <v>0.470138888888889</v>
      </c>
      <c r="C4752" s="95" t="s">
        <v>15089</v>
      </c>
      <c r="D4752" s="95" t="s">
        <v>110</v>
      </c>
      <c r="E4752" s="95" t="s">
        <v>504</v>
      </c>
      <c r="F4752" s="95" t="s">
        <v>48</v>
      </c>
      <c r="G4752" s="95" t="s">
        <v>564</v>
      </c>
      <c r="H4752" s="95"/>
      <c r="I4752" s="95"/>
      <c r="J4752" s="95"/>
      <c r="K4752" s="95"/>
      <c r="L4752" s="391"/>
      <c r="M4752" s="250" t="s">
        <v>15090</v>
      </c>
      <c r="N4752" s="816" t="n">
        <v>43426</v>
      </c>
      <c r="O4752" s="479" t="s">
        <v>15091</v>
      </c>
      <c r="P4752" s="91" t="n">
        <v>1</v>
      </c>
      <c r="Q4752" s="15" t="s">
        <v>45</v>
      </c>
    </row>
    <row r="4753" customFormat="false" ht="82.05" hidden="false" customHeight="false" outlineLevel="0" collapsed="false">
      <c r="A4753" s="133" t="s">
        <v>1833</v>
      </c>
      <c r="B4753" s="841" t="n">
        <v>43231</v>
      </c>
      <c r="C4753" s="95" t="s">
        <v>15092</v>
      </c>
      <c r="D4753" s="95" t="s">
        <v>53</v>
      </c>
      <c r="E4753" s="95" t="s">
        <v>15093</v>
      </c>
      <c r="F4753" s="95" t="s">
        <v>48</v>
      </c>
      <c r="G4753" s="95" t="n">
        <v>4700</v>
      </c>
      <c r="H4753" s="95"/>
      <c r="I4753" s="95"/>
      <c r="J4753" s="95"/>
      <c r="K4753" s="95"/>
      <c r="L4753" s="95"/>
      <c r="M4753" s="95" t="s">
        <v>15094</v>
      </c>
      <c r="N4753" s="816" t="n">
        <v>43427</v>
      </c>
      <c r="O4753" s="276" t="s">
        <v>15095</v>
      </c>
      <c r="P4753" s="297" t="s">
        <v>14605</v>
      </c>
      <c r="Q4753" s="15" t="s">
        <v>45</v>
      </c>
    </row>
    <row r="4754" customFormat="false" ht="28.35" hidden="false" customHeight="false" outlineLevel="0" collapsed="false">
      <c r="A4754" s="429" t="s">
        <v>1839</v>
      </c>
      <c r="B4754" s="91" t="s">
        <v>1875</v>
      </c>
      <c r="C4754" s="91" t="s">
        <v>15096</v>
      </c>
      <c r="D4754" s="91" t="s">
        <v>11567</v>
      </c>
      <c r="E4754" s="91" t="s">
        <v>15097</v>
      </c>
      <c r="F4754" s="91" t="s">
        <v>15098</v>
      </c>
      <c r="G4754" s="91" t="n">
        <v>2100</v>
      </c>
      <c r="H4754" s="91"/>
      <c r="I4754" s="91"/>
      <c r="J4754" s="91"/>
      <c r="K4754" s="91"/>
      <c r="L4754" s="91"/>
      <c r="M4754" s="91" t="s">
        <v>15099</v>
      </c>
      <c r="N4754" s="242" t="n">
        <v>43424</v>
      </c>
      <c r="O4754" s="207" t="s">
        <v>15</v>
      </c>
      <c r="P4754" s="91" t="n">
        <v>1</v>
      </c>
      <c r="Q4754" s="15" t="s">
        <v>45</v>
      </c>
    </row>
    <row r="4755" customFormat="false" ht="83.55" hidden="false" customHeight="false" outlineLevel="0" collapsed="false">
      <c r="A4755" s="429" t="s">
        <v>1746</v>
      </c>
      <c r="B4755" s="91" t="s">
        <v>1252</v>
      </c>
      <c r="C4755" s="451" t="s">
        <v>15100</v>
      </c>
      <c r="D4755" s="91" t="s">
        <v>53</v>
      </c>
      <c r="E4755" s="91" t="s">
        <v>15101</v>
      </c>
      <c r="F4755" s="91" t="s">
        <v>48</v>
      </c>
      <c r="G4755" s="91"/>
      <c r="H4755" s="91"/>
      <c r="I4755" s="91"/>
      <c r="J4755" s="91"/>
      <c r="K4755" s="91"/>
      <c r="L4755" s="91"/>
      <c r="M4755" s="91"/>
      <c r="N4755" s="91"/>
      <c r="O4755" s="882" t="s">
        <v>15102</v>
      </c>
      <c r="P4755" s="91" t="n">
        <v>1</v>
      </c>
      <c r="Q4755" s="15" t="s">
        <v>45</v>
      </c>
    </row>
    <row r="4756" customFormat="false" ht="50.7" hidden="false" customHeight="false" outlineLevel="0" collapsed="false">
      <c r="A4756" s="119" t="s">
        <v>2660</v>
      </c>
      <c r="B4756" s="91" t="s">
        <v>589</v>
      </c>
      <c r="C4756" s="91" t="s">
        <v>15103</v>
      </c>
      <c r="D4756" s="91" t="s">
        <v>1308</v>
      </c>
      <c r="E4756" s="91" t="s">
        <v>15104</v>
      </c>
      <c r="F4756" s="91" t="s">
        <v>15105</v>
      </c>
      <c r="G4756" s="91" t="s">
        <v>8180</v>
      </c>
      <c r="H4756" s="91"/>
      <c r="I4756" s="91"/>
      <c r="J4756" s="91"/>
      <c r="K4756" s="91"/>
      <c r="L4756" s="91"/>
      <c r="M4756" s="91"/>
      <c r="N4756" s="91"/>
      <c r="O4756" s="879" t="s">
        <v>15106</v>
      </c>
      <c r="P4756" s="91" t="n">
        <v>1</v>
      </c>
      <c r="Q4756" s="15" t="s">
        <v>45</v>
      </c>
    </row>
    <row r="4757" customFormat="false" ht="28.35" hidden="false" customHeight="false" outlineLevel="0" collapsed="false">
      <c r="A4757" s="429" t="s">
        <v>1758</v>
      </c>
      <c r="B4757" s="91" t="s">
        <v>753</v>
      </c>
      <c r="C4757" s="91" t="s">
        <v>15107</v>
      </c>
      <c r="D4757" s="91" t="s">
        <v>11567</v>
      </c>
      <c r="E4757" s="91" t="s">
        <v>15108</v>
      </c>
      <c r="F4757" s="91" t="s">
        <v>3584</v>
      </c>
      <c r="G4757" s="91" t="n">
        <v>16000</v>
      </c>
      <c r="H4757" s="91"/>
      <c r="I4757" s="91"/>
      <c r="J4757" s="91"/>
      <c r="K4757" s="91"/>
      <c r="L4757" s="91"/>
      <c r="M4757" s="19" t="s">
        <v>15109</v>
      </c>
      <c r="N4757" s="242" t="n">
        <v>43427</v>
      </c>
      <c r="O4757" s="207" t="s">
        <v>15</v>
      </c>
      <c r="P4757" s="91" t="n">
        <v>1</v>
      </c>
      <c r="Q4757" s="15" t="s">
        <v>45</v>
      </c>
    </row>
    <row r="4758" customFormat="false" ht="41.75" hidden="false" customHeight="false" outlineLevel="0" collapsed="false">
      <c r="A4758" s="119" t="s">
        <v>2668</v>
      </c>
      <c r="B4758" s="91" t="s">
        <v>1258</v>
      </c>
      <c r="C4758" s="91" t="s">
        <v>15110</v>
      </c>
      <c r="D4758" s="91" t="s">
        <v>1308</v>
      </c>
      <c r="E4758" s="91" t="s">
        <v>15111</v>
      </c>
      <c r="F4758" s="91" t="s">
        <v>15112</v>
      </c>
      <c r="G4758" s="91" t="s">
        <v>8180</v>
      </c>
      <c r="H4758" s="91"/>
      <c r="I4758" s="91"/>
      <c r="J4758" s="91"/>
      <c r="K4758" s="91"/>
      <c r="L4758" s="91"/>
      <c r="M4758" s="91"/>
      <c r="N4758" s="91"/>
      <c r="O4758" s="451" t="s">
        <v>15113</v>
      </c>
      <c r="P4758" s="91" t="n">
        <v>1</v>
      </c>
      <c r="Q4758" s="15" t="s">
        <v>45</v>
      </c>
    </row>
    <row r="4759" customFormat="false" ht="28.35" hidden="false" customHeight="false" outlineLevel="0" collapsed="false">
      <c r="A4759" s="429" t="s">
        <v>1765</v>
      </c>
      <c r="B4759" s="91" t="s">
        <v>66</v>
      </c>
      <c r="C4759" s="91" t="s">
        <v>15114</v>
      </c>
      <c r="D4759" s="91" t="s">
        <v>11567</v>
      </c>
      <c r="E4759" s="91" t="s">
        <v>15115</v>
      </c>
      <c r="F4759" s="91" t="s">
        <v>15116</v>
      </c>
      <c r="G4759" s="91"/>
      <c r="H4759" s="91" t="n">
        <v>8000</v>
      </c>
      <c r="I4759" s="91"/>
      <c r="J4759" s="91"/>
      <c r="K4759" s="91"/>
      <c r="L4759" s="91"/>
      <c r="M4759" s="91" t="s">
        <v>15117</v>
      </c>
      <c r="N4759" s="242" t="n">
        <v>43425</v>
      </c>
      <c r="O4759" s="207" t="s">
        <v>15118</v>
      </c>
      <c r="P4759" s="91" t="n">
        <v>1</v>
      </c>
      <c r="Q4759" s="15" t="s">
        <v>45</v>
      </c>
    </row>
    <row r="4760" customFormat="false" ht="28.35" hidden="false" customHeight="false" outlineLevel="0" collapsed="false">
      <c r="A4760" s="429" t="s">
        <v>4300</v>
      </c>
      <c r="B4760" s="91" t="s">
        <v>284</v>
      </c>
      <c r="C4760" s="91" t="s">
        <v>15119</v>
      </c>
      <c r="D4760" s="91" t="s">
        <v>11567</v>
      </c>
      <c r="E4760" s="91" t="s">
        <v>15120</v>
      </c>
      <c r="F4760" s="91" t="s">
        <v>15116</v>
      </c>
      <c r="G4760" s="91" t="s">
        <v>5533</v>
      </c>
      <c r="H4760" s="91"/>
      <c r="I4760" s="91"/>
      <c r="J4760" s="91"/>
      <c r="K4760" s="91"/>
      <c r="L4760" s="91"/>
      <c r="M4760" s="91"/>
      <c r="N4760" s="91"/>
      <c r="O4760" s="451" t="s">
        <v>15121</v>
      </c>
      <c r="P4760" s="91" t="n">
        <v>1</v>
      </c>
      <c r="Q4760" s="15" t="s">
        <v>45</v>
      </c>
    </row>
    <row r="4761" customFormat="false" ht="41.75" hidden="false" customHeight="false" outlineLevel="0" collapsed="false">
      <c r="A4761" s="429" t="s">
        <v>4304</v>
      </c>
      <c r="B4761" s="91" t="s">
        <v>13604</v>
      </c>
      <c r="C4761" s="91" t="s">
        <v>15122</v>
      </c>
      <c r="D4761" s="91" t="s">
        <v>1308</v>
      </c>
      <c r="E4761" s="91" t="s">
        <v>15123</v>
      </c>
      <c r="F4761" s="91"/>
      <c r="G4761" s="91"/>
      <c r="H4761" s="91"/>
      <c r="I4761" s="91"/>
      <c r="J4761" s="91"/>
      <c r="K4761" s="91"/>
      <c r="L4761" s="91"/>
      <c r="M4761" s="91"/>
      <c r="N4761" s="91"/>
      <c r="O4761" s="137" t="s">
        <v>15124</v>
      </c>
      <c r="P4761" s="91" t="n">
        <v>1</v>
      </c>
      <c r="Q4761" s="15" t="s">
        <v>45</v>
      </c>
    </row>
    <row r="4762" customFormat="false" ht="14.9" hidden="false" customHeight="false" outlineLevel="0" collapsed="false">
      <c r="A4762" s="429" t="s">
        <v>4309</v>
      </c>
      <c r="B4762" s="91" t="s">
        <v>141</v>
      </c>
      <c r="C4762" s="91" t="n">
        <v>79269935101</v>
      </c>
      <c r="D4762" s="24" t="s">
        <v>476</v>
      </c>
      <c r="E4762" s="91" t="s">
        <v>15125</v>
      </c>
      <c r="F4762" s="91" t="s">
        <v>8172</v>
      </c>
      <c r="G4762" s="91"/>
      <c r="H4762" s="24" t="s">
        <v>3145</v>
      </c>
      <c r="I4762" s="100"/>
      <c r="J4762" s="100"/>
      <c r="K4762" s="91"/>
      <c r="L4762" s="91"/>
      <c r="M4762" s="91"/>
      <c r="N4762" s="91"/>
      <c r="O4762" s="451" t="s">
        <v>15126</v>
      </c>
      <c r="P4762" s="91" t="n">
        <v>1</v>
      </c>
      <c r="Q4762" s="15" t="s">
        <v>45</v>
      </c>
    </row>
    <row r="4763" customFormat="false" ht="66.4" hidden="false" customHeight="false" outlineLevel="0" collapsed="false">
      <c r="A4763" s="429" t="s">
        <v>1781</v>
      </c>
      <c r="B4763" s="91" t="s">
        <v>146</v>
      </c>
      <c r="C4763" s="91" t="s">
        <v>15127</v>
      </c>
      <c r="D4763" s="91" t="s">
        <v>11567</v>
      </c>
      <c r="E4763" s="91" t="s">
        <v>15128</v>
      </c>
      <c r="F4763" s="91" t="s">
        <v>5574</v>
      </c>
      <c r="G4763" s="91"/>
      <c r="H4763" s="91"/>
      <c r="I4763" s="91"/>
      <c r="J4763" s="91"/>
      <c r="K4763" s="91"/>
      <c r="L4763" s="91"/>
      <c r="M4763" s="91"/>
      <c r="N4763" s="91"/>
      <c r="O4763" s="182" t="s">
        <v>15129</v>
      </c>
      <c r="P4763" s="91" t="n">
        <v>1</v>
      </c>
      <c r="Q4763" s="15" t="s">
        <v>45</v>
      </c>
    </row>
    <row r="4764" customFormat="false" ht="23.1" hidden="false" customHeight="false" outlineLevel="0" collapsed="false">
      <c r="A4764" s="429" t="s">
        <v>1914</v>
      </c>
      <c r="B4764" s="91" t="s">
        <v>15130</v>
      </c>
      <c r="C4764" s="91" t="s">
        <v>15131</v>
      </c>
      <c r="D4764" s="91" t="s">
        <v>11567</v>
      </c>
      <c r="E4764" s="91" t="s">
        <v>15132</v>
      </c>
      <c r="F4764" s="91" t="s">
        <v>15133</v>
      </c>
      <c r="G4764" s="91" t="n">
        <v>1500</v>
      </c>
      <c r="H4764" s="91"/>
      <c r="I4764" s="91"/>
      <c r="J4764" s="91"/>
      <c r="K4764" s="91"/>
      <c r="L4764" s="91"/>
      <c r="M4764" s="19" t="s">
        <v>15134</v>
      </c>
      <c r="N4764" s="242" t="n">
        <v>43425</v>
      </c>
      <c r="O4764" s="207" t="s">
        <v>15</v>
      </c>
      <c r="P4764" s="91" t="n">
        <v>1</v>
      </c>
      <c r="Q4764" s="15" t="s">
        <v>45</v>
      </c>
    </row>
    <row r="4765" customFormat="false" ht="66.4" hidden="false" customHeight="false" outlineLevel="0" collapsed="false">
      <c r="A4765" s="119" t="s">
        <v>15036</v>
      </c>
      <c r="B4765" s="91" t="s">
        <v>7424</v>
      </c>
      <c r="C4765" s="91" t="s">
        <v>15135</v>
      </c>
      <c r="D4765" s="91" t="s">
        <v>11567</v>
      </c>
      <c r="E4765" s="91" t="s">
        <v>15136</v>
      </c>
      <c r="F4765" s="91" t="s">
        <v>15137</v>
      </c>
      <c r="G4765" s="91"/>
      <c r="H4765" s="91"/>
      <c r="I4765" s="91"/>
      <c r="J4765" s="91"/>
      <c r="K4765" s="91" t="s">
        <v>1011</v>
      </c>
      <c r="L4765" s="91"/>
      <c r="M4765" s="91"/>
      <c r="N4765" s="91"/>
      <c r="O4765" s="338" t="s">
        <v>15138</v>
      </c>
      <c r="P4765" s="91" t="n">
        <v>1</v>
      </c>
      <c r="Q4765" s="15" t="s">
        <v>45</v>
      </c>
    </row>
    <row r="4766" customFormat="false" ht="28.35" hidden="false" customHeight="false" outlineLevel="0" collapsed="false">
      <c r="A4766" s="91" t="s">
        <v>15139</v>
      </c>
      <c r="B4766" s="91" t="s">
        <v>15139</v>
      </c>
      <c r="C4766" s="91" t="s">
        <v>15139</v>
      </c>
      <c r="D4766" s="91" t="s">
        <v>1308</v>
      </c>
      <c r="E4766" s="91" t="s">
        <v>15139</v>
      </c>
      <c r="F4766" s="91" t="s">
        <v>15140</v>
      </c>
      <c r="G4766" s="91"/>
      <c r="H4766" s="91" t="s">
        <v>268</v>
      </c>
      <c r="I4766" s="91"/>
      <c r="J4766" s="91"/>
      <c r="K4766" s="91"/>
      <c r="L4766" s="100"/>
      <c r="M4766" s="24" t="s">
        <v>15141</v>
      </c>
      <c r="N4766" s="242" t="n">
        <v>43425</v>
      </c>
      <c r="O4766" s="207" t="s">
        <v>15142</v>
      </c>
      <c r="P4766" s="91" t="n">
        <v>1</v>
      </c>
      <c r="Q4766" s="15" t="s">
        <v>45</v>
      </c>
    </row>
    <row r="4767" customFormat="false" ht="67.15" hidden="false" customHeight="false" outlineLevel="0" collapsed="false">
      <c r="A4767" s="429" t="s">
        <v>4421</v>
      </c>
      <c r="B4767" s="108" t="n">
        <v>0.584027777777778</v>
      </c>
      <c r="C4767" s="91" t="s">
        <v>15143</v>
      </c>
      <c r="D4767" s="91" t="s">
        <v>1308</v>
      </c>
      <c r="E4767" s="91" t="s">
        <v>15144</v>
      </c>
      <c r="F4767" s="91" t="s">
        <v>5255</v>
      </c>
      <c r="G4767" s="91" t="s">
        <v>2808</v>
      </c>
      <c r="H4767" s="91"/>
      <c r="I4767" s="91"/>
      <c r="J4767" s="91"/>
      <c r="K4767" s="91"/>
      <c r="L4767" s="91"/>
      <c r="M4767" s="91"/>
      <c r="N4767" s="91"/>
      <c r="O4767" s="460" t="s">
        <v>15145</v>
      </c>
      <c r="P4767" s="91" t="n">
        <v>1</v>
      </c>
      <c r="Q4767" s="15" t="s">
        <v>45</v>
      </c>
    </row>
    <row r="4768" customFormat="false" ht="67.15" hidden="false" customHeight="false" outlineLevel="0" collapsed="false">
      <c r="A4768" s="429" t="s">
        <v>3012</v>
      </c>
      <c r="B4768" s="91" t="s">
        <v>371</v>
      </c>
      <c r="C4768" s="451" t="s">
        <v>15146</v>
      </c>
      <c r="D4768" s="91" t="s">
        <v>11567</v>
      </c>
      <c r="E4768" s="91"/>
      <c r="F4768" s="91" t="s">
        <v>600</v>
      </c>
      <c r="G4768" s="91"/>
      <c r="H4768" s="91"/>
      <c r="I4768" s="91"/>
      <c r="J4768" s="91"/>
      <c r="K4768" s="91"/>
      <c r="L4768" s="91"/>
      <c r="M4768" s="91"/>
      <c r="N4768" s="91"/>
      <c r="O4768" s="883" t="s">
        <v>15147</v>
      </c>
      <c r="P4768" s="91" t="n">
        <v>1</v>
      </c>
      <c r="Q4768" s="15" t="s">
        <v>45</v>
      </c>
    </row>
    <row r="4769" customFormat="false" ht="122.35" hidden="false" customHeight="false" outlineLevel="0" collapsed="false">
      <c r="A4769" s="429" t="s">
        <v>1798</v>
      </c>
      <c r="B4769" s="91" t="s">
        <v>810</v>
      </c>
      <c r="C4769" s="451" t="s">
        <v>15148</v>
      </c>
      <c r="D4769" s="91" t="s">
        <v>53</v>
      </c>
      <c r="E4769" s="91" t="s">
        <v>15149</v>
      </c>
      <c r="F4769" s="91" t="s">
        <v>15150</v>
      </c>
      <c r="G4769" s="91" t="s">
        <v>944</v>
      </c>
      <c r="H4769" s="91"/>
      <c r="I4769" s="91"/>
      <c r="J4769" s="91"/>
      <c r="K4769" s="91"/>
      <c r="L4769" s="91"/>
      <c r="M4769" s="91" t="s">
        <v>15151</v>
      </c>
      <c r="N4769" s="242" t="n">
        <v>43424</v>
      </c>
      <c r="O4769" s="460" t="s">
        <v>15152</v>
      </c>
      <c r="P4769" s="91" t="n">
        <v>1</v>
      </c>
      <c r="Q4769" s="15" t="s">
        <v>45</v>
      </c>
    </row>
    <row r="4770" customFormat="false" ht="50.7" hidden="false" customHeight="false" outlineLevel="0" collapsed="false">
      <c r="A4770" s="429" t="s">
        <v>1801</v>
      </c>
      <c r="B4770" s="91" t="s">
        <v>83</v>
      </c>
      <c r="C4770" s="451" t="s">
        <v>15153</v>
      </c>
      <c r="D4770" s="91" t="s">
        <v>53</v>
      </c>
      <c r="E4770" s="91" t="s">
        <v>600</v>
      </c>
      <c r="F4770" s="91" t="s">
        <v>600</v>
      </c>
      <c r="G4770" s="91"/>
      <c r="H4770" s="91"/>
      <c r="I4770" s="91"/>
      <c r="J4770" s="91"/>
      <c r="K4770" s="91"/>
      <c r="L4770" s="91"/>
      <c r="M4770" s="91"/>
      <c r="N4770" s="91"/>
      <c r="O4770" s="882" t="s">
        <v>15154</v>
      </c>
      <c r="P4770" s="91" t="n">
        <v>1</v>
      </c>
      <c r="Q4770" s="15" t="s">
        <v>45</v>
      </c>
    </row>
    <row r="4771" customFormat="false" ht="152.95" hidden="false" customHeight="false" outlineLevel="0" collapsed="false">
      <c r="A4771" s="119" t="s">
        <v>3021</v>
      </c>
      <c r="B4771" s="91" t="s">
        <v>78</v>
      </c>
      <c r="C4771" s="451" t="s">
        <v>15155</v>
      </c>
      <c r="D4771" s="91" t="s">
        <v>53</v>
      </c>
      <c r="E4771" s="91" t="s">
        <v>15156</v>
      </c>
      <c r="F4771" s="99" t="n">
        <v>43322</v>
      </c>
      <c r="G4771" s="91"/>
      <c r="H4771" s="91"/>
      <c r="I4771" s="91"/>
      <c r="J4771" s="91"/>
      <c r="K4771" s="91"/>
      <c r="L4771" s="91"/>
      <c r="M4771" s="91"/>
      <c r="N4771" s="91"/>
      <c r="O4771" s="206" t="s">
        <v>15157</v>
      </c>
      <c r="P4771" s="91" t="n">
        <v>1</v>
      </c>
      <c r="Q4771" s="15" t="s">
        <v>45</v>
      </c>
    </row>
    <row r="4772" customFormat="false" ht="66.4" hidden="false" customHeight="false" outlineLevel="0" collapsed="false">
      <c r="A4772" s="119" t="s">
        <v>5137</v>
      </c>
      <c r="B4772" s="91" t="s">
        <v>149</v>
      </c>
      <c r="C4772" s="451" t="s">
        <v>15158</v>
      </c>
      <c r="D4772" s="91" t="s">
        <v>53</v>
      </c>
      <c r="E4772" s="91" t="s">
        <v>15159</v>
      </c>
      <c r="F4772" s="91"/>
      <c r="G4772" s="91"/>
      <c r="H4772" s="91"/>
      <c r="I4772" s="91"/>
      <c r="J4772" s="91"/>
      <c r="K4772" s="91"/>
      <c r="L4772" s="91"/>
      <c r="M4772" s="91"/>
      <c r="N4772" s="91"/>
      <c r="O4772" s="206" t="s">
        <v>15160</v>
      </c>
      <c r="P4772" s="91" t="n">
        <v>1</v>
      </c>
      <c r="Q4772" s="15" t="s">
        <v>45</v>
      </c>
    </row>
    <row r="4773" customFormat="false" ht="95.5" hidden="false" customHeight="false" outlineLevel="0" collapsed="false">
      <c r="A4773" s="429" t="s">
        <v>3028</v>
      </c>
      <c r="B4773" s="242" t="n">
        <v>43390</v>
      </c>
      <c r="C4773" s="91" t="s">
        <v>15161</v>
      </c>
      <c r="D4773" s="91" t="s">
        <v>53</v>
      </c>
      <c r="E4773" s="91" t="s">
        <v>15162</v>
      </c>
      <c r="F4773" s="91" t="s">
        <v>15163</v>
      </c>
      <c r="G4773" s="91"/>
      <c r="H4773" s="91"/>
      <c r="I4773" s="91"/>
      <c r="J4773" s="91"/>
      <c r="K4773" s="91"/>
      <c r="L4773" s="91"/>
      <c r="M4773" s="91"/>
      <c r="N4773" s="91"/>
      <c r="O4773" s="338" t="s">
        <v>15164</v>
      </c>
      <c r="P4773" s="91" t="n">
        <v>1</v>
      </c>
      <c r="Q4773" s="15" t="s">
        <v>45</v>
      </c>
    </row>
    <row r="4774" customFormat="false" ht="28.35" hidden="false" customHeight="false" outlineLevel="0" collapsed="false">
      <c r="A4774" s="884" t="s">
        <v>15165</v>
      </c>
      <c r="B4774" s="91" t="s">
        <v>2669</v>
      </c>
      <c r="C4774" s="91" t="s">
        <v>15166</v>
      </c>
      <c r="D4774" s="91" t="s">
        <v>1308</v>
      </c>
      <c r="E4774" s="91" t="s">
        <v>15167</v>
      </c>
      <c r="F4774" s="91" t="s">
        <v>3434</v>
      </c>
      <c r="G4774" s="91" t="s">
        <v>282</v>
      </c>
      <c r="H4774" s="91"/>
      <c r="I4774" s="91"/>
      <c r="J4774" s="91"/>
      <c r="K4774" s="91"/>
      <c r="L4774" s="91"/>
      <c r="M4774" s="91"/>
      <c r="N4774" s="91"/>
      <c r="O4774" s="336" t="s">
        <v>14472</v>
      </c>
      <c r="P4774" s="91" t="n">
        <v>1</v>
      </c>
      <c r="Q4774" s="15" t="s">
        <v>45</v>
      </c>
    </row>
    <row r="4775" customFormat="false" ht="174.6" hidden="false" customHeight="false" outlineLevel="0" collapsed="false">
      <c r="A4775" s="429" t="s">
        <v>3037</v>
      </c>
      <c r="B4775" s="91" t="s">
        <v>11426</v>
      </c>
      <c r="C4775" s="91" t="s">
        <v>15168</v>
      </c>
      <c r="D4775" s="91" t="s">
        <v>53</v>
      </c>
      <c r="E4775" s="91" t="s">
        <v>15169</v>
      </c>
      <c r="F4775" s="100" t="s">
        <v>15170</v>
      </c>
      <c r="G4775" s="91"/>
      <c r="H4775" s="91"/>
      <c r="I4775" s="91"/>
      <c r="J4775" s="91"/>
      <c r="K4775" s="91"/>
      <c r="L4775" s="91"/>
      <c r="M4775" s="91"/>
      <c r="N4775" s="91"/>
      <c r="O4775" s="206" t="s">
        <v>15171</v>
      </c>
      <c r="P4775" s="91" t="n">
        <v>1</v>
      </c>
      <c r="Q4775" s="15" t="s">
        <v>45</v>
      </c>
    </row>
    <row r="4776" customFormat="false" ht="14.9" hidden="false" customHeight="false" outlineLevel="0" collapsed="false">
      <c r="A4776" s="884" t="s">
        <v>15172</v>
      </c>
      <c r="B4776" s="91" t="s">
        <v>15173</v>
      </c>
      <c r="C4776" s="91" t="s">
        <v>15174</v>
      </c>
      <c r="D4776" s="91" t="s">
        <v>1308</v>
      </c>
      <c r="E4776" s="91" t="s">
        <v>15175</v>
      </c>
      <c r="F4776" s="91" t="s">
        <v>3434</v>
      </c>
      <c r="G4776" s="91" t="s">
        <v>8180</v>
      </c>
      <c r="H4776" s="91"/>
      <c r="I4776" s="91"/>
      <c r="J4776" s="91"/>
      <c r="K4776" s="91"/>
      <c r="L4776" s="91"/>
      <c r="M4776" s="91"/>
      <c r="N4776" s="91"/>
      <c r="O4776" s="451" t="s">
        <v>15176</v>
      </c>
      <c r="P4776" s="91" t="n">
        <v>1</v>
      </c>
      <c r="Q4776" s="15" t="s">
        <v>45</v>
      </c>
    </row>
    <row r="4777" customFormat="false" ht="79.85" hidden="false" customHeight="false" outlineLevel="0" collapsed="false">
      <c r="A4777" s="3" t="s">
        <v>34</v>
      </c>
      <c r="B4777" s="59" t="s">
        <v>1</v>
      </c>
      <c r="C4777" s="4" t="s">
        <v>35</v>
      </c>
      <c r="D4777" s="4" t="s">
        <v>3</v>
      </c>
      <c r="E4777" s="4" t="s">
        <v>1021</v>
      </c>
      <c r="F4777" s="5" t="s">
        <v>10096</v>
      </c>
      <c r="G4777" s="4" t="s">
        <v>38</v>
      </c>
      <c r="H4777" s="6" t="s">
        <v>39</v>
      </c>
      <c r="I4777" s="6"/>
      <c r="J4777" s="6"/>
      <c r="K4777" s="6" t="s">
        <v>40</v>
      </c>
      <c r="L4777" s="6"/>
      <c r="M4777" s="6" t="s">
        <v>41</v>
      </c>
      <c r="N4777" s="6" t="s">
        <v>42</v>
      </c>
      <c r="O4777" s="370" t="s">
        <v>43</v>
      </c>
      <c r="P4777" s="91"/>
      <c r="Q4777" s="15" t="s">
        <v>45</v>
      </c>
    </row>
    <row r="4778" customFormat="false" ht="15" hidden="false" customHeight="false" outlineLevel="0" collapsed="false">
      <c r="A4778" s="105" t="n">
        <v>43425</v>
      </c>
      <c r="B4778" s="777" t="s">
        <v>311</v>
      </c>
      <c r="C4778" s="84"/>
      <c r="D4778" s="84"/>
      <c r="E4778" s="820"/>
      <c r="F4778" s="821" t="n">
        <f aca="false">G4778+H4778+K4778</f>
        <v>38502.9</v>
      </c>
      <c r="G4778" s="822" t="n">
        <f aca="false">SUM(G4779:G4799)</f>
        <v>18000</v>
      </c>
      <c r="H4778" s="823" t="n">
        <f aca="false">SUM(H4779:H4799)</f>
        <v>15652.9</v>
      </c>
      <c r="I4778" s="822"/>
      <c r="J4778" s="822"/>
      <c r="K4778" s="822" t="n">
        <f aca="false">SUM(K4779:K4799)</f>
        <v>4850</v>
      </c>
      <c r="L4778" s="822"/>
      <c r="M4778" s="824"/>
      <c r="N4778" s="824"/>
      <c r="O4778" s="21"/>
      <c r="P4778" s="822" t="n">
        <f aca="false">SUM(P4779:P26726)</f>
        <v>859101945</v>
      </c>
      <c r="Q4778" s="15" t="s">
        <v>45</v>
      </c>
    </row>
    <row r="4779" customFormat="false" ht="82.05" hidden="false" customHeight="false" outlineLevel="0" collapsed="false">
      <c r="A4779" s="429" t="s">
        <v>1810</v>
      </c>
      <c r="B4779" s="91" t="s">
        <v>15177</v>
      </c>
      <c r="C4779" s="451" t="s">
        <v>15178</v>
      </c>
      <c r="D4779" s="91" t="s">
        <v>53</v>
      </c>
      <c r="E4779" s="91" t="s">
        <v>15179</v>
      </c>
      <c r="F4779" s="91" t="s">
        <v>48</v>
      </c>
      <c r="G4779" s="91" t="n">
        <v>6100</v>
      </c>
      <c r="H4779" s="91"/>
      <c r="I4779" s="91"/>
      <c r="J4779" s="91"/>
      <c r="K4779" s="91"/>
      <c r="L4779" s="91"/>
      <c r="M4779" s="91" t="s">
        <v>15180</v>
      </c>
      <c r="N4779" s="242" t="n">
        <v>43425</v>
      </c>
      <c r="O4779" s="207" t="s">
        <v>15</v>
      </c>
      <c r="P4779" s="91" t="n">
        <v>1</v>
      </c>
      <c r="Q4779" s="15" t="s">
        <v>45</v>
      </c>
    </row>
    <row r="4780" customFormat="false" ht="29.85" hidden="false" customHeight="false" outlineLevel="0" collapsed="false">
      <c r="A4780" s="884" t="s">
        <v>15181</v>
      </c>
      <c r="B4780" s="91"/>
      <c r="C4780" s="440" t="s">
        <v>15182</v>
      </c>
      <c r="D4780" s="91" t="s">
        <v>1308</v>
      </c>
      <c r="E4780" s="91" t="s">
        <v>15183</v>
      </c>
      <c r="F4780" s="91"/>
      <c r="G4780" s="91"/>
      <c r="H4780" s="91"/>
      <c r="I4780" s="91"/>
      <c r="J4780" s="91"/>
      <c r="K4780" s="91"/>
      <c r="L4780" s="91"/>
      <c r="M4780" s="91"/>
      <c r="N4780" s="91"/>
      <c r="O4780" s="435" t="s">
        <v>15184</v>
      </c>
      <c r="P4780" s="91" t="n">
        <v>1</v>
      </c>
      <c r="Q4780" s="15" t="s">
        <v>45</v>
      </c>
    </row>
    <row r="4781" customFormat="false" ht="55.2" hidden="false" customHeight="false" outlineLevel="0" collapsed="false">
      <c r="A4781" s="91" t="s">
        <v>15185</v>
      </c>
      <c r="B4781" s="91" t="s">
        <v>15186</v>
      </c>
      <c r="C4781" s="91" t="s">
        <v>15187</v>
      </c>
      <c r="D4781" s="91" t="s">
        <v>1308</v>
      </c>
      <c r="E4781" s="91" t="s">
        <v>15188</v>
      </c>
      <c r="F4781" s="91" t="s">
        <v>1169</v>
      </c>
      <c r="G4781" s="91" t="n">
        <v>3300</v>
      </c>
      <c r="H4781" s="91"/>
      <c r="I4781" s="91"/>
      <c r="J4781" s="91"/>
      <c r="K4781" s="91"/>
      <c r="L4781" s="100"/>
      <c r="M4781" s="32" t="s">
        <v>15189</v>
      </c>
      <c r="N4781" s="242" t="n">
        <v>43428</v>
      </c>
      <c r="O4781" s="207" t="s">
        <v>15</v>
      </c>
      <c r="P4781" s="91" t="n">
        <v>1</v>
      </c>
      <c r="Q4781" s="15" t="s">
        <v>45</v>
      </c>
    </row>
    <row r="4782" customFormat="false" ht="50.7" hidden="false" customHeight="false" outlineLevel="0" collapsed="false">
      <c r="A4782" s="429" t="s">
        <v>1819</v>
      </c>
      <c r="B4782" s="108" t="n">
        <v>0.416666666666667</v>
      </c>
      <c r="C4782" s="349" t="s">
        <v>15190</v>
      </c>
      <c r="D4782" s="91" t="s">
        <v>11567</v>
      </c>
      <c r="E4782" s="91" t="s">
        <v>15191</v>
      </c>
      <c r="F4782" s="91" t="s">
        <v>15192</v>
      </c>
      <c r="G4782" s="91" t="s">
        <v>949</v>
      </c>
      <c r="H4782" s="91"/>
      <c r="I4782" s="91"/>
      <c r="J4782" s="91"/>
      <c r="K4782" s="91"/>
      <c r="L4782" s="91"/>
      <c r="M4782" s="91"/>
      <c r="N4782" s="91"/>
      <c r="O4782" s="460" t="s">
        <v>15193</v>
      </c>
      <c r="P4782" s="91" t="n">
        <v>1</v>
      </c>
      <c r="Q4782" s="15" t="s">
        <v>45</v>
      </c>
    </row>
    <row r="4783" customFormat="false" ht="28.35" hidden="false" customHeight="false" outlineLevel="0" collapsed="false">
      <c r="A4783" s="429" t="s">
        <v>1673</v>
      </c>
      <c r="B4783" s="99" t="n">
        <v>43322</v>
      </c>
      <c r="C4783" s="91" t="s">
        <v>15194</v>
      </c>
      <c r="D4783" s="91" t="s">
        <v>11567</v>
      </c>
      <c r="E4783" s="91" t="s">
        <v>15195</v>
      </c>
      <c r="F4783" s="91" t="s">
        <v>11868</v>
      </c>
      <c r="G4783" s="91" t="n">
        <v>4100</v>
      </c>
      <c r="H4783" s="91"/>
      <c r="I4783" s="91"/>
      <c r="J4783" s="91"/>
      <c r="K4783" s="91"/>
      <c r="L4783" s="91"/>
      <c r="M4783" s="19" t="s">
        <v>15196</v>
      </c>
      <c r="N4783" s="242" t="n">
        <v>43426</v>
      </c>
      <c r="O4783" s="207" t="s">
        <v>15</v>
      </c>
      <c r="P4783" s="91" t="n">
        <v>1</v>
      </c>
      <c r="Q4783" s="15" t="s">
        <v>45</v>
      </c>
    </row>
    <row r="4784" customFormat="false" ht="41.75" hidden="false" customHeight="false" outlineLevel="0" collapsed="false">
      <c r="A4784" s="91" t="s">
        <v>15197</v>
      </c>
      <c r="B4784" s="91" t="s">
        <v>1483</v>
      </c>
      <c r="C4784" s="91" t="s">
        <v>15197</v>
      </c>
      <c r="D4784" s="91" t="s">
        <v>1308</v>
      </c>
      <c r="E4784" s="91" t="s">
        <v>15197</v>
      </c>
      <c r="F4784" s="91" t="s">
        <v>15198</v>
      </c>
      <c r="G4784" s="91" t="n">
        <v>3000</v>
      </c>
      <c r="H4784" s="91"/>
      <c r="I4784" s="91"/>
      <c r="J4784" s="91"/>
      <c r="K4784" s="91"/>
      <c r="L4784" s="91"/>
      <c r="M4784" s="91" t="s">
        <v>9850</v>
      </c>
      <c r="N4784" s="91"/>
      <c r="O4784" s="207" t="s">
        <v>15</v>
      </c>
      <c r="P4784" s="91" t="n">
        <v>1</v>
      </c>
      <c r="Q4784" s="15" t="s">
        <v>45</v>
      </c>
    </row>
    <row r="4785" customFormat="false" ht="174.6" hidden="false" customHeight="false" outlineLevel="0" collapsed="false">
      <c r="A4785" s="429" t="s">
        <v>1678</v>
      </c>
      <c r="B4785" s="91" t="s">
        <v>453</v>
      </c>
      <c r="C4785" s="451" t="s">
        <v>15199</v>
      </c>
      <c r="D4785" s="91" t="s">
        <v>68</v>
      </c>
      <c r="E4785" s="91" t="s">
        <v>15200</v>
      </c>
      <c r="F4785" s="91" t="s">
        <v>937</v>
      </c>
      <c r="G4785" s="91"/>
      <c r="H4785" s="91"/>
      <c r="I4785" s="91"/>
      <c r="J4785" s="91"/>
      <c r="K4785" s="91"/>
      <c r="L4785" s="91"/>
      <c r="M4785" s="91"/>
      <c r="N4785" s="91"/>
      <c r="O4785" s="206" t="s">
        <v>15201</v>
      </c>
      <c r="P4785" s="91" t="n">
        <v>1</v>
      </c>
      <c r="Q4785" s="15" t="s">
        <v>45</v>
      </c>
    </row>
    <row r="4786" customFormat="false" ht="55.2" hidden="false" customHeight="false" outlineLevel="0" collapsed="false">
      <c r="A4786" s="884" t="s">
        <v>15202</v>
      </c>
      <c r="B4786" s="91" t="s">
        <v>113</v>
      </c>
      <c r="C4786" s="451" t="s">
        <v>15203</v>
      </c>
      <c r="D4786" s="91" t="s">
        <v>11567</v>
      </c>
      <c r="E4786" s="91" t="s">
        <v>15204</v>
      </c>
      <c r="F4786" s="91"/>
      <c r="G4786" s="91"/>
      <c r="H4786" s="91"/>
      <c r="I4786" s="91"/>
      <c r="J4786" s="91"/>
      <c r="K4786" s="91"/>
      <c r="L4786" s="91"/>
      <c r="M4786" s="91"/>
      <c r="N4786" s="91"/>
      <c r="O4786" s="460" t="s">
        <v>14301</v>
      </c>
      <c r="P4786" s="91" t="n">
        <v>1</v>
      </c>
      <c r="Q4786" s="15" t="s">
        <v>45</v>
      </c>
    </row>
    <row r="4787" customFormat="false" ht="28.35" hidden="false" customHeight="false" outlineLevel="0" collapsed="false">
      <c r="A4787" s="884" t="s">
        <v>15205</v>
      </c>
      <c r="B4787" s="91" t="s">
        <v>740</v>
      </c>
      <c r="C4787" s="553" t="s">
        <v>15206</v>
      </c>
      <c r="D4787" s="91" t="s">
        <v>11567</v>
      </c>
      <c r="E4787" s="91" t="s">
        <v>15207</v>
      </c>
      <c r="F4787" s="91" t="s">
        <v>102</v>
      </c>
      <c r="G4787" s="91"/>
      <c r="H4787" s="91"/>
      <c r="I4787" s="91"/>
      <c r="J4787" s="91"/>
      <c r="K4787" s="91"/>
      <c r="L4787" s="91"/>
      <c r="M4787" s="91"/>
      <c r="N4787" s="91"/>
      <c r="O4787" s="412" t="s">
        <v>12423</v>
      </c>
      <c r="P4787" s="91" t="n">
        <v>1</v>
      </c>
      <c r="Q4787" s="15" t="s">
        <v>45</v>
      </c>
    </row>
    <row r="4788" customFormat="false" ht="83.55" hidden="false" customHeight="false" outlineLevel="0" collapsed="false">
      <c r="A4788" s="884" t="s">
        <v>4167</v>
      </c>
      <c r="B4788" s="91" t="s">
        <v>457</v>
      </c>
      <c r="C4788" s="91" t="s">
        <v>15208</v>
      </c>
      <c r="D4788" s="91" t="s">
        <v>53</v>
      </c>
      <c r="E4788" s="91" t="s">
        <v>15209</v>
      </c>
      <c r="F4788" s="91" t="s">
        <v>15210</v>
      </c>
      <c r="G4788" s="91"/>
      <c r="H4788" s="91"/>
      <c r="I4788" s="91"/>
      <c r="J4788" s="91"/>
      <c r="K4788" s="91"/>
      <c r="L4788" s="91"/>
      <c r="M4788" s="91"/>
      <c r="N4788" s="91"/>
      <c r="O4788" s="460" t="s">
        <v>15211</v>
      </c>
      <c r="P4788" s="91" t="n">
        <v>1</v>
      </c>
      <c r="Q4788" s="15" t="s">
        <v>45</v>
      </c>
    </row>
    <row r="4789" customFormat="false" ht="122.35" hidden="false" customHeight="false" outlineLevel="0" collapsed="false">
      <c r="A4789" s="884" t="s">
        <v>15212</v>
      </c>
      <c r="B4789" s="99" t="n">
        <v>43231</v>
      </c>
      <c r="C4789" s="91" t="s">
        <v>15213</v>
      </c>
      <c r="D4789" s="91" t="s">
        <v>53</v>
      </c>
      <c r="E4789" s="91" t="s">
        <v>15214</v>
      </c>
      <c r="F4789" s="91" t="s">
        <v>15215</v>
      </c>
      <c r="G4789" s="91"/>
      <c r="H4789" s="91" t="s">
        <v>788</v>
      </c>
      <c r="I4789" s="91"/>
      <c r="J4789" s="91"/>
      <c r="K4789" s="91"/>
      <c r="L4789" s="91"/>
      <c r="M4789" s="91" t="s">
        <v>15216</v>
      </c>
      <c r="N4789" s="242" t="n">
        <v>43428</v>
      </c>
      <c r="O4789" s="623" t="s">
        <v>15217</v>
      </c>
      <c r="P4789" s="91" t="n">
        <v>1</v>
      </c>
      <c r="Q4789" s="15" t="s">
        <v>45</v>
      </c>
    </row>
    <row r="4790" customFormat="false" ht="28.35" hidden="false" customHeight="false" outlineLevel="0" collapsed="false">
      <c r="A4790" s="429" t="s">
        <v>1696</v>
      </c>
      <c r="B4790" s="242" t="n">
        <v>43445</v>
      </c>
      <c r="C4790" s="91" t="s">
        <v>15218</v>
      </c>
      <c r="D4790" s="91" t="s">
        <v>11567</v>
      </c>
      <c r="E4790" s="91" t="s">
        <v>15219</v>
      </c>
      <c r="F4790" s="91" t="s">
        <v>1169</v>
      </c>
      <c r="G4790" s="91" t="n">
        <v>1500</v>
      </c>
      <c r="H4790" s="91"/>
      <c r="I4790" s="91"/>
      <c r="J4790" s="91"/>
      <c r="K4790" s="91"/>
      <c r="L4790" s="91"/>
      <c r="M4790" s="19" t="s">
        <v>15220</v>
      </c>
      <c r="N4790" s="242" t="n">
        <v>43426</v>
      </c>
      <c r="O4790" s="207" t="s">
        <v>15</v>
      </c>
      <c r="P4790" s="91" t="n">
        <v>1</v>
      </c>
      <c r="Q4790" s="15" t="s">
        <v>45</v>
      </c>
    </row>
    <row r="4791" customFormat="false" ht="100.7" hidden="false" customHeight="false" outlineLevel="0" collapsed="false">
      <c r="A4791" s="429" t="s">
        <v>1758</v>
      </c>
      <c r="B4791" s="108" t="n">
        <v>0.484027777777778</v>
      </c>
      <c r="C4791" s="91" t="s">
        <v>15221</v>
      </c>
      <c r="D4791" s="91" t="s">
        <v>110</v>
      </c>
      <c r="E4791" s="91" t="s">
        <v>15222</v>
      </c>
      <c r="F4791" s="91" t="s">
        <v>15223</v>
      </c>
      <c r="G4791" s="91"/>
      <c r="H4791" s="91"/>
      <c r="I4791" s="91"/>
      <c r="J4791" s="91"/>
      <c r="K4791" s="91"/>
      <c r="L4791" s="91"/>
      <c r="M4791" s="91"/>
      <c r="N4791" s="91"/>
      <c r="O4791" s="571" t="s">
        <v>15224</v>
      </c>
      <c r="P4791" s="91" t="n">
        <v>1</v>
      </c>
      <c r="Q4791" s="15" t="s">
        <v>45</v>
      </c>
    </row>
    <row r="4792" customFormat="false" ht="68.65" hidden="false" customHeight="false" outlineLevel="0" collapsed="false">
      <c r="A4792" s="884" t="s">
        <v>15225</v>
      </c>
      <c r="B4792" s="91" t="s">
        <v>1175</v>
      </c>
      <c r="C4792" s="91" t="s">
        <v>15226</v>
      </c>
      <c r="D4792" s="91" t="s">
        <v>53</v>
      </c>
      <c r="E4792" s="91" t="s">
        <v>15227</v>
      </c>
      <c r="F4792" s="91" t="s">
        <v>48</v>
      </c>
      <c r="G4792" s="91"/>
      <c r="H4792" s="91"/>
      <c r="I4792" s="91"/>
      <c r="J4792" s="91"/>
      <c r="K4792" s="91" t="n">
        <v>2700</v>
      </c>
      <c r="L4792" s="91"/>
      <c r="M4792" s="91" t="s">
        <v>15228</v>
      </c>
      <c r="N4792" s="242" t="n">
        <v>43425</v>
      </c>
      <c r="O4792" s="207" t="s">
        <v>15</v>
      </c>
      <c r="P4792" s="91" t="n">
        <v>1</v>
      </c>
      <c r="Q4792" s="15" t="s">
        <v>45</v>
      </c>
    </row>
    <row r="4793" customFormat="false" ht="38.8" hidden="false" customHeight="false" outlineLevel="0" collapsed="false">
      <c r="A4793" s="429" t="s">
        <v>1765</v>
      </c>
      <c r="B4793" s="91" t="s">
        <v>15229</v>
      </c>
      <c r="C4793" s="91" t="s">
        <v>15230</v>
      </c>
      <c r="D4793" s="91" t="s">
        <v>11567</v>
      </c>
      <c r="E4793" s="91" t="s">
        <v>15231</v>
      </c>
      <c r="F4793" s="91" t="s">
        <v>102</v>
      </c>
      <c r="G4793" s="91"/>
      <c r="H4793" s="91" t="s">
        <v>15232</v>
      </c>
      <c r="I4793" s="91"/>
      <c r="J4793" s="91"/>
      <c r="K4793" s="91"/>
      <c r="L4793" s="91"/>
      <c r="M4793" s="91" t="s">
        <v>15233</v>
      </c>
      <c r="N4793" s="91"/>
      <c r="O4793" s="885" t="s">
        <v>15234</v>
      </c>
      <c r="P4793" s="91" t="n">
        <v>1</v>
      </c>
      <c r="Q4793" s="15" t="s">
        <v>45</v>
      </c>
    </row>
    <row r="4794" customFormat="false" ht="122.35" hidden="false" customHeight="false" outlineLevel="0" collapsed="false">
      <c r="A4794" s="429" t="s">
        <v>4300</v>
      </c>
      <c r="B4794" s="91" t="s">
        <v>141</v>
      </c>
      <c r="C4794" s="91" t="s">
        <v>15235</v>
      </c>
      <c r="D4794" s="91" t="s">
        <v>53</v>
      </c>
      <c r="E4794" s="91" t="s">
        <v>15236</v>
      </c>
      <c r="F4794" s="91" t="s">
        <v>15237</v>
      </c>
      <c r="G4794" s="91"/>
      <c r="H4794" s="91" t="n">
        <v>5500</v>
      </c>
      <c r="I4794" s="91"/>
      <c r="J4794" s="91"/>
      <c r="K4794" s="91"/>
      <c r="L4794" s="91"/>
      <c r="M4794" s="91" t="s">
        <v>15238</v>
      </c>
      <c r="N4794" s="91"/>
      <c r="O4794" s="886" t="s">
        <v>15239</v>
      </c>
      <c r="P4794" s="91" t="n">
        <v>1</v>
      </c>
      <c r="Q4794" s="15" t="s">
        <v>45</v>
      </c>
    </row>
    <row r="4795" customFormat="false" ht="23.1" hidden="false" customHeight="false" outlineLevel="0" collapsed="false">
      <c r="A4795" s="884" t="s">
        <v>15240</v>
      </c>
      <c r="B4795" s="91" t="s">
        <v>2270</v>
      </c>
      <c r="C4795" s="91" t="s">
        <v>15241</v>
      </c>
      <c r="D4795" s="91" t="s">
        <v>11567</v>
      </c>
      <c r="E4795" s="91" t="s">
        <v>15242</v>
      </c>
      <c r="F4795" s="91" t="s">
        <v>15243</v>
      </c>
      <c r="G4795" s="91"/>
      <c r="H4795" s="91"/>
      <c r="I4795" s="91"/>
      <c r="J4795" s="91"/>
      <c r="K4795" s="91" t="n">
        <v>2150</v>
      </c>
      <c r="L4795" s="91"/>
      <c r="M4795" s="19" t="s">
        <v>15244</v>
      </c>
      <c r="N4795" s="242" t="n">
        <v>43426</v>
      </c>
      <c r="O4795" s="207" t="s">
        <v>15</v>
      </c>
      <c r="P4795" s="91" t="n">
        <v>1</v>
      </c>
      <c r="Q4795" s="15" t="s">
        <v>45</v>
      </c>
    </row>
    <row r="4796" customFormat="false" ht="28.35" hidden="false" customHeight="false" outlineLevel="0" collapsed="false">
      <c r="A4796" s="204" t="s">
        <v>15245</v>
      </c>
      <c r="B4796" s="204" t="s">
        <v>15245</v>
      </c>
      <c r="C4796" s="204" t="s">
        <v>15245</v>
      </c>
      <c r="D4796" s="204" t="s">
        <v>15245</v>
      </c>
      <c r="E4796" s="204" t="s">
        <v>15245</v>
      </c>
      <c r="F4796" s="204" t="s">
        <v>15245</v>
      </c>
      <c r="G4796" s="91"/>
      <c r="H4796" s="91" t="n">
        <v>6702.9</v>
      </c>
      <c r="I4796" s="91"/>
      <c r="J4796" s="91"/>
      <c r="K4796" s="91"/>
      <c r="L4796" s="91"/>
      <c r="M4796" s="91"/>
      <c r="N4796" s="91"/>
      <c r="O4796" s="282" t="s">
        <v>15245</v>
      </c>
      <c r="P4796" s="91" t="n">
        <v>1</v>
      </c>
      <c r="Q4796" s="15" t="s">
        <v>45</v>
      </c>
    </row>
    <row r="4797" customFormat="false" ht="41.75" hidden="false" customHeight="false" outlineLevel="0" collapsed="false">
      <c r="A4797" s="91" t="s">
        <v>15246</v>
      </c>
      <c r="B4797" s="91" t="s">
        <v>15246</v>
      </c>
      <c r="C4797" s="91" t="s">
        <v>15246</v>
      </c>
      <c r="D4797" s="91" t="s">
        <v>15246</v>
      </c>
      <c r="E4797" s="91" t="s">
        <v>15246</v>
      </c>
      <c r="F4797" s="91" t="s">
        <v>15246</v>
      </c>
      <c r="G4797" s="91"/>
      <c r="H4797" s="91" t="n">
        <v>800</v>
      </c>
      <c r="I4797" s="91"/>
      <c r="J4797" s="91"/>
      <c r="K4797" s="91"/>
      <c r="L4797" s="91"/>
      <c r="M4797" s="91"/>
      <c r="N4797" s="91"/>
      <c r="O4797" s="282" t="s">
        <v>15246</v>
      </c>
      <c r="P4797" s="91" t="n">
        <v>1</v>
      </c>
      <c r="Q4797" s="15" t="s">
        <v>45</v>
      </c>
    </row>
    <row r="4798" customFormat="false" ht="41.75" hidden="false" customHeight="false" outlineLevel="0" collapsed="false">
      <c r="A4798" s="91" t="s">
        <v>15247</v>
      </c>
      <c r="B4798" s="91" t="s">
        <v>15247</v>
      </c>
      <c r="C4798" s="91" t="s">
        <v>15247</v>
      </c>
      <c r="D4798" s="91" t="s">
        <v>15247</v>
      </c>
      <c r="E4798" s="91" t="s">
        <v>15247</v>
      </c>
      <c r="F4798" s="91" t="s">
        <v>15247</v>
      </c>
      <c r="G4798" s="91"/>
      <c r="H4798" s="91" t="n">
        <v>2650</v>
      </c>
      <c r="I4798" s="91"/>
      <c r="J4798" s="91"/>
      <c r="K4798" s="91"/>
      <c r="L4798" s="91"/>
      <c r="M4798" s="91"/>
      <c r="N4798" s="91"/>
      <c r="O4798" s="282" t="s">
        <v>15247</v>
      </c>
      <c r="P4798" s="91" t="n">
        <v>1</v>
      </c>
      <c r="Q4798" s="15" t="s">
        <v>45</v>
      </c>
    </row>
    <row r="4799" customFormat="false" ht="41.75" hidden="false" customHeight="false" outlineLevel="0" collapsed="false">
      <c r="A4799" s="429" t="s">
        <v>4309</v>
      </c>
      <c r="B4799" s="91" t="s">
        <v>602</v>
      </c>
      <c r="C4799" s="91" t="s">
        <v>15248</v>
      </c>
      <c r="D4799" s="91" t="s">
        <v>15249</v>
      </c>
      <c r="E4799" s="91" t="s">
        <v>15250</v>
      </c>
      <c r="F4799" s="91" t="s">
        <v>15251</v>
      </c>
      <c r="G4799" s="91"/>
      <c r="H4799" s="91"/>
      <c r="I4799" s="91"/>
      <c r="J4799" s="91"/>
      <c r="K4799" s="91"/>
      <c r="L4799" s="91"/>
      <c r="M4799" s="91" t="s">
        <v>11178</v>
      </c>
      <c r="N4799" s="99" t="n">
        <v>43437</v>
      </c>
      <c r="O4799" s="122" t="s">
        <v>15252</v>
      </c>
      <c r="P4799" s="91" t="n">
        <v>1</v>
      </c>
      <c r="Q4799" s="15" t="s">
        <v>45</v>
      </c>
    </row>
    <row r="4800" customFormat="false" ht="79.85" hidden="false" customHeight="false" outlineLevel="0" collapsed="false">
      <c r="A4800" s="3" t="s">
        <v>34</v>
      </c>
      <c r="B4800" s="59" t="s">
        <v>1</v>
      </c>
      <c r="C4800" s="4" t="s">
        <v>35</v>
      </c>
      <c r="D4800" s="4" t="s">
        <v>3</v>
      </c>
      <c r="E4800" s="4" t="s">
        <v>1021</v>
      </c>
      <c r="F4800" s="5" t="s">
        <v>10096</v>
      </c>
      <c r="G4800" s="4" t="s">
        <v>38</v>
      </c>
      <c r="H4800" s="6" t="s">
        <v>39</v>
      </c>
      <c r="I4800" s="6"/>
      <c r="J4800" s="6"/>
      <c r="K4800" s="6" t="s">
        <v>40</v>
      </c>
      <c r="L4800" s="6"/>
      <c r="M4800" s="6" t="s">
        <v>41</v>
      </c>
      <c r="N4800" s="6" t="s">
        <v>42</v>
      </c>
      <c r="O4800" s="370" t="s">
        <v>43</v>
      </c>
      <c r="P4800" s="91"/>
      <c r="Q4800" s="15" t="s">
        <v>45</v>
      </c>
    </row>
    <row r="4801" customFormat="false" ht="15" hidden="false" customHeight="false" outlineLevel="0" collapsed="false">
      <c r="A4801" s="105" t="n">
        <v>43426</v>
      </c>
      <c r="B4801" s="777" t="s">
        <v>349</v>
      </c>
      <c r="C4801" s="84"/>
      <c r="D4801" s="84"/>
      <c r="E4801" s="820"/>
      <c r="F4801" s="821" t="n">
        <f aca="false">G4801+H4801+K4801</f>
        <v>90440</v>
      </c>
      <c r="G4801" s="822" t="n">
        <f aca="false">SUM(G4802:G4827)</f>
        <v>41250</v>
      </c>
      <c r="H4801" s="823" t="n">
        <f aca="false">SUM(H4802:H4827)</f>
        <v>42690</v>
      </c>
      <c r="I4801" s="822"/>
      <c r="J4801" s="822"/>
      <c r="K4801" s="822" t="n">
        <f aca="false">SUM(K4802:K4827)</f>
        <v>6500</v>
      </c>
      <c r="L4801" s="822"/>
      <c r="M4801" s="824"/>
      <c r="N4801" s="824"/>
      <c r="O4801" s="21"/>
      <c r="P4801" s="822" t="n">
        <f aca="false">SUM(P4802:P26749)</f>
        <v>429550962</v>
      </c>
      <c r="Q4801" s="15" t="s">
        <v>45</v>
      </c>
    </row>
    <row r="4802" customFormat="false" ht="41.75" hidden="false" customHeight="false" outlineLevel="0" collapsed="false">
      <c r="A4802" s="429" t="s">
        <v>1810</v>
      </c>
      <c r="B4802" s="91" t="s">
        <v>51</v>
      </c>
      <c r="C4802" s="91" t="s">
        <v>15253</v>
      </c>
      <c r="D4802" s="91" t="s">
        <v>53</v>
      </c>
      <c r="E4802" s="91" t="s">
        <v>15254</v>
      </c>
      <c r="F4802" s="91" t="s">
        <v>102</v>
      </c>
      <c r="G4802" s="91" t="n">
        <v>4300</v>
      </c>
      <c r="H4802" s="91"/>
      <c r="I4802" s="91"/>
      <c r="J4802" s="91"/>
      <c r="K4802" s="91"/>
      <c r="L4802" s="91"/>
      <c r="M4802" s="91" t="s">
        <v>15255</v>
      </c>
      <c r="N4802" s="242" t="n">
        <v>43428</v>
      </c>
      <c r="O4802" s="207" t="s">
        <v>15</v>
      </c>
      <c r="P4802" s="91" t="n">
        <v>1</v>
      </c>
      <c r="Q4802" s="15" t="s">
        <v>45</v>
      </c>
    </row>
    <row r="4803" customFormat="false" ht="131.3" hidden="false" customHeight="false" outlineLevel="0" collapsed="false">
      <c r="A4803" s="429" t="s">
        <v>1814</v>
      </c>
      <c r="B4803" s="91" t="s">
        <v>449</v>
      </c>
      <c r="C4803" s="451" t="s">
        <v>15256</v>
      </c>
      <c r="D4803" s="91" t="s">
        <v>53</v>
      </c>
      <c r="E4803" s="91" t="s">
        <v>15257</v>
      </c>
      <c r="F4803" s="91" t="s">
        <v>15258</v>
      </c>
      <c r="G4803" s="91"/>
      <c r="H4803" s="91"/>
      <c r="I4803" s="91"/>
      <c r="J4803" s="91"/>
      <c r="K4803" s="91"/>
      <c r="L4803" s="91"/>
      <c r="M4803" s="91"/>
      <c r="N4803" s="91"/>
      <c r="O4803" s="619" t="s">
        <v>15259</v>
      </c>
      <c r="P4803" s="248" t="s">
        <v>14605</v>
      </c>
      <c r="Q4803" s="15" t="s">
        <v>45</v>
      </c>
    </row>
    <row r="4804" customFormat="false" ht="82.05" hidden="false" customHeight="false" outlineLevel="0" collapsed="false">
      <c r="A4804" s="429" t="s">
        <v>1819</v>
      </c>
      <c r="B4804" s="91" t="s">
        <v>200</v>
      </c>
      <c r="C4804" s="91" t="s">
        <v>15260</v>
      </c>
      <c r="D4804" s="91" t="s">
        <v>53</v>
      </c>
      <c r="E4804" s="91" t="s">
        <v>15261</v>
      </c>
      <c r="F4804" s="91" t="s">
        <v>102</v>
      </c>
      <c r="G4804" s="91" t="n">
        <v>3000</v>
      </c>
      <c r="H4804" s="91"/>
      <c r="I4804" s="91"/>
      <c r="J4804" s="91"/>
      <c r="K4804" s="91"/>
      <c r="L4804" s="91"/>
      <c r="M4804" s="91" t="s">
        <v>15262</v>
      </c>
      <c r="N4804" s="242" t="n">
        <v>43427</v>
      </c>
      <c r="O4804" s="207" t="s">
        <v>15</v>
      </c>
      <c r="P4804" s="91" t="n">
        <v>1</v>
      </c>
      <c r="Q4804" s="15" t="s">
        <v>45</v>
      </c>
    </row>
    <row r="4805" customFormat="false" ht="67.15" hidden="false" customHeight="false" outlineLevel="0" collapsed="false">
      <c r="A4805" s="429" t="s">
        <v>5152</v>
      </c>
      <c r="B4805" s="91" t="s">
        <v>4057</v>
      </c>
      <c r="C4805" s="91" t="s">
        <v>15263</v>
      </c>
      <c r="D4805" s="91" t="s">
        <v>1308</v>
      </c>
      <c r="E4805" s="91" t="s">
        <v>15264</v>
      </c>
      <c r="F4805" s="91" t="s">
        <v>48</v>
      </c>
      <c r="G4805" s="91" t="s">
        <v>949</v>
      </c>
      <c r="H4805" s="91"/>
      <c r="I4805" s="91"/>
      <c r="J4805" s="91"/>
      <c r="K4805" s="91"/>
      <c r="L4805" s="91"/>
      <c r="M4805" s="91"/>
      <c r="N4805" s="91"/>
      <c r="O4805" s="423" t="s">
        <v>15265</v>
      </c>
      <c r="P4805" s="91" t="n">
        <v>1</v>
      </c>
      <c r="Q4805" s="15" t="s">
        <v>45</v>
      </c>
    </row>
    <row r="4806" customFormat="false" ht="67.15" hidden="false" customHeight="false" outlineLevel="0" collapsed="false">
      <c r="A4806" s="884" t="s">
        <v>15266</v>
      </c>
      <c r="B4806" s="108" t="n">
        <v>0.447916666666667</v>
      </c>
      <c r="C4806" s="137" t="s">
        <v>15267</v>
      </c>
      <c r="D4806" s="91" t="s">
        <v>1308</v>
      </c>
      <c r="E4806" s="91" t="s">
        <v>15268</v>
      </c>
      <c r="F4806" s="91" t="s">
        <v>3434</v>
      </c>
      <c r="G4806" s="91"/>
      <c r="H4806" s="91"/>
      <c r="I4806" s="91"/>
      <c r="J4806" s="91"/>
      <c r="K4806" s="91"/>
      <c r="L4806" s="91"/>
      <c r="M4806" s="91"/>
      <c r="N4806" s="91"/>
      <c r="O4806" s="423" t="s">
        <v>15269</v>
      </c>
      <c r="P4806" s="91" t="n">
        <v>1</v>
      </c>
      <c r="Q4806" s="15" t="s">
        <v>45</v>
      </c>
    </row>
    <row r="4807" customFormat="false" ht="28.35" hidden="false" customHeight="false" outlineLevel="0" collapsed="false">
      <c r="A4807" s="429" t="s">
        <v>1732</v>
      </c>
      <c r="B4807" s="91" t="s">
        <v>12710</v>
      </c>
      <c r="C4807" s="137" t="s">
        <v>15270</v>
      </c>
      <c r="D4807" s="91" t="s">
        <v>1308</v>
      </c>
      <c r="E4807" s="91" t="s">
        <v>15271</v>
      </c>
      <c r="F4807" s="91" t="s">
        <v>3434</v>
      </c>
      <c r="G4807" s="91"/>
      <c r="H4807" s="91"/>
      <c r="I4807" s="91"/>
      <c r="J4807" s="91"/>
      <c r="K4807" s="91"/>
      <c r="L4807" s="91"/>
      <c r="M4807" s="91"/>
      <c r="N4807" s="91"/>
      <c r="O4807" s="887" t="s">
        <v>15272</v>
      </c>
      <c r="P4807" s="91" t="n">
        <v>1</v>
      </c>
      <c r="Q4807" s="15" t="s">
        <v>45</v>
      </c>
    </row>
    <row r="4808" customFormat="false" ht="17.9" hidden="false" customHeight="false" outlineLevel="0" collapsed="false">
      <c r="A4808" s="429" t="s">
        <v>1833</v>
      </c>
      <c r="B4808" s="91" t="s">
        <v>930</v>
      </c>
      <c r="C4808" s="440" t="s">
        <v>15273</v>
      </c>
      <c r="D4808" s="91" t="s">
        <v>1308</v>
      </c>
      <c r="E4808" s="91" t="s">
        <v>15274</v>
      </c>
      <c r="F4808" s="91" t="s">
        <v>15275</v>
      </c>
      <c r="G4808" s="91" t="s">
        <v>15276</v>
      </c>
      <c r="H4808" s="91"/>
      <c r="I4808" s="91"/>
      <c r="J4808" s="91"/>
      <c r="K4808" s="91"/>
      <c r="L4808" s="91"/>
      <c r="M4808" s="91"/>
      <c r="N4808" s="91"/>
      <c r="O4808" s="811" t="s">
        <v>15277</v>
      </c>
      <c r="P4808" s="91" t="n">
        <v>1</v>
      </c>
      <c r="Q4808" s="15" t="s">
        <v>45</v>
      </c>
    </row>
    <row r="4809" customFormat="false" ht="68.65" hidden="false" customHeight="false" outlineLevel="0" collapsed="false">
      <c r="A4809" s="429" t="s">
        <v>1839</v>
      </c>
      <c r="B4809" s="91" t="s">
        <v>556</v>
      </c>
      <c r="C4809" s="451" t="s">
        <v>15278</v>
      </c>
      <c r="D4809" s="91" t="s">
        <v>53</v>
      </c>
      <c r="E4809" s="91" t="s">
        <v>15279</v>
      </c>
      <c r="F4809" s="91" t="s">
        <v>15210</v>
      </c>
      <c r="G4809" s="91" t="n">
        <v>4300</v>
      </c>
      <c r="H4809" s="91"/>
      <c r="I4809" s="91"/>
      <c r="J4809" s="91"/>
      <c r="K4809" s="91"/>
      <c r="L4809" s="91"/>
      <c r="M4809" s="91" t="s">
        <v>15280</v>
      </c>
      <c r="N4809" s="242" t="n">
        <v>43426</v>
      </c>
      <c r="O4809" s="207" t="s">
        <v>15</v>
      </c>
      <c r="P4809" s="91" t="n">
        <v>1</v>
      </c>
      <c r="Q4809" s="15" t="s">
        <v>45</v>
      </c>
    </row>
    <row r="4810" customFormat="false" ht="82.05" hidden="false" customHeight="false" outlineLevel="0" collapsed="false">
      <c r="A4810" s="429" t="s">
        <v>1746</v>
      </c>
      <c r="B4810" s="91" t="s">
        <v>10701</v>
      </c>
      <c r="C4810" s="91" t="s">
        <v>15281</v>
      </c>
      <c r="D4810" s="91" t="s">
        <v>11567</v>
      </c>
      <c r="E4810" s="91" t="s">
        <v>14115</v>
      </c>
      <c r="F4810" s="91" t="s">
        <v>15282</v>
      </c>
      <c r="G4810" s="91" t="n">
        <v>1750</v>
      </c>
      <c r="H4810" s="91"/>
      <c r="I4810" s="91"/>
      <c r="J4810" s="91"/>
      <c r="K4810" s="91"/>
      <c r="L4810" s="91"/>
      <c r="M4810" s="91" t="s">
        <v>15283</v>
      </c>
      <c r="N4810" s="242" t="n">
        <v>43427</v>
      </c>
      <c r="O4810" s="207" t="s">
        <v>15</v>
      </c>
      <c r="P4810" s="91" t="n">
        <v>1</v>
      </c>
      <c r="Q4810" s="15" t="s">
        <v>45</v>
      </c>
    </row>
    <row r="4811" customFormat="false" ht="67.15" hidden="false" customHeight="false" outlineLevel="0" collapsed="false">
      <c r="A4811" s="888" t="s">
        <v>15284</v>
      </c>
      <c r="B4811" s="91" t="s">
        <v>1505</v>
      </c>
      <c r="C4811" s="15" t="s">
        <v>15285</v>
      </c>
      <c r="D4811" s="91" t="s">
        <v>11567</v>
      </c>
      <c r="E4811" s="91" t="s">
        <v>15286</v>
      </c>
      <c r="F4811" s="91" t="s">
        <v>15287</v>
      </c>
      <c r="G4811" s="91"/>
      <c r="H4811" s="91"/>
      <c r="I4811" s="91"/>
      <c r="J4811" s="91"/>
      <c r="K4811" s="91"/>
      <c r="L4811" s="91"/>
      <c r="M4811" s="91" t="s">
        <v>15288</v>
      </c>
      <c r="N4811" s="91"/>
      <c r="O4811" s="423" t="s">
        <v>15289</v>
      </c>
      <c r="P4811" s="91" t="n">
        <v>1</v>
      </c>
      <c r="Q4811" s="15" t="s">
        <v>45</v>
      </c>
    </row>
    <row r="4812" customFormat="false" ht="34.3" hidden="false" customHeight="false" outlineLevel="0" collapsed="false">
      <c r="A4812" s="429" t="s">
        <v>1758</v>
      </c>
      <c r="B4812" s="91" t="s">
        <v>1875</v>
      </c>
      <c r="C4812" s="91" t="s">
        <v>15290</v>
      </c>
      <c r="D4812" s="91" t="s">
        <v>1308</v>
      </c>
      <c r="E4812" s="91" t="s">
        <v>15291</v>
      </c>
      <c r="F4812" s="91" t="s">
        <v>15292</v>
      </c>
      <c r="G4812" s="91" t="s">
        <v>949</v>
      </c>
      <c r="H4812" s="91"/>
      <c r="I4812" s="91"/>
      <c r="J4812" s="91"/>
      <c r="K4812" s="91"/>
      <c r="L4812" s="91"/>
      <c r="M4812" s="91"/>
      <c r="N4812" s="91"/>
      <c r="O4812" s="423" t="s">
        <v>15293</v>
      </c>
      <c r="P4812" s="91" t="n">
        <v>1</v>
      </c>
      <c r="Q4812" s="15" t="s">
        <v>45</v>
      </c>
    </row>
    <row r="4813" customFormat="false" ht="95.5" hidden="false" customHeight="false" outlineLevel="0" collapsed="false">
      <c r="A4813" s="429" t="s">
        <v>1761</v>
      </c>
      <c r="B4813" s="91" t="s">
        <v>214</v>
      </c>
      <c r="C4813" s="91" t="s">
        <v>15294</v>
      </c>
      <c r="D4813" s="91" t="s">
        <v>53</v>
      </c>
      <c r="E4813" s="91" t="s">
        <v>15295</v>
      </c>
      <c r="F4813" s="91" t="s">
        <v>2910</v>
      </c>
      <c r="G4813" s="91" t="n">
        <v>5100</v>
      </c>
      <c r="H4813" s="91"/>
      <c r="I4813" s="91"/>
      <c r="J4813" s="91"/>
      <c r="K4813" s="91"/>
      <c r="L4813" s="91"/>
      <c r="M4813" s="91" t="s">
        <v>15296</v>
      </c>
      <c r="N4813" s="242" t="n">
        <v>43428</v>
      </c>
      <c r="O4813" s="207" t="s">
        <v>15</v>
      </c>
      <c r="P4813" s="91" t="n">
        <v>1</v>
      </c>
      <c r="Q4813" s="15" t="s">
        <v>45</v>
      </c>
    </row>
    <row r="4814" customFormat="false" ht="28.35" hidden="false" customHeight="false" outlineLevel="0" collapsed="false">
      <c r="A4814" s="91" t="s">
        <v>15297</v>
      </c>
      <c r="B4814" s="91" t="s">
        <v>940</v>
      </c>
      <c r="C4814" s="91" t="s">
        <v>15297</v>
      </c>
      <c r="D4814" s="91" t="s">
        <v>15297</v>
      </c>
      <c r="E4814" s="91" t="s">
        <v>15297</v>
      </c>
      <c r="F4814" s="91" t="s">
        <v>15297</v>
      </c>
      <c r="G4814" s="91"/>
      <c r="H4814" s="91" t="n">
        <v>33290</v>
      </c>
      <c r="I4814" s="91"/>
      <c r="J4814" s="91"/>
      <c r="K4814" s="91"/>
      <c r="L4814" s="91"/>
      <c r="M4814" s="91"/>
      <c r="N4814" s="91"/>
      <c r="O4814" s="538" t="s">
        <v>15297</v>
      </c>
      <c r="P4814" s="91" t="n">
        <v>1</v>
      </c>
      <c r="Q4814" s="15" t="s">
        <v>45</v>
      </c>
    </row>
    <row r="4815" customFormat="false" ht="55.2" hidden="false" customHeight="false" outlineLevel="0" collapsed="false">
      <c r="A4815" s="429" t="s">
        <v>1765</v>
      </c>
      <c r="B4815" s="91" t="s">
        <v>354</v>
      </c>
      <c r="C4815" s="451" t="s">
        <v>15298</v>
      </c>
      <c r="D4815" s="91" t="s">
        <v>53</v>
      </c>
      <c r="E4815" s="91" t="s">
        <v>15299</v>
      </c>
      <c r="F4815" s="91" t="s">
        <v>5986</v>
      </c>
      <c r="G4815" s="91" t="n">
        <v>3800</v>
      </c>
      <c r="H4815" s="91"/>
      <c r="I4815" s="91"/>
      <c r="J4815" s="91"/>
      <c r="K4815" s="91"/>
      <c r="L4815" s="91"/>
      <c r="M4815" s="91" t="s">
        <v>15300</v>
      </c>
      <c r="N4815" s="242" t="n">
        <v>43430</v>
      </c>
      <c r="O4815" s="207" t="s">
        <v>15</v>
      </c>
      <c r="P4815" s="248" t="s">
        <v>14605</v>
      </c>
      <c r="Q4815" s="15" t="s">
        <v>45</v>
      </c>
    </row>
    <row r="4816" customFormat="false" ht="41.75" hidden="false" customHeight="false" outlineLevel="0" collapsed="false">
      <c r="A4816" s="91" t="s">
        <v>15301</v>
      </c>
      <c r="B4816" s="91" t="s">
        <v>15301</v>
      </c>
      <c r="C4816" s="91" t="s">
        <v>15301</v>
      </c>
      <c r="D4816" s="91" t="s">
        <v>1308</v>
      </c>
      <c r="E4816" s="91" t="s">
        <v>15301</v>
      </c>
      <c r="F4816" s="91" t="s">
        <v>15301</v>
      </c>
      <c r="G4816" s="91" t="n">
        <v>11700</v>
      </c>
      <c r="H4816" s="91"/>
      <c r="I4816" s="91"/>
      <c r="J4816" s="91"/>
      <c r="K4816" s="91"/>
      <c r="L4816" s="91"/>
      <c r="M4816" s="91" t="s">
        <v>9850</v>
      </c>
      <c r="N4816" s="91"/>
      <c r="O4816" s="282" t="s">
        <v>15302</v>
      </c>
      <c r="P4816" s="91" t="n">
        <v>1</v>
      </c>
      <c r="Q4816" s="15" t="s">
        <v>45</v>
      </c>
    </row>
    <row r="4817" customFormat="false" ht="71.6" hidden="false" customHeight="false" outlineLevel="0" collapsed="false">
      <c r="A4817" s="429" t="s">
        <v>4300</v>
      </c>
      <c r="B4817" s="91" t="s">
        <v>13604</v>
      </c>
      <c r="C4817" s="91" t="s">
        <v>15303</v>
      </c>
      <c r="D4817" s="91" t="s">
        <v>11567</v>
      </c>
      <c r="E4817" s="91" t="s">
        <v>15304</v>
      </c>
      <c r="F4817" s="91" t="s">
        <v>15305</v>
      </c>
      <c r="G4817" s="91" t="s">
        <v>3854</v>
      </c>
      <c r="H4817" s="91"/>
      <c r="I4817" s="91"/>
      <c r="J4817" s="91"/>
      <c r="K4817" s="91"/>
      <c r="L4817" s="91"/>
      <c r="M4817" s="91"/>
      <c r="N4817" s="91"/>
      <c r="O4817" s="460" t="s">
        <v>15306</v>
      </c>
      <c r="P4817" s="91" t="n">
        <v>1</v>
      </c>
      <c r="Q4817" s="15" t="s">
        <v>45</v>
      </c>
    </row>
    <row r="4818" customFormat="false" ht="28.35" hidden="false" customHeight="false" outlineLevel="0" collapsed="false">
      <c r="A4818" s="91" t="s">
        <v>15307</v>
      </c>
      <c r="B4818" s="91" t="s">
        <v>15307</v>
      </c>
      <c r="C4818" s="91" t="s">
        <v>15307</v>
      </c>
      <c r="D4818" s="91" t="s">
        <v>1308</v>
      </c>
      <c r="E4818" s="91" t="s">
        <v>15307</v>
      </c>
      <c r="F4818" s="91" t="s">
        <v>15307</v>
      </c>
      <c r="G4818" s="91"/>
      <c r="H4818" s="91" t="n">
        <v>3900</v>
      </c>
      <c r="I4818" s="91"/>
      <c r="J4818" s="91"/>
      <c r="K4818" s="91"/>
      <c r="L4818" s="91"/>
      <c r="M4818" s="91"/>
      <c r="N4818" s="91"/>
      <c r="O4818" s="889" t="s">
        <v>15308</v>
      </c>
      <c r="P4818" s="91" t="n">
        <v>1</v>
      </c>
      <c r="Q4818" s="15" t="s">
        <v>45</v>
      </c>
    </row>
    <row r="4819" customFormat="false" ht="68.65" hidden="false" customHeight="false" outlineLevel="0" collapsed="false">
      <c r="A4819" s="888" t="s">
        <v>15240</v>
      </c>
      <c r="B4819" s="91" t="s">
        <v>12398</v>
      </c>
      <c r="C4819" s="91" t="s">
        <v>15309</v>
      </c>
      <c r="D4819" s="91" t="s">
        <v>53</v>
      </c>
      <c r="E4819" s="91" t="s">
        <v>15310</v>
      </c>
      <c r="F4819" s="91" t="s">
        <v>15311</v>
      </c>
      <c r="G4819" s="91"/>
      <c r="H4819" s="91"/>
      <c r="I4819" s="91"/>
      <c r="J4819" s="91"/>
      <c r="K4819" s="91" t="n">
        <v>6500</v>
      </c>
      <c r="L4819" s="91"/>
      <c r="M4819" s="91" t="s">
        <v>15312</v>
      </c>
      <c r="N4819" s="890" t="n">
        <v>43428</v>
      </c>
      <c r="O4819" s="207" t="s">
        <v>15</v>
      </c>
      <c r="P4819" s="91" t="n">
        <v>1</v>
      </c>
      <c r="Q4819" s="15" t="s">
        <v>45</v>
      </c>
    </row>
    <row r="4820" customFormat="false" ht="28.35" hidden="false" customHeight="false" outlineLevel="0" collapsed="false">
      <c r="A4820" s="429" t="s">
        <v>4309</v>
      </c>
      <c r="B4820" s="91" t="s">
        <v>149</v>
      </c>
      <c r="C4820" s="91" t="s">
        <v>15313</v>
      </c>
      <c r="D4820" s="91" t="s">
        <v>11567</v>
      </c>
      <c r="E4820" s="91" t="s">
        <v>15314</v>
      </c>
      <c r="F4820" s="91" t="s">
        <v>15315</v>
      </c>
      <c r="G4820" s="91" t="n">
        <v>3800</v>
      </c>
      <c r="H4820" s="91"/>
      <c r="I4820" s="91"/>
      <c r="J4820" s="91"/>
      <c r="K4820" s="91"/>
      <c r="L4820" s="91"/>
      <c r="M4820" s="19" t="s">
        <v>15316</v>
      </c>
      <c r="N4820" s="242" t="n">
        <v>43426</v>
      </c>
      <c r="O4820" s="207" t="s">
        <v>15</v>
      </c>
      <c r="P4820" s="91" t="n">
        <v>1</v>
      </c>
      <c r="Q4820" s="15" t="s">
        <v>45</v>
      </c>
    </row>
    <row r="4821" customFormat="false" ht="17.9" hidden="false" customHeight="false" outlineLevel="0" collapsed="false">
      <c r="A4821" s="429" t="s">
        <v>1781</v>
      </c>
      <c r="B4821" s="91" t="s">
        <v>1182</v>
      </c>
      <c r="C4821" s="440" t="s">
        <v>15317</v>
      </c>
      <c r="D4821" s="91" t="s">
        <v>11567</v>
      </c>
      <c r="E4821" s="91"/>
      <c r="F4821" s="91" t="s">
        <v>48</v>
      </c>
      <c r="G4821" s="91"/>
      <c r="H4821" s="91"/>
      <c r="I4821" s="91"/>
      <c r="J4821" s="91"/>
      <c r="K4821" s="91"/>
      <c r="L4821" s="91"/>
      <c r="M4821" s="91"/>
      <c r="N4821" s="91"/>
      <c r="O4821" s="460" t="s">
        <v>15318</v>
      </c>
      <c r="P4821" s="91" t="n">
        <v>1</v>
      </c>
      <c r="Q4821" s="15" t="s">
        <v>45</v>
      </c>
    </row>
    <row r="4822" customFormat="false" ht="55.2" hidden="false" customHeight="false" outlineLevel="0" collapsed="false">
      <c r="A4822" s="429" t="s">
        <v>1914</v>
      </c>
      <c r="B4822" s="91" t="s">
        <v>227</v>
      </c>
      <c r="C4822" s="91" t="s">
        <v>15319</v>
      </c>
      <c r="D4822" s="91" t="s">
        <v>53</v>
      </c>
      <c r="E4822" s="91" t="s">
        <v>15320</v>
      </c>
      <c r="F4822" s="91" t="s">
        <v>15321</v>
      </c>
      <c r="G4822" s="91" t="n">
        <v>3500</v>
      </c>
      <c r="H4822" s="91"/>
      <c r="I4822" s="91"/>
      <c r="J4822" s="91"/>
      <c r="K4822" s="91"/>
      <c r="L4822" s="91"/>
      <c r="M4822" s="91" t="s">
        <v>15322</v>
      </c>
      <c r="N4822" s="242" t="n">
        <v>43427</v>
      </c>
      <c r="O4822" s="207" t="s">
        <v>15323</v>
      </c>
      <c r="P4822" s="91" t="n">
        <v>1</v>
      </c>
      <c r="Q4822" s="15" t="s">
        <v>45</v>
      </c>
    </row>
    <row r="4823" customFormat="false" ht="99.95" hidden="false" customHeight="false" outlineLevel="0" collapsed="false">
      <c r="A4823" s="429" t="s">
        <v>1917</v>
      </c>
      <c r="B4823" s="91" t="s">
        <v>593</v>
      </c>
      <c r="C4823" s="91" t="s">
        <v>15324</v>
      </c>
      <c r="D4823" s="91" t="s">
        <v>53</v>
      </c>
      <c r="E4823" s="91" t="s">
        <v>15325</v>
      </c>
      <c r="F4823" s="91" t="s">
        <v>15326</v>
      </c>
      <c r="G4823" s="91" t="s">
        <v>614</v>
      </c>
      <c r="H4823" s="91"/>
      <c r="I4823" s="91"/>
      <c r="J4823" s="91"/>
      <c r="K4823" s="91"/>
      <c r="L4823" s="91"/>
      <c r="M4823" s="91"/>
      <c r="N4823" s="91"/>
      <c r="O4823" s="423" t="s">
        <v>15327</v>
      </c>
      <c r="P4823" s="91" t="n">
        <v>1</v>
      </c>
      <c r="Q4823" s="15" t="s">
        <v>45</v>
      </c>
    </row>
    <row r="4824" customFormat="false" ht="41.75" hidden="false" customHeight="false" outlineLevel="0" collapsed="false">
      <c r="A4824" s="91" t="s">
        <v>15328</v>
      </c>
      <c r="B4824" s="91" t="s">
        <v>15328</v>
      </c>
      <c r="C4824" s="91" t="s">
        <v>15328</v>
      </c>
      <c r="D4824" s="91" t="s">
        <v>15328</v>
      </c>
      <c r="E4824" s="91" t="s">
        <v>15328</v>
      </c>
      <c r="F4824" s="91" t="s">
        <v>15328</v>
      </c>
      <c r="G4824" s="91" t="s">
        <v>15328</v>
      </c>
      <c r="H4824" s="91" t="n">
        <v>5500</v>
      </c>
      <c r="I4824" s="91"/>
      <c r="J4824" s="91"/>
      <c r="K4824" s="91"/>
      <c r="L4824" s="91"/>
      <c r="M4824" s="91" t="s">
        <v>15238</v>
      </c>
      <c r="N4824" s="242" t="n">
        <v>43429</v>
      </c>
      <c r="O4824" s="538" t="s">
        <v>15329</v>
      </c>
      <c r="P4824" s="91" t="n">
        <v>1</v>
      </c>
      <c r="Q4824" s="15" t="s">
        <v>45</v>
      </c>
    </row>
    <row r="4825" customFormat="false" ht="66.4" hidden="false" customHeight="false" outlineLevel="0" collapsed="false">
      <c r="A4825" s="429" t="s">
        <v>3008</v>
      </c>
      <c r="B4825" s="91" t="s">
        <v>2669</v>
      </c>
      <c r="C4825" s="91" t="s">
        <v>15330</v>
      </c>
      <c r="D4825" s="91" t="s">
        <v>53</v>
      </c>
      <c r="E4825" s="91" t="s">
        <v>15331</v>
      </c>
      <c r="F4825" s="91" t="s">
        <v>15332</v>
      </c>
      <c r="G4825" s="91" t="s">
        <v>1011</v>
      </c>
      <c r="H4825" s="91"/>
      <c r="I4825" s="91"/>
      <c r="J4825" s="91"/>
      <c r="K4825" s="91"/>
      <c r="L4825" s="91"/>
      <c r="M4825" s="91"/>
      <c r="N4825" s="91"/>
      <c r="O4825" s="338" t="s">
        <v>15333</v>
      </c>
      <c r="P4825" s="91" t="n">
        <v>1</v>
      </c>
      <c r="Q4825" s="15" t="s">
        <v>45</v>
      </c>
    </row>
    <row r="4826" customFormat="false" ht="66.4" hidden="false" customHeight="false" outlineLevel="0" collapsed="false">
      <c r="A4826" s="133" t="s">
        <v>3012</v>
      </c>
      <c r="B4826" s="95" t="s">
        <v>1622</v>
      </c>
      <c r="C4826" s="95" t="s">
        <v>15334</v>
      </c>
      <c r="D4826" s="95" t="s">
        <v>15335</v>
      </c>
      <c r="E4826" s="95" t="s">
        <v>15336</v>
      </c>
      <c r="F4826" s="95" t="s">
        <v>15337</v>
      </c>
      <c r="G4826" s="95" t="s">
        <v>6350</v>
      </c>
      <c r="H4826" s="95"/>
      <c r="I4826" s="95"/>
      <c r="J4826" s="95"/>
      <c r="K4826" s="95"/>
      <c r="L4826" s="95"/>
      <c r="M4826" s="141" t="s">
        <v>15338</v>
      </c>
      <c r="N4826" s="816" t="n">
        <v>43428</v>
      </c>
      <c r="O4826" s="479" t="s">
        <v>15339</v>
      </c>
      <c r="P4826" s="91"/>
      <c r="Q4826" s="15" t="s">
        <v>45</v>
      </c>
    </row>
    <row r="4827" customFormat="false" ht="79.85" hidden="false" customHeight="false" outlineLevel="0" collapsed="false">
      <c r="A4827" s="3" t="s">
        <v>34</v>
      </c>
      <c r="B4827" s="59" t="s">
        <v>1</v>
      </c>
      <c r="C4827" s="4" t="s">
        <v>35</v>
      </c>
      <c r="D4827" s="4" t="s">
        <v>3</v>
      </c>
      <c r="E4827" s="4" t="s">
        <v>1021</v>
      </c>
      <c r="F4827" s="5" t="s">
        <v>10096</v>
      </c>
      <c r="G4827" s="4" t="s">
        <v>38</v>
      </c>
      <c r="H4827" s="6" t="s">
        <v>39</v>
      </c>
      <c r="I4827" s="6"/>
      <c r="J4827" s="6"/>
      <c r="K4827" s="6" t="s">
        <v>40</v>
      </c>
      <c r="L4827" s="6"/>
      <c r="M4827" s="6" t="s">
        <v>41</v>
      </c>
      <c r="N4827" s="6" t="s">
        <v>42</v>
      </c>
      <c r="O4827" s="370" t="s">
        <v>43</v>
      </c>
      <c r="P4827" s="91"/>
      <c r="Q4827" s="15" t="s">
        <v>45</v>
      </c>
    </row>
    <row r="4828" customFormat="false" ht="15" hidden="false" customHeight="false" outlineLevel="0" collapsed="false">
      <c r="A4828" s="105" t="n">
        <v>43427</v>
      </c>
      <c r="B4828" s="777" t="s">
        <v>394</v>
      </c>
      <c r="C4828" s="84"/>
      <c r="D4828" s="84"/>
      <c r="E4828" s="820"/>
      <c r="F4828" s="821" t="n">
        <f aca="false">G4828+H4828+K4828</f>
        <v>226781.25</v>
      </c>
      <c r="G4828" s="822" t="n">
        <f aca="false">SUM(G4829:G4858)</f>
        <v>104400</v>
      </c>
      <c r="H4828" s="823" t="n">
        <f aca="false">SUM(H4829:H4858)</f>
        <v>112531.25</v>
      </c>
      <c r="I4828" s="822"/>
      <c r="J4828" s="822"/>
      <c r="K4828" s="822" t="n">
        <f aca="false">SUM(K4829:K4849)</f>
        <v>9850</v>
      </c>
      <c r="L4828" s="822"/>
      <c r="M4828" s="824"/>
      <c r="N4828" s="824"/>
      <c r="O4828" s="21"/>
      <c r="P4828" s="822" t="n">
        <f aca="false">SUM(P4829:P26776)</f>
        <v>214775470</v>
      </c>
      <c r="Q4828" s="15" t="s">
        <v>45</v>
      </c>
    </row>
    <row r="4829" customFormat="false" ht="34.3" hidden="false" customHeight="false" outlineLevel="0" collapsed="false">
      <c r="A4829" s="429" t="s">
        <v>1810</v>
      </c>
      <c r="B4829" s="91" t="s">
        <v>5393</v>
      </c>
      <c r="C4829" s="91" t="n">
        <v>89099958202</v>
      </c>
      <c r="D4829" s="91" t="s">
        <v>476</v>
      </c>
      <c r="E4829" s="91" t="s">
        <v>15340</v>
      </c>
      <c r="F4829" s="91" t="s">
        <v>48</v>
      </c>
      <c r="G4829" s="91"/>
      <c r="H4829" s="91"/>
      <c r="I4829" s="91"/>
      <c r="J4829" s="91"/>
      <c r="K4829" s="91"/>
      <c r="L4829" s="91"/>
      <c r="M4829" s="91"/>
      <c r="N4829" s="91"/>
      <c r="O4829" s="460" t="s">
        <v>15341</v>
      </c>
      <c r="P4829" s="91" t="n">
        <v>1</v>
      </c>
      <c r="Q4829" s="15" t="s">
        <v>45</v>
      </c>
    </row>
    <row r="4830" customFormat="false" ht="28.35" hidden="false" customHeight="false" outlineLevel="0" collapsed="false">
      <c r="A4830" s="204" t="s">
        <v>15342</v>
      </c>
      <c r="B4830" s="204" t="s">
        <v>15342</v>
      </c>
      <c r="C4830" s="204" t="s">
        <v>15342</v>
      </c>
      <c r="D4830" s="91" t="s">
        <v>476</v>
      </c>
      <c r="E4830" s="204" t="s">
        <v>15342</v>
      </c>
      <c r="F4830" s="204" t="s">
        <v>15342</v>
      </c>
      <c r="G4830" s="91" t="n">
        <v>3000</v>
      </c>
      <c r="H4830" s="91"/>
      <c r="I4830" s="91"/>
      <c r="J4830" s="91"/>
      <c r="K4830" s="91"/>
      <c r="L4830" s="91"/>
      <c r="M4830" s="91"/>
      <c r="N4830" s="91"/>
      <c r="O4830" s="282" t="s">
        <v>15342</v>
      </c>
      <c r="P4830" s="91" t="n">
        <v>1</v>
      </c>
      <c r="Q4830" s="15" t="s">
        <v>45</v>
      </c>
    </row>
    <row r="4831" customFormat="false" ht="23.1" hidden="false" customHeight="false" outlineLevel="0" collapsed="false">
      <c r="A4831" s="429" t="s">
        <v>1814</v>
      </c>
      <c r="B4831" s="91" t="s">
        <v>1483</v>
      </c>
      <c r="C4831" s="91" t="s">
        <v>15343</v>
      </c>
      <c r="D4831" s="91" t="s">
        <v>53</v>
      </c>
      <c r="E4831" s="91" t="s">
        <v>15344</v>
      </c>
      <c r="F4831" s="91" t="s">
        <v>48</v>
      </c>
      <c r="G4831" s="91" t="n">
        <v>3800</v>
      </c>
      <c r="H4831" s="91"/>
      <c r="I4831" s="91"/>
      <c r="J4831" s="91"/>
      <c r="K4831" s="91"/>
      <c r="L4831" s="91"/>
      <c r="M4831" s="91" t="s">
        <v>15345</v>
      </c>
      <c r="N4831" s="242" t="n">
        <v>43428</v>
      </c>
      <c r="O4831" s="207" t="s">
        <v>15</v>
      </c>
      <c r="P4831" s="91" t="n">
        <v>1</v>
      </c>
      <c r="Q4831" s="15" t="s">
        <v>45</v>
      </c>
    </row>
    <row r="4832" customFormat="false" ht="23.1" hidden="false" customHeight="false" outlineLevel="0" collapsed="false">
      <c r="A4832" s="429" t="s">
        <v>1819</v>
      </c>
      <c r="B4832" s="99" t="n">
        <v>43323</v>
      </c>
      <c r="C4832" s="91" t="s">
        <v>15346</v>
      </c>
      <c r="D4832" s="91" t="s">
        <v>11567</v>
      </c>
      <c r="E4832" s="91" t="s">
        <v>15347</v>
      </c>
      <c r="F4832" s="100" t="s">
        <v>11965</v>
      </c>
      <c r="G4832" s="91" t="n">
        <v>5700</v>
      </c>
      <c r="H4832" s="91"/>
      <c r="I4832" s="91"/>
      <c r="J4832" s="91"/>
      <c r="K4832" s="91"/>
      <c r="L4832" s="91"/>
      <c r="M4832" s="91" t="s">
        <v>15348</v>
      </c>
      <c r="N4832" s="242" t="n">
        <v>43428</v>
      </c>
      <c r="O4832" s="207" t="s">
        <v>15</v>
      </c>
      <c r="P4832" s="91" t="n">
        <v>1</v>
      </c>
      <c r="Q4832" s="15" t="s">
        <v>45</v>
      </c>
    </row>
    <row r="4833" customFormat="false" ht="23.1" hidden="false" customHeight="false" outlineLevel="0" collapsed="false">
      <c r="A4833" s="888" t="s">
        <v>2235</v>
      </c>
      <c r="B4833" s="91" t="s">
        <v>214</v>
      </c>
      <c r="C4833" s="91" t="s">
        <v>15349</v>
      </c>
      <c r="D4833" s="91" t="s">
        <v>53</v>
      </c>
      <c r="E4833" s="91" t="s">
        <v>15350</v>
      </c>
      <c r="F4833" s="91" t="s">
        <v>10547</v>
      </c>
      <c r="G4833" s="91"/>
      <c r="H4833" s="91"/>
      <c r="I4833" s="91"/>
      <c r="J4833" s="91"/>
      <c r="K4833" s="91" t="n">
        <v>4650</v>
      </c>
      <c r="L4833" s="91"/>
      <c r="M4833" s="91" t="s">
        <v>15351</v>
      </c>
      <c r="N4833" s="242" t="n">
        <v>43427</v>
      </c>
      <c r="O4833" s="207" t="s">
        <v>15</v>
      </c>
      <c r="P4833" s="91" t="n">
        <v>1</v>
      </c>
      <c r="Q4833" s="15" t="s">
        <v>45</v>
      </c>
    </row>
    <row r="4834" customFormat="false" ht="23.1" hidden="false" customHeight="false" outlineLevel="0" collapsed="false">
      <c r="A4834" s="429" t="s">
        <v>1678</v>
      </c>
      <c r="B4834" s="91" t="s">
        <v>8835</v>
      </c>
      <c r="C4834" s="91" t="s">
        <v>15352</v>
      </c>
      <c r="D4834" s="91" t="s">
        <v>11567</v>
      </c>
      <c r="E4834" s="91" t="s">
        <v>15353</v>
      </c>
      <c r="F4834" s="91" t="s">
        <v>14754</v>
      </c>
      <c r="G4834" s="91" t="n">
        <v>3500</v>
      </c>
      <c r="H4834" s="91"/>
      <c r="I4834" s="91"/>
      <c r="J4834" s="91"/>
      <c r="K4834" s="91"/>
      <c r="L4834" s="91"/>
      <c r="M4834" s="19" t="s">
        <v>15354</v>
      </c>
      <c r="N4834" s="242" t="n">
        <v>43428</v>
      </c>
      <c r="O4834" s="207" t="s">
        <v>15</v>
      </c>
      <c r="P4834" s="91" t="n">
        <v>1</v>
      </c>
      <c r="Q4834" s="15" t="s">
        <v>45</v>
      </c>
    </row>
    <row r="4835" customFormat="false" ht="68.65" hidden="false" customHeight="false" outlineLevel="0" collapsed="false">
      <c r="A4835" s="429" t="s">
        <v>1732</v>
      </c>
      <c r="B4835" s="91" t="s">
        <v>15355</v>
      </c>
      <c r="C4835" s="859" t="s">
        <v>14423</v>
      </c>
      <c r="D4835" s="91" t="s">
        <v>476</v>
      </c>
      <c r="E4835" s="891" t="s">
        <v>14424</v>
      </c>
      <c r="F4835" s="91" t="s">
        <v>14425</v>
      </c>
      <c r="G4835" s="91" t="n">
        <v>5200</v>
      </c>
      <c r="H4835" s="91"/>
      <c r="I4835" s="91"/>
      <c r="J4835" s="91"/>
      <c r="K4835" s="91"/>
      <c r="L4835" s="91"/>
      <c r="M4835" s="19" t="s">
        <v>15356</v>
      </c>
      <c r="N4835" s="242" t="n">
        <v>43427</v>
      </c>
      <c r="O4835" s="207" t="s">
        <v>15</v>
      </c>
      <c r="P4835" s="797" t="s">
        <v>14505</v>
      </c>
      <c r="Q4835" s="15" t="s">
        <v>45</v>
      </c>
    </row>
    <row r="4836" customFormat="false" ht="108.95" hidden="false" customHeight="false" outlineLevel="0" collapsed="false">
      <c r="A4836" s="888" t="s">
        <v>2332</v>
      </c>
      <c r="B4836" s="91" t="s">
        <v>141</v>
      </c>
      <c r="C4836" s="91" t="s">
        <v>15357</v>
      </c>
      <c r="D4836" s="91" t="s">
        <v>53</v>
      </c>
      <c r="E4836" s="91" t="s">
        <v>15358</v>
      </c>
      <c r="F4836" s="91" t="s">
        <v>15210</v>
      </c>
      <c r="G4836" s="91"/>
      <c r="H4836" s="91"/>
      <c r="I4836" s="91"/>
      <c r="J4836" s="91"/>
      <c r="K4836" s="91" t="n">
        <f aca="false">4200+1000</f>
        <v>5200</v>
      </c>
      <c r="L4836" s="91"/>
      <c r="M4836" s="91" t="s">
        <v>15359</v>
      </c>
      <c r="N4836" s="242" t="n">
        <v>43428</v>
      </c>
      <c r="O4836" s="207" t="s">
        <v>15</v>
      </c>
      <c r="P4836" s="91" t="n">
        <v>1</v>
      </c>
      <c r="Q4836" s="15" t="s">
        <v>45</v>
      </c>
    </row>
    <row r="4837" customFormat="false" ht="28.35" hidden="false" customHeight="false" outlineLevel="0" collapsed="false">
      <c r="A4837" s="888" t="s">
        <v>2255</v>
      </c>
      <c r="B4837" s="99" t="n">
        <v>43172</v>
      </c>
      <c r="C4837" s="91" t="s">
        <v>15360</v>
      </c>
      <c r="D4837" s="91" t="s">
        <v>11567</v>
      </c>
      <c r="E4837" s="91" t="s">
        <v>15361</v>
      </c>
      <c r="F4837" s="91" t="s">
        <v>3623</v>
      </c>
      <c r="G4837" s="91"/>
      <c r="H4837" s="91"/>
      <c r="I4837" s="91"/>
      <c r="J4837" s="91"/>
      <c r="K4837" s="91"/>
      <c r="L4837" s="91"/>
      <c r="M4837" s="91"/>
      <c r="N4837" s="91"/>
      <c r="O4837" s="452" t="s">
        <v>15362</v>
      </c>
      <c r="P4837" s="91" t="n">
        <v>1</v>
      </c>
      <c r="Q4837" s="15" t="s">
        <v>45</v>
      </c>
    </row>
    <row r="4838" customFormat="false" ht="28.35" hidden="false" customHeight="false" outlineLevel="0" collapsed="false">
      <c r="A4838" s="429" t="s">
        <v>1746</v>
      </c>
      <c r="B4838" s="91" t="s">
        <v>3318</v>
      </c>
      <c r="C4838" s="91" t="s">
        <v>15363</v>
      </c>
      <c r="D4838" s="91" t="s">
        <v>11567</v>
      </c>
      <c r="E4838" s="91" t="s">
        <v>15364</v>
      </c>
      <c r="F4838" s="91" t="s">
        <v>15365</v>
      </c>
      <c r="G4838" s="91" t="n">
        <v>2100</v>
      </c>
      <c r="H4838" s="91"/>
      <c r="I4838" s="91"/>
      <c r="J4838" s="91"/>
      <c r="K4838" s="91"/>
      <c r="L4838" s="91"/>
      <c r="M4838" s="19" t="s">
        <v>15366</v>
      </c>
      <c r="N4838" s="242" t="n">
        <v>43431</v>
      </c>
      <c r="O4838" s="207" t="s">
        <v>15</v>
      </c>
      <c r="P4838" s="91" t="n">
        <v>1</v>
      </c>
      <c r="Q4838" s="15" t="s">
        <v>45</v>
      </c>
    </row>
    <row r="4839" customFormat="false" ht="28.35" hidden="false" customHeight="false" outlineLevel="0" collapsed="false">
      <c r="A4839" s="429" t="s">
        <v>1696</v>
      </c>
      <c r="B4839" s="91" t="s">
        <v>2913</v>
      </c>
      <c r="C4839" s="91" t="s">
        <v>15367</v>
      </c>
      <c r="D4839" s="91" t="s">
        <v>985</v>
      </c>
      <c r="E4839" s="91" t="s">
        <v>15368</v>
      </c>
      <c r="F4839" s="91" t="s">
        <v>15369</v>
      </c>
      <c r="G4839" s="91" t="n">
        <v>16800</v>
      </c>
      <c r="H4839" s="91"/>
      <c r="I4839" s="91"/>
      <c r="J4839" s="91"/>
      <c r="K4839" s="91"/>
      <c r="L4839" s="91"/>
      <c r="M4839" s="19" t="s">
        <v>15370</v>
      </c>
      <c r="N4839" s="91"/>
      <c r="O4839" s="207" t="s">
        <v>15</v>
      </c>
      <c r="P4839" s="91" t="n">
        <v>1</v>
      </c>
      <c r="Q4839" s="15" t="s">
        <v>45</v>
      </c>
    </row>
    <row r="4840" customFormat="false" ht="41.75" hidden="false" customHeight="false" outlineLevel="0" collapsed="false">
      <c r="A4840" s="91" t="s">
        <v>15371</v>
      </c>
      <c r="B4840" s="91" t="s">
        <v>15371</v>
      </c>
      <c r="C4840" s="91" t="s">
        <v>15371</v>
      </c>
      <c r="D4840" s="91" t="s">
        <v>476</v>
      </c>
      <c r="E4840" s="91" t="s">
        <v>15371</v>
      </c>
      <c r="F4840" s="91" t="s">
        <v>15371</v>
      </c>
      <c r="G4840" s="91"/>
      <c r="H4840" s="91" t="n">
        <v>22000</v>
      </c>
      <c r="I4840" s="91"/>
      <c r="J4840" s="91"/>
      <c r="K4840" s="91"/>
      <c r="L4840" s="91"/>
      <c r="M4840" s="91"/>
      <c r="N4840" s="91"/>
      <c r="O4840" s="414" t="s">
        <v>15371</v>
      </c>
      <c r="P4840" s="91" t="n">
        <v>1</v>
      </c>
      <c r="Q4840" s="15" t="s">
        <v>45</v>
      </c>
    </row>
    <row r="4841" customFormat="false" ht="41.75" hidden="false" customHeight="false" outlineLevel="0" collapsed="false">
      <c r="A4841" s="91" t="s">
        <v>15372</v>
      </c>
      <c r="B4841" s="91" t="s">
        <v>6021</v>
      </c>
      <c r="C4841" s="91" t="s">
        <v>15373</v>
      </c>
      <c r="D4841" s="91" t="s">
        <v>476</v>
      </c>
      <c r="E4841" s="91" t="s">
        <v>15374</v>
      </c>
      <c r="F4841" s="91" t="s">
        <v>15375</v>
      </c>
      <c r="G4841" s="91" t="n">
        <v>3500</v>
      </c>
      <c r="H4841" s="91"/>
      <c r="I4841" s="91"/>
      <c r="J4841" s="91"/>
      <c r="K4841" s="91"/>
      <c r="L4841" s="91"/>
      <c r="M4841" s="19" t="s">
        <v>15376</v>
      </c>
      <c r="N4841" s="242" t="n">
        <v>43429</v>
      </c>
      <c r="O4841" s="207" t="s">
        <v>15</v>
      </c>
      <c r="P4841" s="91" t="n">
        <v>1</v>
      </c>
      <c r="Q4841" s="15" t="s">
        <v>45</v>
      </c>
    </row>
    <row r="4842" customFormat="false" ht="79.85" hidden="false" customHeight="false" outlineLevel="0" collapsed="false">
      <c r="A4842" s="3" t="s">
        <v>34</v>
      </c>
      <c r="B4842" s="59" t="s">
        <v>1</v>
      </c>
      <c r="C4842" s="4" t="s">
        <v>35</v>
      </c>
      <c r="D4842" s="4" t="s">
        <v>3</v>
      </c>
      <c r="E4842" s="4" t="s">
        <v>1021</v>
      </c>
      <c r="F4842" s="5" t="s">
        <v>10096</v>
      </c>
      <c r="G4842" s="4" t="s">
        <v>38</v>
      </c>
      <c r="H4842" s="6" t="s">
        <v>39</v>
      </c>
      <c r="I4842" s="6"/>
      <c r="J4842" s="6"/>
      <c r="K4842" s="6" t="s">
        <v>40</v>
      </c>
      <c r="L4842" s="6"/>
      <c r="M4842" s="6" t="s">
        <v>41</v>
      </c>
      <c r="N4842" s="6" t="s">
        <v>42</v>
      </c>
      <c r="O4842" s="370" t="s">
        <v>43</v>
      </c>
      <c r="P4842" s="91"/>
      <c r="Q4842" s="15" t="s">
        <v>45</v>
      </c>
    </row>
    <row r="4843" customFormat="false" ht="15" hidden="false" customHeight="false" outlineLevel="0" collapsed="false">
      <c r="A4843" s="105" t="n">
        <v>43428</v>
      </c>
      <c r="B4843" s="777" t="s">
        <v>403</v>
      </c>
      <c r="C4843" s="84"/>
      <c r="D4843" s="84"/>
      <c r="E4843" s="820"/>
      <c r="F4843" s="821" t="n">
        <f aca="false">G4843+H4843+K4843</f>
        <v>21800</v>
      </c>
      <c r="G4843" s="822" t="n">
        <f aca="false">SUM(G4844:G4852)</f>
        <v>21800</v>
      </c>
      <c r="H4843" s="823" t="n">
        <f aca="false">SUM(H4844:H4852)</f>
        <v>0</v>
      </c>
      <c r="I4843" s="822"/>
      <c r="J4843" s="822"/>
      <c r="K4843" s="822" t="n">
        <f aca="false">SUM(K4844:K4852)</f>
        <v>0</v>
      </c>
      <c r="L4843" s="822"/>
      <c r="M4843" s="824"/>
      <c r="N4843" s="824"/>
      <c r="O4843" s="21"/>
      <c r="P4843" s="822" t="n">
        <f aca="false">SUM(P4844:P26791)</f>
        <v>107387729</v>
      </c>
      <c r="Q4843" s="15" t="s">
        <v>45</v>
      </c>
    </row>
    <row r="4844" customFormat="false" ht="23.1" hidden="false" customHeight="false" outlineLevel="0" collapsed="false">
      <c r="A4844" s="429" t="s">
        <v>1810</v>
      </c>
      <c r="B4844" s="91" t="s">
        <v>457</v>
      </c>
      <c r="C4844" s="24" t="s">
        <v>15377</v>
      </c>
      <c r="D4844" s="91" t="s">
        <v>8766</v>
      </c>
      <c r="E4844" s="24" t="s">
        <v>15378</v>
      </c>
      <c r="F4844" s="91" t="s">
        <v>15379</v>
      </c>
      <c r="G4844" s="91" t="n">
        <v>3500</v>
      </c>
      <c r="H4844" s="91"/>
      <c r="I4844" s="91"/>
      <c r="J4844" s="91"/>
      <c r="K4844" s="91"/>
      <c r="L4844" s="91"/>
      <c r="M4844" s="19" t="s">
        <v>15380</v>
      </c>
      <c r="N4844" s="242" t="n">
        <v>43428</v>
      </c>
      <c r="O4844" s="207" t="s">
        <v>15</v>
      </c>
      <c r="P4844" s="91" t="n">
        <v>1</v>
      </c>
      <c r="Q4844" s="15" t="s">
        <v>45</v>
      </c>
    </row>
    <row r="4845" customFormat="false" ht="34.3" hidden="false" customHeight="false" outlineLevel="0" collapsed="false">
      <c r="A4845" s="429" t="s">
        <v>1814</v>
      </c>
      <c r="B4845" s="91" t="s">
        <v>5067</v>
      </c>
      <c r="C4845" s="19" t="s">
        <v>15381</v>
      </c>
      <c r="D4845" s="91" t="s">
        <v>1308</v>
      </c>
      <c r="E4845" s="91" t="s">
        <v>15382</v>
      </c>
      <c r="F4845" s="91" t="s">
        <v>15383</v>
      </c>
      <c r="G4845" s="91" t="s">
        <v>933</v>
      </c>
      <c r="H4845" s="91"/>
      <c r="I4845" s="91"/>
      <c r="J4845" s="91"/>
      <c r="K4845" s="91"/>
      <c r="L4845" s="91"/>
      <c r="M4845" s="91"/>
      <c r="N4845" s="91"/>
      <c r="O4845" s="426" t="s">
        <v>15384</v>
      </c>
      <c r="P4845" s="91" t="n">
        <v>1</v>
      </c>
      <c r="Q4845" s="15" t="s">
        <v>45</v>
      </c>
    </row>
    <row r="4846" customFormat="false" ht="34.3" hidden="false" customHeight="false" outlineLevel="0" collapsed="false">
      <c r="A4846" s="429" t="s">
        <v>1819</v>
      </c>
      <c r="B4846" s="242" t="n">
        <v>43384</v>
      </c>
      <c r="C4846" s="91" t="s">
        <v>15385</v>
      </c>
      <c r="D4846" s="91" t="s">
        <v>1308</v>
      </c>
      <c r="E4846" s="91" t="s">
        <v>15386</v>
      </c>
      <c r="F4846" s="91" t="s">
        <v>15387</v>
      </c>
      <c r="G4846" s="91" t="s">
        <v>3615</v>
      </c>
      <c r="H4846" s="91"/>
      <c r="I4846" s="91"/>
      <c r="J4846" s="91"/>
      <c r="K4846" s="91"/>
      <c r="L4846" s="91"/>
      <c r="M4846" s="91"/>
      <c r="N4846" s="91"/>
      <c r="O4846" s="426" t="s">
        <v>15388</v>
      </c>
      <c r="P4846" s="892" t="n">
        <v>1</v>
      </c>
      <c r="Q4846" s="15" t="s">
        <v>45</v>
      </c>
      <c r="R4846" s="892"/>
      <c r="S4846" s="892" t="s">
        <v>15389</v>
      </c>
    </row>
    <row r="4847" customFormat="false" ht="23.1" hidden="false" customHeight="false" outlineLevel="0" collapsed="false">
      <c r="A4847" s="429" t="s">
        <v>1673</v>
      </c>
      <c r="B4847" s="91" t="s">
        <v>1505</v>
      </c>
      <c r="C4847" s="91" t="s">
        <v>15390</v>
      </c>
      <c r="D4847" s="91" t="s">
        <v>8766</v>
      </c>
      <c r="E4847" s="91" t="s">
        <v>15391</v>
      </c>
      <c r="F4847" s="91" t="s">
        <v>15392</v>
      </c>
      <c r="G4847" s="91" t="n">
        <v>5100</v>
      </c>
      <c r="H4847" s="91"/>
      <c r="I4847" s="91"/>
      <c r="J4847" s="91"/>
      <c r="K4847" s="91"/>
      <c r="L4847" s="91"/>
      <c r="M4847" s="19" t="s">
        <v>15393</v>
      </c>
      <c r="N4847" s="242" t="n">
        <v>43429</v>
      </c>
      <c r="O4847" s="207" t="s">
        <v>15</v>
      </c>
      <c r="P4847" s="91" t="n">
        <v>1</v>
      </c>
      <c r="Q4847" s="15" t="s">
        <v>45</v>
      </c>
    </row>
    <row r="4848" customFormat="false" ht="23.1" hidden="false" customHeight="false" outlineLevel="0" collapsed="false">
      <c r="A4848" s="196" t="s">
        <v>10235</v>
      </c>
      <c r="B4848" s="91" t="s">
        <v>1505</v>
      </c>
      <c r="C4848" s="91" t="s">
        <v>15394</v>
      </c>
      <c r="D4848" s="91" t="s">
        <v>1308</v>
      </c>
      <c r="E4848" s="196" t="s">
        <v>10235</v>
      </c>
      <c r="F4848" s="91" t="s">
        <v>15395</v>
      </c>
      <c r="G4848" s="91" t="n">
        <v>4500</v>
      </c>
      <c r="H4848" s="91"/>
      <c r="I4848" s="91"/>
      <c r="J4848" s="91"/>
      <c r="K4848" s="91"/>
      <c r="L4848" s="142"/>
      <c r="M4848" s="196" t="s">
        <v>10235</v>
      </c>
      <c r="N4848" s="242" t="n">
        <v>43430</v>
      </c>
      <c r="O4848" s="207" t="s">
        <v>15</v>
      </c>
      <c r="P4848" s="91" t="n">
        <v>1</v>
      </c>
      <c r="Q4848" s="15" t="s">
        <v>45</v>
      </c>
    </row>
    <row r="4849" customFormat="false" ht="28.35" hidden="false" customHeight="false" outlineLevel="0" collapsed="false">
      <c r="A4849" s="91" t="s">
        <v>15396</v>
      </c>
      <c r="B4849" s="91" t="s">
        <v>3849</v>
      </c>
      <c r="C4849" s="91" t="s">
        <v>15397</v>
      </c>
      <c r="D4849" s="91" t="s">
        <v>985</v>
      </c>
      <c r="E4849" s="91" t="s">
        <v>15398</v>
      </c>
      <c r="F4849" s="91" t="s">
        <v>15399</v>
      </c>
      <c r="G4849" s="91" t="n">
        <v>6100</v>
      </c>
      <c r="H4849" s="91"/>
      <c r="I4849" s="91"/>
      <c r="J4849" s="91"/>
      <c r="K4849" s="91"/>
      <c r="L4849" s="91"/>
      <c r="M4849" s="19" t="s">
        <v>15400</v>
      </c>
      <c r="N4849" s="242" t="n">
        <v>43431</v>
      </c>
      <c r="O4849" s="207" t="s">
        <v>15</v>
      </c>
      <c r="P4849" s="91" t="n">
        <v>1</v>
      </c>
      <c r="Q4849" s="15" t="s">
        <v>45</v>
      </c>
    </row>
    <row r="4850" customFormat="false" ht="152.95" hidden="false" customHeight="false" outlineLevel="0" collapsed="false">
      <c r="A4850" s="95" t="s">
        <v>15401</v>
      </c>
      <c r="B4850" s="95" t="s">
        <v>708</v>
      </c>
      <c r="C4850" s="95" t="s">
        <v>15018</v>
      </c>
      <c r="D4850" s="95" t="s">
        <v>985</v>
      </c>
      <c r="E4850" s="95" t="s">
        <v>15019</v>
      </c>
      <c r="F4850" s="95" t="s">
        <v>48</v>
      </c>
      <c r="G4850" s="95" t="s">
        <v>5533</v>
      </c>
      <c r="H4850" s="893"/>
      <c r="I4850" s="95"/>
      <c r="J4850" s="95"/>
      <c r="K4850" s="95"/>
      <c r="L4850" s="95"/>
      <c r="M4850" s="141" t="s">
        <v>15402</v>
      </c>
      <c r="N4850" s="816" t="n">
        <v>43432</v>
      </c>
      <c r="O4850" s="479" t="s">
        <v>15403</v>
      </c>
      <c r="P4850" s="91" t="n">
        <v>1</v>
      </c>
      <c r="Q4850" s="15" t="s">
        <v>45</v>
      </c>
    </row>
    <row r="4851" customFormat="false" ht="41.75" hidden="false" customHeight="false" outlineLevel="0" collapsed="false">
      <c r="A4851" s="91" t="s">
        <v>15404</v>
      </c>
      <c r="B4851" s="91" t="s">
        <v>11214</v>
      </c>
      <c r="C4851" s="91" t="s">
        <v>15405</v>
      </c>
      <c r="D4851" s="91" t="s">
        <v>1308</v>
      </c>
      <c r="E4851" s="91" t="s">
        <v>15406</v>
      </c>
      <c r="F4851" s="91"/>
      <c r="G4851" s="91" t="n">
        <v>2600</v>
      </c>
      <c r="H4851" s="91"/>
      <c r="I4851" s="91"/>
      <c r="J4851" s="91"/>
      <c r="K4851" s="91"/>
      <c r="L4851" s="91"/>
      <c r="M4851" s="19" t="s">
        <v>15407</v>
      </c>
      <c r="N4851" s="242" t="n">
        <v>43431</v>
      </c>
      <c r="O4851" s="207" t="s">
        <v>15</v>
      </c>
      <c r="P4851" s="91"/>
      <c r="Q4851" s="15" t="s">
        <v>45</v>
      </c>
    </row>
    <row r="4852" customFormat="false" ht="14.9" hidden="false" customHeight="false" outlineLevel="0" collapsed="false">
      <c r="A4852" s="429" t="s">
        <v>1678</v>
      </c>
      <c r="B4852" s="91" t="s">
        <v>691</v>
      </c>
      <c r="C4852" s="712" t="s">
        <v>15408</v>
      </c>
      <c r="D4852" s="91"/>
      <c r="E4852" s="91"/>
      <c r="F4852" s="91"/>
      <c r="G4852" s="91"/>
      <c r="H4852" s="91"/>
      <c r="I4852" s="91"/>
      <c r="J4852" s="91"/>
      <c r="K4852" s="91"/>
      <c r="L4852" s="91"/>
      <c r="M4852" s="91"/>
      <c r="N4852" s="91"/>
      <c r="O4852" s="95" t="s">
        <v>600</v>
      </c>
      <c r="P4852" s="91"/>
      <c r="Q4852" s="15" t="s">
        <v>45</v>
      </c>
    </row>
    <row r="4853" customFormat="false" ht="79.85" hidden="false" customHeight="false" outlineLevel="0" collapsed="false">
      <c r="A4853" s="3" t="s">
        <v>34</v>
      </c>
      <c r="B4853" s="59" t="s">
        <v>1</v>
      </c>
      <c r="C4853" s="4" t="s">
        <v>35</v>
      </c>
      <c r="D4853" s="4" t="s">
        <v>3</v>
      </c>
      <c r="E4853" s="4" t="s">
        <v>1021</v>
      </c>
      <c r="F4853" s="5" t="s">
        <v>10096</v>
      </c>
      <c r="G4853" s="4" t="s">
        <v>38</v>
      </c>
      <c r="H4853" s="6" t="s">
        <v>39</v>
      </c>
      <c r="I4853" s="6"/>
      <c r="J4853" s="6"/>
      <c r="K4853" s="6" t="s">
        <v>40</v>
      </c>
      <c r="L4853" s="6"/>
      <c r="M4853" s="6" t="s">
        <v>41</v>
      </c>
      <c r="N4853" s="6" t="s">
        <v>42</v>
      </c>
      <c r="O4853" s="370" t="s">
        <v>43</v>
      </c>
      <c r="P4853" s="91"/>
      <c r="Q4853" s="15" t="s">
        <v>45</v>
      </c>
    </row>
    <row r="4854" customFormat="false" ht="15" hidden="false" customHeight="false" outlineLevel="0" collapsed="false">
      <c r="A4854" s="105" t="n">
        <v>43430</v>
      </c>
      <c r="B4854" s="777" t="s">
        <v>422</v>
      </c>
      <c r="C4854" s="84"/>
      <c r="D4854" s="84"/>
      <c r="E4854" s="820"/>
      <c r="F4854" s="821" t="n">
        <f aca="false">G4854+H4854+K4854</f>
        <v>105231.25</v>
      </c>
      <c r="G4854" s="822" t="n">
        <f aca="false">SUM(G4855:G4874)</f>
        <v>14700</v>
      </c>
      <c r="H4854" s="823" t="n">
        <f aca="false">SUM(H4855:H4874)</f>
        <v>90531.25</v>
      </c>
      <c r="I4854" s="822"/>
      <c r="J4854" s="822"/>
      <c r="K4854" s="822" t="n">
        <f aca="false">SUM(K4855:K4874)</f>
        <v>0</v>
      </c>
      <c r="L4854" s="822"/>
      <c r="M4854" s="824"/>
      <c r="N4854" s="824"/>
      <c r="O4854" s="21"/>
      <c r="P4854" s="822" t="n">
        <f aca="false">SUM(P4855:P26802)</f>
        <v>53693861</v>
      </c>
      <c r="Q4854" s="15" t="s">
        <v>45</v>
      </c>
    </row>
    <row r="4855" customFormat="false" ht="23.1" hidden="false" customHeight="false" outlineLevel="0" collapsed="false">
      <c r="A4855" s="429" t="s">
        <v>1810</v>
      </c>
      <c r="B4855" s="91" t="s">
        <v>930</v>
      </c>
      <c r="C4855" s="91" t="s">
        <v>15409</v>
      </c>
      <c r="D4855" s="91" t="s">
        <v>11567</v>
      </c>
      <c r="E4855" s="91" t="s">
        <v>15410</v>
      </c>
      <c r="F4855" s="91" t="s">
        <v>13248</v>
      </c>
      <c r="G4855" s="91" t="n">
        <v>2500</v>
      </c>
      <c r="H4855" s="91"/>
      <c r="I4855" s="91"/>
      <c r="J4855" s="91"/>
      <c r="K4855" s="91"/>
      <c r="L4855" s="91"/>
      <c r="M4855" s="19" t="s">
        <v>15411</v>
      </c>
      <c r="N4855" s="894" t="n">
        <v>43435</v>
      </c>
      <c r="O4855" s="207" t="s">
        <v>15</v>
      </c>
      <c r="P4855" s="91" t="n">
        <v>1</v>
      </c>
      <c r="Q4855" s="15" t="s">
        <v>45</v>
      </c>
    </row>
    <row r="4856" customFormat="false" ht="29.85" hidden="false" customHeight="false" outlineLevel="0" collapsed="false">
      <c r="A4856" s="91" t="s">
        <v>15412</v>
      </c>
      <c r="B4856" s="91" t="s">
        <v>15413</v>
      </c>
      <c r="C4856" s="91" t="s">
        <v>15414</v>
      </c>
      <c r="D4856" s="91" t="s">
        <v>1308</v>
      </c>
      <c r="E4856" s="91" t="s">
        <v>15415</v>
      </c>
      <c r="F4856" s="91" t="s">
        <v>15416</v>
      </c>
      <c r="G4856" s="91"/>
      <c r="H4856" s="91"/>
      <c r="I4856" s="91"/>
      <c r="J4856" s="91"/>
      <c r="K4856" s="91"/>
      <c r="L4856" s="91"/>
      <c r="M4856" s="91"/>
      <c r="N4856" s="91"/>
      <c r="O4856" s="452" t="s">
        <v>15417</v>
      </c>
      <c r="P4856" s="91" t="n">
        <v>1</v>
      </c>
      <c r="Q4856" s="15" t="s">
        <v>45</v>
      </c>
    </row>
    <row r="4857" customFormat="false" ht="41.75" hidden="false" customHeight="false" outlineLevel="0" collapsed="false">
      <c r="A4857" s="429" t="s">
        <v>1814</v>
      </c>
      <c r="B4857" s="99" t="n">
        <v>43231</v>
      </c>
      <c r="C4857" s="91" t="s">
        <v>15418</v>
      </c>
      <c r="D4857" s="91" t="s">
        <v>11567</v>
      </c>
      <c r="E4857" s="91" t="s">
        <v>15419</v>
      </c>
      <c r="F4857" s="91" t="s">
        <v>102</v>
      </c>
      <c r="G4857" s="91"/>
      <c r="H4857" s="91"/>
      <c r="I4857" s="91"/>
      <c r="J4857" s="91"/>
      <c r="K4857" s="91"/>
      <c r="L4857" s="91"/>
      <c r="M4857" s="91"/>
      <c r="N4857" s="91"/>
      <c r="O4857" s="297" t="s">
        <v>15420</v>
      </c>
      <c r="P4857" s="91" t="n">
        <v>1</v>
      </c>
      <c r="Q4857" s="15" t="s">
        <v>45</v>
      </c>
    </row>
    <row r="4858" customFormat="false" ht="83.55" hidden="false" customHeight="false" outlineLevel="0" collapsed="false">
      <c r="A4858" s="429" t="s">
        <v>1819</v>
      </c>
      <c r="B4858" s="91" t="s">
        <v>10420</v>
      </c>
      <c r="C4858" s="91" t="s">
        <v>15421</v>
      </c>
      <c r="D4858" s="91" t="s">
        <v>11567</v>
      </c>
      <c r="E4858" s="91" t="s">
        <v>15422</v>
      </c>
      <c r="F4858" s="91"/>
      <c r="G4858" s="91"/>
      <c r="H4858" s="91"/>
      <c r="I4858" s="91"/>
      <c r="J4858" s="91"/>
      <c r="K4858" s="91"/>
      <c r="L4858" s="91"/>
      <c r="M4858" s="91"/>
      <c r="N4858" s="91"/>
      <c r="O4858" s="460" t="s">
        <v>15423</v>
      </c>
      <c r="P4858" s="91" t="n">
        <v>1</v>
      </c>
      <c r="Q4858" s="15" t="s">
        <v>45</v>
      </c>
    </row>
    <row r="4859" customFormat="false" ht="116.4" hidden="false" customHeight="false" outlineLevel="0" collapsed="false">
      <c r="A4859" s="429" t="s">
        <v>1673</v>
      </c>
      <c r="B4859" s="91" t="s">
        <v>589</v>
      </c>
      <c r="C4859" s="91" t="s">
        <v>15424</v>
      </c>
      <c r="D4859" s="91" t="s">
        <v>53</v>
      </c>
      <c r="E4859" s="91" t="s">
        <v>15425</v>
      </c>
      <c r="F4859" s="91" t="s">
        <v>15425</v>
      </c>
      <c r="G4859" s="91"/>
      <c r="H4859" s="91"/>
      <c r="I4859" s="91"/>
      <c r="J4859" s="91"/>
      <c r="K4859" s="91"/>
      <c r="L4859" s="91"/>
      <c r="M4859" s="91"/>
      <c r="N4859" s="91"/>
      <c r="O4859" s="460" t="s">
        <v>15426</v>
      </c>
      <c r="P4859" s="91" t="n">
        <v>1</v>
      </c>
      <c r="Q4859" s="15" t="s">
        <v>45</v>
      </c>
    </row>
    <row r="4860" customFormat="false" ht="34.3" hidden="false" customHeight="false" outlineLevel="0" collapsed="false">
      <c r="A4860" s="91" t="s">
        <v>15427</v>
      </c>
      <c r="B4860" s="91" t="s">
        <v>359</v>
      </c>
      <c r="C4860" s="91" t="s">
        <v>15427</v>
      </c>
      <c r="D4860" s="91" t="s">
        <v>1308</v>
      </c>
      <c r="E4860" s="91" t="s">
        <v>15427</v>
      </c>
      <c r="F4860" s="91" t="s">
        <v>15427</v>
      </c>
      <c r="G4860" s="91"/>
      <c r="H4860" s="91" t="n">
        <v>15200</v>
      </c>
      <c r="I4860" s="91"/>
      <c r="J4860" s="91"/>
      <c r="K4860" s="91"/>
      <c r="L4860" s="91"/>
      <c r="M4860" s="91" t="s">
        <v>15428</v>
      </c>
      <c r="N4860" s="91"/>
      <c r="O4860" s="414" t="s">
        <v>15427</v>
      </c>
      <c r="P4860" s="91" t="n">
        <v>1</v>
      </c>
      <c r="Q4860" s="15" t="s">
        <v>45</v>
      </c>
    </row>
    <row r="4861" customFormat="false" ht="50.7" hidden="false" customHeight="false" outlineLevel="0" collapsed="false">
      <c r="A4861" s="429" t="s">
        <v>1678</v>
      </c>
      <c r="B4861" s="242" t="n">
        <v>43446</v>
      </c>
      <c r="C4861" s="91" t="s">
        <v>15429</v>
      </c>
      <c r="D4861" s="91" t="s">
        <v>11567</v>
      </c>
      <c r="E4861" s="91" t="s">
        <v>15430</v>
      </c>
      <c r="F4861" s="91" t="s">
        <v>15431</v>
      </c>
      <c r="G4861" s="91" t="n">
        <v>1500</v>
      </c>
      <c r="H4861" s="91"/>
      <c r="I4861" s="91"/>
      <c r="J4861" s="91"/>
      <c r="K4861" s="91"/>
      <c r="L4861" s="91"/>
      <c r="M4861" s="84" t="s">
        <v>13128</v>
      </c>
      <c r="N4861" s="91" t="s">
        <v>15432</v>
      </c>
      <c r="O4861" s="414" t="s">
        <v>15433</v>
      </c>
      <c r="P4861" s="91" t="n">
        <v>1</v>
      </c>
      <c r="Q4861" s="15" t="s">
        <v>45</v>
      </c>
    </row>
    <row r="4862" customFormat="false" ht="41.75" hidden="false" customHeight="false" outlineLevel="0" collapsed="false">
      <c r="A4862" s="429" t="s">
        <v>1732</v>
      </c>
      <c r="B4862" s="91" t="s">
        <v>9016</v>
      </c>
      <c r="C4862" s="91" t="s">
        <v>15434</v>
      </c>
      <c r="D4862" s="91" t="s">
        <v>1308</v>
      </c>
      <c r="E4862" s="91" t="s">
        <v>15435</v>
      </c>
      <c r="F4862" s="91" t="s">
        <v>15436</v>
      </c>
      <c r="G4862" s="91" t="n">
        <v>2500</v>
      </c>
      <c r="H4862" s="91"/>
      <c r="I4862" s="91"/>
      <c r="J4862" s="91"/>
      <c r="K4862" s="91"/>
      <c r="L4862" s="91"/>
      <c r="M4862" s="19" t="s">
        <v>15437</v>
      </c>
      <c r="N4862" s="242" t="n">
        <v>43435</v>
      </c>
      <c r="O4862" s="207" t="s">
        <v>15</v>
      </c>
      <c r="P4862" s="91" t="n">
        <v>1</v>
      </c>
      <c r="Q4862" s="15" t="s">
        <v>45</v>
      </c>
    </row>
    <row r="4863" customFormat="false" ht="165.65" hidden="false" customHeight="false" outlineLevel="0" collapsed="false">
      <c r="A4863" s="888" t="s">
        <v>2332</v>
      </c>
      <c r="B4863" s="91" t="s">
        <v>365</v>
      </c>
      <c r="C4863" s="553" t="s">
        <v>15438</v>
      </c>
      <c r="D4863" s="91" t="s">
        <v>11567</v>
      </c>
      <c r="E4863" s="91" t="s">
        <v>14301</v>
      </c>
      <c r="F4863" s="91" t="s">
        <v>15439</v>
      </c>
      <c r="G4863" s="91"/>
      <c r="H4863" s="91"/>
      <c r="I4863" s="91"/>
      <c r="J4863" s="91"/>
      <c r="K4863" s="91"/>
      <c r="L4863" s="91"/>
      <c r="M4863" s="91"/>
      <c r="N4863" s="91"/>
      <c r="O4863" s="460" t="s">
        <v>15440</v>
      </c>
      <c r="P4863" s="91" t="n">
        <v>1</v>
      </c>
      <c r="Q4863" s="15" t="s">
        <v>45</v>
      </c>
    </row>
    <row r="4864" customFormat="false" ht="28.35" hidden="false" customHeight="false" outlineLevel="0" collapsed="false">
      <c r="A4864" s="91" t="s">
        <v>15441</v>
      </c>
      <c r="B4864" s="91" t="s">
        <v>15441</v>
      </c>
      <c r="C4864" s="91" t="s">
        <v>15441</v>
      </c>
      <c r="D4864" s="91" t="s">
        <v>15441</v>
      </c>
      <c r="E4864" s="91" t="s">
        <v>15441</v>
      </c>
      <c r="F4864" s="91" t="s">
        <v>15441</v>
      </c>
      <c r="G4864" s="91"/>
      <c r="H4864" s="91" t="n">
        <v>75331.25</v>
      </c>
      <c r="I4864" s="91"/>
      <c r="J4864" s="91"/>
      <c r="K4864" s="91"/>
      <c r="L4864" s="895"/>
      <c r="M4864" s="896" t="s">
        <v>15442</v>
      </c>
      <c r="N4864" s="91"/>
      <c r="O4864" s="282" t="s">
        <v>15443</v>
      </c>
      <c r="P4864" s="91" t="n">
        <v>1</v>
      </c>
      <c r="Q4864" s="15" t="s">
        <v>45</v>
      </c>
    </row>
    <row r="4865" customFormat="false" ht="29.85" hidden="false" customHeight="false" outlineLevel="0" collapsed="false">
      <c r="A4865" s="429" t="s">
        <v>1839</v>
      </c>
      <c r="B4865" s="91" t="s">
        <v>14012</v>
      </c>
      <c r="C4865" s="91" t="s">
        <v>15444</v>
      </c>
      <c r="D4865" s="91" t="s">
        <v>11567</v>
      </c>
      <c r="E4865" s="91" t="s">
        <v>15445</v>
      </c>
      <c r="F4865" s="91"/>
      <c r="G4865" s="91"/>
      <c r="H4865" s="91"/>
      <c r="I4865" s="91"/>
      <c r="J4865" s="91"/>
      <c r="K4865" s="91"/>
      <c r="L4865" s="91"/>
      <c r="M4865" s="91"/>
      <c r="N4865" s="91"/>
      <c r="O4865" s="452" t="s">
        <v>15446</v>
      </c>
      <c r="P4865" s="91" t="n">
        <v>1</v>
      </c>
      <c r="Q4865" s="15" t="s">
        <v>45</v>
      </c>
    </row>
    <row r="4866" customFormat="false" ht="28.35" hidden="false" customHeight="false" outlineLevel="0" collapsed="false">
      <c r="A4866" s="429" t="s">
        <v>1746</v>
      </c>
      <c r="B4866" s="91" t="s">
        <v>593</v>
      </c>
      <c r="C4866" s="91" t="s">
        <v>15447</v>
      </c>
      <c r="D4866" s="91" t="s">
        <v>15335</v>
      </c>
      <c r="E4866" s="91" t="s">
        <v>15448</v>
      </c>
      <c r="F4866" s="91" t="s">
        <v>15449</v>
      </c>
      <c r="G4866" s="91" t="n">
        <v>2000</v>
      </c>
      <c r="H4866" s="91"/>
      <c r="I4866" s="91"/>
      <c r="J4866" s="91"/>
      <c r="K4866" s="91"/>
      <c r="L4866" s="91"/>
      <c r="M4866" s="19" t="s">
        <v>15450</v>
      </c>
      <c r="N4866" s="242" t="n">
        <v>43431</v>
      </c>
      <c r="O4866" s="207" t="s">
        <v>15</v>
      </c>
      <c r="P4866" s="91" t="n">
        <v>1</v>
      </c>
      <c r="Q4866" s="15" t="s">
        <v>45</v>
      </c>
    </row>
    <row r="4867" customFormat="false" ht="155.2" hidden="false" customHeight="false" outlineLevel="0" collapsed="false">
      <c r="A4867" s="429" t="s">
        <v>1696</v>
      </c>
      <c r="B4867" s="91" t="s">
        <v>593</v>
      </c>
      <c r="C4867" s="794" t="s">
        <v>15451</v>
      </c>
      <c r="D4867" s="91" t="s">
        <v>53</v>
      </c>
      <c r="E4867" s="91" t="s">
        <v>15452</v>
      </c>
      <c r="F4867" s="91" t="s">
        <v>15453</v>
      </c>
      <c r="G4867" s="91"/>
      <c r="H4867" s="91"/>
      <c r="I4867" s="91"/>
      <c r="J4867" s="91"/>
      <c r="K4867" s="91"/>
      <c r="L4867" s="91"/>
      <c r="M4867" s="91"/>
      <c r="N4867" s="91"/>
      <c r="O4867" s="741" t="s">
        <v>15454</v>
      </c>
      <c r="P4867" s="91" t="n">
        <v>1</v>
      </c>
      <c r="Q4867" s="15" t="s">
        <v>45</v>
      </c>
    </row>
    <row r="4868" customFormat="false" ht="82.05" hidden="false" customHeight="false" outlineLevel="0" collapsed="false">
      <c r="A4868" s="429" t="s">
        <v>1758</v>
      </c>
      <c r="B4868" s="91" t="s">
        <v>708</v>
      </c>
      <c r="C4868" s="451" t="s">
        <v>15455</v>
      </c>
      <c r="D4868" s="91" t="s">
        <v>53</v>
      </c>
      <c r="E4868" s="91" t="s">
        <v>15456</v>
      </c>
      <c r="F4868" s="91" t="s">
        <v>15457</v>
      </c>
      <c r="G4868" s="91" t="n">
        <v>4700</v>
      </c>
      <c r="H4868" s="91"/>
      <c r="I4868" s="91"/>
      <c r="J4868" s="91"/>
      <c r="K4868" s="91"/>
      <c r="L4868" s="91"/>
      <c r="M4868" s="91" t="s">
        <v>15458</v>
      </c>
      <c r="N4868" s="99" t="n">
        <v>43435</v>
      </c>
      <c r="O4868" s="207" t="s">
        <v>15</v>
      </c>
      <c r="P4868" s="91" t="n">
        <v>1</v>
      </c>
      <c r="Q4868" s="15" t="s">
        <v>45</v>
      </c>
    </row>
    <row r="4869" customFormat="false" ht="95.5" hidden="false" customHeight="false" outlineLevel="0" collapsed="false">
      <c r="A4869" s="429" t="s">
        <v>1761</v>
      </c>
      <c r="B4869" s="91" t="s">
        <v>2598</v>
      </c>
      <c r="C4869" s="451" t="s">
        <v>15459</v>
      </c>
      <c r="D4869" s="91" t="s">
        <v>53</v>
      </c>
      <c r="E4869" s="91" t="s">
        <v>15460</v>
      </c>
      <c r="F4869" s="91" t="s">
        <v>15461</v>
      </c>
      <c r="G4869" s="91"/>
      <c r="H4869" s="91"/>
      <c r="I4869" s="91"/>
      <c r="J4869" s="91"/>
      <c r="K4869" s="91"/>
      <c r="L4869" s="91"/>
      <c r="M4869" s="91"/>
      <c r="N4869" s="91"/>
      <c r="O4869" s="460" t="s">
        <v>15462</v>
      </c>
      <c r="P4869" s="91" t="n">
        <v>1</v>
      </c>
      <c r="Q4869" s="15" t="s">
        <v>45</v>
      </c>
    </row>
    <row r="4870" customFormat="false" ht="83.55" hidden="false" customHeight="false" outlineLevel="0" collapsed="false">
      <c r="A4870" s="429" t="s">
        <v>1765</v>
      </c>
      <c r="B4870" s="91" t="s">
        <v>9450</v>
      </c>
      <c r="C4870" s="91" t="s">
        <v>15463</v>
      </c>
      <c r="D4870" s="91" t="s">
        <v>53</v>
      </c>
      <c r="E4870" s="91" t="s">
        <v>15464</v>
      </c>
      <c r="F4870" s="91" t="s">
        <v>102</v>
      </c>
      <c r="G4870" s="91" t="s">
        <v>949</v>
      </c>
      <c r="H4870" s="91"/>
      <c r="I4870" s="91"/>
      <c r="J4870" s="91"/>
      <c r="K4870" s="91"/>
      <c r="L4870" s="91"/>
      <c r="M4870" s="91"/>
      <c r="N4870" s="91"/>
      <c r="O4870" s="423" t="s">
        <v>15465</v>
      </c>
      <c r="P4870" s="91" t="n">
        <v>1</v>
      </c>
      <c r="Q4870" s="15" t="s">
        <v>45</v>
      </c>
    </row>
    <row r="4871" customFormat="false" ht="176.1" hidden="false" customHeight="false" outlineLevel="0" collapsed="false">
      <c r="A4871" s="429" t="s">
        <v>4300</v>
      </c>
      <c r="B4871" s="91" t="s">
        <v>404</v>
      </c>
      <c r="C4871" s="494" t="s">
        <v>15466</v>
      </c>
      <c r="D4871" s="91" t="s">
        <v>53</v>
      </c>
      <c r="E4871" s="91" t="s">
        <v>15467</v>
      </c>
      <c r="F4871" s="91" t="s">
        <v>15461</v>
      </c>
      <c r="G4871" s="91"/>
      <c r="H4871" s="91"/>
      <c r="I4871" s="91"/>
      <c r="J4871" s="91"/>
      <c r="K4871" s="91"/>
      <c r="L4871" s="91"/>
      <c r="M4871" s="91"/>
      <c r="N4871" s="91"/>
      <c r="O4871" s="460" t="s">
        <v>15468</v>
      </c>
      <c r="P4871" s="91" t="n">
        <v>1</v>
      </c>
      <c r="Q4871" s="15" t="s">
        <v>45</v>
      </c>
    </row>
    <row r="4872" customFormat="false" ht="68.65" hidden="false" customHeight="false" outlineLevel="0" collapsed="false">
      <c r="A4872" s="429" t="s">
        <v>4304</v>
      </c>
      <c r="B4872" s="91" t="s">
        <v>404</v>
      </c>
      <c r="C4872" s="494" t="s">
        <v>15469</v>
      </c>
      <c r="D4872" s="91" t="s">
        <v>53</v>
      </c>
      <c r="E4872" s="91" t="s">
        <v>15470</v>
      </c>
      <c r="F4872" s="91" t="s">
        <v>15471</v>
      </c>
      <c r="G4872" s="91"/>
      <c r="H4872" s="91"/>
      <c r="I4872" s="91"/>
      <c r="J4872" s="91"/>
      <c r="K4872" s="91"/>
      <c r="L4872" s="91"/>
      <c r="M4872" s="91"/>
      <c r="N4872" s="91"/>
      <c r="O4872" s="452" t="s">
        <v>15472</v>
      </c>
      <c r="P4872" s="91" t="n">
        <v>1</v>
      </c>
      <c r="Q4872" s="15" t="s">
        <v>45</v>
      </c>
    </row>
    <row r="4873" customFormat="false" ht="23.1" hidden="false" customHeight="false" outlineLevel="0" collapsed="false">
      <c r="A4873" s="91" t="s">
        <v>15473</v>
      </c>
      <c r="B4873" s="99" t="n">
        <v>43361</v>
      </c>
      <c r="C4873" s="91" t="s">
        <v>15474</v>
      </c>
      <c r="D4873" s="91" t="s">
        <v>15475</v>
      </c>
      <c r="E4873" s="91" t="s">
        <v>15476</v>
      </c>
      <c r="F4873" s="91" t="s">
        <v>7108</v>
      </c>
      <c r="G4873" s="91" t="n">
        <v>1500</v>
      </c>
      <c r="H4873" s="91"/>
      <c r="I4873" s="91"/>
      <c r="J4873" s="91"/>
      <c r="K4873" s="91"/>
      <c r="L4873" s="91"/>
      <c r="M4873" s="19" t="s">
        <v>15477</v>
      </c>
      <c r="N4873" s="242" t="n">
        <v>43431</v>
      </c>
      <c r="O4873" s="207" t="s">
        <v>15</v>
      </c>
      <c r="P4873" s="91" t="n">
        <v>1</v>
      </c>
      <c r="Q4873" s="15" t="s">
        <v>45</v>
      </c>
    </row>
    <row r="4874" customFormat="false" ht="14.9" hidden="false" customHeight="false" outlineLevel="0" collapsed="false">
      <c r="A4874" s="91"/>
      <c r="B4874" s="91"/>
      <c r="C4874" s="91" t="n">
        <v>84959266387</v>
      </c>
      <c r="D4874" s="91"/>
      <c r="F4874" s="91"/>
      <c r="G4874" s="91"/>
      <c r="H4874" s="91"/>
      <c r="I4874" s="91"/>
      <c r="J4874" s="91"/>
      <c r="K4874" s="91"/>
      <c r="L4874" s="91"/>
      <c r="M4874" s="91"/>
      <c r="N4874" s="91"/>
      <c r="O4874" s="91"/>
      <c r="P4874" s="91"/>
      <c r="Q4874" s="15" t="s">
        <v>45</v>
      </c>
    </row>
    <row r="4875" customFormat="false" ht="79.85" hidden="false" customHeight="false" outlineLevel="0" collapsed="false">
      <c r="A4875" s="3" t="s">
        <v>34</v>
      </c>
      <c r="B4875" s="59" t="s">
        <v>1</v>
      </c>
      <c r="C4875" s="4" t="s">
        <v>35</v>
      </c>
      <c r="D4875" s="4" t="s">
        <v>3</v>
      </c>
      <c r="E4875" s="4" t="s">
        <v>1021</v>
      </c>
      <c r="F4875" s="5" t="s">
        <v>10096</v>
      </c>
      <c r="G4875" s="4" t="s">
        <v>38</v>
      </c>
      <c r="H4875" s="6" t="s">
        <v>39</v>
      </c>
      <c r="I4875" s="6"/>
      <c r="J4875" s="6"/>
      <c r="K4875" s="6" t="s">
        <v>40</v>
      </c>
      <c r="L4875" s="6"/>
      <c r="M4875" s="6" t="s">
        <v>41</v>
      </c>
      <c r="N4875" s="6" t="s">
        <v>42</v>
      </c>
      <c r="O4875" s="370" t="s">
        <v>43</v>
      </c>
      <c r="P4875" s="91"/>
      <c r="Q4875" s="15" t="s">
        <v>45</v>
      </c>
    </row>
    <row r="4876" customFormat="false" ht="15" hidden="false" customHeight="false" outlineLevel="0" collapsed="false">
      <c r="A4876" s="105" t="n">
        <v>43431</v>
      </c>
      <c r="B4876" s="777" t="s">
        <v>260</v>
      </c>
      <c r="C4876" s="84"/>
      <c r="D4876" s="84"/>
      <c r="E4876" s="820"/>
      <c r="F4876" s="821" t="n">
        <f aca="false">G4876+H4876+K4876</f>
        <v>147583.65</v>
      </c>
      <c r="G4876" s="822" t="n">
        <f aca="false">SUM(G4877:G4886)</f>
        <v>6400</v>
      </c>
      <c r="H4876" s="823" t="n">
        <f aca="false">SUM(H4877:H4886)</f>
        <v>141183.65</v>
      </c>
      <c r="I4876" s="822"/>
      <c r="J4876" s="822"/>
      <c r="K4876" s="822" t="n">
        <f aca="false">SUM(K4877:K4886)</f>
        <v>0</v>
      </c>
      <c r="L4876" s="822"/>
      <c r="M4876" s="824"/>
      <c r="N4876" s="824"/>
      <c r="O4876" s="21"/>
      <c r="P4876" s="822" t="n">
        <f aca="false">SUM(P4877:P26824)</f>
        <v>26846921</v>
      </c>
      <c r="Q4876" s="15" t="s">
        <v>45</v>
      </c>
    </row>
    <row r="4877" customFormat="false" ht="99.95" hidden="false" customHeight="false" outlineLevel="0" collapsed="false">
      <c r="A4877" s="429" t="s">
        <v>1810</v>
      </c>
      <c r="B4877" s="91" t="s">
        <v>3448</v>
      </c>
      <c r="C4877" s="91" t="s">
        <v>15478</v>
      </c>
      <c r="D4877" s="91" t="s">
        <v>53</v>
      </c>
      <c r="E4877" s="91" t="s">
        <v>15479</v>
      </c>
      <c r="F4877" s="91" t="s">
        <v>102</v>
      </c>
      <c r="G4877" s="91"/>
      <c r="H4877" s="91"/>
      <c r="I4877" s="91"/>
      <c r="J4877" s="91"/>
      <c r="K4877" s="91"/>
      <c r="L4877" s="91"/>
      <c r="M4877" s="91"/>
      <c r="N4877" s="91"/>
      <c r="O4877" s="460" t="s">
        <v>15480</v>
      </c>
      <c r="P4877" s="91" t="n">
        <v>1</v>
      </c>
      <c r="Q4877" s="15" t="s">
        <v>45</v>
      </c>
    </row>
    <row r="4878" customFormat="false" ht="50.7" hidden="false" customHeight="false" outlineLevel="0" collapsed="false">
      <c r="A4878" s="429" t="s">
        <v>1814</v>
      </c>
      <c r="B4878" s="91" t="s">
        <v>449</v>
      </c>
      <c r="C4878" s="91" t="s">
        <v>15481</v>
      </c>
      <c r="D4878" s="91" t="s">
        <v>53</v>
      </c>
      <c r="E4878" s="91" t="s">
        <v>15482</v>
      </c>
      <c r="F4878" s="24" t="s">
        <v>15483</v>
      </c>
      <c r="G4878" s="91"/>
      <c r="H4878" s="91"/>
      <c r="I4878" s="91"/>
      <c r="J4878" s="91"/>
      <c r="K4878" s="91"/>
      <c r="L4878" s="91"/>
      <c r="M4878" s="91"/>
      <c r="N4878" s="91"/>
      <c r="O4878" s="423" t="s">
        <v>15484</v>
      </c>
      <c r="P4878" s="91" t="n">
        <v>1</v>
      </c>
      <c r="Q4878" s="15" t="s">
        <v>45</v>
      </c>
    </row>
    <row r="4879" customFormat="false" ht="38.8" hidden="false" customHeight="false" outlineLevel="0" collapsed="false">
      <c r="A4879" s="429" t="s">
        <v>1819</v>
      </c>
      <c r="B4879" s="91" t="s">
        <v>4757</v>
      </c>
      <c r="C4879" s="91" t="s">
        <v>15485</v>
      </c>
      <c r="D4879" s="91" t="s">
        <v>11567</v>
      </c>
      <c r="E4879" s="91" t="s">
        <v>15486</v>
      </c>
      <c r="F4879" s="91" t="s">
        <v>11929</v>
      </c>
      <c r="G4879" s="91" t="s">
        <v>4506</v>
      </c>
      <c r="H4879" s="91"/>
      <c r="I4879" s="91"/>
      <c r="J4879" s="91"/>
      <c r="K4879" s="91"/>
      <c r="L4879" s="91"/>
      <c r="M4879" s="91"/>
      <c r="N4879" s="91"/>
      <c r="O4879" s="869" t="s">
        <v>15487</v>
      </c>
      <c r="P4879" s="91" t="n">
        <v>1</v>
      </c>
      <c r="Q4879" s="15" t="s">
        <v>45</v>
      </c>
    </row>
    <row r="4880" customFormat="false" ht="165.65" hidden="false" customHeight="false" outlineLevel="0" collapsed="false">
      <c r="A4880" s="429" t="s">
        <v>1673</v>
      </c>
      <c r="B4880" s="91" t="s">
        <v>365</v>
      </c>
      <c r="C4880" s="553" t="s">
        <v>15438</v>
      </c>
      <c r="D4880" s="91" t="s">
        <v>11567</v>
      </c>
      <c r="E4880" s="91" t="s">
        <v>14301</v>
      </c>
      <c r="F4880" s="91" t="s">
        <v>15439</v>
      </c>
      <c r="G4880" s="91"/>
      <c r="H4880" s="91"/>
      <c r="I4880" s="91"/>
      <c r="J4880" s="91"/>
      <c r="K4880" s="91"/>
      <c r="L4880" s="91"/>
      <c r="M4880" s="91"/>
      <c r="N4880" s="91"/>
      <c r="O4880" s="460" t="s">
        <v>15488</v>
      </c>
      <c r="P4880" s="91" t="n">
        <v>1</v>
      </c>
      <c r="Q4880" s="15" t="s">
        <v>45</v>
      </c>
    </row>
    <row r="4881" customFormat="false" ht="82.05" hidden="false" customHeight="false" outlineLevel="0" collapsed="false">
      <c r="A4881" s="429" t="s">
        <v>1678</v>
      </c>
      <c r="B4881" s="91" t="s">
        <v>589</v>
      </c>
      <c r="C4881" s="451" t="s">
        <v>15489</v>
      </c>
      <c r="D4881" s="91" t="s">
        <v>53</v>
      </c>
      <c r="E4881" s="91" t="s">
        <v>15490</v>
      </c>
      <c r="F4881" s="91" t="s">
        <v>15210</v>
      </c>
      <c r="G4881" s="91" t="n">
        <v>4300</v>
      </c>
      <c r="H4881" s="91"/>
      <c r="I4881" s="91"/>
      <c r="J4881" s="91"/>
      <c r="K4881" s="91"/>
      <c r="L4881" s="91"/>
      <c r="M4881" s="91" t="s">
        <v>15491</v>
      </c>
      <c r="N4881" s="242" t="n">
        <v>43432</v>
      </c>
      <c r="O4881" s="207" t="s">
        <v>15</v>
      </c>
      <c r="P4881" s="797" t="s">
        <v>14505</v>
      </c>
      <c r="Q4881" s="15" t="s">
        <v>45</v>
      </c>
    </row>
    <row r="4882" customFormat="false" ht="14.9" hidden="false" customHeight="false" outlineLevel="0" collapsed="false">
      <c r="A4882" s="897" t="s">
        <v>15492</v>
      </c>
      <c r="B4882" s="897" t="s">
        <v>15492</v>
      </c>
      <c r="C4882" s="897" t="s">
        <v>15492</v>
      </c>
      <c r="D4882" s="897" t="s">
        <v>15492</v>
      </c>
      <c r="E4882" s="897" t="s">
        <v>15492</v>
      </c>
      <c r="F4882" s="204"/>
      <c r="G4882" s="204"/>
      <c r="H4882" s="178" t="n">
        <v>36183.65</v>
      </c>
      <c r="I4882" s="204"/>
      <c r="J4882" s="204"/>
      <c r="K4882" s="204"/>
      <c r="L4882" s="898"/>
      <c r="M4882" s="899" t="n">
        <v>44995</v>
      </c>
      <c r="N4882" s="204"/>
      <c r="O4882" s="900" t="s">
        <v>15493</v>
      </c>
      <c r="P4882" s="91" t="n">
        <v>1</v>
      </c>
      <c r="Q4882" s="15" t="s">
        <v>45</v>
      </c>
    </row>
    <row r="4883" customFormat="false" ht="68.65" hidden="false" customHeight="false" outlineLevel="0" collapsed="false">
      <c r="A4883" s="429" t="s">
        <v>1732</v>
      </c>
      <c r="B4883" s="901" t="n">
        <v>43232</v>
      </c>
      <c r="C4883" s="204" t="s">
        <v>15494</v>
      </c>
      <c r="D4883" s="204" t="s">
        <v>53</v>
      </c>
      <c r="E4883" s="204" t="s">
        <v>15495</v>
      </c>
      <c r="F4883" s="204" t="s">
        <v>14301</v>
      </c>
      <c r="G4883" s="204"/>
      <c r="H4883" s="204"/>
      <c r="I4883" s="204"/>
      <c r="J4883" s="204"/>
      <c r="K4883" s="204"/>
      <c r="L4883" s="204"/>
      <c r="M4883" s="204"/>
      <c r="N4883" s="204"/>
      <c r="O4883" s="452" t="s">
        <v>15496</v>
      </c>
      <c r="P4883" s="91" t="n">
        <v>1</v>
      </c>
      <c r="Q4883" s="15" t="s">
        <v>45</v>
      </c>
    </row>
    <row r="4884" customFormat="false" ht="52.2" hidden="false" customHeight="false" outlineLevel="0" collapsed="false">
      <c r="A4884" s="902" t="s">
        <v>15497</v>
      </c>
      <c r="B4884" s="902" t="s">
        <v>15497</v>
      </c>
      <c r="C4884" s="902" t="s">
        <v>15497</v>
      </c>
      <c r="D4884" s="902" t="s">
        <v>15497</v>
      </c>
      <c r="E4884" s="902" t="s">
        <v>15497</v>
      </c>
      <c r="F4884" s="204"/>
      <c r="G4884" s="204"/>
      <c r="H4884" s="204" t="n">
        <v>105000</v>
      </c>
      <c r="I4884" s="204"/>
      <c r="J4884" s="204"/>
      <c r="K4884" s="204"/>
      <c r="L4884" s="898"/>
      <c r="M4884" s="903" t="n">
        <v>1204968</v>
      </c>
      <c r="N4884" s="204"/>
      <c r="O4884" s="904" t="s">
        <v>15498</v>
      </c>
      <c r="P4884" s="91" t="n">
        <v>1</v>
      </c>
      <c r="Q4884" s="15" t="s">
        <v>45</v>
      </c>
    </row>
    <row r="4885" customFormat="false" ht="55.2" hidden="false" customHeight="false" outlineLevel="0" collapsed="false">
      <c r="A4885" s="429" t="s">
        <v>1833</v>
      </c>
      <c r="B4885" s="91" t="s">
        <v>3252</v>
      </c>
      <c r="C4885" s="451" t="s">
        <v>15499</v>
      </c>
      <c r="D4885" s="91" t="s">
        <v>53</v>
      </c>
      <c r="E4885" s="91" t="s">
        <v>15500</v>
      </c>
      <c r="F4885" s="91" t="s">
        <v>5574</v>
      </c>
      <c r="G4885" s="91" t="n">
        <v>2100</v>
      </c>
      <c r="H4885" s="91"/>
      <c r="I4885" s="91"/>
      <c r="J4885" s="91"/>
      <c r="K4885" s="91"/>
      <c r="L4885" s="91"/>
      <c r="M4885" s="91" t="s">
        <v>15501</v>
      </c>
      <c r="N4885" s="242" t="n">
        <v>43431</v>
      </c>
      <c r="O4885" s="207" t="s">
        <v>15</v>
      </c>
      <c r="P4885" s="797" t="s">
        <v>14505</v>
      </c>
      <c r="Q4885" s="15" t="s">
        <v>45</v>
      </c>
    </row>
    <row r="4886" customFormat="false" ht="14.9" hidden="false" customHeight="false" outlineLevel="0" collapsed="false">
      <c r="A4886" s="429" t="s">
        <v>1839</v>
      </c>
      <c r="B4886" s="91" t="s">
        <v>7583</v>
      </c>
      <c r="C4886" s="440" t="s">
        <v>15502</v>
      </c>
      <c r="D4886" s="91" t="s">
        <v>476</v>
      </c>
      <c r="E4886" s="91" t="s">
        <v>14959</v>
      </c>
      <c r="F4886" s="91"/>
      <c r="G4886" s="91"/>
      <c r="H4886" s="91"/>
      <c r="I4886" s="91"/>
      <c r="J4886" s="91"/>
      <c r="K4886" s="91"/>
      <c r="L4886" s="91"/>
      <c r="M4886" s="91"/>
      <c r="N4886" s="91"/>
      <c r="O4886" s="137" t="s">
        <v>15503</v>
      </c>
      <c r="P4886" s="91"/>
      <c r="Q4886" s="15" t="s">
        <v>45</v>
      </c>
    </row>
    <row r="4887" customFormat="false" ht="79.85" hidden="false" customHeight="false" outlineLevel="0" collapsed="false">
      <c r="A4887" s="3" t="s">
        <v>34</v>
      </c>
      <c r="B4887" s="59" t="s">
        <v>1</v>
      </c>
      <c r="C4887" s="4" t="s">
        <v>35</v>
      </c>
      <c r="D4887" s="4" t="s">
        <v>3</v>
      </c>
      <c r="E4887" s="4" t="s">
        <v>1021</v>
      </c>
      <c r="F4887" s="5" t="s">
        <v>10096</v>
      </c>
      <c r="G4887" s="4" t="s">
        <v>38</v>
      </c>
      <c r="H4887" s="6" t="s">
        <v>39</v>
      </c>
      <c r="I4887" s="6"/>
      <c r="J4887" s="6"/>
      <c r="K4887" s="6" t="s">
        <v>40</v>
      </c>
      <c r="L4887" s="6"/>
      <c r="M4887" s="6" t="s">
        <v>41</v>
      </c>
      <c r="N4887" s="6" t="s">
        <v>42</v>
      </c>
      <c r="O4887" s="370" t="s">
        <v>43</v>
      </c>
      <c r="P4887" s="91"/>
      <c r="Q4887" s="15" t="s">
        <v>45</v>
      </c>
    </row>
    <row r="4888" customFormat="false" ht="15" hidden="false" customHeight="false" outlineLevel="0" collapsed="false">
      <c r="A4888" s="105" t="n">
        <v>43432</v>
      </c>
      <c r="B4888" s="777" t="s">
        <v>311</v>
      </c>
      <c r="C4888" s="84"/>
      <c r="D4888" s="84"/>
      <c r="E4888" s="820"/>
      <c r="F4888" s="821" t="n">
        <f aca="false">G4888+H4888+K4888</f>
        <v>160825.07</v>
      </c>
      <c r="G4888" s="822" t="n">
        <f aca="false">SUM(G4889:G4914)</f>
        <v>61750</v>
      </c>
      <c r="H4888" s="823" t="n">
        <f aca="false">SUM(H4889:H4914)</f>
        <v>99075.07</v>
      </c>
      <c r="I4888" s="822"/>
      <c r="J4888" s="822"/>
      <c r="K4888" s="822" t="n">
        <f aca="false">SUM(K4889:K4914)</f>
        <v>0</v>
      </c>
      <c r="L4888" s="822"/>
      <c r="M4888" s="824"/>
      <c r="N4888" s="824"/>
      <c r="O4888" s="21"/>
      <c r="P4888" s="822" t="n">
        <f aca="false">SUM(P4889:P26836)</f>
        <v>13423457</v>
      </c>
      <c r="Q4888" s="15" t="s">
        <v>45</v>
      </c>
    </row>
    <row r="4889" customFormat="false" ht="99.95" hidden="false" customHeight="false" outlineLevel="0" collapsed="false">
      <c r="A4889" s="429" t="s">
        <v>1810</v>
      </c>
      <c r="B4889" s="108" t="n">
        <v>0.340277777777778</v>
      </c>
      <c r="C4889" s="451" t="n">
        <v>89031455929</v>
      </c>
      <c r="D4889" s="91" t="s">
        <v>110</v>
      </c>
      <c r="E4889" s="91"/>
      <c r="F4889" s="91"/>
      <c r="G4889" s="91"/>
      <c r="H4889" s="91"/>
      <c r="I4889" s="91"/>
      <c r="J4889" s="91"/>
      <c r="K4889" s="91"/>
      <c r="L4889" s="91"/>
      <c r="M4889" s="91"/>
      <c r="N4889" s="91"/>
      <c r="O4889" s="883" t="s">
        <v>15504</v>
      </c>
      <c r="P4889" s="91" t="n">
        <v>1</v>
      </c>
      <c r="Q4889" s="15" t="s">
        <v>45</v>
      </c>
    </row>
    <row r="4890" customFormat="false" ht="28.35" hidden="false" customHeight="false" outlineLevel="0" collapsed="false">
      <c r="A4890" s="429" t="s">
        <v>1814</v>
      </c>
      <c r="B4890" s="91" t="s">
        <v>1865</v>
      </c>
      <c r="C4890" s="91" t="s">
        <v>15505</v>
      </c>
      <c r="D4890" s="91" t="s">
        <v>11567</v>
      </c>
      <c r="E4890" s="91" t="s">
        <v>15506</v>
      </c>
      <c r="F4890" s="91" t="s">
        <v>15507</v>
      </c>
      <c r="G4890" s="91" t="n">
        <v>4100</v>
      </c>
      <c r="H4890" s="91"/>
      <c r="I4890" s="91"/>
      <c r="J4890" s="91"/>
      <c r="K4890" s="91"/>
      <c r="L4890" s="91"/>
      <c r="M4890" s="19" t="s">
        <v>15508</v>
      </c>
      <c r="N4890" s="242" t="n">
        <v>43442</v>
      </c>
      <c r="O4890" s="207" t="s">
        <v>15</v>
      </c>
      <c r="P4890" s="91" t="n">
        <v>1</v>
      </c>
      <c r="Q4890" s="15" t="s">
        <v>45</v>
      </c>
    </row>
    <row r="4891" customFormat="false" ht="38.8" hidden="false" customHeight="false" outlineLevel="0" collapsed="false">
      <c r="A4891" s="429" t="s">
        <v>1819</v>
      </c>
      <c r="B4891" s="91" t="s">
        <v>4955</v>
      </c>
      <c r="C4891" s="91" t="s">
        <v>15509</v>
      </c>
      <c r="D4891" s="91" t="s">
        <v>11567</v>
      </c>
      <c r="E4891" s="91" t="s">
        <v>15510</v>
      </c>
      <c r="F4891" s="91"/>
      <c r="G4891" s="91"/>
      <c r="H4891" s="91"/>
      <c r="I4891" s="91"/>
      <c r="J4891" s="91"/>
      <c r="K4891" s="91"/>
      <c r="L4891" s="91"/>
      <c r="M4891" s="91"/>
      <c r="N4891" s="91"/>
      <c r="O4891" s="905" t="s">
        <v>15511</v>
      </c>
      <c r="P4891" s="91" t="n">
        <v>1</v>
      </c>
      <c r="Q4891" s="15" t="s">
        <v>45</v>
      </c>
    </row>
    <row r="4892" customFormat="false" ht="82.05" hidden="false" customHeight="false" outlineLevel="0" collapsed="false">
      <c r="A4892" s="429" t="s">
        <v>1673</v>
      </c>
      <c r="B4892" s="91" t="s">
        <v>51</v>
      </c>
      <c r="C4892" s="91" t="s">
        <v>15512</v>
      </c>
      <c r="D4892" s="91" t="s">
        <v>68</v>
      </c>
      <c r="E4892" s="91" t="s">
        <v>15513</v>
      </c>
      <c r="F4892" s="91" t="s">
        <v>15513</v>
      </c>
      <c r="G4892" s="91"/>
      <c r="H4892" s="91"/>
      <c r="I4892" s="91"/>
      <c r="J4892" s="91"/>
      <c r="K4892" s="91"/>
      <c r="L4892" s="91"/>
      <c r="M4892" s="91"/>
      <c r="N4892" s="91"/>
      <c r="O4892" s="452" t="s">
        <v>15514</v>
      </c>
      <c r="P4892" s="91" t="n">
        <v>1</v>
      </c>
      <c r="Q4892" s="15" t="s">
        <v>45</v>
      </c>
    </row>
    <row r="4893" customFormat="false" ht="55.2" hidden="false" customHeight="false" outlineLevel="0" collapsed="false">
      <c r="A4893" s="851" t="s">
        <v>15515</v>
      </c>
      <c r="B4893" s="851" t="s">
        <v>15515</v>
      </c>
      <c r="C4893" s="91" t="s">
        <v>15230</v>
      </c>
      <c r="D4893" s="91" t="s">
        <v>11567</v>
      </c>
      <c r="E4893" s="906" t="s">
        <v>15516</v>
      </c>
      <c r="F4893" s="91" t="s">
        <v>102</v>
      </c>
      <c r="G4893" s="91"/>
      <c r="H4893" s="204" t="n">
        <v>37764</v>
      </c>
      <c r="I4893" s="91"/>
      <c r="J4893" s="91"/>
      <c r="K4893" s="91"/>
      <c r="L4893" s="91"/>
      <c r="M4893" s="91" t="s">
        <v>15233</v>
      </c>
      <c r="N4893" s="99" t="n">
        <v>43436</v>
      </c>
      <c r="O4893" s="907" t="s">
        <v>15517</v>
      </c>
      <c r="P4893" s="91" t="n">
        <v>1</v>
      </c>
      <c r="Q4893" s="15" t="s">
        <v>45</v>
      </c>
    </row>
    <row r="4894" customFormat="false" ht="14.9" hidden="false" customHeight="false" outlineLevel="0" collapsed="false">
      <c r="A4894" s="908" t="s">
        <v>15518</v>
      </c>
      <c r="B4894" s="908" t="s">
        <v>15518</v>
      </c>
      <c r="C4894" s="908" t="s">
        <v>15518</v>
      </c>
      <c r="D4894" s="902" t="s">
        <v>15518</v>
      </c>
      <c r="E4894" s="908" t="s">
        <v>15518</v>
      </c>
      <c r="F4894" s="204"/>
      <c r="G4894" s="204"/>
      <c r="H4894" s="204" t="n">
        <v>5532.17</v>
      </c>
      <c r="I4894" s="204"/>
      <c r="J4894" s="204"/>
      <c r="K4894" s="204"/>
      <c r="L4894" s="898"/>
      <c r="M4894" s="899" t="s">
        <v>15519</v>
      </c>
      <c r="N4894" s="204"/>
      <c r="O4894" s="909" t="s">
        <v>15520</v>
      </c>
      <c r="P4894" s="204" t="n">
        <v>1</v>
      </c>
      <c r="Q4894" s="15" t="s">
        <v>45</v>
      </c>
      <c r="R4894" s="265"/>
      <c r="S4894" s="265"/>
      <c r="T4894" s="265"/>
      <c r="U4894" s="265"/>
      <c r="V4894" s="265"/>
      <c r="W4894" s="265"/>
      <c r="X4894" s="265"/>
      <c r="Y4894" s="265"/>
      <c r="Z4894" s="265"/>
      <c r="AA4894" s="265"/>
      <c r="AB4894" s="265"/>
      <c r="AC4894" s="265"/>
      <c r="AD4894" s="265"/>
      <c r="AE4894" s="265"/>
      <c r="AF4894" s="265"/>
      <c r="AG4894" s="265"/>
      <c r="AH4894" s="265"/>
      <c r="AI4894" s="265"/>
      <c r="AJ4894" s="265"/>
      <c r="AK4894" s="265"/>
    </row>
    <row r="4895" customFormat="false" ht="68.65" hidden="false" customHeight="false" outlineLevel="0" collapsed="false">
      <c r="A4895" s="429" t="s">
        <v>1732</v>
      </c>
      <c r="B4895" s="91" t="s">
        <v>940</v>
      </c>
      <c r="C4895" s="91" t="s">
        <v>15521</v>
      </c>
      <c r="D4895" s="91" t="s">
        <v>53</v>
      </c>
      <c r="E4895" s="91" t="s">
        <v>15522</v>
      </c>
      <c r="F4895" s="91" t="s">
        <v>102</v>
      </c>
      <c r="G4895" s="91" t="s">
        <v>3615</v>
      </c>
      <c r="H4895" s="91"/>
      <c r="I4895" s="91"/>
      <c r="J4895" s="91"/>
      <c r="K4895" s="91"/>
      <c r="L4895" s="91"/>
      <c r="M4895" s="91"/>
      <c r="N4895" s="91"/>
      <c r="O4895" s="207" t="s">
        <v>15</v>
      </c>
      <c r="P4895" s="91" t="n">
        <v>1</v>
      </c>
      <c r="Q4895" s="15" t="s">
        <v>45</v>
      </c>
    </row>
    <row r="4896" customFormat="false" ht="76.1" hidden="false" customHeight="false" outlineLevel="0" collapsed="false">
      <c r="A4896" s="429" t="s">
        <v>1833</v>
      </c>
      <c r="B4896" s="91" t="s">
        <v>122</v>
      </c>
      <c r="C4896" s="91" t="s">
        <v>15523</v>
      </c>
      <c r="D4896" s="91" t="s">
        <v>53</v>
      </c>
      <c r="E4896" s="91" t="s">
        <v>15524</v>
      </c>
      <c r="F4896" s="91" t="s">
        <v>13632</v>
      </c>
      <c r="G4896" s="91"/>
      <c r="H4896" s="91" t="s">
        <v>8180</v>
      </c>
      <c r="I4896" s="91"/>
      <c r="J4896" s="91"/>
      <c r="K4896" s="91"/>
      <c r="L4896" s="91"/>
      <c r="M4896" s="91"/>
      <c r="N4896" s="91"/>
      <c r="O4896" s="649" t="s">
        <v>15525</v>
      </c>
      <c r="P4896" s="91" t="n">
        <v>1</v>
      </c>
      <c r="Q4896" s="15" t="s">
        <v>45</v>
      </c>
    </row>
    <row r="4897" customFormat="false" ht="44" hidden="false" customHeight="false" outlineLevel="0" collapsed="false">
      <c r="A4897" s="429" t="s">
        <v>1839</v>
      </c>
      <c r="B4897" s="91" t="s">
        <v>556</v>
      </c>
      <c r="C4897" s="91" t="s">
        <v>15526</v>
      </c>
      <c r="D4897" s="91"/>
      <c r="E4897" s="91" t="s">
        <v>15527</v>
      </c>
      <c r="F4897" s="91" t="s">
        <v>15528</v>
      </c>
      <c r="G4897" s="91"/>
      <c r="H4897" s="91"/>
      <c r="I4897" s="91"/>
      <c r="J4897" s="91"/>
      <c r="K4897" s="91"/>
      <c r="L4897" s="91"/>
      <c r="M4897" s="91"/>
      <c r="N4897" s="91"/>
      <c r="O4897" s="452" t="s">
        <v>15529</v>
      </c>
      <c r="P4897" s="91" t="n">
        <v>1</v>
      </c>
      <c r="Q4897" s="15" t="s">
        <v>45</v>
      </c>
    </row>
    <row r="4898" customFormat="false" ht="28.35" hidden="false" customHeight="false" outlineLevel="0" collapsed="false">
      <c r="A4898" s="429" t="s">
        <v>1746</v>
      </c>
      <c r="B4898" s="91" t="s">
        <v>4310</v>
      </c>
      <c r="C4898" s="91" t="s">
        <v>15530</v>
      </c>
      <c r="D4898" s="91" t="s">
        <v>11567</v>
      </c>
      <c r="E4898" s="91" t="s">
        <v>15531</v>
      </c>
      <c r="F4898" s="91" t="s">
        <v>3584</v>
      </c>
      <c r="G4898" s="91" t="n">
        <v>3600</v>
      </c>
      <c r="H4898" s="91"/>
      <c r="I4898" s="91"/>
      <c r="J4898" s="91"/>
      <c r="K4898" s="91"/>
      <c r="L4898" s="91"/>
      <c r="M4898" s="19" t="s">
        <v>15532</v>
      </c>
      <c r="N4898" s="242" t="n">
        <v>43432</v>
      </c>
      <c r="O4898" s="207" t="s">
        <v>15</v>
      </c>
      <c r="P4898" s="91" t="n">
        <v>1</v>
      </c>
      <c r="Q4898" s="15" t="s">
        <v>45</v>
      </c>
    </row>
    <row r="4899" customFormat="false" ht="28.35" hidden="false" customHeight="false" outlineLevel="0" collapsed="false">
      <c r="A4899" s="429" t="s">
        <v>1696</v>
      </c>
      <c r="B4899" s="99" t="n">
        <v>43205</v>
      </c>
      <c r="C4899" s="91" t="s">
        <v>15533</v>
      </c>
      <c r="D4899" s="91" t="s">
        <v>11640</v>
      </c>
      <c r="E4899" s="91" t="s">
        <v>15534</v>
      </c>
      <c r="F4899" s="91" t="s">
        <v>102</v>
      </c>
      <c r="G4899" s="91"/>
      <c r="H4899" s="91" t="s">
        <v>501</v>
      </c>
      <c r="I4899" s="91"/>
      <c r="J4899" s="91"/>
      <c r="K4899" s="91"/>
      <c r="L4899" s="91"/>
      <c r="M4899" s="91"/>
      <c r="N4899" s="91"/>
      <c r="O4899" s="317" t="s">
        <v>4921</v>
      </c>
      <c r="P4899" s="91" t="n">
        <v>1</v>
      </c>
      <c r="Q4899" s="15" t="s">
        <v>45</v>
      </c>
    </row>
    <row r="4900" customFormat="false" ht="39.55" hidden="false" customHeight="false" outlineLevel="0" collapsed="false">
      <c r="A4900" s="902" t="s">
        <v>15535</v>
      </c>
      <c r="B4900" s="902" t="s">
        <v>15535</v>
      </c>
      <c r="C4900" s="902" t="s">
        <v>15535</v>
      </c>
      <c r="D4900" s="902" t="s">
        <v>15535</v>
      </c>
      <c r="E4900" s="91"/>
      <c r="F4900" s="902" t="s">
        <v>15535</v>
      </c>
      <c r="G4900" s="204"/>
      <c r="H4900" s="204" t="n">
        <v>13878.9</v>
      </c>
      <c r="I4900" s="204"/>
      <c r="J4900" s="204"/>
      <c r="K4900" s="204"/>
      <c r="L4900" s="204"/>
      <c r="M4900" s="204" t="s">
        <v>15536</v>
      </c>
      <c r="N4900" s="204"/>
      <c r="O4900" s="904" t="s">
        <v>15535</v>
      </c>
      <c r="P4900" s="204" t="n">
        <v>1</v>
      </c>
      <c r="Q4900" s="15" t="s">
        <v>45</v>
      </c>
      <c r="R4900" s="265"/>
      <c r="S4900" s="265"/>
      <c r="T4900" s="265"/>
      <c r="U4900" s="265"/>
      <c r="V4900" s="265"/>
      <c r="W4900" s="265"/>
      <c r="X4900" s="265"/>
      <c r="Y4900" s="265"/>
      <c r="Z4900" s="265"/>
      <c r="AA4900" s="265"/>
      <c r="AB4900" s="265"/>
      <c r="AC4900" s="265"/>
      <c r="AD4900" s="265"/>
      <c r="AE4900" s="265"/>
      <c r="AF4900" s="265"/>
      <c r="AG4900" s="265"/>
      <c r="AH4900" s="265"/>
      <c r="AI4900" s="265"/>
      <c r="AJ4900" s="265"/>
      <c r="AK4900" s="265"/>
    </row>
    <row r="4901" customFormat="false" ht="38.8" hidden="false" customHeight="false" outlineLevel="0" collapsed="false">
      <c r="A4901" s="429" t="s">
        <v>1758</v>
      </c>
      <c r="B4901" s="91" t="s">
        <v>62</v>
      </c>
      <c r="C4901" s="91" t="s">
        <v>15537</v>
      </c>
      <c r="D4901" s="91" t="s">
        <v>476</v>
      </c>
      <c r="E4901" s="19" t="s">
        <v>15538</v>
      </c>
      <c r="F4901" s="91" t="s">
        <v>13632</v>
      </c>
      <c r="G4901" s="91"/>
      <c r="H4901" s="91"/>
      <c r="I4901" s="91"/>
      <c r="J4901" s="91"/>
      <c r="K4901" s="91"/>
      <c r="L4901" s="91"/>
      <c r="M4901" s="91"/>
      <c r="N4901" s="91"/>
      <c r="O4901" s="905" t="s">
        <v>15539</v>
      </c>
      <c r="P4901" s="91" t="n">
        <v>1</v>
      </c>
      <c r="Q4901" s="15" t="s">
        <v>45</v>
      </c>
    </row>
    <row r="4902" customFormat="false" ht="14.9" hidden="false" customHeight="false" outlineLevel="0" collapsed="false">
      <c r="A4902" s="429" t="s">
        <v>1761</v>
      </c>
      <c r="B4902" s="99" t="n">
        <v>43237</v>
      </c>
      <c r="C4902" s="91" t="s">
        <v>15540</v>
      </c>
      <c r="D4902" s="91" t="s">
        <v>476</v>
      </c>
      <c r="E4902" s="91" t="s">
        <v>15541</v>
      </c>
      <c r="F4902" s="91" t="s">
        <v>15542</v>
      </c>
      <c r="G4902" s="91"/>
      <c r="H4902" s="91" t="s">
        <v>1963</v>
      </c>
      <c r="I4902" s="91"/>
      <c r="J4902" s="91"/>
      <c r="K4902" s="91"/>
      <c r="L4902" s="91"/>
      <c r="M4902" s="91"/>
      <c r="N4902" s="91"/>
      <c r="O4902" s="330" t="s">
        <v>15543</v>
      </c>
      <c r="P4902" s="91" t="n">
        <v>1</v>
      </c>
      <c r="Q4902" s="15" t="s">
        <v>45</v>
      </c>
    </row>
    <row r="4903" customFormat="false" ht="82.05" hidden="false" customHeight="false" outlineLevel="0" collapsed="false">
      <c r="A4903" s="429" t="s">
        <v>1765</v>
      </c>
      <c r="B4903" s="91" t="s">
        <v>149</v>
      </c>
      <c r="C4903" s="91" t="s">
        <v>15544</v>
      </c>
      <c r="D4903" s="91" t="s">
        <v>68</v>
      </c>
      <c r="E4903" s="91" t="s">
        <v>15545</v>
      </c>
      <c r="F4903" s="91" t="s">
        <v>15546</v>
      </c>
      <c r="G4903" s="91"/>
      <c r="H4903" s="91"/>
      <c r="I4903" s="91"/>
      <c r="J4903" s="91"/>
      <c r="K4903" s="91"/>
      <c r="L4903" s="91"/>
      <c r="M4903" s="91"/>
      <c r="N4903" s="91"/>
      <c r="O4903" s="452" t="s">
        <v>15547</v>
      </c>
      <c r="P4903" s="91" t="n">
        <v>1</v>
      </c>
      <c r="Q4903" s="15" t="s">
        <v>45</v>
      </c>
    </row>
    <row r="4904" customFormat="false" ht="83.55" hidden="false" customHeight="false" outlineLevel="0" collapsed="false">
      <c r="A4904" s="429" t="s">
        <v>4300</v>
      </c>
      <c r="B4904" s="91" t="s">
        <v>185</v>
      </c>
      <c r="C4904" s="91" t="s">
        <v>15548</v>
      </c>
      <c r="D4904" s="91" t="s">
        <v>11567</v>
      </c>
      <c r="E4904" s="91" t="s">
        <v>15549</v>
      </c>
      <c r="F4904" s="91" t="s">
        <v>14308</v>
      </c>
      <c r="G4904" s="91" t="s">
        <v>7047</v>
      </c>
      <c r="H4904" s="91"/>
      <c r="I4904" s="91"/>
      <c r="J4904" s="91"/>
      <c r="K4904" s="91"/>
      <c r="L4904" s="91"/>
      <c r="M4904" s="91"/>
      <c r="N4904" s="91"/>
      <c r="O4904" s="460" t="s">
        <v>15550</v>
      </c>
      <c r="P4904" s="91" t="n">
        <v>1</v>
      </c>
      <c r="Q4904" s="15" t="s">
        <v>45</v>
      </c>
    </row>
    <row r="4905" customFormat="false" ht="28.35" hidden="false" customHeight="false" outlineLevel="0" collapsed="false">
      <c r="A4905" s="429" t="s">
        <v>4304</v>
      </c>
      <c r="B4905" s="99" t="n">
        <v>43238</v>
      </c>
      <c r="C4905" s="349" t="s">
        <v>15551</v>
      </c>
      <c r="D4905" s="91" t="s">
        <v>476</v>
      </c>
      <c r="E4905" s="91" t="s">
        <v>15552</v>
      </c>
      <c r="F4905" s="91" t="s">
        <v>15553</v>
      </c>
      <c r="G4905" s="91" t="n">
        <v>7500</v>
      </c>
      <c r="I4905" s="100"/>
      <c r="J4905" s="100"/>
      <c r="K4905" s="91"/>
      <c r="L4905" s="91"/>
      <c r="M4905" s="19" t="s">
        <v>15554</v>
      </c>
      <c r="N4905" s="242" t="n">
        <v>43435</v>
      </c>
      <c r="O4905" s="566" t="s">
        <v>15</v>
      </c>
      <c r="P4905" s="91" t="n">
        <v>1</v>
      </c>
      <c r="Q4905" s="15" t="s">
        <v>45</v>
      </c>
    </row>
    <row r="4906" customFormat="false" ht="79.85" hidden="false" customHeight="false" outlineLevel="0" collapsed="false">
      <c r="A4906" s="3" t="s">
        <v>34</v>
      </c>
      <c r="B4906" s="59" t="s">
        <v>1</v>
      </c>
      <c r="C4906" s="4" t="s">
        <v>35</v>
      </c>
      <c r="D4906" s="4" t="s">
        <v>3</v>
      </c>
      <c r="E4906" s="4" t="s">
        <v>1021</v>
      </c>
      <c r="F4906" s="5" t="s">
        <v>10096</v>
      </c>
      <c r="G4906" s="4" t="s">
        <v>38</v>
      </c>
      <c r="H4906" s="6" t="s">
        <v>39</v>
      </c>
      <c r="I4906" s="6"/>
      <c r="J4906" s="6"/>
      <c r="K4906" s="6" t="s">
        <v>40</v>
      </c>
      <c r="L4906" s="6"/>
      <c r="M4906" s="6" t="s">
        <v>41</v>
      </c>
      <c r="N4906" s="6" t="s">
        <v>42</v>
      </c>
      <c r="O4906" s="370" t="s">
        <v>43</v>
      </c>
      <c r="P4906" s="91"/>
      <c r="Q4906" s="15" t="s">
        <v>45</v>
      </c>
    </row>
    <row r="4907" customFormat="false" ht="15" hidden="false" customHeight="false" outlineLevel="0" collapsed="false">
      <c r="A4907" s="105" t="n">
        <v>43433</v>
      </c>
      <c r="B4907" s="777" t="s">
        <v>349</v>
      </c>
      <c r="C4907" s="84"/>
      <c r="D4907" s="84"/>
      <c r="E4907" s="820"/>
      <c r="F4907" s="821" t="n">
        <f aca="false">G4907+H4907+K4907</f>
        <v>75100</v>
      </c>
      <c r="G4907" s="822" t="n">
        <f aca="false">SUM(G4908:G4932)</f>
        <v>42200</v>
      </c>
      <c r="H4907" s="823" t="n">
        <f aca="false">SUM(H4908:H4932)</f>
        <v>32900</v>
      </c>
      <c r="I4907" s="822"/>
      <c r="J4907" s="822"/>
      <c r="K4907" s="822" t="n">
        <f aca="false">SUM(K4908:K4932)</f>
        <v>0</v>
      </c>
      <c r="L4907" s="822"/>
      <c r="M4907" s="824"/>
      <c r="N4907" s="824"/>
      <c r="O4907" s="21"/>
      <c r="P4907" s="822" t="n">
        <f aca="false">SUM(P4908:P26855)</f>
        <v>6711720</v>
      </c>
      <c r="Q4907" s="15" t="s">
        <v>45</v>
      </c>
    </row>
    <row r="4908" customFormat="false" ht="17.9" hidden="false" customHeight="false" outlineLevel="0" collapsed="false">
      <c r="A4908" s="888" t="s">
        <v>2060</v>
      </c>
      <c r="B4908" s="91" t="s">
        <v>14962</v>
      </c>
      <c r="C4908" s="91" t="n">
        <v>79104260420</v>
      </c>
      <c r="D4908" s="91" t="s">
        <v>8766</v>
      </c>
      <c r="E4908" s="91" t="s">
        <v>15555</v>
      </c>
      <c r="F4908" s="91" t="s">
        <v>15556</v>
      </c>
      <c r="G4908" s="91"/>
      <c r="H4908" s="91"/>
      <c r="I4908" s="91"/>
      <c r="J4908" s="91"/>
      <c r="K4908" s="91"/>
      <c r="L4908" s="91"/>
      <c r="M4908" s="91"/>
      <c r="N4908" s="91"/>
      <c r="O4908" s="460" t="s">
        <v>15557</v>
      </c>
      <c r="P4908" s="91" t="n">
        <v>1</v>
      </c>
      <c r="Q4908" s="15" t="s">
        <v>45</v>
      </c>
    </row>
    <row r="4909" customFormat="false" ht="66.4" hidden="false" customHeight="false" outlineLevel="0" collapsed="false">
      <c r="A4909" s="429" t="s">
        <v>1814</v>
      </c>
      <c r="B4909" s="91" t="s">
        <v>5704</v>
      </c>
      <c r="C4909" s="91" t="s">
        <v>15558</v>
      </c>
      <c r="D4909" s="91" t="s">
        <v>11567</v>
      </c>
      <c r="E4909" s="198" t="s">
        <v>15559</v>
      </c>
      <c r="F4909" s="91" t="s">
        <v>15560</v>
      </c>
      <c r="G4909" s="91" t="n">
        <v>2550</v>
      </c>
      <c r="H4909" s="91"/>
      <c r="I4909" s="91"/>
      <c r="J4909" s="91"/>
      <c r="K4909" s="91"/>
      <c r="L4909" s="142"/>
      <c r="M4909" s="910" t="s">
        <v>15561</v>
      </c>
      <c r="N4909" s="99" t="n">
        <v>43437</v>
      </c>
      <c r="O4909" s="566" t="s">
        <v>15562</v>
      </c>
      <c r="P4909" s="91" t="n">
        <v>1</v>
      </c>
      <c r="Q4909" s="15" t="s">
        <v>45</v>
      </c>
    </row>
    <row r="4910" customFormat="false" ht="28.35" hidden="false" customHeight="false" outlineLevel="0" collapsed="false">
      <c r="A4910" s="429" t="s">
        <v>1819</v>
      </c>
      <c r="B4910" s="91" t="s">
        <v>2723</v>
      </c>
      <c r="C4910" s="91" t="s">
        <v>15563</v>
      </c>
      <c r="D4910" s="91" t="s">
        <v>11567</v>
      </c>
      <c r="E4910" s="91" t="s">
        <v>15564</v>
      </c>
      <c r="F4910" s="91" t="s">
        <v>15565</v>
      </c>
      <c r="G4910" s="91" t="n">
        <v>1800</v>
      </c>
      <c r="H4910" s="91"/>
      <c r="I4910" s="91"/>
      <c r="J4910" s="91"/>
      <c r="K4910" s="91"/>
      <c r="L4910" s="91"/>
      <c r="M4910" s="91" t="s">
        <v>15566</v>
      </c>
      <c r="N4910" s="99" t="n">
        <v>43435</v>
      </c>
      <c r="O4910" s="566" t="s">
        <v>15</v>
      </c>
      <c r="P4910" s="91" t="n">
        <v>1</v>
      </c>
      <c r="Q4910" s="15" t="s">
        <v>45</v>
      </c>
    </row>
    <row r="4911" customFormat="false" ht="135.8" hidden="false" customHeight="false" outlineLevel="0" collapsed="false">
      <c r="A4911" s="429" t="s">
        <v>1673</v>
      </c>
      <c r="B4911" s="91" t="s">
        <v>113</v>
      </c>
      <c r="C4911" s="451" t="s">
        <v>15567</v>
      </c>
      <c r="D4911" s="91" t="s">
        <v>68</v>
      </c>
      <c r="E4911" s="91" t="s">
        <v>15568</v>
      </c>
      <c r="F4911" s="91" t="s">
        <v>15569</v>
      </c>
      <c r="G4911" s="91"/>
      <c r="H4911" s="91"/>
      <c r="I4911" s="91"/>
      <c r="J4911" s="91"/>
      <c r="K4911" s="91"/>
      <c r="L4911" s="91"/>
      <c r="M4911" s="91"/>
      <c r="N4911" s="91"/>
      <c r="O4911" s="452" t="s">
        <v>15570</v>
      </c>
      <c r="P4911" s="91" t="n">
        <v>1</v>
      </c>
      <c r="Q4911" s="15" t="s">
        <v>45</v>
      </c>
    </row>
    <row r="4912" customFormat="false" ht="116.4" hidden="false" customHeight="false" outlineLevel="0" collapsed="false">
      <c r="A4912" s="429" t="s">
        <v>1678</v>
      </c>
      <c r="B4912" s="91" t="s">
        <v>200</v>
      </c>
      <c r="C4912" s="91" t="s">
        <v>15571</v>
      </c>
      <c r="D4912" s="91" t="s">
        <v>53</v>
      </c>
      <c r="E4912" s="91" t="s">
        <v>15572</v>
      </c>
      <c r="F4912" s="91" t="s">
        <v>15573</v>
      </c>
      <c r="G4912" s="91"/>
      <c r="H4912" s="91"/>
      <c r="I4912" s="91"/>
      <c r="J4912" s="91"/>
      <c r="K4912" s="91"/>
      <c r="L4912" s="91"/>
      <c r="M4912" s="91"/>
      <c r="N4912" s="91"/>
      <c r="O4912" s="423" t="s">
        <v>15574</v>
      </c>
      <c r="P4912" s="91" t="n">
        <v>1</v>
      </c>
      <c r="Q4912" s="15" t="s">
        <v>45</v>
      </c>
    </row>
    <row r="4913" customFormat="false" ht="15.65" hidden="false" customHeight="false" outlineLevel="0" collapsed="false">
      <c r="A4913" s="429" t="s">
        <v>1732</v>
      </c>
      <c r="B4913" s="91" t="s">
        <v>4963</v>
      </c>
      <c r="C4913" s="91" t="s">
        <v>15575</v>
      </c>
      <c r="D4913" s="91" t="s">
        <v>11567</v>
      </c>
      <c r="E4913" s="91" t="s">
        <v>15576</v>
      </c>
      <c r="F4913" s="91" t="s">
        <v>15577</v>
      </c>
      <c r="G4913" s="91"/>
      <c r="H4913" s="91" t="n">
        <v>6000</v>
      </c>
      <c r="I4913" s="91"/>
      <c r="J4913" s="91"/>
      <c r="K4913" s="91"/>
      <c r="L4913" s="91"/>
      <c r="M4913" s="19" t="s">
        <v>15578</v>
      </c>
      <c r="N4913" s="99" t="n">
        <v>43437</v>
      </c>
      <c r="O4913" s="336" t="s">
        <v>15579</v>
      </c>
      <c r="P4913" s="91" t="n">
        <v>1</v>
      </c>
      <c r="Q4913" s="15" t="s">
        <v>45</v>
      </c>
    </row>
    <row r="4914" customFormat="false" ht="28.35" hidden="false" customHeight="false" outlineLevel="0" collapsed="false">
      <c r="A4914" s="91" t="s">
        <v>15580</v>
      </c>
      <c r="B4914" s="91" t="s">
        <v>15580</v>
      </c>
      <c r="C4914" s="91" t="s">
        <v>15580</v>
      </c>
      <c r="D4914" s="91" t="s">
        <v>476</v>
      </c>
      <c r="E4914" s="91" t="s">
        <v>15580</v>
      </c>
      <c r="F4914" s="91" t="s">
        <v>3347</v>
      </c>
      <c r="G4914" s="91"/>
      <c r="H4914" s="91" t="n">
        <v>3000</v>
      </c>
      <c r="I4914" s="91"/>
      <c r="J4914" s="91"/>
      <c r="K4914" s="91"/>
      <c r="L4914" s="91"/>
      <c r="M4914" s="91"/>
      <c r="N4914" s="91"/>
      <c r="O4914" s="282" t="s">
        <v>15580</v>
      </c>
      <c r="P4914" s="91" t="n">
        <v>1</v>
      </c>
      <c r="Q4914" s="15" t="s">
        <v>45</v>
      </c>
    </row>
    <row r="4915" customFormat="false" ht="28.35" hidden="false" customHeight="false" outlineLevel="0" collapsed="false">
      <c r="A4915" s="429" t="s">
        <v>1833</v>
      </c>
      <c r="B4915" s="91" t="s">
        <v>1659</v>
      </c>
      <c r="C4915" s="91" t="s">
        <v>15581</v>
      </c>
      <c r="D4915" s="91" t="s">
        <v>11567</v>
      </c>
      <c r="E4915" s="91" t="s">
        <v>15582</v>
      </c>
      <c r="F4915" s="91" t="s">
        <v>15583</v>
      </c>
      <c r="G4915" s="91" t="n">
        <v>3500</v>
      </c>
      <c r="H4915" s="91"/>
      <c r="I4915" s="91"/>
      <c r="J4915" s="91"/>
      <c r="K4915" s="91"/>
      <c r="L4915" s="91"/>
      <c r="M4915" s="91" t="s">
        <v>15584</v>
      </c>
      <c r="N4915" s="99" t="n">
        <v>43436</v>
      </c>
      <c r="O4915" s="566" t="s">
        <v>15</v>
      </c>
      <c r="P4915" s="91" t="n">
        <v>1</v>
      </c>
      <c r="Q4915" s="15" t="s">
        <v>45</v>
      </c>
    </row>
    <row r="4916" customFormat="false" ht="28.35" hidden="false" customHeight="false" outlineLevel="0" collapsed="false">
      <c r="A4916" s="429" t="s">
        <v>1839</v>
      </c>
      <c r="B4916" s="91" t="s">
        <v>9016</v>
      </c>
      <c r="C4916" s="91" t="s">
        <v>15585</v>
      </c>
      <c r="D4916" s="91" t="s">
        <v>476</v>
      </c>
      <c r="E4916" s="91" t="s">
        <v>15586</v>
      </c>
      <c r="F4916" s="91" t="s">
        <v>614</v>
      </c>
      <c r="G4916" s="91"/>
      <c r="H4916" s="91"/>
      <c r="I4916" s="91"/>
      <c r="J4916" s="91"/>
      <c r="K4916" s="91"/>
      <c r="L4916" s="91"/>
      <c r="M4916" s="91"/>
      <c r="N4916" s="91"/>
      <c r="O4916" s="494" t="s">
        <v>15587</v>
      </c>
      <c r="P4916" s="91" t="n">
        <v>1</v>
      </c>
      <c r="Q4916" s="15" t="s">
        <v>45</v>
      </c>
    </row>
    <row r="4917" customFormat="false" ht="23.1" hidden="false" customHeight="false" outlineLevel="0" collapsed="false">
      <c r="A4917" s="429" t="s">
        <v>1746</v>
      </c>
      <c r="B4917" s="91" t="s">
        <v>9016</v>
      </c>
      <c r="C4917" s="91" t="s">
        <v>15588</v>
      </c>
      <c r="D4917" s="91" t="s">
        <v>476</v>
      </c>
      <c r="E4917" s="91" t="s">
        <v>15589</v>
      </c>
      <c r="F4917" s="91" t="s">
        <v>15590</v>
      </c>
      <c r="G4917" s="91" t="n">
        <v>7500</v>
      </c>
      <c r="H4917" s="91"/>
      <c r="I4917" s="91"/>
      <c r="J4917" s="91"/>
      <c r="K4917" s="91"/>
      <c r="L4917" s="100"/>
      <c r="M4917" s="24" t="s">
        <v>15591</v>
      </c>
      <c r="N4917" s="99" t="n">
        <v>43435</v>
      </c>
      <c r="O4917" s="566" t="s">
        <v>15</v>
      </c>
      <c r="P4917" s="91" t="n">
        <v>1</v>
      </c>
      <c r="Q4917" s="15" t="s">
        <v>45</v>
      </c>
    </row>
    <row r="4918" customFormat="false" ht="66.4" hidden="false" customHeight="false" outlineLevel="0" collapsed="false">
      <c r="A4918" s="429" t="s">
        <v>1696</v>
      </c>
      <c r="B4918" s="91" t="s">
        <v>149</v>
      </c>
      <c r="C4918" s="91" t="s">
        <v>15592</v>
      </c>
      <c r="D4918" s="91" t="s">
        <v>11567</v>
      </c>
      <c r="E4918" s="556" t="s">
        <v>15593</v>
      </c>
      <c r="F4918" s="91" t="s">
        <v>11868</v>
      </c>
      <c r="G4918" s="91" t="n">
        <v>6850</v>
      </c>
      <c r="H4918" s="91"/>
      <c r="I4918" s="91"/>
      <c r="J4918" s="91"/>
      <c r="K4918" s="91"/>
      <c r="L4918" s="142"/>
      <c r="M4918" s="556" t="s">
        <v>15594</v>
      </c>
      <c r="N4918" s="242" t="n">
        <v>43434</v>
      </c>
      <c r="O4918" s="566" t="s">
        <v>15595</v>
      </c>
      <c r="P4918" s="91" t="n">
        <v>1</v>
      </c>
      <c r="Q4918" s="15" t="s">
        <v>45</v>
      </c>
    </row>
    <row r="4919" customFormat="false" ht="67.15" hidden="false" customHeight="false" outlineLevel="0" collapsed="false">
      <c r="A4919" s="429" t="s">
        <v>1758</v>
      </c>
      <c r="B4919" s="99" t="n">
        <v>43172</v>
      </c>
      <c r="C4919" s="91" t="s">
        <v>15596</v>
      </c>
      <c r="D4919" s="91" t="s">
        <v>476</v>
      </c>
      <c r="E4919" s="91" t="s">
        <v>15597</v>
      </c>
      <c r="F4919" s="91" t="s">
        <v>5574</v>
      </c>
      <c r="G4919" s="91" t="s">
        <v>2439</v>
      </c>
      <c r="H4919" s="91"/>
      <c r="I4919" s="91"/>
      <c r="J4919" s="91"/>
      <c r="K4919" s="91"/>
      <c r="L4919" s="91"/>
      <c r="M4919" s="91"/>
      <c r="N4919" s="91"/>
      <c r="O4919" s="423" t="s">
        <v>15598</v>
      </c>
      <c r="P4919" s="91" t="n">
        <v>1</v>
      </c>
      <c r="Q4919" s="15" t="s">
        <v>45</v>
      </c>
    </row>
    <row r="4920" customFormat="false" ht="23.1" hidden="false" customHeight="false" outlineLevel="0" collapsed="false">
      <c r="A4920" s="429" t="s">
        <v>1761</v>
      </c>
      <c r="B4920" s="99" t="n">
        <v>43203</v>
      </c>
      <c r="C4920" s="91" t="s">
        <v>15599</v>
      </c>
      <c r="D4920" s="91" t="s">
        <v>11640</v>
      </c>
      <c r="E4920" s="91" t="s">
        <v>15600</v>
      </c>
      <c r="F4920" s="91" t="s">
        <v>13449</v>
      </c>
      <c r="G4920" s="91" t="n">
        <v>4400</v>
      </c>
      <c r="H4920" s="91"/>
      <c r="I4920" s="91"/>
      <c r="J4920" s="91"/>
      <c r="K4920" s="91"/>
      <c r="L4920" s="91"/>
      <c r="M4920" s="91" t="s">
        <v>15601</v>
      </c>
      <c r="N4920" s="99" t="n">
        <v>43436</v>
      </c>
      <c r="O4920" s="566" t="s">
        <v>15</v>
      </c>
      <c r="P4920" s="91" t="n">
        <v>1</v>
      </c>
      <c r="Q4920" s="15" t="s">
        <v>45</v>
      </c>
    </row>
    <row r="4921" customFormat="false" ht="28.35" hidden="false" customHeight="false" outlineLevel="0" collapsed="false">
      <c r="A4921" s="429" t="s">
        <v>1765</v>
      </c>
      <c r="B4921" s="91" t="s">
        <v>15602</v>
      </c>
      <c r="C4921" s="440" t="s">
        <v>15603</v>
      </c>
      <c r="D4921" s="91" t="s">
        <v>476</v>
      </c>
      <c r="E4921" s="91" t="s">
        <v>15604</v>
      </c>
      <c r="F4921" s="91" t="s">
        <v>15605</v>
      </c>
      <c r="G4921" s="97"/>
      <c r="H4921" s="91" t="n">
        <v>20400</v>
      </c>
      <c r="I4921" s="91"/>
      <c r="J4921" s="91"/>
      <c r="K4921" s="91"/>
      <c r="L4921" s="91"/>
      <c r="M4921" s="91"/>
      <c r="N4921" s="91"/>
      <c r="O4921" s="566" t="s">
        <v>15</v>
      </c>
      <c r="P4921" s="91" t="n">
        <v>1</v>
      </c>
      <c r="Q4921" s="15" t="s">
        <v>45</v>
      </c>
    </row>
    <row r="4922" customFormat="false" ht="28.35" hidden="false" customHeight="false" outlineLevel="0" collapsed="false">
      <c r="A4922" s="429" t="s">
        <v>4300</v>
      </c>
      <c r="B4922" s="99" t="n">
        <v>43295</v>
      </c>
      <c r="C4922" s="91" t="s">
        <v>15606</v>
      </c>
      <c r="D4922" s="24" t="s">
        <v>476</v>
      </c>
      <c r="E4922" s="19" t="s">
        <v>15607</v>
      </c>
      <c r="F4922" s="91" t="s">
        <v>15608</v>
      </c>
      <c r="G4922" s="97"/>
      <c r="H4922" s="91" t="n">
        <v>3500</v>
      </c>
      <c r="I4922" s="91"/>
      <c r="J4922" s="91"/>
      <c r="K4922" s="91"/>
      <c r="L4922" s="91"/>
      <c r="M4922" s="91" t="s">
        <v>15609</v>
      </c>
      <c r="N4922" s="242" t="n">
        <v>43433</v>
      </c>
      <c r="O4922" s="566" t="s">
        <v>15</v>
      </c>
      <c r="P4922" s="91" t="n">
        <v>1</v>
      </c>
      <c r="Q4922" s="15" t="s">
        <v>45</v>
      </c>
    </row>
    <row r="4923" customFormat="false" ht="44.75" hidden="false" customHeight="false" outlineLevel="0" collapsed="false">
      <c r="A4923" s="429" t="s">
        <v>4304</v>
      </c>
      <c r="B4923" s="91" t="s">
        <v>556</v>
      </c>
      <c r="C4923" s="91" t="s">
        <v>15610</v>
      </c>
      <c r="D4923" s="91" t="s">
        <v>53</v>
      </c>
      <c r="E4923" s="91" t="s">
        <v>15482</v>
      </c>
      <c r="F4923" s="91" t="s">
        <v>15482</v>
      </c>
      <c r="G4923" s="91" t="n">
        <v>1000</v>
      </c>
      <c r="H4923" s="91"/>
      <c r="I4923" s="91"/>
      <c r="J4923" s="91"/>
      <c r="K4923" s="91"/>
      <c r="L4923" s="91"/>
      <c r="M4923" s="91" t="s">
        <v>15611</v>
      </c>
      <c r="N4923" s="242" t="n">
        <v>43433</v>
      </c>
      <c r="O4923" s="566" t="s">
        <v>15612</v>
      </c>
      <c r="P4923" s="91" t="n">
        <v>1</v>
      </c>
      <c r="Q4923" s="15" t="s">
        <v>45</v>
      </c>
    </row>
    <row r="4924" customFormat="false" ht="95.5" hidden="false" customHeight="false" outlineLevel="0" collapsed="false">
      <c r="A4924" s="429" t="s">
        <v>4309</v>
      </c>
      <c r="B4924" s="91" t="s">
        <v>4565</v>
      </c>
      <c r="C4924" s="451" t="s">
        <v>15613</v>
      </c>
      <c r="D4924" s="91" t="s">
        <v>53</v>
      </c>
      <c r="E4924" s="91" t="s">
        <v>15614</v>
      </c>
      <c r="F4924" s="91" t="s">
        <v>3584</v>
      </c>
      <c r="G4924" s="91" t="n">
        <v>5000</v>
      </c>
      <c r="H4924" s="91"/>
      <c r="I4924" s="91"/>
      <c r="J4924" s="91"/>
      <c r="K4924" s="91"/>
      <c r="L4924" s="91"/>
      <c r="M4924" s="91" t="s">
        <v>15615</v>
      </c>
      <c r="N4924" s="242" t="n">
        <v>43434</v>
      </c>
      <c r="O4924" s="566" t="s">
        <v>15</v>
      </c>
      <c r="P4924" s="91" t="n">
        <v>1</v>
      </c>
      <c r="Q4924" s="15" t="s">
        <v>45</v>
      </c>
    </row>
    <row r="4925" customFormat="false" ht="28.35" hidden="false" customHeight="false" outlineLevel="0" collapsed="false">
      <c r="A4925" s="429" t="s">
        <v>1781</v>
      </c>
      <c r="B4925" s="91" t="s">
        <v>14581</v>
      </c>
      <c r="C4925" s="91" t="s">
        <v>15616</v>
      </c>
      <c r="D4925" s="91" t="s">
        <v>11567</v>
      </c>
      <c r="E4925" s="91" t="s">
        <v>15617</v>
      </c>
      <c r="F4925" s="91" t="s">
        <v>13248</v>
      </c>
      <c r="G4925" s="91" t="n">
        <v>2100</v>
      </c>
      <c r="H4925" s="91"/>
      <c r="I4925" s="91"/>
      <c r="J4925" s="91"/>
      <c r="K4925" s="91"/>
      <c r="L4925" s="91"/>
      <c r="M4925" s="91" t="s">
        <v>15618</v>
      </c>
      <c r="N4925" s="99" t="n">
        <v>43435</v>
      </c>
      <c r="O4925" s="566" t="s">
        <v>15</v>
      </c>
      <c r="P4925" s="91" t="n">
        <v>1</v>
      </c>
      <c r="Q4925" s="15" t="s">
        <v>45</v>
      </c>
    </row>
    <row r="4926" customFormat="false" ht="34.3" hidden="false" customHeight="false" outlineLevel="0" collapsed="false">
      <c r="A4926" s="429" t="s">
        <v>1914</v>
      </c>
      <c r="B4926" s="91" t="s">
        <v>73</v>
      </c>
      <c r="C4926" s="451" t="s">
        <v>15619</v>
      </c>
      <c r="D4926" s="24" t="s">
        <v>476</v>
      </c>
      <c r="E4926" s="91" t="s">
        <v>15620</v>
      </c>
      <c r="F4926" s="91" t="s">
        <v>15621</v>
      </c>
      <c r="G4926" s="91" t="s">
        <v>885</v>
      </c>
      <c r="H4926" s="91"/>
      <c r="I4926" s="91"/>
      <c r="J4926" s="91"/>
      <c r="K4926" s="91"/>
      <c r="L4926" s="91"/>
      <c r="M4926" s="91"/>
      <c r="N4926" s="91"/>
      <c r="O4926" s="426" t="s">
        <v>15622</v>
      </c>
      <c r="P4926" s="797" t="s">
        <v>14505</v>
      </c>
      <c r="Q4926" s="15" t="s">
        <v>45</v>
      </c>
    </row>
    <row r="4927" customFormat="false" ht="122.35" hidden="false" customHeight="false" outlineLevel="0" collapsed="false">
      <c r="A4927" s="429" t="s">
        <v>1917</v>
      </c>
      <c r="B4927" s="91" t="s">
        <v>3252</v>
      </c>
      <c r="C4927" s="91" t="s">
        <v>15623</v>
      </c>
      <c r="D4927" s="91" t="s">
        <v>68</v>
      </c>
      <c r="E4927" s="91" t="s">
        <v>15624</v>
      </c>
      <c r="F4927" s="91" t="s">
        <v>13607</v>
      </c>
      <c r="G4927" s="91"/>
      <c r="H4927" s="91" t="s">
        <v>15625</v>
      </c>
      <c r="I4927" s="91"/>
      <c r="J4927" s="91"/>
      <c r="K4927" s="91"/>
      <c r="L4927" s="91"/>
      <c r="M4927" s="91" t="s">
        <v>15626</v>
      </c>
      <c r="N4927" s="91"/>
      <c r="O4927" s="441" t="s">
        <v>15627</v>
      </c>
      <c r="P4927" s="91" t="n">
        <v>1</v>
      </c>
      <c r="Q4927" s="15" t="s">
        <v>45</v>
      </c>
    </row>
    <row r="4928" customFormat="false" ht="82.05" hidden="false" customHeight="false" outlineLevel="0" collapsed="false">
      <c r="A4928" s="429" t="s">
        <v>3008</v>
      </c>
      <c r="B4928" s="91" t="s">
        <v>5035</v>
      </c>
      <c r="C4928" s="91" t="s">
        <v>15628</v>
      </c>
      <c r="D4928" s="91" t="s">
        <v>68</v>
      </c>
      <c r="E4928" s="91" t="s">
        <v>15629</v>
      </c>
      <c r="F4928" s="91" t="s">
        <v>15630</v>
      </c>
      <c r="G4928" s="91"/>
      <c r="H4928" s="91"/>
      <c r="I4928" s="91"/>
      <c r="J4928" s="91"/>
      <c r="K4928" s="91"/>
      <c r="L4928" s="91"/>
      <c r="M4928" s="91"/>
      <c r="N4928" s="91"/>
      <c r="O4928" s="452" t="s">
        <v>15631</v>
      </c>
      <c r="P4928" s="91" t="n">
        <v>1</v>
      </c>
      <c r="Q4928" s="15" t="s">
        <v>45</v>
      </c>
    </row>
    <row r="4929" customFormat="false" ht="122.35" hidden="false" customHeight="false" outlineLevel="0" collapsed="false">
      <c r="A4929" s="429" t="s">
        <v>3012</v>
      </c>
      <c r="B4929" s="91" t="s">
        <v>3275</v>
      </c>
      <c r="C4929" s="91" t="s">
        <v>15632</v>
      </c>
      <c r="D4929" s="91" t="s">
        <v>53</v>
      </c>
      <c r="E4929" s="91" t="s">
        <v>15633</v>
      </c>
      <c r="F4929" s="91" t="s">
        <v>7108</v>
      </c>
      <c r="G4929" s="91" t="n">
        <v>7500</v>
      </c>
      <c r="H4929" s="91"/>
      <c r="I4929" s="91"/>
      <c r="J4929" s="91"/>
      <c r="K4929" s="91"/>
      <c r="L4929" s="91"/>
      <c r="M4929" s="91" t="s">
        <v>15634</v>
      </c>
      <c r="N4929" s="99" t="n">
        <v>43436</v>
      </c>
      <c r="O4929" s="566" t="s">
        <v>15</v>
      </c>
      <c r="P4929" s="91" t="n">
        <v>1</v>
      </c>
      <c r="Q4929" s="15" t="s">
        <v>45</v>
      </c>
    </row>
    <row r="4930" customFormat="false" ht="28.35" hidden="false" customHeight="false" outlineLevel="0" collapsed="false">
      <c r="A4930" s="429" t="s">
        <v>1798</v>
      </c>
      <c r="B4930" s="91" t="s">
        <v>1655</v>
      </c>
      <c r="C4930" s="91" t="s">
        <v>15635</v>
      </c>
      <c r="D4930" s="91" t="s">
        <v>11640</v>
      </c>
      <c r="E4930" s="91" t="s">
        <v>15636</v>
      </c>
      <c r="F4930" s="91"/>
      <c r="G4930" s="91"/>
      <c r="H4930" s="91"/>
      <c r="I4930" s="91"/>
      <c r="J4930" s="91"/>
      <c r="K4930" s="91"/>
      <c r="L4930" s="91"/>
      <c r="M4930" s="91"/>
      <c r="N4930" s="91"/>
      <c r="O4930" s="95" t="s">
        <v>15637</v>
      </c>
      <c r="P4930" s="91" t="n">
        <v>1</v>
      </c>
      <c r="Q4930" s="15" t="s">
        <v>45</v>
      </c>
    </row>
    <row r="4931" customFormat="false" ht="34.3" hidden="false" customHeight="false" outlineLevel="0" collapsed="false">
      <c r="A4931" s="429" t="s">
        <v>1801</v>
      </c>
      <c r="B4931" s="91"/>
      <c r="C4931" s="203" t="s">
        <v>15638</v>
      </c>
      <c r="D4931" s="30" t="s">
        <v>476</v>
      </c>
      <c r="E4931" s="91" t="s">
        <v>15639</v>
      </c>
      <c r="F4931" s="91" t="s">
        <v>15640</v>
      </c>
      <c r="G4931" s="97"/>
      <c r="H4931" s="91" t="s">
        <v>2859</v>
      </c>
      <c r="I4931" s="91"/>
      <c r="J4931" s="91"/>
      <c r="K4931" s="91"/>
      <c r="L4931" s="91"/>
      <c r="M4931" s="91"/>
      <c r="N4931" s="91"/>
      <c r="O4931" s="426" t="s">
        <v>15641</v>
      </c>
      <c r="P4931" s="91"/>
      <c r="Q4931" s="15" t="s">
        <v>45</v>
      </c>
    </row>
    <row r="4932" customFormat="false" ht="56.7" hidden="false" customHeight="false" outlineLevel="0" collapsed="false">
      <c r="A4932" s="429" t="s">
        <v>3427</v>
      </c>
      <c r="B4932" s="91" t="s">
        <v>1618</v>
      </c>
      <c r="C4932" s="203" t="s">
        <v>15642</v>
      </c>
      <c r="D4932" s="30" t="s">
        <v>476</v>
      </c>
      <c r="E4932" s="91" t="s">
        <v>15643</v>
      </c>
      <c r="F4932" s="91" t="s">
        <v>15644</v>
      </c>
      <c r="G4932" s="97"/>
      <c r="H4932" s="91" t="s">
        <v>71</v>
      </c>
      <c r="I4932" s="91"/>
      <c r="J4932" s="91"/>
      <c r="K4932" s="91"/>
      <c r="L4932" s="91"/>
      <c r="M4932" s="91"/>
      <c r="N4932" s="91"/>
      <c r="O4932" s="451" t="s">
        <v>15645</v>
      </c>
      <c r="P4932" s="91"/>
      <c r="Q4932" s="15" t="s">
        <v>45</v>
      </c>
    </row>
    <row r="4933" customFormat="false" ht="79.85" hidden="false" customHeight="false" outlineLevel="0" collapsed="false">
      <c r="A4933" s="3" t="s">
        <v>34</v>
      </c>
      <c r="B4933" s="59" t="s">
        <v>1</v>
      </c>
      <c r="C4933" s="4" t="s">
        <v>35</v>
      </c>
      <c r="D4933" s="4" t="s">
        <v>3</v>
      </c>
      <c r="E4933" s="4" t="s">
        <v>1021</v>
      </c>
      <c r="F4933" s="5" t="s">
        <v>10096</v>
      </c>
      <c r="G4933" s="4" t="s">
        <v>38</v>
      </c>
      <c r="H4933" s="6" t="s">
        <v>39</v>
      </c>
      <c r="I4933" s="6"/>
      <c r="J4933" s="6"/>
      <c r="K4933" s="6" t="s">
        <v>40</v>
      </c>
      <c r="L4933" s="6"/>
      <c r="M4933" s="6" t="s">
        <v>41</v>
      </c>
      <c r="N4933" s="6" t="s">
        <v>42</v>
      </c>
      <c r="O4933" s="370" t="s">
        <v>43</v>
      </c>
      <c r="P4933" s="196"/>
      <c r="Q4933" s="15" t="s">
        <v>45</v>
      </c>
    </row>
    <row r="4934" customFormat="false" ht="15" hidden="false" customHeight="false" outlineLevel="0" collapsed="false">
      <c r="A4934" s="60" t="n">
        <v>43434</v>
      </c>
      <c r="B4934" s="374" t="s">
        <v>394</v>
      </c>
      <c r="C4934" s="62"/>
      <c r="D4934" s="62"/>
      <c r="E4934" s="63"/>
      <c r="F4934" s="911" t="n">
        <f aca="false">G4934+H4934+K4934</f>
        <v>62700</v>
      </c>
      <c r="G4934" s="912" t="n">
        <f aca="false">SUM(G4935:G4959)</f>
        <v>47700</v>
      </c>
      <c r="H4934" s="913" t="n">
        <f aca="false">SUM(H4935:H4960)</f>
        <v>15000</v>
      </c>
      <c r="I4934" s="912"/>
      <c r="J4934" s="912"/>
      <c r="K4934" s="912" t="n">
        <f aca="false">SUM(K4935:K4960)</f>
        <v>0</v>
      </c>
      <c r="L4934" s="912"/>
      <c r="M4934" s="281"/>
      <c r="N4934" s="281"/>
      <c r="O4934" s="594"/>
      <c r="P4934" s="912" t="n">
        <f aca="false">SUM(P4935:P26882)</f>
        <v>3355849</v>
      </c>
      <c r="Q4934" s="15" t="s">
        <v>45</v>
      </c>
    </row>
    <row r="4935" customFormat="false" ht="44.75" hidden="false" customHeight="false" outlineLevel="0" collapsed="false">
      <c r="A4935" s="429" t="s">
        <v>1810</v>
      </c>
      <c r="B4935" s="91" t="s">
        <v>869</v>
      </c>
      <c r="C4935" s="91" t="s">
        <v>15385</v>
      </c>
      <c r="D4935" s="91" t="s">
        <v>15646</v>
      </c>
      <c r="E4935" s="91" t="s">
        <v>15647</v>
      </c>
      <c r="F4935" s="91" t="s">
        <v>15387</v>
      </c>
      <c r="G4935" s="91" t="n">
        <v>5700</v>
      </c>
      <c r="H4935" s="91"/>
      <c r="I4935" s="91"/>
      <c r="J4935" s="91"/>
      <c r="K4935" s="91"/>
      <c r="L4935" s="91"/>
      <c r="M4935" s="91" t="s">
        <v>15648</v>
      </c>
      <c r="N4935" s="99" t="n">
        <v>43436</v>
      </c>
      <c r="O4935" s="566" t="s">
        <v>15649</v>
      </c>
      <c r="P4935" s="91" t="n">
        <v>1</v>
      </c>
      <c r="Q4935" s="15" t="s">
        <v>45</v>
      </c>
    </row>
    <row r="4936" customFormat="false" ht="28.35" hidden="false" customHeight="false" outlineLevel="0" collapsed="false">
      <c r="A4936" s="429" t="s">
        <v>1814</v>
      </c>
      <c r="B4936" s="91" t="s">
        <v>4512</v>
      </c>
      <c r="C4936" s="91" t="s">
        <v>15650</v>
      </c>
      <c r="D4936" s="91" t="s">
        <v>11567</v>
      </c>
      <c r="E4936" s="91" t="s">
        <v>15651</v>
      </c>
      <c r="F4936" s="91" t="s">
        <v>11868</v>
      </c>
      <c r="G4936" s="91" t="n">
        <v>4000</v>
      </c>
      <c r="H4936" s="91"/>
      <c r="I4936" s="91"/>
      <c r="J4936" s="91"/>
      <c r="K4936" s="91"/>
      <c r="L4936" s="91"/>
      <c r="M4936" s="19" t="s">
        <v>15652</v>
      </c>
      <c r="N4936" s="99" t="n">
        <v>43440</v>
      </c>
      <c r="O4936" s="566" t="s">
        <v>15</v>
      </c>
      <c r="P4936" s="91" t="n">
        <v>1</v>
      </c>
      <c r="Q4936" s="15" t="s">
        <v>45</v>
      </c>
    </row>
    <row r="4937" customFormat="false" ht="95.5" hidden="false" customHeight="false" outlineLevel="0" collapsed="false">
      <c r="A4937" s="429" t="s">
        <v>1819</v>
      </c>
      <c r="B4937" s="91" t="s">
        <v>556</v>
      </c>
      <c r="C4937" s="91" t="s">
        <v>15653</v>
      </c>
      <c r="D4937" s="91" t="s">
        <v>53</v>
      </c>
      <c r="E4937" s="91" t="s">
        <v>15654</v>
      </c>
      <c r="F4937" s="91" t="s">
        <v>48</v>
      </c>
      <c r="G4937" s="91" t="n">
        <v>4100</v>
      </c>
      <c r="H4937" s="91"/>
      <c r="I4937" s="91"/>
      <c r="J4937" s="91"/>
      <c r="K4937" s="91"/>
      <c r="L4937" s="91"/>
      <c r="M4937" s="91" t="s">
        <v>15655</v>
      </c>
      <c r="N4937" s="242" t="n">
        <v>43434</v>
      </c>
      <c r="O4937" s="566" t="s">
        <v>15</v>
      </c>
      <c r="P4937" s="91" t="n">
        <v>1</v>
      </c>
      <c r="Q4937" s="15" t="s">
        <v>45</v>
      </c>
    </row>
    <row r="4938" customFormat="false" ht="41.75" hidden="false" customHeight="false" outlineLevel="0" collapsed="false">
      <c r="A4938" s="429" t="s">
        <v>1673</v>
      </c>
      <c r="B4938" s="91" t="s">
        <v>6135</v>
      </c>
      <c r="C4938" s="91" t="s">
        <v>15656</v>
      </c>
      <c r="D4938" s="30" t="s">
        <v>476</v>
      </c>
      <c r="E4938" s="91" t="s">
        <v>15657</v>
      </c>
      <c r="F4938" s="91" t="s">
        <v>15658</v>
      </c>
      <c r="G4938" s="91"/>
      <c r="H4938" s="91"/>
      <c r="I4938" s="91"/>
      <c r="J4938" s="91"/>
      <c r="K4938" s="91"/>
      <c r="L4938" s="91"/>
      <c r="M4938" s="91"/>
      <c r="N4938" s="91"/>
      <c r="O4938" s="247" t="s">
        <v>15659</v>
      </c>
      <c r="P4938" s="91" t="n">
        <v>1</v>
      </c>
      <c r="Q4938" s="15" t="s">
        <v>45</v>
      </c>
    </row>
    <row r="4939" customFormat="false" ht="28.35" hidden="false" customHeight="false" outlineLevel="0" collapsed="false">
      <c r="A4939" s="656" t="s">
        <v>15660</v>
      </c>
      <c r="B4939" s="656" t="s">
        <v>15660</v>
      </c>
      <c r="C4939" s="91" t="s">
        <v>15533</v>
      </c>
      <c r="D4939" s="91" t="s">
        <v>11640</v>
      </c>
      <c r="E4939" s="91" t="s">
        <v>15534</v>
      </c>
      <c r="F4939" s="91" t="s">
        <v>102</v>
      </c>
      <c r="G4939" s="91"/>
      <c r="H4939" s="91" t="n">
        <v>8000</v>
      </c>
      <c r="I4939" s="91"/>
      <c r="J4939" s="91"/>
      <c r="K4939" s="91"/>
      <c r="L4939" s="91"/>
      <c r="M4939" s="19" t="s">
        <v>15661</v>
      </c>
      <c r="N4939" s="901" t="n">
        <v>43442</v>
      </c>
      <c r="O4939" s="914" t="s">
        <v>15662</v>
      </c>
      <c r="P4939" s="91" t="n">
        <v>1</v>
      </c>
      <c r="Q4939" s="15" t="s">
        <v>45</v>
      </c>
    </row>
    <row r="4940" customFormat="false" ht="28.35" hidden="false" customHeight="false" outlineLevel="0" collapsed="false">
      <c r="A4940" s="91" t="s">
        <v>15663</v>
      </c>
      <c r="B4940" s="91" t="s">
        <v>15663</v>
      </c>
      <c r="C4940" s="91" t="s">
        <v>15663</v>
      </c>
      <c r="D4940" s="30" t="s">
        <v>476</v>
      </c>
      <c r="E4940" s="91" t="s">
        <v>15663</v>
      </c>
      <c r="F4940" s="91" t="s">
        <v>15663</v>
      </c>
      <c r="G4940" s="91"/>
      <c r="H4940" s="91" t="n">
        <v>7000</v>
      </c>
      <c r="I4940" s="91"/>
      <c r="J4940" s="91"/>
      <c r="K4940" s="91"/>
      <c r="L4940" s="91"/>
      <c r="M4940" s="91" t="s">
        <v>15609</v>
      </c>
      <c r="N4940" s="91"/>
      <c r="O4940" s="282" t="s">
        <v>15663</v>
      </c>
      <c r="P4940" s="91" t="n">
        <v>1</v>
      </c>
      <c r="Q4940" s="15" t="s">
        <v>45</v>
      </c>
    </row>
    <row r="4941" customFormat="false" ht="50.7" hidden="false" customHeight="false" outlineLevel="0" collapsed="false">
      <c r="A4941" s="429" t="s">
        <v>1678</v>
      </c>
      <c r="B4941" s="91" t="s">
        <v>7097</v>
      </c>
      <c r="C4941" s="451" t="s">
        <v>15664</v>
      </c>
      <c r="D4941" s="30" t="s">
        <v>476</v>
      </c>
      <c r="E4941" s="91" t="s">
        <v>15665</v>
      </c>
      <c r="F4941" s="91"/>
      <c r="G4941" s="91" t="s">
        <v>8180</v>
      </c>
      <c r="H4941" s="91"/>
      <c r="I4941" s="91"/>
      <c r="J4941" s="91"/>
      <c r="K4941" s="91"/>
      <c r="L4941" s="91"/>
      <c r="M4941" s="91"/>
      <c r="N4941" s="91"/>
      <c r="O4941" s="460" t="s">
        <v>15666</v>
      </c>
      <c r="P4941" s="91" t="n">
        <v>1</v>
      </c>
      <c r="Q4941" s="15" t="s">
        <v>45</v>
      </c>
    </row>
    <row r="4942" customFormat="false" ht="34.3" hidden="false" customHeight="false" outlineLevel="0" collapsed="false">
      <c r="A4942" s="429" t="s">
        <v>1732</v>
      </c>
      <c r="B4942" s="91" t="s">
        <v>593</v>
      </c>
      <c r="C4942" s="451" t="s">
        <v>15667</v>
      </c>
      <c r="D4942" s="30" t="s">
        <v>476</v>
      </c>
      <c r="E4942" s="91" t="s">
        <v>15668</v>
      </c>
      <c r="F4942" s="91"/>
      <c r="G4942" s="91" t="s">
        <v>2439</v>
      </c>
      <c r="H4942" s="91"/>
      <c r="I4942" s="91"/>
      <c r="J4942" s="91"/>
      <c r="K4942" s="91"/>
      <c r="L4942" s="91"/>
      <c r="M4942" s="91"/>
      <c r="N4942" s="91"/>
      <c r="O4942" s="423" t="s">
        <v>15669</v>
      </c>
      <c r="P4942" s="91" t="n">
        <v>1</v>
      </c>
      <c r="Q4942" s="15" t="s">
        <v>45</v>
      </c>
    </row>
    <row r="4943" customFormat="false" ht="28.35" hidden="false" customHeight="false" outlineLevel="0" collapsed="false">
      <c r="A4943" s="91" t="s">
        <v>15670</v>
      </c>
      <c r="B4943" s="91" t="s">
        <v>9450</v>
      </c>
      <c r="C4943" s="91" t="s">
        <v>15670</v>
      </c>
      <c r="D4943" s="30" t="s">
        <v>476</v>
      </c>
      <c r="E4943" s="91" t="s">
        <v>15671</v>
      </c>
      <c r="F4943" s="24" t="s">
        <v>15672</v>
      </c>
      <c r="G4943" s="91"/>
      <c r="H4943" s="91" t="s">
        <v>1464</v>
      </c>
      <c r="I4943" s="91"/>
      <c r="J4943" s="91"/>
      <c r="K4943" s="91"/>
      <c r="L4943" s="91"/>
      <c r="M4943" s="91"/>
      <c r="N4943" s="91"/>
      <c r="O4943" s="566" t="s">
        <v>15673</v>
      </c>
      <c r="P4943" s="91" t="n">
        <v>1</v>
      </c>
      <c r="Q4943" s="15" t="s">
        <v>45</v>
      </c>
    </row>
    <row r="4944" customFormat="false" ht="28.35" hidden="false" customHeight="false" outlineLevel="0" collapsed="false">
      <c r="A4944" s="91" t="s">
        <v>15674</v>
      </c>
      <c r="B4944" s="91" t="s">
        <v>15674</v>
      </c>
      <c r="C4944" s="91" t="s">
        <v>15360</v>
      </c>
      <c r="D4944" s="91" t="s">
        <v>11567</v>
      </c>
      <c r="E4944" s="91" t="s">
        <v>15674</v>
      </c>
      <c r="F4944" s="91" t="s">
        <v>15675</v>
      </c>
      <c r="G4944" s="91"/>
      <c r="H4944" s="91" t="s">
        <v>15676</v>
      </c>
      <c r="I4944" s="91"/>
      <c r="J4944" s="91"/>
      <c r="K4944" s="91"/>
      <c r="L4944" s="91"/>
      <c r="M4944" s="91" t="s">
        <v>15677</v>
      </c>
      <c r="N4944" s="91"/>
      <c r="O4944" s="566" t="s">
        <v>14472</v>
      </c>
      <c r="P4944" s="91" t="n">
        <v>1</v>
      </c>
      <c r="Q4944" s="15" t="s">
        <v>45</v>
      </c>
    </row>
    <row r="4945" customFormat="false" ht="50.7" hidden="false" customHeight="false" outlineLevel="0" collapsed="false">
      <c r="A4945" s="429" t="s">
        <v>1833</v>
      </c>
      <c r="B4945" s="91" t="s">
        <v>1016</v>
      </c>
      <c r="C4945" s="91" t="s">
        <v>15678</v>
      </c>
      <c r="D4945" s="30" t="s">
        <v>476</v>
      </c>
      <c r="E4945" s="91" t="s">
        <v>15679</v>
      </c>
      <c r="F4945" s="91"/>
      <c r="G4945" s="91" t="s">
        <v>1208</v>
      </c>
      <c r="H4945" s="91"/>
      <c r="I4945" s="91"/>
      <c r="J4945" s="91"/>
      <c r="K4945" s="91"/>
      <c r="L4945" s="91"/>
      <c r="M4945" s="91"/>
      <c r="N4945" s="91"/>
      <c r="O4945" s="426" t="s">
        <v>15680</v>
      </c>
      <c r="P4945" s="91" t="n">
        <v>1</v>
      </c>
      <c r="Q4945" s="15" t="s">
        <v>45</v>
      </c>
    </row>
    <row r="4946" customFormat="false" ht="66.4" hidden="false" customHeight="false" outlineLevel="0" collapsed="false">
      <c r="A4946" s="429" t="s">
        <v>1839</v>
      </c>
      <c r="B4946" s="108" t="n">
        <v>0.661111111111111</v>
      </c>
      <c r="C4946" s="91" t="s">
        <v>15681</v>
      </c>
      <c r="D4946" s="91" t="s">
        <v>110</v>
      </c>
      <c r="E4946" s="91" t="s">
        <v>15682</v>
      </c>
      <c r="F4946" s="91" t="s">
        <v>15683</v>
      </c>
      <c r="G4946" s="91" t="s">
        <v>1379</v>
      </c>
      <c r="H4946" s="91"/>
      <c r="I4946" s="91"/>
      <c r="J4946" s="91"/>
      <c r="K4946" s="91"/>
      <c r="L4946" s="91"/>
      <c r="M4946" s="91"/>
      <c r="N4946" s="91"/>
      <c r="O4946" s="619" t="s">
        <v>15684</v>
      </c>
      <c r="P4946" s="91" t="n">
        <v>1</v>
      </c>
      <c r="Q4946" s="15" t="s">
        <v>45</v>
      </c>
    </row>
    <row r="4947" customFormat="false" ht="41.75" hidden="false" customHeight="false" outlineLevel="0" collapsed="false">
      <c r="A4947" s="429" t="s">
        <v>1746</v>
      </c>
      <c r="B4947" s="91" t="s">
        <v>255</v>
      </c>
      <c r="C4947" s="91" t="s">
        <v>14963</v>
      </c>
      <c r="D4947" s="91" t="s">
        <v>15335</v>
      </c>
      <c r="E4947" s="91" t="s">
        <v>15685</v>
      </c>
      <c r="F4947" s="91" t="s">
        <v>14965</v>
      </c>
      <c r="G4947" s="91" t="n">
        <v>3000</v>
      </c>
      <c r="H4947" s="91"/>
      <c r="I4947" s="91"/>
      <c r="J4947" s="91"/>
      <c r="K4947" s="91"/>
      <c r="L4947" s="91"/>
      <c r="M4947" s="19" t="s">
        <v>15686</v>
      </c>
      <c r="N4947" s="99" t="n">
        <v>43435</v>
      </c>
      <c r="O4947" s="566" t="s">
        <v>15</v>
      </c>
      <c r="P4947" s="91" t="n">
        <v>1</v>
      </c>
      <c r="Q4947" s="15" t="s">
        <v>45</v>
      </c>
    </row>
    <row r="4948" customFormat="false" ht="79.85" hidden="false" customHeight="false" outlineLevel="0" collapsed="false">
      <c r="A4948" s="3" t="s">
        <v>34</v>
      </c>
      <c r="B4948" s="59" t="s">
        <v>1</v>
      </c>
      <c r="C4948" s="4" t="s">
        <v>35</v>
      </c>
      <c r="D4948" s="4" t="s">
        <v>3</v>
      </c>
      <c r="E4948" s="4" t="s">
        <v>1021</v>
      </c>
      <c r="F4948" s="5" t="s">
        <v>10096</v>
      </c>
      <c r="G4948" s="4" t="s">
        <v>38</v>
      </c>
      <c r="H4948" s="6" t="s">
        <v>39</v>
      </c>
      <c r="I4948" s="6"/>
      <c r="J4948" s="6"/>
      <c r="K4948" s="6" t="s">
        <v>40</v>
      </c>
      <c r="L4948" s="6"/>
      <c r="M4948" s="6" t="s">
        <v>41</v>
      </c>
      <c r="N4948" s="6" t="s">
        <v>42</v>
      </c>
      <c r="O4948" s="370" t="s">
        <v>43</v>
      </c>
      <c r="P4948" s="196"/>
      <c r="Q4948" s="15" t="s">
        <v>45</v>
      </c>
    </row>
    <row r="4949" customFormat="false" ht="15" hidden="false" customHeight="false" outlineLevel="0" collapsed="false">
      <c r="A4949" s="60" t="n">
        <v>43435</v>
      </c>
      <c r="B4949" s="374" t="s">
        <v>403</v>
      </c>
      <c r="C4949" s="62"/>
      <c r="D4949" s="62"/>
      <c r="E4949" s="63"/>
      <c r="F4949" s="911" t="n">
        <f aca="false">G4949+H4949+K4949</f>
        <v>16500</v>
      </c>
      <c r="G4949" s="912" t="n">
        <f aca="false">SUM(G4950:G4960)</f>
        <v>16500</v>
      </c>
      <c r="H4949" s="913" t="n">
        <f aca="false">SUM(H4960)</f>
        <v>0</v>
      </c>
      <c r="I4949" s="912"/>
      <c r="J4949" s="912"/>
      <c r="K4949" s="912" t="n">
        <f aca="false">SUM(K4950:K4975)</f>
        <v>0</v>
      </c>
      <c r="L4949" s="912"/>
      <c r="M4949" s="281"/>
      <c r="N4949" s="281"/>
      <c r="O4949" s="594"/>
      <c r="P4949" s="912" t="n">
        <f aca="false">SUM(P4950:P26897)</f>
        <v>1677918</v>
      </c>
      <c r="Q4949" s="15" t="s">
        <v>45</v>
      </c>
    </row>
    <row r="4950" customFormat="false" ht="82.05" hidden="false" customHeight="false" outlineLevel="0" collapsed="false">
      <c r="A4950" s="133" t="s">
        <v>1810</v>
      </c>
      <c r="B4950" s="95" t="s">
        <v>457</v>
      </c>
      <c r="C4950" s="95" t="s">
        <v>15687</v>
      </c>
      <c r="D4950" s="95" t="s">
        <v>53</v>
      </c>
      <c r="E4950" s="95" t="s">
        <v>15688</v>
      </c>
      <c r="F4950" s="95" t="s">
        <v>15689</v>
      </c>
      <c r="G4950" s="95" t="s">
        <v>109</v>
      </c>
      <c r="H4950" s="95"/>
      <c r="I4950" s="95"/>
      <c r="J4950" s="95"/>
      <c r="K4950" s="95"/>
      <c r="L4950" s="95"/>
      <c r="M4950" s="95" t="s">
        <v>15690</v>
      </c>
      <c r="N4950" s="841" t="n">
        <v>43436</v>
      </c>
      <c r="O4950" s="479" t="s">
        <v>15691</v>
      </c>
      <c r="P4950" s="91" t="n">
        <v>1</v>
      </c>
      <c r="Q4950" s="15" t="s">
        <v>45</v>
      </c>
    </row>
    <row r="4951" customFormat="false" ht="23.1" hidden="false" customHeight="false" outlineLevel="0" collapsed="false">
      <c r="A4951" s="429" t="s">
        <v>1814</v>
      </c>
      <c r="B4951" s="91" t="s">
        <v>449</v>
      </c>
      <c r="C4951" s="91" t="s">
        <v>15692</v>
      </c>
      <c r="D4951" s="91" t="s">
        <v>8766</v>
      </c>
      <c r="E4951" s="91" t="s">
        <v>15693</v>
      </c>
      <c r="F4951" s="91" t="s">
        <v>15694</v>
      </c>
      <c r="G4951" s="91" t="n">
        <v>2100</v>
      </c>
      <c r="H4951" s="91"/>
      <c r="I4951" s="91"/>
      <c r="J4951" s="91"/>
      <c r="K4951" s="91"/>
      <c r="L4951" s="91"/>
      <c r="M4951" s="19" t="s">
        <v>15695</v>
      </c>
      <c r="N4951" s="99" t="n">
        <v>43442</v>
      </c>
      <c r="O4951" s="566" t="s">
        <v>15</v>
      </c>
      <c r="P4951" s="91" t="n">
        <v>1</v>
      </c>
      <c r="Q4951" s="15" t="s">
        <v>45</v>
      </c>
    </row>
    <row r="4952" customFormat="false" ht="68.65" hidden="false" customHeight="false" outlineLevel="0" collapsed="false">
      <c r="A4952" s="133" t="s">
        <v>1819</v>
      </c>
      <c r="B4952" s="95" t="s">
        <v>214</v>
      </c>
      <c r="C4952" s="95" t="s">
        <v>15696</v>
      </c>
      <c r="D4952" s="95" t="s">
        <v>53</v>
      </c>
      <c r="E4952" s="95" t="s">
        <v>15697</v>
      </c>
      <c r="F4952" s="95" t="s">
        <v>15698</v>
      </c>
      <c r="G4952" s="915"/>
      <c r="H4952" s="95"/>
      <c r="I4952" s="95"/>
      <c r="J4952" s="95"/>
      <c r="K4952" s="95"/>
      <c r="L4952" s="95"/>
      <c r="M4952" s="95" t="s">
        <v>15699</v>
      </c>
      <c r="N4952" s="841" t="n">
        <v>43438</v>
      </c>
      <c r="O4952" s="479" t="s">
        <v>15700</v>
      </c>
      <c r="P4952" s="91" t="n">
        <v>1</v>
      </c>
      <c r="Q4952" s="15" t="s">
        <v>45</v>
      </c>
    </row>
    <row r="4953" customFormat="false" ht="83.55" hidden="false" customHeight="false" outlineLevel="0" collapsed="false">
      <c r="A4953" s="429" t="s">
        <v>1673</v>
      </c>
      <c r="B4953" s="91" t="s">
        <v>354</v>
      </c>
      <c r="C4953" s="91" t="s">
        <v>15701</v>
      </c>
      <c r="D4953" s="91" t="s">
        <v>53</v>
      </c>
      <c r="E4953" s="91" t="s">
        <v>15702</v>
      </c>
      <c r="F4953" s="91" t="s">
        <v>15694</v>
      </c>
      <c r="G4953" s="91"/>
      <c r="H4953" s="91"/>
      <c r="I4953" s="91"/>
      <c r="J4953" s="91"/>
      <c r="K4953" s="91"/>
      <c r="L4953" s="91"/>
      <c r="M4953" s="91"/>
      <c r="N4953" s="91"/>
      <c r="O4953" s="426" t="s">
        <v>15703</v>
      </c>
      <c r="P4953" s="91" t="n">
        <v>1</v>
      </c>
      <c r="Q4953" s="15" t="s">
        <v>45</v>
      </c>
    </row>
    <row r="4954" customFormat="false" ht="82.05" hidden="false" customHeight="false" outlineLevel="0" collapsed="false">
      <c r="A4954" s="429" t="s">
        <v>1678</v>
      </c>
      <c r="B4954" s="91" t="s">
        <v>395</v>
      </c>
      <c r="C4954" s="91" t="s">
        <v>15704</v>
      </c>
      <c r="D4954" s="91" t="s">
        <v>53</v>
      </c>
      <c r="E4954" s="91" t="s">
        <v>15705</v>
      </c>
      <c r="F4954" s="91" t="s">
        <v>102</v>
      </c>
      <c r="G4954" s="91" t="n">
        <v>5700</v>
      </c>
      <c r="H4954" s="91"/>
      <c r="I4954" s="91"/>
      <c r="J4954" s="91"/>
      <c r="K4954" s="91"/>
      <c r="L4954" s="91"/>
      <c r="M4954" s="91" t="s">
        <v>15706</v>
      </c>
      <c r="N4954" s="99" t="n">
        <v>43436</v>
      </c>
      <c r="O4954" s="566" t="s">
        <v>15707</v>
      </c>
      <c r="P4954" s="91" t="n">
        <v>1</v>
      </c>
      <c r="Q4954" s="15" t="s">
        <v>45</v>
      </c>
    </row>
    <row r="4955" customFormat="false" ht="99.95" hidden="false" customHeight="false" outlineLevel="0" collapsed="false">
      <c r="A4955" s="429" t="s">
        <v>1732</v>
      </c>
      <c r="B4955" s="91" t="s">
        <v>359</v>
      </c>
      <c r="C4955" s="91" t="s">
        <v>15708</v>
      </c>
      <c r="D4955" s="91" t="s">
        <v>53</v>
      </c>
      <c r="E4955" s="91" t="s">
        <v>15709</v>
      </c>
      <c r="F4955" s="91" t="s">
        <v>102</v>
      </c>
      <c r="G4955" s="91"/>
      <c r="H4955" s="91"/>
      <c r="I4955" s="91"/>
      <c r="J4955" s="91"/>
      <c r="K4955" s="91"/>
      <c r="L4955" s="91"/>
      <c r="M4955" s="91"/>
      <c r="N4955" s="91"/>
      <c r="O4955" s="426" t="s">
        <v>15710</v>
      </c>
      <c r="P4955" s="91" t="n">
        <v>1</v>
      </c>
      <c r="Q4955" s="15" t="s">
        <v>45</v>
      </c>
    </row>
    <row r="4956" customFormat="false" ht="108.95" hidden="false" customHeight="false" outlineLevel="0" collapsed="false">
      <c r="A4956" s="429" t="s">
        <v>1833</v>
      </c>
      <c r="B4956" s="91" t="s">
        <v>122</v>
      </c>
      <c r="C4956" s="91" t="s">
        <v>15711</v>
      </c>
      <c r="D4956" s="91" t="s">
        <v>53</v>
      </c>
      <c r="E4956" s="91" t="s">
        <v>15712</v>
      </c>
      <c r="F4956" s="91" t="s">
        <v>15713</v>
      </c>
      <c r="G4956" s="91" t="n">
        <v>5100</v>
      </c>
      <c r="H4956" s="91"/>
      <c r="I4956" s="91"/>
      <c r="J4956" s="91"/>
      <c r="K4956" s="91"/>
      <c r="L4956" s="91"/>
      <c r="M4956" s="91" t="s">
        <v>15714</v>
      </c>
      <c r="N4956" s="99" t="n">
        <v>43435</v>
      </c>
      <c r="O4956" s="566" t="s">
        <v>15</v>
      </c>
      <c r="P4956" s="91" t="n">
        <v>1</v>
      </c>
      <c r="Q4956" s="15" t="s">
        <v>45</v>
      </c>
    </row>
    <row r="4957" customFormat="false" ht="83.55" hidden="false" customHeight="false" outlineLevel="0" collapsed="false">
      <c r="A4957" s="429" t="s">
        <v>1839</v>
      </c>
      <c r="B4957" s="91" t="s">
        <v>149</v>
      </c>
      <c r="C4957" s="91" t="s">
        <v>15715</v>
      </c>
      <c r="D4957" s="91" t="s">
        <v>53</v>
      </c>
      <c r="E4957" s="91" t="s">
        <v>4460</v>
      </c>
      <c r="F4957" s="91" t="s">
        <v>4460</v>
      </c>
      <c r="G4957" s="91"/>
      <c r="H4957" s="91"/>
      <c r="I4957" s="91"/>
      <c r="J4957" s="91"/>
      <c r="K4957" s="91"/>
      <c r="L4957" s="91"/>
      <c r="M4957" s="91"/>
      <c r="N4957" s="91"/>
      <c r="O4957" s="411" t="s">
        <v>15716</v>
      </c>
      <c r="P4957" s="91" t="n">
        <v>1</v>
      </c>
      <c r="Q4957" s="15" t="s">
        <v>45</v>
      </c>
    </row>
    <row r="4958" customFormat="false" ht="83.55" hidden="false" customHeight="false" outlineLevel="0" collapsed="false">
      <c r="A4958" s="429" t="s">
        <v>1746</v>
      </c>
      <c r="B4958" s="91" t="s">
        <v>227</v>
      </c>
      <c r="C4958" s="91" t="s">
        <v>15717</v>
      </c>
      <c r="D4958" s="91" t="s">
        <v>53</v>
      </c>
      <c r="E4958" s="91" t="s">
        <v>15718</v>
      </c>
      <c r="F4958" s="91" t="s">
        <v>15698</v>
      </c>
      <c r="G4958" s="91"/>
      <c r="H4958" s="91"/>
      <c r="I4958" s="91"/>
      <c r="J4958" s="91"/>
      <c r="K4958" s="91"/>
      <c r="L4958" s="91"/>
      <c r="M4958" s="91"/>
      <c r="N4958" s="91"/>
      <c r="O4958" s="426" t="s">
        <v>15719</v>
      </c>
      <c r="P4958" s="91" t="n">
        <v>1</v>
      </c>
      <c r="Q4958" s="15" t="s">
        <v>45</v>
      </c>
    </row>
    <row r="4959" customFormat="false" ht="23.1" hidden="false" customHeight="false" outlineLevel="0" collapsed="false">
      <c r="A4959" s="429" t="s">
        <v>1696</v>
      </c>
      <c r="B4959" s="91" t="s">
        <v>1114</v>
      </c>
      <c r="C4959" s="91" t="s">
        <v>15720</v>
      </c>
      <c r="D4959" s="91" t="s">
        <v>53</v>
      </c>
      <c r="E4959" s="91" t="s">
        <v>15721</v>
      </c>
      <c r="F4959" s="91" t="s">
        <v>48</v>
      </c>
      <c r="G4959" s="91" t="n">
        <v>1500</v>
      </c>
      <c r="H4959" s="91"/>
      <c r="I4959" s="91"/>
      <c r="J4959" s="91"/>
      <c r="K4959" s="91"/>
      <c r="L4959" s="91"/>
      <c r="M4959" s="91" t="s">
        <v>15722</v>
      </c>
      <c r="N4959" s="99" t="n">
        <v>43436</v>
      </c>
      <c r="O4959" s="566" t="s">
        <v>15723</v>
      </c>
      <c r="P4959" s="91" t="n">
        <v>1</v>
      </c>
      <c r="Q4959" s="15" t="s">
        <v>45</v>
      </c>
    </row>
    <row r="4960" customFormat="false" ht="23.1" hidden="false" customHeight="false" outlineLevel="0" collapsed="false">
      <c r="A4960" s="429" t="s">
        <v>1758</v>
      </c>
      <c r="B4960" s="91" t="s">
        <v>73</v>
      </c>
      <c r="C4960" s="19" t="s">
        <v>15724</v>
      </c>
      <c r="D4960" s="91" t="s">
        <v>11567</v>
      </c>
      <c r="E4960" s="19" t="s">
        <v>15725</v>
      </c>
      <c r="F4960" s="91" t="s">
        <v>13248</v>
      </c>
      <c r="G4960" s="91" t="n">
        <v>2100</v>
      </c>
      <c r="H4960" s="91"/>
      <c r="I4960" s="91"/>
      <c r="J4960" s="91"/>
      <c r="K4960" s="91"/>
      <c r="L4960" s="91"/>
      <c r="M4960" s="19" t="s">
        <v>15726</v>
      </c>
      <c r="N4960" s="99" t="n">
        <v>43435</v>
      </c>
      <c r="O4960" s="566" t="s">
        <v>15</v>
      </c>
      <c r="P4960" s="91"/>
      <c r="Q4960" s="15" t="s">
        <v>45</v>
      </c>
    </row>
    <row r="4961" customFormat="false" ht="79.85" hidden="false" customHeight="false" outlineLevel="0" collapsed="false">
      <c r="A4961" s="3" t="s">
        <v>34</v>
      </c>
      <c r="B4961" s="59" t="s">
        <v>1</v>
      </c>
      <c r="C4961" s="4" t="s">
        <v>35</v>
      </c>
      <c r="D4961" s="4" t="s">
        <v>3</v>
      </c>
      <c r="E4961" s="4" t="s">
        <v>1021</v>
      </c>
      <c r="F4961" s="5" t="s">
        <v>10096</v>
      </c>
      <c r="G4961" s="4" t="s">
        <v>38</v>
      </c>
      <c r="H4961" s="6" t="s">
        <v>39</v>
      </c>
      <c r="I4961" s="6"/>
      <c r="J4961" s="6"/>
      <c r="K4961" s="6" t="s">
        <v>40</v>
      </c>
      <c r="L4961" s="6"/>
      <c r="M4961" s="6" t="s">
        <v>41</v>
      </c>
      <c r="N4961" s="6" t="s">
        <v>42</v>
      </c>
      <c r="O4961" s="370" t="s">
        <v>43</v>
      </c>
      <c r="P4961" s="196"/>
      <c r="Q4961" s="15" t="s">
        <v>45</v>
      </c>
    </row>
    <row r="4962" customFormat="false" ht="15" hidden="false" customHeight="false" outlineLevel="0" collapsed="false">
      <c r="A4962" s="60" t="n">
        <v>43437</v>
      </c>
      <c r="B4962" s="374" t="s">
        <v>422</v>
      </c>
      <c r="C4962" s="62"/>
      <c r="D4962" s="62"/>
      <c r="E4962" s="63"/>
      <c r="F4962" s="911" t="n">
        <f aca="false">G4962+H4962+K4962</f>
        <v>69350</v>
      </c>
      <c r="G4962" s="912" t="n">
        <f aca="false">SUM(G4963:G4987)</f>
        <v>16350</v>
      </c>
      <c r="H4962" s="913" t="n">
        <f aca="false">SUM(H4963:H4987)</f>
        <v>53000</v>
      </c>
      <c r="I4962" s="912"/>
      <c r="J4962" s="912"/>
      <c r="K4962" s="912" t="n">
        <f aca="false">SUM(K4963:K4988)</f>
        <v>0</v>
      </c>
      <c r="L4962" s="912"/>
      <c r="M4962" s="281"/>
      <c r="N4962" s="281"/>
      <c r="O4962" s="594"/>
      <c r="P4962" s="912" t="n">
        <f aca="false">SUM(P4963:P26910)</f>
        <v>838954</v>
      </c>
      <c r="Q4962" s="15" t="s">
        <v>45</v>
      </c>
    </row>
    <row r="4963" customFormat="false" ht="41.75" hidden="false" customHeight="false" outlineLevel="0" collapsed="false">
      <c r="A4963" s="91" t="s">
        <v>15727</v>
      </c>
      <c r="B4963" s="91" t="s">
        <v>4349</v>
      </c>
      <c r="C4963" s="91" t="s">
        <v>15727</v>
      </c>
      <c r="D4963" s="91" t="s">
        <v>476</v>
      </c>
      <c r="E4963" s="91" t="s">
        <v>15727</v>
      </c>
      <c r="F4963" s="91" t="s">
        <v>15727</v>
      </c>
      <c r="G4963" s="91"/>
      <c r="H4963" s="91" t="n">
        <v>3000</v>
      </c>
      <c r="I4963" s="91"/>
      <c r="J4963" s="91"/>
      <c r="K4963" s="91"/>
      <c r="L4963" s="91"/>
      <c r="M4963" s="91" t="s">
        <v>9850</v>
      </c>
      <c r="N4963" s="91" t="s">
        <v>307</v>
      </c>
      <c r="O4963" s="566" t="s">
        <v>15</v>
      </c>
      <c r="P4963" s="91" t="n">
        <v>1</v>
      </c>
      <c r="Q4963" s="15" t="s">
        <v>45</v>
      </c>
    </row>
    <row r="4964" customFormat="false" ht="55.2" hidden="false" customHeight="false" outlineLevel="0" collapsed="false">
      <c r="A4964" s="429" t="s">
        <v>1810</v>
      </c>
      <c r="B4964" s="91" t="s">
        <v>625</v>
      </c>
      <c r="C4964" s="819" t="s">
        <v>15728</v>
      </c>
      <c r="D4964" s="91" t="s">
        <v>11567</v>
      </c>
      <c r="E4964" s="91" t="s">
        <v>15729</v>
      </c>
      <c r="F4964" s="91" t="s">
        <v>11868</v>
      </c>
      <c r="G4964" s="91" t="s">
        <v>3615</v>
      </c>
      <c r="H4964" s="91"/>
      <c r="I4964" s="91"/>
      <c r="J4964" s="91"/>
      <c r="K4964" s="91"/>
      <c r="L4964" s="91"/>
      <c r="M4964" s="91"/>
      <c r="N4964" s="91"/>
      <c r="O4964" s="297" t="s">
        <v>15730</v>
      </c>
      <c r="P4964" s="91" t="n">
        <v>1</v>
      </c>
      <c r="Q4964" s="15" t="s">
        <v>45</v>
      </c>
    </row>
    <row r="4965" customFormat="false" ht="67.15" hidden="false" customHeight="false" outlineLevel="0" collapsed="false">
      <c r="A4965" s="429" t="s">
        <v>1814</v>
      </c>
      <c r="B4965" s="91" t="s">
        <v>4250</v>
      </c>
      <c r="C4965" s="91" t="s">
        <v>15731</v>
      </c>
      <c r="D4965" s="91" t="s">
        <v>11567</v>
      </c>
      <c r="E4965" s="91" t="s">
        <v>15732</v>
      </c>
      <c r="F4965" s="91" t="s">
        <v>15733</v>
      </c>
      <c r="G4965" s="91" t="s">
        <v>2594</v>
      </c>
      <c r="H4965" s="91"/>
      <c r="I4965" s="91"/>
      <c r="J4965" s="91"/>
      <c r="K4965" s="91"/>
      <c r="L4965" s="91"/>
      <c r="M4965" s="91"/>
      <c r="N4965" s="91"/>
      <c r="O4965" s="460" t="s">
        <v>15734</v>
      </c>
      <c r="P4965" s="91" t="n">
        <v>1</v>
      </c>
      <c r="Q4965" s="15" t="s">
        <v>45</v>
      </c>
    </row>
    <row r="4966" customFormat="false" ht="29.85" hidden="false" customHeight="false" outlineLevel="0" collapsed="false">
      <c r="A4966" s="429" t="s">
        <v>1819</v>
      </c>
      <c r="B4966" s="91" t="s">
        <v>757</v>
      </c>
      <c r="C4966" s="91" t="n">
        <v>84953045696</v>
      </c>
      <c r="D4966" s="91" t="s">
        <v>11567</v>
      </c>
      <c r="E4966" s="91" t="s">
        <v>15735</v>
      </c>
      <c r="F4966" s="91" t="s">
        <v>15735</v>
      </c>
      <c r="G4966" s="91"/>
      <c r="H4966" s="91"/>
      <c r="I4966" s="91"/>
      <c r="J4966" s="91"/>
      <c r="K4966" s="91"/>
      <c r="L4966" s="91"/>
      <c r="M4966" s="91"/>
      <c r="N4966" s="91"/>
      <c r="O4966" s="441" t="s">
        <v>15736</v>
      </c>
      <c r="P4966" s="91" t="n">
        <v>1</v>
      </c>
      <c r="Q4966" s="15" t="s">
        <v>45</v>
      </c>
    </row>
    <row r="4967" customFormat="false" ht="17.9" hidden="false" customHeight="false" outlineLevel="0" collapsed="false">
      <c r="A4967" s="888" t="s">
        <v>2235</v>
      </c>
      <c r="B4967" s="91" t="s">
        <v>1367</v>
      </c>
      <c r="C4967" s="440" t="s">
        <v>15737</v>
      </c>
      <c r="D4967" s="91" t="s">
        <v>11567</v>
      </c>
      <c r="E4967" s="91" t="s">
        <v>600</v>
      </c>
      <c r="F4967" s="91" t="s">
        <v>600</v>
      </c>
      <c r="G4967" s="91"/>
      <c r="H4967" s="91"/>
      <c r="I4967" s="91"/>
      <c r="J4967" s="91"/>
      <c r="K4967" s="91"/>
      <c r="L4967" s="91"/>
      <c r="M4967" s="91"/>
      <c r="N4967" s="91"/>
      <c r="O4967" s="460" t="s">
        <v>771</v>
      </c>
      <c r="P4967" s="91" t="n">
        <v>1</v>
      </c>
      <c r="Q4967" s="15" t="s">
        <v>45</v>
      </c>
    </row>
    <row r="4968" customFormat="false" ht="67.15" hidden="false" customHeight="false" outlineLevel="0" collapsed="false">
      <c r="A4968" s="888" t="s">
        <v>2640</v>
      </c>
      <c r="B4968" s="99" t="n">
        <v>43232</v>
      </c>
      <c r="C4968" s="91" t="s">
        <v>15738</v>
      </c>
      <c r="D4968" s="91" t="s">
        <v>11567</v>
      </c>
      <c r="E4968" s="91" t="s">
        <v>15739</v>
      </c>
      <c r="F4968" s="91" t="s">
        <v>15740</v>
      </c>
      <c r="G4968" s="91"/>
      <c r="H4968" s="91"/>
      <c r="I4968" s="91"/>
      <c r="J4968" s="91"/>
      <c r="K4968" s="91" t="s">
        <v>3854</v>
      </c>
      <c r="L4968" s="91"/>
      <c r="M4968" s="91"/>
      <c r="N4968" s="91"/>
      <c r="O4968" s="423" t="s">
        <v>15741</v>
      </c>
      <c r="P4968" s="91" t="n">
        <v>1</v>
      </c>
      <c r="Q4968" s="15" t="s">
        <v>45</v>
      </c>
    </row>
    <row r="4969" customFormat="false" ht="82.05" hidden="false" customHeight="false" outlineLevel="0" collapsed="false">
      <c r="A4969" s="888" t="s">
        <v>2645</v>
      </c>
      <c r="B4969" s="91" t="s">
        <v>395</v>
      </c>
      <c r="C4969" s="91" t="s">
        <v>15742</v>
      </c>
      <c r="D4969" s="91" t="s">
        <v>53</v>
      </c>
      <c r="E4969" s="91" t="s">
        <v>15743</v>
      </c>
      <c r="F4969" s="91" t="s">
        <v>3627</v>
      </c>
      <c r="G4969" s="91"/>
      <c r="H4969" s="91"/>
      <c r="I4969" s="91"/>
      <c r="J4969" s="91"/>
      <c r="K4969" s="91" t="s">
        <v>782</v>
      </c>
      <c r="L4969" s="91"/>
      <c r="M4969" s="91"/>
      <c r="N4969" s="91"/>
      <c r="O4969" s="494" t="s">
        <v>15744</v>
      </c>
      <c r="P4969" s="91" t="n">
        <v>1</v>
      </c>
      <c r="Q4969" s="15" t="s">
        <v>45</v>
      </c>
    </row>
    <row r="4970" customFormat="false" ht="149.25" hidden="false" customHeight="false" outlineLevel="0" collapsed="false">
      <c r="A4970" s="888" t="s">
        <v>2332</v>
      </c>
      <c r="B4970" s="91" t="s">
        <v>13983</v>
      </c>
      <c r="C4970" s="91" t="s">
        <v>15745</v>
      </c>
      <c r="D4970" s="91" t="s">
        <v>11567</v>
      </c>
      <c r="E4970" s="91" t="s">
        <v>15746</v>
      </c>
      <c r="F4970" s="91" t="s">
        <v>13248</v>
      </c>
      <c r="G4970" s="91"/>
      <c r="H4970" s="91"/>
      <c r="I4970" s="91"/>
      <c r="J4970" s="91"/>
      <c r="K4970" s="91" t="s">
        <v>1173</v>
      </c>
      <c r="L4970" s="91"/>
      <c r="M4970" s="91"/>
      <c r="N4970" s="91"/>
      <c r="O4970" s="460" t="s">
        <v>15747</v>
      </c>
      <c r="P4970" s="91" t="n">
        <v>1</v>
      </c>
      <c r="Q4970" s="15" t="s">
        <v>45</v>
      </c>
    </row>
    <row r="4971" customFormat="false" ht="50.7" hidden="false" customHeight="false" outlineLevel="0" collapsed="false">
      <c r="A4971" s="888" t="s">
        <v>2255</v>
      </c>
      <c r="B4971" s="99" t="n">
        <v>43144</v>
      </c>
      <c r="C4971" s="91" t="s">
        <v>15748</v>
      </c>
      <c r="D4971" s="91" t="s">
        <v>53</v>
      </c>
      <c r="E4971" s="91" t="s">
        <v>15749</v>
      </c>
      <c r="F4971" s="91" t="s">
        <v>15750</v>
      </c>
      <c r="G4971" s="91"/>
      <c r="H4971" s="91"/>
      <c r="I4971" s="91"/>
      <c r="J4971" s="91"/>
      <c r="K4971" s="91"/>
      <c r="L4971" s="91"/>
      <c r="M4971" s="91"/>
      <c r="N4971" s="91"/>
      <c r="O4971" s="423" t="s">
        <v>15751</v>
      </c>
      <c r="P4971" s="91" t="n">
        <v>1</v>
      </c>
      <c r="Q4971" s="15" t="s">
        <v>45</v>
      </c>
    </row>
    <row r="4972" customFormat="false" ht="28.35" hidden="false" customHeight="false" outlineLevel="0" collapsed="false">
      <c r="A4972" s="429" t="s">
        <v>1746</v>
      </c>
      <c r="B4972" s="91" t="s">
        <v>983</v>
      </c>
      <c r="C4972" s="91" t="s">
        <v>15752</v>
      </c>
      <c r="D4972" s="91" t="s">
        <v>53</v>
      </c>
      <c r="E4972" s="91" t="s">
        <v>15735</v>
      </c>
      <c r="F4972" s="91" t="s">
        <v>15735</v>
      </c>
      <c r="G4972" s="91"/>
      <c r="H4972" s="91"/>
      <c r="I4972" s="91"/>
      <c r="J4972" s="91"/>
      <c r="K4972" s="91"/>
      <c r="L4972" s="91"/>
      <c r="M4972" s="91"/>
      <c r="N4972" s="91"/>
      <c r="O4972" s="441" t="s">
        <v>15753</v>
      </c>
      <c r="P4972" s="91" t="n">
        <v>1</v>
      </c>
      <c r="Q4972" s="15" t="s">
        <v>45</v>
      </c>
    </row>
    <row r="4973" customFormat="false" ht="17.9" hidden="false" customHeight="false" outlineLevel="0" collapsed="false">
      <c r="A4973" s="888" t="s">
        <v>2660</v>
      </c>
      <c r="B4973" s="91" t="s">
        <v>15754</v>
      </c>
      <c r="C4973" s="91" t="s">
        <v>15755</v>
      </c>
      <c r="D4973" s="91" t="s">
        <v>11567</v>
      </c>
      <c r="E4973" s="91" t="s">
        <v>15756</v>
      </c>
      <c r="F4973" s="91" t="s">
        <v>15757</v>
      </c>
      <c r="G4973" s="91"/>
      <c r="H4973" s="91"/>
      <c r="I4973" s="91"/>
      <c r="J4973" s="91"/>
      <c r="K4973" s="91"/>
      <c r="L4973" s="91"/>
      <c r="M4973" s="91"/>
      <c r="N4973" s="91"/>
      <c r="O4973" s="412" t="s">
        <v>15758</v>
      </c>
      <c r="P4973" s="91" t="n">
        <v>1</v>
      </c>
      <c r="Q4973" s="15" t="s">
        <v>45</v>
      </c>
    </row>
    <row r="4974" customFormat="false" ht="99.95" hidden="false" customHeight="false" outlineLevel="0" collapsed="false">
      <c r="A4974" s="429" t="s">
        <v>1758</v>
      </c>
      <c r="B4974" s="242" t="n">
        <v>43387</v>
      </c>
      <c r="C4974" s="91" t="s">
        <v>15759</v>
      </c>
      <c r="D4974" s="91" t="s">
        <v>15760</v>
      </c>
      <c r="E4974" s="91" t="s">
        <v>15761</v>
      </c>
      <c r="F4974" s="91" t="s">
        <v>48</v>
      </c>
      <c r="G4974" s="91"/>
      <c r="H4974" s="91"/>
      <c r="I4974" s="91"/>
      <c r="J4974" s="91"/>
      <c r="K4974" s="91"/>
      <c r="L4974" s="91"/>
      <c r="M4974" s="91"/>
      <c r="N4974" s="91"/>
      <c r="O4974" s="426" t="s">
        <v>15762</v>
      </c>
      <c r="P4974" s="91" t="n">
        <v>1</v>
      </c>
      <c r="Q4974" s="15" t="s">
        <v>45</v>
      </c>
    </row>
    <row r="4975" customFormat="false" ht="17.9" hidden="false" customHeight="false" outlineLevel="0" collapsed="false">
      <c r="A4975" s="429" t="s">
        <v>1761</v>
      </c>
      <c r="B4975" s="91" t="s">
        <v>895</v>
      </c>
      <c r="C4975" s="91" t="s">
        <v>15763</v>
      </c>
      <c r="D4975" s="91" t="s">
        <v>476</v>
      </c>
      <c r="E4975" s="91" t="s">
        <v>15764</v>
      </c>
      <c r="F4975" s="91" t="s">
        <v>15765</v>
      </c>
      <c r="G4975" s="91"/>
      <c r="H4975" s="91"/>
      <c r="I4975" s="91"/>
      <c r="J4975" s="91"/>
      <c r="K4975" s="91"/>
      <c r="L4975" s="91"/>
      <c r="M4975" s="91"/>
      <c r="N4975" s="91"/>
      <c r="O4975" s="423" t="s">
        <v>15766</v>
      </c>
      <c r="P4975" s="91" t="n">
        <v>1</v>
      </c>
      <c r="Q4975" s="15" t="s">
        <v>45</v>
      </c>
    </row>
    <row r="4976" customFormat="false" ht="108.95" hidden="false" customHeight="false" outlineLevel="0" collapsed="false">
      <c r="A4976" s="429" t="s">
        <v>1765</v>
      </c>
      <c r="B4976" s="91" t="s">
        <v>4565</v>
      </c>
      <c r="C4976" s="91" t="s">
        <v>15767</v>
      </c>
      <c r="D4976" s="91" t="s">
        <v>53</v>
      </c>
      <c r="E4976" s="91" t="s">
        <v>15768</v>
      </c>
      <c r="F4976" s="91" t="s">
        <v>2910</v>
      </c>
      <c r="G4976" s="91" t="n">
        <v>6300</v>
      </c>
      <c r="H4976" s="91"/>
      <c r="I4976" s="91"/>
      <c r="J4976" s="91"/>
      <c r="K4976" s="91"/>
      <c r="L4976" s="91"/>
      <c r="M4976" s="91" t="s">
        <v>15769</v>
      </c>
      <c r="N4976" s="99" t="n">
        <v>43438</v>
      </c>
      <c r="O4976" s="566" t="s">
        <v>15</v>
      </c>
      <c r="P4976" s="91" t="n">
        <v>1</v>
      </c>
      <c r="Q4976" s="15" t="s">
        <v>45</v>
      </c>
    </row>
    <row r="4977" customFormat="false" ht="28.35" hidden="false" customHeight="false" outlineLevel="0" collapsed="false">
      <c r="A4977" s="656" t="s">
        <v>15770</v>
      </c>
      <c r="B4977" s="242" t="n">
        <v>43388</v>
      </c>
      <c r="C4977" s="91" t="s">
        <v>15771</v>
      </c>
      <c r="D4977" s="91" t="s">
        <v>476</v>
      </c>
      <c r="E4977" s="91" t="s">
        <v>15772</v>
      </c>
      <c r="F4977" s="91" t="s">
        <v>15773</v>
      </c>
      <c r="G4977" s="91" t="n">
        <v>3050</v>
      </c>
      <c r="H4977" s="91"/>
      <c r="I4977" s="91"/>
      <c r="J4977" s="91"/>
      <c r="K4977" s="91"/>
      <c r="L4977" s="91"/>
      <c r="M4977" s="19" t="s">
        <v>15774</v>
      </c>
      <c r="N4977" s="99" t="n">
        <v>43442</v>
      </c>
      <c r="O4977" s="566" t="s">
        <v>15</v>
      </c>
      <c r="P4977" s="91"/>
      <c r="Q4977" s="15" t="s">
        <v>45</v>
      </c>
    </row>
    <row r="4978" customFormat="false" ht="34.3" hidden="false" customHeight="false" outlineLevel="0" collapsed="false">
      <c r="A4978" s="113" t="s">
        <v>15775</v>
      </c>
      <c r="B4978" s="91" t="s">
        <v>1844</v>
      </c>
      <c r="C4978" s="91" t="s">
        <v>15776</v>
      </c>
      <c r="D4978" s="91" t="s">
        <v>15777</v>
      </c>
      <c r="E4978" s="91" t="s">
        <v>15778</v>
      </c>
      <c r="F4978" s="91" t="s">
        <v>15779</v>
      </c>
      <c r="G4978" s="91" t="s">
        <v>5056</v>
      </c>
      <c r="H4978" s="91"/>
      <c r="I4978" s="91"/>
      <c r="J4978" s="91"/>
      <c r="K4978" s="91"/>
      <c r="L4978" s="91"/>
      <c r="M4978" s="91"/>
      <c r="N4978" s="91"/>
      <c r="O4978" s="793" t="s">
        <v>15780</v>
      </c>
      <c r="P4978" s="91" t="n">
        <v>1</v>
      </c>
      <c r="Q4978" s="15" t="s">
        <v>45</v>
      </c>
    </row>
    <row r="4979" customFormat="false" ht="82.05" hidden="false" customHeight="false" outlineLevel="0" collapsed="false">
      <c r="A4979" s="429" t="s">
        <v>4304</v>
      </c>
      <c r="B4979" s="242" t="n">
        <v>43388</v>
      </c>
      <c r="C4979" s="91" t="s">
        <v>15781</v>
      </c>
      <c r="D4979" s="91" t="s">
        <v>53</v>
      </c>
      <c r="E4979" s="91" t="s">
        <v>15782</v>
      </c>
      <c r="F4979" s="91" t="s">
        <v>15783</v>
      </c>
      <c r="G4979" s="91"/>
      <c r="H4979" s="91"/>
      <c r="I4979" s="91"/>
      <c r="J4979" s="91"/>
      <c r="K4979" s="91"/>
      <c r="L4979" s="91"/>
      <c r="M4979" s="91"/>
      <c r="N4979" s="91"/>
      <c r="O4979" s="426" t="s">
        <v>15784</v>
      </c>
      <c r="P4979" s="91" t="n">
        <v>1</v>
      </c>
      <c r="Q4979" s="15" t="s">
        <v>45</v>
      </c>
    </row>
    <row r="4980" customFormat="false" ht="28.35" hidden="false" customHeight="false" outlineLevel="0" collapsed="false">
      <c r="A4980" s="429" t="s">
        <v>4309</v>
      </c>
      <c r="B4980" s="91" t="s">
        <v>8131</v>
      </c>
      <c r="C4980" s="91" t="s">
        <v>15785</v>
      </c>
      <c r="D4980" s="91" t="s">
        <v>11567</v>
      </c>
      <c r="E4980" s="91" t="s">
        <v>15786</v>
      </c>
      <c r="F4980" s="91" t="s">
        <v>15787</v>
      </c>
      <c r="G4980" s="91" t="n">
        <v>4300</v>
      </c>
      <c r="H4980" s="91"/>
      <c r="I4980" s="91"/>
      <c r="J4980" s="91"/>
      <c r="K4980" s="91"/>
      <c r="L4980" s="91"/>
      <c r="M4980" s="19" t="s">
        <v>15788</v>
      </c>
      <c r="N4980" s="99" t="n">
        <v>43438</v>
      </c>
      <c r="O4980" s="566" t="s">
        <v>15</v>
      </c>
      <c r="P4980" s="91" t="n">
        <v>1</v>
      </c>
      <c r="Q4980" s="15" t="s">
        <v>45</v>
      </c>
    </row>
    <row r="4981" customFormat="false" ht="28.35" hidden="false" customHeight="false" outlineLevel="0" collapsed="false">
      <c r="A4981" s="91" t="s">
        <v>15789</v>
      </c>
      <c r="B4981" s="91" t="s">
        <v>15789</v>
      </c>
      <c r="C4981" s="91" t="s">
        <v>15789</v>
      </c>
      <c r="D4981" s="91" t="s">
        <v>476</v>
      </c>
      <c r="E4981" s="91" t="s">
        <v>15671</v>
      </c>
      <c r="F4981" s="113" t="s">
        <v>15672</v>
      </c>
      <c r="G4981" s="91" t="s">
        <v>15789</v>
      </c>
      <c r="H4981" s="91" t="n">
        <v>14800</v>
      </c>
      <c r="I4981" s="91"/>
      <c r="J4981" s="91"/>
      <c r="K4981" s="91"/>
      <c r="L4981" s="91"/>
      <c r="M4981" s="91"/>
      <c r="N4981" s="91"/>
      <c r="O4981" s="282" t="s">
        <v>15789</v>
      </c>
      <c r="P4981" s="91" t="n">
        <v>1</v>
      </c>
      <c r="Q4981" s="15" t="s">
        <v>45</v>
      </c>
    </row>
    <row r="4982" customFormat="false" ht="41.75" hidden="false" customHeight="false" outlineLevel="0" collapsed="false">
      <c r="A4982" s="91" t="s">
        <v>15790</v>
      </c>
      <c r="B4982" s="91" t="s">
        <v>15790</v>
      </c>
      <c r="C4982" s="91" t="s">
        <v>15790</v>
      </c>
      <c r="D4982" s="91" t="s">
        <v>476</v>
      </c>
      <c r="E4982" s="91" t="s">
        <v>15790</v>
      </c>
      <c r="F4982" s="91" t="s">
        <v>15790</v>
      </c>
      <c r="G4982" s="91" t="s">
        <v>15790</v>
      </c>
      <c r="H4982" s="91" t="n">
        <v>19800</v>
      </c>
      <c r="I4982" s="91"/>
      <c r="J4982" s="91"/>
      <c r="K4982" s="91"/>
      <c r="L4982" s="91"/>
      <c r="M4982" s="91"/>
      <c r="N4982" s="91"/>
      <c r="O4982" s="282" t="s">
        <v>15790</v>
      </c>
      <c r="P4982" s="91" t="n">
        <v>1</v>
      </c>
      <c r="Q4982" s="15" t="s">
        <v>45</v>
      </c>
    </row>
    <row r="4983" customFormat="false" ht="50.7" hidden="false" customHeight="false" outlineLevel="0" collapsed="false">
      <c r="A4983" s="429" t="s">
        <v>1781</v>
      </c>
      <c r="B4983" s="91" t="s">
        <v>602</v>
      </c>
      <c r="C4983" s="451" t="s">
        <v>15791</v>
      </c>
      <c r="D4983" s="91" t="s">
        <v>53</v>
      </c>
      <c r="E4983" s="91" t="s">
        <v>15792</v>
      </c>
      <c r="F4983" s="91" t="s">
        <v>2910</v>
      </c>
      <c r="G4983" s="91"/>
      <c r="H4983" s="91"/>
      <c r="I4983" s="91"/>
      <c r="J4983" s="91"/>
      <c r="K4983" s="91"/>
      <c r="L4983" s="91"/>
      <c r="M4983" s="91"/>
      <c r="N4983" s="91"/>
      <c r="O4983" s="423" t="s">
        <v>15793</v>
      </c>
      <c r="P4983" s="91" t="n">
        <v>1</v>
      </c>
      <c r="Q4983" s="15" t="s">
        <v>45</v>
      </c>
    </row>
    <row r="4984" customFormat="false" ht="41.75" hidden="false" customHeight="false" outlineLevel="0" collapsed="false">
      <c r="A4984" s="91" t="s">
        <v>15794</v>
      </c>
      <c r="B4984" s="91" t="s">
        <v>15794</v>
      </c>
      <c r="C4984" s="91" t="s">
        <v>15794</v>
      </c>
      <c r="D4984" s="91" t="s">
        <v>476</v>
      </c>
      <c r="E4984" s="91" t="s">
        <v>15794</v>
      </c>
      <c r="F4984" s="91" t="s">
        <v>15794</v>
      </c>
      <c r="G4984" s="91"/>
      <c r="H4984" s="91" t="n">
        <v>5600</v>
      </c>
      <c r="I4984" s="91"/>
      <c r="J4984" s="91"/>
      <c r="K4984" s="91"/>
      <c r="L4984" s="91"/>
      <c r="M4984" s="91"/>
      <c r="N4984" s="91"/>
      <c r="O4984" s="282" t="s">
        <v>15794</v>
      </c>
      <c r="P4984" s="91" t="n">
        <v>1</v>
      </c>
      <c r="Q4984" s="15" t="s">
        <v>45</v>
      </c>
    </row>
    <row r="4985" customFormat="false" ht="28.35" hidden="false" customHeight="false" outlineLevel="0" collapsed="false">
      <c r="A4985" s="429" t="s">
        <v>1914</v>
      </c>
      <c r="B4985" s="99" t="n">
        <v>43237</v>
      </c>
      <c r="C4985" s="91" t="s">
        <v>15795</v>
      </c>
      <c r="D4985" s="91" t="s">
        <v>11567</v>
      </c>
      <c r="E4985" s="91" t="s">
        <v>15796</v>
      </c>
      <c r="F4985" s="91" t="s">
        <v>15797</v>
      </c>
      <c r="G4985" s="91" t="n">
        <v>2700</v>
      </c>
      <c r="H4985" s="91"/>
      <c r="I4985" s="91"/>
      <c r="J4985" s="91"/>
      <c r="K4985" s="91"/>
      <c r="L4985" s="91"/>
      <c r="M4985" s="19" t="s">
        <v>15798</v>
      </c>
      <c r="N4985" s="99" t="n">
        <v>43438</v>
      </c>
      <c r="O4985" s="566" t="s">
        <v>15</v>
      </c>
      <c r="P4985" s="91" t="n">
        <v>1</v>
      </c>
      <c r="Q4985" s="15" t="s">
        <v>45</v>
      </c>
    </row>
    <row r="4986" customFormat="false" ht="28.35" hidden="false" customHeight="false" outlineLevel="0" collapsed="false">
      <c r="A4986" s="91" t="s">
        <v>15799</v>
      </c>
      <c r="B4986" s="91" t="s">
        <v>15799</v>
      </c>
      <c r="C4986" s="91" t="s">
        <v>15799</v>
      </c>
      <c r="D4986" s="91" t="s">
        <v>476</v>
      </c>
      <c r="E4986" s="91" t="s">
        <v>15799</v>
      </c>
      <c r="F4986" s="91" t="s">
        <v>15799</v>
      </c>
      <c r="G4986" s="91"/>
      <c r="H4986" s="91" t="n">
        <v>9800</v>
      </c>
      <c r="I4986" s="91"/>
      <c r="J4986" s="91"/>
      <c r="K4986" s="91"/>
      <c r="L4986" s="91"/>
      <c r="M4986" s="91" t="s">
        <v>15800</v>
      </c>
      <c r="N4986" s="91"/>
      <c r="O4986" s="282" t="s">
        <v>15799</v>
      </c>
      <c r="P4986" s="91" t="n">
        <v>1</v>
      </c>
      <c r="Q4986" s="15" t="s">
        <v>45</v>
      </c>
    </row>
    <row r="4987" customFormat="false" ht="41.75" hidden="false" customHeight="false" outlineLevel="0" collapsed="false">
      <c r="A4987" s="429" t="s">
        <v>1917</v>
      </c>
      <c r="B4987" s="91" t="s">
        <v>15801</v>
      </c>
      <c r="C4987" s="451" t="s">
        <v>15802</v>
      </c>
      <c r="D4987" s="91" t="s">
        <v>53</v>
      </c>
      <c r="E4987" s="91" t="s">
        <v>15803</v>
      </c>
      <c r="F4987" s="91"/>
      <c r="G4987" s="91"/>
      <c r="H4987" s="91"/>
      <c r="I4987" s="91"/>
      <c r="J4987" s="91"/>
      <c r="K4987" s="91"/>
      <c r="L4987" s="91"/>
      <c r="M4987" s="91"/>
      <c r="N4987" s="91"/>
      <c r="O4987" s="460" t="s">
        <v>771</v>
      </c>
      <c r="P4987" s="91" t="n">
        <v>1</v>
      </c>
      <c r="Q4987" s="15" t="s">
        <v>45</v>
      </c>
    </row>
    <row r="4988" customFormat="false" ht="79.85" hidden="false" customHeight="false" outlineLevel="0" collapsed="false">
      <c r="A4988" s="3" t="s">
        <v>34</v>
      </c>
      <c r="B4988" s="59" t="s">
        <v>1</v>
      </c>
      <c r="C4988" s="4" t="s">
        <v>35</v>
      </c>
      <c r="D4988" s="4" t="s">
        <v>3</v>
      </c>
      <c r="E4988" s="4" t="s">
        <v>1021</v>
      </c>
      <c r="F4988" s="5" t="s">
        <v>10096</v>
      </c>
      <c r="G4988" s="4" t="s">
        <v>38</v>
      </c>
      <c r="H4988" s="6" t="s">
        <v>39</v>
      </c>
      <c r="I4988" s="6"/>
      <c r="J4988" s="6"/>
      <c r="K4988" s="6" t="s">
        <v>40</v>
      </c>
      <c r="L4988" s="6"/>
      <c r="M4988" s="6" t="s">
        <v>41</v>
      </c>
      <c r="N4988" s="6" t="s">
        <v>42</v>
      </c>
      <c r="O4988" s="370" t="s">
        <v>43</v>
      </c>
      <c r="P4988" s="196"/>
      <c r="Q4988" s="15" t="s">
        <v>45</v>
      </c>
    </row>
    <row r="4989" customFormat="false" ht="15" hidden="false" customHeight="false" outlineLevel="0" collapsed="false">
      <c r="A4989" s="60" t="n">
        <v>43438</v>
      </c>
      <c r="B4989" s="374" t="s">
        <v>260</v>
      </c>
      <c r="C4989" s="62"/>
      <c r="D4989" s="62"/>
      <c r="E4989" s="63"/>
      <c r="F4989" s="911" t="n">
        <f aca="false">G4989+H4989+K4989</f>
        <v>41441.83</v>
      </c>
      <c r="G4989" s="912" t="n">
        <f aca="false">SUM(G4990:G5011)</f>
        <v>18600</v>
      </c>
      <c r="H4989" s="913" t="n">
        <f aca="false">SUM(H4990:H5011)</f>
        <v>22841.83</v>
      </c>
      <c r="I4989" s="912"/>
      <c r="J4989" s="912"/>
      <c r="K4989" s="912" t="n">
        <f aca="false">SUM(K4990:K5011)</f>
        <v>0</v>
      </c>
      <c r="L4989" s="912"/>
      <c r="M4989" s="281"/>
      <c r="N4989" s="281"/>
      <c r="O4989" s="594"/>
      <c r="P4989" s="912" t="n">
        <f aca="false">SUM(P4990:P26937)</f>
        <v>419465</v>
      </c>
      <c r="Q4989" s="15" t="s">
        <v>45</v>
      </c>
    </row>
    <row r="4990" customFormat="false" ht="55.2" hidden="false" customHeight="false" outlineLevel="0" collapsed="false">
      <c r="A4990" s="429" t="s">
        <v>1810</v>
      </c>
      <c r="B4990" s="91" t="s">
        <v>15804</v>
      </c>
      <c r="C4990" s="91" t="s">
        <v>15805</v>
      </c>
      <c r="D4990" s="91" t="s">
        <v>53</v>
      </c>
      <c r="E4990" s="91" t="s">
        <v>15806</v>
      </c>
      <c r="F4990" s="91" t="s">
        <v>15807</v>
      </c>
      <c r="G4990" s="91" t="n">
        <v>4400</v>
      </c>
      <c r="H4990" s="91"/>
      <c r="I4990" s="91"/>
      <c r="J4990" s="91"/>
      <c r="K4990" s="91"/>
      <c r="L4990" s="91"/>
      <c r="M4990" s="91" t="s">
        <v>15808</v>
      </c>
      <c r="N4990" s="99" t="n">
        <v>43439</v>
      </c>
      <c r="O4990" s="566" t="s">
        <v>15</v>
      </c>
      <c r="P4990" s="91" t="n">
        <v>1</v>
      </c>
      <c r="Q4990" s="15" t="s">
        <v>45</v>
      </c>
    </row>
    <row r="4991" customFormat="false" ht="15.65" hidden="false" customHeight="false" outlineLevel="0" collapsed="false">
      <c r="A4991" s="888" t="s">
        <v>2722</v>
      </c>
      <c r="B4991" s="91" t="s">
        <v>15809</v>
      </c>
      <c r="C4991" s="440" t="s">
        <v>15810</v>
      </c>
      <c r="D4991" s="91" t="s">
        <v>11567</v>
      </c>
      <c r="E4991" s="91" t="s">
        <v>15811</v>
      </c>
      <c r="F4991" s="91" t="s">
        <v>14301</v>
      </c>
      <c r="G4991" s="91"/>
      <c r="H4991" s="91"/>
      <c r="I4991" s="91"/>
      <c r="J4991" s="91"/>
      <c r="K4991" s="91"/>
      <c r="L4991" s="91"/>
      <c r="M4991" s="91"/>
      <c r="N4991" s="91"/>
      <c r="O4991" s="441" t="s">
        <v>15753</v>
      </c>
      <c r="P4991" s="91" t="n">
        <v>1</v>
      </c>
      <c r="Q4991" s="15" t="s">
        <v>45</v>
      </c>
    </row>
    <row r="4992" customFormat="false" ht="55.2" hidden="false" customHeight="false" outlineLevel="0" collapsed="false">
      <c r="A4992" s="429" t="s">
        <v>1814</v>
      </c>
      <c r="B4992" s="91" t="s">
        <v>214</v>
      </c>
      <c r="C4992" s="91" t="s">
        <v>15812</v>
      </c>
      <c r="D4992" s="91" t="s">
        <v>53</v>
      </c>
      <c r="E4992" s="91" t="s">
        <v>15813</v>
      </c>
      <c r="F4992" s="91" t="s">
        <v>15814</v>
      </c>
      <c r="G4992" s="91" t="n">
        <v>2500</v>
      </c>
      <c r="H4992" s="91"/>
      <c r="I4992" s="91"/>
      <c r="J4992" s="91"/>
      <c r="K4992" s="91"/>
      <c r="L4992" s="91"/>
      <c r="M4992" s="91" t="s">
        <v>15815</v>
      </c>
      <c r="N4992" s="99" t="n">
        <v>43440</v>
      </c>
      <c r="O4992" s="566" t="s">
        <v>15816</v>
      </c>
      <c r="P4992" s="91" t="n">
        <v>1</v>
      </c>
      <c r="Q4992" s="15" t="s">
        <v>45</v>
      </c>
    </row>
    <row r="4993" customFormat="false" ht="99.95" hidden="false" customHeight="false" outlineLevel="0" collapsed="false">
      <c r="A4993" s="429" t="s">
        <v>1819</v>
      </c>
      <c r="B4993" s="91" t="s">
        <v>589</v>
      </c>
      <c r="C4993" s="91" t="s">
        <v>15817</v>
      </c>
      <c r="D4993" s="91" t="s">
        <v>476</v>
      </c>
      <c r="E4993" s="91" t="s">
        <v>15818</v>
      </c>
      <c r="F4993" s="91" t="s">
        <v>15819</v>
      </c>
      <c r="G4993" s="91"/>
      <c r="H4993" s="91"/>
      <c r="I4993" s="91"/>
      <c r="J4993" s="91"/>
      <c r="K4993" s="91"/>
      <c r="L4993" s="91"/>
      <c r="M4993" s="91"/>
      <c r="N4993" s="91"/>
      <c r="O4993" s="426" t="s">
        <v>15820</v>
      </c>
      <c r="P4993" s="91" t="n">
        <v>1</v>
      </c>
      <c r="Q4993" s="15" t="s">
        <v>45</v>
      </c>
    </row>
    <row r="4994" customFormat="false" ht="50.7" hidden="false" customHeight="false" outlineLevel="0" collapsed="false">
      <c r="A4994" s="888" t="s">
        <v>2235</v>
      </c>
      <c r="B4994" s="91" t="s">
        <v>4963</v>
      </c>
      <c r="C4994" s="91" t="s">
        <v>15821</v>
      </c>
      <c r="D4994" s="91" t="s">
        <v>11567</v>
      </c>
      <c r="E4994" s="91" t="s">
        <v>15822</v>
      </c>
      <c r="F4994" s="91" t="s">
        <v>3584</v>
      </c>
      <c r="G4994" s="91" t="s">
        <v>15823</v>
      </c>
      <c r="H4994" s="91"/>
      <c r="I4994" s="91"/>
      <c r="J4994" s="91"/>
      <c r="K4994" s="91"/>
      <c r="L4994" s="91"/>
      <c r="M4994" s="91"/>
      <c r="N4994" s="91"/>
      <c r="O4994" s="423" t="s">
        <v>15824</v>
      </c>
      <c r="P4994" s="91" t="n">
        <v>1</v>
      </c>
      <c r="Q4994" s="15" t="s">
        <v>45</v>
      </c>
    </row>
    <row r="4995" customFormat="false" ht="28.35" hidden="false" customHeight="false" outlineLevel="0" collapsed="false">
      <c r="A4995" s="429" t="s">
        <v>8477</v>
      </c>
      <c r="B4995" s="91" t="s">
        <v>940</v>
      </c>
      <c r="C4995" s="451" t="s">
        <v>15825</v>
      </c>
      <c r="D4995" s="91" t="s">
        <v>476</v>
      </c>
      <c r="E4995" s="91" t="s">
        <v>14301</v>
      </c>
      <c r="F4995" s="91" t="s">
        <v>14301</v>
      </c>
      <c r="G4995" s="91"/>
      <c r="H4995" s="91"/>
      <c r="I4995" s="91"/>
      <c r="J4995" s="91"/>
      <c r="K4995" s="91"/>
      <c r="L4995" s="91"/>
      <c r="M4995" s="91"/>
      <c r="N4995" s="91"/>
      <c r="O4995" s="95" t="s">
        <v>14301</v>
      </c>
      <c r="P4995" s="91" t="n">
        <v>1</v>
      </c>
      <c r="Q4995" s="15" t="s">
        <v>45</v>
      </c>
    </row>
    <row r="4996" customFormat="false" ht="116.4" hidden="false" customHeight="false" outlineLevel="0" collapsed="false">
      <c r="A4996" s="888" t="s">
        <v>2645</v>
      </c>
      <c r="B4996" s="91" t="s">
        <v>395</v>
      </c>
      <c r="C4996" s="451" t="s">
        <v>15826</v>
      </c>
      <c r="D4996" s="91" t="s">
        <v>53</v>
      </c>
      <c r="E4996" s="91" t="s">
        <v>15827</v>
      </c>
      <c r="F4996" s="91" t="s">
        <v>3584</v>
      </c>
      <c r="G4996" s="91"/>
      <c r="H4996" s="91"/>
      <c r="I4996" s="91"/>
      <c r="J4996" s="91"/>
      <c r="K4996" s="91"/>
      <c r="L4996" s="91"/>
      <c r="M4996" s="91"/>
      <c r="N4996" s="91"/>
      <c r="O4996" s="423" t="s">
        <v>15828</v>
      </c>
      <c r="P4996" s="91" t="n">
        <v>1</v>
      </c>
      <c r="Q4996" s="15" t="s">
        <v>45</v>
      </c>
    </row>
    <row r="4997" customFormat="false" ht="116.4" hidden="false" customHeight="false" outlineLevel="0" collapsed="false">
      <c r="A4997" s="429" t="s">
        <v>1833</v>
      </c>
      <c r="B4997" s="91" t="s">
        <v>7242</v>
      </c>
      <c r="C4997" s="440" t="s">
        <v>15829</v>
      </c>
      <c r="D4997" s="91" t="s">
        <v>11567</v>
      </c>
      <c r="E4997" s="91" t="s">
        <v>15830</v>
      </c>
      <c r="F4997" s="91" t="s">
        <v>11868</v>
      </c>
      <c r="G4997" s="91" t="s">
        <v>1001</v>
      </c>
      <c r="H4997" s="91"/>
      <c r="I4997" s="91"/>
      <c r="J4997" s="91"/>
      <c r="K4997" s="91"/>
      <c r="L4997" s="91"/>
      <c r="M4997" s="91"/>
      <c r="N4997" s="91"/>
      <c r="O4997" s="423" t="s">
        <v>15831</v>
      </c>
      <c r="P4997" s="91" t="n">
        <v>1</v>
      </c>
      <c r="Q4997" s="15" t="s">
        <v>45</v>
      </c>
    </row>
    <row r="4998" customFormat="false" ht="14.9" hidden="false" customHeight="false" outlineLevel="0" collapsed="false">
      <c r="A4998" s="429" t="s">
        <v>1839</v>
      </c>
      <c r="B4998" s="91" t="s">
        <v>7242</v>
      </c>
      <c r="C4998" s="91" t="s">
        <v>15832</v>
      </c>
      <c r="D4998" s="91" t="s">
        <v>476</v>
      </c>
      <c r="E4998" s="91" t="s">
        <v>15833</v>
      </c>
      <c r="F4998" s="91"/>
      <c r="G4998" s="91"/>
      <c r="H4998" s="91"/>
      <c r="I4998" s="91"/>
      <c r="J4998" s="91"/>
      <c r="K4998" s="91"/>
      <c r="L4998" s="91"/>
      <c r="M4998" s="91"/>
      <c r="N4998" s="91"/>
      <c r="O4998" s="95" t="s">
        <v>15834</v>
      </c>
      <c r="P4998" s="91" t="n">
        <v>1</v>
      </c>
      <c r="Q4998" s="15" t="s">
        <v>45</v>
      </c>
    </row>
    <row r="4999" customFormat="false" ht="41.75" hidden="false" customHeight="false" outlineLevel="0" collapsed="false">
      <c r="A4999" s="91" t="s">
        <v>15835</v>
      </c>
      <c r="B4999" s="91" t="s">
        <v>15835</v>
      </c>
      <c r="C4999" s="91" t="s">
        <v>15835</v>
      </c>
      <c r="D4999" s="91" t="s">
        <v>476</v>
      </c>
      <c r="E4999" s="91" t="s">
        <v>15835</v>
      </c>
      <c r="F4999" s="91" t="s">
        <v>15835</v>
      </c>
      <c r="G4999" s="91" t="s">
        <v>15835</v>
      </c>
      <c r="H4999" s="91" t="n">
        <v>19241.83</v>
      </c>
      <c r="I4999" s="91"/>
      <c r="J4999" s="91"/>
      <c r="K4999" s="91"/>
      <c r="L4999" s="91"/>
      <c r="M4999" s="91"/>
      <c r="N4999" s="91"/>
      <c r="O4999" s="282" t="s">
        <v>15835</v>
      </c>
      <c r="P4999" s="91" t="n">
        <v>1</v>
      </c>
      <c r="Q4999" s="15" t="s">
        <v>45</v>
      </c>
    </row>
    <row r="5000" customFormat="false" ht="28.35" hidden="false" customHeight="false" outlineLevel="0" collapsed="false">
      <c r="A5000" s="429" t="s">
        <v>1746</v>
      </c>
      <c r="B5000" s="91" t="s">
        <v>15836</v>
      </c>
      <c r="C5000" s="91" t="s">
        <v>15837</v>
      </c>
      <c r="D5000" s="91" t="s">
        <v>11567</v>
      </c>
      <c r="E5000" s="91" t="s">
        <v>15838</v>
      </c>
      <c r="F5000" s="91" t="s">
        <v>15839</v>
      </c>
      <c r="G5000" s="91" t="n">
        <v>11700</v>
      </c>
      <c r="H5000" s="91"/>
      <c r="I5000" s="91"/>
      <c r="J5000" s="91"/>
      <c r="K5000" s="91"/>
      <c r="L5000" s="91"/>
      <c r="M5000" s="19" t="s">
        <v>15840</v>
      </c>
      <c r="N5000" s="99" t="n">
        <v>43440</v>
      </c>
      <c r="O5000" s="566" t="s">
        <v>15</v>
      </c>
      <c r="P5000" s="91" t="n">
        <v>1</v>
      </c>
      <c r="Q5000" s="15" t="s">
        <v>45</v>
      </c>
    </row>
    <row r="5001" customFormat="false" ht="66.4" hidden="false" customHeight="false" outlineLevel="0" collapsed="false">
      <c r="A5001" s="429" t="s">
        <v>1696</v>
      </c>
      <c r="B5001" s="91" t="s">
        <v>15836</v>
      </c>
      <c r="C5001" s="440" t="s">
        <v>15841</v>
      </c>
      <c r="D5001" s="91" t="s">
        <v>476</v>
      </c>
      <c r="E5001" s="91" t="s">
        <v>14937</v>
      </c>
      <c r="F5001" s="91"/>
      <c r="G5001" s="91"/>
      <c r="H5001" s="91"/>
      <c r="I5001" s="91"/>
      <c r="J5001" s="91"/>
      <c r="K5001" s="91"/>
      <c r="L5001" s="91"/>
      <c r="M5001" s="91"/>
      <c r="N5001" s="91"/>
      <c r="O5001" s="715" t="s">
        <v>15842</v>
      </c>
      <c r="P5001" s="91" t="n">
        <v>1</v>
      </c>
      <c r="Q5001" s="15" t="s">
        <v>45</v>
      </c>
    </row>
    <row r="5002" customFormat="false" ht="68.65" hidden="false" customHeight="false" outlineLevel="0" collapsed="false">
      <c r="A5002" s="429" t="s">
        <v>1758</v>
      </c>
      <c r="B5002" s="91" t="s">
        <v>593</v>
      </c>
      <c r="C5002" s="451" t="s">
        <v>15843</v>
      </c>
      <c r="D5002" s="91" t="s">
        <v>68</v>
      </c>
      <c r="E5002" s="91" t="s">
        <v>15844</v>
      </c>
      <c r="F5002" s="91" t="s">
        <v>15845</v>
      </c>
      <c r="G5002" s="91"/>
      <c r="H5002" s="91"/>
      <c r="I5002" s="91"/>
      <c r="J5002" s="91"/>
      <c r="K5002" s="91"/>
      <c r="L5002" s="91"/>
      <c r="M5002" s="91"/>
      <c r="N5002" s="91"/>
      <c r="O5002" s="412" t="s">
        <v>15846</v>
      </c>
      <c r="P5002" s="91" t="n">
        <v>1</v>
      </c>
      <c r="Q5002" s="15" t="s">
        <v>45</v>
      </c>
    </row>
    <row r="5003" customFormat="false" ht="67.15" hidden="false" customHeight="false" outlineLevel="0" collapsed="false">
      <c r="A5003" s="888" t="s">
        <v>2668</v>
      </c>
      <c r="B5003" s="91" t="s">
        <v>4110</v>
      </c>
      <c r="C5003" s="91" t="s">
        <v>15847</v>
      </c>
      <c r="D5003" s="91" t="s">
        <v>11567</v>
      </c>
      <c r="E5003" s="91" t="s">
        <v>15848</v>
      </c>
      <c r="F5003" s="91" t="s">
        <v>15849</v>
      </c>
      <c r="G5003" s="91" t="s">
        <v>166</v>
      </c>
      <c r="H5003" s="91"/>
      <c r="I5003" s="91"/>
      <c r="J5003" s="91"/>
      <c r="K5003" s="91"/>
      <c r="L5003" s="91"/>
      <c r="M5003" s="91"/>
      <c r="N5003" s="91"/>
      <c r="O5003" s="460" t="s">
        <v>15850</v>
      </c>
      <c r="P5003" s="91" t="n">
        <v>1</v>
      </c>
      <c r="Q5003" s="15" t="s">
        <v>45</v>
      </c>
    </row>
    <row r="5004" customFormat="false" ht="55.2" hidden="false" customHeight="false" outlineLevel="0" collapsed="false">
      <c r="A5004" s="429" t="s">
        <v>1765</v>
      </c>
      <c r="B5004" s="91" t="s">
        <v>371</v>
      </c>
      <c r="C5004" s="451" t="s">
        <v>15851</v>
      </c>
      <c r="D5004" s="91" t="s">
        <v>68</v>
      </c>
      <c r="E5004" s="91" t="s">
        <v>15852</v>
      </c>
      <c r="F5004" s="91" t="s">
        <v>102</v>
      </c>
      <c r="G5004" s="91"/>
      <c r="H5004" s="91"/>
      <c r="I5004" s="91"/>
      <c r="J5004" s="91"/>
      <c r="K5004" s="91"/>
      <c r="L5004" s="91"/>
      <c r="M5004" s="91"/>
      <c r="N5004" s="91"/>
      <c r="O5004" s="426" t="s">
        <v>15853</v>
      </c>
      <c r="P5004" s="797" t="s">
        <v>14505</v>
      </c>
      <c r="Q5004" s="15" t="s">
        <v>45</v>
      </c>
    </row>
    <row r="5005" customFormat="false" ht="73.1" hidden="false" customHeight="false" outlineLevel="0" collapsed="false">
      <c r="A5005" s="429" t="s">
        <v>4300</v>
      </c>
      <c r="B5005" s="91" t="s">
        <v>15854</v>
      </c>
      <c r="C5005" s="91" t="s">
        <v>15855</v>
      </c>
      <c r="D5005" s="91" t="s">
        <v>11640</v>
      </c>
      <c r="E5005" s="91" t="s">
        <v>15856</v>
      </c>
      <c r="F5005" s="91" t="s">
        <v>102</v>
      </c>
      <c r="G5005" s="91"/>
      <c r="H5005" s="91"/>
      <c r="I5005" s="91"/>
      <c r="J5005" s="91"/>
      <c r="K5005" s="91"/>
      <c r="L5005" s="91"/>
      <c r="M5005" s="91"/>
      <c r="N5005" s="91"/>
      <c r="O5005" s="781" t="s">
        <v>15857</v>
      </c>
      <c r="P5005" s="91" t="n">
        <v>1</v>
      </c>
      <c r="Q5005" s="15" t="s">
        <v>45</v>
      </c>
    </row>
    <row r="5006" customFormat="false" ht="14.9" hidden="false" customHeight="false" outlineLevel="0" collapsed="false">
      <c r="A5006" s="429" t="s">
        <v>4304</v>
      </c>
      <c r="B5006" s="91" t="s">
        <v>4037</v>
      </c>
      <c r="C5006" s="91" t="s">
        <v>15858</v>
      </c>
      <c r="D5006" s="91" t="s">
        <v>476</v>
      </c>
      <c r="E5006" s="91" t="s">
        <v>15859</v>
      </c>
      <c r="F5006" s="91" t="s">
        <v>15860</v>
      </c>
      <c r="G5006" s="91" t="s">
        <v>2859</v>
      </c>
      <c r="H5006" s="91"/>
      <c r="I5006" s="91"/>
      <c r="J5006" s="91"/>
      <c r="K5006" s="91"/>
      <c r="L5006" s="91"/>
      <c r="M5006" s="91"/>
      <c r="N5006" s="91"/>
      <c r="O5006" s="451" t="s">
        <v>15861</v>
      </c>
      <c r="P5006" s="91" t="n">
        <v>1</v>
      </c>
      <c r="Q5006" s="15" t="s">
        <v>45</v>
      </c>
    </row>
    <row r="5007" customFormat="false" ht="17.9" hidden="false" customHeight="false" outlineLevel="0" collapsed="false">
      <c r="A5007" s="429" t="s">
        <v>4309</v>
      </c>
      <c r="B5007" s="91" t="s">
        <v>6021</v>
      </c>
      <c r="C5007" s="91" t="s">
        <v>15862</v>
      </c>
      <c r="D5007" s="91" t="s">
        <v>11567</v>
      </c>
      <c r="E5007" s="91" t="s">
        <v>15863</v>
      </c>
      <c r="F5007" s="15" t="s">
        <v>14937</v>
      </c>
      <c r="G5007" s="91"/>
      <c r="H5007" s="91" t="n">
        <v>3600</v>
      </c>
      <c r="I5007" s="91"/>
      <c r="J5007" s="91"/>
      <c r="K5007" s="91"/>
      <c r="L5007" s="91"/>
      <c r="M5007" s="91" t="s">
        <v>15864</v>
      </c>
      <c r="N5007" s="99" t="n">
        <v>43440</v>
      </c>
      <c r="O5007" s="414" t="s">
        <v>13482</v>
      </c>
      <c r="P5007" s="91" t="n">
        <v>1</v>
      </c>
      <c r="Q5007" s="15" t="s">
        <v>45</v>
      </c>
    </row>
    <row r="5008" customFormat="false" ht="44" hidden="false" customHeight="false" outlineLevel="0" collapsed="false">
      <c r="A5008" s="429" t="s">
        <v>1781</v>
      </c>
      <c r="B5008" s="91" t="s">
        <v>3695</v>
      </c>
      <c r="C5008" s="91" t="s">
        <v>15865</v>
      </c>
      <c r="D5008" s="91" t="s">
        <v>476</v>
      </c>
      <c r="E5008" s="91" t="s">
        <v>15866</v>
      </c>
      <c r="F5008" s="91" t="s">
        <v>15867</v>
      </c>
      <c r="G5008" s="91" t="s">
        <v>71</v>
      </c>
      <c r="H5008" s="91"/>
      <c r="I5008" s="91"/>
      <c r="J5008" s="91"/>
      <c r="K5008" s="91"/>
      <c r="L5008" s="91"/>
      <c r="M5008" s="91"/>
      <c r="N5008" s="91"/>
      <c r="O5008" s="144" t="s">
        <v>15868</v>
      </c>
      <c r="P5008" s="91" t="n">
        <v>1</v>
      </c>
      <c r="Q5008" s="15" t="s">
        <v>45</v>
      </c>
    </row>
    <row r="5009" customFormat="false" ht="41.75" hidden="false" customHeight="false" outlineLevel="0" collapsed="false">
      <c r="A5009" s="429" t="s">
        <v>1914</v>
      </c>
      <c r="B5009" s="91" t="s">
        <v>434</v>
      </c>
      <c r="C5009" s="91" t="s">
        <v>15869</v>
      </c>
      <c r="D5009" s="91" t="s">
        <v>53</v>
      </c>
      <c r="E5009" s="91" t="s">
        <v>15870</v>
      </c>
      <c r="F5009" s="91" t="s">
        <v>15871</v>
      </c>
      <c r="G5009" s="91" t="s">
        <v>933</v>
      </c>
      <c r="H5009" s="91"/>
      <c r="I5009" s="91"/>
      <c r="J5009" s="91"/>
      <c r="K5009" s="91"/>
      <c r="L5009" s="91"/>
      <c r="M5009" s="91"/>
      <c r="N5009" s="91"/>
      <c r="O5009" s="412" t="s">
        <v>15872</v>
      </c>
      <c r="P5009" s="91" t="n">
        <v>1</v>
      </c>
      <c r="Q5009" s="15" t="s">
        <v>45</v>
      </c>
    </row>
    <row r="5010" customFormat="false" ht="94.75" hidden="false" customHeight="false" outlineLevel="0" collapsed="false">
      <c r="A5010" s="429" t="s">
        <v>1917</v>
      </c>
      <c r="B5010" s="91" t="s">
        <v>15873</v>
      </c>
      <c r="C5010" s="91" t="s">
        <v>15874</v>
      </c>
      <c r="D5010" s="91" t="s">
        <v>11567</v>
      </c>
      <c r="E5010" s="91" t="s">
        <v>15875</v>
      </c>
      <c r="F5010" s="91" t="s">
        <v>13472</v>
      </c>
      <c r="G5010" s="91" t="s">
        <v>248</v>
      </c>
      <c r="H5010" s="91"/>
      <c r="I5010" s="91"/>
      <c r="J5010" s="91"/>
      <c r="K5010" s="91"/>
      <c r="L5010" s="91"/>
      <c r="M5010" s="91"/>
      <c r="N5010" s="91"/>
      <c r="O5010" s="905" t="s">
        <v>15876</v>
      </c>
      <c r="P5010" s="91" t="n">
        <v>1</v>
      </c>
      <c r="Q5010" s="15" t="s">
        <v>45</v>
      </c>
    </row>
    <row r="5011" customFormat="false" ht="55.2" hidden="false" customHeight="false" outlineLevel="0" collapsed="false">
      <c r="A5011" s="888" t="s">
        <v>4555</v>
      </c>
      <c r="B5011" s="91" t="s">
        <v>299</v>
      </c>
      <c r="C5011" s="91" t="s">
        <v>15877</v>
      </c>
      <c r="D5011" s="91" t="s">
        <v>53</v>
      </c>
      <c r="E5011" s="91" t="s">
        <v>15878</v>
      </c>
      <c r="F5011" s="91" t="s">
        <v>11496</v>
      </c>
      <c r="G5011" s="91"/>
      <c r="H5011" s="91"/>
      <c r="I5011" s="91"/>
      <c r="J5011" s="91"/>
      <c r="K5011" s="91"/>
      <c r="L5011" s="91"/>
      <c r="M5011" s="91"/>
      <c r="N5011" s="91"/>
      <c r="O5011" s="566" t="s">
        <v>15879</v>
      </c>
      <c r="P5011" s="91" t="n">
        <v>1</v>
      </c>
      <c r="Q5011" s="15" t="s">
        <v>45</v>
      </c>
    </row>
    <row r="5012" customFormat="false" ht="79.85" hidden="false" customHeight="false" outlineLevel="0" collapsed="false">
      <c r="A5012" s="3" t="s">
        <v>34</v>
      </c>
      <c r="B5012" s="59" t="s">
        <v>1</v>
      </c>
      <c r="C5012" s="4" t="s">
        <v>35</v>
      </c>
      <c r="D5012" s="4" t="s">
        <v>3</v>
      </c>
      <c r="E5012" s="4" t="s">
        <v>1021</v>
      </c>
      <c r="F5012" s="5" t="s">
        <v>10096</v>
      </c>
      <c r="G5012" s="4" t="s">
        <v>38</v>
      </c>
      <c r="H5012" s="6" t="s">
        <v>39</v>
      </c>
      <c r="I5012" s="6"/>
      <c r="J5012" s="6"/>
      <c r="K5012" s="6" t="s">
        <v>40</v>
      </c>
      <c r="L5012" s="6"/>
      <c r="M5012" s="6" t="s">
        <v>41</v>
      </c>
      <c r="N5012" s="6" t="s">
        <v>42</v>
      </c>
      <c r="O5012" s="370" t="s">
        <v>43</v>
      </c>
      <c r="P5012" s="196"/>
      <c r="Q5012" s="15" t="s">
        <v>45</v>
      </c>
    </row>
    <row r="5013" customFormat="false" ht="15" hidden="false" customHeight="false" outlineLevel="0" collapsed="false">
      <c r="A5013" s="60" t="n">
        <v>43439</v>
      </c>
      <c r="B5013" s="374" t="s">
        <v>311</v>
      </c>
      <c r="C5013" s="62"/>
      <c r="D5013" s="62"/>
      <c r="E5013" s="63"/>
      <c r="F5013" s="911" t="n">
        <f aca="false">G5013+H5013+K5013</f>
        <v>72948.15</v>
      </c>
      <c r="G5013" s="912" t="n">
        <f aca="false">SUM(G5014:G5042)</f>
        <v>26000</v>
      </c>
      <c r="H5013" s="913" t="n">
        <f aca="false">SUM(H5014:H5042)</f>
        <v>35648.15</v>
      </c>
      <c r="I5013" s="912"/>
      <c r="J5013" s="912"/>
      <c r="K5013" s="912" t="n">
        <f aca="false">SUM(K5014:K5042)</f>
        <v>11300</v>
      </c>
      <c r="L5013" s="912"/>
      <c r="M5013" s="281"/>
      <c r="N5013" s="281"/>
      <c r="O5013" s="594"/>
      <c r="P5013" s="912" t="n">
        <f aca="false">SUM(P5014:P26961)</f>
        <v>209722</v>
      </c>
      <c r="Q5013" s="15" t="s">
        <v>45</v>
      </c>
    </row>
    <row r="5014" customFormat="false" ht="28.35" hidden="false" customHeight="false" outlineLevel="0" collapsed="false">
      <c r="A5014" s="429" t="s">
        <v>1810</v>
      </c>
      <c r="B5014" s="91" t="s">
        <v>13441</v>
      </c>
      <c r="C5014" s="91" t="s">
        <v>15880</v>
      </c>
      <c r="D5014" s="91" t="s">
        <v>11567</v>
      </c>
      <c r="E5014" s="91" t="s">
        <v>15881</v>
      </c>
      <c r="F5014" s="91" t="s">
        <v>13545</v>
      </c>
      <c r="G5014" s="91" t="n">
        <v>4400</v>
      </c>
      <c r="H5014" s="91"/>
      <c r="I5014" s="91"/>
      <c r="J5014" s="91"/>
      <c r="K5014" s="91"/>
      <c r="L5014" s="91"/>
      <c r="M5014" s="19" t="s">
        <v>15882</v>
      </c>
      <c r="N5014" s="99" t="n">
        <v>43451</v>
      </c>
      <c r="O5014" s="566" t="s">
        <v>15</v>
      </c>
      <c r="P5014" s="91" t="n">
        <v>1</v>
      </c>
      <c r="Q5014" s="15" t="s">
        <v>45</v>
      </c>
    </row>
    <row r="5015" customFormat="false" ht="41.75" hidden="false" customHeight="false" outlineLevel="0" collapsed="false">
      <c r="A5015" s="429" t="s">
        <v>1814</v>
      </c>
      <c r="B5015" s="91" t="s">
        <v>51</v>
      </c>
      <c r="C5015" s="451" t="s">
        <v>15883</v>
      </c>
      <c r="D5015" s="91" t="s">
        <v>53</v>
      </c>
      <c r="E5015" s="91" t="s">
        <v>15884</v>
      </c>
      <c r="F5015" s="91" t="s">
        <v>15885</v>
      </c>
      <c r="G5015" s="91"/>
      <c r="H5015" s="91"/>
      <c r="I5015" s="91"/>
      <c r="J5015" s="91"/>
      <c r="K5015" s="91"/>
      <c r="L5015" s="91"/>
      <c r="M5015" s="91"/>
      <c r="N5015" s="91"/>
      <c r="O5015" s="412" t="s">
        <v>15886</v>
      </c>
      <c r="P5015" s="91" t="n">
        <v>1</v>
      </c>
      <c r="Q5015" s="15" t="s">
        <v>45</v>
      </c>
    </row>
    <row r="5016" customFormat="false" ht="67.15" hidden="false" customHeight="false" outlineLevel="0" collapsed="false">
      <c r="A5016" s="888" t="s">
        <v>2629</v>
      </c>
      <c r="B5016" s="91" t="s">
        <v>457</v>
      </c>
      <c r="C5016" s="91" t="s">
        <v>15887</v>
      </c>
      <c r="D5016" s="91" t="s">
        <v>13028</v>
      </c>
      <c r="E5016" s="91" t="s">
        <v>15888</v>
      </c>
      <c r="F5016" s="91" t="s">
        <v>15889</v>
      </c>
      <c r="G5016" s="91"/>
      <c r="H5016" s="91" t="s">
        <v>15890</v>
      </c>
      <c r="I5016" s="91"/>
      <c r="J5016" s="91"/>
      <c r="K5016" s="91"/>
      <c r="L5016" s="91"/>
      <c r="M5016" s="91"/>
      <c r="N5016" s="91"/>
      <c r="O5016" s="426" t="s">
        <v>15891</v>
      </c>
      <c r="P5016" s="91" t="n">
        <v>1</v>
      </c>
      <c r="Q5016" s="15" t="s">
        <v>45</v>
      </c>
    </row>
    <row r="5017" customFormat="false" ht="28.35" hidden="false" customHeight="false" outlineLevel="0" collapsed="false">
      <c r="A5017" s="429" t="s">
        <v>1673</v>
      </c>
      <c r="B5017" s="91" t="s">
        <v>15892</v>
      </c>
      <c r="C5017" s="91" t="s">
        <v>15892</v>
      </c>
      <c r="D5017" s="91" t="s">
        <v>476</v>
      </c>
      <c r="E5017" s="91" t="s">
        <v>15893</v>
      </c>
      <c r="F5017" s="91" t="s">
        <v>15894</v>
      </c>
      <c r="H5017" s="91" t="s">
        <v>2395</v>
      </c>
      <c r="I5017" s="91"/>
      <c r="J5017" s="91"/>
      <c r="K5017" s="91"/>
      <c r="L5017" s="91"/>
      <c r="M5017" s="91"/>
      <c r="N5017" s="91"/>
      <c r="O5017" s="414" t="s">
        <v>15277</v>
      </c>
      <c r="P5017" s="91" t="n">
        <v>1</v>
      </c>
      <c r="Q5017" s="15" t="s">
        <v>45</v>
      </c>
    </row>
    <row r="5018" customFormat="false" ht="44" hidden="false" customHeight="false" outlineLevel="0" collapsed="false">
      <c r="A5018" s="429" t="s">
        <v>1678</v>
      </c>
      <c r="B5018" s="91" t="s">
        <v>10701</v>
      </c>
      <c r="C5018" s="91" t="s">
        <v>15895</v>
      </c>
      <c r="D5018" s="91" t="s">
        <v>11567</v>
      </c>
      <c r="E5018" s="91" t="s">
        <v>15896</v>
      </c>
      <c r="F5018" s="91" t="s">
        <v>11868</v>
      </c>
      <c r="G5018" s="91" t="s">
        <v>949</v>
      </c>
      <c r="H5018" s="91"/>
      <c r="I5018" s="91"/>
      <c r="J5018" s="91"/>
      <c r="K5018" s="91"/>
      <c r="L5018" s="91"/>
      <c r="M5018" s="91"/>
      <c r="N5018" s="91"/>
      <c r="O5018" s="144" t="s">
        <v>15897</v>
      </c>
      <c r="P5018" s="91" t="n">
        <v>1</v>
      </c>
      <c r="Q5018" s="15" t="s">
        <v>45</v>
      </c>
    </row>
    <row r="5019" customFormat="false" ht="28.35" hidden="false" customHeight="false" outlineLevel="0" collapsed="false">
      <c r="A5019" s="429" t="s">
        <v>1732</v>
      </c>
      <c r="B5019" s="91" t="s">
        <v>10647</v>
      </c>
      <c r="C5019" s="91" t="s">
        <v>15898</v>
      </c>
      <c r="D5019" s="91" t="s">
        <v>11567</v>
      </c>
      <c r="E5019" s="91" t="s">
        <v>15899</v>
      </c>
      <c r="F5019" s="91" t="s">
        <v>15900</v>
      </c>
      <c r="G5019" s="91" t="n">
        <v>3300</v>
      </c>
      <c r="H5019" s="91"/>
      <c r="I5019" s="91"/>
      <c r="J5019" s="91"/>
      <c r="K5019" s="91"/>
      <c r="L5019" s="91"/>
      <c r="M5019" s="19" t="s">
        <v>15901</v>
      </c>
      <c r="N5019" s="99" t="n">
        <v>43440</v>
      </c>
      <c r="O5019" s="566" t="s">
        <v>15</v>
      </c>
      <c r="P5019" s="91" t="n">
        <v>1</v>
      </c>
      <c r="Q5019" s="15" t="s">
        <v>45</v>
      </c>
    </row>
    <row r="5020" customFormat="false" ht="41.75" hidden="false" customHeight="false" outlineLevel="0" collapsed="false">
      <c r="A5020" s="429" t="s">
        <v>1833</v>
      </c>
      <c r="B5020" s="108" t="n">
        <v>0.485416666666667</v>
      </c>
      <c r="C5020" s="553" t="s">
        <v>15902</v>
      </c>
      <c r="D5020" s="91" t="s">
        <v>110</v>
      </c>
      <c r="E5020" s="91" t="s">
        <v>15903</v>
      </c>
      <c r="F5020" s="91"/>
      <c r="G5020" s="91"/>
      <c r="H5020" s="91"/>
      <c r="I5020" s="91"/>
      <c r="J5020" s="91"/>
      <c r="K5020" s="91"/>
      <c r="L5020" s="91"/>
      <c r="M5020" s="91"/>
      <c r="N5020" s="91"/>
      <c r="O5020" s="441" t="s">
        <v>15904</v>
      </c>
      <c r="P5020" s="797" t="s">
        <v>14505</v>
      </c>
      <c r="Q5020" s="15" t="s">
        <v>45</v>
      </c>
    </row>
    <row r="5021" customFormat="false" ht="82.05" hidden="false" customHeight="false" outlineLevel="0" collapsed="false">
      <c r="A5021" s="888" t="s">
        <v>2255</v>
      </c>
      <c r="B5021" s="91" t="s">
        <v>940</v>
      </c>
      <c r="C5021" s="91" t="s">
        <v>15905</v>
      </c>
      <c r="D5021" s="91" t="s">
        <v>53</v>
      </c>
      <c r="E5021" s="91" t="s">
        <v>15906</v>
      </c>
      <c r="F5021" s="91" t="s">
        <v>15907</v>
      </c>
      <c r="G5021" s="91"/>
      <c r="H5021" s="91"/>
      <c r="I5021" s="91"/>
      <c r="J5021" s="91"/>
      <c r="K5021" s="91" t="n">
        <v>4600</v>
      </c>
      <c r="L5021" s="91"/>
      <c r="M5021" s="91" t="s">
        <v>15908</v>
      </c>
      <c r="N5021" s="99" t="n">
        <v>43440</v>
      </c>
      <c r="O5021" s="207" t="s">
        <v>15909</v>
      </c>
      <c r="P5021" s="91" t="n">
        <v>1</v>
      </c>
      <c r="Q5021" s="15" t="s">
        <v>45</v>
      </c>
    </row>
    <row r="5022" customFormat="false" ht="68.65" hidden="false" customHeight="false" outlineLevel="0" collapsed="false">
      <c r="A5022" s="429" t="s">
        <v>1746</v>
      </c>
      <c r="B5022" s="91" t="s">
        <v>9003</v>
      </c>
      <c r="C5022" s="451" t="s">
        <v>15910</v>
      </c>
      <c r="D5022" s="91" t="s">
        <v>53</v>
      </c>
      <c r="E5022" s="91" t="s">
        <v>15911</v>
      </c>
      <c r="F5022" s="91" t="s">
        <v>15912</v>
      </c>
      <c r="G5022" s="91" t="n">
        <v>2100</v>
      </c>
      <c r="H5022" s="91"/>
      <c r="I5022" s="91"/>
      <c r="J5022" s="91"/>
      <c r="K5022" s="91"/>
      <c r="L5022" s="91"/>
      <c r="M5022" s="91" t="s">
        <v>15913</v>
      </c>
      <c r="N5022" s="99" t="n">
        <v>43440</v>
      </c>
      <c r="O5022" s="207" t="s">
        <v>3963</v>
      </c>
      <c r="P5022" s="91" t="n">
        <v>1</v>
      </c>
      <c r="Q5022" s="15" t="s">
        <v>45</v>
      </c>
    </row>
    <row r="5023" customFormat="false" ht="58.2" hidden="false" customHeight="false" outlineLevel="0" collapsed="false">
      <c r="A5023" s="429" t="s">
        <v>1696</v>
      </c>
      <c r="B5023" s="91" t="s">
        <v>66</v>
      </c>
      <c r="C5023" s="91" t="n">
        <v>79167082203</v>
      </c>
      <c r="D5023" s="91" t="s">
        <v>53</v>
      </c>
      <c r="E5023" s="91" t="s">
        <v>15914</v>
      </c>
      <c r="F5023" s="91" t="s">
        <v>15915</v>
      </c>
      <c r="G5023" s="91"/>
      <c r="H5023" s="91"/>
      <c r="I5023" s="91"/>
      <c r="J5023" s="91"/>
      <c r="K5023" s="91"/>
      <c r="L5023" s="91"/>
      <c r="M5023" s="91"/>
      <c r="N5023" s="91"/>
      <c r="O5023" s="441" t="s">
        <v>15916</v>
      </c>
      <c r="P5023" s="91" t="n">
        <v>1</v>
      </c>
      <c r="Q5023" s="15" t="s">
        <v>45</v>
      </c>
    </row>
    <row r="5024" customFormat="false" ht="26.85" hidden="false" customHeight="false" outlineLevel="0" collapsed="false">
      <c r="A5024" s="902" t="s">
        <v>15917</v>
      </c>
      <c r="B5024" s="902" t="s">
        <v>15917</v>
      </c>
      <c r="C5024" s="902" t="s">
        <v>15917</v>
      </c>
      <c r="D5024" s="902" t="s">
        <v>15917</v>
      </c>
      <c r="E5024" s="902" t="s">
        <v>15917</v>
      </c>
      <c r="F5024" s="902" t="s">
        <v>15917</v>
      </c>
      <c r="G5024" s="204"/>
      <c r="H5024" s="204" t="n">
        <v>6137.48</v>
      </c>
      <c r="I5024" s="204"/>
      <c r="J5024" s="204"/>
      <c r="K5024" s="204"/>
      <c r="L5024" s="898"/>
      <c r="M5024" s="916" t="s">
        <v>15918</v>
      </c>
      <c r="N5024" s="204"/>
      <c r="O5024" s="282" t="s">
        <v>15919</v>
      </c>
      <c r="P5024" s="91" t="n">
        <v>1</v>
      </c>
      <c r="Q5024" s="15" t="s">
        <v>45</v>
      </c>
    </row>
    <row r="5025" customFormat="false" ht="28.35" hidden="false" customHeight="false" outlineLevel="0" collapsed="false">
      <c r="A5025" s="91" t="s">
        <v>15920</v>
      </c>
      <c r="B5025" s="91" t="s">
        <v>15920</v>
      </c>
      <c r="C5025" s="91" t="s">
        <v>15920</v>
      </c>
      <c r="D5025" s="91" t="s">
        <v>15920</v>
      </c>
      <c r="E5025" s="91" t="s">
        <v>15920</v>
      </c>
      <c r="F5025" s="91" t="s">
        <v>15920</v>
      </c>
      <c r="G5025" s="91"/>
      <c r="H5025" s="91" t="n">
        <v>23043.35</v>
      </c>
      <c r="I5025" s="91"/>
      <c r="J5025" s="91"/>
      <c r="K5025" s="91"/>
      <c r="L5025" s="91"/>
      <c r="M5025" s="91" t="s">
        <v>15921</v>
      </c>
      <c r="N5025" s="91"/>
      <c r="O5025" s="282" t="s">
        <v>15920</v>
      </c>
      <c r="P5025" s="91" t="n">
        <v>1</v>
      </c>
      <c r="Q5025" s="15" t="s">
        <v>45</v>
      </c>
    </row>
    <row r="5026" customFormat="false" ht="68.65" hidden="false" customHeight="false" outlineLevel="0" collapsed="false">
      <c r="A5026" s="429" t="s">
        <v>1758</v>
      </c>
      <c r="B5026" s="91" t="s">
        <v>122</v>
      </c>
      <c r="C5026" s="91" t="s">
        <v>15922</v>
      </c>
      <c r="D5026" s="91" t="s">
        <v>53</v>
      </c>
      <c r="E5026" s="91" t="s">
        <v>15923</v>
      </c>
      <c r="F5026" s="91" t="s">
        <v>15210</v>
      </c>
      <c r="G5026" s="91" t="n">
        <v>3800</v>
      </c>
      <c r="H5026" s="91"/>
      <c r="I5026" s="91"/>
      <c r="J5026" s="91"/>
      <c r="K5026" s="91"/>
      <c r="L5026" s="91"/>
      <c r="M5026" s="19" t="s">
        <v>15924</v>
      </c>
      <c r="N5026" s="99" t="n">
        <v>43439</v>
      </c>
      <c r="O5026" s="336" t="s">
        <v>15925</v>
      </c>
      <c r="P5026" s="91" t="n">
        <v>1</v>
      </c>
      <c r="Q5026" s="15" t="s">
        <v>45</v>
      </c>
    </row>
    <row r="5027" customFormat="false" ht="41.75" hidden="false" customHeight="false" outlineLevel="0" collapsed="false">
      <c r="A5027" s="91" t="s">
        <v>15926</v>
      </c>
      <c r="B5027" s="91" t="s">
        <v>15926</v>
      </c>
      <c r="C5027" s="91" t="s">
        <v>15926</v>
      </c>
      <c r="D5027" s="91" t="s">
        <v>68</v>
      </c>
      <c r="E5027" s="91" t="s">
        <v>15926</v>
      </c>
      <c r="F5027" s="91" t="s">
        <v>15926</v>
      </c>
      <c r="G5027" s="91"/>
      <c r="H5027" s="91" t="n">
        <v>1500</v>
      </c>
      <c r="I5027" s="91"/>
      <c r="J5027" s="91"/>
      <c r="K5027" s="91"/>
      <c r="L5027" s="91"/>
      <c r="M5027" s="91"/>
      <c r="N5027" s="91"/>
      <c r="O5027" s="282" t="s">
        <v>15926</v>
      </c>
      <c r="P5027" s="91" t="n">
        <v>1</v>
      </c>
      <c r="Q5027" s="15" t="s">
        <v>45</v>
      </c>
    </row>
    <row r="5028" customFormat="false" ht="67.15" hidden="false" customHeight="false" outlineLevel="0" collapsed="false">
      <c r="A5028" s="429" t="s">
        <v>1761</v>
      </c>
      <c r="B5028" s="91" t="s">
        <v>141</v>
      </c>
      <c r="C5028" s="451" t="n">
        <v>79779856269</v>
      </c>
      <c r="D5028" s="91" t="s">
        <v>476</v>
      </c>
      <c r="E5028" s="91" t="s">
        <v>15927</v>
      </c>
      <c r="F5028" s="91" t="s">
        <v>15928</v>
      </c>
      <c r="G5028" s="91" t="s">
        <v>139</v>
      </c>
      <c r="H5028" s="91"/>
      <c r="I5028" s="91"/>
      <c r="J5028" s="91"/>
      <c r="K5028" s="91"/>
      <c r="L5028" s="91"/>
      <c r="M5028" s="91"/>
      <c r="N5028" s="91"/>
      <c r="O5028" s="423" t="s">
        <v>15929</v>
      </c>
      <c r="P5028" s="797" t="s">
        <v>14505</v>
      </c>
      <c r="Q5028" s="15" t="s">
        <v>45</v>
      </c>
    </row>
    <row r="5029" customFormat="false" ht="55.2" hidden="false" customHeight="false" outlineLevel="0" collapsed="false">
      <c r="A5029" s="429" t="s">
        <v>1765</v>
      </c>
      <c r="B5029" s="91" t="s">
        <v>776</v>
      </c>
      <c r="C5029" s="91" t="s">
        <v>15930</v>
      </c>
      <c r="D5029" s="91" t="s">
        <v>53</v>
      </c>
      <c r="E5029" s="91" t="s">
        <v>15931</v>
      </c>
      <c r="F5029" s="91" t="s">
        <v>15932</v>
      </c>
      <c r="G5029" s="91" t="n">
        <v>5600</v>
      </c>
      <c r="H5029" s="91"/>
      <c r="I5029" s="91"/>
      <c r="J5029" s="91"/>
      <c r="K5029" s="91"/>
      <c r="L5029" s="91"/>
      <c r="M5029" s="91" t="s">
        <v>15933</v>
      </c>
      <c r="N5029" s="99" t="n">
        <v>43442</v>
      </c>
      <c r="O5029" s="207" t="s">
        <v>3963</v>
      </c>
      <c r="P5029" s="91" t="n">
        <v>1</v>
      </c>
      <c r="Q5029" s="15" t="s">
        <v>45</v>
      </c>
    </row>
    <row r="5030" customFormat="false" ht="28.35" hidden="false" customHeight="false" outlineLevel="0" collapsed="false">
      <c r="A5030" s="888" t="s">
        <v>2282</v>
      </c>
      <c r="B5030" s="242" t="n">
        <v>43447</v>
      </c>
      <c r="C5030" s="91" t="s">
        <v>15934</v>
      </c>
      <c r="D5030" s="91" t="s">
        <v>11567</v>
      </c>
      <c r="E5030" s="91" t="s">
        <v>15935</v>
      </c>
      <c r="F5030" s="91" t="s">
        <v>15936</v>
      </c>
      <c r="G5030" s="91"/>
      <c r="H5030" s="91"/>
      <c r="I5030" s="91"/>
      <c r="J5030" s="91"/>
      <c r="K5030" s="91" t="n">
        <v>6700</v>
      </c>
      <c r="L5030" s="91"/>
      <c r="M5030" s="19" t="s">
        <v>15937</v>
      </c>
      <c r="N5030" s="99" t="n">
        <v>43440</v>
      </c>
      <c r="O5030" s="207" t="s">
        <v>3963</v>
      </c>
      <c r="P5030" s="91" t="n">
        <v>1</v>
      </c>
      <c r="Q5030" s="15" t="s">
        <v>45</v>
      </c>
    </row>
    <row r="5031" customFormat="false" ht="67.15" hidden="false" customHeight="false" outlineLevel="0" collapsed="false">
      <c r="A5031" s="429" t="s">
        <v>4304</v>
      </c>
      <c r="B5031" s="91" t="s">
        <v>13144</v>
      </c>
      <c r="C5031" s="91" t="s">
        <v>15938</v>
      </c>
      <c r="D5031" s="91" t="s">
        <v>476</v>
      </c>
      <c r="E5031" s="91" t="s">
        <v>15939</v>
      </c>
      <c r="G5031" s="91"/>
      <c r="H5031" s="91" t="s">
        <v>4928</v>
      </c>
      <c r="I5031" s="91"/>
      <c r="J5031" s="91"/>
      <c r="K5031" s="91"/>
      <c r="L5031" s="91"/>
      <c r="M5031" s="91"/>
      <c r="N5031" s="91"/>
      <c r="O5031" s="426" t="s">
        <v>15940</v>
      </c>
      <c r="P5031" s="91" t="n">
        <v>1</v>
      </c>
      <c r="Q5031" s="15" t="s">
        <v>45</v>
      </c>
    </row>
    <row r="5032" customFormat="false" ht="14.9" hidden="false" customHeight="false" outlineLevel="0" collapsed="false">
      <c r="A5032" s="888" t="s">
        <v>2290</v>
      </c>
      <c r="B5032" s="91" t="s">
        <v>1138</v>
      </c>
      <c r="C5032" s="440" t="s">
        <v>15941</v>
      </c>
      <c r="D5032" s="91" t="s">
        <v>11567</v>
      </c>
      <c r="E5032" s="91"/>
      <c r="F5032" s="91" t="s">
        <v>48</v>
      </c>
      <c r="G5032" s="91"/>
      <c r="H5032" s="91"/>
      <c r="I5032" s="91"/>
      <c r="J5032" s="91"/>
      <c r="K5032" s="91"/>
      <c r="L5032" s="91"/>
      <c r="M5032" s="91"/>
      <c r="N5032" s="91"/>
      <c r="O5032" s="95" t="s">
        <v>15318</v>
      </c>
      <c r="P5032" s="91" t="n">
        <v>1</v>
      </c>
      <c r="Q5032" s="15" t="s">
        <v>45</v>
      </c>
    </row>
    <row r="5033" customFormat="false" ht="28.35" hidden="false" customHeight="false" outlineLevel="0" collapsed="false">
      <c r="A5033" s="888" t="s">
        <v>2297</v>
      </c>
      <c r="B5033" s="91" t="s">
        <v>983</v>
      </c>
      <c r="C5033" s="91" t="s">
        <v>15942</v>
      </c>
      <c r="D5033" s="91" t="s">
        <v>53</v>
      </c>
      <c r="E5033" s="91" t="s">
        <v>15943</v>
      </c>
      <c r="F5033" s="91"/>
      <c r="G5033" s="91"/>
      <c r="H5033" s="91"/>
      <c r="I5033" s="91"/>
      <c r="J5033" s="91"/>
      <c r="K5033" s="91"/>
      <c r="L5033" s="91"/>
      <c r="M5033" s="91"/>
      <c r="N5033" s="91"/>
      <c r="O5033" s="917" t="s">
        <v>15944</v>
      </c>
      <c r="P5033" s="797" t="s">
        <v>14505</v>
      </c>
      <c r="Q5033" s="15" t="s">
        <v>45</v>
      </c>
    </row>
    <row r="5034" customFormat="false" ht="95.5" hidden="false" customHeight="false" outlineLevel="0" collapsed="false">
      <c r="A5034" s="429" t="s">
        <v>1914</v>
      </c>
      <c r="B5034" s="91" t="s">
        <v>593</v>
      </c>
      <c r="C5034" s="91" t="s">
        <v>15945</v>
      </c>
      <c r="D5034" s="91" t="s">
        <v>53</v>
      </c>
      <c r="E5034" s="91" t="s">
        <v>15946</v>
      </c>
      <c r="F5034" s="91" t="s">
        <v>102</v>
      </c>
      <c r="G5034" s="91" t="n">
        <v>4100</v>
      </c>
      <c r="H5034" s="91"/>
      <c r="I5034" s="91"/>
      <c r="J5034" s="91"/>
      <c r="K5034" s="91"/>
      <c r="L5034" s="91"/>
      <c r="M5034" s="91" t="s">
        <v>15947</v>
      </c>
      <c r="N5034" s="99" t="n">
        <v>43440</v>
      </c>
      <c r="O5034" s="207" t="s">
        <v>3963</v>
      </c>
      <c r="P5034" s="91" t="n">
        <v>1</v>
      </c>
      <c r="Q5034" s="15" t="s">
        <v>45</v>
      </c>
    </row>
    <row r="5035" customFormat="false" ht="55.2" hidden="false" customHeight="false" outlineLevel="0" collapsed="false">
      <c r="A5035" s="429" t="s">
        <v>1917</v>
      </c>
      <c r="B5035" s="242" t="n">
        <v>43387</v>
      </c>
      <c r="C5035" s="91" t="s">
        <v>15948</v>
      </c>
      <c r="D5035" s="91" t="s">
        <v>11567</v>
      </c>
      <c r="E5035" s="91" t="s">
        <v>15949</v>
      </c>
      <c r="F5035" s="91"/>
      <c r="G5035" s="91"/>
      <c r="H5035" s="91"/>
      <c r="I5035" s="91"/>
      <c r="J5035" s="91"/>
      <c r="K5035" s="91"/>
      <c r="L5035" s="91"/>
      <c r="M5035" s="91"/>
      <c r="N5035" s="91"/>
      <c r="O5035" s="412" t="s">
        <v>15950</v>
      </c>
      <c r="P5035" s="91" t="n">
        <v>1</v>
      </c>
      <c r="Q5035" s="15" t="s">
        <v>45</v>
      </c>
    </row>
    <row r="5036" customFormat="false" ht="41.75" hidden="false" customHeight="false" outlineLevel="0" collapsed="false">
      <c r="A5036" s="888" t="s">
        <v>4555</v>
      </c>
      <c r="B5036" s="242" t="n">
        <v>43448</v>
      </c>
      <c r="C5036" s="91" t="s">
        <v>15948</v>
      </c>
      <c r="D5036" s="91" t="s">
        <v>11567</v>
      </c>
      <c r="E5036" s="91"/>
      <c r="F5036" s="91"/>
      <c r="G5036" s="91"/>
      <c r="H5036" s="91"/>
      <c r="I5036" s="91"/>
      <c r="J5036" s="91"/>
      <c r="K5036" s="91"/>
      <c r="L5036" s="91"/>
      <c r="M5036" s="91"/>
      <c r="N5036" s="91"/>
      <c r="O5036" s="412" t="s">
        <v>15951</v>
      </c>
      <c r="P5036" s="91" t="n">
        <v>1</v>
      </c>
      <c r="Q5036" s="15" t="s">
        <v>45</v>
      </c>
    </row>
    <row r="5037" customFormat="false" ht="132.8" hidden="false" customHeight="false" outlineLevel="0" collapsed="false">
      <c r="A5037" s="429" t="s">
        <v>3012</v>
      </c>
      <c r="B5037" s="91" t="s">
        <v>810</v>
      </c>
      <c r="C5037" s="349" t="s">
        <v>15952</v>
      </c>
      <c r="D5037" s="91" t="s">
        <v>11567</v>
      </c>
      <c r="E5037" s="91" t="s">
        <v>15953</v>
      </c>
      <c r="F5037" s="91"/>
      <c r="G5037" s="91"/>
      <c r="H5037" s="91"/>
      <c r="I5037" s="91"/>
      <c r="J5037" s="91"/>
      <c r="K5037" s="91"/>
      <c r="L5037" s="91"/>
      <c r="M5037" s="91"/>
      <c r="N5037" s="91"/>
      <c r="O5037" s="412" t="s">
        <v>15954</v>
      </c>
      <c r="P5037" s="91" t="n">
        <v>1</v>
      </c>
      <c r="Q5037" s="15" t="s">
        <v>45</v>
      </c>
    </row>
    <row r="5038" customFormat="false" ht="64.9" hidden="false" customHeight="false" outlineLevel="0" collapsed="false">
      <c r="A5038" s="902" t="s">
        <v>15955</v>
      </c>
      <c r="B5038" s="902" t="s">
        <v>15955</v>
      </c>
      <c r="C5038" s="908" t="s">
        <v>15955</v>
      </c>
      <c r="D5038" s="902" t="s">
        <v>15955</v>
      </c>
      <c r="E5038" s="902" t="s">
        <v>15955</v>
      </c>
      <c r="F5038" s="902" t="s">
        <v>15956</v>
      </c>
      <c r="G5038" s="91"/>
      <c r="H5038" s="91" t="n">
        <v>4967.32</v>
      </c>
      <c r="I5038" s="91"/>
      <c r="J5038" s="91"/>
      <c r="K5038" s="91"/>
      <c r="L5038" s="895"/>
      <c r="M5038" s="899" t="s">
        <v>15957</v>
      </c>
      <c r="N5038" s="91"/>
      <c r="O5038" s="904" t="s">
        <v>15955</v>
      </c>
      <c r="P5038" s="91" t="n">
        <v>1</v>
      </c>
      <c r="Q5038" s="15" t="s">
        <v>45</v>
      </c>
    </row>
    <row r="5039" customFormat="false" ht="116.4" hidden="false" customHeight="false" outlineLevel="0" collapsed="false">
      <c r="A5039" s="888" t="s">
        <v>12759</v>
      </c>
      <c r="B5039" s="91" t="s">
        <v>4324</v>
      </c>
      <c r="C5039" s="91" t="s">
        <v>15958</v>
      </c>
      <c r="D5039" s="91" t="s">
        <v>11567</v>
      </c>
      <c r="E5039" s="91" t="s">
        <v>15959</v>
      </c>
      <c r="F5039" s="91" t="s">
        <v>15960</v>
      </c>
      <c r="G5039" s="91" t="s">
        <v>1011</v>
      </c>
      <c r="H5039" s="91"/>
      <c r="I5039" s="91"/>
      <c r="J5039" s="91"/>
      <c r="K5039" s="91"/>
      <c r="L5039" s="91"/>
      <c r="M5039" s="91"/>
      <c r="N5039" s="91"/>
      <c r="O5039" s="423" t="s">
        <v>15961</v>
      </c>
      <c r="P5039" s="91" t="n">
        <v>1</v>
      </c>
      <c r="Q5039" s="15" t="s">
        <v>45</v>
      </c>
    </row>
    <row r="5040" customFormat="false" ht="52.2" hidden="false" customHeight="false" outlineLevel="0" collapsed="false">
      <c r="A5040" s="133" t="s">
        <v>1801</v>
      </c>
      <c r="B5040" s="95" t="s">
        <v>15962</v>
      </c>
      <c r="C5040" s="918" t="s">
        <v>15963</v>
      </c>
      <c r="D5040" s="95" t="s">
        <v>11567</v>
      </c>
      <c r="E5040" s="277" t="s">
        <v>15964</v>
      </c>
      <c r="F5040" s="95" t="s">
        <v>13744</v>
      </c>
      <c r="G5040" s="95" t="n">
        <v>2700</v>
      </c>
      <c r="H5040" s="95"/>
      <c r="I5040" s="95"/>
      <c r="J5040" s="95"/>
      <c r="K5040" s="95"/>
      <c r="L5040" s="919"/>
      <c r="M5040" s="277" t="s">
        <v>15965</v>
      </c>
      <c r="N5040" s="816" t="n">
        <v>43445</v>
      </c>
      <c r="O5040" s="442" t="s">
        <v>15966</v>
      </c>
      <c r="P5040" s="95" t="n">
        <v>1</v>
      </c>
      <c r="Q5040" s="15" t="s">
        <v>45</v>
      </c>
      <c r="R5040" s="278"/>
      <c r="S5040" s="278"/>
      <c r="T5040" s="278"/>
      <c r="U5040" s="278"/>
      <c r="V5040" s="278"/>
      <c r="W5040" s="278"/>
      <c r="X5040" s="278"/>
      <c r="Y5040" s="278"/>
      <c r="Z5040" s="278"/>
      <c r="AA5040" s="278"/>
      <c r="AB5040" s="278"/>
      <c r="AC5040" s="278"/>
      <c r="AD5040" s="278"/>
      <c r="AE5040" s="278"/>
      <c r="AF5040" s="278"/>
      <c r="AG5040" s="278"/>
      <c r="AH5040" s="278"/>
      <c r="AI5040" s="278"/>
      <c r="AJ5040" s="278"/>
      <c r="AK5040" s="278"/>
    </row>
    <row r="5041" customFormat="false" ht="50.7" hidden="false" customHeight="false" outlineLevel="0" collapsed="false">
      <c r="A5041" s="429" t="s">
        <v>3427</v>
      </c>
      <c r="B5041" s="91" t="s">
        <v>386</v>
      </c>
      <c r="C5041" s="920" t="s">
        <v>15967</v>
      </c>
      <c r="D5041" s="91" t="s">
        <v>53</v>
      </c>
      <c r="E5041" s="91" t="s">
        <v>15968</v>
      </c>
      <c r="F5041" s="91"/>
      <c r="G5041" s="91"/>
      <c r="H5041" s="91"/>
      <c r="I5041" s="91"/>
      <c r="J5041" s="91"/>
      <c r="K5041" s="91"/>
      <c r="L5041" s="91"/>
      <c r="M5041" s="91"/>
      <c r="N5041" s="91"/>
      <c r="O5041" s="412" t="s">
        <v>15969</v>
      </c>
      <c r="P5041" s="91" t="n">
        <v>1</v>
      </c>
      <c r="Q5041" s="15" t="s">
        <v>45</v>
      </c>
    </row>
    <row r="5042" customFormat="false" ht="41.75" hidden="false" customHeight="false" outlineLevel="0" collapsed="false">
      <c r="A5042" s="888" t="s">
        <v>5137</v>
      </c>
      <c r="B5042" s="91" t="s">
        <v>299</v>
      </c>
      <c r="C5042" s="91" t="s">
        <v>15970</v>
      </c>
      <c r="D5042" s="91" t="s">
        <v>53</v>
      </c>
      <c r="E5042" s="91" t="s">
        <v>15971</v>
      </c>
      <c r="F5042" s="91" t="s">
        <v>15972</v>
      </c>
      <c r="G5042" s="91"/>
      <c r="H5042" s="91" t="s">
        <v>564</v>
      </c>
      <c r="I5042" s="91"/>
      <c r="J5042" s="91"/>
      <c r="K5042" s="91"/>
      <c r="L5042" s="91"/>
      <c r="M5042" s="91"/>
      <c r="N5042" s="91"/>
      <c r="O5042" s="904" t="s">
        <v>15277</v>
      </c>
      <c r="P5042" s="91" t="n">
        <v>1</v>
      </c>
      <c r="Q5042" s="15" t="s">
        <v>45</v>
      </c>
    </row>
    <row r="5043" customFormat="false" ht="79.85" hidden="false" customHeight="false" outlineLevel="0" collapsed="false">
      <c r="A5043" s="3" t="s">
        <v>34</v>
      </c>
      <c r="B5043" s="59" t="s">
        <v>1</v>
      </c>
      <c r="C5043" s="4" t="s">
        <v>35</v>
      </c>
      <c r="D5043" s="4" t="s">
        <v>3</v>
      </c>
      <c r="E5043" s="4" t="s">
        <v>1021</v>
      </c>
      <c r="F5043" s="5" t="s">
        <v>10096</v>
      </c>
      <c r="G5043" s="4" t="s">
        <v>38</v>
      </c>
      <c r="H5043" s="6" t="s">
        <v>39</v>
      </c>
      <c r="I5043" s="6"/>
      <c r="J5043" s="6"/>
      <c r="K5043" s="6" t="s">
        <v>40</v>
      </c>
      <c r="L5043" s="6"/>
      <c r="M5043" s="6" t="s">
        <v>41</v>
      </c>
      <c r="N5043" s="6" t="s">
        <v>42</v>
      </c>
      <c r="O5043" s="370" t="s">
        <v>43</v>
      </c>
      <c r="P5043" s="196"/>
      <c r="Q5043" s="15" t="s">
        <v>45</v>
      </c>
    </row>
    <row r="5044" customFormat="false" ht="15" hidden="false" customHeight="false" outlineLevel="0" collapsed="false">
      <c r="A5044" s="60" t="n">
        <v>43440</v>
      </c>
      <c r="B5044" s="374" t="s">
        <v>349</v>
      </c>
      <c r="C5044" s="62"/>
      <c r="D5044" s="62"/>
      <c r="E5044" s="63"/>
      <c r="F5044" s="911" t="n">
        <f aca="false">G5044+H5044+K5044</f>
        <v>109022.24</v>
      </c>
      <c r="G5044" s="912" t="n">
        <f aca="false">SUM(G5045:G5073)</f>
        <v>16300</v>
      </c>
      <c r="H5044" s="913" t="n">
        <f aca="false">SUM(H5045:H5073)</f>
        <v>92722.24</v>
      </c>
      <c r="I5044" s="912"/>
      <c r="J5044" s="912"/>
      <c r="K5044" s="912" t="n">
        <f aca="false">SUM(K5045:K5073)</f>
        <v>0</v>
      </c>
      <c r="L5044" s="912"/>
      <c r="M5044" s="281"/>
      <c r="N5044" s="281"/>
      <c r="O5044" s="594"/>
      <c r="P5044" s="912" t="n">
        <f aca="false">SUM(P5045:P26992)</f>
        <v>104848</v>
      </c>
      <c r="Q5044" s="15" t="s">
        <v>45</v>
      </c>
    </row>
    <row r="5045" customFormat="false" ht="41.75" hidden="false" customHeight="false" outlineLevel="0" collapsed="false">
      <c r="A5045" s="91" t="s">
        <v>15973</v>
      </c>
      <c r="B5045" s="91" t="s">
        <v>15973</v>
      </c>
      <c r="C5045" s="91" t="s">
        <v>15973</v>
      </c>
      <c r="D5045" s="91" t="s">
        <v>476</v>
      </c>
      <c r="E5045" s="91" t="s">
        <v>15973</v>
      </c>
      <c r="F5045" s="91" t="s">
        <v>15973</v>
      </c>
      <c r="G5045" s="91"/>
      <c r="H5045" s="91" t="n">
        <v>44620</v>
      </c>
      <c r="I5045" s="91"/>
      <c r="J5045" s="91"/>
      <c r="K5045" s="91"/>
      <c r="L5045" s="91"/>
      <c r="M5045" s="91" t="s">
        <v>15973</v>
      </c>
      <c r="N5045" s="91" t="s">
        <v>15973</v>
      </c>
      <c r="O5045" s="282" t="s">
        <v>15973</v>
      </c>
      <c r="P5045" s="91" t="n">
        <v>1</v>
      </c>
      <c r="Q5045" s="15" t="s">
        <v>45</v>
      </c>
    </row>
    <row r="5046" customFormat="false" ht="52.2" hidden="false" customHeight="false" outlineLevel="0" collapsed="false">
      <c r="A5046" s="902" t="s">
        <v>15974</v>
      </c>
      <c r="B5046" s="902" t="s">
        <v>15974</v>
      </c>
      <c r="C5046" s="902" t="s">
        <v>15974</v>
      </c>
      <c r="D5046" s="902" t="s">
        <v>15974</v>
      </c>
      <c r="E5046" s="902" t="s">
        <v>15974</v>
      </c>
      <c r="F5046" s="902" t="s">
        <v>15974</v>
      </c>
      <c r="G5046" s="91"/>
      <c r="H5046" s="91" t="n">
        <v>8275.12</v>
      </c>
      <c r="I5046" s="91"/>
      <c r="J5046" s="91"/>
      <c r="K5046" s="91"/>
      <c r="L5046" s="91"/>
      <c r="M5046" s="91"/>
      <c r="N5046" s="91"/>
      <c r="O5046" s="904" t="s">
        <v>15974</v>
      </c>
      <c r="P5046" s="91" t="n">
        <v>1</v>
      </c>
      <c r="Q5046" s="15" t="s">
        <v>45</v>
      </c>
    </row>
    <row r="5047" customFormat="false" ht="122.35" hidden="false" customHeight="false" outlineLevel="0" collapsed="false">
      <c r="A5047" s="429" t="s">
        <v>1810</v>
      </c>
      <c r="B5047" s="91" t="s">
        <v>3448</v>
      </c>
      <c r="C5047" s="91" t="s">
        <v>15975</v>
      </c>
      <c r="D5047" s="91" t="s">
        <v>53</v>
      </c>
      <c r="E5047" s="91" t="s">
        <v>15976</v>
      </c>
      <c r="F5047" s="91" t="s">
        <v>12429</v>
      </c>
      <c r="G5047" s="91" t="n">
        <v>7500</v>
      </c>
      <c r="H5047" s="91"/>
      <c r="I5047" s="91"/>
      <c r="J5047" s="91"/>
      <c r="K5047" s="91"/>
      <c r="L5047" s="91"/>
      <c r="M5047" s="91" t="s">
        <v>15977</v>
      </c>
      <c r="N5047" s="99" t="n">
        <v>43443</v>
      </c>
      <c r="O5047" s="207" t="s">
        <v>3963</v>
      </c>
      <c r="P5047" s="91" t="n">
        <v>1</v>
      </c>
      <c r="Q5047" s="15" t="s">
        <v>45</v>
      </c>
    </row>
    <row r="5048" customFormat="false" ht="68.65" hidden="false" customHeight="false" outlineLevel="0" collapsed="false">
      <c r="A5048" s="888" t="s">
        <v>2722</v>
      </c>
      <c r="B5048" s="91" t="s">
        <v>449</v>
      </c>
      <c r="C5048" s="91" t="s">
        <v>15978</v>
      </c>
      <c r="D5048" s="91" t="s">
        <v>53</v>
      </c>
      <c r="E5048" s="91" t="s">
        <v>15979</v>
      </c>
      <c r="F5048" s="91" t="s">
        <v>12344</v>
      </c>
      <c r="G5048" s="91"/>
      <c r="H5048" s="91" t="s">
        <v>3439</v>
      </c>
      <c r="I5048" s="91"/>
      <c r="J5048" s="91"/>
      <c r="K5048" s="91"/>
      <c r="L5048" s="91"/>
      <c r="M5048" s="91"/>
      <c r="N5048" s="91"/>
      <c r="O5048" s="921" t="s">
        <v>15277</v>
      </c>
      <c r="P5048" s="91" t="n">
        <v>1</v>
      </c>
      <c r="Q5048" s="15" t="s">
        <v>45</v>
      </c>
    </row>
    <row r="5049" customFormat="false" ht="23.1" hidden="false" customHeight="false" outlineLevel="0" collapsed="false">
      <c r="A5049" s="429" t="s">
        <v>1819</v>
      </c>
      <c r="B5049" s="91" t="s">
        <v>15809</v>
      </c>
      <c r="C5049" s="91" t="s">
        <v>15980</v>
      </c>
      <c r="D5049" s="91" t="s">
        <v>11567</v>
      </c>
      <c r="E5049" s="91" t="s">
        <v>15981</v>
      </c>
      <c r="F5049" s="91" t="s">
        <v>13248</v>
      </c>
      <c r="G5049" s="91" t="n">
        <v>2800</v>
      </c>
      <c r="H5049" s="91"/>
      <c r="I5049" s="91"/>
      <c r="J5049" s="91"/>
      <c r="K5049" s="91"/>
      <c r="L5049" s="91"/>
      <c r="M5049" s="19" t="s">
        <v>15982</v>
      </c>
      <c r="N5049" s="99" t="n">
        <v>43440</v>
      </c>
      <c r="O5049" s="207" t="s">
        <v>3963</v>
      </c>
      <c r="P5049" s="91" t="n">
        <v>1</v>
      </c>
      <c r="Q5049" s="15" t="s">
        <v>45</v>
      </c>
    </row>
    <row r="5050" customFormat="false" ht="95.5" hidden="false" customHeight="false" outlineLevel="0" collapsed="false">
      <c r="A5050" s="429" t="s">
        <v>1673</v>
      </c>
      <c r="B5050" s="91" t="s">
        <v>4757</v>
      </c>
      <c r="C5050" s="922" t="s">
        <v>15983</v>
      </c>
      <c r="D5050" s="91" t="s">
        <v>11567</v>
      </c>
      <c r="E5050" s="91" t="s">
        <v>15984</v>
      </c>
      <c r="F5050" s="91" t="s">
        <v>14301</v>
      </c>
      <c r="G5050" s="91"/>
      <c r="H5050" s="91"/>
      <c r="I5050" s="91"/>
      <c r="J5050" s="91"/>
      <c r="K5050" s="91"/>
      <c r="L5050" s="91"/>
      <c r="M5050" s="91"/>
      <c r="N5050" s="91"/>
      <c r="O5050" s="923" t="s">
        <v>15985</v>
      </c>
      <c r="P5050" s="91" t="n">
        <v>1</v>
      </c>
      <c r="Q5050" s="15" t="s">
        <v>45</v>
      </c>
    </row>
    <row r="5051" customFormat="false" ht="28.35" hidden="false" customHeight="false" outlineLevel="0" collapsed="false">
      <c r="A5051" s="656" t="s">
        <v>15986</v>
      </c>
      <c r="B5051" s="656" t="s">
        <v>15986</v>
      </c>
      <c r="C5051" s="656" t="s">
        <v>15987</v>
      </c>
      <c r="D5051" s="91" t="s">
        <v>476</v>
      </c>
      <c r="E5051" s="656" t="s">
        <v>15986</v>
      </c>
      <c r="F5051" s="656" t="s">
        <v>15988</v>
      </c>
      <c r="G5051" s="91"/>
      <c r="H5051" s="91" t="s">
        <v>15989</v>
      </c>
      <c r="I5051" s="91"/>
      <c r="J5051" s="91"/>
      <c r="K5051" s="91"/>
      <c r="L5051" s="91"/>
      <c r="M5051" s="91"/>
      <c r="N5051" s="91"/>
      <c r="O5051" s="921" t="s">
        <v>15277</v>
      </c>
      <c r="P5051" s="91" t="n">
        <v>1</v>
      </c>
      <c r="Q5051" s="15" t="s">
        <v>45</v>
      </c>
    </row>
    <row r="5052" customFormat="false" ht="41.75" hidden="false" customHeight="false" outlineLevel="0" collapsed="false">
      <c r="A5052" s="91" t="s">
        <v>15990</v>
      </c>
      <c r="B5052" s="91" t="s">
        <v>15990</v>
      </c>
      <c r="C5052" s="91" t="s">
        <v>15991</v>
      </c>
      <c r="D5052" s="91" t="s">
        <v>476</v>
      </c>
      <c r="E5052" s="91" t="s">
        <v>15992</v>
      </c>
      <c r="F5052" s="91" t="s">
        <v>506</v>
      </c>
      <c r="G5052" s="91"/>
      <c r="H5052" s="91"/>
      <c r="I5052" s="91"/>
      <c r="J5052" s="91"/>
      <c r="K5052" s="91"/>
      <c r="L5052" s="91"/>
      <c r="M5052" s="91"/>
      <c r="N5052" s="91"/>
      <c r="O5052" s="783" t="s">
        <v>15993</v>
      </c>
      <c r="P5052" s="91" t="n">
        <v>1</v>
      </c>
      <c r="Q5052" s="15" t="s">
        <v>45</v>
      </c>
    </row>
    <row r="5053" customFormat="false" ht="68.65" hidden="false" customHeight="false" outlineLevel="0" collapsed="false">
      <c r="A5053" s="429" t="s">
        <v>1678</v>
      </c>
      <c r="B5053" s="91" t="s">
        <v>1109</v>
      </c>
      <c r="C5053" s="451" t="s">
        <v>15994</v>
      </c>
      <c r="D5053" s="91" t="s">
        <v>53</v>
      </c>
      <c r="E5053" s="91" t="s">
        <v>15995</v>
      </c>
      <c r="F5053" s="91" t="s">
        <v>15996</v>
      </c>
      <c r="G5053" s="91"/>
      <c r="H5053" s="91"/>
      <c r="I5053" s="91"/>
      <c r="J5053" s="91"/>
      <c r="K5053" s="91"/>
      <c r="L5053" s="91"/>
      <c r="M5053" s="91"/>
      <c r="N5053" s="91"/>
      <c r="O5053" s="460" t="s">
        <v>15997</v>
      </c>
      <c r="P5053" s="91" t="n">
        <v>1</v>
      </c>
      <c r="Q5053" s="15" t="s">
        <v>45</v>
      </c>
    </row>
    <row r="5054" customFormat="false" ht="55.2" hidden="false" customHeight="false" outlineLevel="0" collapsed="false">
      <c r="A5054" s="429" t="s">
        <v>1732</v>
      </c>
      <c r="B5054" s="91" t="s">
        <v>12955</v>
      </c>
      <c r="C5054" s="91" t="s">
        <v>15998</v>
      </c>
      <c r="D5054" s="91" t="s">
        <v>476</v>
      </c>
      <c r="E5054" s="91" t="s">
        <v>15999</v>
      </c>
      <c r="F5054" s="91"/>
      <c r="G5054" s="91"/>
      <c r="H5054" s="91"/>
      <c r="I5054" s="91"/>
      <c r="J5054" s="91"/>
      <c r="K5054" s="91"/>
      <c r="L5054" s="91"/>
      <c r="M5054" s="91"/>
      <c r="N5054" s="91"/>
      <c r="O5054" s="460" t="s">
        <v>16000</v>
      </c>
      <c r="P5054" s="91" t="n">
        <v>1</v>
      </c>
      <c r="Q5054" s="15" t="s">
        <v>45</v>
      </c>
    </row>
    <row r="5055" customFormat="false" ht="14.9" hidden="false" customHeight="false" outlineLevel="0" collapsed="false">
      <c r="A5055" s="429" t="s">
        <v>1833</v>
      </c>
      <c r="B5055" s="91" t="s">
        <v>443</v>
      </c>
      <c r="C5055" s="349" t="s">
        <v>16001</v>
      </c>
      <c r="D5055" s="91" t="s">
        <v>476</v>
      </c>
      <c r="E5055" s="91" t="s">
        <v>16002</v>
      </c>
      <c r="F5055" s="91"/>
      <c r="G5055" s="91" t="s">
        <v>16003</v>
      </c>
      <c r="H5055" s="91"/>
      <c r="I5055" s="91"/>
      <c r="J5055" s="91"/>
      <c r="K5055" s="91"/>
      <c r="L5055" s="91"/>
      <c r="M5055" s="91"/>
      <c r="N5055" s="91"/>
      <c r="O5055" s="864" t="s">
        <v>16004</v>
      </c>
      <c r="P5055" s="91" t="n">
        <v>1</v>
      </c>
      <c r="Q5055" s="15" t="s">
        <v>45</v>
      </c>
    </row>
    <row r="5056" customFormat="false" ht="95.5" hidden="false" customHeight="false" outlineLevel="0" collapsed="false">
      <c r="A5056" s="429" t="s">
        <v>1839</v>
      </c>
      <c r="B5056" s="91" t="s">
        <v>708</v>
      </c>
      <c r="C5056" s="451" t="s">
        <v>16005</v>
      </c>
      <c r="D5056" s="91" t="s">
        <v>68</v>
      </c>
      <c r="E5056" s="91" t="s">
        <v>16006</v>
      </c>
      <c r="F5056" s="91" t="s">
        <v>16007</v>
      </c>
      <c r="G5056" s="91"/>
      <c r="H5056" s="91"/>
      <c r="I5056" s="91"/>
      <c r="J5056" s="91"/>
      <c r="K5056" s="91"/>
      <c r="L5056" s="91"/>
      <c r="M5056" s="91"/>
      <c r="N5056" s="91"/>
      <c r="O5056" s="923" t="s">
        <v>16008</v>
      </c>
      <c r="P5056" s="91" t="n">
        <v>1</v>
      </c>
      <c r="Q5056" s="15" t="s">
        <v>45</v>
      </c>
    </row>
    <row r="5057" customFormat="false" ht="132.8" hidden="false" customHeight="false" outlineLevel="0" collapsed="false">
      <c r="A5057" s="888" t="s">
        <v>2259</v>
      </c>
      <c r="B5057" s="91" t="s">
        <v>12341</v>
      </c>
      <c r="C5057" s="153" t="s">
        <v>16009</v>
      </c>
      <c r="D5057" s="91" t="s">
        <v>11567</v>
      </c>
      <c r="E5057" s="153" t="s">
        <v>16010</v>
      </c>
      <c r="F5057" s="91"/>
      <c r="G5057" s="91"/>
      <c r="H5057" s="91"/>
      <c r="I5057" s="91"/>
      <c r="J5057" s="91"/>
      <c r="K5057" s="91"/>
      <c r="L5057" s="91"/>
      <c r="M5057" s="91"/>
      <c r="N5057" s="91"/>
      <c r="O5057" s="426" t="s">
        <v>16011</v>
      </c>
      <c r="P5057" s="91" t="n">
        <v>1</v>
      </c>
      <c r="Q5057" s="15" t="s">
        <v>45</v>
      </c>
    </row>
    <row r="5058" customFormat="false" ht="83.55" hidden="false" customHeight="false" outlineLevel="0" collapsed="false">
      <c r="A5058" s="429" t="s">
        <v>1696</v>
      </c>
      <c r="B5058" s="91" t="s">
        <v>16012</v>
      </c>
      <c r="C5058" s="451" t="s">
        <v>16013</v>
      </c>
      <c r="D5058" s="91" t="s">
        <v>11567</v>
      </c>
      <c r="E5058" s="91" t="s">
        <v>16014</v>
      </c>
      <c r="F5058" s="91"/>
      <c r="G5058" s="91" t="s">
        <v>139</v>
      </c>
      <c r="H5058" s="91"/>
      <c r="I5058" s="91"/>
      <c r="J5058" s="91"/>
      <c r="K5058" s="91"/>
      <c r="L5058" s="91"/>
      <c r="M5058" s="91"/>
      <c r="N5058" s="91"/>
      <c r="O5058" s="412" t="s">
        <v>16015</v>
      </c>
      <c r="P5058" s="91" t="n">
        <v>1</v>
      </c>
      <c r="Q5058" s="15" t="s">
        <v>45</v>
      </c>
    </row>
    <row r="5059" customFormat="false" ht="34.3" hidden="false" customHeight="false" outlineLevel="0" collapsed="false">
      <c r="A5059" s="429" t="s">
        <v>1758</v>
      </c>
      <c r="B5059" s="99" t="n">
        <v>43358</v>
      </c>
      <c r="C5059" s="494" t="s">
        <v>16016</v>
      </c>
      <c r="D5059" s="91" t="s">
        <v>68</v>
      </c>
      <c r="E5059" s="91" t="s">
        <v>16017</v>
      </c>
      <c r="F5059" s="91" t="s">
        <v>16018</v>
      </c>
      <c r="G5059" s="91"/>
      <c r="H5059" s="91"/>
      <c r="I5059" s="91"/>
      <c r="J5059" s="91"/>
      <c r="K5059" s="91"/>
      <c r="L5059" s="91"/>
      <c r="M5059" s="91"/>
      <c r="N5059" s="91"/>
      <c r="O5059" s="412" t="s">
        <v>16019</v>
      </c>
      <c r="P5059" s="91" t="n">
        <v>1</v>
      </c>
      <c r="Q5059" s="15" t="s">
        <v>45</v>
      </c>
    </row>
    <row r="5060" customFormat="false" ht="67.15" hidden="false" customHeight="false" outlineLevel="0" collapsed="false">
      <c r="A5060" s="888" t="s">
        <v>2668</v>
      </c>
      <c r="B5060" s="91" t="s">
        <v>289</v>
      </c>
      <c r="C5060" s="91" t="s">
        <v>16020</v>
      </c>
      <c r="D5060" s="91" t="s">
        <v>11567</v>
      </c>
      <c r="E5060" s="91" t="s">
        <v>16021</v>
      </c>
      <c r="F5060" s="91" t="s">
        <v>48</v>
      </c>
      <c r="G5060" s="91"/>
      <c r="H5060" s="91"/>
      <c r="I5060" s="91"/>
      <c r="J5060" s="91"/>
      <c r="K5060" s="91"/>
      <c r="L5060" s="91"/>
      <c r="M5060" s="91"/>
      <c r="N5060" s="91"/>
      <c r="O5060" s="426" t="s">
        <v>16022</v>
      </c>
      <c r="P5060" s="91" t="n">
        <v>1</v>
      </c>
      <c r="Q5060" s="15" t="s">
        <v>45</v>
      </c>
    </row>
    <row r="5061" customFormat="false" ht="17.9" hidden="false" customHeight="false" outlineLevel="0" collapsed="false">
      <c r="A5061" s="429" t="s">
        <v>1765</v>
      </c>
      <c r="B5061" s="91" t="s">
        <v>73</v>
      </c>
      <c r="C5061" s="91" t="n">
        <v>89154955989</v>
      </c>
      <c r="D5061" s="91" t="s">
        <v>476</v>
      </c>
      <c r="E5061" s="91" t="s">
        <v>16023</v>
      </c>
      <c r="F5061" s="91"/>
      <c r="G5061" s="91" t="s">
        <v>16003</v>
      </c>
      <c r="H5061" s="91"/>
      <c r="I5061" s="91"/>
      <c r="J5061" s="91"/>
      <c r="K5061" s="91"/>
      <c r="L5061" s="91"/>
      <c r="M5061" s="91"/>
      <c r="N5061" s="91"/>
      <c r="O5061" s="423" t="s">
        <v>16024</v>
      </c>
      <c r="P5061" s="91" t="n">
        <v>1</v>
      </c>
      <c r="Q5061" s="15" t="s">
        <v>45</v>
      </c>
    </row>
    <row r="5062" customFormat="false" ht="14.9" hidden="false" customHeight="false" outlineLevel="0" collapsed="false">
      <c r="A5062" s="429" t="s">
        <v>4300</v>
      </c>
      <c r="B5062" s="91" t="s">
        <v>16025</v>
      </c>
      <c r="C5062" s="153" t="s">
        <v>16026</v>
      </c>
      <c r="D5062" s="91" t="s">
        <v>476</v>
      </c>
      <c r="E5062" s="91" t="s">
        <v>16027</v>
      </c>
      <c r="F5062" s="91" t="s">
        <v>16028</v>
      </c>
      <c r="G5062" s="91" t="s">
        <v>614</v>
      </c>
      <c r="H5062" s="91"/>
      <c r="I5062" s="91"/>
      <c r="J5062" s="91"/>
      <c r="K5062" s="91"/>
      <c r="L5062" s="91"/>
      <c r="M5062" s="91"/>
      <c r="N5062" s="91"/>
      <c r="O5062" s="864" t="s">
        <v>16004</v>
      </c>
      <c r="P5062" s="91" t="n">
        <v>1</v>
      </c>
      <c r="Q5062" s="15" t="s">
        <v>45</v>
      </c>
    </row>
    <row r="5063" customFormat="false" ht="50.7" hidden="false" customHeight="false" outlineLevel="0" collapsed="false">
      <c r="A5063" s="429" t="s">
        <v>4304</v>
      </c>
      <c r="B5063" s="91" t="s">
        <v>799</v>
      </c>
      <c r="C5063" s="91" t="s">
        <v>16029</v>
      </c>
      <c r="D5063" s="91" t="s">
        <v>11567</v>
      </c>
      <c r="E5063" s="91" t="s">
        <v>16030</v>
      </c>
      <c r="F5063" s="91" t="s">
        <v>16031</v>
      </c>
      <c r="G5063" s="91" t="s">
        <v>2594</v>
      </c>
      <c r="H5063" s="91"/>
      <c r="I5063" s="91"/>
      <c r="J5063" s="91"/>
      <c r="K5063" s="91"/>
      <c r="L5063" s="91"/>
      <c r="M5063" s="91"/>
      <c r="N5063" s="91"/>
      <c r="O5063" s="426" t="s">
        <v>16032</v>
      </c>
      <c r="P5063" s="91" t="n">
        <v>1</v>
      </c>
      <c r="Q5063" s="15" t="s">
        <v>45</v>
      </c>
    </row>
    <row r="5064" customFormat="false" ht="28.35" hidden="false" customHeight="false" outlineLevel="0" collapsed="false">
      <c r="A5064" s="91" t="s">
        <v>14517</v>
      </c>
      <c r="B5064" s="91" t="s">
        <v>14517</v>
      </c>
      <c r="C5064" s="91" t="s">
        <v>14517</v>
      </c>
      <c r="D5064" s="91" t="s">
        <v>476</v>
      </c>
      <c r="E5064" s="91" t="s">
        <v>14517</v>
      </c>
      <c r="F5064" s="91" t="s">
        <v>16033</v>
      </c>
      <c r="G5064" s="91" t="n">
        <v>3500</v>
      </c>
      <c r="H5064" s="91"/>
      <c r="I5064" s="91"/>
      <c r="J5064" s="91"/>
      <c r="K5064" s="91"/>
      <c r="L5064" s="100"/>
      <c r="M5064" s="24" t="s">
        <v>16034</v>
      </c>
      <c r="N5064" s="99" t="n">
        <v>43443</v>
      </c>
      <c r="O5064" s="207" t="s">
        <v>3963</v>
      </c>
      <c r="P5064" s="91" t="n">
        <v>1</v>
      </c>
      <c r="Q5064" s="15" t="s">
        <v>45</v>
      </c>
    </row>
    <row r="5065" customFormat="false" ht="67.15" hidden="false" customHeight="false" outlineLevel="0" collapsed="false">
      <c r="A5065" s="429" t="s">
        <v>1781</v>
      </c>
      <c r="B5065" s="91" t="s">
        <v>815</v>
      </c>
      <c r="C5065" s="553" t="s">
        <v>16035</v>
      </c>
      <c r="D5065" s="91" t="s">
        <v>476</v>
      </c>
      <c r="E5065" s="91" t="s">
        <v>16036</v>
      </c>
      <c r="F5065" s="91" t="s">
        <v>16036</v>
      </c>
      <c r="G5065" s="91"/>
      <c r="H5065" s="91"/>
      <c r="I5065" s="91"/>
      <c r="J5065" s="91"/>
      <c r="K5065" s="91"/>
      <c r="L5065" s="91"/>
      <c r="M5065" s="91"/>
      <c r="N5065" s="91"/>
      <c r="O5065" s="423" t="s">
        <v>16037</v>
      </c>
      <c r="P5065" s="91" t="n">
        <v>1</v>
      </c>
      <c r="Q5065" s="15" t="s">
        <v>45</v>
      </c>
    </row>
    <row r="5066" customFormat="false" ht="28.35" hidden="false" customHeight="false" outlineLevel="0" collapsed="false">
      <c r="A5066" s="429" t="s">
        <v>1914</v>
      </c>
      <c r="B5066" s="242" t="n">
        <v>43450</v>
      </c>
      <c r="C5066" s="91" t="s">
        <v>16038</v>
      </c>
      <c r="D5066" s="91" t="s">
        <v>476</v>
      </c>
      <c r="E5066" s="91" t="s">
        <v>16039</v>
      </c>
      <c r="F5066" s="91" t="s">
        <v>16040</v>
      </c>
      <c r="G5066" s="91"/>
      <c r="H5066" s="91"/>
      <c r="I5066" s="91"/>
      <c r="J5066" s="91"/>
      <c r="K5066" s="91"/>
      <c r="L5066" s="91"/>
      <c r="M5066" s="91"/>
      <c r="N5066" s="91"/>
      <c r="O5066" s="460" t="s">
        <v>16041</v>
      </c>
      <c r="P5066" s="91" t="n">
        <v>1</v>
      </c>
      <c r="Q5066" s="15" t="s">
        <v>45</v>
      </c>
    </row>
    <row r="5067" customFormat="false" ht="82.05" hidden="false" customHeight="false" outlineLevel="0" collapsed="false">
      <c r="A5067" s="429" t="s">
        <v>1917</v>
      </c>
      <c r="B5067" s="91" t="s">
        <v>1016</v>
      </c>
      <c r="C5067" s="91" t="s">
        <v>16042</v>
      </c>
      <c r="D5067" s="91" t="s">
        <v>53</v>
      </c>
      <c r="E5067" s="91" t="s">
        <v>16043</v>
      </c>
      <c r="F5067" s="91" t="s">
        <v>16044</v>
      </c>
      <c r="G5067" s="91" t="n">
        <v>2500</v>
      </c>
      <c r="H5067" s="91"/>
      <c r="I5067" s="91"/>
      <c r="J5067" s="91"/>
      <c r="K5067" s="91"/>
      <c r="L5067" s="91"/>
      <c r="M5067" s="91" t="s">
        <v>16045</v>
      </c>
      <c r="N5067" s="99" t="n">
        <v>43442</v>
      </c>
      <c r="O5067" s="207" t="s">
        <v>3963</v>
      </c>
      <c r="P5067" s="91" t="n">
        <v>1</v>
      </c>
      <c r="Q5067" s="15" t="s">
        <v>45</v>
      </c>
    </row>
    <row r="5068" customFormat="false" ht="41.75" hidden="false" customHeight="false" outlineLevel="0" collapsed="false">
      <c r="A5068" s="91" t="s">
        <v>16046</v>
      </c>
      <c r="B5068" s="91" t="s">
        <v>16046</v>
      </c>
      <c r="C5068" s="91" t="s">
        <v>16046</v>
      </c>
      <c r="D5068" s="91" t="s">
        <v>53</v>
      </c>
      <c r="E5068" s="91" t="s">
        <v>16046</v>
      </c>
      <c r="F5068" s="91" t="s">
        <v>16046</v>
      </c>
      <c r="G5068" s="91"/>
      <c r="H5068" s="91" t="n">
        <v>3800</v>
      </c>
      <c r="I5068" s="91"/>
      <c r="J5068" s="91"/>
      <c r="K5068" s="91"/>
      <c r="L5068" s="91"/>
      <c r="M5068" s="91"/>
      <c r="N5068" s="91"/>
      <c r="O5068" s="282" t="s">
        <v>16046</v>
      </c>
      <c r="P5068" s="91" t="n">
        <v>1</v>
      </c>
      <c r="Q5068" s="15" t="s">
        <v>45</v>
      </c>
    </row>
    <row r="5069" customFormat="false" ht="26.85" hidden="false" customHeight="false" outlineLevel="0" collapsed="false">
      <c r="A5069" s="902" t="s">
        <v>16047</v>
      </c>
      <c r="B5069" s="902" t="s">
        <v>16047</v>
      </c>
      <c r="C5069" s="902" t="s">
        <v>16047</v>
      </c>
      <c r="D5069" s="902" t="s">
        <v>16047</v>
      </c>
      <c r="E5069" s="902" t="s">
        <v>16047</v>
      </c>
      <c r="F5069" s="902" t="s">
        <v>16047</v>
      </c>
      <c r="G5069" s="91"/>
      <c r="H5069" s="91" t="n">
        <v>33941.66</v>
      </c>
      <c r="I5069" s="91"/>
      <c r="J5069" s="91"/>
      <c r="K5069" s="91"/>
      <c r="L5069" s="91"/>
      <c r="M5069" s="91"/>
      <c r="N5069" s="91"/>
      <c r="O5069" s="904" t="s">
        <v>16047</v>
      </c>
      <c r="P5069" s="91" t="n">
        <v>1</v>
      </c>
      <c r="Q5069" s="15" t="s">
        <v>45</v>
      </c>
    </row>
    <row r="5070" customFormat="false" ht="36" hidden="false" customHeight="true" outlineLevel="0" collapsed="false">
      <c r="A5070" s="902" t="s">
        <v>16048</v>
      </c>
      <c r="B5070" s="902" t="s">
        <v>16048</v>
      </c>
      <c r="C5070" s="902" t="s">
        <v>16048</v>
      </c>
      <c r="D5070" s="902" t="s">
        <v>16048</v>
      </c>
      <c r="E5070" s="897" t="s">
        <v>16048</v>
      </c>
      <c r="F5070" s="897"/>
      <c r="G5070" s="91"/>
      <c r="H5070" s="324" t="n">
        <v>2085.46</v>
      </c>
      <c r="I5070" s="100"/>
      <c r="J5070" s="100"/>
      <c r="K5070" s="91"/>
      <c r="L5070" s="91"/>
      <c r="M5070" s="91"/>
      <c r="N5070" s="91"/>
      <c r="O5070" s="900" t="s">
        <v>16048</v>
      </c>
      <c r="P5070" s="91" t="n">
        <v>1</v>
      </c>
      <c r="Q5070" s="15" t="s">
        <v>45</v>
      </c>
    </row>
    <row r="5071" customFormat="false" ht="41.75" hidden="false" customHeight="false" outlineLevel="0" collapsed="false">
      <c r="A5071" s="429" t="s">
        <v>3008</v>
      </c>
      <c r="B5071" s="91" t="s">
        <v>3275</v>
      </c>
      <c r="C5071" s="91" t="s">
        <v>16049</v>
      </c>
      <c r="D5071" s="91" t="s">
        <v>476</v>
      </c>
      <c r="E5071" s="91" t="s">
        <v>16050</v>
      </c>
      <c r="F5071" s="91"/>
      <c r="G5071" s="91" t="s">
        <v>16003</v>
      </c>
      <c r="H5071" s="91"/>
      <c r="I5071" s="91"/>
      <c r="J5071" s="91"/>
      <c r="K5071" s="91"/>
      <c r="L5071" s="91"/>
      <c r="M5071" s="91"/>
      <c r="N5071" s="91"/>
      <c r="O5071" s="247" t="s">
        <v>16051</v>
      </c>
      <c r="P5071" s="91" t="n">
        <v>1</v>
      </c>
      <c r="Q5071" s="15" t="s">
        <v>45</v>
      </c>
    </row>
    <row r="5072" customFormat="false" ht="55.2" hidden="false" customHeight="false" outlineLevel="0" collapsed="false">
      <c r="A5072" s="888" t="s">
        <v>12755</v>
      </c>
      <c r="B5072" s="99" t="n">
        <v>43237</v>
      </c>
      <c r="C5072" s="91" t="s">
        <v>16052</v>
      </c>
      <c r="D5072" s="91" t="s">
        <v>53</v>
      </c>
      <c r="E5072" s="91" t="s">
        <v>16053</v>
      </c>
      <c r="F5072" s="91" t="s">
        <v>5871</v>
      </c>
      <c r="G5072" s="91"/>
      <c r="H5072" s="91"/>
      <c r="I5072" s="91"/>
      <c r="J5072" s="91"/>
      <c r="K5072" s="91"/>
      <c r="L5072" s="91"/>
      <c r="M5072" s="91"/>
      <c r="N5072" s="91"/>
      <c r="O5072" s="426" t="s">
        <v>16054</v>
      </c>
      <c r="P5072" s="91" t="n">
        <v>1</v>
      </c>
      <c r="Q5072" s="15" t="s">
        <v>45</v>
      </c>
    </row>
    <row r="5073" customFormat="false" ht="82.05" hidden="false" customHeight="false" outlineLevel="0" collapsed="false">
      <c r="A5073" s="526" t="s">
        <v>12759</v>
      </c>
      <c r="B5073" s="95" t="s">
        <v>2669</v>
      </c>
      <c r="C5073" s="95" t="s">
        <v>16055</v>
      </c>
      <c r="D5073" s="95" t="s">
        <v>53</v>
      </c>
      <c r="E5073" s="95" t="s">
        <v>16056</v>
      </c>
      <c r="F5073" s="95" t="s">
        <v>16057</v>
      </c>
      <c r="G5073" s="95"/>
      <c r="H5073" s="95"/>
      <c r="I5073" s="95"/>
      <c r="J5073" s="95"/>
      <c r="K5073" s="95" t="s">
        <v>328</v>
      </c>
      <c r="L5073" s="95"/>
      <c r="M5073" s="95" t="s">
        <v>16058</v>
      </c>
      <c r="N5073" s="816" t="n">
        <v>43448</v>
      </c>
      <c r="O5073" s="442" t="s">
        <v>3963</v>
      </c>
      <c r="P5073" s="460" t="s">
        <v>14505</v>
      </c>
      <c r="Q5073" s="15" t="s">
        <v>45</v>
      </c>
    </row>
    <row r="5074" customFormat="false" ht="79.85" hidden="false" customHeight="false" outlineLevel="0" collapsed="false">
      <c r="A5074" s="3" t="s">
        <v>34</v>
      </c>
      <c r="B5074" s="59" t="s">
        <v>1</v>
      </c>
      <c r="C5074" s="4" t="s">
        <v>35</v>
      </c>
      <c r="D5074" s="4" t="s">
        <v>3</v>
      </c>
      <c r="E5074" s="4" t="s">
        <v>1021</v>
      </c>
      <c r="F5074" s="5" t="s">
        <v>10096</v>
      </c>
      <c r="G5074" s="4" t="s">
        <v>38</v>
      </c>
      <c r="H5074" s="6" t="s">
        <v>39</v>
      </c>
      <c r="I5074" s="6"/>
      <c r="J5074" s="6"/>
      <c r="K5074" s="6" t="s">
        <v>40</v>
      </c>
      <c r="L5074" s="6"/>
      <c r="M5074" s="6" t="s">
        <v>41</v>
      </c>
      <c r="N5074" s="6" t="s">
        <v>42</v>
      </c>
      <c r="O5074" s="370" t="s">
        <v>43</v>
      </c>
      <c r="P5074" s="196"/>
      <c r="Q5074" s="15" t="s">
        <v>45</v>
      </c>
    </row>
    <row r="5075" customFormat="false" ht="15" hidden="false" customHeight="false" outlineLevel="0" collapsed="false">
      <c r="A5075" s="60" t="n">
        <v>43441</v>
      </c>
      <c r="B5075" s="374" t="s">
        <v>394</v>
      </c>
      <c r="C5075" s="62"/>
      <c r="D5075" s="62"/>
      <c r="E5075" s="63"/>
      <c r="F5075" s="911" t="n">
        <f aca="false">G5075+H5075+K5075</f>
        <v>139979.81</v>
      </c>
      <c r="G5075" s="912" t="n">
        <f aca="false">SUM(G5076:G5099)</f>
        <v>10600</v>
      </c>
      <c r="H5075" s="913" t="n">
        <f aca="false">SUM(H5076:H5100)</f>
        <v>77979.81</v>
      </c>
      <c r="I5075" s="912"/>
      <c r="J5075" s="912"/>
      <c r="K5075" s="912" t="n">
        <f aca="false">SUM(K5076:K5103)</f>
        <v>51400</v>
      </c>
      <c r="L5075" s="912"/>
      <c r="M5075" s="281"/>
      <c r="N5075" s="281"/>
      <c r="O5075" s="594"/>
      <c r="P5075" s="912" t="n">
        <f aca="false">SUM(P5076:P27023)</f>
        <v>52410</v>
      </c>
      <c r="Q5075" s="15" t="s">
        <v>45</v>
      </c>
    </row>
    <row r="5076" customFormat="false" ht="28.35" hidden="false" customHeight="false" outlineLevel="0" collapsed="false">
      <c r="A5076" s="888" t="s">
        <v>2060</v>
      </c>
      <c r="B5076" s="91" t="s">
        <v>9524</v>
      </c>
      <c r="C5076" s="91" t="s">
        <v>16059</v>
      </c>
      <c r="D5076" s="91" t="s">
        <v>16060</v>
      </c>
      <c r="E5076" s="91" t="s">
        <v>16061</v>
      </c>
      <c r="F5076" s="91" t="s">
        <v>16062</v>
      </c>
      <c r="G5076" s="91"/>
      <c r="H5076" s="91"/>
      <c r="I5076" s="91"/>
      <c r="J5076" s="91"/>
      <c r="K5076" s="91"/>
      <c r="L5076" s="91"/>
      <c r="M5076" s="91"/>
      <c r="N5076" s="91"/>
      <c r="O5076" s="869" t="s">
        <v>16063</v>
      </c>
      <c r="P5076" s="91" t="n">
        <v>1</v>
      </c>
      <c r="Q5076" s="15" t="s">
        <v>45</v>
      </c>
    </row>
    <row r="5077" customFormat="false" ht="44" hidden="false" customHeight="false" outlineLevel="0" collapsed="false">
      <c r="A5077" s="429" t="s">
        <v>1814</v>
      </c>
      <c r="B5077" s="99" t="n">
        <v>43323</v>
      </c>
      <c r="C5077" s="91" t="s">
        <v>16064</v>
      </c>
      <c r="D5077" s="91" t="s">
        <v>11567</v>
      </c>
      <c r="E5077" s="91" t="s">
        <v>16065</v>
      </c>
      <c r="F5077" s="91" t="s">
        <v>16066</v>
      </c>
      <c r="G5077" s="91"/>
      <c r="H5077" s="91"/>
      <c r="I5077" s="91"/>
      <c r="J5077" s="91"/>
      <c r="K5077" s="91"/>
      <c r="L5077" s="91"/>
      <c r="M5077" s="91"/>
      <c r="N5077" s="91"/>
      <c r="O5077" s="452" t="s">
        <v>16067</v>
      </c>
      <c r="P5077" s="91" t="n">
        <v>1</v>
      </c>
      <c r="Q5077" s="15" t="s">
        <v>45</v>
      </c>
    </row>
    <row r="5078" customFormat="false" ht="132.8" hidden="false" customHeight="false" outlineLevel="0" collapsed="false">
      <c r="A5078" s="429" t="s">
        <v>1819</v>
      </c>
      <c r="B5078" s="91" t="s">
        <v>2371</v>
      </c>
      <c r="C5078" s="91" t="s">
        <v>16068</v>
      </c>
      <c r="D5078" s="91" t="s">
        <v>11567</v>
      </c>
      <c r="E5078" s="91" t="s">
        <v>16069</v>
      </c>
      <c r="F5078" s="91" t="s">
        <v>16070</v>
      </c>
      <c r="G5078" s="91" t="s">
        <v>564</v>
      </c>
      <c r="H5078" s="91"/>
      <c r="I5078" s="91"/>
      <c r="J5078" s="91"/>
      <c r="K5078" s="91"/>
      <c r="L5078" s="91"/>
      <c r="M5078" s="91"/>
      <c r="N5078" s="91"/>
      <c r="O5078" s="426" t="s">
        <v>16071</v>
      </c>
      <c r="P5078" s="91" t="n">
        <v>1</v>
      </c>
      <c r="Q5078" s="15" t="s">
        <v>45</v>
      </c>
    </row>
    <row r="5079" customFormat="false" ht="108.95" hidden="false" customHeight="false" outlineLevel="0" collapsed="false">
      <c r="A5079" s="888" t="s">
        <v>2235</v>
      </c>
      <c r="B5079" s="91" t="s">
        <v>122</v>
      </c>
      <c r="C5079" s="91" t="s">
        <v>16072</v>
      </c>
      <c r="D5079" s="91" t="s">
        <v>53</v>
      </c>
      <c r="E5079" s="91" t="s">
        <v>16073</v>
      </c>
      <c r="F5079" s="91" t="s">
        <v>15698</v>
      </c>
      <c r="G5079" s="91"/>
      <c r="H5079" s="91"/>
      <c r="I5079" s="91"/>
      <c r="J5079" s="91"/>
      <c r="K5079" s="91" t="n">
        <v>35000</v>
      </c>
      <c r="L5079" s="91"/>
      <c r="M5079" s="91" t="s">
        <v>16074</v>
      </c>
      <c r="N5079" s="99" t="n">
        <v>43442</v>
      </c>
      <c r="O5079" s="207" t="s">
        <v>3963</v>
      </c>
      <c r="P5079" s="91" t="n">
        <v>1</v>
      </c>
      <c r="Q5079" s="15" t="s">
        <v>45</v>
      </c>
    </row>
    <row r="5080" customFormat="false" ht="55.2" hidden="false" customHeight="false" outlineLevel="0" collapsed="false">
      <c r="A5080" s="429" t="s">
        <v>1678</v>
      </c>
      <c r="B5080" s="91" t="s">
        <v>395</v>
      </c>
      <c r="C5080" s="91" t="s">
        <v>16075</v>
      </c>
      <c r="D5080" s="91" t="s">
        <v>53</v>
      </c>
      <c r="E5080" s="91" t="s">
        <v>16076</v>
      </c>
      <c r="F5080" s="91" t="s">
        <v>16077</v>
      </c>
      <c r="G5080" s="91"/>
      <c r="H5080" s="91"/>
      <c r="I5080" s="91"/>
      <c r="J5080" s="91"/>
      <c r="K5080" s="91"/>
      <c r="L5080" s="91"/>
      <c r="M5080" s="91"/>
      <c r="N5080" s="91"/>
      <c r="O5080" s="426" t="s">
        <v>16078</v>
      </c>
      <c r="P5080" s="91" t="n">
        <v>1</v>
      </c>
      <c r="Q5080" s="15" t="s">
        <v>45</v>
      </c>
    </row>
    <row r="5081" customFormat="false" ht="14.9" hidden="false" customHeight="false" outlineLevel="0" collapsed="false">
      <c r="A5081" s="91" t="s">
        <v>16079</v>
      </c>
      <c r="B5081" s="91" t="s">
        <v>16079</v>
      </c>
      <c r="C5081" s="91" t="s">
        <v>16079</v>
      </c>
      <c r="D5081" s="91" t="s">
        <v>476</v>
      </c>
      <c r="E5081" s="91" t="s">
        <v>16080</v>
      </c>
      <c r="F5081" s="91" t="s">
        <v>16081</v>
      </c>
      <c r="G5081" s="91"/>
      <c r="H5081" s="91" t="n">
        <v>6500</v>
      </c>
      <c r="I5081" s="91"/>
      <c r="J5081" s="91"/>
      <c r="K5081" s="91"/>
      <c r="L5081" s="100"/>
      <c r="M5081" s="24" t="s">
        <v>16082</v>
      </c>
      <c r="N5081" s="91"/>
      <c r="O5081" s="864" t="s">
        <v>13284</v>
      </c>
      <c r="P5081" s="91" t="n">
        <v>1</v>
      </c>
      <c r="Q5081" s="15" t="s">
        <v>45</v>
      </c>
    </row>
    <row r="5082" customFormat="false" ht="14.9" hidden="false" customHeight="false" outlineLevel="0" collapsed="false">
      <c r="A5082" s="897" t="s">
        <v>16083</v>
      </c>
      <c r="B5082" s="897" t="s">
        <v>16083</v>
      </c>
      <c r="C5082" s="897" t="s">
        <v>16083</v>
      </c>
      <c r="D5082" s="897" t="s">
        <v>16083</v>
      </c>
      <c r="E5082" s="897" t="s">
        <v>16083</v>
      </c>
      <c r="F5082" s="91"/>
      <c r="G5082" s="91"/>
      <c r="H5082" s="91" t="n">
        <v>4390.14</v>
      </c>
      <c r="I5082" s="91"/>
      <c r="J5082" s="91"/>
      <c r="K5082" s="91"/>
      <c r="L5082" s="91"/>
      <c r="M5082" s="91"/>
      <c r="N5082" s="91"/>
      <c r="O5082" s="900" t="s">
        <v>16084</v>
      </c>
      <c r="P5082" s="91" t="n">
        <v>1</v>
      </c>
      <c r="Q5082" s="15" t="s">
        <v>45</v>
      </c>
    </row>
    <row r="5083" customFormat="false" ht="55.2" hidden="false" customHeight="false" outlineLevel="0" collapsed="false">
      <c r="A5083" s="91" t="s">
        <v>16085</v>
      </c>
      <c r="B5083" s="91" t="s">
        <v>16085</v>
      </c>
      <c r="C5083" s="91" t="s">
        <v>16085</v>
      </c>
      <c r="D5083" s="91" t="s">
        <v>16085</v>
      </c>
      <c r="E5083" s="91" t="s">
        <v>16085</v>
      </c>
      <c r="F5083" s="91"/>
      <c r="G5083" s="91"/>
      <c r="H5083" s="91" t="n">
        <v>586.47</v>
      </c>
      <c r="I5083" s="91"/>
      <c r="J5083" s="91"/>
      <c r="K5083" s="91"/>
      <c r="L5083" s="91"/>
      <c r="M5083" s="91"/>
      <c r="N5083" s="91"/>
      <c r="O5083" s="282" t="s">
        <v>16085</v>
      </c>
      <c r="P5083" s="91" t="n">
        <v>1</v>
      </c>
      <c r="Q5083" s="15" t="s">
        <v>45</v>
      </c>
    </row>
    <row r="5084" customFormat="false" ht="95.5" hidden="false" customHeight="false" outlineLevel="0" collapsed="false">
      <c r="A5084" s="429" t="s">
        <v>1732</v>
      </c>
      <c r="B5084" s="99" t="n">
        <v>43355</v>
      </c>
      <c r="C5084" s="91" t="s">
        <v>16086</v>
      </c>
      <c r="D5084" s="91" t="s">
        <v>53</v>
      </c>
      <c r="E5084" s="91" t="s">
        <v>16087</v>
      </c>
      <c r="F5084" s="91" t="s">
        <v>102</v>
      </c>
      <c r="G5084" s="91" t="s">
        <v>1730</v>
      </c>
      <c r="H5084" s="91"/>
      <c r="I5084" s="91"/>
      <c r="J5084" s="91"/>
      <c r="K5084" s="91"/>
      <c r="L5084" s="91"/>
      <c r="M5084" s="91"/>
      <c r="N5084" s="91"/>
      <c r="O5084" s="426" t="s">
        <v>16078</v>
      </c>
      <c r="P5084" s="91" t="n">
        <v>1</v>
      </c>
      <c r="Q5084" s="15" t="s">
        <v>45</v>
      </c>
    </row>
    <row r="5085" customFormat="false" ht="55.2" hidden="false" customHeight="false" outlineLevel="0" collapsed="false">
      <c r="A5085" s="429" t="s">
        <v>1833</v>
      </c>
      <c r="B5085" s="15" t="s">
        <v>13604</v>
      </c>
      <c r="C5085" s="91" t="s">
        <v>16088</v>
      </c>
      <c r="D5085" s="91" t="s">
        <v>11567</v>
      </c>
      <c r="E5085" s="91" t="s">
        <v>16089</v>
      </c>
      <c r="F5085" s="91" t="s">
        <v>5871</v>
      </c>
      <c r="G5085" s="91"/>
      <c r="H5085" s="91"/>
      <c r="I5085" s="91"/>
      <c r="J5085" s="91"/>
      <c r="K5085" s="91"/>
      <c r="L5085" s="91"/>
      <c r="M5085" s="91"/>
      <c r="N5085" s="91"/>
      <c r="O5085" s="297" t="s">
        <v>16090</v>
      </c>
      <c r="P5085" s="91" t="n">
        <v>1</v>
      </c>
      <c r="Q5085" s="15" t="s">
        <v>45</v>
      </c>
    </row>
    <row r="5086" customFormat="false" ht="14.9" hidden="false" customHeight="false" outlineLevel="0" collapsed="false">
      <c r="A5086" s="91" t="s">
        <v>16091</v>
      </c>
      <c r="B5086" s="91" t="s">
        <v>16091</v>
      </c>
      <c r="C5086" s="91" t="s">
        <v>16091</v>
      </c>
      <c r="D5086" s="91" t="s">
        <v>476</v>
      </c>
      <c r="E5086" s="91" t="s">
        <v>16091</v>
      </c>
      <c r="F5086" s="91" t="s">
        <v>16091</v>
      </c>
      <c r="G5086" s="91"/>
      <c r="H5086" s="91" t="n">
        <v>28800</v>
      </c>
      <c r="I5086" s="91"/>
      <c r="J5086" s="91"/>
      <c r="K5086" s="91"/>
      <c r="L5086" s="91"/>
      <c r="M5086" s="91"/>
      <c r="N5086" s="91"/>
      <c r="O5086" s="282" t="s">
        <v>16092</v>
      </c>
      <c r="P5086" s="91" t="n">
        <v>1</v>
      </c>
      <c r="Q5086" s="15" t="s">
        <v>45</v>
      </c>
    </row>
    <row r="5087" customFormat="false" ht="14.9" hidden="false" customHeight="false" outlineLevel="0" collapsed="false">
      <c r="A5087" s="19" t="s">
        <v>16093</v>
      </c>
      <c r="B5087" s="19" t="s">
        <v>16093</v>
      </c>
      <c r="C5087" s="19" t="s">
        <v>16093</v>
      </c>
      <c r="D5087" s="19" t="s">
        <v>16093</v>
      </c>
      <c r="E5087" s="19" t="s">
        <v>16093</v>
      </c>
      <c r="F5087" s="19" t="s">
        <v>16093</v>
      </c>
      <c r="G5087" s="91"/>
      <c r="H5087" s="91" t="n">
        <v>15096.93</v>
      </c>
      <c r="I5087" s="91"/>
      <c r="J5087" s="91"/>
      <c r="K5087" s="91"/>
      <c r="L5087" s="91"/>
      <c r="M5087" s="91"/>
      <c r="N5087" s="91"/>
      <c r="O5087" s="139" t="s">
        <v>16094</v>
      </c>
      <c r="P5087" s="91" t="n">
        <v>1</v>
      </c>
      <c r="Q5087" s="15" t="s">
        <v>45</v>
      </c>
    </row>
    <row r="5088" customFormat="false" ht="14.9" hidden="false" customHeight="false" outlineLevel="0" collapsed="false">
      <c r="A5088" s="91" t="s">
        <v>16095</v>
      </c>
      <c r="B5088" s="91" t="s">
        <v>16095</v>
      </c>
      <c r="C5088" s="91" t="s">
        <v>16095</v>
      </c>
      <c r="D5088" s="91" t="s">
        <v>16095</v>
      </c>
      <c r="E5088" s="91" t="s">
        <v>16095</v>
      </c>
      <c r="F5088" s="91" t="s">
        <v>16095</v>
      </c>
      <c r="G5088" s="91"/>
      <c r="H5088" s="204" t="n">
        <f aca="false">2399.41+406.86</f>
        <v>2806.27</v>
      </c>
      <c r="I5088" s="91"/>
      <c r="J5088" s="91"/>
      <c r="K5088" s="91"/>
      <c r="L5088" s="91"/>
      <c r="M5088" s="91"/>
      <c r="N5088" s="91"/>
      <c r="O5088" s="282" t="s">
        <v>16096</v>
      </c>
      <c r="P5088" s="91" t="n">
        <v>1</v>
      </c>
      <c r="Q5088" s="15" t="s">
        <v>45</v>
      </c>
    </row>
    <row r="5089" customFormat="false" ht="68.65" hidden="false" customHeight="false" outlineLevel="0" collapsed="false">
      <c r="A5089" s="429" t="s">
        <v>1839</v>
      </c>
      <c r="B5089" s="91" t="s">
        <v>887</v>
      </c>
      <c r="C5089" s="91" t="s">
        <v>16097</v>
      </c>
      <c r="D5089" s="91" t="s">
        <v>53</v>
      </c>
      <c r="E5089" s="91" t="s">
        <v>16098</v>
      </c>
      <c r="F5089" s="91" t="s">
        <v>16099</v>
      </c>
      <c r="G5089" s="91" t="n">
        <v>3200</v>
      </c>
      <c r="H5089" s="91"/>
      <c r="I5089" s="91"/>
      <c r="J5089" s="91"/>
      <c r="K5089" s="91"/>
      <c r="L5089" s="91"/>
      <c r="M5089" s="91" t="s">
        <v>16100</v>
      </c>
      <c r="N5089" s="99" t="n">
        <v>43442</v>
      </c>
      <c r="O5089" s="207" t="s">
        <v>3963</v>
      </c>
      <c r="P5089" s="91" t="n">
        <v>1</v>
      </c>
      <c r="Q5089" s="15" t="s">
        <v>45</v>
      </c>
    </row>
    <row r="5090" customFormat="false" ht="41.75" hidden="false" customHeight="false" outlineLevel="0" collapsed="false">
      <c r="A5090" s="888" t="s">
        <v>2259</v>
      </c>
      <c r="B5090" s="91" t="s">
        <v>12955</v>
      </c>
      <c r="C5090" s="203" t="s">
        <v>16101</v>
      </c>
      <c r="D5090" s="91" t="s">
        <v>11567</v>
      </c>
      <c r="E5090" s="91" t="s">
        <v>16102</v>
      </c>
      <c r="F5090" s="91" t="s">
        <v>15251</v>
      </c>
      <c r="G5090" s="91"/>
      <c r="H5090" s="91"/>
      <c r="I5090" s="91"/>
      <c r="J5090" s="91"/>
      <c r="K5090" s="91"/>
      <c r="L5090" s="91"/>
      <c r="M5090" s="91"/>
      <c r="N5090" s="91"/>
      <c r="O5090" s="412" t="s">
        <v>16103</v>
      </c>
      <c r="P5090" s="91" t="n">
        <v>1</v>
      </c>
      <c r="Q5090" s="15" t="s">
        <v>45</v>
      </c>
    </row>
    <row r="5091" customFormat="false" ht="122.35" hidden="false" customHeight="false" outlineLevel="0" collapsed="false">
      <c r="A5091" s="429" t="s">
        <v>1696</v>
      </c>
      <c r="B5091" s="91" t="s">
        <v>1114</v>
      </c>
      <c r="C5091" s="24" t="s">
        <v>16104</v>
      </c>
      <c r="D5091" s="91" t="s">
        <v>476</v>
      </c>
      <c r="E5091" s="91" t="s">
        <v>16105</v>
      </c>
      <c r="F5091" s="91" t="s">
        <v>16106</v>
      </c>
      <c r="H5091" s="91" t="s">
        <v>1464</v>
      </c>
      <c r="I5091" s="91"/>
      <c r="J5091" s="91"/>
      <c r="K5091" s="91"/>
      <c r="L5091" s="91"/>
      <c r="M5091" s="91"/>
      <c r="N5091" s="91"/>
      <c r="O5091" s="426" t="s">
        <v>16078</v>
      </c>
      <c r="P5091" s="797" t="s">
        <v>14505</v>
      </c>
      <c r="Q5091" s="15" t="s">
        <v>45</v>
      </c>
    </row>
    <row r="5092" customFormat="false" ht="23.1" hidden="false" customHeight="false" outlineLevel="0" collapsed="false">
      <c r="A5092" s="429" t="s">
        <v>1758</v>
      </c>
      <c r="B5092" s="91" t="s">
        <v>371</v>
      </c>
      <c r="C5092" s="91" t="s">
        <v>16107</v>
      </c>
      <c r="D5092" s="91" t="s">
        <v>476</v>
      </c>
      <c r="E5092" s="91" t="s">
        <v>16108</v>
      </c>
      <c r="F5092" s="91"/>
      <c r="H5092" s="91" t="n">
        <v>19800</v>
      </c>
      <c r="I5092" s="91"/>
      <c r="J5092" s="91"/>
      <c r="K5092" s="91"/>
      <c r="L5092" s="91"/>
      <c r="M5092" s="91"/>
      <c r="N5092" s="99" t="n">
        <v>43443</v>
      </c>
      <c r="O5092" s="207" t="s">
        <v>3963</v>
      </c>
      <c r="P5092" s="91" t="n">
        <v>1</v>
      </c>
      <c r="Q5092" s="15" t="s">
        <v>45</v>
      </c>
    </row>
    <row r="5093" customFormat="false" ht="28.35" hidden="false" customHeight="false" outlineLevel="0" collapsed="false">
      <c r="A5093" s="262" t="s">
        <v>16109</v>
      </c>
      <c r="B5093" s="91" t="s">
        <v>16110</v>
      </c>
      <c r="C5093" s="95" t="s">
        <v>16111</v>
      </c>
      <c r="D5093" s="95" t="s">
        <v>476</v>
      </c>
      <c r="E5093" s="95" t="s">
        <v>16112</v>
      </c>
      <c r="F5093" s="95" t="s">
        <v>16113</v>
      </c>
      <c r="G5093" s="95" t="s">
        <v>506</v>
      </c>
      <c r="H5093" s="95"/>
      <c r="I5093" s="95"/>
      <c r="J5093" s="95"/>
      <c r="K5093" s="95"/>
      <c r="L5093" s="95"/>
      <c r="M5093" s="141" t="s">
        <v>16114</v>
      </c>
      <c r="N5093" s="816" t="n">
        <v>43445</v>
      </c>
      <c r="O5093" s="442" t="s">
        <v>16115</v>
      </c>
      <c r="P5093" s="91" t="n">
        <v>1</v>
      </c>
      <c r="Q5093" s="15" t="s">
        <v>45</v>
      </c>
    </row>
    <row r="5094" customFormat="false" ht="82.05" hidden="false" customHeight="false" outlineLevel="0" collapsed="false">
      <c r="A5094" s="348" t="s">
        <v>1765</v>
      </c>
      <c r="B5094" s="20" t="n">
        <v>43235</v>
      </c>
      <c r="C5094" s="19" t="s">
        <v>12679</v>
      </c>
      <c r="D5094" s="19" t="s">
        <v>11567</v>
      </c>
      <c r="E5094" s="91" t="s">
        <v>12680</v>
      </c>
      <c r="F5094" s="19" t="s">
        <v>11868</v>
      </c>
      <c r="G5094" s="19" t="n">
        <v>2850</v>
      </c>
      <c r="H5094" s="97"/>
      <c r="I5094" s="97"/>
      <c r="J5094" s="97"/>
      <c r="K5094" s="97"/>
      <c r="L5094" s="97"/>
      <c r="M5094" s="19" t="s">
        <v>16116</v>
      </c>
      <c r="N5094" s="150" t="n">
        <v>43446</v>
      </c>
      <c r="O5094" s="660" t="s">
        <v>16117</v>
      </c>
      <c r="P5094" s="19" t="n">
        <v>1</v>
      </c>
      <c r="Q5094" s="15" t="s">
        <v>45</v>
      </c>
    </row>
    <row r="5095" customFormat="false" ht="82.05" hidden="false" customHeight="false" outlineLevel="0" collapsed="false">
      <c r="A5095" s="262" t="s">
        <v>16118</v>
      </c>
      <c r="B5095" s="91" t="s">
        <v>3275</v>
      </c>
      <c r="C5095" s="91" t="s">
        <v>16119</v>
      </c>
      <c r="D5095" s="91" t="s">
        <v>53</v>
      </c>
      <c r="E5095" s="91" t="s">
        <v>16120</v>
      </c>
      <c r="F5095" s="91" t="s">
        <v>16121</v>
      </c>
      <c r="G5095" s="91"/>
      <c r="H5095" s="91"/>
      <c r="I5095" s="91"/>
      <c r="J5095" s="91"/>
      <c r="K5095" s="91" t="n">
        <v>2500</v>
      </c>
      <c r="L5095" s="91"/>
      <c r="M5095" s="91" t="s">
        <v>16122</v>
      </c>
      <c r="N5095" s="242" t="n">
        <v>43444</v>
      </c>
      <c r="O5095" s="207" t="s">
        <v>3963</v>
      </c>
      <c r="P5095" s="91" t="n">
        <v>1</v>
      </c>
      <c r="Q5095" s="15" t="s">
        <v>45</v>
      </c>
    </row>
    <row r="5096" customFormat="false" ht="83.55" hidden="false" customHeight="false" outlineLevel="0" collapsed="false">
      <c r="A5096" s="348" t="s">
        <v>4304</v>
      </c>
      <c r="B5096" s="91" t="s">
        <v>359</v>
      </c>
      <c r="C5096" s="451" t="s">
        <v>16123</v>
      </c>
      <c r="D5096" s="91" t="s">
        <v>68</v>
      </c>
      <c r="E5096" s="91" t="s">
        <v>16124</v>
      </c>
      <c r="F5096" s="91" t="s">
        <v>16125</v>
      </c>
      <c r="G5096" s="91" t="s">
        <v>14704</v>
      </c>
      <c r="H5096" s="91"/>
      <c r="I5096" s="91"/>
      <c r="J5096" s="91"/>
      <c r="K5096" s="91"/>
      <c r="L5096" s="91"/>
      <c r="M5096" s="91"/>
      <c r="N5096" s="91"/>
      <c r="O5096" s="412" t="s">
        <v>16126</v>
      </c>
      <c r="P5096" s="91" t="n">
        <v>1</v>
      </c>
      <c r="Q5096" s="15" t="s">
        <v>45</v>
      </c>
    </row>
    <row r="5097" customFormat="false" ht="108.95" hidden="false" customHeight="false" outlineLevel="0" collapsed="false">
      <c r="A5097" s="348" t="s">
        <v>4309</v>
      </c>
      <c r="B5097" s="91" t="s">
        <v>359</v>
      </c>
      <c r="C5097" s="494" t="s">
        <v>16127</v>
      </c>
      <c r="D5097" s="91" t="s">
        <v>68</v>
      </c>
      <c r="E5097" s="91" t="s">
        <v>16128</v>
      </c>
      <c r="F5097" s="91" t="s">
        <v>16129</v>
      </c>
      <c r="G5097" s="91" t="s">
        <v>14704</v>
      </c>
      <c r="H5097" s="91"/>
      <c r="I5097" s="91"/>
      <c r="J5097" s="91"/>
      <c r="K5097" s="91"/>
      <c r="L5097" s="91"/>
      <c r="M5097" s="91"/>
      <c r="N5097" s="91"/>
      <c r="O5097" s="412" t="s">
        <v>16130</v>
      </c>
      <c r="P5097" s="91" t="n">
        <v>1</v>
      </c>
      <c r="Q5097" s="15" t="s">
        <v>45</v>
      </c>
    </row>
    <row r="5098" customFormat="false" ht="108.95" hidden="false" customHeight="false" outlineLevel="0" collapsed="false">
      <c r="A5098" s="262" t="s">
        <v>16131</v>
      </c>
      <c r="B5098" s="91" t="s">
        <v>386</v>
      </c>
      <c r="C5098" s="451" t="s">
        <v>16132</v>
      </c>
      <c r="D5098" s="91" t="s">
        <v>16133</v>
      </c>
      <c r="E5098" s="91" t="s">
        <v>16134</v>
      </c>
      <c r="F5098" s="91" t="s">
        <v>16135</v>
      </c>
      <c r="G5098" s="91"/>
      <c r="H5098" s="91"/>
      <c r="I5098" s="91"/>
      <c r="J5098" s="91"/>
      <c r="K5098" s="91"/>
      <c r="L5098" s="91"/>
      <c r="M5098" s="91"/>
      <c r="N5098" s="91"/>
      <c r="O5098" s="412" t="s">
        <v>16136</v>
      </c>
      <c r="P5098" s="91" t="n">
        <v>1</v>
      </c>
      <c r="Q5098" s="15" t="s">
        <v>45</v>
      </c>
    </row>
    <row r="5099" customFormat="false" ht="23.1" hidden="false" customHeight="false" outlineLevel="0" collapsed="false">
      <c r="A5099" s="262" t="s">
        <v>16137</v>
      </c>
      <c r="B5099" s="91" t="s">
        <v>16138</v>
      </c>
      <c r="C5099" s="24" t="s">
        <v>16139</v>
      </c>
      <c r="D5099" s="91" t="s">
        <v>8766</v>
      </c>
      <c r="E5099" s="74" t="s">
        <v>16140</v>
      </c>
      <c r="F5099" s="91" t="s">
        <v>16141</v>
      </c>
      <c r="G5099" s="91" t="n">
        <v>4550</v>
      </c>
      <c r="H5099" s="91"/>
      <c r="I5099" s="91"/>
      <c r="J5099" s="91"/>
      <c r="K5099" s="91"/>
      <c r="L5099" s="91"/>
      <c r="M5099" s="19" t="s">
        <v>16142</v>
      </c>
      <c r="N5099" s="242" t="n">
        <v>43444</v>
      </c>
      <c r="O5099" s="207" t="s">
        <v>3963</v>
      </c>
      <c r="P5099" s="91"/>
      <c r="Q5099" s="15" t="s">
        <v>45</v>
      </c>
    </row>
    <row r="5100" customFormat="false" ht="79.85" hidden="false" customHeight="false" outlineLevel="0" collapsed="false">
      <c r="A5100" s="3" t="s">
        <v>34</v>
      </c>
      <c r="B5100" s="59" t="s">
        <v>1</v>
      </c>
      <c r="C5100" s="4" t="s">
        <v>35</v>
      </c>
      <c r="D5100" s="4" t="s">
        <v>3</v>
      </c>
      <c r="E5100" s="4" t="s">
        <v>1021</v>
      </c>
      <c r="F5100" s="5" t="s">
        <v>10096</v>
      </c>
      <c r="G5100" s="4" t="s">
        <v>38</v>
      </c>
      <c r="H5100" s="6" t="s">
        <v>39</v>
      </c>
      <c r="I5100" s="6"/>
      <c r="J5100" s="6"/>
      <c r="K5100" s="6" t="s">
        <v>40</v>
      </c>
      <c r="L5100" s="6"/>
      <c r="M5100" s="6" t="s">
        <v>41</v>
      </c>
      <c r="N5100" s="6" t="s">
        <v>42</v>
      </c>
      <c r="O5100" s="370" t="s">
        <v>43</v>
      </c>
      <c r="P5100" s="196"/>
      <c r="Q5100" s="15" t="s">
        <v>45</v>
      </c>
    </row>
    <row r="5101" customFormat="false" ht="15" hidden="false" customHeight="false" outlineLevel="0" collapsed="false">
      <c r="A5101" s="60" t="n">
        <v>43442</v>
      </c>
      <c r="B5101" s="374" t="s">
        <v>403</v>
      </c>
      <c r="C5101" s="62"/>
      <c r="D5101" s="62"/>
      <c r="E5101" s="63"/>
      <c r="F5101" s="911" t="n">
        <f aca="false">G5101+H5101+K5101</f>
        <v>22400</v>
      </c>
      <c r="G5101" s="912" t="n">
        <f aca="false">SUM(G5102:G5110)</f>
        <v>12700</v>
      </c>
      <c r="H5101" s="913" t="n">
        <f aca="false">SUM(H5102:H5110)</f>
        <v>0</v>
      </c>
      <c r="I5101" s="912"/>
      <c r="J5101" s="912"/>
      <c r="K5101" s="912" t="n">
        <f aca="false">SUM(K5102:K5110)</f>
        <v>9700</v>
      </c>
      <c r="L5101" s="912"/>
      <c r="M5101" s="281"/>
      <c r="N5101" s="281"/>
      <c r="O5101" s="594"/>
      <c r="P5101" s="912" t="n">
        <f aca="false">SUM(P5102:P27049)</f>
        <v>26194</v>
      </c>
      <c r="Q5101" s="15" t="s">
        <v>45</v>
      </c>
    </row>
    <row r="5102" customFormat="false" ht="23.1" hidden="false" customHeight="false" outlineLevel="0" collapsed="false">
      <c r="A5102" s="262" t="s">
        <v>14290</v>
      </c>
      <c r="B5102" s="91" t="s">
        <v>113</v>
      </c>
      <c r="C5102" s="451" t="s">
        <v>16143</v>
      </c>
      <c r="D5102" s="91" t="s">
        <v>8766</v>
      </c>
      <c r="E5102" s="91" t="s">
        <v>16144</v>
      </c>
      <c r="F5102" s="91" t="s">
        <v>16145</v>
      </c>
      <c r="G5102" s="91"/>
      <c r="H5102" s="91"/>
      <c r="I5102" s="91"/>
      <c r="J5102" s="91"/>
      <c r="K5102" s="91" t="n">
        <v>4200</v>
      </c>
      <c r="L5102" s="91"/>
      <c r="M5102" s="19" t="s">
        <v>16146</v>
      </c>
      <c r="N5102" s="242" t="n">
        <v>43444</v>
      </c>
      <c r="O5102" s="207" t="s">
        <v>3963</v>
      </c>
      <c r="P5102" s="91" t="n">
        <v>1</v>
      </c>
      <c r="Q5102" s="15" t="s">
        <v>45</v>
      </c>
    </row>
    <row r="5103" customFormat="false" ht="23.1" hidden="false" customHeight="false" outlineLevel="0" collapsed="false">
      <c r="A5103" s="429" t="s">
        <v>1814</v>
      </c>
      <c r="B5103" s="91" t="s">
        <v>6135</v>
      </c>
      <c r="C5103" s="91" t="s">
        <v>16147</v>
      </c>
      <c r="D5103" s="91" t="s">
        <v>1308</v>
      </c>
      <c r="E5103" s="91" t="s">
        <v>16148</v>
      </c>
      <c r="F5103" s="91" t="s">
        <v>16149</v>
      </c>
      <c r="G5103" s="91" t="n">
        <v>5100</v>
      </c>
      <c r="H5103" s="91"/>
      <c r="I5103" s="91"/>
      <c r="J5103" s="91"/>
      <c r="K5103" s="91"/>
      <c r="L5103" s="91"/>
      <c r="M5103" s="19" t="s">
        <v>16150</v>
      </c>
      <c r="N5103" s="242" t="n">
        <v>43443</v>
      </c>
      <c r="O5103" s="207" t="s">
        <v>3963</v>
      </c>
      <c r="P5103" s="91" t="n">
        <v>1</v>
      </c>
      <c r="Q5103" s="15" t="s">
        <v>45</v>
      </c>
    </row>
    <row r="5104" customFormat="false" ht="23.1" hidden="false" customHeight="false" outlineLevel="0" collapsed="false">
      <c r="A5104" s="262" t="s">
        <v>16151</v>
      </c>
      <c r="B5104" s="91" t="s">
        <v>9016</v>
      </c>
      <c r="C5104" s="91" t="s">
        <v>16152</v>
      </c>
      <c r="D5104" s="91" t="s">
        <v>1308</v>
      </c>
      <c r="E5104" s="91" t="s">
        <v>16153</v>
      </c>
      <c r="F5104" s="91" t="s">
        <v>4425</v>
      </c>
      <c r="G5104" s="97"/>
      <c r="H5104" s="91"/>
      <c r="I5104" s="91"/>
      <c r="J5104" s="91"/>
      <c r="K5104" s="91" t="n">
        <v>5500</v>
      </c>
      <c r="L5104" s="91"/>
      <c r="M5104" s="19" t="s">
        <v>16154</v>
      </c>
      <c r="N5104" s="242" t="n">
        <v>43449</v>
      </c>
      <c r="O5104" s="207" t="s">
        <v>3963</v>
      </c>
      <c r="P5104" s="91" t="n">
        <v>1</v>
      </c>
      <c r="Q5104" s="15" t="s">
        <v>45</v>
      </c>
    </row>
    <row r="5105" customFormat="false" ht="44.75" hidden="false" customHeight="false" outlineLevel="0" collapsed="false">
      <c r="A5105" s="95" t="s">
        <v>16155</v>
      </c>
      <c r="B5105" s="95" t="s">
        <v>149</v>
      </c>
      <c r="C5105" s="95" t="s">
        <v>16156</v>
      </c>
      <c r="D5105" s="95" t="s">
        <v>1308</v>
      </c>
      <c r="E5105" s="95" t="s">
        <v>16157</v>
      </c>
      <c r="F5105" s="95" t="s">
        <v>16158</v>
      </c>
      <c r="G5105" s="183"/>
      <c r="H5105" s="95"/>
      <c r="I5105" s="95"/>
      <c r="J5105" s="95"/>
      <c r="K5105" s="95" t="s">
        <v>8226</v>
      </c>
      <c r="L5105" s="95"/>
      <c r="M5105" s="141" t="s">
        <v>16159</v>
      </c>
      <c r="N5105" s="816" t="n">
        <v>43444</v>
      </c>
      <c r="O5105" s="479" t="s">
        <v>16160</v>
      </c>
      <c r="P5105" s="95" t="n">
        <v>1</v>
      </c>
      <c r="Q5105" s="15" t="s">
        <v>45</v>
      </c>
      <c r="R5105" s="278"/>
      <c r="S5105" s="278"/>
      <c r="T5105" s="278"/>
      <c r="U5105" s="278"/>
      <c r="V5105" s="278"/>
      <c r="W5105" s="278"/>
      <c r="X5105" s="278"/>
      <c r="Y5105" s="278"/>
      <c r="Z5105" s="278"/>
      <c r="AA5105" s="278"/>
      <c r="AB5105" s="278"/>
      <c r="AC5105" s="278"/>
      <c r="AD5105" s="278"/>
      <c r="AE5105" s="278"/>
      <c r="AF5105" s="278"/>
      <c r="AG5105" s="278"/>
      <c r="AH5105" s="278"/>
      <c r="AI5105" s="278"/>
      <c r="AJ5105" s="278"/>
      <c r="AK5105" s="278"/>
    </row>
    <row r="5106" customFormat="false" ht="34.3" hidden="false" customHeight="false" outlineLevel="0" collapsed="false">
      <c r="A5106" s="262" t="s">
        <v>16161</v>
      </c>
      <c r="B5106" s="91" t="s">
        <v>227</v>
      </c>
      <c r="C5106" s="91" t="s">
        <v>16162</v>
      </c>
      <c r="D5106" s="91" t="s">
        <v>1308</v>
      </c>
      <c r="E5106" s="91" t="s">
        <v>16163</v>
      </c>
      <c r="F5106" s="91" t="s">
        <v>16164</v>
      </c>
      <c r="G5106" s="97"/>
      <c r="H5106" s="91"/>
      <c r="I5106" s="91"/>
      <c r="J5106" s="91"/>
      <c r="K5106" s="91" t="s">
        <v>448</v>
      </c>
      <c r="L5106" s="91"/>
      <c r="M5106" s="91"/>
      <c r="N5106" s="91"/>
      <c r="O5106" s="426" t="s">
        <v>16165</v>
      </c>
      <c r="P5106" s="91" t="n">
        <v>1</v>
      </c>
      <c r="Q5106" s="15" t="s">
        <v>45</v>
      </c>
    </row>
    <row r="5107" customFormat="false" ht="23.1" hidden="false" customHeight="false" outlineLevel="0" collapsed="false">
      <c r="A5107" s="137" t="s">
        <v>16166</v>
      </c>
      <c r="B5107" s="137" t="s">
        <v>1114</v>
      </c>
      <c r="C5107" s="137" t="s">
        <v>16167</v>
      </c>
      <c r="D5107" s="137" t="s">
        <v>1308</v>
      </c>
      <c r="E5107" s="137" t="s">
        <v>16168</v>
      </c>
      <c r="F5107" s="137" t="s">
        <v>16169</v>
      </c>
      <c r="G5107" s="351"/>
      <c r="H5107" s="137"/>
      <c r="I5107" s="137"/>
      <c r="J5107" s="137"/>
      <c r="K5107" s="137" t="s">
        <v>564</v>
      </c>
      <c r="L5107" s="137"/>
      <c r="M5107" s="191" t="s">
        <v>16170</v>
      </c>
      <c r="N5107" s="874" t="n">
        <v>43444</v>
      </c>
      <c r="O5107" s="134" t="s">
        <v>3963</v>
      </c>
      <c r="P5107" s="137" t="n">
        <v>1</v>
      </c>
      <c r="Q5107" s="15" t="s">
        <v>45</v>
      </c>
    </row>
    <row r="5108" customFormat="false" ht="28.35" hidden="false" customHeight="false" outlineLevel="0" collapsed="false">
      <c r="A5108" s="91" t="s">
        <v>3905</v>
      </c>
      <c r="B5108" s="91" t="s">
        <v>3905</v>
      </c>
      <c r="C5108" s="30" t="s">
        <v>9277</v>
      </c>
      <c r="D5108" s="91" t="s">
        <v>1308</v>
      </c>
      <c r="E5108" s="91" t="s">
        <v>16171</v>
      </c>
      <c r="F5108" s="91" t="s">
        <v>16172</v>
      </c>
      <c r="G5108" s="18" t="n">
        <v>2500</v>
      </c>
      <c r="H5108" s="91"/>
      <c r="I5108" s="91"/>
      <c r="J5108" s="91"/>
      <c r="K5108" s="91"/>
      <c r="L5108" s="91"/>
      <c r="M5108" s="19" t="s">
        <v>9280</v>
      </c>
      <c r="N5108" s="242" t="n">
        <v>43445</v>
      </c>
      <c r="O5108" s="207" t="s">
        <v>3963</v>
      </c>
      <c r="P5108" s="91" t="n">
        <v>1</v>
      </c>
      <c r="Q5108" s="15" t="s">
        <v>45</v>
      </c>
    </row>
    <row r="5109" customFormat="false" ht="55.2" hidden="false" customHeight="false" outlineLevel="0" collapsed="false">
      <c r="A5109" s="429" t="s">
        <v>1833</v>
      </c>
      <c r="B5109" s="91" t="s">
        <v>386</v>
      </c>
      <c r="C5109" s="30" t="s">
        <v>16173</v>
      </c>
      <c r="D5109" s="91" t="s">
        <v>53</v>
      </c>
      <c r="E5109" s="91" t="s">
        <v>16174</v>
      </c>
      <c r="F5109" s="91" t="s">
        <v>16175</v>
      </c>
      <c r="G5109" s="252" t="n">
        <v>5100</v>
      </c>
      <c r="H5109" s="91"/>
      <c r="I5109" s="91"/>
      <c r="J5109" s="91"/>
      <c r="K5109" s="91"/>
      <c r="L5109" s="91"/>
      <c r="M5109" s="19" t="s">
        <v>16176</v>
      </c>
      <c r="N5109" s="242" t="n">
        <v>43444</v>
      </c>
      <c r="O5109" s="207" t="s">
        <v>3963</v>
      </c>
      <c r="P5109" s="91"/>
      <c r="Q5109" s="15" t="s">
        <v>45</v>
      </c>
    </row>
    <row r="5110" customFormat="false" ht="14.9" hidden="false" customHeight="false" outlineLevel="0" collapsed="false">
      <c r="A5110" s="429" t="s">
        <v>1839</v>
      </c>
      <c r="B5110" s="91"/>
      <c r="C5110" s="91" t="n">
        <v>79265882424</v>
      </c>
      <c r="D5110" s="91" t="s">
        <v>8766</v>
      </c>
      <c r="E5110" s="91" t="s">
        <v>16177</v>
      </c>
      <c r="F5110" s="91" t="s">
        <v>16178</v>
      </c>
      <c r="G5110" s="91" t="s">
        <v>1804</v>
      </c>
      <c r="H5110" s="91"/>
      <c r="I5110" s="91"/>
      <c r="J5110" s="91"/>
      <c r="K5110" s="91"/>
      <c r="L5110" s="91"/>
      <c r="M5110" s="91"/>
      <c r="N5110" s="91"/>
      <c r="O5110" s="451" t="s">
        <v>16179</v>
      </c>
      <c r="P5110" s="91" t="n">
        <v>1</v>
      </c>
      <c r="Q5110" s="15" t="s">
        <v>45</v>
      </c>
    </row>
    <row r="5111" customFormat="false" ht="79.85" hidden="false" customHeight="false" outlineLevel="0" collapsed="false">
      <c r="A5111" s="3" t="s">
        <v>34</v>
      </c>
      <c r="B5111" s="59" t="s">
        <v>1</v>
      </c>
      <c r="C5111" s="4" t="s">
        <v>35</v>
      </c>
      <c r="D5111" s="4" t="s">
        <v>3</v>
      </c>
      <c r="E5111" s="4" t="s">
        <v>1021</v>
      </c>
      <c r="F5111" s="5" t="s">
        <v>10096</v>
      </c>
      <c r="G5111" s="4" t="s">
        <v>38</v>
      </c>
      <c r="H5111" s="6" t="s">
        <v>39</v>
      </c>
      <c r="I5111" s="6"/>
      <c r="J5111" s="6"/>
      <c r="K5111" s="6" t="s">
        <v>40</v>
      </c>
      <c r="L5111" s="6"/>
      <c r="M5111" s="6" t="s">
        <v>41</v>
      </c>
      <c r="N5111" s="6" t="s">
        <v>42</v>
      </c>
      <c r="O5111" s="370" t="s">
        <v>43</v>
      </c>
      <c r="P5111" s="196"/>
      <c r="Q5111" s="15" t="s">
        <v>45</v>
      </c>
    </row>
    <row r="5112" customFormat="false" ht="15" hidden="false" customHeight="false" outlineLevel="0" collapsed="false">
      <c r="A5112" s="60" t="n">
        <v>43444</v>
      </c>
      <c r="B5112" s="374" t="s">
        <v>422</v>
      </c>
      <c r="C5112" s="62"/>
      <c r="D5112" s="62"/>
      <c r="E5112" s="63"/>
      <c r="F5112" s="911" t="n">
        <f aca="false">G5112+H5112+K5112</f>
        <v>41860.75</v>
      </c>
      <c r="G5112" s="912" t="n">
        <f aca="false">SUM(G5113:G5137)</f>
        <v>19400</v>
      </c>
      <c r="H5112" s="913" t="n">
        <f aca="false">SUM(H5113:H5137)</f>
        <v>16410.75</v>
      </c>
      <c r="I5112" s="912"/>
      <c r="J5112" s="912"/>
      <c r="K5112" s="912" t="n">
        <f aca="false">SUM(K5113:K5137)</f>
        <v>6050</v>
      </c>
      <c r="L5112" s="912"/>
      <c r="M5112" s="281"/>
      <c r="N5112" s="281"/>
      <c r="O5112" s="594"/>
      <c r="P5112" s="912" t="n">
        <f aca="false">SUM(P5113:P27059)</f>
        <v>13093</v>
      </c>
      <c r="Q5112" s="15" t="s">
        <v>45</v>
      </c>
    </row>
    <row r="5113" customFormat="false" ht="34.3" hidden="false" customHeight="false" outlineLevel="0" collapsed="false">
      <c r="A5113" s="429" t="s">
        <v>1810</v>
      </c>
      <c r="B5113" s="91" t="s">
        <v>15186</v>
      </c>
      <c r="C5113" s="91" t="s">
        <v>16180</v>
      </c>
      <c r="D5113" s="91" t="s">
        <v>1308</v>
      </c>
      <c r="E5113" s="91" t="s">
        <v>16181</v>
      </c>
      <c r="F5113" s="91" t="s">
        <v>16182</v>
      </c>
      <c r="G5113" s="91" t="s">
        <v>8180</v>
      </c>
      <c r="H5113" s="91"/>
      <c r="I5113" s="91"/>
      <c r="J5113" s="91"/>
      <c r="K5113" s="91"/>
      <c r="L5113" s="91"/>
      <c r="M5113" s="91"/>
      <c r="N5113" s="91"/>
      <c r="O5113" s="426" t="s">
        <v>16183</v>
      </c>
      <c r="P5113" s="91" t="n">
        <v>1</v>
      </c>
      <c r="Q5113" s="15" t="s">
        <v>45</v>
      </c>
    </row>
    <row r="5114" customFormat="false" ht="66.4" hidden="false" customHeight="false" outlineLevel="0" collapsed="false">
      <c r="A5114" s="429" t="s">
        <v>1814</v>
      </c>
      <c r="B5114" s="91" t="s">
        <v>8301</v>
      </c>
      <c r="C5114" s="349" t="s">
        <v>16184</v>
      </c>
      <c r="D5114" s="91" t="s">
        <v>11567</v>
      </c>
      <c r="E5114" s="91" t="s">
        <v>16185</v>
      </c>
      <c r="F5114" s="91"/>
      <c r="G5114" s="91"/>
      <c r="H5114" s="91"/>
      <c r="I5114" s="91"/>
      <c r="J5114" s="91"/>
      <c r="K5114" s="91"/>
      <c r="L5114" s="91"/>
      <c r="M5114" s="91"/>
      <c r="N5114" s="91"/>
      <c r="O5114" s="206" t="s">
        <v>16186</v>
      </c>
      <c r="P5114" s="91" t="n">
        <v>1</v>
      </c>
      <c r="Q5114" s="15" t="s">
        <v>45</v>
      </c>
    </row>
    <row r="5115" customFormat="false" ht="44.75" hidden="false" customHeight="false" outlineLevel="0" collapsed="false">
      <c r="A5115" s="429" t="s">
        <v>1819</v>
      </c>
      <c r="B5115" s="91" t="s">
        <v>16187</v>
      </c>
      <c r="C5115" s="91" t="s">
        <v>16188</v>
      </c>
      <c r="D5115" s="91" t="s">
        <v>11567</v>
      </c>
      <c r="E5115" s="91" t="s">
        <v>16189</v>
      </c>
      <c r="F5115" s="91" t="s">
        <v>5506</v>
      </c>
      <c r="G5115" s="91" t="n">
        <v>2850</v>
      </c>
      <c r="H5115" s="91"/>
      <c r="I5115" s="91"/>
      <c r="J5115" s="91"/>
      <c r="K5115" s="91"/>
      <c r="L5115" s="91"/>
      <c r="M5115" s="19" t="s">
        <v>16190</v>
      </c>
      <c r="N5115" s="242" t="n">
        <v>43446</v>
      </c>
      <c r="O5115" s="207" t="s">
        <v>15966</v>
      </c>
      <c r="P5115" s="91" t="n">
        <v>1</v>
      </c>
      <c r="Q5115" s="15" t="s">
        <v>45</v>
      </c>
    </row>
    <row r="5116" customFormat="false" ht="15.65" hidden="false" customHeight="false" outlineLevel="0" collapsed="false">
      <c r="A5116" s="262" t="s">
        <v>2235</v>
      </c>
      <c r="B5116" s="91" t="s">
        <v>5067</v>
      </c>
      <c r="C5116" s="440" t="s">
        <v>16191</v>
      </c>
      <c r="D5116" s="91" t="s">
        <v>11567</v>
      </c>
      <c r="E5116" s="91"/>
      <c r="F5116" s="91"/>
      <c r="G5116" s="91"/>
      <c r="H5116" s="91"/>
      <c r="I5116" s="91"/>
      <c r="J5116" s="91"/>
      <c r="K5116" s="91"/>
      <c r="L5116" s="91"/>
      <c r="M5116" s="91"/>
      <c r="N5116" s="91"/>
      <c r="O5116" s="441" t="s">
        <v>16192</v>
      </c>
      <c r="P5116" s="91" t="n">
        <v>1</v>
      </c>
      <c r="Q5116" s="15" t="s">
        <v>45</v>
      </c>
    </row>
    <row r="5117" customFormat="false" ht="135.8" hidden="false" customHeight="false" outlineLevel="0" collapsed="false">
      <c r="A5117" s="262" t="s">
        <v>2640</v>
      </c>
      <c r="B5117" s="242" t="n">
        <v>43384</v>
      </c>
      <c r="C5117" s="451" t="s">
        <v>16193</v>
      </c>
      <c r="D5117" s="91" t="s">
        <v>53</v>
      </c>
      <c r="E5117" s="91" t="s">
        <v>16194</v>
      </c>
      <c r="F5117" s="91" t="s">
        <v>16195</v>
      </c>
      <c r="G5117" s="91"/>
      <c r="H5117" s="91"/>
      <c r="I5117" s="91"/>
      <c r="J5117" s="91"/>
      <c r="K5117" s="91" t="n">
        <v>6050</v>
      </c>
      <c r="L5117" s="91"/>
      <c r="M5117" s="91" t="s">
        <v>16196</v>
      </c>
      <c r="N5117" s="242" t="n">
        <v>43446</v>
      </c>
      <c r="O5117" s="207" t="s">
        <v>3963</v>
      </c>
      <c r="P5117" s="797" t="s">
        <v>14505</v>
      </c>
      <c r="Q5117" s="15" t="s">
        <v>45</v>
      </c>
    </row>
    <row r="5118" customFormat="false" ht="66.4" hidden="false" customHeight="false" outlineLevel="0" collapsed="false">
      <c r="A5118" s="429" t="s">
        <v>1732</v>
      </c>
      <c r="B5118" s="91" t="s">
        <v>10018</v>
      </c>
      <c r="C5118" s="91" t="s">
        <v>16197</v>
      </c>
      <c r="D5118" s="91" t="s">
        <v>11567</v>
      </c>
      <c r="E5118" s="91" t="s">
        <v>16198</v>
      </c>
      <c r="F5118" s="91" t="s">
        <v>16199</v>
      </c>
      <c r="G5118" s="91" t="n">
        <v>3050</v>
      </c>
      <c r="H5118" s="91"/>
      <c r="I5118" s="91"/>
      <c r="J5118" s="91"/>
      <c r="K5118" s="91"/>
      <c r="L5118" s="91"/>
      <c r="M5118" s="19" t="s">
        <v>16200</v>
      </c>
      <c r="N5118" s="242" t="n">
        <v>43444</v>
      </c>
      <c r="O5118" s="207" t="s">
        <v>16201</v>
      </c>
      <c r="P5118" s="91" t="n">
        <v>1</v>
      </c>
      <c r="Q5118" s="15" t="s">
        <v>45</v>
      </c>
    </row>
    <row r="5119" customFormat="false" ht="14.9" hidden="false" customHeight="false" outlineLevel="0" collapsed="false">
      <c r="A5119" s="262" t="s">
        <v>2332</v>
      </c>
      <c r="B5119" s="91" t="s">
        <v>1659</v>
      </c>
      <c r="C5119" s="91" t="s">
        <v>16202</v>
      </c>
      <c r="D5119" s="91" t="s">
        <v>11567</v>
      </c>
      <c r="E5119" s="91"/>
      <c r="F5119" s="91"/>
      <c r="G5119" s="91"/>
      <c r="H5119" s="91"/>
      <c r="I5119" s="91"/>
      <c r="J5119" s="91"/>
      <c r="K5119" s="91"/>
      <c r="L5119" s="91"/>
      <c r="M5119" s="91"/>
      <c r="N5119" s="91"/>
      <c r="O5119" s="95" t="s">
        <v>14301</v>
      </c>
      <c r="P5119" s="91" t="n">
        <v>1</v>
      </c>
      <c r="Q5119" s="15" t="s">
        <v>45</v>
      </c>
    </row>
    <row r="5120" customFormat="false" ht="28.35" hidden="false" customHeight="false" outlineLevel="0" collapsed="false">
      <c r="A5120" s="429" t="s">
        <v>1839</v>
      </c>
      <c r="B5120" s="91" t="s">
        <v>12398</v>
      </c>
      <c r="C5120" s="91" t="s">
        <v>16203</v>
      </c>
      <c r="D5120" s="91" t="s">
        <v>8766</v>
      </c>
      <c r="E5120" s="91" t="s">
        <v>16204</v>
      </c>
      <c r="F5120" s="91" t="s">
        <v>16205</v>
      </c>
      <c r="G5120" s="91" t="n">
        <v>3500</v>
      </c>
      <c r="H5120" s="91"/>
      <c r="I5120" s="91"/>
      <c r="J5120" s="91"/>
      <c r="K5120" s="91"/>
      <c r="L5120" s="91"/>
      <c r="M5120" s="19" t="s">
        <v>16206</v>
      </c>
      <c r="N5120" s="242" t="n">
        <v>43446</v>
      </c>
      <c r="O5120" s="207" t="s">
        <v>16207</v>
      </c>
      <c r="P5120" s="91" t="n">
        <v>1</v>
      </c>
      <c r="Q5120" s="15" t="s">
        <v>45</v>
      </c>
    </row>
    <row r="5121" customFormat="false" ht="109.7" hidden="false" customHeight="false" outlineLevel="0" collapsed="false">
      <c r="A5121" s="429" t="s">
        <v>1746</v>
      </c>
      <c r="B5121" s="91" t="s">
        <v>8398</v>
      </c>
      <c r="C5121" s="451" t="s">
        <v>16208</v>
      </c>
      <c r="D5121" s="91" t="s">
        <v>11567</v>
      </c>
      <c r="E5121" s="91" t="s">
        <v>16209</v>
      </c>
      <c r="F5121" s="91"/>
      <c r="G5121" s="91"/>
      <c r="H5121" s="91"/>
      <c r="I5121" s="91"/>
      <c r="J5121" s="91"/>
      <c r="K5121" s="91"/>
      <c r="L5121" s="91"/>
      <c r="M5121" s="91"/>
      <c r="N5121" s="91"/>
      <c r="O5121" s="715" t="s">
        <v>16210</v>
      </c>
      <c r="P5121" s="91" t="n">
        <v>1</v>
      </c>
      <c r="Q5121" s="15" t="s">
        <v>45</v>
      </c>
    </row>
    <row r="5122" customFormat="false" ht="23.1" hidden="false" customHeight="false" outlineLevel="0" collapsed="false">
      <c r="A5122" s="262" t="s">
        <v>2660</v>
      </c>
      <c r="B5122" s="91" t="s">
        <v>16211</v>
      </c>
      <c r="C5122" s="91" t="s">
        <v>16212</v>
      </c>
      <c r="D5122" s="91" t="s">
        <v>11567</v>
      </c>
      <c r="E5122" s="91" t="s">
        <v>16213</v>
      </c>
      <c r="F5122" s="91" t="s">
        <v>16214</v>
      </c>
      <c r="G5122" s="91"/>
      <c r="H5122" s="91" t="n">
        <v>2300</v>
      </c>
      <c r="I5122" s="91"/>
      <c r="J5122" s="91"/>
      <c r="K5122" s="91"/>
      <c r="L5122" s="91"/>
      <c r="M5122" s="91" t="s">
        <v>16215</v>
      </c>
      <c r="N5122" s="242" t="n">
        <v>43449</v>
      </c>
      <c r="O5122" s="207" t="s">
        <v>3963</v>
      </c>
      <c r="P5122" s="91" t="n">
        <v>1</v>
      </c>
      <c r="Q5122" s="15" t="s">
        <v>45</v>
      </c>
    </row>
    <row r="5123" customFormat="false" ht="15.65" hidden="false" customHeight="false" outlineLevel="0" collapsed="false">
      <c r="A5123" s="429" t="s">
        <v>1758</v>
      </c>
      <c r="B5123" s="91" t="s">
        <v>162</v>
      </c>
      <c r="C5123" s="91" t="n">
        <v>79661456553</v>
      </c>
      <c r="D5123" s="91" t="s">
        <v>53</v>
      </c>
      <c r="E5123" s="91"/>
      <c r="F5123" s="91"/>
      <c r="G5123" s="91"/>
      <c r="H5123" s="91"/>
      <c r="I5123" s="91"/>
      <c r="J5123" s="91"/>
      <c r="K5123" s="91"/>
      <c r="L5123" s="91"/>
      <c r="M5123" s="91"/>
      <c r="N5123" s="91"/>
      <c r="O5123" s="441" t="s">
        <v>16216</v>
      </c>
      <c r="P5123" s="91" t="n">
        <v>1</v>
      </c>
      <c r="Q5123" s="15" t="s">
        <v>45</v>
      </c>
    </row>
    <row r="5124" customFormat="false" ht="66.4" hidden="false" customHeight="false" outlineLevel="0" collapsed="false">
      <c r="A5124" s="429" t="s">
        <v>14443</v>
      </c>
      <c r="B5124" s="91" t="s">
        <v>895</v>
      </c>
      <c r="C5124" s="91" t="s">
        <v>16217</v>
      </c>
      <c r="D5124" s="91" t="s">
        <v>16218</v>
      </c>
      <c r="E5124" s="91" t="s">
        <v>16219</v>
      </c>
      <c r="F5124" s="91" t="s">
        <v>755</v>
      </c>
      <c r="G5124" s="91"/>
      <c r="H5124" s="91"/>
      <c r="I5124" s="91"/>
      <c r="J5124" s="91"/>
      <c r="K5124" s="91"/>
      <c r="L5124" s="91"/>
      <c r="M5124" s="91"/>
      <c r="N5124" s="91"/>
      <c r="O5124" s="320" t="s">
        <v>16220</v>
      </c>
      <c r="P5124" s="91" t="n">
        <v>1</v>
      </c>
      <c r="Q5124" s="15" t="s">
        <v>45</v>
      </c>
    </row>
    <row r="5125" customFormat="false" ht="66.4" hidden="false" customHeight="false" outlineLevel="0" collapsed="false">
      <c r="A5125" s="429" t="s">
        <v>1765</v>
      </c>
      <c r="B5125" s="91" t="s">
        <v>13407</v>
      </c>
      <c r="C5125" s="91" t="s">
        <v>12675</v>
      </c>
      <c r="D5125" s="91" t="s">
        <v>11567</v>
      </c>
      <c r="E5125" s="91" t="s">
        <v>16221</v>
      </c>
      <c r="F5125" s="91" t="s">
        <v>13047</v>
      </c>
      <c r="G5125" s="91" t="n">
        <v>2200</v>
      </c>
      <c r="H5125" s="91"/>
      <c r="I5125" s="91"/>
      <c r="J5125" s="91"/>
      <c r="K5125" s="91"/>
      <c r="L5125" s="91"/>
      <c r="M5125" s="19" t="s">
        <v>16222</v>
      </c>
      <c r="N5125" s="242" t="n">
        <v>43445</v>
      </c>
      <c r="O5125" s="207" t="s">
        <v>16223</v>
      </c>
      <c r="P5125" s="91" t="n">
        <v>1</v>
      </c>
      <c r="Q5125" s="15" t="s">
        <v>45</v>
      </c>
    </row>
    <row r="5126" customFormat="false" ht="28.35" hidden="false" customHeight="false" outlineLevel="0" collapsed="false">
      <c r="A5126" s="429" t="s">
        <v>4300</v>
      </c>
      <c r="B5126" s="91" t="s">
        <v>16224</v>
      </c>
      <c r="C5126" s="91" t="s">
        <v>16225</v>
      </c>
      <c r="D5126" s="91" t="s">
        <v>11567</v>
      </c>
      <c r="E5126" s="91" t="s">
        <v>16226</v>
      </c>
      <c r="F5126" s="91" t="s">
        <v>16227</v>
      </c>
      <c r="G5126" s="91" t="n">
        <v>2800</v>
      </c>
      <c r="H5126" s="91"/>
      <c r="I5126" s="91"/>
      <c r="J5126" s="91"/>
      <c r="K5126" s="91"/>
      <c r="L5126" s="91"/>
      <c r="M5126" s="19" t="s">
        <v>16228</v>
      </c>
      <c r="N5126" s="242" t="n">
        <v>43445</v>
      </c>
      <c r="O5126" s="207" t="s">
        <v>3963</v>
      </c>
      <c r="P5126" s="91" t="n">
        <v>1</v>
      </c>
      <c r="Q5126" s="15" t="s">
        <v>45</v>
      </c>
    </row>
    <row r="5127" customFormat="false" ht="162.65" hidden="false" customHeight="false" outlineLevel="0" collapsed="false">
      <c r="A5127" s="429" t="s">
        <v>4304</v>
      </c>
      <c r="B5127" s="91" t="s">
        <v>78</v>
      </c>
      <c r="C5127" s="91" t="s">
        <v>16229</v>
      </c>
      <c r="D5127" s="91" t="s">
        <v>1308</v>
      </c>
      <c r="E5127" s="91" t="s">
        <v>16230</v>
      </c>
      <c r="F5127" s="91" t="s">
        <v>16231</v>
      </c>
      <c r="G5127" s="15" t="s">
        <v>734</v>
      </c>
      <c r="H5127" s="91"/>
      <c r="I5127" s="91"/>
      <c r="J5127" s="91"/>
      <c r="K5127" s="91"/>
      <c r="L5127" s="91"/>
      <c r="M5127" s="91"/>
      <c r="N5127" s="91"/>
      <c r="O5127" s="924" t="s">
        <v>16232</v>
      </c>
      <c r="P5127" s="91" t="n">
        <v>1</v>
      </c>
      <c r="Q5127" s="15" t="s">
        <v>45</v>
      </c>
    </row>
    <row r="5128" customFormat="false" ht="17.9" hidden="false" customHeight="false" outlineLevel="0" collapsed="false">
      <c r="A5128" s="429" t="s">
        <v>4309</v>
      </c>
      <c r="B5128" s="91" t="s">
        <v>10865</v>
      </c>
      <c r="C5128" s="349" t="s">
        <v>16233</v>
      </c>
      <c r="D5128" s="91" t="s">
        <v>11567</v>
      </c>
      <c r="E5128" s="91" t="s">
        <v>16234</v>
      </c>
      <c r="F5128" s="91"/>
      <c r="G5128" s="91"/>
      <c r="H5128" s="91"/>
      <c r="I5128" s="91"/>
      <c r="J5128" s="91"/>
      <c r="K5128" s="91"/>
      <c r="L5128" s="91"/>
      <c r="M5128" s="91"/>
      <c r="N5128" s="91"/>
      <c r="O5128" s="412" t="s">
        <v>16235</v>
      </c>
      <c r="P5128" s="91" t="n">
        <v>1</v>
      </c>
      <c r="Q5128" s="15" t="s">
        <v>45</v>
      </c>
    </row>
    <row r="5129" customFormat="false" ht="50.7" hidden="false" customHeight="false" outlineLevel="0" collapsed="false">
      <c r="A5129" s="429" t="s">
        <v>1781</v>
      </c>
      <c r="B5129" s="91" t="s">
        <v>16236</v>
      </c>
      <c r="C5129" s="91" t="s">
        <v>16237</v>
      </c>
      <c r="D5129" s="91" t="s">
        <v>1308</v>
      </c>
      <c r="E5129" s="91" t="s">
        <v>16238</v>
      </c>
      <c r="F5129" s="91" t="s">
        <v>16239</v>
      </c>
      <c r="G5129" s="91" t="s">
        <v>3515</v>
      </c>
      <c r="H5129" s="91"/>
      <c r="I5129" s="91"/>
      <c r="J5129" s="91"/>
      <c r="K5129" s="91"/>
      <c r="L5129" s="91"/>
      <c r="M5129" s="91"/>
      <c r="N5129" s="91"/>
      <c r="O5129" s="426" t="s">
        <v>16240</v>
      </c>
      <c r="P5129" s="91" t="n">
        <v>1</v>
      </c>
      <c r="Q5129" s="15" t="s">
        <v>45</v>
      </c>
    </row>
    <row r="5130" customFormat="false" ht="67.15" hidden="false" customHeight="false" outlineLevel="0" collapsed="false">
      <c r="A5130" s="429" t="s">
        <v>1914</v>
      </c>
      <c r="B5130" s="91" t="s">
        <v>2405</v>
      </c>
      <c r="C5130" s="91" t="s">
        <v>16241</v>
      </c>
      <c r="D5130" s="91" t="s">
        <v>11567</v>
      </c>
      <c r="E5130" s="91" t="s">
        <v>16242</v>
      </c>
      <c r="F5130" s="91" t="s">
        <v>13429</v>
      </c>
      <c r="G5130" s="91" t="s">
        <v>564</v>
      </c>
      <c r="H5130" s="91"/>
      <c r="I5130" s="91"/>
      <c r="J5130" s="91"/>
      <c r="K5130" s="91"/>
      <c r="L5130" s="91"/>
      <c r="M5130" s="91"/>
      <c r="N5130" s="91"/>
      <c r="O5130" s="423" t="s">
        <v>16243</v>
      </c>
      <c r="P5130" s="91" t="n">
        <v>1</v>
      </c>
      <c r="Q5130" s="15" t="s">
        <v>45</v>
      </c>
    </row>
    <row r="5131" customFormat="false" ht="17.9" hidden="false" customHeight="false" outlineLevel="0" collapsed="false">
      <c r="A5131" s="429" t="s">
        <v>1917</v>
      </c>
      <c r="B5131" s="91" t="s">
        <v>2828</v>
      </c>
      <c r="C5131" s="91" t="s">
        <v>16244</v>
      </c>
      <c r="D5131" s="91" t="s">
        <v>11567</v>
      </c>
      <c r="E5131" s="91" t="s">
        <v>16245</v>
      </c>
      <c r="F5131" s="91" t="s">
        <v>16246</v>
      </c>
      <c r="G5131" s="91" t="n">
        <v>2000</v>
      </c>
      <c r="H5131" s="91"/>
      <c r="I5131" s="91"/>
      <c r="J5131" s="91"/>
      <c r="K5131" s="91"/>
      <c r="L5131" s="91"/>
      <c r="M5131" s="19" t="s">
        <v>16247</v>
      </c>
      <c r="N5131" s="242" t="n">
        <v>43445</v>
      </c>
      <c r="O5131" s="414" t="s">
        <v>16248</v>
      </c>
      <c r="P5131" s="91" t="n">
        <v>1</v>
      </c>
      <c r="Q5131" s="15" t="s">
        <v>45</v>
      </c>
    </row>
    <row r="5132" customFormat="false" ht="77.6" hidden="false" customHeight="false" outlineLevel="0" collapsed="false">
      <c r="A5132" s="908" t="s">
        <v>16249</v>
      </c>
      <c r="B5132" s="908" t="s">
        <v>16249</v>
      </c>
      <c r="C5132" s="908" t="s">
        <v>16249</v>
      </c>
      <c r="D5132" s="908" t="s">
        <v>16249</v>
      </c>
      <c r="E5132" s="908" t="s">
        <v>16249</v>
      </c>
      <c r="F5132" s="908" t="s">
        <v>16249</v>
      </c>
      <c r="G5132" s="91"/>
      <c r="H5132" s="91" t="n">
        <v>1410.75</v>
      </c>
      <c r="I5132" s="91"/>
      <c r="J5132" s="91"/>
      <c r="K5132" s="91"/>
      <c r="L5132" s="91"/>
      <c r="M5132" s="91"/>
      <c r="N5132" s="91"/>
      <c r="O5132" s="909" t="s">
        <v>16249</v>
      </c>
      <c r="P5132" s="91" t="n">
        <v>1</v>
      </c>
      <c r="Q5132" s="15" t="s">
        <v>45</v>
      </c>
    </row>
    <row r="5133" customFormat="false" ht="28.35" hidden="false" customHeight="false" outlineLevel="0" collapsed="false">
      <c r="A5133" s="429" t="s">
        <v>3008</v>
      </c>
      <c r="B5133" s="99" t="n">
        <v>43238</v>
      </c>
      <c r="C5133" s="91" t="s">
        <v>16250</v>
      </c>
      <c r="D5133" s="91" t="s">
        <v>11567</v>
      </c>
      <c r="E5133" s="91" t="s">
        <v>16251</v>
      </c>
      <c r="F5133" s="91" t="s">
        <v>16252</v>
      </c>
      <c r="G5133" s="91" t="s">
        <v>282</v>
      </c>
      <c r="H5133" s="91"/>
      <c r="I5133" s="91"/>
      <c r="J5133" s="91"/>
      <c r="K5133" s="91"/>
      <c r="L5133" s="91"/>
      <c r="M5133" s="91"/>
      <c r="N5133" s="91"/>
      <c r="O5133" s="95" t="s">
        <v>16253</v>
      </c>
      <c r="P5133" s="91" t="n">
        <v>1</v>
      </c>
      <c r="Q5133" s="15" t="s">
        <v>45</v>
      </c>
    </row>
    <row r="5134" customFormat="false" ht="82.05" hidden="false" customHeight="false" outlineLevel="0" collapsed="false">
      <c r="A5134" s="91" t="s">
        <v>16254</v>
      </c>
      <c r="B5134" s="91" t="s">
        <v>16254</v>
      </c>
      <c r="C5134" s="91" t="s">
        <v>16254</v>
      </c>
      <c r="D5134" s="91" t="s">
        <v>16254</v>
      </c>
      <c r="E5134" s="91" t="s">
        <v>16254</v>
      </c>
      <c r="F5134" s="91" t="s">
        <v>16254</v>
      </c>
      <c r="G5134" s="91"/>
      <c r="H5134" s="91" t="n">
        <v>12700</v>
      </c>
      <c r="I5134" s="91"/>
      <c r="J5134" s="91"/>
      <c r="K5134" s="91"/>
      <c r="L5134" s="91"/>
      <c r="M5134" s="91"/>
      <c r="N5134" s="91"/>
      <c r="O5134" s="282" t="s">
        <v>16254</v>
      </c>
      <c r="P5134" s="91" t="n">
        <v>1</v>
      </c>
      <c r="Q5134" s="15" t="s">
        <v>45</v>
      </c>
    </row>
    <row r="5135" customFormat="false" ht="41.75" hidden="false" customHeight="false" outlineLevel="0" collapsed="false">
      <c r="A5135" s="429" t="s">
        <v>3008</v>
      </c>
      <c r="B5135" s="91" t="s">
        <v>16255</v>
      </c>
      <c r="C5135" s="440" t="s">
        <v>16256</v>
      </c>
      <c r="D5135" s="91" t="s">
        <v>16257</v>
      </c>
      <c r="E5135" s="91" t="s">
        <v>16258</v>
      </c>
      <c r="F5135" s="91" t="s">
        <v>13282</v>
      </c>
      <c r="G5135" s="91" t="s">
        <v>1001</v>
      </c>
      <c r="H5135" s="91"/>
      <c r="I5135" s="91"/>
      <c r="J5135" s="91"/>
      <c r="K5135" s="91"/>
      <c r="L5135" s="91"/>
      <c r="M5135" s="91"/>
      <c r="N5135" s="91"/>
      <c r="O5135" s="95" t="s">
        <v>16259</v>
      </c>
      <c r="P5135" s="91" t="n">
        <v>1</v>
      </c>
      <c r="Q5135" s="15" t="s">
        <v>45</v>
      </c>
    </row>
    <row r="5136" customFormat="false" ht="14.9" hidden="false" customHeight="false" outlineLevel="0" collapsed="false">
      <c r="A5136" s="429" t="s">
        <v>3012</v>
      </c>
      <c r="B5136" s="91" t="s">
        <v>16260</v>
      </c>
      <c r="C5136" s="91" t="s">
        <v>16261</v>
      </c>
      <c r="D5136" s="91" t="s">
        <v>16257</v>
      </c>
      <c r="E5136" s="91" t="s">
        <v>16262</v>
      </c>
      <c r="F5136" s="91" t="s">
        <v>13083</v>
      </c>
      <c r="G5136" s="91" t="n">
        <v>3000</v>
      </c>
      <c r="H5136" s="91"/>
      <c r="I5136" s="91"/>
      <c r="J5136" s="91"/>
      <c r="K5136" s="91"/>
      <c r="L5136" s="91"/>
      <c r="M5136" s="19" t="s">
        <v>16263</v>
      </c>
      <c r="N5136" s="242" t="n">
        <v>43445</v>
      </c>
      <c r="O5136" s="282" t="s">
        <v>16264</v>
      </c>
      <c r="P5136" s="91" t="n">
        <v>1</v>
      </c>
      <c r="Q5136" s="15" t="s">
        <v>45</v>
      </c>
    </row>
    <row r="5137" customFormat="false" ht="79.85" hidden="false" customHeight="false" outlineLevel="0" collapsed="false">
      <c r="A5137" s="3" t="s">
        <v>34</v>
      </c>
      <c r="B5137" s="59" t="s">
        <v>1</v>
      </c>
      <c r="C5137" s="4" t="s">
        <v>35</v>
      </c>
      <c r="D5137" s="4" t="s">
        <v>3</v>
      </c>
      <c r="E5137" s="4" t="s">
        <v>1021</v>
      </c>
      <c r="F5137" s="5" t="s">
        <v>10096</v>
      </c>
      <c r="G5137" s="4" t="s">
        <v>38</v>
      </c>
      <c r="H5137" s="6" t="s">
        <v>39</v>
      </c>
      <c r="I5137" s="6"/>
      <c r="J5137" s="6"/>
      <c r="K5137" s="6" t="s">
        <v>40</v>
      </c>
      <c r="L5137" s="6"/>
      <c r="M5137" s="6" t="s">
        <v>41</v>
      </c>
      <c r="N5137" s="6" t="s">
        <v>42</v>
      </c>
      <c r="O5137" s="370" t="s">
        <v>43</v>
      </c>
      <c r="P5137" s="196"/>
      <c r="Q5137" s="15" t="s">
        <v>45</v>
      </c>
    </row>
    <row r="5138" customFormat="false" ht="15" hidden="false" customHeight="false" outlineLevel="0" collapsed="false">
      <c r="A5138" s="60" t="n">
        <v>43445</v>
      </c>
      <c r="B5138" s="374" t="s">
        <v>260</v>
      </c>
      <c r="C5138" s="62"/>
      <c r="D5138" s="62"/>
      <c r="E5138" s="63"/>
      <c r="F5138" s="911" t="n">
        <f aca="false">G5138+H5138+K5138</f>
        <v>155888.47</v>
      </c>
      <c r="G5138" s="912" t="n">
        <f aca="false">SUM(G5139:G5165)</f>
        <v>13850</v>
      </c>
      <c r="H5138" s="913" t="n">
        <f aca="false">SUM(H5139:H5165)</f>
        <v>142038.47</v>
      </c>
      <c r="I5138" s="912"/>
      <c r="J5138" s="912"/>
      <c r="K5138" s="912" t="n">
        <f aca="false">SUM(K5139:K5165)</f>
        <v>0</v>
      </c>
      <c r="L5138" s="912"/>
      <c r="M5138" s="281"/>
      <c r="N5138" s="281"/>
      <c r="O5138" s="594"/>
      <c r="P5138" s="912" t="n">
        <f aca="false">SUM(P5139:P27085)</f>
        <v>6535</v>
      </c>
      <c r="Q5138" s="15" t="s">
        <v>45</v>
      </c>
    </row>
    <row r="5139" customFormat="false" ht="28.35" hidden="false" customHeight="false" outlineLevel="0" collapsed="false">
      <c r="A5139" s="429" t="s">
        <v>1810</v>
      </c>
      <c r="B5139" s="91" t="s">
        <v>4512</v>
      </c>
      <c r="C5139" s="91" t="s">
        <v>16265</v>
      </c>
      <c r="D5139" s="91" t="s">
        <v>476</v>
      </c>
      <c r="E5139" s="91" t="s">
        <v>16266</v>
      </c>
      <c r="F5139" s="91" t="s">
        <v>16267</v>
      </c>
      <c r="H5139" s="91" t="n">
        <v>7800</v>
      </c>
      <c r="I5139" s="91"/>
      <c r="J5139" s="91"/>
      <c r="K5139" s="91"/>
      <c r="L5139" s="91"/>
      <c r="M5139" s="91"/>
      <c r="N5139" s="91"/>
      <c r="O5139" s="925" t="s">
        <v>11950</v>
      </c>
      <c r="P5139" s="91" t="n">
        <v>1</v>
      </c>
      <c r="Q5139" s="15" t="s">
        <v>45</v>
      </c>
    </row>
    <row r="5140" customFormat="false" ht="34.3" hidden="false" customHeight="false" outlineLevel="0" collapsed="false">
      <c r="A5140" s="429" t="s">
        <v>1814</v>
      </c>
      <c r="B5140" s="91" t="s">
        <v>11045</v>
      </c>
      <c r="C5140" s="91" t="s">
        <v>16268</v>
      </c>
      <c r="D5140" s="91" t="s">
        <v>11567</v>
      </c>
      <c r="E5140" s="91" t="s">
        <v>16269</v>
      </c>
      <c r="F5140" s="91" t="s">
        <v>3584</v>
      </c>
      <c r="G5140" s="91"/>
      <c r="H5140" s="91"/>
      <c r="I5140" s="91"/>
      <c r="J5140" s="91"/>
      <c r="K5140" s="91"/>
      <c r="L5140" s="91"/>
      <c r="M5140" s="91"/>
      <c r="N5140" s="91"/>
      <c r="O5140" s="460" t="s">
        <v>16270</v>
      </c>
      <c r="P5140" s="91" t="n">
        <v>1</v>
      </c>
      <c r="Q5140" s="15" t="s">
        <v>45</v>
      </c>
    </row>
    <row r="5141" customFormat="false" ht="83.55" hidden="false" customHeight="false" outlineLevel="0" collapsed="false">
      <c r="A5141" s="429" t="s">
        <v>1819</v>
      </c>
      <c r="B5141" s="91" t="s">
        <v>5809</v>
      </c>
      <c r="C5141" s="91" t="s">
        <v>16271</v>
      </c>
      <c r="D5141" s="91" t="s">
        <v>476</v>
      </c>
      <c r="E5141" s="91" t="s">
        <v>16272</v>
      </c>
      <c r="F5141" s="91" t="s">
        <v>16273</v>
      </c>
      <c r="G5141" s="91"/>
      <c r="H5141" s="91" t="s">
        <v>10711</v>
      </c>
      <c r="I5141" s="91"/>
      <c r="J5141" s="91"/>
      <c r="K5141" s="91"/>
      <c r="L5141" s="91"/>
      <c r="M5141" s="91"/>
      <c r="N5141" s="91"/>
      <c r="O5141" s="460" t="s">
        <v>16274</v>
      </c>
      <c r="P5141" s="91" t="n">
        <v>1</v>
      </c>
      <c r="Q5141" s="15" t="s">
        <v>45</v>
      </c>
    </row>
    <row r="5142" customFormat="false" ht="66.4" hidden="false" customHeight="false" outlineLevel="0" collapsed="false">
      <c r="A5142" s="429" t="s">
        <v>1673</v>
      </c>
      <c r="B5142" s="91" t="s">
        <v>1483</v>
      </c>
      <c r="C5142" s="91" t="s">
        <v>16275</v>
      </c>
      <c r="D5142" s="91" t="s">
        <v>16276</v>
      </c>
      <c r="E5142" s="91" t="s">
        <v>16277</v>
      </c>
      <c r="F5142" s="91" t="s">
        <v>3809</v>
      </c>
      <c r="G5142" s="91" t="n">
        <v>3050</v>
      </c>
      <c r="H5142" s="91"/>
      <c r="I5142" s="91"/>
      <c r="J5142" s="91"/>
      <c r="K5142" s="91"/>
      <c r="L5142" s="91"/>
      <c r="M5142" s="91" t="s">
        <v>16278</v>
      </c>
      <c r="N5142" s="242" t="n">
        <v>43446</v>
      </c>
      <c r="O5142" s="207" t="s">
        <v>16223</v>
      </c>
      <c r="P5142" s="91" t="n">
        <v>1</v>
      </c>
      <c r="Q5142" s="15" t="s">
        <v>45</v>
      </c>
    </row>
    <row r="5143" customFormat="false" ht="22.35" hidden="false" customHeight="false" outlineLevel="0" collapsed="false">
      <c r="A5143" s="429" t="s">
        <v>1678</v>
      </c>
      <c r="B5143" s="91" t="s">
        <v>200</v>
      </c>
      <c r="C5143" s="926" t="s">
        <v>16279</v>
      </c>
      <c r="D5143" s="91" t="s">
        <v>476</v>
      </c>
      <c r="E5143" s="91" t="s">
        <v>16280</v>
      </c>
      <c r="F5143" s="91"/>
      <c r="G5143" s="91"/>
      <c r="H5143" s="91" t="s">
        <v>1011</v>
      </c>
      <c r="I5143" s="91"/>
      <c r="J5143" s="91"/>
      <c r="K5143" s="91"/>
      <c r="L5143" s="91"/>
      <c r="M5143" s="91"/>
      <c r="N5143" s="91"/>
      <c r="O5143" s="426" t="s">
        <v>16281</v>
      </c>
      <c r="P5143" s="91" t="n">
        <v>1</v>
      </c>
      <c r="Q5143" s="15" t="s">
        <v>45</v>
      </c>
    </row>
    <row r="5144" customFormat="false" ht="55.2" hidden="false" customHeight="false" outlineLevel="0" collapsed="false">
      <c r="A5144" s="429" t="s">
        <v>1732</v>
      </c>
      <c r="B5144" s="91" t="s">
        <v>5809</v>
      </c>
      <c r="C5144" s="91" t="s">
        <v>16282</v>
      </c>
      <c r="D5144" s="91" t="s">
        <v>11567</v>
      </c>
      <c r="E5144" s="91" t="s">
        <v>16283</v>
      </c>
      <c r="F5144" s="91" t="s">
        <v>11868</v>
      </c>
      <c r="G5144" s="91"/>
      <c r="H5144" s="91" t="n">
        <v>7850</v>
      </c>
      <c r="I5144" s="91"/>
      <c r="J5144" s="91"/>
      <c r="K5144" s="91"/>
      <c r="L5144" s="91"/>
      <c r="M5144" s="91" t="s">
        <v>13436</v>
      </c>
      <c r="N5144" s="242" t="n">
        <v>43446</v>
      </c>
      <c r="O5144" s="207" t="s">
        <v>3963</v>
      </c>
      <c r="P5144" s="91" t="n">
        <v>1</v>
      </c>
      <c r="Q5144" s="15" t="s">
        <v>45</v>
      </c>
    </row>
    <row r="5145" customFormat="false" ht="67.15" hidden="false" customHeight="false" outlineLevel="0" collapsed="false">
      <c r="A5145" s="429" t="s">
        <v>1833</v>
      </c>
      <c r="B5145" s="91" t="s">
        <v>6135</v>
      </c>
      <c r="C5145" s="91" t="n">
        <v>89031727767</v>
      </c>
      <c r="D5145" s="91" t="s">
        <v>476</v>
      </c>
      <c r="E5145" s="91" t="s">
        <v>16284</v>
      </c>
      <c r="F5145" s="91" t="s">
        <v>3772</v>
      </c>
      <c r="H5145" s="91" t="s">
        <v>1730</v>
      </c>
      <c r="I5145" s="91"/>
      <c r="J5145" s="91"/>
      <c r="K5145" s="91"/>
      <c r="L5145" s="91"/>
      <c r="M5145" s="91"/>
      <c r="N5145" s="91"/>
      <c r="O5145" s="426" t="s">
        <v>16285</v>
      </c>
      <c r="P5145" s="91" t="n">
        <v>1</v>
      </c>
      <c r="Q5145" s="15" t="s">
        <v>45</v>
      </c>
    </row>
    <row r="5146" customFormat="false" ht="68.65" hidden="false" customHeight="false" outlineLevel="0" collapsed="false">
      <c r="A5146" s="429" t="s">
        <v>1839</v>
      </c>
      <c r="B5146" s="91" t="s">
        <v>589</v>
      </c>
      <c r="C5146" s="91" t="s">
        <v>16286</v>
      </c>
      <c r="D5146" s="91" t="s">
        <v>16287</v>
      </c>
      <c r="E5146" s="91" t="s">
        <v>16288</v>
      </c>
      <c r="F5146" s="91" t="s">
        <v>16289</v>
      </c>
      <c r="G5146" s="91"/>
      <c r="H5146" s="91" t="s">
        <v>2677</v>
      </c>
      <c r="I5146" s="91"/>
      <c r="J5146" s="91"/>
      <c r="K5146" s="91"/>
      <c r="L5146" s="91"/>
      <c r="M5146" s="91"/>
      <c r="N5146" s="91"/>
      <c r="O5146" s="182" t="s">
        <v>16290</v>
      </c>
      <c r="P5146" s="91" t="n">
        <v>1</v>
      </c>
      <c r="Q5146" s="15" t="s">
        <v>45</v>
      </c>
    </row>
    <row r="5147" customFormat="false" ht="34.3" hidden="false" customHeight="false" outlineLevel="0" collapsed="false">
      <c r="A5147" s="262" t="s">
        <v>2259</v>
      </c>
      <c r="B5147" s="91" t="s">
        <v>359</v>
      </c>
      <c r="C5147" s="91" t="s">
        <v>16291</v>
      </c>
      <c r="D5147" s="91" t="s">
        <v>11567</v>
      </c>
      <c r="E5147" s="91" t="s">
        <v>16292</v>
      </c>
      <c r="F5147" s="91" t="s">
        <v>16293</v>
      </c>
      <c r="G5147" s="91"/>
      <c r="H5147" s="91" t="s">
        <v>16294</v>
      </c>
      <c r="I5147" s="91"/>
      <c r="J5147" s="91"/>
      <c r="K5147" s="91"/>
      <c r="L5147" s="91"/>
      <c r="M5147" s="91"/>
      <c r="N5147" s="91"/>
      <c r="O5147" s="426" t="s">
        <v>16295</v>
      </c>
      <c r="P5147" s="91" t="n">
        <v>1</v>
      </c>
      <c r="Q5147" s="15" t="s">
        <v>45</v>
      </c>
    </row>
    <row r="5148" customFormat="false" ht="28.35" hidden="false" customHeight="false" outlineLevel="0" collapsed="false">
      <c r="A5148" s="429" t="s">
        <v>1696</v>
      </c>
      <c r="B5148" s="89" t="s">
        <v>3378</v>
      </c>
      <c r="C5148" s="91" t="n">
        <v>79163322331</v>
      </c>
      <c r="D5148" s="91" t="s">
        <v>476</v>
      </c>
      <c r="E5148" s="91" t="s">
        <v>16296</v>
      </c>
      <c r="F5148" s="927" t="s">
        <v>16297</v>
      </c>
      <c r="G5148" s="97"/>
      <c r="H5148" s="91" t="s">
        <v>1854</v>
      </c>
      <c r="I5148" s="91"/>
      <c r="J5148" s="91"/>
      <c r="K5148" s="91"/>
      <c r="L5148" s="91"/>
      <c r="M5148" s="91"/>
      <c r="N5148" s="91"/>
      <c r="O5148" s="451" t="s">
        <v>16298</v>
      </c>
      <c r="P5148" s="91" t="n">
        <v>1</v>
      </c>
      <c r="Q5148" s="15" t="s">
        <v>45</v>
      </c>
    </row>
    <row r="5149" customFormat="false" ht="50.7" hidden="false" customHeight="false" outlineLevel="0" collapsed="false">
      <c r="A5149" s="429" t="s">
        <v>1758</v>
      </c>
      <c r="B5149" s="99" t="n">
        <v>43294</v>
      </c>
      <c r="C5149" s="91" t="s">
        <v>16299</v>
      </c>
      <c r="D5149" s="91" t="s">
        <v>476</v>
      </c>
      <c r="E5149" s="91" t="s">
        <v>16300</v>
      </c>
      <c r="F5149" s="91" t="s">
        <v>16301</v>
      </c>
      <c r="H5149" s="91" t="s">
        <v>1522</v>
      </c>
      <c r="I5149" s="91"/>
      <c r="J5149" s="91"/>
      <c r="K5149" s="91"/>
      <c r="L5149" s="91"/>
      <c r="M5149" s="91"/>
      <c r="N5149" s="91"/>
      <c r="O5149" s="426" t="s">
        <v>16302</v>
      </c>
      <c r="P5149" s="91" t="n">
        <v>1</v>
      </c>
      <c r="Q5149" s="15" t="s">
        <v>45</v>
      </c>
    </row>
    <row r="5150" customFormat="false" ht="17.9" hidden="false" customHeight="false" outlineLevel="0" collapsed="false">
      <c r="A5150" s="429" t="s">
        <v>1761</v>
      </c>
      <c r="B5150" s="91" t="s">
        <v>1411</v>
      </c>
      <c r="C5150" s="91" t="s">
        <v>16303</v>
      </c>
      <c r="D5150" s="91" t="s">
        <v>476</v>
      </c>
      <c r="E5150" s="91" t="s">
        <v>16304</v>
      </c>
      <c r="G5150" s="91"/>
      <c r="H5150" s="91"/>
      <c r="I5150" s="91"/>
      <c r="J5150" s="91"/>
      <c r="K5150" s="91"/>
      <c r="L5150" s="91"/>
      <c r="M5150" s="91"/>
      <c r="N5150" s="91"/>
      <c r="O5150" s="412" t="s">
        <v>1234</v>
      </c>
      <c r="P5150" s="91" t="n">
        <v>1</v>
      </c>
      <c r="Q5150" s="15" t="s">
        <v>45</v>
      </c>
    </row>
    <row r="5151" customFormat="false" ht="34.3" hidden="false" customHeight="false" outlineLevel="0" collapsed="false">
      <c r="A5151" s="429" t="s">
        <v>1765</v>
      </c>
      <c r="B5151" s="91" t="s">
        <v>5454</v>
      </c>
      <c r="C5151" s="451" t="s">
        <v>16305</v>
      </c>
      <c r="D5151" s="91" t="s">
        <v>476</v>
      </c>
      <c r="E5151" s="91" t="s">
        <v>16306</v>
      </c>
      <c r="F5151" s="91" t="s">
        <v>16307</v>
      </c>
      <c r="G5151" s="91"/>
      <c r="H5151" s="91" t="s">
        <v>1963</v>
      </c>
      <c r="I5151" s="91"/>
      <c r="J5151" s="91"/>
      <c r="K5151" s="91"/>
      <c r="L5151" s="91"/>
      <c r="M5151" s="91"/>
      <c r="N5151" s="91"/>
      <c r="O5151" s="426" t="s">
        <v>16308</v>
      </c>
      <c r="P5151" s="91" t="n">
        <v>1</v>
      </c>
      <c r="Q5151" s="15" t="s">
        <v>45</v>
      </c>
    </row>
    <row r="5152" customFormat="false" ht="68.65" hidden="false" customHeight="false" outlineLevel="0" collapsed="false">
      <c r="A5152" s="429" t="s">
        <v>4300</v>
      </c>
      <c r="B5152" s="91" t="s">
        <v>371</v>
      </c>
      <c r="C5152" s="451" t="s">
        <v>16309</v>
      </c>
      <c r="D5152" s="91" t="s">
        <v>16276</v>
      </c>
      <c r="E5152" s="91" t="s">
        <v>16310</v>
      </c>
      <c r="F5152" s="91" t="s">
        <v>11142</v>
      </c>
      <c r="G5152" s="91" t="n">
        <v>6100</v>
      </c>
      <c r="H5152" s="91"/>
      <c r="I5152" s="91"/>
      <c r="J5152" s="91"/>
      <c r="K5152" s="91"/>
      <c r="L5152" s="91"/>
      <c r="M5152" s="91" t="s">
        <v>16311</v>
      </c>
      <c r="N5152" s="242" t="n">
        <v>43448</v>
      </c>
      <c r="O5152" s="207" t="s">
        <v>3963</v>
      </c>
      <c r="P5152" s="91" t="n">
        <v>1</v>
      </c>
      <c r="Q5152" s="15" t="s">
        <v>45</v>
      </c>
    </row>
    <row r="5153" customFormat="false" ht="14.9" hidden="false" customHeight="false" outlineLevel="0" collapsed="false">
      <c r="A5153" s="429" t="s">
        <v>4304</v>
      </c>
      <c r="B5153" s="91" t="s">
        <v>810</v>
      </c>
      <c r="C5153" s="91" t="s">
        <v>16312</v>
      </c>
      <c r="D5153" s="91" t="s">
        <v>11640</v>
      </c>
      <c r="E5153" s="91" t="s">
        <v>16313</v>
      </c>
      <c r="F5153" s="91" t="s">
        <v>16314</v>
      </c>
      <c r="G5153" s="91" t="s">
        <v>16315</v>
      </c>
      <c r="H5153" s="91"/>
      <c r="I5153" s="91"/>
      <c r="J5153" s="91"/>
      <c r="K5153" s="91"/>
      <c r="L5153" s="91"/>
      <c r="M5153" s="91"/>
      <c r="N5153" s="91"/>
      <c r="O5153" s="122" t="s">
        <v>16316</v>
      </c>
      <c r="P5153" s="91" t="n">
        <v>1</v>
      </c>
      <c r="Q5153" s="15" t="s">
        <v>45</v>
      </c>
    </row>
    <row r="5154" customFormat="false" ht="83.55" hidden="false" customHeight="false" outlineLevel="0" collapsed="false">
      <c r="A5154" s="429" t="s">
        <v>4309</v>
      </c>
      <c r="B5154" s="91" t="s">
        <v>10055</v>
      </c>
      <c r="C5154" s="91" t="s">
        <v>16317</v>
      </c>
      <c r="D5154" s="91" t="s">
        <v>11640</v>
      </c>
      <c r="E5154" s="91" t="s">
        <v>16318</v>
      </c>
      <c r="F5154" s="91" t="s">
        <v>15251</v>
      </c>
      <c r="G5154" s="91" t="s">
        <v>5160</v>
      </c>
      <c r="H5154" s="91"/>
      <c r="I5154" s="91"/>
      <c r="J5154" s="91"/>
      <c r="K5154" s="91"/>
      <c r="L5154" s="91"/>
      <c r="M5154" s="91"/>
      <c r="N5154" s="91"/>
      <c r="O5154" s="460" t="s">
        <v>16319</v>
      </c>
      <c r="P5154" s="91" t="n">
        <v>1</v>
      </c>
      <c r="Q5154" s="15" t="s">
        <v>45</v>
      </c>
    </row>
    <row r="5155" customFormat="false" ht="95.5" hidden="false" customHeight="false" outlineLevel="0" collapsed="false">
      <c r="A5155" s="429" t="s">
        <v>1781</v>
      </c>
      <c r="B5155" s="204" t="s">
        <v>899</v>
      </c>
      <c r="C5155" s="204" t="s">
        <v>16320</v>
      </c>
      <c r="D5155" s="204" t="s">
        <v>16276</v>
      </c>
      <c r="E5155" s="204" t="s">
        <v>16321</v>
      </c>
      <c r="F5155" s="204" t="s">
        <v>16322</v>
      </c>
      <c r="G5155" s="91" t="s">
        <v>1713</v>
      </c>
      <c r="H5155" s="91"/>
      <c r="I5155" s="91"/>
      <c r="J5155" s="91"/>
      <c r="K5155" s="91"/>
      <c r="L5155" s="91"/>
      <c r="M5155" s="91"/>
      <c r="N5155" s="91"/>
      <c r="O5155" s="426" t="s">
        <v>16323</v>
      </c>
      <c r="P5155" s="91" t="n">
        <v>1</v>
      </c>
      <c r="Q5155" s="15" t="s">
        <v>45</v>
      </c>
    </row>
    <row r="5156" customFormat="false" ht="14.9" hidden="false" customHeight="false" outlineLevel="0" collapsed="false">
      <c r="A5156" s="897" t="s">
        <v>16324</v>
      </c>
      <c r="B5156" s="897" t="s">
        <v>16324</v>
      </c>
      <c r="C5156" s="897" t="s">
        <v>16324</v>
      </c>
      <c r="D5156" s="897" t="s">
        <v>16324</v>
      </c>
      <c r="E5156" s="897" t="s">
        <v>16324</v>
      </c>
      <c r="F5156" s="897" t="s">
        <v>16324</v>
      </c>
      <c r="G5156" s="91"/>
      <c r="H5156" s="91" t="n">
        <v>9394.65</v>
      </c>
      <c r="I5156" s="91"/>
      <c r="J5156" s="91"/>
      <c r="K5156" s="91"/>
      <c r="L5156" s="91"/>
      <c r="M5156" s="91"/>
      <c r="N5156" s="91"/>
      <c r="O5156" s="900" t="s">
        <v>16324</v>
      </c>
      <c r="P5156" s="91" t="n">
        <v>1</v>
      </c>
      <c r="Q5156" s="15" t="s">
        <v>45</v>
      </c>
    </row>
    <row r="5157" customFormat="false" ht="14.9" hidden="false" customHeight="false" outlineLevel="0" collapsed="false">
      <c r="A5157" s="897" t="s">
        <v>16325</v>
      </c>
      <c r="B5157" s="897" t="s">
        <v>16325</v>
      </c>
      <c r="C5157" s="897" t="s">
        <v>16325</v>
      </c>
      <c r="D5157" s="897" t="s">
        <v>16325</v>
      </c>
      <c r="E5157" s="897" t="s">
        <v>16325</v>
      </c>
      <c r="F5157" s="897" t="s">
        <v>16325</v>
      </c>
      <c r="G5157" s="91"/>
      <c r="H5157" s="91" t="n">
        <v>2674.49</v>
      </c>
      <c r="I5157" s="91"/>
      <c r="J5157" s="91"/>
      <c r="K5157" s="91"/>
      <c r="L5157" s="91"/>
      <c r="M5157" s="91"/>
      <c r="N5157" s="91"/>
      <c r="O5157" s="900" t="s">
        <v>16325</v>
      </c>
      <c r="P5157" s="91" t="n">
        <v>1</v>
      </c>
      <c r="Q5157" s="15" t="s">
        <v>45</v>
      </c>
    </row>
    <row r="5158" customFormat="false" ht="17.9" hidden="false" customHeight="false" outlineLevel="0" collapsed="false">
      <c r="A5158" s="429" t="s">
        <v>1914</v>
      </c>
      <c r="B5158" s="91" t="s">
        <v>815</v>
      </c>
      <c r="C5158" s="91" t="s">
        <v>16326</v>
      </c>
      <c r="D5158" s="91" t="s">
        <v>476</v>
      </c>
      <c r="E5158" s="91" t="s">
        <v>16327</v>
      </c>
      <c r="F5158" s="15" t="s">
        <v>16328</v>
      </c>
      <c r="G5158" s="97"/>
      <c r="H5158" s="91" t="s">
        <v>16329</v>
      </c>
      <c r="I5158" s="91"/>
      <c r="J5158" s="91"/>
      <c r="K5158" s="91"/>
      <c r="L5158" s="91"/>
      <c r="M5158" s="91"/>
      <c r="N5158" s="91"/>
      <c r="O5158" s="783" t="s">
        <v>16330</v>
      </c>
      <c r="P5158" s="91" t="n">
        <v>1</v>
      </c>
      <c r="Q5158" s="15" t="s">
        <v>45</v>
      </c>
    </row>
    <row r="5159" customFormat="false" ht="82.05" hidden="false" customHeight="false" outlineLevel="0" collapsed="false">
      <c r="A5159" s="656" t="s">
        <v>16331</v>
      </c>
      <c r="B5159" s="91" t="s">
        <v>354</v>
      </c>
      <c r="C5159" s="91" t="s">
        <v>15701</v>
      </c>
      <c r="D5159" s="91" t="s">
        <v>53</v>
      </c>
      <c r="E5159" s="91" t="s">
        <v>15702</v>
      </c>
      <c r="F5159" s="91" t="s">
        <v>16332</v>
      </c>
      <c r="G5159" s="91" t="n">
        <v>4700</v>
      </c>
      <c r="H5159" s="91"/>
      <c r="I5159" s="91"/>
      <c r="J5159" s="91"/>
      <c r="K5159" s="91"/>
      <c r="L5159" s="91"/>
      <c r="M5159" s="19" t="s">
        <v>16333</v>
      </c>
      <c r="N5159" s="242" t="n">
        <v>43450</v>
      </c>
      <c r="O5159" s="207" t="s">
        <v>3963</v>
      </c>
      <c r="P5159" s="91" t="n">
        <v>1</v>
      </c>
      <c r="Q5159" s="15" t="s">
        <v>45</v>
      </c>
    </row>
    <row r="5160" customFormat="false" ht="41.75" hidden="false" customHeight="false" outlineLevel="0" collapsed="false">
      <c r="A5160" s="91" t="s">
        <v>16334</v>
      </c>
      <c r="B5160" s="91" t="s">
        <v>78</v>
      </c>
      <c r="C5160" s="451" t="s">
        <v>16335</v>
      </c>
      <c r="D5160" s="91" t="s">
        <v>476</v>
      </c>
      <c r="E5160" s="91" t="s">
        <v>16334</v>
      </c>
      <c r="F5160" s="91" t="s">
        <v>16334</v>
      </c>
      <c r="G5160" s="91"/>
      <c r="H5160" s="91"/>
      <c r="I5160" s="91"/>
      <c r="J5160" s="91"/>
      <c r="K5160" s="91"/>
      <c r="L5160" s="91"/>
      <c r="M5160" s="91"/>
      <c r="N5160" s="91"/>
      <c r="O5160" s="639" t="s">
        <v>16334</v>
      </c>
      <c r="P5160" s="91" t="n">
        <v>1</v>
      </c>
      <c r="Q5160" s="15" t="s">
        <v>45</v>
      </c>
    </row>
    <row r="5161" customFormat="false" ht="17.9" hidden="false" customHeight="false" outlineLevel="0" collapsed="false">
      <c r="A5161" s="429" t="s">
        <v>1917</v>
      </c>
      <c r="B5161" s="91" t="s">
        <v>10379</v>
      </c>
      <c r="C5161" s="349" t="s">
        <v>16233</v>
      </c>
      <c r="D5161" s="91" t="s">
        <v>11567</v>
      </c>
      <c r="E5161" s="91" t="s">
        <v>16234</v>
      </c>
      <c r="F5161" s="91"/>
      <c r="G5161" s="91"/>
      <c r="H5161" s="91" t="s">
        <v>16336</v>
      </c>
      <c r="I5161" s="91"/>
      <c r="J5161" s="91"/>
      <c r="K5161" s="91"/>
      <c r="L5161" s="91"/>
      <c r="M5161" s="19" t="s">
        <v>16337</v>
      </c>
      <c r="N5161" s="91"/>
      <c r="O5161" s="783" t="s">
        <v>4921</v>
      </c>
      <c r="P5161" s="91" t="n">
        <v>1</v>
      </c>
      <c r="Q5161" s="15" t="s">
        <v>45</v>
      </c>
    </row>
    <row r="5162" customFormat="false" ht="14.9" hidden="false" customHeight="false" outlineLevel="0" collapsed="false">
      <c r="A5162" s="429" t="s">
        <v>3008</v>
      </c>
      <c r="B5162" s="91" t="s">
        <v>16338</v>
      </c>
      <c r="C5162" s="91" t="s">
        <v>16339</v>
      </c>
      <c r="D5162" s="91" t="s">
        <v>11567</v>
      </c>
      <c r="E5162" s="91" t="s">
        <v>16340</v>
      </c>
      <c r="F5162" s="91"/>
      <c r="G5162" s="91"/>
      <c r="H5162" s="91"/>
      <c r="I5162" s="91"/>
      <c r="J5162" s="91"/>
      <c r="K5162" s="91"/>
      <c r="L5162" s="91"/>
      <c r="M5162" s="91"/>
      <c r="N5162" s="91"/>
      <c r="O5162" s="122" t="s">
        <v>16341</v>
      </c>
      <c r="P5162" s="91" t="n">
        <v>1</v>
      </c>
      <c r="Q5162" s="15" t="s">
        <v>45</v>
      </c>
    </row>
    <row r="5163" customFormat="false" ht="95.5" hidden="false" customHeight="false" outlineLevel="0" collapsed="false">
      <c r="A5163" s="429" t="s">
        <v>3012</v>
      </c>
      <c r="B5163" s="91" t="s">
        <v>294</v>
      </c>
      <c r="C5163" s="91" t="s">
        <v>16342</v>
      </c>
      <c r="D5163" s="91" t="s">
        <v>53</v>
      </c>
      <c r="E5163" s="91" t="s">
        <v>16343</v>
      </c>
      <c r="F5163" s="91" t="s">
        <v>16344</v>
      </c>
      <c r="G5163" s="91"/>
      <c r="H5163" s="91"/>
      <c r="I5163" s="91"/>
      <c r="J5163" s="91"/>
      <c r="K5163" s="91"/>
      <c r="L5163" s="91"/>
      <c r="M5163" s="91"/>
      <c r="N5163" s="91"/>
      <c r="O5163" s="426" t="s">
        <v>16345</v>
      </c>
      <c r="P5163" s="91" t="n">
        <v>1</v>
      </c>
      <c r="Q5163" s="15" t="s">
        <v>45</v>
      </c>
    </row>
    <row r="5164" customFormat="false" ht="14.9" hidden="false" customHeight="false" outlineLevel="0" collapsed="false">
      <c r="A5164" s="91" t="s">
        <v>16346</v>
      </c>
      <c r="B5164" s="91" t="s">
        <v>16346</v>
      </c>
      <c r="C5164" s="91" t="s">
        <v>16346</v>
      </c>
      <c r="D5164" s="91" t="s">
        <v>476</v>
      </c>
      <c r="E5164" s="91" t="s">
        <v>16346</v>
      </c>
      <c r="F5164" s="91" t="s">
        <v>16346</v>
      </c>
      <c r="G5164" s="91"/>
      <c r="H5164" s="91" t="n">
        <v>111000</v>
      </c>
      <c r="I5164" s="91"/>
      <c r="J5164" s="91"/>
      <c r="K5164" s="91"/>
      <c r="L5164" s="91"/>
      <c r="M5164" s="91"/>
      <c r="N5164" s="91"/>
      <c r="O5164" s="282" t="s">
        <v>16346</v>
      </c>
      <c r="P5164" s="91" t="n">
        <v>1</v>
      </c>
      <c r="Q5164" s="15" t="s">
        <v>45</v>
      </c>
    </row>
    <row r="5165" customFormat="false" ht="14.9" hidden="false" customHeight="false" outlineLevel="0" collapsed="false">
      <c r="A5165" s="902" t="s">
        <v>16347</v>
      </c>
      <c r="B5165" s="902" t="s">
        <v>16347</v>
      </c>
      <c r="C5165" s="902" t="s">
        <v>16347</v>
      </c>
      <c r="D5165" s="902" t="s">
        <v>16347</v>
      </c>
      <c r="E5165" s="902" t="s">
        <v>16347</v>
      </c>
      <c r="F5165" s="902" t="s">
        <v>16347</v>
      </c>
      <c r="G5165" s="91"/>
      <c r="H5165" s="91" t="n">
        <v>3319.33</v>
      </c>
      <c r="I5165" s="91"/>
      <c r="J5165" s="91"/>
      <c r="K5165" s="91"/>
      <c r="L5165" s="91"/>
      <c r="M5165" s="91"/>
      <c r="N5165" s="91"/>
      <c r="O5165" s="904" t="s">
        <v>16347</v>
      </c>
      <c r="P5165" s="91" t="n">
        <v>1</v>
      </c>
      <c r="Q5165" s="15" t="s">
        <v>45</v>
      </c>
    </row>
    <row r="5166" customFormat="false" ht="79.85" hidden="false" customHeight="false" outlineLevel="0" collapsed="false">
      <c r="A5166" s="3" t="s">
        <v>34</v>
      </c>
      <c r="B5166" s="59" t="s">
        <v>1</v>
      </c>
      <c r="C5166" s="4" t="s">
        <v>35</v>
      </c>
      <c r="D5166" s="4" t="s">
        <v>3</v>
      </c>
      <c r="E5166" s="4" t="s">
        <v>1021</v>
      </c>
      <c r="F5166" s="5" t="s">
        <v>10096</v>
      </c>
      <c r="G5166" s="4" t="s">
        <v>38</v>
      </c>
      <c r="H5166" s="6" t="s">
        <v>39</v>
      </c>
      <c r="I5166" s="6"/>
      <c r="J5166" s="6"/>
      <c r="K5166" s="6" t="s">
        <v>40</v>
      </c>
      <c r="L5166" s="6"/>
      <c r="M5166" s="6" t="s">
        <v>41</v>
      </c>
      <c r="N5166" s="6" t="s">
        <v>42</v>
      </c>
      <c r="O5166" s="370" t="s">
        <v>43</v>
      </c>
      <c r="P5166" s="196"/>
      <c r="Q5166" s="15" t="s">
        <v>45</v>
      </c>
    </row>
    <row r="5167" customFormat="false" ht="15" hidden="false" customHeight="false" outlineLevel="0" collapsed="false">
      <c r="A5167" s="60" t="n">
        <v>43446</v>
      </c>
      <c r="B5167" s="374" t="s">
        <v>311</v>
      </c>
      <c r="C5167" s="62"/>
      <c r="D5167" s="62"/>
      <c r="E5167" s="63"/>
      <c r="F5167" s="911" t="n">
        <f aca="false">G5167+H5167+K5167</f>
        <v>161300.06</v>
      </c>
      <c r="G5167" s="912" t="n">
        <f aca="false">SUM(G5168:G5189)</f>
        <v>13500</v>
      </c>
      <c r="H5167" s="913" t="n">
        <f aca="false">SUM(H5168:H5189)</f>
        <v>142950.06</v>
      </c>
      <c r="I5167" s="912"/>
      <c r="J5167" s="912"/>
      <c r="K5167" s="912" t="n">
        <f aca="false">SUM(K5168:K5189)</f>
        <v>4850</v>
      </c>
      <c r="L5167" s="912"/>
      <c r="M5167" s="281"/>
      <c r="N5167" s="281"/>
      <c r="O5167" s="594"/>
      <c r="P5167" s="912" t="n">
        <f aca="false">SUM(P5168:P27114)</f>
        <v>3254</v>
      </c>
      <c r="Q5167" s="15" t="s">
        <v>45</v>
      </c>
    </row>
    <row r="5168" customFormat="false" ht="41.75" hidden="false" customHeight="false" outlineLevel="0" collapsed="false">
      <c r="A5168" s="429" t="s">
        <v>1810</v>
      </c>
      <c r="B5168" s="91" t="s">
        <v>869</v>
      </c>
      <c r="C5168" s="91" t="s">
        <v>16348</v>
      </c>
      <c r="D5168" s="91" t="s">
        <v>53</v>
      </c>
      <c r="E5168" s="91" t="s">
        <v>16349</v>
      </c>
      <c r="F5168" s="91" t="s">
        <v>16350</v>
      </c>
      <c r="G5168" s="91"/>
      <c r="H5168" s="91"/>
      <c r="I5168" s="91"/>
      <c r="J5168" s="91"/>
      <c r="K5168" s="91"/>
      <c r="L5168" s="91"/>
      <c r="M5168" s="91"/>
      <c r="N5168" s="91"/>
      <c r="O5168" s="412" t="s">
        <v>16351</v>
      </c>
      <c r="P5168" s="91" t="n">
        <v>1</v>
      </c>
      <c r="Q5168" s="15" t="s">
        <v>45</v>
      </c>
    </row>
    <row r="5169" customFormat="false" ht="88.05" hidden="false" customHeight="false" outlineLevel="0" collapsed="false">
      <c r="A5169" s="429" t="s">
        <v>1814</v>
      </c>
      <c r="B5169" s="91" t="s">
        <v>1715</v>
      </c>
      <c r="C5169" s="451" t="s">
        <v>16352</v>
      </c>
      <c r="D5169" s="91" t="s">
        <v>53</v>
      </c>
      <c r="E5169" s="91" t="s">
        <v>16353</v>
      </c>
      <c r="F5169" s="91" t="s">
        <v>16353</v>
      </c>
      <c r="G5169" s="91"/>
      <c r="H5169" s="91"/>
      <c r="I5169" s="91"/>
      <c r="J5169" s="91"/>
      <c r="K5169" s="91"/>
      <c r="L5169" s="91"/>
      <c r="M5169" s="91"/>
      <c r="N5169" s="91"/>
      <c r="O5169" s="715" t="s">
        <v>16354</v>
      </c>
      <c r="P5169" s="91" t="n">
        <v>1</v>
      </c>
      <c r="Q5169" s="15" t="s">
        <v>45</v>
      </c>
    </row>
    <row r="5170" customFormat="false" ht="50.7" hidden="false" customHeight="false" outlineLevel="0" collapsed="false">
      <c r="A5170" s="262" t="s">
        <v>2629</v>
      </c>
      <c r="B5170" s="99" t="n">
        <v>43320</v>
      </c>
      <c r="C5170" s="440" t="s">
        <v>16355</v>
      </c>
      <c r="D5170" s="91" t="s">
        <v>11567</v>
      </c>
      <c r="E5170" s="91"/>
      <c r="F5170" s="91"/>
      <c r="G5170" s="91"/>
      <c r="H5170" s="91"/>
      <c r="I5170" s="91"/>
      <c r="J5170" s="91"/>
      <c r="K5170" s="91"/>
      <c r="L5170" s="91"/>
      <c r="M5170" s="91"/>
      <c r="N5170" s="91"/>
      <c r="O5170" s="460" t="s">
        <v>16356</v>
      </c>
      <c r="P5170" s="91" t="n">
        <v>1</v>
      </c>
      <c r="Q5170" s="15" t="s">
        <v>45</v>
      </c>
    </row>
    <row r="5171" customFormat="false" ht="88.05" hidden="false" customHeight="false" outlineLevel="0" collapsed="false">
      <c r="A5171" s="262" t="s">
        <v>2235</v>
      </c>
      <c r="B5171" s="91" t="s">
        <v>51</v>
      </c>
      <c r="C5171" s="91" t="s">
        <v>16357</v>
      </c>
      <c r="D5171" s="91" t="s">
        <v>53</v>
      </c>
      <c r="E5171" s="91" t="s">
        <v>16358</v>
      </c>
      <c r="F5171" s="91" t="s">
        <v>16359</v>
      </c>
      <c r="G5171" s="91"/>
      <c r="H5171" s="91"/>
      <c r="I5171" s="91"/>
      <c r="J5171" s="91"/>
      <c r="K5171" s="91"/>
      <c r="L5171" s="91"/>
      <c r="M5171" s="91"/>
      <c r="N5171" s="91"/>
      <c r="O5171" s="715" t="s">
        <v>16360</v>
      </c>
      <c r="P5171" s="91" t="n">
        <v>1</v>
      </c>
      <c r="Q5171" s="15" t="s">
        <v>45</v>
      </c>
    </row>
    <row r="5172" customFormat="false" ht="38.8" hidden="false" customHeight="false" outlineLevel="0" collapsed="false">
      <c r="A5172" s="262" t="s">
        <v>2640</v>
      </c>
      <c r="B5172" s="91" t="s">
        <v>641</v>
      </c>
      <c r="C5172" s="91" t="s">
        <v>16361</v>
      </c>
      <c r="D5172" s="91" t="s">
        <v>11567</v>
      </c>
      <c r="E5172" s="91" t="s">
        <v>16362</v>
      </c>
      <c r="F5172" s="91"/>
      <c r="G5172" s="91"/>
      <c r="H5172" s="91" t="s">
        <v>16003</v>
      </c>
      <c r="I5172" s="91"/>
      <c r="J5172" s="91"/>
      <c r="K5172" s="91"/>
      <c r="L5172" s="91"/>
      <c r="M5172" s="91"/>
      <c r="N5172" s="91"/>
      <c r="O5172" s="905" t="s">
        <v>16363</v>
      </c>
      <c r="P5172" s="91" t="n">
        <v>1</v>
      </c>
      <c r="Q5172" s="15" t="s">
        <v>45</v>
      </c>
    </row>
    <row r="5173" customFormat="false" ht="17.9" hidden="false" customHeight="false" outlineLevel="0" collapsed="false">
      <c r="A5173" s="262" t="s">
        <v>2645</v>
      </c>
      <c r="B5173" s="91" t="s">
        <v>5619</v>
      </c>
      <c r="C5173" s="91" t="s">
        <v>16364</v>
      </c>
      <c r="D5173" s="91" t="s">
        <v>11567</v>
      </c>
      <c r="E5173" s="91" t="s">
        <v>16365</v>
      </c>
      <c r="F5173" s="91" t="s">
        <v>16366</v>
      </c>
      <c r="G5173" s="91"/>
      <c r="H5173" s="91"/>
      <c r="I5173" s="91"/>
      <c r="J5173" s="91"/>
      <c r="K5173" s="91"/>
      <c r="L5173" s="91"/>
      <c r="M5173" s="91"/>
      <c r="N5173" s="91"/>
      <c r="O5173" s="426" t="s">
        <v>16367</v>
      </c>
      <c r="P5173" s="91" t="n">
        <v>1</v>
      </c>
      <c r="Q5173" s="15" t="s">
        <v>45</v>
      </c>
    </row>
    <row r="5174" customFormat="false" ht="14.9" hidden="false" customHeight="false" outlineLevel="0" collapsed="false">
      <c r="A5174" s="262" t="s">
        <v>2332</v>
      </c>
      <c r="B5174" s="91" t="s">
        <v>460</v>
      </c>
      <c r="C5174" s="440" t="s">
        <v>16368</v>
      </c>
      <c r="D5174" s="91" t="s">
        <v>11567</v>
      </c>
      <c r="E5174" s="91"/>
      <c r="F5174" s="91"/>
      <c r="G5174" s="91"/>
      <c r="H5174" s="91"/>
      <c r="I5174" s="91"/>
      <c r="J5174" s="91"/>
      <c r="K5174" s="91"/>
      <c r="L5174" s="91"/>
      <c r="M5174" s="91"/>
      <c r="N5174" s="91"/>
      <c r="O5174" s="95" t="s">
        <v>16369</v>
      </c>
      <c r="P5174" s="91" t="n">
        <v>1</v>
      </c>
      <c r="Q5174" s="15" t="s">
        <v>45</v>
      </c>
    </row>
    <row r="5175" customFormat="false" ht="109.7" hidden="false" customHeight="false" outlineLevel="0" collapsed="false">
      <c r="A5175" s="262" t="s">
        <v>2255</v>
      </c>
      <c r="B5175" s="91" t="s">
        <v>200</v>
      </c>
      <c r="C5175" s="423" t="s">
        <v>16370</v>
      </c>
      <c r="D5175" s="91" t="s">
        <v>53</v>
      </c>
      <c r="E5175" s="91" t="s">
        <v>16371</v>
      </c>
      <c r="F5175" s="91" t="s">
        <v>16372</v>
      </c>
      <c r="G5175" s="91"/>
      <c r="H5175" s="91"/>
      <c r="I5175" s="91"/>
      <c r="J5175" s="91"/>
      <c r="K5175" s="91" t="n">
        <v>1550</v>
      </c>
      <c r="L5175" s="91"/>
      <c r="M5175" s="91" t="s">
        <v>16373</v>
      </c>
      <c r="N5175" s="242" t="n">
        <v>43447</v>
      </c>
      <c r="O5175" s="207" t="s">
        <v>16374</v>
      </c>
      <c r="P5175" s="91" t="n">
        <v>1</v>
      </c>
      <c r="Q5175" s="15" t="s">
        <v>45</v>
      </c>
    </row>
    <row r="5176" customFormat="false" ht="23.1" hidden="false" customHeight="false" outlineLevel="0" collapsed="false">
      <c r="A5176" s="429" t="s">
        <v>1746</v>
      </c>
      <c r="B5176" s="99" t="n">
        <v>43231</v>
      </c>
      <c r="C5176" s="819" t="n">
        <v>89265556117</v>
      </c>
      <c r="D5176" s="91" t="s">
        <v>11567</v>
      </c>
      <c r="E5176" s="91" t="s">
        <v>16375</v>
      </c>
      <c r="F5176" s="91" t="s">
        <v>11929</v>
      </c>
      <c r="G5176" s="91" t="n">
        <v>5000</v>
      </c>
      <c r="H5176" s="91"/>
      <c r="I5176" s="91"/>
      <c r="J5176" s="91"/>
      <c r="K5176" s="91"/>
      <c r="L5176" s="91"/>
      <c r="M5176" s="19" t="s">
        <v>16376</v>
      </c>
      <c r="N5176" s="242" t="n">
        <v>43449</v>
      </c>
      <c r="O5176" s="207" t="s">
        <v>3963</v>
      </c>
      <c r="P5176" s="91" t="n">
        <v>1</v>
      </c>
      <c r="Q5176" s="15" t="s">
        <v>45</v>
      </c>
    </row>
    <row r="5177" customFormat="false" ht="14.9" hidden="false" customHeight="false" outlineLevel="0" collapsed="false">
      <c r="A5177" s="91" t="s">
        <v>16377</v>
      </c>
      <c r="B5177" s="91" t="s">
        <v>16377</v>
      </c>
      <c r="C5177" s="91" t="s">
        <v>16377</v>
      </c>
      <c r="D5177" s="91" t="s">
        <v>16377</v>
      </c>
      <c r="E5177" s="91" t="s">
        <v>16377</v>
      </c>
      <c r="F5177" s="91" t="s">
        <v>16377</v>
      </c>
      <c r="G5177" s="91"/>
      <c r="H5177" s="91" t="n">
        <v>9768.67</v>
      </c>
      <c r="I5177" s="91"/>
      <c r="J5177" s="91"/>
      <c r="K5177" s="91"/>
      <c r="L5177" s="91"/>
      <c r="M5177" s="91"/>
      <c r="N5177" s="91"/>
      <c r="O5177" s="282" t="s">
        <v>16377</v>
      </c>
      <c r="P5177" s="91" t="n">
        <v>1</v>
      </c>
      <c r="Q5177" s="15" t="s">
        <v>45</v>
      </c>
    </row>
    <row r="5178" customFormat="false" ht="14.9" hidden="false" customHeight="false" outlineLevel="0" collapsed="false">
      <c r="A5178" s="91" t="s">
        <v>16378</v>
      </c>
      <c r="B5178" s="91" t="s">
        <v>16378</v>
      </c>
      <c r="C5178" s="91" t="s">
        <v>16378</v>
      </c>
      <c r="D5178" s="91" t="s">
        <v>16378</v>
      </c>
      <c r="E5178" s="91" t="s">
        <v>16378</v>
      </c>
      <c r="F5178" s="91" t="s">
        <v>16378</v>
      </c>
      <c r="G5178" s="91"/>
      <c r="H5178" s="91" t="n">
        <v>15811.11</v>
      </c>
      <c r="I5178" s="91"/>
      <c r="J5178" s="91"/>
      <c r="K5178" s="91"/>
      <c r="L5178" s="91"/>
      <c r="M5178" s="91"/>
      <c r="N5178" s="91"/>
      <c r="O5178" s="282" t="s">
        <v>16378</v>
      </c>
      <c r="P5178" s="91" t="n">
        <v>1</v>
      </c>
      <c r="Q5178" s="15" t="s">
        <v>45</v>
      </c>
    </row>
    <row r="5179" customFormat="false" ht="28.35" hidden="false" customHeight="false" outlineLevel="0" collapsed="false">
      <c r="A5179" s="262" t="s">
        <v>2660</v>
      </c>
      <c r="B5179" s="242" t="n">
        <v>43385</v>
      </c>
      <c r="C5179" s="91" t="s">
        <v>16379</v>
      </c>
      <c r="D5179" s="242" t="n">
        <v>43385</v>
      </c>
      <c r="E5179" s="91" t="s">
        <v>16380</v>
      </c>
      <c r="F5179" s="91" t="s">
        <v>16381</v>
      </c>
      <c r="G5179" s="91"/>
      <c r="H5179" s="91"/>
      <c r="I5179" s="91"/>
      <c r="J5179" s="91"/>
      <c r="K5179" s="91" t="n">
        <v>3300</v>
      </c>
      <c r="L5179" s="91"/>
      <c r="M5179" s="19" t="s">
        <v>16382</v>
      </c>
      <c r="N5179" s="242" t="n">
        <v>43450</v>
      </c>
      <c r="O5179" s="207" t="s">
        <v>3963</v>
      </c>
      <c r="P5179" s="91" t="n">
        <v>1</v>
      </c>
      <c r="Q5179" s="15" t="s">
        <v>45</v>
      </c>
    </row>
    <row r="5180" customFormat="false" ht="44.75" hidden="false" customHeight="false" outlineLevel="0" collapsed="false">
      <c r="A5180" s="262" t="s">
        <v>2269</v>
      </c>
      <c r="B5180" s="91" t="s">
        <v>10018</v>
      </c>
      <c r="C5180" s="91" t="s">
        <v>16383</v>
      </c>
      <c r="D5180" s="91" t="s">
        <v>53</v>
      </c>
      <c r="E5180" s="91" t="s">
        <v>16384</v>
      </c>
      <c r="F5180" s="91" t="s">
        <v>16385</v>
      </c>
      <c r="G5180" s="91"/>
      <c r="H5180" s="91" t="n">
        <v>5000</v>
      </c>
      <c r="I5180" s="91"/>
      <c r="J5180" s="91"/>
      <c r="K5180" s="91"/>
      <c r="L5180" s="91"/>
      <c r="M5180" s="91" t="s">
        <v>16386</v>
      </c>
      <c r="N5180" s="91"/>
      <c r="O5180" s="161" t="s">
        <v>16387</v>
      </c>
      <c r="P5180" s="91" t="n">
        <v>1</v>
      </c>
      <c r="Q5180" s="15" t="s">
        <v>45</v>
      </c>
    </row>
    <row r="5181" customFormat="false" ht="95.5" hidden="false" customHeight="false" outlineLevel="0" collapsed="false">
      <c r="A5181" s="429" t="s">
        <v>1761</v>
      </c>
      <c r="B5181" s="91" t="s">
        <v>154</v>
      </c>
      <c r="C5181" s="91" t="s">
        <v>16388</v>
      </c>
      <c r="D5181" s="91" t="s">
        <v>53</v>
      </c>
      <c r="E5181" s="91" t="s">
        <v>16389</v>
      </c>
      <c r="F5181" s="91" t="s">
        <v>16390</v>
      </c>
      <c r="G5181" s="91" t="n">
        <v>4000</v>
      </c>
      <c r="H5181" s="91"/>
      <c r="I5181" s="91"/>
      <c r="J5181" s="91"/>
      <c r="K5181" s="91"/>
      <c r="L5181" s="91"/>
      <c r="M5181" s="91" t="s">
        <v>16391</v>
      </c>
      <c r="N5181" s="242" t="n">
        <v>43446</v>
      </c>
      <c r="O5181" s="207" t="s">
        <v>3963</v>
      </c>
      <c r="P5181" s="91" t="n">
        <v>1</v>
      </c>
      <c r="Q5181" s="15" t="s">
        <v>45</v>
      </c>
    </row>
    <row r="5182" customFormat="false" ht="99.95" hidden="false" customHeight="false" outlineLevel="0" collapsed="false">
      <c r="A5182" s="429" t="s">
        <v>1765</v>
      </c>
      <c r="B5182" s="91" t="s">
        <v>227</v>
      </c>
      <c r="C5182" s="91" t="s">
        <v>16392</v>
      </c>
      <c r="D5182" s="91" t="s">
        <v>53</v>
      </c>
      <c r="E5182" s="91" t="s">
        <v>16393</v>
      </c>
      <c r="F5182" s="91" t="s">
        <v>3584</v>
      </c>
      <c r="G5182" s="91"/>
      <c r="H5182" s="91"/>
      <c r="I5182" s="91"/>
      <c r="J5182" s="91"/>
      <c r="K5182" s="91"/>
      <c r="L5182" s="91"/>
      <c r="M5182" s="91"/>
      <c r="N5182" s="91"/>
      <c r="O5182" s="426" t="s">
        <v>16394</v>
      </c>
      <c r="P5182" s="91" t="n">
        <v>1</v>
      </c>
      <c r="Q5182" s="15" t="s">
        <v>45</v>
      </c>
    </row>
    <row r="5183" customFormat="false" ht="14.9" hidden="false" customHeight="false" outlineLevel="0" collapsed="false">
      <c r="A5183" s="91" t="s">
        <v>16395</v>
      </c>
      <c r="B5183" s="91" t="s">
        <v>16395</v>
      </c>
      <c r="C5183" s="91" t="s">
        <v>16395</v>
      </c>
      <c r="D5183" s="91" t="s">
        <v>16395</v>
      </c>
      <c r="E5183" s="91" t="s">
        <v>16395</v>
      </c>
      <c r="F5183" s="91"/>
      <c r="G5183" s="91"/>
      <c r="H5183" s="91" t="n">
        <v>56624.6</v>
      </c>
      <c r="I5183" s="91"/>
      <c r="J5183" s="91"/>
      <c r="K5183" s="91"/>
      <c r="L5183" s="91"/>
      <c r="M5183" s="91"/>
      <c r="N5183" s="91"/>
      <c r="O5183" s="282" t="s">
        <v>16395</v>
      </c>
      <c r="P5183" s="91" t="n">
        <v>1</v>
      </c>
      <c r="Q5183" s="15" t="s">
        <v>45</v>
      </c>
    </row>
    <row r="5184" customFormat="false" ht="34.3" hidden="false" customHeight="false" outlineLevel="0" collapsed="false">
      <c r="A5184" s="429" t="s">
        <v>4300</v>
      </c>
      <c r="B5184" s="91" t="s">
        <v>15836</v>
      </c>
      <c r="C5184" s="91" t="s">
        <v>16396</v>
      </c>
      <c r="D5184" s="91" t="s">
        <v>11567</v>
      </c>
      <c r="E5184" s="91" t="s">
        <v>16397</v>
      </c>
      <c r="F5184" s="91" t="s">
        <v>16398</v>
      </c>
      <c r="G5184" s="91"/>
      <c r="H5184" s="91" t="n">
        <v>5950</v>
      </c>
      <c r="I5184" s="91"/>
      <c r="J5184" s="91"/>
      <c r="K5184" s="91"/>
      <c r="L5184" s="91"/>
      <c r="M5184" s="91" t="s">
        <v>16399</v>
      </c>
      <c r="N5184" s="242" t="n">
        <v>43451</v>
      </c>
      <c r="O5184" s="811" t="s">
        <v>16400</v>
      </c>
      <c r="P5184" s="91" t="n">
        <v>1</v>
      </c>
      <c r="Q5184" s="15" t="s">
        <v>45</v>
      </c>
    </row>
    <row r="5185" customFormat="false" ht="41.75" hidden="false" customHeight="false" outlineLevel="0" collapsed="false">
      <c r="A5185" s="429" t="s">
        <v>4304</v>
      </c>
      <c r="B5185" s="91" t="s">
        <v>708</v>
      </c>
      <c r="C5185" s="91" t="s">
        <v>16401</v>
      </c>
      <c r="D5185" s="91" t="s">
        <v>68</v>
      </c>
      <c r="E5185" s="91" t="s">
        <v>16402</v>
      </c>
      <c r="F5185" s="91" t="s">
        <v>16403</v>
      </c>
      <c r="G5185" s="91"/>
      <c r="H5185" s="91" t="n">
        <v>35000</v>
      </c>
      <c r="I5185" s="91"/>
      <c r="J5185" s="91"/>
      <c r="K5185" s="91"/>
      <c r="L5185" s="91"/>
      <c r="M5185" s="19" t="s">
        <v>16404</v>
      </c>
      <c r="N5185" s="242" t="n">
        <v>43448</v>
      </c>
      <c r="O5185" s="207" t="s">
        <v>11950</v>
      </c>
      <c r="P5185" s="91" t="n">
        <v>1</v>
      </c>
      <c r="Q5185" s="15" t="s">
        <v>45</v>
      </c>
    </row>
    <row r="5186" customFormat="false" ht="20.1" hidden="false" customHeight="false" outlineLevel="0" collapsed="false">
      <c r="A5186" s="429" t="s">
        <v>4309</v>
      </c>
      <c r="B5186" s="242" t="n">
        <v>43387</v>
      </c>
      <c r="C5186" s="91" t="s">
        <v>16405</v>
      </c>
      <c r="D5186" s="91" t="s">
        <v>53</v>
      </c>
      <c r="E5186" s="91" t="s">
        <v>16406</v>
      </c>
      <c r="F5186" s="91"/>
      <c r="G5186" s="91"/>
      <c r="H5186" s="91"/>
      <c r="I5186" s="91"/>
      <c r="J5186" s="91"/>
      <c r="K5186" s="91"/>
      <c r="L5186" s="91"/>
      <c r="M5186" s="91"/>
      <c r="N5186" s="91"/>
      <c r="O5186" s="905" t="s">
        <v>16407</v>
      </c>
      <c r="P5186" s="91" t="n">
        <v>1</v>
      </c>
      <c r="Q5186" s="15" t="s">
        <v>45</v>
      </c>
    </row>
    <row r="5187" customFormat="false" ht="34.3" hidden="false" customHeight="false" outlineLevel="0" collapsed="false">
      <c r="A5187" s="429" t="s">
        <v>1781</v>
      </c>
      <c r="B5187" s="91" t="s">
        <v>162</v>
      </c>
      <c r="C5187" s="153" t="s">
        <v>16408</v>
      </c>
      <c r="D5187" s="91" t="s">
        <v>11567</v>
      </c>
      <c r="E5187" s="91" t="s">
        <v>16409</v>
      </c>
      <c r="F5187" s="91"/>
      <c r="G5187" s="91"/>
      <c r="H5187" s="91" t="n">
        <v>14795.68</v>
      </c>
      <c r="I5187" s="91"/>
      <c r="J5187" s="91"/>
      <c r="K5187" s="91"/>
      <c r="L5187" s="91"/>
      <c r="M5187" s="19" t="s">
        <v>16337</v>
      </c>
      <c r="N5187" s="91"/>
      <c r="O5187" s="414" t="s">
        <v>16410</v>
      </c>
      <c r="P5187" s="91" t="n">
        <v>1</v>
      </c>
      <c r="Q5187" s="15" t="s">
        <v>45</v>
      </c>
    </row>
    <row r="5188" customFormat="false" ht="38.8" hidden="false" customHeight="false" outlineLevel="0" collapsed="false">
      <c r="A5188" s="429" t="s">
        <v>1914</v>
      </c>
      <c r="B5188" s="91" t="s">
        <v>895</v>
      </c>
      <c r="C5188" s="451" t="s">
        <v>16411</v>
      </c>
      <c r="D5188" s="91" t="s">
        <v>53</v>
      </c>
      <c r="E5188" s="91" t="s">
        <v>16412</v>
      </c>
      <c r="F5188" s="91" t="s">
        <v>16385</v>
      </c>
      <c r="G5188" s="91"/>
      <c r="H5188" s="91"/>
      <c r="I5188" s="91"/>
      <c r="J5188" s="91"/>
      <c r="K5188" s="91"/>
      <c r="L5188" s="91"/>
      <c r="M5188" s="91"/>
      <c r="N5188" s="91"/>
      <c r="O5188" s="649" t="s">
        <v>16413</v>
      </c>
      <c r="P5188" s="91" t="n">
        <v>1</v>
      </c>
      <c r="Q5188" s="15" t="s">
        <v>45</v>
      </c>
    </row>
    <row r="5189" customFormat="false" ht="55.2" hidden="false" customHeight="false" outlineLevel="0" collapsed="false">
      <c r="A5189" s="429" t="s">
        <v>1917</v>
      </c>
      <c r="B5189" s="91" t="s">
        <v>2405</v>
      </c>
      <c r="C5189" s="91" t="s">
        <v>16241</v>
      </c>
      <c r="D5189" s="91" t="s">
        <v>11567</v>
      </c>
      <c r="E5189" s="91" t="s">
        <v>16414</v>
      </c>
      <c r="F5189" s="91" t="s">
        <v>16415</v>
      </c>
      <c r="G5189" s="91" t="n">
        <v>4500</v>
      </c>
      <c r="H5189" s="91"/>
      <c r="I5189" s="91"/>
      <c r="J5189" s="91"/>
      <c r="K5189" s="91"/>
      <c r="L5189" s="91"/>
      <c r="M5189" s="19" t="s">
        <v>16416</v>
      </c>
      <c r="N5189" s="242" t="n">
        <v>43455</v>
      </c>
      <c r="O5189" s="414" t="s">
        <v>16417</v>
      </c>
      <c r="P5189" s="91" t="n">
        <v>1</v>
      </c>
      <c r="Q5189" s="15" t="s">
        <v>45</v>
      </c>
    </row>
    <row r="5190" customFormat="false" ht="79.85" hidden="false" customHeight="false" outlineLevel="0" collapsed="false">
      <c r="A5190" s="3" t="s">
        <v>34</v>
      </c>
      <c r="B5190" s="59" t="s">
        <v>1</v>
      </c>
      <c r="C5190" s="4" t="s">
        <v>35</v>
      </c>
      <c r="D5190" s="4" t="s">
        <v>3</v>
      </c>
      <c r="E5190" s="4" t="s">
        <v>1021</v>
      </c>
      <c r="F5190" s="5" t="s">
        <v>10096</v>
      </c>
      <c r="G5190" s="4" t="s">
        <v>38</v>
      </c>
      <c r="H5190" s="6" t="s">
        <v>39</v>
      </c>
      <c r="I5190" s="6"/>
      <c r="J5190" s="6"/>
      <c r="K5190" s="6" t="s">
        <v>40</v>
      </c>
      <c r="L5190" s="6"/>
      <c r="M5190" s="6" t="s">
        <v>41</v>
      </c>
      <c r="N5190" s="6" t="s">
        <v>42</v>
      </c>
      <c r="O5190" s="370" t="s">
        <v>43</v>
      </c>
      <c r="P5190" s="196"/>
      <c r="Q5190" s="15" t="s">
        <v>45</v>
      </c>
    </row>
    <row r="5191" customFormat="false" ht="15" hidden="false" customHeight="false" outlineLevel="0" collapsed="false">
      <c r="A5191" s="60" t="n">
        <v>43447</v>
      </c>
      <c r="B5191" s="374" t="s">
        <v>349</v>
      </c>
      <c r="C5191" s="62"/>
      <c r="D5191" s="62"/>
      <c r="E5191" s="63"/>
      <c r="F5191" s="911" t="n">
        <f aca="false">G5191+H5191+K5191</f>
        <v>160976.77</v>
      </c>
      <c r="G5191" s="912" t="n">
        <f aca="false">SUM(G5192:G5228)</f>
        <v>18650</v>
      </c>
      <c r="H5191" s="913" t="n">
        <f aca="false">SUM(H5192:H5228)</f>
        <v>123526.77</v>
      </c>
      <c r="I5191" s="912"/>
      <c r="J5191" s="912"/>
      <c r="K5191" s="912" t="n">
        <f aca="false">SUM(K5192:K5228)</f>
        <v>18800</v>
      </c>
      <c r="L5191" s="912"/>
      <c r="M5191" s="281"/>
      <c r="N5191" s="281"/>
      <c r="O5191" s="594"/>
      <c r="P5191" s="912" t="n">
        <f aca="false">SUM(P5192:P27138)</f>
        <v>1616</v>
      </c>
      <c r="Q5191" s="15" t="s">
        <v>45</v>
      </c>
    </row>
    <row r="5192" customFormat="false" ht="14.9" hidden="false" customHeight="false" outlineLevel="0" collapsed="false">
      <c r="A5192" s="429" t="s">
        <v>1810</v>
      </c>
      <c r="B5192" s="91" t="n">
        <v>9.36</v>
      </c>
      <c r="C5192" s="91" t="n">
        <v>74992439127</v>
      </c>
      <c r="D5192" s="91" t="s">
        <v>8766</v>
      </c>
      <c r="E5192" s="91" t="s">
        <v>16418</v>
      </c>
      <c r="F5192" s="91" t="s">
        <v>16419</v>
      </c>
      <c r="G5192" s="91" t="s">
        <v>16420</v>
      </c>
      <c r="H5192" s="91"/>
      <c r="I5192" s="91"/>
      <c r="J5192" s="91"/>
      <c r="K5192" s="91"/>
      <c r="L5192" s="91"/>
      <c r="M5192" s="91"/>
      <c r="N5192" s="91"/>
      <c r="O5192" s="451" t="s">
        <v>16421</v>
      </c>
      <c r="P5192" s="91" t="n">
        <v>1</v>
      </c>
      <c r="Q5192" s="15" t="s">
        <v>45</v>
      </c>
    </row>
    <row r="5193" customFormat="false" ht="82.05" hidden="false" customHeight="false" outlineLevel="0" collapsed="false">
      <c r="A5193" s="429" t="s">
        <v>1814</v>
      </c>
      <c r="B5193" s="91" t="s">
        <v>11426</v>
      </c>
      <c r="C5193" s="91" t="s">
        <v>16422</v>
      </c>
      <c r="D5193" s="91" t="s">
        <v>11567</v>
      </c>
      <c r="E5193" s="91" t="s">
        <v>16423</v>
      </c>
      <c r="F5193" s="91" t="s">
        <v>16424</v>
      </c>
      <c r="G5193" s="91" t="n">
        <v>2100</v>
      </c>
      <c r="H5193" s="91"/>
      <c r="I5193" s="91"/>
      <c r="J5193" s="91"/>
      <c r="K5193" s="91"/>
      <c r="L5193" s="91"/>
      <c r="M5193" s="91" t="s">
        <v>16425</v>
      </c>
      <c r="N5193" s="242" t="n">
        <v>43447</v>
      </c>
      <c r="O5193" s="207" t="s">
        <v>3963</v>
      </c>
      <c r="P5193" s="91" t="n">
        <v>1</v>
      </c>
      <c r="Q5193" s="15" t="s">
        <v>45</v>
      </c>
    </row>
    <row r="5194" customFormat="false" ht="82.05" hidden="false" customHeight="false" outlineLevel="0" collapsed="false">
      <c r="A5194" s="262" t="s">
        <v>2629</v>
      </c>
      <c r="B5194" s="91" t="s">
        <v>5393</v>
      </c>
      <c r="C5194" s="451" t="s">
        <v>16426</v>
      </c>
      <c r="D5194" s="91" t="s">
        <v>53</v>
      </c>
      <c r="E5194" s="91" t="s">
        <v>16427</v>
      </c>
      <c r="F5194" s="91" t="s">
        <v>16428</v>
      </c>
      <c r="G5194" s="91"/>
      <c r="H5194" s="91"/>
      <c r="I5194" s="91"/>
      <c r="J5194" s="91"/>
      <c r="K5194" s="91" t="n">
        <v>5650</v>
      </c>
      <c r="L5194" s="91"/>
      <c r="M5194" s="91" t="s">
        <v>16429</v>
      </c>
      <c r="N5194" s="242" t="n">
        <v>43449</v>
      </c>
      <c r="O5194" s="207" t="s">
        <v>3963</v>
      </c>
      <c r="P5194" s="91" t="n">
        <v>1</v>
      </c>
      <c r="Q5194" s="15" t="s">
        <v>45</v>
      </c>
    </row>
    <row r="5195" customFormat="false" ht="34.3" hidden="false" customHeight="false" outlineLevel="0" collapsed="false">
      <c r="A5195" s="429" t="s">
        <v>1673</v>
      </c>
      <c r="B5195" s="91" t="s">
        <v>869</v>
      </c>
      <c r="C5195" s="91" t="s">
        <v>16430</v>
      </c>
      <c r="D5195" s="91" t="s">
        <v>476</v>
      </c>
      <c r="E5195" s="91" t="s">
        <v>16431</v>
      </c>
      <c r="F5195" s="91" t="s">
        <v>16432</v>
      </c>
      <c r="G5195" s="91" t="s">
        <v>1310</v>
      </c>
      <c r="H5195" s="91"/>
      <c r="I5195" s="91"/>
      <c r="J5195" s="91"/>
      <c r="K5195" s="91"/>
      <c r="L5195" s="91"/>
      <c r="M5195" s="91"/>
      <c r="N5195" s="91"/>
      <c r="O5195" s="460" t="s">
        <v>16433</v>
      </c>
      <c r="P5195" s="91" t="n">
        <v>1</v>
      </c>
      <c r="Q5195" s="15" t="s">
        <v>45</v>
      </c>
    </row>
    <row r="5196" customFormat="false" ht="68.65" hidden="false" customHeight="false" outlineLevel="0" collapsed="false">
      <c r="A5196" s="429" t="s">
        <v>1678</v>
      </c>
      <c r="B5196" s="91" t="s">
        <v>869</v>
      </c>
      <c r="C5196" s="91" t="s">
        <v>16434</v>
      </c>
      <c r="D5196" s="91" t="s">
        <v>53</v>
      </c>
      <c r="E5196" s="91" t="s">
        <v>16435</v>
      </c>
      <c r="F5196" s="91" t="s">
        <v>12429</v>
      </c>
      <c r="G5196" s="91" t="n">
        <v>2700</v>
      </c>
      <c r="H5196" s="91"/>
      <c r="I5196" s="91"/>
      <c r="J5196" s="91"/>
      <c r="K5196" s="91"/>
      <c r="L5196" s="91"/>
      <c r="M5196" s="91" t="s">
        <v>16436</v>
      </c>
      <c r="N5196" s="242" t="n">
        <v>43448</v>
      </c>
      <c r="O5196" s="207" t="s">
        <v>3963</v>
      </c>
      <c r="P5196" s="91" t="n">
        <v>1</v>
      </c>
      <c r="Q5196" s="15" t="s">
        <v>45</v>
      </c>
    </row>
    <row r="5197" customFormat="false" ht="28.35" hidden="false" customHeight="false" outlineLevel="0" collapsed="false">
      <c r="A5197" s="91" t="s">
        <v>16437</v>
      </c>
      <c r="B5197" s="91" t="s">
        <v>16437</v>
      </c>
      <c r="C5197" s="91" t="s">
        <v>16437</v>
      </c>
      <c r="D5197" s="91" t="s">
        <v>53</v>
      </c>
      <c r="E5197" s="91" t="s">
        <v>16437</v>
      </c>
      <c r="F5197" s="91" t="s">
        <v>16437</v>
      </c>
      <c r="G5197" s="91"/>
      <c r="H5197" s="91" t="n">
        <v>10000</v>
      </c>
      <c r="I5197" s="91"/>
      <c r="J5197" s="91"/>
      <c r="K5197" s="91"/>
      <c r="L5197" s="91"/>
      <c r="M5197" s="91" t="s">
        <v>16438</v>
      </c>
      <c r="N5197" s="242" t="n">
        <v>43448</v>
      </c>
      <c r="O5197" s="928" t="s">
        <v>16437</v>
      </c>
      <c r="P5197" s="91" t="n">
        <v>1</v>
      </c>
      <c r="Q5197" s="15" t="s">
        <v>45</v>
      </c>
    </row>
    <row r="5198" customFormat="false" ht="122.35" hidden="false" customHeight="false" outlineLevel="0" collapsed="false">
      <c r="A5198" s="262" t="s">
        <v>2645</v>
      </c>
      <c r="B5198" s="91" t="s">
        <v>4498</v>
      </c>
      <c r="C5198" s="471" t="s">
        <v>16439</v>
      </c>
      <c r="D5198" s="91" t="s">
        <v>53</v>
      </c>
      <c r="E5198" s="91" t="s">
        <v>16440</v>
      </c>
      <c r="F5198" s="91" t="s">
        <v>16441</v>
      </c>
      <c r="G5198" s="91"/>
      <c r="H5198" s="91"/>
      <c r="I5198" s="91"/>
      <c r="J5198" s="91"/>
      <c r="K5198" s="91" t="n">
        <v>3100</v>
      </c>
      <c r="L5198" s="91"/>
      <c r="M5198" s="91" t="s">
        <v>16442</v>
      </c>
      <c r="N5198" s="242" t="n">
        <v>43449</v>
      </c>
      <c r="O5198" s="207" t="s">
        <v>3963</v>
      </c>
      <c r="P5198" s="91" t="n">
        <v>1</v>
      </c>
      <c r="Q5198" s="15" t="s">
        <v>45</v>
      </c>
    </row>
    <row r="5199" customFormat="false" ht="67.15" hidden="false" customHeight="false" outlineLevel="0" collapsed="false">
      <c r="A5199" s="429" t="s">
        <v>1833</v>
      </c>
      <c r="B5199" s="242" t="n">
        <v>43414</v>
      </c>
      <c r="C5199" s="137" t="s">
        <v>16443</v>
      </c>
      <c r="D5199" s="91" t="s">
        <v>476</v>
      </c>
      <c r="E5199" s="91" t="s">
        <v>16444</v>
      </c>
      <c r="F5199" s="91" t="s">
        <v>16445</v>
      </c>
      <c r="G5199" s="24" t="s">
        <v>506</v>
      </c>
      <c r="H5199" s="91"/>
      <c r="I5199" s="91"/>
      <c r="J5199" s="91"/>
      <c r="K5199" s="91"/>
      <c r="L5199" s="91"/>
      <c r="M5199" s="91"/>
      <c r="N5199" s="91"/>
      <c r="O5199" s="460" t="s">
        <v>16446</v>
      </c>
      <c r="P5199" s="91" t="n">
        <v>1</v>
      </c>
      <c r="Q5199" s="15" t="s">
        <v>45</v>
      </c>
    </row>
    <row r="5200" customFormat="false" ht="17.9" hidden="false" customHeight="false" outlineLevel="0" collapsed="false">
      <c r="A5200" s="262" t="s">
        <v>2255</v>
      </c>
      <c r="B5200" s="91" t="s">
        <v>16447</v>
      </c>
      <c r="C5200" s="137" t="s">
        <v>16448</v>
      </c>
      <c r="D5200" s="91" t="s">
        <v>11567</v>
      </c>
      <c r="E5200" s="91" t="s">
        <v>16444</v>
      </c>
      <c r="F5200" s="91"/>
      <c r="G5200" s="91" t="s">
        <v>501</v>
      </c>
      <c r="H5200" s="91"/>
      <c r="I5200" s="91"/>
      <c r="J5200" s="91"/>
      <c r="K5200" s="91"/>
      <c r="L5200" s="91"/>
      <c r="M5200" s="91"/>
      <c r="N5200" s="91"/>
      <c r="O5200" s="426" t="s">
        <v>16449</v>
      </c>
      <c r="P5200" s="91" t="n">
        <v>1</v>
      </c>
      <c r="Q5200" s="15" t="s">
        <v>45</v>
      </c>
    </row>
    <row r="5201" customFormat="false" ht="34.3" hidden="false" customHeight="false" outlineLevel="0" collapsed="false">
      <c r="A5201" s="262" t="s">
        <v>2259</v>
      </c>
      <c r="B5201" s="91" t="s">
        <v>5618</v>
      </c>
      <c r="C5201" s="91" t="s">
        <v>16450</v>
      </c>
      <c r="D5201" s="91" t="s">
        <v>11567</v>
      </c>
      <c r="E5201" s="91" t="s">
        <v>16451</v>
      </c>
      <c r="F5201" s="91" t="s">
        <v>16452</v>
      </c>
      <c r="G5201" s="91" t="s">
        <v>949</v>
      </c>
      <c r="H5201" s="91"/>
      <c r="I5201" s="91"/>
      <c r="J5201" s="91"/>
      <c r="K5201" s="91"/>
      <c r="L5201" s="91"/>
      <c r="M5201" s="91"/>
      <c r="N5201" s="91"/>
      <c r="O5201" s="426" t="s">
        <v>16453</v>
      </c>
      <c r="P5201" s="91" t="n">
        <v>1</v>
      </c>
      <c r="Q5201" s="15" t="s">
        <v>45</v>
      </c>
    </row>
    <row r="5202" customFormat="false" ht="23.1" hidden="false" customHeight="false" outlineLevel="0" collapsed="false">
      <c r="A5202" s="262" t="s">
        <v>2660</v>
      </c>
      <c r="B5202" s="91" t="s">
        <v>15809</v>
      </c>
      <c r="C5202" s="91" t="s">
        <v>16454</v>
      </c>
      <c r="D5202" s="91" t="s">
        <v>11567</v>
      </c>
      <c r="E5202" s="91" t="s">
        <v>16455</v>
      </c>
      <c r="F5202" s="91" t="s">
        <v>937</v>
      </c>
      <c r="G5202" s="91"/>
      <c r="H5202" s="91"/>
      <c r="I5202" s="91"/>
      <c r="J5202" s="91"/>
      <c r="K5202" s="91" t="n">
        <v>4000</v>
      </c>
      <c r="L5202" s="91"/>
      <c r="M5202" s="19" t="s">
        <v>16456</v>
      </c>
      <c r="N5202" s="242" t="n">
        <v>43448</v>
      </c>
      <c r="O5202" s="207" t="s">
        <v>3963</v>
      </c>
      <c r="P5202" s="91" t="n">
        <v>1</v>
      </c>
      <c r="Q5202" s="15" t="s">
        <v>45</v>
      </c>
    </row>
    <row r="5203" customFormat="false" ht="95.5" hidden="false" customHeight="false" outlineLevel="0" collapsed="false">
      <c r="A5203" s="429" t="s">
        <v>1758</v>
      </c>
      <c r="B5203" s="91" t="s">
        <v>457</v>
      </c>
      <c r="C5203" s="91" t="s">
        <v>16457</v>
      </c>
      <c r="D5203" s="91" t="s">
        <v>53</v>
      </c>
      <c r="E5203" s="91" t="s">
        <v>16458</v>
      </c>
      <c r="F5203" s="91" t="s">
        <v>16459</v>
      </c>
      <c r="G5203" s="91" t="n">
        <v>2850</v>
      </c>
      <c r="H5203" s="91"/>
      <c r="I5203" s="91"/>
      <c r="J5203" s="91"/>
      <c r="K5203" s="91"/>
      <c r="L5203" s="91"/>
      <c r="M5203" s="91" t="s">
        <v>16460</v>
      </c>
      <c r="N5203" s="242" t="n">
        <v>43450</v>
      </c>
      <c r="O5203" s="207" t="s">
        <v>16461</v>
      </c>
      <c r="P5203" s="91" t="n">
        <v>1</v>
      </c>
      <c r="Q5203" s="15" t="s">
        <v>45</v>
      </c>
    </row>
    <row r="5204" customFormat="false" ht="17.35" hidden="false" customHeight="false" outlineLevel="0" collapsed="false">
      <c r="A5204" s="262" t="s">
        <v>2668</v>
      </c>
      <c r="B5204" s="91" t="s">
        <v>556</v>
      </c>
      <c r="C5204" s="451" t="s">
        <v>16462</v>
      </c>
      <c r="D5204" s="91" t="s">
        <v>53</v>
      </c>
      <c r="E5204" s="91" t="s">
        <v>15735</v>
      </c>
      <c r="F5204" s="91" t="s">
        <v>15735</v>
      </c>
      <c r="G5204" s="91"/>
      <c r="H5204" s="91"/>
      <c r="I5204" s="91"/>
      <c r="J5204" s="91"/>
      <c r="K5204" s="91"/>
      <c r="L5204" s="91"/>
      <c r="M5204" s="91"/>
      <c r="N5204" s="91"/>
      <c r="O5204" s="370" t="s">
        <v>16463</v>
      </c>
      <c r="P5204" s="91" t="n">
        <v>1</v>
      </c>
      <c r="Q5204" s="15" t="s">
        <v>45</v>
      </c>
    </row>
    <row r="5205" customFormat="false" ht="109.7" hidden="false" customHeight="false" outlineLevel="0" collapsed="false">
      <c r="A5205" s="429" t="s">
        <v>1765</v>
      </c>
      <c r="B5205" s="99" t="n">
        <v>43354</v>
      </c>
      <c r="C5205" s="91" t="s">
        <v>16464</v>
      </c>
      <c r="D5205" s="91" t="s">
        <v>11567</v>
      </c>
      <c r="E5205" s="91" t="s">
        <v>16465</v>
      </c>
      <c r="F5205" s="91" t="s">
        <v>16466</v>
      </c>
      <c r="G5205" s="91"/>
      <c r="H5205" s="91" t="n">
        <v>5100</v>
      </c>
      <c r="I5205" s="91"/>
      <c r="J5205" s="91"/>
      <c r="K5205" s="91"/>
      <c r="L5205" s="91"/>
      <c r="M5205" s="178" t="s">
        <v>14216</v>
      </c>
      <c r="N5205" s="242" t="n">
        <v>43449</v>
      </c>
      <c r="O5205" s="207" t="s">
        <v>16467</v>
      </c>
      <c r="P5205" s="91" t="n">
        <v>1</v>
      </c>
      <c r="Q5205" s="15" t="s">
        <v>45</v>
      </c>
    </row>
    <row r="5206" customFormat="false" ht="41.75" hidden="false" customHeight="false" outlineLevel="0" collapsed="false">
      <c r="A5206" s="262" t="s">
        <v>2282</v>
      </c>
      <c r="B5206" s="91" t="s">
        <v>214</v>
      </c>
      <c r="C5206" s="91" t="s">
        <v>16468</v>
      </c>
      <c r="D5206" s="91" t="s">
        <v>53</v>
      </c>
      <c r="E5206" s="91" t="s">
        <v>16469</v>
      </c>
      <c r="F5206" s="91" t="s">
        <v>16470</v>
      </c>
      <c r="G5206" s="91"/>
      <c r="H5206" s="24" t="s">
        <v>1001</v>
      </c>
      <c r="I5206" s="100"/>
      <c r="J5206" s="100"/>
      <c r="K5206" s="91"/>
      <c r="L5206" s="91"/>
      <c r="M5206" s="91"/>
      <c r="N5206" s="91"/>
      <c r="O5206" s="929" t="s">
        <v>11950</v>
      </c>
      <c r="P5206" s="91" t="n">
        <v>1</v>
      </c>
      <c r="Q5206" s="15" t="s">
        <v>45</v>
      </c>
    </row>
    <row r="5207" customFormat="false" ht="28.35" hidden="false" customHeight="false" outlineLevel="0" collapsed="false">
      <c r="A5207" s="262" t="s">
        <v>2285</v>
      </c>
      <c r="B5207" s="91" t="s">
        <v>1875</v>
      </c>
      <c r="C5207" s="91" t="s">
        <v>16471</v>
      </c>
      <c r="D5207" s="91" t="s">
        <v>11567</v>
      </c>
      <c r="E5207" s="91" t="s">
        <v>16472</v>
      </c>
      <c r="F5207" s="91" t="s">
        <v>16473</v>
      </c>
      <c r="G5207" s="91"/>
      <c r="H5207" s="91" t="s">
        <v>1173</v>
      </c>
      <c r="I5207" s="91"/>
      <c r="J5207" s="91"/>
      <c r="K5207" s="91"/>
      <c r="L5207" s="91"/>
      <c r="M5207" s="91"/>
      <c r="N5207" s="91"/>
      <c r="O5207" s="426" t="s">
        <v>16474</v>
      </c>
      <c r="P5207" s="91" t="n">
        <v>1</v>
      </c>
      <c r="Q5207" s="15" t="s">
        <v>45</v>
      </c>
    </row>
    <row r="5208" customFormat="false" ht="32.8" hidden="false" customHeight="false" outlineLevel="0" collapsed="false">
      <c r="A5208" s="429" t="s">
        <v>4309</v>
      </c>
      <c r="B5208" s="91" t="s">
        <v>10647</v>
      </c>
      <c r="C5208" s="91" t="n">
        <v>74954524556</v>
      </c>
      <c r="D5208" s="91" t="s">
        <v>53</v>
      </c>
      <c r="E5208" s="91" t="s">
        <v>15735</v>
      </c>
      <c r="F5208" s="91" t="s">
        <v>15735</v>
      </c>
      <c r="G5208" s="91"/>
      <c r="H5208" s="91"/>
      <c r="I5208" s="91"/>
      <c r="J5208" s="91"/>
      <c r="K5208" s="91"/>
      <c r="L5208" s="91"/>
      <c r="M5208" s="91"/>
      <c r="N5208" s="91"/>
      <c r="O5208" s="270" t="s">
        <v>16475</v>
      </c>
      <c r="P5208" s="91" t="n">
        <v>1</v>
      </c>
      <c r="Q5208" s="15" t="s">
        <v>45</v>
      </c>
    </row>
    <row r="5209" customFormat="false" ht="83.55" hidden="false" customHeight="false" outlineLevel="0" collapsed="false">
      <c r="A5209" s="429" t="s">
        <v>1781</v>
      </c>
      <c r="B5209" s="91" t="s">
        <v>1033</v>
      </c>
      <c r="C5209" s="91" t="s">
        <v>16476</v>
      </c>
      <c r="D5209" s="91" t="s">
        <v>11567</v>
      </c>
      <c r="E5209" s="91" t="s">
        <v>16477</v>
      </c>
      <c r="F5209" s="91" t="s">
        <v>16478</v>
      </c>
      <c r="G5209" s="91"/>
      <c r="H5209" s="91"/>
      <c r="I5209" s="91"/>
      <c r="J5209" s="91"/>
      <c r="K5209" s="91"/>
      <c r="L5209" s="91"/>
      <c r="M5209" s="91"/>
      <c r="N5209" s="91"/>
      <c r="O5209" s="426" t="s">
        <v>16479</v>
      </c>
      <c r="P5209" s="91" t="n">
        <v>1</v>
      </c>
      <c r="Q5209" s="15" t="s">
        <v>45</v>
      </c>
    </row>
    <row r="5210" customFormat="false" ht="41.75" hidden="false" customHeight="false" outlineLevel="0" collapsed="false">
      <c r="A5210" s="262" t="s">
        <v>2304</v>
      </c>
      <c r="B5210" s="91" t="s">
        <v>757</v>
      </c>
      <c r="C5210" s="451" t="s">
        <v>16480</v>
      </c>
      <c r="D5210" s="91" t="s">
        <v>476</v>
      </c>
      <c r="E5210" s="91" t="s">
        <v>16481</v>
      </c>
      <c r="F5210" s="91" t="s">
        <v>16482</v>
      </c>
      <c r="G5210" s="91" t="s">
        <v>564</v>
      </c>
      <c r="H5210" s="91"/>
      <c r="I5210" s="91"/>
      <c r="J5210" s="91"/>
      <c r="K5210" s="91"/>
      <c r="L5210" s="91"/>
      <c r="M5210" s="91"/>
      <c r="N5210" s="91"/>
      <c r="O5210" s="451" t="s">
        <v>10186</v>
      </c>
      <c r="P5210" s="91" t="n">
        <v>1</v>
      </c>
      <c r="Q5210" s="15" t="s">
        <v>45</v>
      </c>
    </row>
    <row r="5211" customFormat="false" ht="55.2" hidden="false" customHeight="false" outlineLevel="0" collapsed="false">
      <c r="A5211" s="429" t="s">
        <v>1917</v>
      </c>
      <c r="B5211" s="91" t="s">
        <v>940</v>
      </c>
      <c r="C5211" s="451" t="s">
        <v>16483</v>
      </c>
      <c r="D5211" s="91" t="s">
        <v>476</v>
      </c>
      <c r="E5211" s="91" t="s">
        <v>16484</v>
      </c>
      <c r="F5211" s="91" t="s">
        <v>16485</v>
      </c>
      <c r="G5211" s="91"/>
      <c r="H5211" s="91"/>
      <c r="I5211" s="91"/>
      <c r="J5211" s="91"/>
      <c r="K5211" s="91"/>
      <c r="L5211" s="91"/>
      <c r="M5211" s="91"/>
      <c r="N5211" s="91"/>
      <c r="O5211" s="460" t="s">
        <v>16486</v>
      </c>
      <c r="P5211" s="91" t="n">
        <v>1</v>
      </c>
      <c r="Q5211" s="15" t="s">
        <v>45</v>
      </c>
    </row>
    <row r="5212" customFormat="false" ht="14.9" hidden="false" customHeight="false" outlineLevel="0" collapsed="false">
      <c r="A5212" s="91" t="s">
        <v>16487</v>
      </c>
      <c r="B5212" s="91" t="s">
        <v>16487</v>
      </c>
      <c r="C5212" s="91" t="s">
        <v>16487</v>
      </c>
      <c r="D5212" s="91" t="s">
        <v>16487</v>
      </c>
      <c r="E5212" s="91" t="s">
        <v>16487</v>
      </c>
      <c r="F5212" s="91" t="s">
        <v>16487</v>
      </c>
      <c r="G5212" s="91"/>
      <c r="H5212" s="91" t="n">
        <v>2400</v>
      </c>
      <c r="I5212" s="91"/>
      <c r="J5212" s="91"/>
      <c r="K5212" s="91"/>
      <c r="L5212" s="91"/>
      <c r="M5212" s="91"/>
      <c r="N5212" s="91"/>
      <c r="O5212" s="282" t="s">
        <v>16488</v>
      </c>
      <c r="P5212" s="91" t="n">
        <v>1</v>
      </c>
      <c r="Q5212" s="15" t="s">
        <v>45</v>
      </c>
    </row>
    <row r="5213" customFormat="false" ht="14.9" hidden="false" customHeight="false" outlineLevel="0" collapsed="false">
      <c r="A5213" s="91" t="s">
        <v>16489</v>
      </c>
      <c r="B5213" s="91" t="s">
        <v>16489</v>
      </c>
      <c r="C5213" s="91" t="s">
        <v>16489</v>
      </c>
      <c r="D5213" s="91" t="s">
        <v>16489</v>
      </c>
      <c r="E5213" s="91" t="s">
        <v>16489</v>
      </c>
      <c r="F5213" s="91" t="s">
        <v>16489</v>
      </c>
      <c r="G5213" s="91"/>
      <c r="H5213" s="91" t="n">
        <v>14695.52</v>
      </c>
      <c r="I5213" s="91"/>
      <c r="J5213" s="91"/>
      <c r="K5213" s="91"/>
      <c r="L5213" s="91"/>
      <c r="M5213" s="91"/>
      <c r="N5213" s="91"/>
      <c r="O5213" s="282" t="s">
        <v>16489</v>
      </c>
      <c r="P5213" s="91"/>
      <c r="Q5213" s="15" t="s">
        <v>45</v>
      </c>
    </row>
    <row r="5214" customFormat="false" ht="50.7" hidden="false" customHeight="false" outlineLevel="0" collapsed="false">
      <c r="A5214" s="429" t="s">
        <v>3008</v>
      </c>
      <c r="B5214" s="91" t="s">
        <v>122</v>
      </c>
      <c r="C5214" s="91" t="s">
        <v>16490</v>
      </c>
      <c r="D5214" s="91" t="s">
        <v>53</v>
      </c>
      <c r="E5214" s="91" t="s">
        <v>16491</v>
      </c>
      <c r="F5214" s="91" t="s">
        <v>773</v>
      </c>
      <c r="G5214" s="91"/>
      <c r="H5214" s="91"/>
      <c r="I5214" s="91"/>
      <c r="J5214" s="91"/>
      <c r="K5214" s="91"/>
      <c r="L5214" s="91"/>
      <c r="M5214" s="91"/>
      <c r="N5214" s="91"/>
      <c r="O5214" s="460" t="s">
        <v>16492</v>
      </c>
      <c r="P5214" s="91" t="n">
        <v>1</v>
      </c>
      <c r="Q5214" s="15" t="s">
        <v>45</v>
      </c>
    </row>
    <row r="5215" customFormat="false" ht="28.35" hidden="false" customHeight="false" outlineLevel="0" collapsed="false">
      <c r="A5215" s="91" t="s">
        <v>16493</v>
      </c>
      <c r="B5215" s="91" t="s">
        <v>16493</v>
      </c>
      <c r="C5215" s="91" t="s">
        <v>16493</v>
      </c>
      <c r="D5215" s="91" t="s">
        <v>16493</v>
      </c>
      <c r="E5215" s="91" t="s">
        <v>16493</v>
      </c>
      <c r="F5215" s="91" t="s">
        <v>16493</v>
      </c>
      <c r="G5215" s="91"/>
      <c r="H5215" s="91" t="n">
        <v>75331.25</v>
      </c>
      <c r="I5215" s="91"/>
      <c r="J5215" s="91"/>
      <c r="K5215" s="91"/>
      <c r="L5215" s="91"/>
      <c r="M5215" s="91"/>
      <c r="N5215" s="91"/>
      <c r="O5215" s="930" t="s">
        <v>16493</v>
      </c>
      <c r="P5215" s="91" t="n">
        <v>1</v>
      </c>
      <c r="Q5215" s="15" t="s">
        <v>45</v>
      </c>
    </row>
    <row r="5216" customFormat="false" ht="48.5" hidden="false" customHeight="false" outlineLevel="0" collapsed="false">
      <c r="A5216" s="262" t="s">
        <v>12755</v>
      </c>
      <c r="B5216" s="91" t="s">
        <v>14903</v>
      </c>
      <c r="C5216" s="91" t="s">
        <v>16494</v>
      </c>
      <c r="D5216" s="91" t="s">
        <v>11567</v>
      </c>
      <c r="E5216" s="91" t="s">
        <v>15735</v>
      </c>
      <c r="F5216" s="91" t="s">
        <v>15735</v>
      </c>
      <c r="G5216" s="91"/>
      <c r="H5216" s="91"/>
      <c r="I5216" s="91"/>
      <c r="J5216" s="91"/>
      <c r="K5216" s="91"/>
      <c r="L5216" s="91"/>
      <c r="M5216" s="91"/>
      <c r="N5216" s="91"/>
      <c r="O5216" s="270" t="s">
        <v>16495</v>
      </c>
      <c r="P5216" s="91" t="n">
        <v>1</v>
      </c>
      <c r="Q5216" s="15" t="s">
        <v>45</v>
      </c>
    </row>
    <row r="5217" customFormat="false" ht="95.5" hidden="false" customHeight="false" outlineLevel="0" collapsed="false">
      <c r="A5217" s="262" t="s">
        <v>12759</v>
      </c>
      <c r="B5217" s="91" t="s">
        <v>149</v>
      </c>
      <c r="C5217" s="91" t="s">
        <v>16496</v>
      </c>
      <c r="D5217" s="91" t="s">
        <v>2555</v>
      </c>
      <c r="E5217" s="91" t="s">
        <v>16497</v>
      </c>
      <c r="F5217" s="91" t="s">
        <v>16498</v>
      </c>
      <c r="G5217" s="91"/>
      <c r="H5217" s="91"/>
      <c r="I5217" s="91"/>
      <c r="J5217" s="91"/>
      <c r="K5217" s="91"/>
      <c r="L5217" s="91"/>
      <c r="M5217" s="91"/>
      <c r="N5217" s="91"/>
      <c r="O5217" s="426" t="s">
        <v>16499</v>
      </c>
      <c r="P5217" s="91" t="n">
        <v>1</v>
      </c>
      <c r="Q5217" s="15" t="s">
        <v>45</v>
      </c>
    </row>
    <row r="5218" customFormat="false" ht="68.65" hidden="false" customHeight="false" outlineLevel="0" collapsed="false">
      <c r="A5218" s="429" t="s">
        <v>1801</v>
      </c>
      <c r="B5218" s="91" t="s">
        <v>887</v>
      </c>
      <c r="C5218" s="91" t="s">
        <v>16500</v>
      </c>
      <c r="D5218" s="91" t="s">
        <v>53</v>
      </c>
      <c r="E5218" s="91" t="s">
        <v>16501</v>
      </c>
      <c r="F5218" s="91" t="s">
        <v>2910</v>
      </c>
      <c r="G5218" s="91" t="n">
        <v>4400</v>
      </c>
      <c r="H5218" s="91"/>
      <c r="I5218" s="91"/>
      <c r="J5218" s="91"/>
      <c r="K5218" s="91"/>
      <c r="L5218" s="91"/>
      <c r="M5218" s="91" t="s">
        <v>16502</v>
      </c>
      <c r="N5218" s="242" t="n">
        <v>43450</v>
      </c>
      <c r="O5218" s="207" t="s">
        <v>3963</v>
      </c>
      <c r="P5218" s="91" t="n">
        <v>1</v>
      </c>
      <c r="Q5218" s="15" t="s">
        <v>45</v>
      </c>
    </row>
    <row r="5219" customFormat="false" ht="55.2" hidden="false" customHeight="false" outlineLevel="0" collapsed="false">
      <c r="A5219" s="262" t="s">
        <v>3021</v>
      </c>
      <c r="B5219" s="91" t="s">
        <v>154</v>
      </c>
      <c r="C5219" s="91" t="s">
        <v>16503</v>
      </c>
      <c r="D5219" s="91" t="s">
        <v>53</v>
      </c>
      <c r="E5219" s="91" t="s">
        <v>16504</v>
      </c>
      <c r="F5219" s="91" t="s">
        <v>16505</v>
      </c>
      <c r="G5219" s="91"/>
      <c r="H5219" s="91"/>
      <c r="I5219" s="91"/>
      <c r="J5219" s="91"/>
      <c r="K5219" s="91" t="n">
        <v>6050</v>
      </c>
      <c r="L5219" s="91"/>
      <c r="M5219" s="91" t="s">
        <v>16506</v>
      </c>
      <c r="N5219" s="242" t="n">
        <v>43450</v>
      </c>
      <c r="O5219" s="207" t="s">
        <v>3963</v>
      </c>
      <c r="P5219" s="91" t="n">
        <v>1</v>
      </c>
      <c r="Q5219" s="15" t="s">
        <v>45</v>
      </c>
    </row>
    <row r="5220" customFormat="false" ht="68.65" hidden="false" customHeight="false" outlineLevel="0" collapsed="false">
      <c r="A5220" s="429" t="s">
        <v>3024</v>
      </c>
      <c r="B5220" s="91" t="s">
        <v>1411</v>
      </c>
      <c r="C5220" s="91" t="s">
        <v>16507</v>
      </c>
      <c r="D5220" s="91" t="s">
        <v>53</v>
      </c>
      <c r="E5220" s="91" t="s">
        <v>16508</v>
      </c>
      <c r="F5220" s="91" t="s">
        <v>48</v>
      </c>
      <c r="G5220" s="91"/>
      <c r="H5220" s="91"/>
      <c r="I5220" s="91"/>
      <c r="J5220" s="91"/>
      <c r="K5220" s="91"/>
      <c r="L5220" s="91"/>
      <c r="M5220" s="91"/>
      <c r="N5220" s="91"/>
      <c r="O5220" s="423" t="s">
        <v>16509</v>
      </c>
      <c r="P5220" s="91" t="n">
        <v>1</v>
      </c>
      <c r="Q5220" s="15" t="s">
        <v>45</v>
      </c>
    </row>
    <row r="5221" customFormat="false" ht="48.5" hidden="false" customHeight="false" outlineLevel="0" collapsed="false">
      <c r="A5221" s="429" t="s">
        <v>3028</v>
      </c>
      <c r="B5221" s="91" t="s">
        <v>2913</v>
      </c>
      <c r="C5221" s="451" t="s">
        <v>16510</v>
      </c>
      <c r="D5221" s="91" t="s">
        <v>53</v>
      </c>
      <c r="E5221" s="91" t="s">
        <v>15735</v>
      </c>
      <c r="F5221" s="91" t="s">
        <v>15735</v>
      </c>
      <c r="G5221" s="91"/>
      <c r="H5221" s="91"/>
      <c r="I5221" s="91"/>
      <c r="J5221" s="91"/>
      <c r="K5221" s="91"/>
      <c r="L5221" s="91"/>
      <c r="M5221" s="91"/>
      <c r="N5221" s="91"/>
      <c r="O5221" s="270" t="s">
        <v>16495</v>
      </c>
      <c r="P5221" s="91" t="n">
        <v>1</v>
      </c>
      <c r="Q5221" s="15" t="s">
        <v>45</v>
      </c>
    </row>
    <row r="5222" customFormat="false" ht="55.2" hidden="false" customHeight="false" outlineLevel="0" collapsed="false">
      <c r="A5222" s="429" t="s">
        <v>3031</v>
      </c>
      <c r="B5222" s="91" t="s">
        <v>2913</v>
      </c>
      <c r="C5222" s="451" t="s">
        <v>16511</v>
      </c>
      <c r="D5222" s="91" t="s">
        <v>53</v>
      </c>
      <c r="E5222" s="91" t="s">
        <v>15735</v>
      </c>
      <c r="F5222" s="91" t="s">
        <v>15735</v>
      </c>
      <c r="G5222" s="91"/>
      <c r="H5222" s="91"/>
      <c r="I5222" s="91"/>
      <c r="J5222" s="91"/>
      <c r="K5222" s="91"/>
      <c r="L5222" s="91"/>
      <c r="M5222" s="91"/>
      <c r="N5222" s="91"/>
      <c r="O5222" s="270" t="s">
        <v>16495</v>
      </c>
      <c r="P5222" s="91" t="n">
        <v>1</v>
      </c>
      <c r="Q5222" s="15" t="s">
        <v>45</v>
      </c>
    </row>
    <row r="5223" customFormat="false" ht="28.35" hidden="false" customHeight="false" outlineLevel="0" collapsed="false">
      <c r="A5223" s="429" t="s">
        <v>3037</v>
      </c>
      <c r="B5223" s="91" t="s">
        <v>16512</v>
      </c>
      <c r="C5223" s="91" t="s">
        <v>16513</v>
      </c>
      <c r="D5223" s="91" t="s">
        <v>2555</v>
      </c>
      <c r="E5223" s="91" t="s">
        <v>16514</v>
      </c>
      <c r="F5223" s="91" t="s">
        <v>16515</v>
      </c>
      <c r="H5223" s="91" t="s">
        <v>16516</v>
      </c>
      <c r="I5223" s="91"/>
      <c r="J5223" s="91"/>
      <c r="K5223" s="91"/>
      <c r="L5223" s="91"/>
      <c r="M5223" s="91"/>
      <c r="N5223" s="91"/>
      <c r="O5223" s="414" t="s">
        <v>15543</v>
      </c>
      <c r="P5223" s="91" t="n">
        <v>1</v>
      </c>
      <c r="Q5223" s="15" t="s">
        <v>45</v>
      </c>
    </row>
    <row r="5224" customFormat="false" ht="95.5" hidden="false" customHeight="false" outlineLevel="0" collapsed="false">
      <c r="A5224" s="429" t="s">
        <v>3043</v>
      </c>
      <c r="B5224" s="91" t="s">
        <v>523</v>
      </c>
      <c r="C5224" s="91" t="s">
        <v>16517</v>
      </c>
      <c r="D5224" s="91" t="s">
        <v>68</v>
      </c>
      <c r="E5224" s="91" t="s">
        <v>16518</v>
      </c>
      <c r="F5224" s="91" t="s">
        <v>16519</v>
      </c>
      <c r="G5224" s="91"/>
      <c r="H5224" s="91"/>
      <c r="I5224" s="91"/>
      <c r="J5224" s="91"/>
      <c r="K5224" s="91"/>
      <c r="L5224" s="91"/>
      <c r="M5224" s="91"/>
      <c r="N5224" s="91"/>
      <c r="O5224" s="412" t="s">
        <v>16520</v>
      </c>
      <c r="P5224" s="91" t="n">
        <v>1</v>
      </c>
      <c r="Q5224" s="15" t="s">
        <v>45</v>
      </c>
    </row>
    <row r="5225" customFormat="false" ht="28.35" hidden="false" customHeight="false" outlineLevel="0" collapsed="false">
      <c r="A5225" s="429" t="s">
        <v>3047</v>
      </c>
      <c r="B5225" s="99" t="n">
        <v>43175</v>
      </c>
      <c r="C5225" s="657" t="s">
        <v>16521</v>
      </c>
      <c r="D5225" s="91" t="s">
        <v>8766</v>
      </c>
      <c r="E5225" s="91" t="s">
        <v>16522</v>
      </c>
      <c r="F5225" s="91" t="s">
        <v>16523</v>
      </c>
      <c r="G5225" s="91" t="n">
        <v>6600</v>
      </c>
      <c r="H5225" s="91"/>
      <c r="I5225" s="91"/>
      <c r="J5225" s="91"/>
      <c r="K5225" s="91"/>
      <c r="L5225" s="91"/>
      <c r="M5225" s="19" t="s">
        <v>16524</v>
      </c>
      <c r="N5225" s="91" t="n">
        <v>16.12</v>
      </c>
      <c r="O5225" s="207" t="s">
        <v>3963</v>
      </c>
      <c r="P5225" s="91" t="n">
        <v>1</v>
      </c>
      <c r="Q5225" s="15" t="s">
        <v>45</v>
      </c>
    </row>
    <row r="5226" customFormat="false" ht="67.15" hidden="false" customHeight="false" outlineLevel="0" collapsed="false">
      <c r="A5226" s="429" t="s">
        <v>3053</v>
      </c>
      <c r="B5226" s="91" t="s">
        <v>16236</v>
      </c>
      <c r="C5226" s="657" t="s">
        <v>16525</v>
      </c>
      <c r="D5226" s="91" t="s">
        <v>11567</v>
      </c>
      <c r="E5226" s="91" t="s">
        <v>16526</v>
      </c>
      <c r="F5226" s="91" t="s">
        <v>16527</v>
      </c>
      <c r="G5226" s="91" t="s">
        <v>564</v>
      </c>
      <c r="H5226" s="91"/>
      <c r="I5226" s="91"/>
      <c r="J5226" s="91"/>
      <c r="K5226" s="91"/>
      <c r="L5226" s="91"/>
      <c r="M5226" s="91"/>
      <c r="N5226" s="91"/>
      <c r="O5226" s="426" t="s">
        <v>16528</v>
      </c>
      <c r="P5226" s="91" t="n">
        <v>1</v>
      </c>
      <c r="Q5226" s="15" t="s">
        <v>45</v>
      </c>
    </row>
    <row r="5227" customFormat="false" ht="28.35" hidden="false" customHeight="false" outlineLevel="0" collapsed="false">
      <c r="A5227" s="429" t="s">
        <v>3058</v>
      </c>
      <c r="B5227" s="91" t="s">
        <v>5756</v>
      </c>
      <c r="C5227" s="91" t="s">
        <v>16529</v>
      </c>
      <c r="D5227" s="91" t="s">
        <v>1308</v>
      </c>
      <c r="E5227" s="91" t="s">
        <v>16530</v>
      </c>
      <c r="F5227" s="15" t="s">
        <v>16531</v>
      </c>
      <c r="G5227" s="91" t="s">
        <v>3117</v>
      </c>
      <c r="H5227" s="91"/>
      <c r="I5227" s="91"/>
      <c r="J5227" s="91"/>
      <c r="K5227" s="91"/>
      <c r="L5227" s="91"/>
      <c r="M5227" s="91"/>
      <c r="N5227" s="91"/>
      <c r="O5227" s="426" t="s">
        <v>16532</v>
      </c>
      <c r="P5227" s="91" t="n">
        <v>1</v>
      </c>
      <c r="Q5227" s="15" t="s">
        <v>45</v>
      </c>
    </row>
    <row r="5228" customFormat="false" ht="28.35" hidden="false" customHeight="false" outlineLevel="0" collapsed="false">
      <c r="A5228" s="91" t="s">
        <v>16533</v>
      </c>
      <c r="B5228" s="91" t="s">
        <v>16533</v>
      </c>
      <c r="C5228" s="91" t="s">
        <v>16533</v>
      </c>
      <c r="D5228" s="91" t="s">
        <v>68</v>
      </c>
      <c r="E5228" s="91" t="s">
        <v>16533</v>
      </c>
      <c r="F5228" s="91" t="s">
        <v>16533</v>
      </c>
      <c r="G5228" s="91"/>
      <c r="H5228" s="91" t="n">
        <v>16000</v>
      </c>
      <c r="I5228" s="91"/>
      <c r="J5228" s="91"/>
      <c r="K5228" s="91"/>
      <c r="L5228" s="91"/>
      <c r="M5228" s="91"/>
      <c r="N5228" s="91"/>
      <c r="O5228" s="282" t="s">
        <v>16533</v>
      </c>
      <c r="P5228" s="91" t="n">
        <v>1</v>
      </c>
      <c r="Q5228" s="15" t="s">
        <v>45</v>
      </c>
    </row>
    <row r="5229" customFormat="false" ht="79.85" hidden="false" customHeight="false" outlineLevel="0" collapsed="false">
      <c r="A5229" s="3" t="s">
        <v>34</v>
      </c>
      <c r="B5229" s="59" t="s">
        <v>1</v>
      </c>
      <c r="C5229" s="4" t="s">
        <v>35</v>
      </c>
      <c r="D5229" s="4" t="s">
        <v>3</v>
      </c>
      <c r="E5229" s="4" t="s">
        <v>1021</v>
      </c>
      <c r="F5229" s="5" t="s">
        <v>10096</v>
      </c>
      <c r="G5229" s="4" t="s">
        <v>38</v>
      </c>
      <c r="H5229" s="6" t="s">
        <v>39</v>
      </c>
      <c r="I5229" s="6"/>
      <c r="J5229" s="6"/>
      <c r="K5229" s="6" t="s">
        <v>40</v>
      </c>
      <c r="L5229" s="6"/>
      <c r="M5229" s="6" t="s">
        <v>41</v>
      </c>
      <c r="N5229" s="6" t="s">
        <v>42</v>
      </c>
      <c r="O5229" s="370" t="s">
        <v>43</v>
      </c>
      <c r="P5229" s="196"/>
      <c r="Q5229" s="15" t="s">
        <v>45</v>
      </c>
    </row>
    <row r="5230" customFormat="false" ht="15" hidden="false" customHeight="false" outlineLevel="0" collapsed="false">
      <c r="A5230" s="60" t="n">
        <v>43448</v>
      </c>
      <c r="B5230" s="374" t="s">
        <v>394</v>
      </c>
      <c r="C5230" s="62"/>
      <c r="D5230" s="62"/>
      <c r="E5230" s="63"/>
      <c r="F5230" s="911" t="e">
        <f aca="false">G5230+H5230+K5230</f>
        <v>#VALUE!</v>
      </c>
      <c r="G5230" s="912" t="e">
        <f aca="false">SUM(G5231:G17461)</f>
        <v>#VALUE!</v>
      </c>
      <c r="H5230" s="913" t="n">
        <f aca="false">SUM(H5231:H17461)</f>
        <v>4.19071414215799E+058</v>
      </c>
      <c r="I5230" s="912"/>
      <c r="J5230" s="912"/>
      <c r="K5230" s="912" t="n">
        <f aca="false">SUM(K5231:K17461)</f>
        <v>143559800</v>
      </c>
      <c r="L5230" s="912"/>
      <c r="M5230" s="281"/>
      <c r="N5230" s="281"/>
      <c r="O5230" s="594"/>
      <c r="P5230" s="912" t="n">
        <f aca="false">SUM(P5231:P27177)</f>
        <v>790</v>
      </c>
      <c r="Q5230" s="15" t="s">
        <v>45</v>
      </c>
    </row>
    <row r="5231" customFormat="false" ht="23.1" hidden="false" customHeight="false" outlineLevel="0" collapsed="false">
      <c r="A5231" s="262" t="s">
        <v>2060</v>
      </c>
      <c r="B5231" s="108" t="n">
        <v>0.364583333333333</v>
      </c>
      <c r="C5231" s="91" t="s">
        <v>16534</v>
      </c>
      <c r="D5231" s="91" t="s">
        <v>110</v>
      </c>
      <c r="E5231" s="91" t="s">
        <v>129</v>
      </c>
      <c r="F5231" s="91" t="s">
        <v>16535</v>
      </c>
      <c r="G5231" s="91"/>
      <c r="H5231" s="91"/>
      <c r="I5231" s="91"/>
      <c r="J5231" s="91"/>
      <c r="K5231" s="91" t="n">
        <v>4100</v>
      </c>
      <c r="L5231" s="100"/>
      <c r="M5231" s="24" t="s">
        <v>16536</v>
      </c>
      <c r="N5231" s="242" t="n">
        <v>43448</v>
      </c>
      <c r="O5231" s="207" t="s">
        <v>3963</v>
      </c>
      <c r="P5231" s="91" t="n">
        <v>1</v>
      </c>
      <c r="Q5231" s="15" t="s">
        <v>45</v>
      </c>
    </row>
    <row r="5232" customFormat="false" ht="17.9" hidden="false" customHeight="false" outlineLevel="0" collapsed="false">
      <c r="A5232" s="429" t="s">
        <v>1814</v>
      </c>
      <c r="B5232" s="91" t="s">
        <v>1715</v>
      </c>
      <c r="C5232" s="91" t="s">
        <v>16537</v>
      </c>
      <c r="D5232" s="91" t="s">
        <v>1308</v>
      </c>
      <c r="E5232" s="91" t="s">
        <v>16538</v>
      </c>
      <c r="F5232" s="91" t="s">
        <v>3434</v>
      </c>
      <c r="G5232" s="91"/>
      <c r="H5232" s="91" t="s">
        <v>71</v>
      </c>
      <c r="I5232" s="91"/>
      <c r="J5232" s="91"/>
      <c r="K5232" s="91"/>
      <c r="L5232" s="91"/>
      <c r="M5232" s="91"/>
      <c r="N5232" s="91"/>
      <c r="O5232" s="426" t="s">
        <v>8602</v>
      </c>
      <c r="P5232" s="91" t="n">
        <v>1</v>
      </c>
      <c r="Q5232" s="15" t="s">
        <v>45</v>
      </c>
    </row>
    <row r="5233" customFormat="false" ht="68.65" hidden="false" customHeight="false" outlineLevel="0" collapsed="false">
      <c r="A5233" s="262" t="s">
        <v>2629</v>
      </c>
      <c r="B5233" s="91" t="s">
        <v>51</v>
      </c>
      <c r="C5233" s="91" t="s">
        <v>16539</v>
      </c>
      <c r="D5233" s="91" t="s">
        <v>53</v>
      </c>
      <c r="E5233" s="91" t="s">
        <v>16540</v>
      </c>
      <c r="F5233" s="91" t="s">
        <v>16541</v>
      </c>
      <c r="G5233" s="91"/>
      <c r="H5233" s="91"/>
      <c r="I5233" s="91"/>
      <c r="J5233" s="91"/>
      <c r="K5233" s="91" t="n">
        <v>1750</v>
      </c>
      <c r="L5233" s="100"/>
      <c r="M5233" s="24" t="s">
        <v>16542</v>
      </c>
      <c r="N5233" s="242" t="n">
        <v>43448</v>
      </c>
      <c r="O5233" s="207" t="s">
        <v>3963</v>
      </c>
      <c r="P5233" s="91" t="n">
        <v>1</v>
      </c>
      <c r="Q5233" s="15" t="s">
        <v>45</v>
      </c>
    </row>
    <row r="5234" customFormat="false" ht="34.3" hidden="false" customHeight="false" outlineLevel="0" collapsed="false">
      <c r="A5234" s="429" t="s">
        <v>1673</v>
      </c>
      <c r="B5234" s="91" t="s">
        <v>16543</v>
      </c>
      <c r="C5234" s="451" t="s">
        <v>16544</v>
      </c>
      <c r="D5234" s="91" t="s">
        <v>11567</v>
      </c>
      <c r="E5234" s="137" t="s">
        <v>16545</v>
      </c>
      <c r="F5234" s="91" t="s">
        <v>13429</v>
      </c>
      <c r="G5234" s="91" t="s">
        <v>103</v>
      </c>
      <c r="H5234" s="91"/>
      <c r="I5234" s="91"/>
      <c r="J5234" s="91"/>
      <c r="K5234" s="91"/>
      <c r="L5234" s="91"/>
      <c r="M5234" s="91"/>
      <c r="N5234" s="91"/>
      <c r="O5234" s="426" t="s">
        <v>16546</v>
      </c>
      <c r="P5234" s="91" t="n">
        <v>1</v>
      </c>
      <c r="Q5234" s="15" t="s">
        <v>45</v>
      </c>
    </row>
    <row r="5235" customFormat="false" ht="50.7" hidden="false" customHeight="false" outlineLevel="0" collapsed="false">
      <c r="A5235" s="262" t="s">
        <v>2640</v>
      </c>
      <c r="B5235" s="91" t="s">
        <v>16543</v>
      </c>
      <c r="C5235" s="451" t="s">
        <v>16547</v>
      </c>
      <c r="D5235" s="91" t="s">
        <v>11567</v>
      </c>
      <c r="E5235" s="137" t="s">
        <v>16545</v>
      </c>
      <c r="F5235" s="91" t="s">
        <v>16548</v>
      </c>
      <c r="G5235" s="91" t="s">
        <v>614</v>
      </c>
      <c r="H5235" s="91"/>
      <c r="I5235" s="91"/>
      <c r="J5235" s="91"/>
      <c r="K5235" s="91"/>
      <c r="L5235" s="91"/>
      <c r="M5235" s="91"/>
      <c r="N5235" s="91"/>
      <c r="O5235" s="426" t="s">
        <v>16549</v>
      </c>
      <c r="P5235" s="91" t="n">
        <v>1</v>
      </c>
      <c r="Q5235" s="15" t="s">
        <v>45</v>
      </c>
    </row>
    <row r="5236" customFormat="false" ht="67.15" hidden="false" customHeight="false" outlineLevel="0" collapsed="false">
      <c r="A5236" s="429" t="s">
        <v>1732</v>
      </c>
      <c r="B5236" s="91" t="s">
        <v>200</v>
      </c>
      <c r="C5236" s="91" t="s">
        <v>16550</v>
      </c>
      <c r="D5236" s="91" t="s">
        <v>53</v>
      </c>
      <c r="E5236" s="91" t="s">
        <v>16551</v>
      </c>
      <c r="F5236" s="91" t="s">
        <v>16552</v>
      </c>
      <c r="G5236" s="91" t="s">
        <v>949</v>
      </c>
      <c r="H5236" s="91"/>
      <c r="I5236" s="91"/>
      <c r="J5236" s="91"/>
      <c r="K5236" s="91"/>
      <c r="L5236" s="91"/>
      <c r="M5236" s="91"/>
      <c r="N5236" s="91"/>
      <c r="O5236" s="426" t="s">
        <v>16553</v>
      </c>
      <c r="P5236" s="91" t="n">
        <v>1</v>
      </c>
      <c r="Q5236" s="15" t="s">
        <v>45</v>
      </c>
    </row>
    <row r="5237" customFormat="false" ht="34.3" hidden="false" customHeight="false" outlineLevel="0" collapsed="false">
      <c r="A5237" s="262" t="s">
        <v>2332</v>
      </c>
      <c r="B5237" s="242" t="n">
        <v>43384</v>
      </c>
      <c r="C5237" s="91" t="s">
        <v>16554</v>
      </c>
      <c r="D5237" s="91" t="s">
        <v>53</v>
      </c>
      <c r="E5237" s="91" t="s">
        <v>16555</v>
      </c>
      <c r="F5237" s="91" t="s">
        <v>4415</v>
      </c>
      <c r="G5237" s="91"/>
      <c r="H5237" s="91"/>
      <c r="I5237" s="91"/>
      <c r="J5237" s="91"/>
      <c r="K5237" s="91"/>
      <c r="L5237" s="91"/>
      <c r="M5237" s="91"/>
      <c r="N5237" s="91"/>
      <c r="O5237" s="412" t="s">
        <v>16556</v>
      </c>
      <c r="P5237" s="91" t="n">
        <v>1</v>
      </c>
      <c r="Q5237" s="15" t="s">
        <v>45</v>
      </c>
    </row>
    <row r="5238" customFormat="false" ht="41.75" hidden="false" customHeight="false" outlineLevel="0" collapsed="false">
      <c r="A5238" s="851" t="s">
        <v>16557</v>
      </c>
      <c r="B5238" s="851" t="s">
        <v>16557</v>
      </c>
      <c r="C5238" s="851" t="s">
        <v>16557</v>
      </c>
      <c r="D5238" s="851" t="s">
        <v>16557</v>
      </c>
      <c r="E5238" s="851" t="s">
        <v>16557</v>
      </c>
      <c r="F5238" s="851" t="s">
        <v>16557</v>
      </c>
      <c r="G5238" s="91"/>
      <c r="H5238" s="91" t="n">
        <v>9692.45</v>
      </c>
      <c r="I5238" s="91"/>
      <c r="J5238" s="91"/>
      <c r="K5238" s="91"/>
      <c r="L5238" s="91"/>
      <c r="M5238" s="91"/>
      <c r="N5238" s="91"/>
      <c r="O5238" s="907" t="s">
        <v>16557</v>
      </c>
      <c r="P5238" s="91" t="n">
        <v>1</v>
      </c>
      <c r="Q5238" s="15" t="s">
        <v>45</v>
      </c>
    </row>
    <row r="5239" customFormat="false" ht="14.9" hidden="false" customHeight="false" outlineLevel="0" collapsed="false">
      <c r="A5239" s="91" t="s">
        <v>16558</v>
      </c>
      <c r="B5239" s="91" t="s">
        <v>16558</v>
      </c>
      <c r="C5239" s="91" t="s">
        <v>16558</v>
      </c>
      <c r="D5239" s="91" t="s">
        <v>16558</v>
      </c>
      <c r="E5239" s="91" t="s">
        <v>16558</v>
      </c>
      <c r="F5239" s="91" t="s">
        <v>16558</v>
      </c>
      <c r="G5239" s="91"/>
      <c r="H5239" s="91" t="n">
        <v>99366.84</v>
      </c>
      <c r="I5239" s="91"/>
      <c r="J5239" s="91"/>
      <c r="K5239" s="91"/>
      <c r="L5239" s="91"/>
      <c r="M5239" s="91"/>
      <c r="N5239" s="91"/>
      <c r="O5239" s="930" t="s">
        <v>16558</v>
      </c>
      <c r="P5239" s="91" t="n">
        <v>1</v>
      </c>
      <c r="Q5239" s="15" t="s">
        <v>45</v>
      </c>
    </row>
    <row r="5240" customFormat="false" ht="28.35" hidden="false" customHeight="false" outlineLevel="0" collapsed="false">
      <c r="A5240" s="262" t="s">
        <v>2255</v>
      </c>
      <c r="B5240" s="91" t="s">
        <v>2590</v>
      </c>
      <c r="C5240" s="91" t="n">
        <v>84997903251</v>
      </c>
      <c r="D5240" s="91" t="s">
        <v>1308</v>
      </c>
      <c r="E5240" s="91" t="s">
        <v>16559</v>
      </c>
      <c r="F5240" s="91"/>
      <c r="G5240" s="91"/>
      <c r="H5240" s="91"/>
      <c r="I5240" s="91"/>
      <c r="J5240" s="91"/>
      <c r="K5240" s="91"/>
      <c r="L5240" s="91"/>
      <c r="M5240" s="91"/>
      <c r="N5240" s="91"/>
      <c r="O5240" s="95" t="s">
        <v>16560</v>
      </c>
      <c r="P5240" s="91" t="n">
        <v>1</v>
      </c>
      <c r="Q5240" s="15" t="s">
        <v>45</v>
      </c>
    </row>
    <row r="5241" customFormat="false" ht="67.15" hidden="false" customHeight="false" outlineLevel="0" collapsed="false">
      <c r="A5241" s="429" t="s">
        <v>1746</v>
      </c>
      <c r="B5241" s="91" t="s">
        <v>778</v>
      </c>
      <c r="C5241" s="91" t="s">
        <v>16561</v>
      </c>
      <c r="D5241" s="91" t="s">
        <v>53</v>
      </c>
      <c r="E5241" s="91" t="s">
        <v>16562</v>
      </c>
      <c r="F5241" s="91" t="s">
        <v>16563</v>
      </c>
      <c r="G5241" s="91"/>
      <c r="H5241" s="91"/>
      <c r="I5241" s="91"/>
      <c r="J5241" s="91"/>
      <c r="K5241" s="91"/>
      <c r="L5241" s="91"/>
      <c r="M5241" s="91"/>
      <c r="N5241" s="91"/>
      <c r="O5241" s="426" t="s">
        <v>16564</v>
      </c>
      <c r="P5241" s="91" t="n">
        <v>1</v>
      </c>
      <c r="Q5241" s="15" t="s">
        <v>45</v>
      </c>
    </row>
    <row r="5242" customFormat="false" ht="68.65" hidden="false" customHeight="false" outlineLevel="0" collapsed="false">
      <c r="A5242" s="429" t="s">
        <v>1696</v>
      </c>
      <c r="B5242" s="91" t="s">
        <v>3766</v>
      </c>
      <c r="C5242" s="931" t="s">
        <v>16565</v>
      </c>
      <c r="D5242" s="91" t="s">
        <v>11567</v>
      </c>
      <c r="E5242" s="91" t="s">
        <v>16566</v>
      </c>
      <c r="F5242" s="91"/>
      <c r="G5242" s="91"/>
      <c r="H5242" s="91"/>
      <c r="I5242" s="91"/>
      <c r="J5242" s="91"/>
      <c r="K5242" s="91"/>
      <c r="L5242" s="91"/>
      <c r="M5242" s="91"/>
      <c r="N5242" s="91"/>
      <c r="O5242" s="412" t="s">
        <v>16567</v>
      </c>
      <c r="P5242" s="91" t="n">
        <v>1</v>
      </c>
      <c r="Q5242" s="15" t="s">
        <v>45</v>
      </c>
    </row>
    <row r="5243" customFormat="false" ht="41.75" hidden="false" customHeight="false" outlineLevel="0" collapsed="false">
      <c r="A5243" s="91" t="s">
        <v>16568</v>
      </c>
      <c r="B5243" s="91" t="s">
        <v>16568</v>
      </c>
      <c r="C5243" s="91" t="s">
        <v>16568</v>
      </c>
      <c r="D5243" s="91" t="s">
        <v>1308</v>
      </c>
      <c r="E5243" s="91" t="s">
        <v>16568</v>
      </c>
      <c r="F5243" s="91" t="s">
        <v>16568</v>
      </c>
      <c r="H5243" s="91" t="n">
        <v>12500</v>
      </c>
      <c r="I5243" s="91"/>
      <c r="J5243" s="91"/>
      <c r="K5243" s="91"/>
      <c r="L5243" s="91"/>
      <c r="M5243" s="91"/>
      <c r="N5243" s="91"/>
      <c r="O5243" s="282" t="s">
        <v>16569</v>
      </c>
      <c r="P5243" s="91" t="n">
        <v>1</v>
      </c>
      <c r="Q5243" s="15" t="s">
        <v>45</v>
      </c>
    </row>
    <row r="5244" customFormat="false" ht="14.9" hidden="false" customHeight="false" outlineLevel="0" collapsed="false">
      <c r="A5244" s="262" t="s">
        <v>2269</v>
      </c>
      <c r="B5244" s="91" t="s">
        <v>708</v>
      </c>
      <c r="C5244" s="91" t="s">
        <v>16570</v>
      </c>
      <c r="D5244" s="91" t="s">
        <v>53</v>
      </c>
      <c r="E5244" s="91" t="s">
        <v>16571</v>
      </c>
      <c r="F5244" s="91" t="s">
        <v>16571</v>
      </c>
      <c r="G5244" s="91"/>
      <c r="H5244" s="91"/>
      <c r="I5244" s="91"/>
      <c r="J5244" s="91"/>
      <c r="K5244" s="91"/>
      <c r="L5244" s="91"/>
      <c r="M5244" s="91"/>
      <c r="N5244" s="91"/>
      <c r="O5244" s="95" t="s">
        <v>16572</v>
      </c>
      <c r="P5244" s="91" t="n">
        <v>1</v>
      </c>
      <c r="Q5244" s="15" t="s">
        <v>45</v>
      </c>
    </row>
    <row r="5245" customFormat="false" ht="41.75" hidden="false" customHeight="false" outlineLevel="0" collapsed="false">
      <c r="A5245" s="851" t="s">
        <v>16573</v>
      </c>
      <c r="B5245" s="851" t="s">
        <v>16573</v>
      </c>
      <c r="C5245" s="851" t="s">
        <v>16573</v>
      </c>
      <c r="D5245" s="851" t="s">
        <v>16573</v>
      </c>
      <c r="E5245" s="851" t="s">
        <v>16573</v>
      </c>
      <c r="F5245" s="91"/>
      <c r="G5245" s="91"/>
      <c r="H5245" s="91" t="n">
        <v>160475.33</v>
      </c>
      <c r="I5245" s="91"/>
      <c r="J5245" s="91"/>
      <c r="K5245" s="91"/>
      <c r="L5245" s="91"/>
      <c r="M5245" s="91"/>
      <c r="N5245" s="91"/>
      <c r="O5245" s="932" t="s">
        <v>16573</v>
      </c>
      <c r="P5245" s="91" t="n">
        <v>1</v>
      </c>
      <c r="Q5245" s="15" t="s">
        <v>45</v>
      </c>
    </row>
    <row r="5246" customFormat="false" ht="28.35" hidden="false" customHeight="false" outlineLevel="0" collapsed="false">
      <c r="A5246" s="429" t="s">
        <v>1761</v>
      </c>
      <c r="B5246" s="91" t="s">
        <v>4110</v>
      </c>
      <c r="C5246" s="91" t="s">
        <v>16574</v>
      </c>
      <c r="D5246" s="91" t="s">
        <v>1308</v>
      </c>
      <c r="E5246" s="91" t="s">
        <v>16575</v>
      </c>
      <c r="F5246" s="91"/>
      <c r="G5246" s="91" t="s">
        <v>8180</v>
      </c>
      <c r="H5246" s="91"/>
      <c r="I5246" s="91"/>
      <c r="J5246" s="91"/>
      <c r="K5246" s="91"/>
      <c r="L5246" s="91"/>
      <c r="M5246" s="91"/>
      <c r="N5246" s="91"/>
      <c r="O5246" s="451" t="s">
        <v>16576</v>
      </c>
      <c r="P5246" s="91" t="n">
        <v>1</v>
      </c>
      <c r="Q5246" s="15" t="s">
        <v>45</v>
      </c>
    </row>
    <row r="5247" customFormat="false" ht="34.3" hidden="false" customHeight="false" outlineLevel="0" collapsed="false">
      <c r="A5247" s="429" t="s">
        <v>1765</v>
      </c>
      <c r="B5247" s="99" t="n">
        <v>43205</v>
      </c>
      <c r="C5247" s="553" t="s">
        <v>16577</v>
      </c>
      <c r="D5247" s="91" t="s">
        <v>16578</v>
      </c>
      <c r="E5247" s="91" t="s">
        <v>16579</v>
      </c>
      <c r="F5247" s="91" t="s">
        <v>16580</v>
      </c>
      <c r="G5247" s="91" t="s">
        <v>8180</v>
      </c>
      <c r="H5247" s="91"/>
      <c r="I5247" s="91"/>
      <c r="J5247" s="91"/>
      <c r="K5247" s="91"/>
      <c r="L5247" s="91"/>
      <c r="M5247" s="91"/>
      <c r="N5247" s="91"/>
      <c r="O5247" s="426" t="s">
        <v>16581</v>
      </c>
      <c r="P5247" s="91" t="n">
        <v>1</v>
      </c>
      <c r="Q5247" s="15" t="s">
        <v>45</v>
      </c>
    </row>
    <row r="5248" customFormat="false" ht="14.9" hidden="false" customHeight="false" outlineLevel="0" collapsed="false">
      <c r="A5248" s="429" t="s">
        <v>4300</v>
      </c>
      <c r="B5248" s="242" t="n">
        <v>43388</v>
      </c>
      <c r="C5248" s="440" t="s">
        <v>16582</v>
      </c>
      <c r="D5248" s="91" t="s">
        <v>11567</v>
      </c>
      <c r="E5248" s="91" t="s">
        <v>16583</v>
      </c>
      <c r="F5248" s="91" t="s">
        <v>16584</v>
      </c>
      <c r="G5248" s="91" t="s">
        <v>134</v>
      </c>
      <c r="H5248" s="91"/>
      <c r="I5248" s="91"/>
      <c r="J5248" s="91"/>
      <c r="K5248" s="91"/>
      <c r="L5248" s="91"/>
      <c r="M5248" s="91"/>
      <c r="N5248" s="91"/>
      <c r="O5248" s="451" t="s">
        <v>16585</v>
      </c>
      <c r="P5248" s="91" t="n">
        <v>1</v>
      </c>
      <c r="Q5248" s="15" t="s">
        <v>45</v>
      </c>
    </row>
    <row r="5249" customFormat="false" ht="95.5" hidden="false" customHeight="false" outlineLevel="0" collapsed="false">
      <c r="A5249" s="262" t="s">
        <v>2285</v>
      </c>
      <c r="B5249" s="91" t="s">
        <v>73</v>
      </c>
      <c r="C5249" s="153" t="s">
        <v>16586</v>
      </c>
      <c r="D5249" s="91" t="s">
        <v>53</v>
      </c>
      <c r="E5249" s="91" t="s">
        <v>16587</v>
      </c>
      <c r="F5249" s="91" t="s">
        <v>16588</v>
      </c>
      <c r="G5249" s="91"/>
      <c r="H5249" s="91"/>
      <c r="I5249" s="91"/>
      <c r="J5249" s="91"/>
      <c r="K5249" s="91" t="n">
        <v>4050</v>
      </c>
      <c r="L5249" s="91"/>
      <c r="M5249" s="91" t="s">
        <v>16589</v>
      </c>
      <c r="N5249" s="242" t="n">
        <v>43449</v>
      </c>
      <c r="O5249" s="207" t="s">
        <v>3963</v>
      </c>
      <c r="P5249" s="91" t="n">
        <v>1</v>
      </c>
      <c r="Q5249" s="15" t="s">
        <v>45</v>
      </c>
    </row>
    <row r="5250" customFormat="false" ht="55.2" hidden="false" customHeight="false" outlineLevel="0" collapsed="false">
      <c r="A5250" s="429" t="s">
        <v>4309</v>
      </c>
      <c r="B5250" s="91" t="s">
        <v>2206</v>
      </c>
      <c r="C5250" s="91" t="s">
        <v>16590</v>
      </c>
      <c r="D5250" s="91" t="s">
        <v>53</v>
      </c>
      <c r="E5250" s="91" t="s">
        <v>16591</v>
      </c>
      <c r="F5250" s="91" t="s">
        <v>16584</v>
      </c>
      <c r="G5250" s="91"/>
      <c r="H5250" s="91"/>
      <c r="I5250" s="91"/>
      <c r="J5250" s="91"/>
      <c r="K5250" s="91"/>
      <c r="L5250" s="91"/>
      <c r="M5250" s="91"/>
      <c r="N5250" s="91"/>
      <c r="O5250" s="441" t="s">
        <v>16592</v>
      </c>
      <c r="P5250" s="91" t="n">
        <v>1</v>
      </c>
      <c r="Q5250" s="15" t="s">
        <v>45</v>
      </c>
    </row>
    <row r="5251" customFormat="false" ht="41.75" hidden="false" customHeight="false" outlineLevel="0" collapsed="false">
      <c r="A5251" s="429" t="s">
        <v>1781</v>
      </c>
      <c r="B5251" s="91" t="s">
        <v>1016</v>
      </c>
      <c r="C5251" s="451" t="s">
        <v>16593</v>
      </c>
      <c r="D5251" s="91" t="s">
        <v>53</v>
      </c>
      <c r="E5251" s="91" t="s">
        <v>16594</v>
      </c>
      <c r="F5251" s="91" t="s">
        <v>16584</v>
      </c>
      <c r="G5251" s="91" t="n">
        <v>3900</v>
      </c>
      <c r="H5251" s="91"/>
      <c r="I5251" s="91"/>
      <c r="J5251" s="91"/>
      <c r="K5251" s="91"/>
      <c r="L5251" s="91"/>
      <c r="M5251" s="91" t="s">
        <v>16595</v>
      </c>
      <c r="N5251" s="242" t="n">
        <v>43449</v>
      </c>
      <c r="O5251" s="207" t="s">
        <v>3963</v>
      </c>
      <c r="P5251" s="91" t="n">
        <v>1</v>
      </c>
      <c r="Q5251" s="15" t="s">
        <v>45</v>
      </c>
    </row>
    <row r="5252" customFormat="false" ht="14.9" hidden="false" customHeight="false" outlineLevel="0" collapsed="false">
      <c r="A5252" s="91" t="s">
        <v>16596</v>
      </c>
      <c r="B5252" s="91" t="s">
        <v>16596</v>
      </c>
      <c r="C5252" s="91" t="s">
        <v>16596</v>
      </c>
      <c r="D5252" s="91" t="s">
        <v>16596</v>
      </c>
      <c r="E5252" s="91" t="s">
        <v>16596</v>
      </c>
      <c r="F5252" s="91" t="s">
        <v>16596</v>
      </c>
      <c r="G5252" s="91"/>
      <c r="H5252" s="91" t="n">
        <v>41234.67</v>
      </c>
      <c r="I5252" s="91"/>
      <c r="J5252" s="91"/>
      <c r="K5252" s="91"/>
      <c r="L5252" s="91"/>
      <c r="M5252" s="91"/>
      <c r="N5252" s="91"/>
      <c r="O5252" s="282" t="s">
        <v>16597</v>
      </c>
      <c r="P5252" s="91" t="n">
        <v>1</v>
      </c>
      <c r="Q5252" s="15" t="s">
        <v>45</v>
      </c>
    </row>
    <row r="5253" customFormat="false" ht="14.9" hidden="false" customHeight="false" outlineLevel="0" collapsed="false">
      <c r="A5253" s="91" t="s">
        <v>16598</v>
      </c>
      <c r="B5253" s="91" t="s">
        <v>16598</v>
      </c>
      <c r="C5253" s="91" t="s">
        <v>16598</v>
      </c>
      <c r="D5253" s="91" t="s">
        <v>16598</v>
      </c>
      <c r="E5253" s="91" t="s">
        <v>16598</v>
      </c>
      <c r="F5253" s="91" t="s">
        <v>16598</v>
      </c>
      <c r="G5253" s="91"/>
      <c r="H5253" s="91" t="n">
        <v>25538.42</v>
      </c>
      <c r="I5253" s="91"/>
      <c r="J5253" s="91"/>
      <c r="K5253" s="91"/>
      <c r="L5253" s="91"/>
      <c r="M5253" s="91"/>
      <c r="N5253" s="91"/>
      <c r="O5253" s="282" t="s">
        <v>16599</v>
      </c>
      <c r="P5253" s="91" t="n">
        <v>1</v>
      </c>
      <c r="Q5253" s="15" t="s">
        <v>45</v>
      </c>
    </row>
    <row r="5254" customFormat="false" ht="135.8" hidden="false" customHeight="false" outlineLevel="0" collapsed="false">
      <c r="A5254" s="262" t="s">
        <v>2304</v>
      </c>
      <c r="B5254" s="91" t="s">
        <v>2405</v>
      </c>
      <c r="C5254" s="91" t="s">
        <v>16600</v>
      </c>
      <c r="D5254" s="91" t="s">
        <v>53</v>
      </c>
      <c r="E5254" s="91" t="s">
        <v>16601</v>
      </c>
      <c r="F5254" s="91" t="s">
        <v>16602</v>
      </c>
      <c r="G5254" s="91" t="n">
        <v>6650</v>
      </c>
      <c r="H5254" s="91"/>
      <c r="I5254" s="91"/>
      <c r="J5254" s="91"/>
      <c r="K5254" s="91"/>
      <c r="L5254" s="91"/>
      <c r="M5254" s="91" t="s">
        <v>16603</v>
      </c>
      <c r="N5254" s="242" t="n">
        <v>43451</v>
      </c>
      <c r="O5254" s="207" t="s">
        <v>3963</v>
      </c>
      <c r="P5254" s="91" t="n">
        <v>1</v>
      </c>
      <c r="Q5254" s="15" t="s">
        <v>45</v>
      </c>
    </row>
    <row r="5255" customFormat="false" ht="28.35" hidden="false" customHeight="false" outlineLevel="0" collapsed="false">
      <c r="A5255" s="91"/>
      <c r="B5255" s="91" t="s">
        <v>16604</v>
      </c>
      <c r="C5255" s="91" t="s">
        <v>16604</v>
      </c>
      <c r="D5255" s="91" t="s">
        <v>1308</v>
      </c>
      <c r="E5255" s="91" t="s">
        <v>16604</v>
      </c>
      <c r="F5255" s="91" t="s">
        <v>16604</v>
      </c>
      <c r="G5255" s="91"/>
      <c r="H5255" s="91" t="n">
        <v>7500</v>
      </c>
      <c r="I5255" s="91"/>
      <c r="J5255" s="91"/>
      <c r="K5255" s="91"/>
      <c r="L5255" s="91"/>
      <c r="M5255" s="91"/>
      <c r="N5255" s="91"/>
      <c r="O5255" s="282" t="s">
        <v>16604</v>
      </c>
      <c r="P5255" s="91" t="n">
        <v>1</v>
      </c>
      <c r="Q5255" s="15" t="s">
        <v>45</v>
      </c>
    </row>
    <row r="5256" customFormat="false" ht="14.9" hidden="false" customHeight="false" outlineLevel="0" collapsed="false">
      <c r="A5256" s="91" t="s">
        <v>16605</v>
      </c>
      <c r="B5256" s="91" t="s">
        <v>16605</v>
      </c>
      <c r="C5256" s="91" t="s">
        <v>16605</v>
      </c>
      <c r="D5256" s="91" t="s">
        <v>16605</v>
      </c>
      <c r="E5256" s="91" t="s">
        <v>16605</v>
      </c>
      <c r="F5256" s="91" t="s">
        <v>16605</v>
      </c>
      <c r="G5256" s="91"/>
      <c r="H5256" s="91" t="n">
        <v>1863.54</v>
      </c>
      <c r="I5256" s="91"/>
      <c r="J5256" s="91"/>
      <c r="K5256" s="91"/>
      <c r="L5256" s="91"/>
      <c r="M5256" s="91"/>
      <c r="N5256" s="91"/>
      <c r="O5256" s="282" t="s">
        <v>16605</v>
      </c>
      <c r="P5256" s="91" t="n">
        <v>1</v>
      </c>
      <c r="Q5256" s="15" t="s">
        <v>45</v>
      </c>
    </row>
    <row r="5257" customFormat="false" ht="79.85" hidden="false" customHeight="false" outlineLevel="0" collapsed="false">
      <c r="A5257" s="3" t="s">
        <v>34</v>
      </c>
      <c r="B5257" s="59" t="s">
        <v>1</v>
      </c>
      <c r="C5257" s="4" t="s">
        <v>35</v>
      </c>
      <c r="D5257" s="4" t="s">
        <v>3</v>
      </c>
      <c r="E5257" s="4" t="s">
        <v>1021</v>
      </c>
      <c r="F5257" s="5" t="s">
        <v>10096</v>
      </c>
      <c r="G5257" s="4" t="s">
        <v>38</v>
      </c>
      <c r="H5257" s="6" t="s">
        <v>39</v>
      </c>
      <c r="I5257" s="6"/>
      <c r="J5257" s="6"/>
      <c r="K5257" s="6" t="s">
        <v>40</v>
      </c>
      <c r="L5257" s="6"/>
      <c r="M5257" s="6" t="s">
        <v>41</v>
      </c>
      <c r="N5257" s="6" t="s">
        <v>42</v>
      </c>
      <c r="O5257" s="370" t="s">
        <v>43</v>
      </c>
      <c r="P5257" s="91"/>
      <c r="Q5257" s="15" t="s">
        <v>45</v>
      </c>
    </row>
    <row r="5258" customFormat="false" ht="15" hidden="false" customHeight="false" outlineLevel="0" collapsed="false">
      <c r="A5258" s="60" t="n">
        <v>43449</v>
      </c>
      <c r="B5258" s="374" t="s">
        <v>403</v>
      </c>
      <c r="C5258" s="62"/>
      <c r="D5258" s="62"/>
      <c r="E5258" s="63"/>
      <c r="F5258" s="911" t="n">
        <f aca="false">G5258+H5258+K5258</f>
        <v>13100</v>
      </c>
      <c r="G5258" s="912" t="n">
        <f aca="false">SUM(G5259:G5266)</f>
        <v>0</v>
      </c>
      <c r="H5258" s="913" t="n">
        <f aca="false">SUM(H5259:H5266)</f>
        <v>0</v>
      </c>
      <c r="I5258" s="912"/>
      <c r="J5258" s="912"/>
      <c r="K5258" s="912" t="n">
        <f aca="false">SUM(K5259:K5266)</f>
        <v>13100</v>
      </c>
      <c r="L5258" s="912"/>
      <c r="M5258" s="281"/>
      <c r="N5258" s="281"/>
      <c r="O5258" s="594"/>
      <c r="P5258" s="91"/>
      <c r="Q5258" s="15" t="s">
        <v>45</v>
      </c>
    </row>
    <row r="5259" customFormat="false" ht="55.2" hidden="false" customHeight="false" outlineLevel="0" collapsed="false">
      <c r="A5259" s="262" t="s">
        <v>2060</v>
      </c>
      <c r="B5259" s="91" t="s">
        <v>1632</v>
      </c>
      <c r="C5259" s="91" t="s">
        <v>16606</v>
      </c>
      <c r="D5259" s="91" t="s">
        <v>11567</v>
      </c>
      <c r="E5259" s="91" t="s">
        <v>16607</v>
      </c>
      <c r="F5259" s="91" t="s">
        <v>16608</v>
      </c>
      <c r="G5259" s="91"/>
      <c r="H5259" s="91"/>
      <c r="I5259" s="91"/>
      <c r="J5259" s="91"/>
      <c r="K5259" s="91" t="n">
        <v>4000</v>
      </c>
      <c r="L5259" s="91"/>
      <c r="M5259" s="19" t="s">
        <v>16609</v>
      </c>
      <c r="N5259" s="242" t="n">
        <v>43450</v>
      </c>
      <c r="O5259" s="207" t="s">
        <v>3963</v>
      </c>
      <c r="P5259" s="91" t="n">
        <v>1</v>
      </c>
      <c r="Q5259" s="15" t="s">
        <v>45</v>
      </c>
    </row>
    <row r="5260" customFormat="false" ht="28.35" hidden="false" customHeight="false" outlineLevel="0" collapsed="false">
      <c r="A5260" s="262" t="s">
        <v>2722</v>
      </c>
      <c r="B5260" s="91" t="s">
        <v>5301</v>
      </c>
      <c r="C5260" s="91" t="s">
        <v>16610</v>
      </c>
      <c r="D5260" s="91" t="s">
        <v>11567</v>
      </c>
      <c r="E5260" s="91" t="s">
        <v>16611</v>
      </c>
      <c r="F5260" s="91" t="s">
        <v>937</v>
      </c>
      <c r="G5260" s="91"/>
      <c r="H5260" s="91"/>
      <c r="I5260" s="91"/>
      <c r="J5260" s="91"/>
      <c r="K5260" s="91"/>
      <c r="L5260" s="91"/>
      <c r="M5260" s="91"/>
      <c r="N5260" s="91"/>
      <c r="O5260" s="122" t="s">
        <v>16612</v>
      </c>
      <c r="P5260" s="91" t="n">
        <v>1</v>
      </c>
      <c r="Q5260" s="15" t="s">
        <v>45</v>
      </c>
    </row>
    <row r="5261" customFormat="false" ht="41.75" hidden="false" customHeight="false" outlineLevel="0" collapsed="false">
      <c r="A5261" s="262" t="s">
        <v>2629</v>
      </c>
      <c r="B5261" s="91" t="s">
        <v>11821</v>
      </c>
      <c r="C5261" s="91" t="s">
        <v>16613</v>
      </c>
      <c r="D5261" s="91" t="s">
        <v>11567</v>
      </c>
      <c r="E5261" s="91" t="s">
        <v>16614</v>
      </c>
      <c r="F5261" s="91" t="s">
        <v>16615</v>
      </c>
      <c r="G5261" s="91"/>
      <c r="H5261" s="91"/>
      <c r="I5261" s="91"/>
      <c r="J5261" s="91"/>
      <c r="K5261" s="91" t="s">
        <v>2638</v>
      </c>
      <c r="L5261" s="91"/>
      <c r="M5261" s="91"/>
      <c r="N5261" s="91"/>
      <c r="O5261" s="451" t="s">
        <v>16616</v>
      </c>
      <c r="P5261" s="91" t="n">
        <v>1</v>
      </c>
      <c r="Q5261" s="15" t="s">
        <v>45</v>
      </c>
    </row>
    <row r="5262" customFormat="false" ht="28.35" hidden="false" customHeight="false" outlineLevel="0" collapsed="false">
      <c r="A5262" s="262" t="s">
        <v>2235</v>
      </c>
      <c r="B5262" s="91" t="s">
        <v>778</v>
      </c>
      <c r="C5262" s="91" t="s">
        <v>16617</v>
      </c>
      <c r="D5262" s="91" t="s">
        <v>11567</v>
      </c>
      <c r="E5262" s="91" t="s">
        <v>16618</v>
      </c>
      <c r="F5262" s="91" t="s">
        <v>16619</v>
      </c>
      <c r="G5262" s="91"/>
      <c r="H5262" s="91"/>
      <c r="I5262" s="91"/>
      <c r="J5262" s="91"/>
      <c r="K5262" s="91" t="n">
        <v>5700</v>
      </c>
      <c r="L5262" s="91"/>
      <c r="M5262" s="19" t="s">
        <v>16620</v>
      </c>
      <c r="N5262" s="242" t="n">
        <v>43453</v>
      </c>
      <c r="O5262" s="207" t="s">
        <v>3963</v>
      </c>
      <c r="P5262" s="91" t="n">
        <v>1</v>
      </c>
      <c r="Q5262" s="15" t="s">
        <v>45</v>
      </c>
    </row>
    <row r="5263" customFormat="false" ht="28.35" hidden="false" customHeight="false" outlineLevel="0" collapsed="false">
      <c r="A5263" s="429" t="s">
        <v>1678</v>
      </c>
      <c r="B5263" s="91" t="s">
        <v>1114</v>
      </c>
      <c r="C5263" s="91" t="n">
        <v>74991541161</v>
      </c>
      <c r="D5263" s="91" t="s">
        <v>8766</v>
      </c>
      <c r="E5263" s="91" t="s">
        <v>16621</v>
      </c>
      <c r="F5263" s="91" t="s">
        <v>15733</v>
      </c>
      <c r="G5263" s="91"/>
      <c r="H5263" s="91"/>
      <c r="I5263" s="91"/>
      <c r="J5263" s="91"/>
      <c r="K5263" s="91"/>
      <c r="L5263" s="91"/>
      <c r="M5263" s="91"/>
      <c r="N5263" s="91"/>
      <c r="O5263" s="451" t="s">
        <v>16622</v>
      </c>
      <c r="P5263" s="91" t="n">
        <v>1</v>
      </c>
      <c r="Q5263" s="15" t="s">
        <v>45</v>
      </c>
    </row>
    <row r="5264" customFormat="false" ht="14.9" hidden="false" customHeight="false" outlineLevel="0" collapsed="false">
      <c r="A5264" s="429" t="s">
        <v>1732</v>
      </c>
      <c r="B5264" s="91" t="s">
        <v>73</v>
      </c>
      <c r="C5264" s="203" t="s">
        <v>16623</v>
      </c>
      <c r="D5264" s="91" t="s">
        <v>8766</v>
      </c>
      <c r="E5264" s="91" t="s">
        <v>16624</v>
      </c>
      <c r="F5264" s="91" t="s">
        <v>16625</v>
      </c>
      <c r="G5264" s="91" t="s">
        <v>526</v>
      </c>
      <c r="H5264" s="91"/>
      <c r="I5264" s="91"/>
      <c r="J5264" s="91"/>
      <c r="K5264" s="91"/>
      <c r="L5264" s="91"/>
      <c r="M5264" s="91"/>
      <c r="N5264" s="91"/>
      <c r="O5264" s="137" t="s">
        <v>16626</v>
      </c>
      <c r="P5264" s="91" t="n">
        <v>1</v>
      </c>
      <c r="Q5264" s="15" t="s">
        <v>45</v>
      </c>
    </row>
    <row r="5265" customFormat="false" ht="23.1" hidden="false" customHeight="false" outlineLevel="0" collapsed="false">
      <c r="A5265" s="262" t="s">
        <v>2332</v>
      </c>
      <c r="B5265" s="91" t="s">
        <v>10877</v>
      </c>
      <c r="C5265" s="203" t="s">
        <v>16627</v>
      </c>
      <c r="D5265" s="91" t="s">
        <v>11567</v>
      </c>
      <c r="E5265" s="19" t="s">
        <v>16628</v>
      </c>
      <c r="F5265" s="91" t="s">
        <v>16625</v>
      </c>
      <c r="G5265" s="91"/>
      <c r="H5265" s="91"/>
      <c r="I5265" s="91"/>
      <c r="J5265" s="91"/>
      <c r="K5265" s="91" t="n">
        <v>3400</v>
      </c>
      <c r="L5265" s="91"/>
      <c r="M5265" s="19" t="s">
        <v>16629</v>
      </c>
      <c r="N5265" s="242" t="n">
        <v>43452</v>
      </c>
      <c r="O5265" s="207" t="s">
        <v>3963</v>
      </c>
      <c r="P5265" s="91" t="n">
        <v>1</v>
      </c>
      <c r="Q5265" s="15" t="s">
        <v>45</v>
      </c>
    </row>
    <row r="5266" customFormat="false" ht="17.9" hidden="false" customHeight="false" outlineLevel="0" collapsed="false">
      <c r="A5266" s="429" t="s">
        <v>1839</v>
      </c>
      <c r="B5266" s="91" t="s">
        <v>16630</v>
      </c>
      <c r="C5266" s="91" t="s">
        <v>16631</v>
      </c>
      <c r="D5266" s="91" t="s">
        <v>11567</v>
      </c>
      <c r="E5266" s="91" t="s">
        <v>16632</v>
      </c>
      <c r="F5266" s="91" t="s">
        <v>7171</v>
      </c>
      <c r="G5266" s="91"/>
      <c r="H5266" s="91"/>
      <c r="I5266" s="91"/>
      <c r="J5266" s="91"/>
      <c r="K5266" s="91"/>
      <c r="L5266" s="91"/>
      <c r="M5266" s="91"/>
      <c r="N5266" s="91"/>
      <c r="O5266" s="426" t="s">
        <v>16633</v>
      </c>
      <c r="P5266" s="91" t="n">
        <v>1</v>
      </c>
      <c r="Q5266" s="15" t="s">
        <v>45</v>
      </c>
    </row>
    <row r="5267" customFormat="false" ht="79.85" hidden="false" customHeight="false" outlineLevel="0" collapsed="false">
      <c r="A5267" s="3" t="s">
        <v>34</v>
      </c>
      <c r="B5267" s="59" t="s">
        <v>1</v>
      </c>
      <c r="C5267" s="4" t="s">
        <v>35</v>
      </c>
      <c r="D5267" s="4" t="s">
        <v>3</v>
      </c>
      <c r="E5267" s="4" t="s">
        <v>1021</v>
      </c>
      <c r="F5267" s="5" t="s">
        <v>10096</v>
      </c>
      <c r="G5267" s="4" t="s">
        <v>38</v>
      </c>
      <c r="H5267" s="6" t="s">
        <v>39</v>
      </c>
      <c r="I5267" s="6"/>
      <c r="J5267" s="6"/>
      <c r="K5267" s="6" t="s">
        <v>40</v>
      </c>
      <c r="L5267" s="6"/>
      <c r="M5267" s="6" t="s">
        <v>41</v>
      </c>
      <c r="N5267" s="6" t="s">
        <v>42</v>
      </c>
      <c r="O5267" s="370" t="s">
        <v>43</v>
      </c>
      <c r="P5267" s="91"/>
      <c r="Q5267" s="15" t="s">
        <v>45</v>
      </c>
    </row>
    <row r="5268" customFormat="false" ht="15" hidden="false" customHeight="false" outlineLevel="0" collapsed="false">
      <c r="A5268" s="60" t="n">
        <v>43451</v>
      </c>
      <c r="B5268" s="374" t="s">
        <v>422</v>
      </c>
      <c r="C5268" s="62"/>
      <c r="D5268" s="62"/>
      <c r="E5268" s="63"/>
      <c r="F5268" s="911" t="n">
        <f aca="false">G5268+H5268+K5268</f>
        <v>156255.72</v>
      </c>
      <c r="G5268" s="912" t="n">
        <f aca="false">SUM(G5269:G5290)</f>
        <v>9100</v>
      </c>
      <c r="H5268" s="913" t="n">
        <f aca="false">SUM(H5269:H5290)</f>
        <v>137955.72</v>
      </c>
      <c r="I5268" s="912"/>
      <c r="J5268" s="912"/>
      <c r="K5268" s="912" t="n">
        <f aca="false">SUM(K5269:K5290)</f>
        <v>9200</v>
      </c>
      <c r="L5268" s="912"/>
      <c r="M5268" s="281"/>
      <c r="N5268" s="281"/>
      <c r="O5268" s="594"/>
      <c r="P5268" s="91"/>
      <c r="Q5268" s="15" t="s">
        <v>45</v>
      </c>
    </row>
    <row r="5269" customFormat="false" ht="23.1" hidden="false" customHeight="false" outlineLevel="0" collapsed="false">
      <c r="A5269" s="262" t="s">
        <v>2060</v>
      </c>
      <c r="B5269" s="99" t="n">
        <v>43290</v>
      </c>
      <c r="C5269" s="91" t="s">
        <v>16634</v>
      </c>
      <c r="D5269" s="91" t="s">
        <v>11567</v>
      </c>
      <c r="E5269" s="91" t="s">
        <v>16635</v>
      </c>
      <c r="F5269" s="91" t="s">
        <v>937</v>
      </c>
      <c r="G5269" s="91"/>
      <c r="H5269" s="91"/>
      <c r="I5269" s="91"/>
      <c r="J5269" s="91"/>
      <c r="K5269" s="91" t="n">
        <v>4000</v>
      </c>
      <c r="L5269" s="91"/>
      <c r="M5269" s="19" t="s">
        <v>16636</v>
      </c>
      <c r="N5269" s="242" t="n">
        <v>43451</v>
      </c>
      <c r="O5269" s="207" t="s">
        <v>3963</v>
      </c>
      <c r="P5269" s="91" t="n">
        <v>1</v>
      </c>
      <c r="Q5269" s="15" t="s">
        <v>45</v>
      </c>
    </row>
    <row r="5270" customFormat="false" ht="34.3" hidden="false" customHeight="false" outlineLevel="0" collapsed="false">
      <c r="A5270" s="262" t="s">
        <v>2722</v>
      </c>
      <c r="B5270" s="91" t="s">
        <v>589</v>
      </c>
      <c r="C5270" s="91" t="s">
        <v>16637</v>
      </c>
      <c r="D5270" s="91" t="s">
        <v>53</v>
      </c>
      <c r="E5270" s="91" t="s">
        <v>16638</v>
      </c>
      <c r="F5270" s="91" t="s">
        <v>16638</v>
      </c>
      <c r="G5270" s="91"/>
      <c r="H5270" s="91"/>
      <c r="I5270" s="91"/>
      <c r="J5270" s="91"/>
      <c r="K5270" s="91"/>
      <c r="L5270" s="91"/>
      <c r="M5270" s="91"/>
      <c r="N5270" s="91"/>
      <c r="O5270" s="460" t="s">
        <v>16638</v>
      </c>
      <c r="P5270" s="91" t="n">
        <v>1</v>
      </c>
      <c r="Q5270" s="15" t="s">
        <v>45</v>
      </c>
    </row>
    <row r="5271" customFormat="false" ht="28.35" hidden="false" customHeight="false" outlineLevel="0" collapsed="false">
      <c r="A5271" s="429" t="s">
        <v>1819</v>
      </c>
      <c r="B5271" s="91" t="s">
        <v>1941</v>
      </c>
      <c r="C5271" s="349" t="s">
        <v>16639</v>
      </c>
      <c r="D5271" s="91" t="s">
        <v>476</v>
      </c>
      <c r="E5271" s="91" t="s">
        <v>16640</v>
      </c>
      <c r="F5271" s="91" t="s">
        <v>3434</v>
      </c>
      <c r="G5271" s="91"/>
      <c r="H5271" s="91"/>
      <c r="I5271" s="91"/>
      <c r="J5271" s="91"/>
      <c r="K5271" s="91"/>
      <c r="L5271" s="91"/>
      <c r="M5271" s="91"/>
      <c r="N5271" s="91"/>
      <c r="O5271" s="451" t="s">
        <v>16641</v>
      </c>
      <c r="P5271" s="91" t="n">
        <v>1</v>
      </c>
      <c r="Q5271" s="15" t="s">
        <v>45</v>
      </c>
    </row>
    <row r="5272" customFormat="false" ht="34.3" hidden="false" customHeight="false" outlineLevel="0" collapsed="false">
      <c r="A5272" s="262" t="s">
        <v>2235</v>
      </c>
      <c r="B5272" s="91" t="s">
        <v>1367</v>
      </c>
      <c r="C5272" s="91" t="s">
        <v>16642</v>
      </c>
      <c r="D5272" s="91" t="s">
        <v>53</v>
      </c>
      <c r="E5272" s="91" t="s">
        <v>16643</v>
      </c>
      <c r="F5272" s="91" t="s">
        <v>3584</v>
      </c>
      <c r="G5272" s="91"/>
      <c r="H5272" s="91"/>
      <c r="I5272" s="91"/>
      <c r="J5272" s="91"/>
      <c r="K5272" s="91"/>
      <c r="L5272" s="91"/>
      <c r="M5272" s="91"/>
      <c r="N5272" s="91"/>
      <c r="O5272" s="426" t="s">
        <v>16644</v>
      </c>
      <c r="P5272" s="91" t="n">
        <v>1</v>
      </c>
      <c r="Q5272" s="15" t="s">
        <v>45</v>
      </c>
    </row>
    <row r="5273" customFormat="false" ht="28.35" hidden="false" customHeight="false" outlineLevel="0" collapsed="false">
      <c r="A5273" s="429" t="s">
        <v>1678</v>
      </c>
      <c r="B5273" s="91" t="s">
        <v>14903</v>
      </c>
      <c r="C5273" s="91" t="s">
        <v>16645</v>
      </c>
      <c r="D5273" s="91" t="s">
        <v>476</v>
      </c>
      <c r="E5273" s="91" t="s">
        <v>16646</v>
      </c>
      <c r="F5273" s="91" t="s">
        <v>16647</v>
      </c>
      <c r="G5273" s="91" t="s">
        <v>16648</v>
      </c>
      <c r="H5273" s="91"/>
      <c r="I5273" s="91"/>
      <c r="J5273" s="91"/>
      <c r="K5273" s="91"/>
      <c r="L5273" s="91"/>
      <c r="M5273" s="91"/>
      <c r="N5273" s="91"/>
      <c r="O5273" s="95" t="s">
        <v>16649</v>
      </c>
      <c r="P5273" s="91" t="n">
        <v>1</v>
      </c>
      <c r="Q5273" s="15" t="s">
        <v>45</v>
      </c>
    </row>
    <row r="5274" customFormat="false" ht="28.35" hidden="false" customHeight="false" outlineLevel="0" collapsed="false">
      <c r="A5274" s="429" t="s">
        <v>1732</v>
      </c>
      <c r="B5274" s="242" t="n">
        <v>43447</v>
      </c>
      <c r="C5274" s="91" t="s">
        <v>16650</v>
      </c>
      <c r="D5274" s="91" t="s">
        <v>53</v>
      </c>
      <c r="E5274" s="91" t="s">
        <v>16651</v>
      </c>
      <c r="F5274" s="91" t="s">
        <v>16652</v>
      </c>
      <c r="G5274" s="91"/>
      <c r="H5274" s="91"/>
      <c r="I5274" s="91"/>
      <c r="J5274" s="91"/>
      <c r="K5274" s="91"/>
      <c r="L5274" s="91"/>
      <c r="M5274" s="91"/>
      <c r="N5274" s="91"/>
      <c r="O5274" s="297" t="s">
        <v>16653</v>
      </c>
      <c r="P5274" s="91" t="n">
        <v>1</v>
      </c>
      <c r="Q5274" s="15" t="s">
        <v>45</v>
      </c>
    </row>
    <row r="5275" customFormat="false" ht="50.7" hidden="false" customHeight="false" outlineLevel="0" collapsed="false">
      <c r="A5275" s="429" t="s">
        <v>1833</v>
      </c>
      <c r="B5275" s="99" t="n">
        <v>43114</v>
      </c>
      <c r="C5275" s="91" t="s">
        <v>16654</v>
      </c>
      <c r="D5275" s="91" t="s">
        <v>11567</v>
      </c>
      <c r="E5275" s="91" t="s">
        <v>16655</v>
      </c>
      <c r="F5275" s="91"/>
      <c r="G5275" s="91" t="s">
        <v>782</v>
      </c>
      <c r="H5275" s="91"/>
      <c r="I5275" s="91"/>
      <c r="J5275" s="91"/>
      <c r="K5275" s="91"/>
      <c r="L5275" s="91"/>
      <c r="M5275" s="91"/>
      <c r="N5275" s="91"/>
      <c r="O5275" s="426" t="s">
        <v>16656</v>
      </c>
      <c r="P5275" s="91" t="n">
        <v>1</v>
      </c>
      <c r="Q5275" s="15" t="s">
        <v>45</v>
      </c>
    </row>
    <row r="5276" customFormat="false" ht="55.2" hidden="false" customHeight="false" outlineLevel="0" collapsed="false">
      <c r="A5276" s="91" t="s">
        <v>16657</v>
      </c>
      <c r="B5276" s="91" t="s">
        <v>16657</v>
      </c>
      <c r="C5276" s="91" t="s">
        <v>16657</v>
      </c>
      <c r="D5276" s="91" t="s">
        <v>68</v>
      </c>
      <c r="E5276" s="91" t="s">
        <v>16657</v>
      </c>
      <c r="F5276" s="91" t="s">
        <v>16657</v>
      </c>
      <c r="G5276" s="91"/>
      <c r="H5276" s="91" t="n">
        <v>6557.3</v>
      </c>
      <c r="I5276" s="91"/>
      <c r="J5276" s="91"/>
      <c r="K5276" s="91"/>
      <c r="L5276" s="91"/>
      <c r="M5276" s="91"/>
      <c r="N5276" s="91"/>
      <c r="O5276" s="282" t="s">
        <v>16657</v>
      </c>
      <c r="P5276" s="91" t="n">
        <v>1</v>
      </c>
      <c r="Q5276" s="15" t="s">
        <v>45</v>
      </c>
    </row>
    <row r="5277" customFormat="false" ht="17.9" hidden="false" customHeight="false" outlineLevel="0" collapsed="false">
      <c r="A5277" s="262" t="s">
        <v>2255</v>
      </c>
      <c r="B5277" s="91" t="s">
        <v>2598</v>
      </c>
      <c r="C5277" s="451" t="n">
        <v>79774469161</v>
      </c>
      <c r="D5277" s="91" t="s">
        <v>53</v>
      </c>
      <c r="E5277" s="91" t="s">
        <v>16658</v>
      </c>
      <c r="F5277" s="91" t="s">
        <v>600</v>
      </c>
      <c r="G5277" s="91"/>
      <c r="H5277" s="91"/>
      <c r="I5277" s="91"/>
      <c r="J5277" s="91"/>
      <c r="K5277" s="91"/>
      <c r="L5277" s="91"/>
      <c r="M5277" s="91"/>
      <c r="N5277" s="91"/>
      <c r="O5277" s="460" t="s">
        <v>16659</v>
      </c>
      <c r="P5277" s="91" t="n">
        <v>1</v>
      </c>
      <c r="Q5277" s="15" t="s">
        <v>45</v>
      </c>
    </row>
    <row r="5278" customFormat="false" ht="34.3" hidden="false" customHeight="false" outlineLevel="0" collapsed="false">
      <c r="A5278" s="429" t="s">
        <v>1746</v>
      </c>
      <c r="B5278" s="91" t="s">
        <v>3318</v>
      </c>
      <c r="C5278" s="440" t="s">
        <v>16660</v>
      </c>
      <c r="D5278" s="91" t="s">
        <v>11567</v>
      </c>
      <c r="E5278" s="91" t="s">
        <v>16661</v>
      </c>
      <c r="F5278" s="91" t="s">
        <v>16662</v>
      </c>
      <c r="G5278" s="91" t="s">
        <v>506</v>
      </c>
      <c r="H5278" s="91"/>
      <c r="I5278" s="91"/>
      <c r="J5278" s="91"/>
      <c r="K5278" s="91"/>
      <c r="L5278" s="91"/>
      <c r="M5278" s="91"/>
      <c r="N5278" s="91"/>
      <c r="O5278" s="460" t="s">
        <v>16663</v>
      </c>
      <c r="P5278" s="91" t="n">
        <v>1</v>
      </c>
      <c r="Q5278" s="15" t="s">
        <v>45</v>
      </c>
    </row>
    <row r="5279" customFormat="false" ht="34.3" hidden="false" customHeight="false" outlineLevel="0" collapsed="false">
      <c r="A5279" s="429" t="s">
        <v>1696</v>
      </c>
      <c r="B5279" s="91" t="s">
        <v>162</v>
      </c>
      <c r="C5279" s="91" t="s">
        <v>16664</v>
      </c>
      <c r="D5279" s="91" t="s">
        <v>53</v>
      </c>
      <c r="E5279" s="91" t="s">
        <v>16665</v>
      </c>
      <c r="F5279" s="91" t="s">
        <v>600</v>
      </c>
      <c r="G5279" s="91"/>
      <c r="H5279" s="91"/>
      <c r="I5279" s="91"/>
      <c r="J5279" s="91"/>
      <c r="K5279" s="91"/>
      <c r="L5279" s="91"/>
      <c r="M5279" s="91"/>
      <c r="N5279" s="91"/>
      <c r="O5279" s="460" t="s">
        <v>16666</v>
      </c>
      <c r="P5279" s="91" t="n">
        <v>1</v>
      </c>
      <c r="Q5279" s="15" t="s">
        <v>45</v>
      </c>
    </row>
    <row r="5280" customFormat="false" ht="83.55" hidden="false" customHeight="false" outlineLevel="0" collapsed="false">
      <c r="A5280" s="262" t="s">
        <v>2269</v>
      </c>
      <c r="B5280" s="91"/>
      <c r="C5280" s="91" t="n">
        <v>79267158032</v>
      </c>
      <c r="D5280" s="91" t="s">
        <v>53</v>
      </c>
      <c r="E5280" s="91" t="s">
        <v>14301</v>
      </c>
      <c r="F5280" s="91" t="s">
        <v>14301</v>
      </c>
      <c r="G5280" s="91"/>
      <c r="H5280" s="91"/>
      <c r="I5280" s="91"/>
      <c r="J5280" s="91"/>
      <c r="K5280" s="91"/>
      <c r="L5280" s="91"/>
      <c r="M5280" s="91"/>
      <c r="N5280" s="91"/>
      <c r="O5280" s="460" t="s">
        <v>16667</v>
      </c>
      <c r="P5280" s="91" t="n">
        <v>1</v>
      </c>
      <c r="Q5280" s="15" t="s">
        <v>45</v>
      </c>
    </row>
    <row r="5281" customFormat="false" ht="23.1" hidden="false" customHeight="false" outlineLevel="0" collapsed="false">
      <c r="A5281" s="429" t="s">
        <v>1761</v>
      </c>
      <c r="B5281" s="91" t="s">
        <v>9031</v>
      </c>
      <c r="C5281" s="204" t="s">
        <v>16668</v>
      </c>
      <c r="D5281" s="91" t="s">
        <v>11567</v>
      </c>
      <c r="E5281" s="91" t="s">
        <v>16669</v>
      </c>
      <c r="F5281" s="91" t="s">
        <v>16670</v>
      </c>
      <c r="G5281" s="91" t="n">
        <v>6300</v>
      </c>
      <c r="H5281" s="91"/>
      <c r="I5281" s="91"/>
      <c r="J5281" s="91"/>
      <c r="K5281" s="91"/>
      <c r="L5281" s="91"/>
      <c r="M5281" s="19" t="s">
        <v>16671</v>
      </c>
      <c r="N5281" s="242" t="n">
        <v>43452</v>
      </c>
      <c r="O5281" s="207" t="s">
        <v>3963</v>
      </c>
      <c r="P5281" s="91" t="n">
        <v>1</v>
      </c>
      <c r="Q5281" s="15" t="s">
        <v>45</v>
      </c>
    </row>
    <row r="5282" customFormat="false" ht="108.95" hidden="false" customHeight="false" outlineLevel="0" collapsed="false">
      <c r="A5282" s="133" t="s">
        <v>1765</v>
      </c>
      <c r="B5282" s="95" t="s">
        <v>4565</v>
      </c>
      <c r="C5282" s="95" t="s">
        <v>16672</v>
      </c>
      <c r="D5282" s="95" t="s">
        <v>53</v>
      </c>
      <c r="E5282" s="95" t="s">
        <v>16673</v>
      </c>
      <c r="F5282" s="95" t="s">
        <v>3584</v>
      </c>
      <c r="G5282" s="95"/>
      <c r="H5282" s="95"/>
      <c r="I5282" s="95"/>
      <c r="J5282" s="95"/>
      <c r="K5282" s="95"/>
      <c r="L5282" s="95"/>
      <c r="M5282" s="95" t="s">
        <v>16674</v>
      </c>
      <c r="N5282" s="816" t="n">
        <v>43455</v>
      </c>
      <c r="O5282" s="933" t="s">
        <v>16675</v>
      </c>
      <c r="P5282" s="91" t="n">
        <v>1</v>
      </c>
      <c r="Q5282" s="15" t="s">
        <v>45</v>
      </c>
    </row>
    <row r="5283" customFormat="false" ht="99.95" hidden="false" customHeight="false" outlineLevel="0" collapsed="false">
      <c r="A5283" s="429" t="s">
        <v>4300</v>
      </c>
      <c r="B5283" s="91" t="s">
        <v>810</v>
      </c>
      <c r="C5283" s="91" t="s">
        <v>16676</v>
      </c>
      <c r="D5283" s="91" t="s">
        <v>53</v>
      </c>
      <c r="E5283" s="91" t="s">
        <v>16677</v>
      </c>
      <c r="F5283" s="91" t="s">
        <v>48</v>
      </c>
      <c r="G5283" s="91"/>
      <c r="H5283" s="91"/>
      <c r="I5283" s="91"/>
      <c r="J5283" s="91"/>
      <c r="K5283" s="91"/>
      <c r="L5283" s="91"/>
      <c r="M5283" s="91"/>
      <c r="N5283" s="91"/>
      <c r="O5283" s="426" t="s">
        <v>16678</v>
      </c>
      <c r="P5283" s="91" t="n">
        <v>1</v>
      </c>
      <c r="Q5283" s="15" t="s">
        <v>45</v>
      </c>
    </row>
    <row r="5284" customFormat="false" ht="67.15" hidden="false" customHeight="false" outlineLevel="0" collapsed="false">
      <c r="A5284" s="429" t="s">
        <v>4304</v>
      </c>
      <c r="B5284" s="242" t="n">
        <v>43420</v>
      </c>
      <c r="C5284" s="349" t="s">
        <v>16679</v>
      </c>
      <c r="D5284" s="91" t="s">
        <v>11567</v>
      </c>
      <c r="E5284" s="91" t="s">
        <v>16680</v>
      </c>
      <c r="F5284" s="91" t="s">
        <v>16681</v>
      </c>
      <c r="G5284" s="91" t="s">
        <v>3615</v>
      </c>
      <c r="H5284" s="91"/>
      <c r="I5284" s="91"/>
      <c r="J5284" s="91"/>
      <c r="K5284" s="91"/>
      <c r="L5284" s="91"/>
      <c r="M5284" s="91"/>
      <c r="N5284" s="91"/>
      <c r="O5284" s="426" t="s">
        <v>16682</v>
      </c>
      <c r="P5284" s="91" t="n">
        <v>1</v>
      </c>
      <c r="Q5284" s="15" t="s">
        <v>45</v>
      </c>
    </row>
    <row r="5285" customFormat="false" ht="122.35" hidden="false" customHeight="false" outlineLevel="0" collapsed="false">
      <c r="A5285" s="429" t="s">
        <v>4309</v>
      </c>
      <c r="B5285" s="99" t="n">
        <v>43148</v>
      </c>
      <c r="C5285" s="91" t="s">
        <v>16683</v>
      </c>
      <c r="D5285" s="91" t="s">
        <v>11567</v>
      </c>
      <c r="E5285" s="91" t="s">
        <v>16684</v>
      </c>
      <c r="F5285" s="91" t="s">
        <v>14301</v>
      </c>
      <c r="G5285" s="91"/>
      <c r="H5285" s="91"/>
      <c r="I5285" s="91"/>
      <c r="J5285" s="91"/>
      <c r="K5285" s="91"/>
      <c r="L5285" s="91"/>
      <c r="M5285" s="91"/>
      <c r="N5285" s="91"/>
      <c r="O5285" s="95" t="s">
        <v>16685</v>
      </c>
      <c r="P5285" s="91" t="n">
        <v>1</v>
      </c>
      <c r="Q5285" s="15" t="s">
        <v>45</v>
      </c>
    </row>
    <row r="5286" customFormat="false" ht="122.35" hidden="false" customHeight="false" outlineLevel="0" collapsed="false">
      <c r="A5286" s="429" t="s">
        <v>1781</v>
      </c>
      <c r="B5286" s="91" t="s">
        <v>83</v>
      </c>
      <c r="C5286" s="153" t="s">
        <v>16686</v>
      </c>
      <c r="D5286" s="91" t="s">
        <v>53</v>
      </c>
      <c r="E5286" s="91" t="s">
        <v>16687</v>
      </c>
      <c r="F5286" s="91" t="s">
        <v>16688</v>
      </c>
      <c r="G5286" s="91" t="n">
        <v>2800</v>
      </c>
      <c r="H5286" s="91"/>
      <c r="I5286" s="91"/>
      <c r="J5286" s="91"/>
      <c r="K5286" s="91"/>
      <c r="L5286" s="91"/>
      <c r="M5286" s="91" t="s">
        <v>16689</v>
      </c>
      <c r="N5286" s="242" t="n">
        <v>43453</v>
      </c>
      <c r="O5286" s="207" t="s">
        <v>3963</v>
      </c>
      <c r="P5286" s="91" t="n">
        <v>1</v>
      </c>
      <c r="Q5286" s="15" t="s">
        <v>45</v>
      </c>
    </row>
    <row r="5287" customFormat="false" ht="14.9" hidden="false" customHeight="false" outlineLevel="0" collapsed="false">
      <c r="A5287" s="91" t="s">
        <v>16690</v>
      </c>
      <c r="B5287" s="91" t="s">
        <v>16690</v>
      </c>
      <c r="C5287" s="91" t="s">
        <v>16690</v>
      </c>
      <c r="D5287" s="91" t="s">
        <v>476</v>
      </c>
      <c r="E5287" s="91" t="s">
        <v>16690</v>
      </c>
      <c r="F5287" s="91" t="s">
        <v>16690</v>
      </c>
      <c r="G5287" s="91"/>
      <c r="H5287" s="91" t="n">
        <v>79000</v>
      </c>
      <c r="I5287" s="91"/>
      <c r="J5287" s="91"/>
      <c r="K5287" s="91"/>
      <c r="L5287" s="100"/>
      <c r="M5287" s="24" t="s">
        <v>16691</v>
      </c>
      <c r="N5287" s="242" t="n">
        <v>43452</v>
      </c>
      <c r="O5287" s="282" t="s">
        <v>16692</v>
      </c>
      <c r="P5287" s="91" t="n">
        <v>1</v>
      </c>
      <c r="Q5287" s="15" t="s">
        <v>45</v>
      </c>
    </row>
    <row r="5288" customFormat="false" ht="28.35" hidden="false" customHeight="false" outlineLevel="0" collapsed="false">
      <c r="A5288" s="884" t="s">
        <v>2304</v>
      </c>
      <c r="B5288" s="91"/>
      <c r="C5288" s="91" t="s">
        <v>16693</v>
      </c>
      <c r="D5288" s="91" t="s">
        <v>476</v>
      </c>
      <c r="E5288" s="91" t="s">
        <v>16694</v>
      </c>
      <c r="F5288" s="91"/>
      <c r="G5288" s="91"/>
      <c r="H5288" s="91"/>
      <c r="I5288" s="91"/>
      <c r="J5288" s="91"/>
      <c r="K5288" s="91"/>
      <c r="L5288" s="91"/>
      <c r="M5288" s="91"/>
      <c r="N5288" s="91"/>
      <c r="O5288" s="95" t="s">
        <v>16695</v>
      </c>
      <c r="P5288" s="91"/>
      <c r="Q5288" s="15" t="s">
        <v>45</v>
      </c>
    </row>
    <row r="5289" customFormat="false" ht="26.85" hidden="false" customHeight="false" outlineLevel="0" collapsed="false">
      <c r="A5289" s="884" t="s">
        <v>15036</v>
      </c>
      <c r="B5289" s="242" t="n">
        <v>43453</v>
      </c>
      <c r="C5289" s="553" t="s">
        <v>16696</v>
      </c>
      <c r="D5289" s="91" t="s">
        <v>476</v>
      </c>
      <c r="E5289" s="91" t="s">
        <v>16697</v>
      </c>
      <c r="F5289" s="91" t="s">
        <v>16698</v>
      </c>
      <c r="H5289" s="91"/>
      <c r="I5289" s="91"/>
      <c r="J5289" s="91"/>
      <c r="K5289" s="91" t="n">
        <v>5200</v>
      </c>
      <c r="L5289" s="91"/>
      <c r="M5289" s="91" t="s">
        <v>16699</v>
      </c>
      <c r="N5289" s="242" t="n">
        <v>43452</v>
      </c>
      <c r="O5289" s="207" t="s">
        <v>3963</v>
      </c>
      <c r="P5289" s="91"/>
      <c r="Q5289" s="15" t="s">
        <v>45</v>
      </c>
    </row>
    <row r="5290" customFormat="false" ht="28.35" hidden="false" customHeight="false" outlineLevel="0" collapsed="false">
      <c r="A5290" s="204" t="s">
        <v>16700</v>
      </c>
      <c r="B5290" s="204" t="s">
        <v>16700</v>
      </c>
      <c r="C5290" s="204" t="s">
        <v>16700</v>
      </c>
      <c r="D5290" s="91" t="s">
        <v>476</v>
      </c>
      <c r="E5290" s="204" t="s">
        <v>16700</v>
      </c>
      <c r="F5290" s="204" t="s">
        <v>16700</v>
      </c>
      <c r="G5290" s="91"/>
      <c r="H5290" s="91" t="n">
        <v>52398.42</v>
      </c>
      <c r="I5290" s="91"/>
      <c r="J5290" s="91"/>
      <c r="K5290" s="91"/>
      <c r="L5290" s="91"/>
      <c r="M5290" s="91"/>
      <c r="N5290" s="91"/>
      <c r="O5290" s="282" t="s">
        <v>16700</v>
      </c>
      <c r="P5290" s="91"/>
      <c r="Q5290" s="15" t="s">
        <v>45</v>
      </c>
    </row>
    <row r="5291" customFormat="false" ht="79.85" hidden="false" customHeight="false" outlineLevel="0" collapsed="false">
      <c r="A5291" s="3" t="s">
        <v>34</v>
      </c>
      <c r="B5291" s="59" t="s">
        <v>1</v>
      </c>
      <c r="C5291" s="4" t="s">
        <v>35</v>
      </c>
      <c r="D5291" s="4" t="s">
        <v>3</v>
      </c>
      <c r="E5291" s="4" t="s">
        <v>1021</v>
      </c>
      <c r="F5291" s="5" t="s">
        <v>10096</v>
      </c>
      <c r="G5291" s="4" t="s">
        <v>38</v>
      </c>
      <c r="H5291" s="6" t="s">
        <v>39</v>
      </c>
      <c r="I5291" s="6"/>
      <c r="J5291" s="6"/>
      <c r="K5291" s="6" t="s">
        <v>40</v>
      </c>
      <c r="L5291" s="6"/>
      <c r="M5291" s="6" t="s">
        <v>41</v>
      </c>
      <c r="N5291" s="6" t="s">
        <v>42</v>
      </c>
      <c r="O5291" s="370" t="s">
        <v>43</v>
      </c>
      <c r="P5291" s="91"/>
      <c r="Q5291" s="15" t="s">
        <v>45</v>
      </c>
    </row>
    <row r="5292" customFormat="false" ht="15" hidden="false" customHeight="false" outlineLevel="0" collapsed="false">
      <c r="A5292" s="60" t="n">
        <v>43452</v>
      </c>
      <c r="B5292" s="374" t="s">
        <v>260</v>
      </c>
      <c r="C5292" s="62"/>
      <c r="D5292" s="62"/>
      <c r="E5292" s="63"/>
      <c r="F5292" s="911" t="n">
        <f aca="false">G5292+H5292+K5292</f>
        <v>59727.9</v>
      </c>
      <c r="G5292" s="912" t="n">
        <f aca="false">SUM(G5293:G5310)</f>
        <v>15300</v>
      </c>
      <c r="H5292" s="913" t="n">
        <f aca="false">SUM(H5293:H5310)</f>
        <v>40327.9</v>
      </c>
      <c r="I5292" s="912"/>
      <c r="J5292" s="912"/>
      <c r="K5292" s="912" t="n">
        <f aca="false">SUM(K5293:K5310)</f>
        <v>4100</v>
      </c>
      <c r="L5292" s="912"/>
      <c r="M5292" s="281"/>
      <c r="N5292" s="281"/>
      <c r="O5292" s="594"/>
      <c r="P5292" s="91"/>
      <c r="Q5292" s="15" t="s">
        <v>45</v>
      </c>
    </row>
    <row r="5293" customFormat="false" ht="66.4" hidden="false" customHeight="false" outlineLevel="0" collapsed="false">
      <c r="A5293" s="429" t="s">
        <v>1810</v>
      </c>
      <c r="B5293" s="91" t="s">
        <v>16701</v>
      </c>
      <c r="C5293" s="451" t="s">
        <v>16702</v>
      </c>
      <c r="D5293" s="91" t="s">
        <v>53</v>
      </c>
      <c r="E5293" s="91" t="s">
        <v>16703</v>
      </c>
      <c r="F5293" s="91" t="s">
        <v>16704</v>
      </c>
      <c r="G5293" s="91" t="n">
        <v>2500</v>
      </c>
      <c r="H5293" s="91"/>
      <c r="I5293" s="91"/>
      <c r="J5293" s="91"/>
      <c r="K5293" s="91"/>
      <c r="L5293" s="91"/>
      <c r="M5293" s="91" t="s">
        <v>16705</v>
      </c>
      <c r="N5293" s="242" t="n">
        <v>43453</v>
      </c>
      <c r="O5293" s="207" t="s">
        <v>16706</v>
      </c>
      <c r="P5293" s="91" t="n">
        <v>1</v>
      </c>
      <c r="Q5293" s="15" t="s">
        <v>45</v>
      </c>
    </row>
    <row r="5294" customFormat="false" ht="23.1" hidden="false" customHeight="false" outlineLevel="0" collapsed="false">
      <c r="A5294" s="429" t="s">
        <v>1814</v>
      </c>
      <c r="B5294" s="91" t="s">
        <v>13446</v>
      </c>
      <c r="C5294" s="91" t="s">
        <v>16707</v>
      </c>
      <c r="D5294" s="91" t="s">
        <v>11567</v>
      </c>
      <c r="E5294" s="91" t="s">
        <v>16708</v>
      </c>
      <c r="F5294" s="91" t="s">
        <v>16709</v>
      </c>
      <c r="G5294" s="91" t="n">
        <v>7200</v>
      </c>
      <c r="H5294" s="91"/>
      <c r="I5294" s="91"/>
      <c r="J5294" s="91"/>
      <c r="K5294" s="91"/>
      <c r="L5294" s="91"/>
      <c r="M5294" s="19" t="s">
        <v>16710</v>
      </c>
      <c r="N5294" s="242" t="n">
        <v>43452</v>
      </c>
      <c r="O5294" s="207" t="s">
        <v>3963</v>
      </c>
      <c r="P5294" s="91" t="n">
        <v>1</v>
      </c>
      <c r="Q5294" s="15" t="s">
        <v>45</v>
      </c>
    </row>
    <row r="5295" customFormat="false" ht="23.1" hidden="false" customHeight="false" outlineLevel="0" collapsed="false">
      <c r="A5295" s="884" t="s">
        <v>2629</v>
      </c>
      <c r="B5295" s="91" t="s">
        <v>4180</v>
      </c>
      <c r="C5295" s="440" t="s">
        <v>16711</v>
      </c>
      <c r="D5295" s="91" t="s">
        <v>11567</v>
      </c>
      <c r="E5295" s="91" t="s">
        <v>16712</v>
      </c>
      <c r="F5295" s="91" t="s">
        <v>15116</v>
      </c>
      <c r="G5295" s="91"/>
      <c r="H5295" s="91"/>
      <c r="I5295" s="91"/>
      <c r="J5295" s="91"/>
      <c r="K5295" s="91" t="n">
        <v>4100</v>
      </c>
      <c r="L5295" s="91"/>
      <c r="M5295" s="91" t="s">
        <v>16713</v>
      </c>
      <c r="N5295" s="242" t="n">
        <v>43453</v>
      </c>
      <c r="O5295" s="207" t="s">
        <v>3963</v>
      </c>
      <c r="P5295" s="91" t="n">
        <v>1</v>
      </c>
      <c r="Q5295" s="15" t="s">
        <v>45</v>
      </c>
    </row>
    <row r="5296" customFormat="false" ht="55.2" hidden="false" customHeight="false" outlineLevel="0" collapsed="false">
      <c r="A5296" s="429" t="s">
        <v>1673</v>
      </c>
      <c r="B5296" s="91" t="s">
        <v>940</v>
      </c>
      <c r="C5296" s="91" t="s">
        <v>16714</v>
      </c>
      <c r="D5296" s="91" t="s">
        <v>53</v>
      </c>
      <c r="E5296" s="91" t="s">
        <v>16715</v>
      </c>
      <c r="F5296" s="91" t="s">
        <v>16716</v>
      </c>
      <c r="G5296" s="91" t="n">
        <v>3100</v>
      </c>
      <c r="H5296" s="91"/>
      <c r="I5296" s="91"/>
      <c r="J5296" s="91"/>
      <c r="K5296" s="91"/>
      <c r="L5296" s="91"/>
      <c r="M5296" s="91" t="s">
        <v>16717</v>
      </c>
      <c r="N5296" s="242" t="n">
        <v>43453</v>
      </c>
      <c r="O5296" s="207" t="s">
        <v>3963</v>
      </c>
      <c r="P5296" s="91" t="n">
        <v>1</v>
      </c>
      <c r="Q5296" s="15" t="s">
        <v>45</v>
      </c>
    </row>
    <row r="5297" customFormat="false" ht="14.9" hidden="false" customHeight="false" outlineLevel="0" collapsed="false">
      <c r="A5297" s="91" t="s">
        <v>16718</v>
      </c>
      <c r="B5297" s="91" t="s">
        <v>16718</v>
      </c>
      <c r="C5297" s="91" t="s">
        <v>16718</v>
      </c>
      <c r="D5297" s="91" t="s">
        <v>16718</v>
      </c>
      <c r="E5297" s="91" t="s">
        <v>16718</v>
      </c>
      <c r="F5297" s="91" t="s">
        <v>16718</v>
      </c>
      <c r="G5297" s="91"/>
      <c r="H5297" s="91" t="n">
        <v>20846</v>
      </c>
      <c r="I5297" s="91"/>
      <c r="J5297" s="91"/>
      <c r="K5297" s="91"/>
      <c r="L5297" s="91"/>
      <c r="M5297" s="91"/>
      <c r="N5297" s="91"/>
      <c r="O5297" s="282" t="s">
        <v>16718</v>
      </c>
      <c r="P5297" s="91" t="n">
        <v>1</v>
      </c>
      <c r="Q5297" s="15" t="s">
        <v>45</v>
      </c>
    </row>
    <row r="5298" customFormat="false" ht="17.9" hidden="false" customHeight="false" outlineLevel="0" collapsed="false">
      <c r="A5298" s="429" t="s">
        <v>1678</v>
      </c>
      <c r="B5298" s="91"/>
      <c r="C5298" s="91" t="s">
        <v>16719</v>
      </c>
      <c r="D5298" s="91" t="s">
        <v>476</v>
      </c>
      <c r="E5298" s="91" t="s">
        <v>16720</v>
      </c>
      <c r="F5298" s="91" t="s">
        <v>16182</v>
      </c>
      <c r="H5298" s="91" t="s">
        <v>282</v>
      </c>
      <c r="I5298" s="91"/>
      <c r="J5298" s="91"/>
      <c r="K5298" s="91"/>
      <c r="L5298" s="91"/>
      <c r="M5298" s="91"/>
      <c r="N5298" s="91"/>
      <c r="O5298" s="426" t="s">
        <v>8602</v>
      </c>
      <c r="P5298" s="91" t="n">
        <v>1</v>
      </c>
      <c r="Q5298" s="15" t="s">
        <v>45</v>
      </c>
    </row>
    <row r="5299" customFormat="false" ht="88.05" hidden="false" customHeight="false" outlineLevel="0" collapsed="false">
      <c r="A5299" s="429" t="s">
        <v>1732</v>
      </c>
      <c r="B5299" s="91"/>
      <c r="C5299" s="451" t="s">
        <v>16721</v>
      </c>
      <c r="D5299" s="91" t="s">
        <v>476</v>
      </c>
      <c r="E5299" s="91" t="s">
        <v>16722</v>
      </c>
      <c r="F5299" s="91" t="s">
        <v>16723</v>
      </c>
      <c r="G5299" s="91"/>
      <c r="H5299" s="91"/>
      <c r="I5299" s="91"/>
      <c r="J5299" s="91"/>
      <c r="K5299" s="91"/>
      <c r="L5299" s="91"/>
      <c r="M5299" s="91"/>
      <c r="N5299" s="91"/>
      <c r="O5299" s="182" t="s">
        <v>16724</v>
      </c>
      <c r="P5299" s="91" t="n">
        <v>1</v>
      </c>
      <c r="Q5299" s="15" t="s">
        <v>45</v>
      </c>
    </row>
    <row r="5300" customFormat="false" ht="41.75" hidden="false" customHeight="false" outlineLevel="0" collapsed="false">
      <c r="A5300" s="262" t="s">
        <v>2332</v>
      </c>
      <c r="B5300" s="91" t="s">
        <v>12636</v>
      </c>
      <c r="C5300" s="91" t="n">
        <v>7977534068</v>
      </c>
      <c r="D5300" s="91" t="s">
        <v>11567</v>
      </c>
      <c r="E5300" s="91" t="s">
        <v>16725</v>
      </c>
      <c r="F5300" s="91" t="s">
        <v>15116</v>
      </c>
      <c r="G5300" s="91"/>
      <c r="H5300" s="91"/>
      <c r="I5300" s="91"/>
      <c r="J5300" s="91"/>
      <c r="K5300" s="91" t="s">
        <v>16726</v>
      </c>
      <c r="L5300" s="91"/>
      <c r="M5300" s="91"/>
      <c r="N5300" s="91"/>
      <c r="O5300" s="451" t="s">
        <v>16727</v>
      </c>
      <c r="P5300" s="91" t="n">
        <v>1</v>
      </c>
      <c r="Q5300" s="15" t="s">
        <v>45</v>
      </c>
    </row>
    <row r="5301" customFormat="false" ht="23.1" hidden="false" customHeight="false" outlineLevel="0" collapsed="false">
      <c r="A5301" s="429" t="s">
        <v>1839</v>
      </c>
      <c r="B5301" s="91" t="s">
        <v>16728</v>
      </c>
      <c r="C5301" s="91" t="s">
        <v>16729</v>
      </c>
      <c r="D5301" s="91" t="s">
        <v>476</v>
      </c>
      <c r="E5301" s="91" t="s">
        <v>16730</v>
      </c>
      <c r="F5301" s="91" t="s">
        <v>16731</v>
      </c>
      <c r="G5301" s="91"/>
      <c r="H5301" s="91" t="n">
        <v>5600</v>
      </c>
      <c r="I5301" s="91"/>
      <c r="J5301" s="91"/>
      <c r="K5301" s="91"/>
      <c r="L5301" s="91"/>
      <c r="M5301" s="91"/>
      <c r="N5301" s="91"/>
      <c r="O5301" s="207" t="s">
        <v>11950</v>
      </c>
      <c r="P5301" s="91" t="n">
        <v>1</v>
      </c>
      <c r="Q5301" s="15" t="s">
        <v>45</v>
      </c>
    </row>
    <row r="5302" customFormat="false" ht="83.55" hidden="false" customHeight="false" outlineLevel="0" collapsed="false">
      <c r="A5302" s="429" t="s">
        <v>1746</v>
      </c>
      <c r="B5302" s="91" t="s">
        <v>989</v>
      </c>
      <c r="C5302" s="91" t="s">
        <v>16732</v>
      </c>
      <c r="D5302" s="91" t="s">
        <v>53</v>
      </c>
      <c r="E5302" s="91" t="s">
        <v>16733</v>
      </c>
      <c r="F5302" s="91"/>
      <c r="G5302" s="91"/>
      <c r="H5302" s="91"/>
      <c r="I5302" s="91"/>
      <c r="J5302" s="91"/>
      <c r="K5302" s="91"/>
      <c r="L5302" s="91"/>
      <c r="M5302" s="91"/>
      <c r="N5302" s="91"/>
      <c r="O5302" s="423" t="s">
        <v>16734</v>
      </c>
      <c r="P5302" s="91" t="n">
        <v>1</v>
      </c>
      <c r="Q5302" s="15" t="s">
        <v>45</v>
      </c>
    </row>
    <row r="5303" customFormat="false" ht="39.55" hidden="false" customHeight="false" outlineLevel="0" collapsed="false">
      <c r="A5303" s="902" t="s">
        <v>15535</v>
      </c>
      <c r="B5303" s="902" t="s">
        <v>15535</v>
      </c>
      <c r="C5303" s="902" t="s">
        <v>15535</v>
      </c>
      <c r="D5303" s="902" t="s">
        <v>15535</v>
      </c>
      <c r="E5303" s="902" t="s">
        <v>15535</v>
      </c>
      <c r="F5303" s="902" t="s">
        <v>15535</v>
      </c>
      <c r="G5303" s="204"/>
      <c r="H5303" s="204" t="n">
        <v>13878.9</v>
      </c>
      <c r="I5303" s="204"/>
      <c r="J5303" s="204"/>
      <c r="K5303" s="204"/>
      <c r="L5303" s="204"/>
      <c r="M5303" s="204"/>
      <c r="N5303" s="204"/>
      <c r="O5303" s="904" t="s">
        <v>15535</v>
      </c>
      <c r="P5303" s="204" t="n">
        <v>1</v>
      </c>
      <c r="Q5303" s="15" t="s">
        <v>45</v>
      </c>
      <c r="R5303" s="265"/>
      <c r="S5303" s="265"/>
      <c r="T5303" s="265"/>
      <c r="U5303" s="265"/>
      <c r="V5303" s="265"/>
      <c r="W5303" s="265"/>
      <c r="X5303" s="265"/>
      <c r="Y5303" s="265"/>
      <c r="Z5303" s="265"/>
      <c r="AA5303" s="265"/>
      <c r="AB5303" s="265"/>
      <c r="AC5303" s="265"/>
      <c r="AD5303" s="265"/>
      <c r="AE5303" s="265"/>
      <c r="AF5303" s="265"/>
      <c r="AG5303" s="265"/>
      <c r="AH5303" s="265"/>
      <c r="AI5303" s="265"/>
      <c r="AJ5303" s="265"/>
      <c r="AK5303" s="265"/>
    </row>
    <row r="5304" customFormat="false" ht="41.75" hidden="false" customHeight="false" outlineLevel="0" collapsed="false">
      <c r="A5304" s="262" t="s">
        <v>2660</v>
      </c>
      <c r="B5304" s="91" t="s">
        <v>1411</v>
      </c>
      <c r="C5304" s="451" t="s">
        <v>16735</v>
      </c>
      <c r="D5304" s="91" t="s">
        <v>53</v>
      </c>
      <c r="E5304" s="91" t="s">
        <v>16736</v>
      </c>
      <c r="F5304" s="91" t="s">
        <v>3584</v>
      </c>
      <c r="G5304" s="91"/>
      <c r="H5304" s="91"/>
      <c r="I5304" s="91"/>
      <c r="J5304" s="91"/>
      <c r="K5304" s="91"/>
      <c r="L5304" s="91"/>
      <c r="M5304" s="91"/>
      <c r="N5304" s="91"/>
      <c r="O5304" s="426" t="s">
        <v>16737</v>
      </c>
      <c r="P5304" s="91" t="n">
        <v>1</v>
      </c>
      <c r="Q5304" s="15" t="s">
        <v>45</v>
      </c>
    </row>
    <row r="5305" customFormat="false" ht="34.3" hidden="false" customHeight="false" outlineLevel="0" collapsed="false">
      <c r="A5305" s="262" t="s">
        <v>2269</v>
      </c>
      <c r="B5305" s="91" t="s">
        <v>16738</v>
      </c>
      <c r="C5305" s="91" t="s">
        <v>16739</v>
      </c>
      <c r="D5305" s="91" t="s">
        <v>11567</v>
      </c>
      <c r="E5305" s="91" t="s">
        <v>16740</v>
      </c>
      <c r="F5305" s="91" t="s">
        <v>16741</v>
      </c>
      <c r="G5305" s="91"/>
      <c r="H5305" s="91"/>
      <c r="I5305" s="91"/>
      <c r="J5305" s="91"/>
      <c r="K5305" s="91"/>
      <c r="L5305" s="91"/>
      <c r="M5305" s="91"/>
      <c r="N5305" s="91"/>
      <c r="O5305" s="426" t="s">
        <v>16742</v>
      </c>
      <c r="P5305" s="91" t="n">
        <v>1</v>
      </c>
      <c r="Q5305" s="15" t="s">
        <v>45</v>
      </c>
    </row>
    <row r="5306" customFormat="false" ht="67.15" hidden="false" customHeight="false" outlineLevel="0" collapsed="false">
      <c r="A5306" s="429" t="s">
        <v>1761</v>
      </c>
      <c r="B5306" s="91" t="s">
        <v>16743</v>
      </c>
      <c r="C5306" s="91" t="s">
        <v>16744</v>
      </c>
      <c r="D5306" s="91" t="s">
        <v>11567</v>
      </c>
      <c r="E5306" s="91" t="s">
        <v>16745</v>
      </c>
      <c r="F5306" s="91"/>
      <c r="G5306" s="91"/>
      <c r="H5306" s="91"/>
      <c r="I5306" s="91"/>
      <c r="J5306" s="91"/>
      <c r="K5306" s="91"/>
      <c r="L5306" s="91"/>
      <c r="M5306" s="91"/>
      <c r="N5306" s="91"/>
      <c r="O5306" s="426" t="s">
        <v>16746</v>
      </c>
      <c r="P5306" s="91" t="n">
        <v>1</v>
      </c>
      <c r="Q5306" s="15" t="s">
        <v>45</v>
      </c>
    </row>
    <row r="5307" customFormat="false" ht="43.25" hidden="false" customHeight="false" outlineLevel="0" collapsed="false">
      <c r="A5307" s="91" t="s">
        <v>16747</v>
      </c>
      <c r="B5307" s="91" t="s">
        <v>16747</v>
      </c>
      <c r="C5307" s="91" t="s">
        <v>16747</v>
      </c>
      <c r="D5307" s="91" t="s">
        <v>16747</v>
      </c>
      <c r="E5307" s="91" t="s">
        <v>16747</v>
      </c>
      <c r="F5307" s="91"/>
      <c r="G5307" s="91"/>
      <c r="H5307" s="533" t="n">
        <v>3</v>
      </c>
      <c r="I5307" s="91"/>
      <c r="J5307" s="91"/>
      <c r="K5307" s="91"/>
      <c r="L5307" s="91"/>
      <c r="M5307" s="91"/>
      <c r="N5307" s="91"/>
      <c r="O5307" s="651" t="s">
        <v>16748</v>
      </c>
      <c r="P5307" s="91" t="n">
        <v>1</v>
      </c>
      <c r="Q5307" s="15" t="s">
        <v>45</v>
      </c>
    </row>
    <row r="5308" customFormat="false" ht="162.65" hidden="false" customHeight="false" outlineLevel="0" collapsed="false">
      <c r="A5308" s="429" t="s">
        <v>1765</v>
      </c>
      <c r="B5308" s="91" t="s">
        <v>16749</v>
      </c>
      <c r="C5308" s="91" t="s">
        <v>16750</v>
      </c>
      <c r="D5308" s="91" t="s">
        <v>11567</v>
      </c>
      <c r="E5308" s="91" t="s">
        <v>16751</v>
      </c>
      <c r="F5308" s="91" t="s">
        <v>16752</v>
      </c>
      <c r="G5308" s="91" t="s">
        <v>16753</v>
      </c>
      <c r="H5308" s="91"/>
      <c r="I5308" s="91"/>
      <c r="J5308" s="91"/>
      <c r="K5308" s="91"/>
      <c r="L5308" s="91"/>
      <c r="M5308" s="91"/>
      <c r="N5308" s="91"/>
      <c r="O5308" s="781" t="s">
        <v>16754</v>
      </c>
      <c r="P5308" s="91" t="n">
        <v>1</v>
      </c>
      <c r="Q5308" s="15" t="s">
        <v>45</v>
      </c>
    </row>
    <row r="5309" customFormat="false" ht="23.1" hidden="false" customHeight="false" outlineLevel="0" collapsed="false">
      <c r="A5309" s="429" t="s">
        <v>4300</v>
      </c>
      <c r="B5309" s="91" t="s">
        <v>1085</v>
      </c>
      <c r="C5309" s="91" t="s">
        <v>16755</v>
      </c>
      <c r="D5309" s="91" t="s">
        <v>8766</v>
      </c>
      <c r="E5309" s="91" t="s">
        <v>16756</v>
      </c>
      <c r="F5309" s="91" t="s">
        <v>16757</v>
      </c>
      <c r="G5309" s="91" t="n">
        <v>2500</v>
      </c>
      <c r="H5309" s="91"/>
      <c r="I5309" s="91"/>
      <c r="J5309" s="91"/>
      <c r="K5309" s="91"/>
      <c r="L5309" s="91"/>
      <c r="M5309" s="91"/>
      <c r="N5309" s="91"/>
      <c r="O5309" s="207" t="s">
        <v>3963</v>
      </c>
      <c r="P5309" s="91" t="n">
        <v>1</v>
      </c>
      <c r="Q5309" s="15" t="s">
        <v>45</v>
      </c>
    </row>
    <row r="5310" customFormat="false" ht="79.85" hidden="false" customHeight="false" outlineLevel="0" collapsed="false">
      <c r="A5310" s="3" t="s">
        <v>34</v>
      </c>
      <c r="B5310" s="59" t="s">
        <v>1</v>
      </c>
      <c r="C5310" s="4" t="s">
        <v>35</v>
      </c>
      <c r="D5310" s="4" t="s">
        <v>3</v>
      </c>
      <c r="E5310" s="4" t="s">
        <v>1021</v>
      </c>
      <c r="F5310" s="5" t="s">
        <v>10096</v>
      </c>
      <c r="G5310" s="4" t="s">
        <v>38</v>
      </c>
      <c r="H5310" s="6" t="s">
        <v>39</v>
      </c>
      <c r="I5310" s="6"/>
      <c r="J5310" s="6"/>
      <c r="K5310" s="6" t="s">
        <v>40</v>
      </c>
      <c r="L5310" s="6"/>
      <c r="M5310" s="6" t="s">
        <v>41</v>
      </c>
      <c r="N5310" s="6" t="s">
        <v>42</v>
      </c>
      <c r="O5310" s="370" t="s">
        <v>43</v>
      </c>
      <c r="P5310" s="91"/>
      <c r="Q5310" s="15" t="s">
        <v>45</v>
      </c>
    </row>
    <row r="5311" customFormat="false" ht="15" hidden="false" customHeight="false" outlineLevel="0" collapsed="false">
      <c r="A5311" s="60" t="n">
        <v>43453</v>
      </c>
      <c r="B5311" s="374" t="s">
        <v>311</v>
      </c>
      <c r="C5311" s="62"/>
      <c r="D5311" s="62"/>
      <c r="E5311" s="63"/>
      <c r="F5311" s="911" t="n">
        <f aca="false">G5311+H5311+K5311</f>
        <v>70585.23</v>
      </c>
      <c r="G5311" s="912" t="n">
        <f aca="false">SUM(G5312:G5337)</f>
        <v>12000</v>
      </c>
      <c r="H5311" s="913" t="n">
        <f aca="false">SUM(H5312:H5332)</f>
        <v>58585.23</v>
      </c>
      <c r="I5311" s="912"/>
      <c r="J5311" s="912"/>
      <c r="K5311" s="912" t="n">
        <f aca="false">SUM(K5312:K5337)</f>
        <v>0</v>
      </c>
      <c r="L5311" s="912"/>
      <c r="M5311" s="281"/>
      <c r="N5311" s="281"/>
      <c r="O5311" s="594"/>
      <c r="P5311" s="91"/>
      <c r="Q5311" s="15" t="s">
        <v>45</v>
      </c>
    </row>
    <row r="5312" customFormat="false" ht="58.2" hidden="false" customHeight="false" outlineLevel="0" collapsed="false">
      <c r="A5312" s="429" t="s">
        <v>1810</v>
      </c>
      <c r="B5312" s="91" t="s">
        <v>2630</v>
      </c>
      <c r="C5312" s="91" t="s">
        <v>16758</v>
      </c>
      <c r="D5312" s="91" t="s">
        <v>1308</v>
      </c>
      <c r="E5312" s="91" t="s">
        <v>16759</v>
      </c>
      <c r="F5312" s="91" t="s">
        <v>16760</v>
      </c>
      <c r="G5312" s="91" t="s">
        <v>1001</v>
      </c>
      <c r="H5312" s="91"/>
      <c r="I5312" s="91"/>
      <c r="J5312" s="91"/>
      <c r="K5312" s="91"/>
      <c r="L5312" s="91"/>
      <c r="M5312" s="91"/>
      <c r="N5312" s="91"/>
      <c r="O5312" s="144" t="s">
        <v>16761</v>
      </c>
      <c r="P5312" s="91" t="n">
        <v>1</v>
      </c>
      <c r="Q5312" s="15" t="s">
        <v>45</v>
      </c>
    </row>
    <row r="5313" customFormat="false" ht="58.2" hidden="false" customHeight="false" outlineLevel="0" collapsed="false">
      <c r="A5313" s="429" t="s">
        <v>1814</v>
      </c>
      <c r="B5313" s="91" t="s">
        <v>4374</v>
      </c>
      <c r="C5313" s="91" t="s">
        <v>16762</v>
      </c>
      <c r="D5313" s="91" t="s">
        <v>1308</v>
      </c>
      <c r="E5313" s="91" t="s">
        <v>16763</v>
      </c>
      <c r="F5313" s="91"/>
      <c r="G5313" s="91" t="s">
        <v>16764</v>
      </c>
      <c r="H5313" s="91"/>
      <c r="I5313" s="91"/>
      <c r="J5313" s="91"/>
      <c r="K5313" s="91"/>
      <c r="L5313" s="91"/>
      <c r="M5313" s="91"/>
      <c r="N5313" s="91"/>
      <c r="O5313" s="571" t="s">
        <v>16765</v>
      </c>
      <c r="P5313" s="91" t="n">
        <v>1</v>
      </c>
      <c r="Q5313" s="15" t="s">
        <v>45</v>
      </c>
    </row>
    <row r="5314" customFormat="false" ht="28.35" hidden="false" customHeight="false" outlineLevel="0" collapsed="false">
      <c r="A5314" s="262" t="s">
        <v>2629</v>
      </c>
      <c r="B5314" s="242" t="n">
        <v>43415</v>
      </c>
      <c r="C5314" s="91" t="s">
        <v>16766</v>
      </c>
      <c r="D5314" s="91" t="s">
        <v>11567</v>
      </c>
      <c r="E5314" s="91" t="s">
        <v>16767</v>
      </c>
      <c r="F5314" s="91" t="s">
        <v>4415</v>
      </c>
      <c r="G5314" s="91"/>
      <c r="H5314" s="91"/>
      <c r="I5314" s="91"/>
      <c r="J5314" s="91"/>
      <c r="K5314" s="91"/>
      <c r="L5314" s="91"/>
      <c r="M5314" s="91"/>
      <c r="N5314" s="91"/>
      <c r="O5314" s="452" t="s">
        <v>16316</v>
      </c>
      <c r="P5314" s="91" t="n">
        <v>1</v>
      </c>
      <c r="Q5314" s="15" t="s">
        <v>45</v>
      </c>
    </row>
    <row r="5315" customFormat="false" ht="14.9" hidden="false" customHeight="false" outlineLevel="0" collapsed="false">
      <c r="A5315" s="429" t="s">
        <v>1673</v>
      </c>
      <c r="B5315" s="91" t="s">
        <v>1033</v>
      </c>
      <c r="C5315" s="91" t="s">
        <v>16768</v>
      </c>
      <c r="D5315" s="91" t="s">
        <v>1308</v>
      </c>
      <c r="E5315" s="91"/>
      <c r="F5315" s="91"/>
      <c r="G5315" s="91"/>
      <c r="H5315" s="91"/>
      <c r="I5315" s="91"/>
      <c r="J5315" s="91"/>
      <c r="K5315" s="91"/>
      <c r="L5315" s="91"/>
      <c r="M5315" s="91"/>
      <c r="N5315" s="91"/>
      <c r="O5315" s="297" t="s">
        <v>16769</v>
      </c>
      <c r="P5315" s="91" t="n">
        <v>1</v>
      </c>
      <c r="Q5315" s="15" t="s">
        <v>45</v>
      </c>
    </row>
    <row r="5316" customFormat="false" ht="68.65" hidden="false" customHeight="false" outlineLevel="0" collapsed="false">
      <c r="A5316" s="429" t="s">
        <v>1678</v>
      </c>
      <c r="B5316" s="91" t="s">
        <v>10647</v>
      </c>
      <c r="C5316" s="91" t="s">
        <v>16770</v>
      </c>
      <c r="D5316" s="91" t="s">
        <v>53</v>
      </c>
      <c r="E5316" s="91" t="s">
        <v>16771</v>
      </c>
      <c r="F5316" s="91" t="s">
        <v>16772</v>
      </c>
      <c r="G5316" s="91"/>
      <c r="H5316" s="91"/>
      <c r="I5316" s="91"/>
      <c r="J5316" s="91"/>
      <c r="K5316" s="91"/>
      <c r="L5316" s="91"/>
      <c r="M5316" s="91"/>
      <c r="N5316" s="91"/>
      <c r="O5316" s="144" t="s">
        <v>16773</v>
      </c>
      <c r="P5316" s="91" t="n">
        <v>1</v>
      </c>
      <c r="Q5316" s="15" t="s">
        <v>45</v>
      </c>
    </row>
    <row r="5317" customFormat="false" ht="72.35" hidden="false" customHeight="false" outlineLevel="0" collapsed="false">
      <c r="A5317" s="262" t="s">
        <v>2645</v>
      </c>
      <c r="B5317" s="91" t="s">
        <v>1988</v>
      </c>
      <c r="C5317" s="91" t="s">
        <v>16774</v>
      </c>
      <c r="D5317" s="91" t="s">
        <v>53</v>
      </c>
      <c r="E5317" s="91" t="s">
        <v>16775</v>
      </c>
      <c r="F5317" s="91" t="s">
        <v>5574</v>
      </c>
      <c r="G5317" s="91"/>
      <c r="H5317" s="91"/>
      <c r="I5317" s="91"/>
      <c r="J5317" s="91"/>
      <c r="K5317" s="91"/>
      <c r="L5317" s="91"/>
      <c r="M5317" s="91"/>
      <c r="N5317" s="91"/>
      <c r="O5317" s="441" t="s">
        <v>16776</v>
      </c>
      <c r="P5317" s="91" t="n">
        <v>1</v>
      </c>
      <c r="Q5317" s="15" t="s">
        <v>45</v>
      </c>
    </row>
    <row r="5318" customFormat="false" ht="20.1" hidden="false" customHeight="false" outlineLevel="0" collapsed="false">
      <c r="A5318" s="91" t="s">
        <v>16777</v>
      </c>
      <c r="B5318" s="91" t="s">
        <v>16777</v>
      </c>
      <c r="C5318" s="91" t="s">
        <v>16777</v>
      </c>
      <c r="D5318" s="91" t="s">
        <v>16777</v>
      </c>
      <c r="E5318" s="91" t="s">
        <v>16777</v>
      </c>
      <c r="F5318" s="91" t="s">
        <v>16777</v>
      </c>
      <c r="G5318" s="91"/>
      <c r="H5318" s="91" t="n">
        <v>3397.76</v>
      </c>
      <c r="I5318" s="91"/>
      <c r="J5318" s="91"/>
      <c r="K5318" s="91"/>
      <c r="L5318" s="91"/>
      <c r="M5318" s="91"/>
      <c r="N5318" s="91"/>
      <c r="O5318" s="914" t="s">
        <v>16777</v>
      </c>
      <c r="P5318" s="91" t="n">
        <v>1</v>
      </c>
      <c r="Q5318" s="15" t="s">
        <v>45</v>
      </c>
    </row>
    <row r="5319" customFormat="false" ht="20.1" hidden="false" customHeight="false" outlineLevel="0" collapsed="false">
      <c r="A5319" s="91" t="s">
        <v>16778</v>
      </c>
      <c r="B5319" s="91" t="s">
        <v>16778</v>
      </c>
      <c r="C5319" s="91" t="s">
        <v>16778</v>
      </c>
      <c r="D5319" s="91" t="s">
        <v>16778</v>
      </c>
      <c r="E5319" s="91" t="s">
        <v>16778</v>
      </c>
      <c r="F5319" s="91" t="s">
        <v>16778</v>
      </c>
      <c r="G5319" s="91"/>
      <c r="H5319" s="91" t="n">
        <v>6173.48</v>
      </c>
      <c r="I5319" s="91"/>
      <c r="J5319" s="91"/>
      <c r="K5319" s="91"/>
      <c r="L5319" s="91"/>
      <c r="M5319" s="91"/>
      <c r="N5319" s="91"/>
      <c r="O5319" s="914" t="s">
        <v>16779</v>
      </c>
      <c r="P5319" s="91" t="n">
        <v>1</v>
      </c>
      <c r="Q5319" s="15" t="s">
        <v>45</v>
      </c>
    </row>
    <row r="5320" customFormat="false" ht="20.1" hidden="false" customHeight="false" outlineLevel="0" collapsed="false">
      <c r="A5320" s="91" t="s">
        <v>16780</v>
      </c>
      <c r="B5320" s="91" t="s">
        <v>16780</v>
      </c>
      <c r="C5320" s="91" t="s">
        <v>16780</v>
      </c>
      <c r="D5320" s="91" t="s">
        <v>16780</v>
      </c>
      <c r="E5320" s="91" t="s">
        <v>16780</v>
      </c>
      <c r="F5320" s="91" t="s">
        <v>16780</v>
      </c>
      <c r="G5320" s="91"/>
      <c r="H5320" s="91" t="n">
        <v>41676</v>
      </c>
      <c r="I5320" s="91"/>
      <c r="J5320" s="91"/>
      <c r="K5320" s="91"/>
      <c r="L5320" s="91"/>
      <c r="M5320" s="91"/>
      <c r="N5320" s="91"/>
      <c r="O5320" s="914" t="s">
        <v>16780</v>
      </c>
      <c r="P5320" s="91" t="n">
        <v>1</v>
      </c>
      <c r="Q5320" s="15" t="s">
        <v>45</v>
      </c>
    </row>
    <row r="5321" customFormat="false" ht="20.1" hidden="false" customHeight="false" outlineLevel="0" collapsed="false">
      <c r="A5321" s="91" t="s">
        <v>16781</v>
      </c>
      <c r="B5321" s="91" t="s">
        <v>16781</v>
      </c>
      <c r="C5321" s="91" t="s">
        <v>16781</v>
      </c>
      <c r="D5321" s="91" t="s">
        <v>16781</v>
      </c>
      <c r="E5321" s="91" t="s">
        <v>16781</v>
      </c>
      <c r="F5321" s="91" t="s">
        <v>16781</v>
      </c>
      <c r="G5321" s="91"/>
      <c r="H5321" s="91" t="n">
        <v>7337.99</v>
      </c>
      <c r="I5321" s="91"/>
      <c r="J5321" s="91"/>
      <c r="K5321" s="91"/>
      <c r="L5321" s="91"/>
      <c r="M5321" s="91"/>
      <c r="N5321" s="91"/>
      <c r="O5321" s="914" t="s">
        <v>16782</v>
      </c>
      <c r="P5321" s="91" t="n">
        <v>1</v>
      </c>
      <c r="Q5321" s="15" t="s">
        <v>45</v>
      </c>
    </row>
    <row r="5322" customFormat="false" ht="100.7" hidden="false" customHeight="false" outlineLevel="0" collapsed="false">
      <c r="A5322" s="262" t="s">
        <v>2332</v>
      </c>
      <c r="B5322" s="91" t="s">
        <v>1175</v>
      </c>
      <c r="C5322" s="91" t="s">
        <v>16783</v>
      </c>
      <c r="D5322" s="91" t="s">
        <v>53</v>
      </c>
      <c r="E5322" s="91" t="s">
        <v>16784</v>
      </c>
      <c r="F5322" s="91" t="s">
        <v>102</v>
      </c>
      <c r="G5322" s="91"/>
      <c r="H5322" s="91"/>
      <c r="I5322" s="91"/>
      <c r="J5322" s="91"/>
      <c r="K5322" s="91"/>
      <c r="L5322" s="91"/>
      <c r="M5322" s="91"/>
      <c r="N5322" s="91"/>
      <c r="O5322" s="441" t="s">
        <v>16785</v>
      </c>
      <c r="P5322" s="91" t="n">
        <v>1</v>
      </c>
      <c r="Q5322" s="15" t="s">
        <v>45</v>
      </c>
    </row>
    <row r="5323" customFormat="false" ht="95.5" hidden="false" customHeight="false" outlineLevel="0" collapsed="false">
      <c r="A5323" s="262" t="s">
        <v>2255</v>
      </c>
      <c r="B5323" s="91" t="s">
        <v>141</v>
      </c>
      <c r="C5323" s="451" t="s">
        <v>16786</v>
      </c>
      <c r="D5323" s="91" t="s">
        <v>53</v>
      </c>
      <c r="E5323" s="91" t="s">
        <v>16787</v>
      </c>
      <c r="F5323" s="91" t="s">
        <v>16788</v>
      </c>
      <c r="G5323" s="91"/>
      <c r="H5323" s="91"/>
      <c r="I5323" s="91"/>
      <c r="J5323" s="91"/>
      <c r="K5323" s="91"/>
      <c r="L5323" s="91"/>
      <c r="M5323" s="91"/>
      <c r="N5323" s="91"/>
      <c r="O5323" s="441" t="s">
        <v>16789</v>
      </c>
      <c r="P5323" s="797" t="s">
        <v>14505</v>
      </c>
      <c r="Q5323" s="15" t="s">
        <v>45</v>
      </c>
    </row>
    <row r="5324" customFormat="false" ht="55.2" hidden="false" customHeight="false" outlineLevel="0" collapsed="false">
      <c r="A5324" s="429" t="s">
        <v>1746</v>
      </c>
      <c r="B5324" s="91" t="s">
        <v>464</v>
      </c>
      <c r="C5324" s="91" t="s">
        <v>16790</v>
      </c>
      <c r="D5324" s="91" t="s">
        <v>53</v>
      </c>
      <c r="E5324" s="91" t="s">
        <v>16791</v>
      </c>
      <c r="F5324" s="91" t="s">
        <v>16792</v>
      </c>
      <c r="G5324" s="91"/>
      <c r="H5324" s="91"/>
      <c r="I5324" s="91"/>
      <c r="J5324" s="91"/>
      <c r="K5324" s="91"/>
      <c r="L5324" s="91"/>
      <c r="M5324" s="91"/>
      <c r="N5324" s="91"/>
      <c r="O5324" s="452" t="s">
        <v>16793</v>
      </c>
      <c r="P5324" s="797" t="s">
        <v>14505</v>
      </c>
      <c r="Q5324" s="15" t="s">
        <v>45</v>
      </c>
    </row>
    <row r="5325" customFormat="false" ht="28.35" hidden="false" customHeight="false" outlineLevel="0" collapsed="false">
      <c r="A5325" s="429" t="s">
        <v>1696</v>
      </c>
      <c r="B5325" s="99" t="n">
        <v>43203</v>
      </c>
      <c r="C5325" s="91" t="s">
        <v>16794</v>
      </c>
      <c r="D5325" s="91" t="s">
        <v>11567</v>
      </c>
      <c r="E5325" s="91" t="s">
        <v>16795</v>
      </c>
      <c r="F5325" s="91" t="s">
        <v>16796</v>
      </c>
      <c r="G5325" s="91" t="n">
        <v>4900</v>
      </c>
      <c r="H5325" s="91"/>
      <c r="I5325" s="91"/>
      <c r="J5325" s="91"/>
      <c r="K5325" s="91"/>
      <c r="L5325" s="91"/>
      <c r="M5325" s="19" t="s">
        <v>16797</v>
      </c>
      <c r="N5325" s="242" t="n">
        <v>43456</v>
      </c>
      <c r="O5325" s="207" t="s">
        <v>3963</v>
      </c>
      <c r="P5325" s="797" t="n">
        <v>1</v>
      </c>
      <c r="Q5325" s="15" t="s">
        <v>45</v>
      </c>
    </row>
    <row r="5326" customFormat="false" ht="100.7" hidden="false" customHeight="false" outlineLevel="0" collapsed="false">
      <c r="A5326" s="262" t="s">
        <v>2269</v>
      </c>
      <c r="B5326" s="91" t="s">
        <v>149</v>
      </c>
      <c r="C5326" s="91" t="s">
        <v>16798</v>
      </c>
      <c r="D5326" s="91" t="s">
        <v>53</v>
      </c>
      <c r="E5326" s="91" t="s">
        <v>16799</v>
      </c>
      <c r="F5326" s="91" t="s">
        <v>5986</v>
      </c>
      <c r="G5326" s="91"/>
      <c r="H5326" s="91"/>
      <c r="I5326" s="91"/>
      <c r="J5326" s="91"/>
      <c r="K5326" s="91"/>
      <c r="L5326" s="91"/>
      <c r="M5326" s="91"/>
      <c r="N5326" s="91"/>
      <c r="O5326" s="441" t="s">
        <v>16800</v>
      </c>
      <c r="P5326" s="91" t="n">
        <v>1</v>
      </c>
      <c r="Q5326" s="15" t="s">
        <v>45</v>
      </c>
    </row>
    <row r="5327" customFormat="false" ht="67.15" hidden="false" customHeight="false" outlineLevel="0" collapsed="false">
      <c r="A5327" s="429" t="s">
        <v>1761</v>
      </c>
      <c r="B5327" s="91" t="s">
        <v>2270</v>
      </c>
      <c r="C5327" s="91" t="s">
        <v>16801</v>
      </c>
      <c r="D5327" s="91" t="s">
        <v>11567</v>
      </c>
      <c r="E5327" s="91" t="s">
        <v>16802</v>
      </c>
      <c r="F5327" s="91" t="s">
        <v>937</v>
      </c>
      <c r="G5327" s="91" t="s">
        <v>1107</v>
      </c>
      <c r="H5327" s="91"/>
      <c r="I5327" s="91"/>
      <c r="J5327" s="91"/>
      <c r="K5327" s="91"/>
      <c r="L5327" s="91"/>
      <c r="M5327" s="91"/>
      <c r="N5327" s="91"/>
      <c r="O5327" s="460" t="s">
        <v>16803</v>
      </c>
      <c r="P5327" s="91" t="n">
        <v>1</v>
      </c>
      <c r="Q5327" s="15" t="s">
        <v>45</v>
      </c>
    </row>
    <row r="5328" customFormat="false" ht="83.55" hidden="false" customHeight="false" outlineLevel="0" collapsed="false">
      <c r="A5328" s="262" t="s">
        <v>2278</v>
      </c>
      <c r="B5328" s="91" t="s">
        <v>154</v>
      </c>
      <c r="C5328" s="91" t="s">
        <v>16804</v>
      </c>
      <c r="D5328" s="91" t="s">
        <v>53</v>
      </c>
      <c r="E5328" s="91" t="s">
        <v>16805</v>
      </c>
      <c r="F5328" s="91" t="s">
        <v>336</v>
      </c>
      <c r="G5328" s="91"/>
      <c r="H5328" s="91"/>
      <c r="I5328" s="91"/>
      <c r="J5328" s="91"/>
      <c r="K5328" s="91"/>
      <c r="L5328" s="91"/>
      <c r="M5328" s="91"/>
      <c r="N5328" s="91"/>
      <c r="O5328" s="423" t="s">
        <v>16806</v>
      </c>
      <c r="P5328" s="91" t="n">
        <v>1</v>
      </c>
      <c r="Q5328" s="15" t="s">
        <v>45</v>
      </c>
    </row>
    <row r="5329" customFormat="false" ht="68.65" hidden="false" customHeight="false" outlineLevel="0" collapsed="false">
      <c r="A5329" s="429" t="s">
        <v>4300</v>
      </c>
      <c r="B5329" s="91" t="s">
        <v>708</v>
      </c>
      <c r="C5329" s="91" t="s">
        <v>16807</v>
      </c>
      <c r="D5329" s="91" t="s">
        <v>53</v>
      </c>
      <c r="E5329" s="91" t="s">
        <v>16808</v>
      </c>
      <c r="F5329" s="91" t="s">
        <v>16809</v>
      </c>
      <c r="G5329" s="91" t="n">
        <v>3100</v>
      </c>
      <c r="H5329" s="91"/>
      <c r="I5329" s="91"/>
      <c r="J5329" s="91"/>
      <c r="K5329" s="91"/>
      <c r="L5329" s="91"/>
      <c r="M5329" s="91" t="s">
        <v>16810</v>
      </c>
      <c r="N5329" s="91" t="n">
        <v>2012</v>
      </c>
      <c r="O5329" s="207" t="s">
        <v>3963</v>
      </c>
      <c r="P5329" s="91" t="n">
        <v>1</v>
      </c>
      <c r="Q5329" s="15" t="s">
        <v>45</v>
      </c>
    </row>
    <row r="5330" customFormat="false" ht="28.35" hidden="false" customHeight="false" outlineLevel="0" collapsed="false">
      <c r="A5330" s="429" t="s">
        <v>4304</v>
      </c>
      <c r="B5330" s="99" t="n">
        <v>43145</v>
      </c>
      <c r="C5330" s="91" t="s">
        <v>16811</v>
      </c>
      <c r="D5330" s="91" t="s">
        <v>1308</v>
      </c>
      <c r="E5330" s="91" t="s">
        <v>16812</v>
      </c>
      <c r="F5330" s="91"/>
      <c r="G5330" s="91"/>
      <c r="H5330" s="91"/>
      <c r="I5330" s="91"/>
      <c r="J5330" s="91"/>
      <c r="K5330" s="91"/>
      <c r="L5330" s="91"/>
      <c r="M5330" s="91"/>
      <c r="N5330" s="91"/>
      <c r="O5330" s="95" t="s">
        <v>16813</v>
      </c>
      <c r="P5330" s="91" t="n">
        <v>1</v>
      </c>
      <c r="Q5330" s="15" t="s">
        <v>45</v>
      </c>
    </row>
    <row r="5331" customFormat="false" ht="68.65" hidden="false" customHeight="false" outlineLevel="0" collapsed="false">
      <c r="A5331" s="429" t="s">
        <v>4309</v>
      </c>
      <c r="B5331" s="99" t="n">
        <v>43357</v>
      </c>
      <c r="C5331" s="91" t="s">
        <v>16814</v>
      </c>
      <c r="D5331" s="91" t="s">
        <v>53</v>
      </c>
      <c r="E5331" s="91" t="s">
        <v>16815</v>
      </c>
      <c r="F5331" s="91" t="s">
        <v>8009</v>
      </c>
      <c r="G5331" s="91"/>
      <c r="H5331" s="91" t="s">
        <v>2638</v>
      </c>
      <c r="I5331" s="91"/>
      <c r="J5331" s="91"/>
      <c r="K5331" s="91"/>
      <c r="L5331" s="91"/>
      <c r="M5331" s="91"/>
      <c r="N5331" s="91"/>
      <c r="O5331" s="207" t="s">
        <v>11950</v>
      </c>
      <c r="P5331" s="91" t="n">
        <v>1</v>
      </c>
      <c r="Q5331" s="15" t="s">
        <v>45</v>
      </c>
    </row>
    <row r="5332" customFormat="false" ht="82.05" hidden="false" customHeight="false" outlineLevel="0" collapsed="false">
      <c r="A5332" s="262" t="s">
        <v>2297</v>
      </c>
      <c r="B5332" s="91" t="s">
        <v>162</v>
      </c>
      <c r="C5332" s="91" t="s">
        <v>16816</v>
      </c>
      <c r="D5332" s="91" t="s">
        <v>53</v>
      </c>
      <c r="E5332" s="91" t="s">
        <v>16817</v>
      </c>
      <c r="F5332" s="91" t="s">
        <v>5574</v>
      </c>
      <c r="G5332" s="91"/>
      <c r="H5332" s="91" t="s">
        <v>944</v>
      </c>
      <c r="I5332" s="91"/>
      <c r="J5332" s="91"/>
      <c r="K5332" s="91"/>
      <c r="L5332" s="91"/>
      <c r="M5332" s="91"/>
      <c r="N5332" s="91"/>
      <c r="O5332" s="207" t="s">
        <v>11950</v>
      </c>
      <c r="P5332" s="91" t="n">
        <v>1</v>
      </c>
      <c r="Q5332" s="15" t="s">
        <v>45</v>
      </c>
    </row>
    <row r="5333" customFormat="false" ht="55.2" hidden="false" customHeight="false" outlineLevel="0" collapsed="false">
      <c r="A5333" s="429" t="s">
        <v>1914</v>
      </c>
      <c r="B5333" s="91" t="s">
        <v>404</v>
      </c>
      <c r="C5333" s="451" t="s">
        <v>16818</v>
      </c>
      <c r="D5333" s="91" t="s">
        <v>68</v>
      </c>
      <c r="E5333" s="91" t="s">
        <v>16819</v>
      </c>
      <c r="F5333" s="91" t="s">
        <v>16819</v>
      </c>
      <c r="G5333" s="91"/>
      <c r="H5333" s="91"/>
      <c r="I5333" s="91"/>
      <c r="J5333" s="91"/>
      <c r="K5333" s="91"/>
      <c r="L5333" s="91"/>
      <c r="M5333" s="91"/>
      <c r="N5333" s="91"/>
      <c r="O5333" s="452" t="s">
        <v>16820</v>
      </c>
      <c r="P5333" s="91" t="n">
        <v>1</v>
      </c>
      <c r="Q5333" s="15" t="s">
        <v>45</v>
      </c>
    </row>
    <row r="5334" customFormat="false" ht="82.05" hidden="false" customHeight="false" outlineLevel="0" collapsed="false">
      <c r="A5334" s="429" t="s">
        <v>1917</v>
      </c>
      <c r="B5334" s="204" t="s">
        <v>404</v>
      </c>
      <c r="C5334" s="451" t="s">
        <v>16821</v>
      </c>
      <c r="D5334" s="204" t="s">
        <v>68</v>
      </c>
      <c r="E5334" s="204" t="s">
        <v>16822</v>
      </c>
      <c r="F5334" s="204" t="s">
        <v>15251</v>
      </c>
      <c r="G5334" s="204"/>
      <c r="H5334" s="204"/>
      <c r="I5334" s="204"/>
      <c r="J5334" s="204"/>
      <c r="K5334" s="204"/>
      <c r="L5334" s="204"/>
      <c r="M5334" s="204"/>
      <c r="N5334" s="204"/>
      <c r="O5334" s="452" t="s">
        <v>16823</v>
      </c>
      <c r="P5334" s="204" t="n">
        <v>1</v>
      </c>
      <c r="Q5334" s="15" t="s">
        <v>45</v>
      </c>
    </row>
    <row r="5335" customFormat="false" ht="26.85" hidden="false" customHeight="false" outlineLevel="0" collapsed="false">
      <c r="A5335" s="902" t="s">
        <v>16824</v>
      </c>
      <c r="B5335" s="902" t="s">
        <v>16824</v>
      </c>
      <c r="C5335" s="902" t="s">
        <v>16824</v>
      </c>
      <c r="D5335" s="902" t="s">
        <v>16824</v>
      </c>
      <c r="E5335" s="902" t="s">
        <v>16824</v>
      </c>
      <c r="F5335" s="204"/>
      <c r="G5335" s="204"/>
      <c r="H5335" s="204" t="n">
        <v>22160</v>
      </c>
      <c r="I5335" s="204"/>
      <c r="J5335" s="204"/>
      <c r="K5335" s="204"/>
      <c r="L5335" s="204"/>
      <c r="M5335" s="204"/>
      <c r="N5335" s="204"/>
      <c r="O5335" s="934" t="s">
        <v>16824</v>
      </c>
      <c r="P5335" s="204" t="n">
        <v>1</v>
      </c>
      <c r="Q5335" s="15" t="s">
        <v>45</v>
      </c>
      <c r="R5335" s="100"/>
      <c r="S5335" s="100"/>
      <c r="T5335" s="100"/>
      <c r="U5335" s="100"/>
      <c r="V5335" s="100"/>
      <c r="W5335" s="100"/>
      <c r="X5335" s="100"/>
      <c r="Y5335" s="100"/>
      <c r="Z5335" s="100"/>
      <c r="AA5335" s="100"/>
      <c r="AB5335" s="100"/>
      <c r="AC5335" s="100"/>
      <c r="AD5335" s="100"/>
      <c r="AE5335" s="100"/>
      <c r="AF5335" s="100"/>
      <c r="AG5335" s="100"/>
      <c r="AH5335" s="100"/>
      <c r="AI5335" s="100"/>
      <c r="AJ5335" s="100"/>
      <c r="AK5335" s="100"/>
    </row>
    <row r="5336" customFormat="false" ht="28.35" hidden="false" customHeight="false" outlineLevel="0" collapsed="false">
      <c r="A5336" s="429" t="s">
        <v>3008</v>
      </c>
      <c r="B5336" s="91" t="s">
        <v>16825</v>
      </c>
      <c r="C5336" s="91" t="s">
        <v>16826</v>
      </c>
      <c r="D5336" s="91" t="s">
        <v>11567</v>
      </c>
      <c r="E5336" s="91" t="s">
        <v>16827</v>
      </c>
      <c r="F5336" s="91" t="s">
        <v>11929</v>
      </c>
      <c r="G5336" s="91" t="n">
        <v>4000</v>
      </c>
      <c r="H5336" s="91"/>
      <c r="I5336" s="91"/>
      <c r="J5336" s="91"/>
      <c r="K5336" s="91"/>
      <c r="L5336" s="91"/>
      <c r="M5336" s="91" t="s">
        <v>16828</v>
      </c>
      <c r="N5336" s="242" t="n">
        <v>43453</v>
      </c>
      <c r="O5336" s="207" t="s">
        <v>3963</v>
      </c>
      <c r="P5336" s="91" t="n">
        <v>1</v>
      </c>
      <c r="Q5336" s="15" t="s">
        <v>45</v>
      </c>
    </row>
    <row r="5337" customFormat="false" ht="14.9" hidden="false" customHeight="false" outlineLevel="0" collapsed="false">
      <c r="A5337" s="91" t="s">
        <v>16829</v>
      </c>
      <c r="B5337" s="91" t="s">
        <v>83</v>
      </c>
      <c r="C5337" s="91" t="s">
        <v>16829</v>
      </c>
      <c r="D5337" s="91" t="s">
        <v>68</v>
      </c>
      <c r="E5337" s="91" t="s">
        <v>16829</v>
      </c>
      <c r="F5337" s="91" t="s">
        <v>16829</v>
      </c>
      <c r="G5337" s="91" t="s">
        <v>16829</v>
      </c>
      <c r="H5337" s="91" t="n">
        <v>2100</v>
      </c>
      <c r="I5337" s="91"/>
      <c r="J5337" s="91"/>
      <c r="K5337" s="91" t="s">
        <v>16829</v>
      </c>
      <c r="L5337" s="91"/>
      <c r="M5337" s="91" t="s">
        <v>16829</v>
      </c>
      <c r="N5337" s="91"/>
      <c r="O5337" s="282" t="s">
        <v>16829</v>
      </c>
      <c r="P5337" s="91" t="n">
        <v>1</v>
      </c>
      <c r="Q5337" s="15" t="s">
        <v>45</v>
      </c>
    </row>
    <row r="5338" customFormat="false" ht="79.85" hidden="false" customHeight="false" outlineLevel="0" collapsed="false">
      <c r="A5338" s="3" t="s">
        <v>34</v>
      </c>
      <c r="B5338" s="59" t="s">
        <v>1</v>
      </c>
      <c r="C5338" s="4" t="s">
        <v>35</v>
      </c>
      <c r="D5338" s="4" t="s">
        <v>3</v>
      </c>
      <c r="E5338" s="4" t="s">
        <v>1021</v>
      </c>
      <c r="F5338" s="5" t="s">
        <v>10096</v>
      </c>
      <c r="G5338" s="4" t="s">
        <v>38</v>
      </c>
      <c r="H5338" s="6" t="s">
        <v>39</v>
      </c>
      <c r="I5338" s="6"/>
      <c r="J5338" s="6"/>
      <c r="K5338" s="6" t="s">
        <v>40</v>
      </c>
      <c r="L5338" s="6"/>
      <c r="M5338" s="6" t="s">
        <v>41</v>
      </c>
      <c r="N5338" s="6" t="s">
        <v>42</v>
      </c>
      <c r="O5338" s="370" t="s">
        <v>43</v>
      </c>
      <c r="P5338" s="91"/>
      <c r="Q5338" s="15" t="s">
        <v>45</v>
      </c>
    </row>
    <row r="5339" customFormat="false" ht="15" hidden="false" customHeight="false" outlineLevel="0" collapsed="false">
      <c r="A5339" s="60" t="n">
        <v>43454</v>
      </c>
      <c r="B5339" s="374" t="s">
        <v>349</v>
      </c>
      <c r="C5339" s="62"/>
      <c r="D5339" s="62"/>
      <c r="E5339" s="63"/>
      <c r="F5339" s="911" t="n">
        <f aca="false">G5339+H5339+K5339</f>
        <v>143532.4</v>
      </c>
      <c r="G5339" s="912" t="n">
        <f aca="false">SUM(G5340:G5364)</f>
        <v>30600</v>
      </c>
      <c r="H5339" s="913" t="n">
        <f aca="false">SUM(H5340:H5364)</f>
        <v>111232.4</v>
      </c>
      <c r="I5339" s="912"/>
      <c r="J5339" s="912"/>
      <c r="K5339" s="912" t="n">
        <f aca="false">SUM(K5340:K5364)</f>
        <v>1700</v>
      </c>
      <c r="L5339" s="912"/>
      <c r="M5339" s="281"/>
      <c r="N5339" s="281"/>
      <c r="O5339" s="594"/>
      <c r="P5339" s="91"/>
      <c r="Q5339" s="15" t="s">
        <v>45</v>
      </c>
    </row>
    <row r="5340" customFormat="false" ht="55.2" hidden="false" customHeight="false" outlineLevel="0" collapsed="false">
      <c r="A5340" s="429" t="s">
        <v>1810</v>
      </c>
      <c r="B5340" s="91" t="s">
        <v>869</v>
      </c>
      <c r="C5340" s="91" t="s">
        <v>16830</v>
      </c>
      <c r="D5340" s="91" t="s">
        <v>53</v>
      </c>
      <c r="E5340" s="91" t="s">
        <v>16831</v>
      </c>
      <c r="F5340" s="91" t="s">
        <v>15210</v>
      </c>
      <c r="G5340" s="91" t="n">
        <v>4100</v>
      </c>
      <c r="H5340" s="91"/>
      <c r="I5340" s="91"/>
      <c r="J5340" s="91"/>
      <c r="K5340" s="91"/>
      <c r="L5340" s="91"/>
      <c r="M5340" s="91" t="s">
        <v>16832</v>
      </c>
      <c r="N5340" s="242" t="n">
        <v>43456</v>
      </c>
      <c r="O5340" s="207" t="s">
        <v>3963</v>
      </c>
      <c r="P5340" s="91" t="n">
        <v>1</v>
      </c>
      <c r="Q5340" s="15" t="s">
        <v>45</v>
      </c>
    </row>
    <row r="5341" customFormat="false" ht="108.95" hidden="false" customHeight="false" outlineLevel="0" collapsed="false">
      <c r="A5341" s="262" t="s">
        <v>2722</v>
      </c>
      <c r="B5341" s="91" t="s">
        <v>1483</v>
      </c>
      <c r="C5341" s="91" t="s">
        <v>16833</v>
      </c>
      <c r="D5341" s="91" t="s">
        <v>53</v>
      </c>
      <c r="E5341" s="91" t="s">
        <v>16834</v>
      </c>
      <c r="F5341" s="91" t="s">
        <v>16835</v>
      </c>
      <c r="G5341" s="91"/>
      <c r="H5341" s="91"/>
      <c r="I5341" s="91"/>
      <c r="J5341" s="91"/>
      <c r="K5341" s="91" t="n">
        <v>1700</v>
      </c>
      <c r="L5341" s="91"/>
      <c r="M5341" s="91" t="s">
        <v>16836</v>
      </c>
      <c r="N5341" s="242" t="n">
        <v>43460</v>
      </c>
      <c r="O5341" s="207" t="s">
        <v>3963</v>
      </c>
      <c r="P5341" s="91" t="n">
        <v>1</v>
      </c>
      <c r="Q5341" s="15" t="s">
        <v>45</v>
      </c>
    </row>
    <row r="5342" customFormat="false" ht="26.85" hidden="false" customHeight="false" outlineLevel="0" collapsed="false">
      <c r="A5342" s="153" t="s">
        <v>16837</v>
      </c>
      <c r="B5342" s="153" t="s">
        <v>16837</v>
      </c>
      <c r="C5342" s="153" t="s">
        <v>16837</v>
      </c>
      <c r="D5342" s="153" t="s">
        <v>16837</v>
      </c>
      <c r="E5342" s="204" t="s">
        <v>16838</v>
      </c>
      <c r="F5342" s="153" t="s">
        <v>16837</v>
      </c>
      <c r="G5342" s="91"/>
      <c r="H5342" s="91" t="s">
        <v>8226</v>
      </c>
      <c r="I5342" s="91"/>
      <c r="J5342" s="91"/>
      <c r="K5342" s="91"/>
      <c r="L5342" s="91"/>
      <c r="M5342" s="91"/>
      <c r="N5342" s="91"/>
      <c r="O5342" s="282" t="s">
        <v>16839</v>
      </c>
      <c r="P5342" s="91"/>
      <c r="Q5342" s="15" t="s">
        <v>45</v>
      </c>
    </row>
    <row r="5343" customFormat="false" ht="41.75" hidden="false" customHeight="false" outlineLevel="0" collapsed="false">
      <c r="A5343" s="91" t="s">
        <v>16840</v>
      </c>
      <c r="B5343" s="91"/>
      <c r="C5343" s="91" t="s">
        <v>16841</v>
      </c>
      <c r="D5343" s="91" t="s">
        <v>1308</v>
      </c>
      <c r="E5343" s="91" t="s">
        <v>16842</v>
      </c>
      <c r="F5343" s="91" t="n">
        <v>7800</v>
      </c>
      <c r="G5343" s="91"/>
      <c r="H5343" s="91" t="s">
        <v>564</v>
      </c>
      <c r="I5343" s="91"/>
      <c r="J5343" s="91"/>
      <c r="K5343" s="91"/>
      <c r="L5343" s="91"/>
      <c r="M5343" s="91"/>
      <c r="N5343" s="91"/>
      <c r="O5343" s="451" t="s">
        <v>16843</v>
      </c>
      <c r="P5343" s="91"/>
      <c r="Q5343" s="15" t="s">
        <v>45</v>
      </c>
    </row>
    <row r="5344" customFormat="false" ht="28.35" hidden="false" customHeight="false" outlineLevel="0" collapsed="false">
      <c r="A5344" s="91" t="s">
        <v>16844</v>
      </c>
      <c r="B5344" s="91" t="s">
        <v>16844</v>
      </c>
      <c r="C5344" s="91" t="s">
        <v>16844</v>
      </c>
      <c r="D5344" s="91" t="s">
        <v>16844</v>
      </c>
      <c r="E5344" s="91" t="s">
        <v>16844</v>
      </c>
      <c r="F5344" s="91" t="s">
        <v>16844</v>
      </c>
      <c r="G5344" s="91"/>
      <c r="H5344" s="91" t="n">
        <v>1066</v>
      </c>
      <c r="I5344" s="91"/>
      <c r="J5344" s="91"/>
      <c r="K5344" s="91"/>
      <c r="L5344" s="91"/>
      <c r="M5344" s="91"/>
      <c r="N5344" s="91"/>
      <c r="O5344" s="282" t="s">
        <v>16844</v>
      </c>
      <c r="P5344" s="91" t="n">
        <v>1</v>
      </c>
      <c r="Q5344" s="15" t="s">
        <v>45</v>
      </c>
    </row>
    <row r="5345" customFormat="false" ht="14.9" hidden="false" customHeight="false" outlineLevel="0" collapsed="false">
      <c r="A5345" s="91" t="s">
        <v>16845</v>
      </c>
      <c r="B5345" s="91" t="s">
        <v>16845</v>
      </c>
      <c r="C5345" s="91" t="s">
        <v>16845</v>
      </c>
      <c r="D5345" s="91" t="s">
        <v>16845</v>
      </c>
      <c r="E5345" s="91" t="s">
        <v>16845</v>
      </c>
      <c r="F5345" s="91" t="s">
        <v>16845</v>
      </c>
      <c r="G5345" s="91"/>
      <c r="H5345" s="91" t="n">
        <v>36183.65</v>
      </c>
      <c r="I5345" s="91"/>
      <c r="J5345" s="91"/>
      <c r="K5345" s="91"/>
      <c r="L5345" s="91"/>
      <c r="M5345" s="91"/>
      <c r="N5345" s="91"/>
      <c r="O5345" s="282" t="s">
        <v>16845</v>
      </c>
      <c r="P5345" s="91" t="n">
        <v>1</v>
      </c>
      <c r="Q5345" s="15" t="s">
        <v>45</v>
      </c>
    </row>
    <row r="5346" customFormat="false" ht="28.35" hidden="false" customHeight="false" outlineLevel="0" collapsed="false">
      <c r="A5346" s="91" t="s">
        <v>16846</v>
      </c>
      <c r="B5346" s="91" t="s">
        <v>16846</v>
      </c>
      <c r="C5346" s="91" t="s">
        <v>16846</v>
      </c>
      <c r="D5346" s="91" t="s">
        <v>53</v>
      </c>
      <c r="E5346" s="91" t="s">
        <v>16846</v>
      </c>
      <c r="F5346" s="91" t="s">
        <v>16846</v>
      </c>
      <c r="G5346" s="91"/>
      <c r="H5346" s="91" t="n">
        <v>9700</v>
      </c>
      <c r="I5346" s="91"/>
      <c r="J5346" s="91"/>
      <c r="K5346" s="91"/>
      <c r="L5346" s="91"/>
      <c r="M5346" s="91"/>
      <c r="N5346" s="91"/>
      <c r="O5346" s="282" t="s">
        <v>16846</v>
      </c>
      <c r="P5346" s="91" t="n">
        <v>1</v>
      </c>
      <c r="Q5346" s="15" t="s">
        <v>45</v>
      </c>
    </row>
    <row r="5347" customFormat="false" ht="15.65" hidden="false" customHeight="false" outlineLevel="0" collapsed="false">
      <c r="A5347" s="429" t="s">
        <v>1819</v>
      </c>
      <c r="B5347" s="91" t="s">
        <v>10701</v>
      </c>
      <c r="C5347" s="91" t="s">
        <v>16847</v>
      </c>
      <c r="D5347" s="91" t="s">
        <v>11567</v>
      </c>
      <c r="E5347" s="91" t="s">
        <v>16848</v>
      </c>
      <c r="F5347" s="91" t="s">
        <v>16849</v>
      </c>
      <c r="G5347" s="91" t="s">
        <v>139</v>
      </c>
      <c r="H5347" s="91"/>
      <c r="I5347" s="91"/>
      <c r="J5347" s="91"/>
      <c r="K5347" s="91"/>
      <c r="L5347" s="91"/>
      <c r="M5347" s="91"/>
      <c r="N5347" s="91"/>
      <c r="O5347" s="336" t="s">
        <v>16850</v>
      </c>
      <c r="P5347" s="91" t="n">
        <v>1</v>
      </c>
      <c r="Q5347" s="15" t="s">
        <v>45</v>
      </c>
    </row>
    <row r="5348" customFormat="false" ht="20.1" hidden="false" customHeight="false" outlineLevel="0" collapsed="false">
      <c r="A5348" s="262" t="s">
        <v>2235</v>
      </c>
      <c r="B5348" s="91" t="s">
        <v>4549</v>
      </c>
      <c r="C5348" s="440" t="s">
        <v>16851</v>
      </c>
      <c r="D5348" s="91" t="s">
        <v>11567</v>
      </c>
      <c r="E5348" s="91" t="s">
        <v>16852</v>
      </c>
      <c r="F5348" s="91" t="s">
        <v>16852</v>
      </c>
      <c r="G5348" s="91"/>
      <c r="H5348" s="91"/>
      <c r="I5348" s="91"/>
      <c r="J5348" s="91"/>
      <c r="K5348" s="91"/>
      <c r="L5348" s="91"/>
      <c r="M5348" s="91"/>
      <c r="N5348" s="91"/>
      <c r="O5348" s="869" t="s">
        <v>600</v>
      </c>
      <c r="P5348" s="91" t="n">
        <v>1</v>
      </c>
      <c r="Q5348" s="15" t="s">
        <v>45</v>
      </c>
    </row>
    <row r="5349" customFormat="false" ht="28.35" hidden="false" customHeight="false" outlineLevel="0" collapsed="false">
      <c r="A5349" s="91" t="s">
        <v>16853</v>
      </c>
      <c r="B5349" s="91" t="s">
        <v>16853</v>
      </c>
      <c r="C5349" s="91" t="s">
        <v>16853</v>
      </c>
      <c r="D5349" s="91" t="s">
        <v>53</v>
      </c>
      <c r="E5349" s="91" t="s">
        <v>16853</v>
      </c>
      <c r="F5349" s="91" t="s">
        <v>16853</v>
      </c>
      <c r="G5349" s="91"/>
      <c r="H5349" s="91" t="n">
        <v>6000</v>
      </c>
      <c r="I5349" s="91"/>
      <c r="J5349" s="91"/>
      <c r="K5349" s="91"/>
      <c r="L5349" s="91"/>
      <c r="M5349" s="91"/>
      <c r="N5349" s="91"/>
      <c r="O5349" s="282" t="s">
        <v>16853</v>
      </c>
      <c r="P5349" s="91" t="n">
        <v>1</v>
      </c>
      <c r="Q5349" s="15" t="s">
        <v>45</v>
      </c>
    </row>
    <row r="5350" customFormat="false" ht="14.9" hidden="false" customHeight="false" outlineLevel="0" collapsed="false">
      <c r="A5350" s="262" t="s">
        <v>2640</v>
      </c>
      <c r="B5350" s="91" t="s">
        <v>16854</v>
      </c>
      <c r="C5350" s="91" t="n">
        <v>84956459289</v>
      </c>
      <c r="D5350" s="91" t="s">
        <v>11567</v>
      </c>
      <c r="E5350" s="91" t="s">
        <v>16855</v>
      </c>
      <c r="F5350" s="91"/>
      <c r="G5350" s="91"/>
      <c r="H5350" s="91"/>
      <c r="I5350" s="91"/>
      <c r="J5350" s="91"/>
      <c r="K5350" s="91"/>
      <c r="L5350" s="91"/>
      <c r="M5350" s="91"/>
      <c r="N5350" s="91"/>
      <c r="O5350" s="95" t="s">
        <v>14301</v>
      </c>
      <c r="P5350" s="91" t="n">
        <v>1</v>
      </c>
      <c r="Q5350" s="15" t="s">
        <v>45</v>
      </c>
    </row>
    <row r="5351" customFormat="false" ht="82.05" hidden="false" customHeight="false" outlineLevel="0" collapsed="false">
      <c r="A5351" s="429" t="s">
        <v>1732</v>
      </c>
      <c r="B5351" s="91" t="s">
        <v>2598</v>
      </c>
      <c r="C5351" s="91" t="s">
        <v>16856</v>
      </c>
      <c r="D5351" s="91" t="s">
        <v>53</v>
      </c>
      <c r="E5351" s="91" t="s">
        <v>16857</v>
      </c>
      <c r="F5351" s="91" t="s">
        <v>5574</v>
      </c>
      <c r="G5351" s="91"/>
      <c r="H5351" s="91"/>
      <c r="I5351" s="91"/>
      <c r="J5351" s="91"/>
      <c r="K5351" s="91"/>
      <c r="L5351" s="91"/>
      <c r="M5351" s="91"/>
      <c r="N5351" s="91"/>
      <c r="O5351" s="317" t="s">
        <v>16858</v>
      </c>
      <c r="P5351" s="91" t="n">
        <v>1</v>
      </c>
      <c r="Q5351" s="15" t="s">
        <v>45</v>
      </c>
    </row>
    <row r="5352" customFormat="false" ht="17.9" hidden="false" customHeight="false" outlineLevel="0" collapsed="false">
      <c r="A5352" s="656" t="s">
        <v>3905</v>
      </c>
      <c r="B5352" s="91" t="s">
        <v>404</v>
      </c>
      <c r="C5352" s="91" t="s">
        <v>16859</v>
      </c>
      <c r="D5352" s="91" t="s">
        <v>1308</v>
      </c>
      <c r="E5352" s="91" t="s">
        <v>16860</v>
      </c>
      <c r="F5352" s="91" t="s">
        <v>336</v>
      </c>
      <c r="G5352" s="91" t="s">
        <v>448</v>
      </c>
      <c r="H5352" s="91"/>
      <c r="I5352" s="91"/>
      <c r="J5352" s="91"/>
      <c r="K5352" s="91"/>
      <c r="L5352" s="91"/>
      <c r="M5352" s="91"/>
      <c r="N5352" s="91"/>
      <c r="O5352" s="426" t="s">
        <v>16861</v>
      </c>
      <c r="P5352" s="91" t="n">
        <v>1</v>
      </c>
      <c r="Q5352" s="15" t="s">
        <v>45</v>
      </c>
    </row>
    <row r="5353" customFormat="false" ht="17.9" hidden="false" customHeight="false" outlineLevel="0" collapsed="false">
      <c r="A5353" s="429" t="s">
        <v>1833</v>
      </c>
      <c r="B5353" s="91" t="n">
        <v>1524</v>
      </c>
      <c r="C5353" s="91" t="s">
        <v>16862</v>
      </c>
      <c r="D5353" s="91" t="s">
        <v>1308</v>
      </c>
      <c r="E5353" s="91" t="s">
        <v>16863</v>
      </c>
      <c r="F5353" s="91"/>
      <c r="G5353" s="91"/>
      <c r="H5353" s="24" t="s">
        <v>1011</v>
      </c>
      <c r="I5353" s="100"/>
      <c r="J5353" s="100"/>
      <c r="K5353" s="91"/>
      <c r="L5353" s="91"/>
      <c r="M5353" s="91"/>
      <c r="N5353" s="91"/>
      <c r="O5353" s="426" t="s">
        <v>16864</v>
      </c>
      <c r="P5353" s="91" t="n">
        <v>1</v>
      </c>
      <c r="Q5353" s="15" t="s">
        <v>45</v>
      </c>
    </row>
    <row r="5354" customFormat="false" ht="34.3" hidden="false" customHeight="false" outlineLevel="0" collapsed="false">
      <c r="A5354" s="429" t="s">
        <v>1839</v>
      </c>
      <c r="B5354" s="91" t="s">
        <v>7295</v>
      </c>
      <c r="C5354" s="91" t="s">
        <v>16865</v>
      </c>
      <c r="D5354" s="91" t="s">
        <v>16866</v>
      </c>
      <c r="E5354" s="91" t="s">
        <v>16867</v>
      </c>
      <c r="G5354" s="91"/>
      <c r="H5354" s="91" t="s">
        <v>16868</v>
      </c>
      <c r="I5354" s="91"/>
      <c r="J5354" s="91"/>
      <c r="K5354" s="91"/>
      <c r="L5354" s="91"/>
      <c r="M5354" s="91"/>
      <c r="N5354" s="91"/>
      <c r="O5354" s="783" t="s">
        <v>16869</v>
      </c>
      <c r="P5354" s="91" t="n">
        <v>1</v>
      </c>
      <c r="Q5354" s="15" t="s">
        <v>45</v>
      </c>
    </row>
    <row r="5355" customFormat="false" ht="67.15" hidden="false" customHeight="false" outlineLevel="0" collapsed="false">
      <c r="A5355" s="429" t="s">
        <v>1746</v>
      </c>
      <c r="B5355" s="99" t="n">
        <v>43267</v>
      </c>
      <c r="C5355" s="91" t="s">
        <v>16870</v>
      </c>
      <c r="D5355" s="91" t="s">
        <v>11567</v>
      </c>
      <c r="E5355" s="91" t="s">
        <v>16871</v>
      </c>
      <c r="F5355" s="91" t="s">
        <v>16872</v>
      </c>
      <c r="G5355" s="91"/>
      <c r="H5355" s="91"/>
      <c r="I5355" s="91"/>
      <c r="J5355" s="91"/>
      <c r="K5355" s="91"/>
      <c r="L5355" s="91"/>
      <c r="M5355" s="91"/>
      <c r="N5355" s="91"/>
      <c r="O5355" s="460" t="s">
        <v>16873</v>
      </c>
      <c r="P5355" s="91" t="n">
        <v>1</v>
      </c>
      <c r="Q5355" s="15" t="s">
        <v>45</v>
      </c>
    </row>
    <row r="5356" customFormat="false" ht="41.75" hidden="false" customHeight="false" outlineLevel="0" collapsed="false">
      <c r="A5356" s="429" t="s">
        <v>1696</v>
      </c>
      <c r="B5356" s="91" t="s">
        <v>13414</v>
      </c>
      <c r="C5356" s="91" t="s">
        <v>16874</v>
      </c>
      <c r="D5356" s="91" t="s">
        <v>11567</v>
      </c>
      <c r="E5356" s="91" t="s">
        <v>16875</v>
      </c>
      <c r="F5356" s="91" t="s">
        <v>13561</v>
      </c>
      <c r="G5356" s="91" t="n">
        <v>6000</v>
      </c>
      <c r="H5356" s="91"/>
      <c r="I5356" s="91"/>
      <c r="J5356" s="91"/>
      <c r="K5356" s="91"/>
      <c r="L5356" s="91"/>
      <c r="M5356" s="91" t="s">
        <v>16876</v>
      </c>
      <c r="N5356" s="242" t="n">
        <v>43455</v>
      </c>
      <c r="O5356" s="207" t="s">
        <v>3963</v>
      </c>
      <c r="P5356" s="91" t="n">
        <v>1</v>
      </c>
      <c r="Q5356" s="15" t="s">
        <v>45</v>
      </c>
    </row>
    <row r="5357" customFormat="false" ht="149.25" hidden="false" customHeight="false" outlineLevel="0" collapsed="false">
      <c r="A5357" s="429" t="s">
        <v>1758</v>
      </c>
      <c r="B5357" s="91" t="s">
        <v>1655</v>
      </c>
      <c r="C5357" s="91" t="s">
        <v>16877</v>
      </c>
      <c r="D5357" s="91" t="s">
        <v>53</v>
      </c>
      <c r="E5357" s="91" t="s">
        <v>16878</v>
      </c>
      <c r="F5357" s="91" t="s">
        <v>16879</v>
      </c>
      <c r="G5357" s="91" t="n">
        <v>5500</v>
      </c>
      <c r="H5357" s="91"/>
      <c r="I5357" s="91"/>
      <c r="J5357" s="91"/>
      <c r="K5357" s="91"/>
      <c r="L5357" s="91"/>
      <c r="M5357" s="91" t="s">
        <v>16880</v>
      </c>
      <c r="N5357" s="242" t="n">
        <v>43457</v>
      </c>
      <c r="O5357" s="207" t="s">
        <v>3963</v>
      </c>
      <c r="P5357" s="91" t="n">
        <v>1</v>
      </c>
      <c r="Q5357" s="15" t="s">
        <v>45</v>
      </c>
    </row>
    <row r="5358" customFormat="false" ht="50.7" hidden="false" customHeight="false" outlineLevel="0" collapsed="false">
      <c r="A5358" s="262" t="s">
        <v>2668</v>
      </c>
      <c r="B5358" s="91" t="s">
        <v>15962</v>
      </c>
      <c r="C5358" s="91" t="s">
        <v>16881</v>
      </c>
      <c r="D5358" s="91" t="s">
        <v>11567</v>
      </c>
      <c r="E5358" s="91" t="s">
        <v>16882</v>
      </c>
      <c r="F5358" s="91" t="s">
        <v>16883</v>
      </c>
      <c r="G5358" s="91"/>
      <c r="H5358" s="91"/>
      <c r="I5358" s="91"/>
      <c r="J5358" s="91"/>
      <c r="K5358" s="91"/>
      <c r="L5358" s="91"/>
      <c r="M5358" s="91"/>
      <c r="N5358" s="91"/>
      <c r="O5358" s="414" t="s">
        <v>16884</v>
      </c>
      <c r="P5358" s="91" t="n">
        <v>1</v>
      </c>
      <c r="Q5358" s="15" t="s">
        <v>45</v>
      </c>
    </row>
    <row r="5359" customFormat="false" ht="67.15" hidden="false" customHeight="false" outlineLevel="0" collapsed="false">
      <c r="A5359" s="429" t="s">
        <v>1765</v>
      </c>
      <c r="B5359" s="91" t="s">
        <v>918</v>
      </c>
      <c r="C5359" s="91" t="s">
        <v>16885</v>
      </c>
      <c r="D5359" s="91" t="s">
        <v>53</v>
      </c>
      <c r="E5359" s="91" t="s">
        <v>16886</v>
      </c>
      <c r="F5359" s="91" t="s">
        <v>16887</v>
      </c>
      <c r="G5359" s="91"/>
      <c r="H5359" s="91" t="s">
        <v>859</v>
      </c>
      <c r="I5359" s="91"/>
      <c r="J5359" s="91"/>
      <c r="K5359" s="91"/>
      <c r="L5359" s="91"/>
      <c r="M5359" s="91"/>
      <c r="N5359" s="91"/>
      <c r="O5359" s="460" t="s">
        <v>16888</v>
      </c>
      <c r="P5359" s="91" t="n">
        <v>1</v>
      </c>
      <c r="Q5359" s="15" t="s">
        <v>45</v>
      </c>
    </row>
    <row r="5360" customFormat="false" ht="116.4" hidden="false" customHeight="false" outlineLevel="0" collapsed="false">
      <c r="A5360" s="429" t="s">
        <v>4300</v>
      </c>
      <c r="B5360" s="91" t="s">
        <v>1618</v>
      </c>
      <c r="C5360" s="481" t="s">
        <v>16889</v>
      </c>
      <c r="D5360" s="91" t="s">
        <v>53</v>
      </c>
      <c r="E5360" s="91" t="s">
        <v>16890</v>
      </c>
      <c r="F5360" s="91" t="s">
        <v>16891</v>
      </c>
      <c r="G5360" s="91" t="s">
        <v>949</v>
      </c>
      <c r="H5360" s="91"/>
      <c r="I5360" s="91"/>
      <c r="J5360" s="91"/>
      <c r="K5360" s="91"/>
      <c r="L5360" s="91"/>
      <c r="M5360" s="91"/>
      <c r="N5360" s="91"/>
      <c r="O5360" s="423" t="s">
        <v>16892</v>
      </c>
      <c r="P5360" s="91" t="n">
        <v>1</v>
      </c>
      <c r="Q5360" s="15" t="s">
        <v>45</v>
      </c>
    </row>
    <row r="5361" customFormat="false" ht="15.65" hidden="false" customHeight="false" outlineLevel="0" collapsed="false">
      <c r="A5361" s="91" t="s">
        <v>16893</v>
      </c>
      <c r="B5361" s="91" t="s">
        <v>16893</v>
      </c>
      <c r="C5361" s="91" t="s">
        <v>16893</v>
      </c>
      <c r="D5361" s="91" t="s">
        <v>16893</v>
      </c>
      <c r="E5361" s="91" t="s">
        <v>16893</v>
      </c>
      <c r="F5361" s="91" t="s">
        <v>16893</v>
      </c>
      <c r="G5361" s="91"/>
      <c r="H5361" s="91" t="n">
        <v>17491.63</v>
      </c>
      <c r="I5361" s="91"/>
      <c r="J5361" s="91"/>
      <c r="K5361" s="91"/>
      <c r="L5361" s="91"/>
      <c r="M5361" s="91"/>
      <c r="N5361" s="91"/>
      <c r="O5361" s="336" t="s">
        <v>16893</v>
      </c>
      <c r="P5361" s="91" t="n">
        <v>1</v>
      </c>
      <c r="Q5361" s="15" t="s">
        <v>45</v>
      </c>
    </row>
    <row r="5362" customFormat="false" ht="15.65" hidden="false" customHeight="false" outlineLevel="0" collapsed="false">
      <c r="A5362" s="91" t="s">
        <v>16894</v>
      </c>
      <c r="B5362" s="91" t="s">
        <v>16894</v>
      </c>
      <c r="C5362" s="91" t="s">
        <v>16894</v>
      </c>
      <c r="D5362" s="91" t="s">
        <v>16894</v>
      </c>
      <c r="E5362" s="91" t="s">
        <v>16894</v>
      </c>
      <c r="F5362" s="91" t="s">
        <v>16894</v>
      </c>
      <c r="G5362" s="91"/>
      <c r="H5362" s="91" t="n">
        <v>34691.12</v>
      </c>
      <c r="I5362" s="91"/>
      <c r="J5362" s="91"/>
      <c r="K5362" s="91"/>
      <c r="L5362" s="91"/>
      <c r="M5362" s="91"/>
      <c r="N5362" s="91"/>
      <c r="O5362" s="336" t="s">
        <v>16894</v>
      </c>
      <c r="P5362" s="91" t="n">
        <v>1</v>
      </c>
      <c r="Q5362" s="15" t="s">
        <v>45</v>
      </c>
    </row>
    <row r="5363" customFormat="false" ht="15.65" hidden="false" customHeight="false" outlineLevel="0" collapsed="false">
      <c r="A5363" s="91" t="s">
        <v>16895</v>
      </c>
      <c r="B5363" s="91" t="s">
        <v>16895</v>
      </c>
      <c r="C5363" s="91" t="s">
        <v>16895</v>
      </c>
      <c r="D5363" s="91" t="s">
        <v>16895</v>
      </c>
      <c r="E5363" s="91" t="s">
        <v>16895</v>
      </c>
      <c r="F5363" s="91" t="s">
        <v>16895</v>
      </c>
      <c r="G5363" s="91"/>
      <c r="H5363" s="91" t="n">
        <v>6100</v>
      </c>
      <c r="I5363" s="91"/>
      <c r="J5363" s="91"/>
      <c r="K5363" s="91"/>
      <c r="L5363" s="91"/>
      <c r="M5363" s="91"/>
      <c r="N5363" s="91"/>
      <c r="O5363" s="336" t="s">
        <v>16895</v>
      </c>
      <c r="P5363" s="91" t="n">
        <v>1</v>
      </c>
      <c r="Q5363" s="15" t="s">
        <v>45</v>
      </c>
    </row>
    <row r="5364" customFormat="false" ht="28.35" hidden="false" customHeight="false" outlineLevel="0" collapsed="false">
      <c r="A5364" s="429" t="s">
        <v>6841</v>
      </c>
      <c r="B5364" s="91" t="s">
        <v>16896</v>
      </c>
      <c r="C5364" s="91" t="s">
        <v>16897</v>
      </c>
      <c r="D5364" s="91" t="s">
        <v>1308</v>
      </c>
      <c r="E5364" s="91" t="s">
        <v>16898</v>
      </c>
      <c r="F5364" s="91" t="s">
        <v>15698</v>
      </c>
      <c r="G5364" s="91" t="n">
        <v>15000</v>
      </c>
      <c r="H5364" s="91"/>
      <c r="I5364" s="91"/>
      <c r="J5364" s="91"/>
      <c r="K5364" s="91"/>
      <c r="L5364" s="91"/>
      <c r="M5364" s="91" t="s">
        <v>16899</v>
      </c>
      <c r="N5364" s="242" t="n">
        <v>43457</v>
      </c>
      <c r="O5364" s="207" t="s">
        <v>3963</v>
      </c>
      <c r="P5364" s="91" t="n">
        <v>1</v>
      </c>
      <c r="Q5364" s="15" t="s">
        <v>45</v>
      </c>
    </row>
    <row r="5365" customFormat="false" ht="79.85" hidden="false" customHeight="false" outlineLevel="0" collapsed="false">
      <c r="A5365" s="3" t="s">
        <v>34</v>
      </c>
      <c r="B5365" s="59" t="s">
        <v>1</v>
      </c>
      <c r="C5365" s="4" t="s">
        <v>35</v>
      </c>
      <c r="D5365" s="4" t="s">
        <v>3</v>
      </c>
      <c r="E5365" s="4" t="s">
        <v>1021</v>
      </c>
      <c r="F5365" s="5" t="s">
        <v>10096</v>
      </c>
      <c r="G5365" s="4" t="s">
        <v>38</v>
      </c>
      <c r="H5365" s="6" t="s">
        <v>39</v>
      </c>
      <c r="I5365" s="6"/>
      <c r="J5365" s="6"/>
      <c r="K5365" s="6" t="s">
        <v>40</v>
      </c>
      <c r="L5365" s="6"/>
      <c r="M5365" s="6" t="s">
        <v>41</v>
      </c>
      <c r="N5365" s="6" t="s">
        <v>42</v>
      </c>
      <c r="O5365" s="370" t="s">
        <v>43</v>
      </c>
      <c r="P5365" s="91"/>
      <c r="Q5365" s="15" t="s">
        <v>45</v>
      </c>
    </row>
    <row r="5366" customFormat="false" ht="15" hidden="false" customHeight="false" outlineLevel="0" collapsed="false">
      <c r="A5366" s="60" t="n">
        <v>43455</v>
      </c>
      <c r="B5366" s="374" t="s">
        <v>394</v>
      </c>
      <c r="C5366" s="62"/>
      <c r="D5366" s="62"/>
      <c r="E5366" s="63"/>
      <c r="F5366" s="911" t="n">
        <f aca="false">G5366+H5366+K5366</f>
        <v>41093.97</v>
      </c>
      <c r="G5366" s="912" t="n">
        <f aca="false">SUM(G5367:G5396)</f>
        <v>27800</v>
      </c>
      <c r="H5366" s="913" t="n">
        <f aca="false">SUM(H5367:H5391)</f>
        <v>13293.97</v>
      </c>
      <c r="I5366" s="912"/>
      <c r="J5366" s="912"/>
      <c r="K5366" s="912" t="n">
        <f aca="false">SUM(K5367:K5396)</f>
        <v>0</v>
      </c>
      <c r="L5366" s="912"/>
      <c r="M5366" s="281"/>
      <c r="N5366" s="281"/>
      <c r="O5366" s="594"/>
      <c r="P5366" s="91"/>
      <c r="Q5366" s="15" t="s">
        <v>45</v>
      </c>
    </row>
    <row r="5367" customFormat="false" ht="50.7" hidden="false" customHeight="false" outlineLevel="0" collapsed="false">
      <c r="A5367" s="262" t="s">
        <v>2060</v>
      </c>
      <c r="B5367" s="99" t="n">
        <v>43169</v>
      </c>
      <c r="C5367" s="91" t="s">
        <v>16900</v>
      </c>
      <c r="D5367" s="91" t="s">
        <v>11567</v>
      </c>
      <c r="E5367" s="91" t="s">
        <v>16901</v>
      </c>
      <c r="F5367" s="91" t="s">
        <v>15251</v>
      </c>
      <c r="G5367" s="91"/>
      <c r="H5367" s="91"/>
      <c r="I5367" s="91"/>
      <c r="J5367" s="91"/>
      <c r="K5367" s="91" t="s">
        <v>506</v>
      </c>
      <c r="L5367" s="91"/>
      <c r="M5367" s="91"/>
      <c r="N5367" s="91"/>
      <c r="O5367" s="460" t="s">
        <v>16902</v>
      </c>
      <c r="P5367" s="91" t="n">
        <v>1</v>
      </c>
      <c r="Q5367" s="15" t="s">
        <v>45</v>
      </c>
    </row>
    <row r="5368" customFormat="false" ht="23.1" hidden="false" customHeight="false" outlineLevel="0" collapsed="false">
      <c r="A5368" s="429" t="s">
        <v>1814</v>
      </c>
      <c r="B5368" s="91" t="s">
        <v>11045</v>
      </c>
      <c r="C5368" s="91" t="s">
        <v>16903</v>
      </c>
      <c r="D5368" s="91" t="s">
        <v>11567</v>
      </c>
      <c r="E5368" s="91" t="s">
        <v>16904</v>
      </c>
      <c r="F5368" s="91" t="s">
        <v>48</v>
      </c>
      <c r="G5368" s="91" t="n">
        <v>4100</v>
      </c>
      <c r="H5368" s="91"/>
      <c r="I5368" s="91"/>
      <c r="J5368" s="91"/>
      <c r="K5368" s="91"/>
      <c r="L5368" s="91"/>
      <c r="M5368" s="91" t="s">
        <v>16905</v>
      </c>
      <c r="N5368" s="242" t="n">
        <v>43455</v>
      </c>
      <c r="O5368" s="207" t="s">
        <v>3963</v>
      </c>
      <c r="P5368" s="91" t="n">
        <v>1</v>
      </c>
      <c r="Q5368" s="15" t="s">
        <v>45</v>
      </c>
    </row>
    <row r="5369" customFormat="false" ht="82.05" hidden="false" customHeight="false" outlineLevel="0" collapsed="false">
      <c r="A5369" s="429" t="s">
        <v>1819</v>
      </c>
      <c r="B5369" s="91" t="s">
        <v>113</v>
      </c>
      <c r="C5369" s="91" t="s">
        <v>16906</v>
      </c>
      <c r="D5369" s="91" t="s">
        <v>53</v>
      </c>
      <c r="E5369" s="91" t="s">
        <v>16907</v>
      </c>
      <c r="F5369" s="91" t="s">
        <v>16908</v>
      </c>
      <c r="G5369" s="91" t="s">
        <v>92</v>
      </c>
      <c r="H5369" s="91"/>
      <c r="I5369" s="91"/>
      <c r="J5369" s="91"/>
      <c r="K5369" s="91"/>
      <c r="L5369" s="91"/>
      <c r="M5369" s="91"/>
      <c r="N5369" s="91"/>
      <c r="O5369" s="423" t="s">
        <v>16909</v>
      </c>
      <c r="P5369" s="91" t="n">
        <v>1</v>
      </c>
      <c r="Q5369" s="15" t="s">
        <v>45</v>
      </c>
    </row>
    <row r="5370" customFormat="false" ht="41.75" hidden="false" customHeight="false" outlineLevel="0" collapsed="false">
      <c r="A5370" s="262" t="s">
        <v>2235</v>
      </c>
      <c r="B5370" s="91" t="s">
        <v>200</v>
      </c>
      <c r="C5370" s="451" t="s">
        <v>16910</v>
      </c>
      <c r="D5370" s="91" t="s">
        <v>53</v>
      </c>
      <c r="E5370" s="91" t="s">
        <v>16911</v>
      </c>
      <c r="F5370" s="91"/>
      <c r="G5370" s="91"/>
      <c r="H5370" s="91"/>
      <c r="I5370" s="91"/>
      <c r="J5370" s="91"/>
      <c r="K5370" s="91"/>
      <c r="L5370" s="91"/>
      <c r="M5370" s="91"/>
      <c r="N5370" s="91"/>
      <c r="O5370" s="370" t="s">
        <v>5423</v>
      </c>
      <c r="P5370" s="91" t="n">
        <v>1</v>
      </c>
      <c r="Q5370" s="15" t="s">
        <v>45</v>
      </c>
    </row>
    <row r="5371" customFormat="false" ht="23.1" hidden="false" customHeight="false" outlineLevel="0" collapsed="false">
      <c r="A5371" s="429" t="s">
        <v>1678</v>
      </c>
      <c r="B5371" s="91" t="s">
        <v>556</v>
      </c>
      <c r="C5371" s="91" t="s">
        <v>16912</v>
      </c>
      <c r="D5371" s="91" t="s">
        <v>68</v>
      </c>
      <c r="E5371" s="91" t="s">
        <v>16913</v>
      </c>
      <c r="F5371" s="91" t="s">
        <v>16914</v>
      </c>
      <c r="G5371" s="91" t="n">
        <v>2000</v>
      </c>
      <c r="H5371" s="91"/>
      <c r="I5371" s="91"/>
      <c r="J5371" s="91"/>
      <c r="K5371" s="91"/>
      <c r="L5371" s="91"/>
      <c r="M5371" s="91" t="s">
        <v>16915</v>
      </c>
      <c r="N5371" s="242" t="n">
        <v>43456</v>
      </c>
      <c r="O5371" s="207" t="s">
        <v>3963</v>
      </c>
      <c r="P5371" s="91" t="n">
        <v>1</v>
      </c>
      <c r="Q5371" s="15" t="s">
        <v>45</v>
      </c>
    </row>
    <row r="5372" customFormat="false" ht="23.1" hidden="false" customHeight="false" outlineLevel="0" collapsed="false">
      <c r="A5372" s="429" t="s">
        <v>1732</v>
      </c>
      <c r="B5372" s="91" t="s">
        <v>10701</v>
      </c>
      <c r="C5372" s="91" t="s">
        <v>16916</v>
      </c>
      <c r="D5372" s="91" t="s">
        <v>11567</v>
      </c>
      <c r="E5372" s="91" t="s">
        <v>16917</v>
      </c>
      <c r="F5372" s="91" t="s">
        <v>16849</v>
      </c>
      <c r="G5372" s="91" t="n">
        <v>4700</v>
      </c>
      <c r="H5372" s="91"/>
      <c r="I5372" s="91"/>
      <c r="J5372" s="91"/>
      <c r="K5372" s="91"/>
      <c r="L5372" s="91"/>
      <c r="M5372" s="91" t="s">
        <v>16918</v>
      </c>
      <c r="N5372" s="242" t="n">
        <v>43456</v>
      </c>
      <c r="O5372" s="207" t="s">
        <v>3963</v>
      </c>
      <c r="P5372" s="91" t="n">
        <v>1</v>
      </c>
      <c r="Q5372" s="15" t="s">
        <v>45</v>
      </c>
    </row>
    <row r="5373" customFormat="false" ht="23.1" hidden="false" customHeight="false" outlineLevel="0" collapsed="false">
      <c r="A5373" s="429" t="s">
        <v>1833</v>
      </c>
      <c r="B5373" s="108" t="n">
        <v>0.4625</v>
      </c>
      <c r="C5373" s="91" t="s">
        <v>16919</v>
      </c>
      <c r="D5373" s="91" t="s">
        <v>110</v>
      </c>
      <c r="E5373" s="91" t="s">
        <v>16920</v>
      </c>
      <c r="F5373" s="91" t="s">
        <v>16921</v>
      </c>
      <c r="G5373" s="91" t="n">
        <v>6800</v>
      </c>
      <c r="H5373" s="91"/>
      <c r="I5373" s="91"/>
      <c r="J5373" s="91"/>
      <c r="K5373" s="91"/>
      <c r="L5373" s="100"/>
      <c r="M5373" s="24" t="s">
        <v>16922</v>
      </c>
      <c r="N5373" s="242" t="n">
        <v>43458</v>
      </c>
      <c r="O5373" s="207" t="s">
        <v>3963</v>
      </c>
      <c r="P5373" s="91" t="n">
        <v>1</v>
      </c>
      <c r="Q5373" s="15" t="s">
        <v>45</v>
      </c>
    </row>
    <row r="5374" customFormat="false" ht="17.35" hidden="false" customHeight="false" outlineLevel="0" collapsed="false">
      <c r="A5374" s="429" t="s">
        <v>1839</v>
      </c>
      <c r="B5374" s="99" t="n">
        <v>43231</v>
      </c>
      <c r="C5374" s="451" t="s">
        <v>16923</v>
      </c>
      <c r="D5374" s="91" t="s">
        <v>53</v>
      </c>
      <c r="E5374" s="91"/>
      <c r="F5374" s="91"/>
      <c r="G5374" s="91"/>
      <c r="H5374" s="91"/>
      <c r="I5374" s="91"/>
      <c r="J5374" s="91"/>
      <c r="K5374" s="91"/>
      <c r="L5374" s="91"/>
      <c r="M5374" s="91"/>
      <c r="N5374" s="91"/>
      <c r="O5374" s="370" t="s">
        <v>600</v>
      </c>
      <c r="P5374" s="91" t="n">
        <v>1</v>
      </c>
      <c r="Q5374" s="15" t="s">
        <v>45</v>
      </c>
    </row>
    <row r="5375" customFormat="false" ht="28.35" hidden="false" customHeight="false" outlineLevel="0" collapsed="false">
      <c r="A5375" s="429" t="s">
        <v>1746</v>
      </c>
      <c r="B5375" s="91" t="s">
        <v>16924</v>
      </c>
      <c r="C5375" s="451" t="s">
        <v>16925</v>
      </c>
      <c r="D5375" s="91" t="s">
        <v>1308</v>
      </c>
      <c r="E5375" s="91" t="s">
        <v>16926</v>
      </c>
      <c r="F5375" s="91" t="s">
        <v>16927</v>
      </c>
      <c r="G5375" s="91" t="s">
        <v>282</v>
      </c>
      <c r="H5375" s="91"/>
      <c r="I5375" s="91"/>
      <c r="J5375" s="91"/>
      <c r="K5375" s="91"/>
      <c r="L5375" s="91"/>
      <c r="M5375" s="91"/>
      <c r="N5375" s="91"/>
      <c r="O5375" s="426" t="s">
        <v>16928</v>
      </c>
      <c r="P5375" s="91" t="n">
        <v>1</v>
      </c>
      <c r="Q5375" s="15" t="s">
        <v>45</v>
      </c>
    </row>
    <row r="5376" customFormat="false" ht="23.1" hidden="false" customHeight="false" outlineLevel="0" collapsed="false">
      <c r="A5376" s="262" t="s">
        <v>2660</v>
      </c>
      <c r="B5376" s="91" t="s">
        <v>15962</v>
      </c>
      <c r="C5376" s="91" t="s">
        <v>16929</v>
      </c>
      <c r="D5376" s="91" t="s">
        <v>11567</v>
      </c>
      <c r="E5376" s="91" t="s">
        <v>16930</v>
      </c>
      <c r="F5376" s="91" t="s">
        <v>13248</v>
      </c>
      <c r="G5376" s="91"/>
      <c r="H5376" s="91"/>
      <c r="I5376" s="91"/>
      <c r="J5376" s="91"/>
      <c r="K5376" s="91" t="s">
        <v>4731</v>
      </c>
      <c r="L5376" s="91"/>
      <c r="M5376" s="91" t="s">
        <v>16931</v>
      </c>
      <c r="N5376" s="242" t="n">
        <v>43456</v>
      </c>
      <c r="O5376" s="207" t="s">
        <v>3963</v>
      </c>
      <c r="P5376" s="91" t="n">
        <v>1</v>
      </c>
      <c r="Q5376" s="15" t="s">
        <v>45</v>
      </c>
    </row>
    <row r="5377" customFormat="false" ht="34.3" hidden="false" customHeight="false" outlineLevel="0" collapsed="false">
      <c r="A5377" s="429" t="s">
        <v>1758</v>
      </c>
      <c r="B5377" s="91" t="s">
        <v>1988</v>
      </c>
      <c r="C5377" s="91" t="s">
        <v>16932</v>
      </c>
      <c r="D5377" s="91" t="s">
        <v>11567</v>
      </c>
      <c r="E5377" s="91" t="s">
        <v>16933</v>
      </c>
      <c r="F5377" s="91" t="s">
        <v>16934</v>
      </c>
      <c r="G5377" s="91"/>
      <c r="H5377" s="91"/>
      <c r="I5377" s="91"/>
      <c r="J5377" s="91"/>
      <c r="K5377" s="91"/>
      <c r="L5377" s="91"/>
      <c r="M5377" s="91"/>
      <c r="N5377" s="91"/>
      <c r="O5377" s="423" t="s">
        <v>16935</v>
      </c>
      <c r="P5377" s="91" t="n">
        <v>1</v>
      </c>
      <c r="Q5377" s="15" t="s">
        <v>45</v>
      </c>
    </row>
    <row r="5378" customFormat="false" ht="108.95" hidden="false" customHeight="false" outlineLevel="0" collapsed="false">
      <c r="A5378" s="429" t="s">
        <v>1761</v>
      </c>
      <c r="B5378" s="91" t="s">
        <v>359</v>
      </c>
      <c r="C5378" s="91" t="s">
        <v>16936</v>
      </c>
      <c r="D5378" s="91" t="s">
        <v>53</v>
      </c>
      <c r="E5378" s="91" t="s">
        <v>16937</v>
      </c>
      <c r="F5378" s="91" t="s">
        <v>7931</v>
      </c>
      <c r="G5378" s="91" t="n">
        <v>2100</v>
      </c>
      <c r="H5378" s="91"/>
      <c r="I5378" s="91"/>
      <c r="J5378" s="91"/>
      <c r="K5378" s="91"/>
      <c r="L5378" s="91"/>
      <c r="M5378" s="91" t="s">
        <v>16938</v>
      </c>
      <c r="N5378" s="242" t="n">
        <v>43455</v>
      </c>
      <c r="O5378" s="207" t="s">
        <v>3963</v>
      </c>
      <c r="P5378" s="91" t="n">
        <v>1</v>
      </c>
      <c r="Q5378" s="15" t="s">
        <v>45</v>
      </c>
    </row>
    <row r="5379" customFormat="false" ht="55.2" hidden="false" customHeight="false" outlineLevel="0" collapsed="false">
      <c r="A5379" s="262" t="s">
        <v>2278</v>
      </c>
      <c r="B5379" s="242" t="n">
        <v>43385</v>
      </c>
      <c r="C5379" s="91" t="s">
        <v>16939</v>
      </c>
      <c r="D5379" s="91" t="s">
        <v>53</v>
      </c>
      <c r="E5379" s="91" t="s">
        <v>16940</v>
      </c>
      <c r="F5379" s="91" t="s">
        <v>5574</v>
      </c>
      <c r="G5379" s="91"/>
      <c r="H5379" s="91"/>
      <c r="I5379" s="91"/>
      <c r="J5379" s="91"/>
      <c r="K5379" s="91"/>
      <c r="L5379" s="91"/>
      <c r="M5379" s="91"/>
      <c r="N5379" s="91"/>
      <c r="O5379" s="423" t="s">
        <v>16941</v>
      </c>
      <c r="P5379" s="91" t="n">
        <v>1</v>
      </c>
      <c r="Q5379" s="15" t="s">
        <v>45</v>
      </c>
    </row>
    <row r="5380" customFormat="false" ht="28.35" hidden="false" customHeight="false" outlineLevel="0" collapsed="false">
      <c r="A5380" s="262" t="s">
        <v>2282</v>
      </c>
      <c r="B5380" s="91" t="s">
        <v>13604</v>
      </c>
      <c r="C5380" s="91" t="s">
        <v>16942</v>
      </c>
      <c r="D5380" s="91" t="s">
        <v>11567</v>
      </c>
      <c r="E5380" s="91" t="s">
        <v>16943</v>
      </c>
      <c r="F5380" s="91" t="s">
        <v>16944</v>
      </c>
      <c r="G5380" s="91"/>
      <c r="H5380" s="91"/>
      <c r="I5380" s="91"/>
      <c r="J5380" s="91"/>
      <c r="K5380" s="91" t="s">
        <v>139</v>
      </c>
      <c r="L5380" s="91"/>
      <c r="M5380" s="91"/>
      <c r="N5380" s="91"/>
      <c r="O5380" s="451" t="s">
        <v>16945</v>
      </c>
      <c r="P5380" s="91" t="n">
        <v>1</v>
      </c>
      <c r="Q5380" s="15" t="s">
        <v>45</v>
      </c>
    </row>
    <row r="5381" customFormat="false" ht="28.35" hidden="false" customHeight="false" outlineLevel="0" collapsed="false">
      <c r="A5381" s="429" t="s">
        <v>4304</v>
      </c>
      <c r="B5381" s="91" t="s">
        <v>4412</v>
      </c>
      <c r="C5381" s="91" t="s">
        <v>16946</v>
      </c>
      <c r="D5381" s="91" t="s">
        <v>11567</v>
      </c>
      <c r="E5381" s="91" t="s">
        <v>16947</v>
      </c>
      <c r="F5381" s="91" t="s">
        <v>4415</v>
      </c>
      <c r="G5381" s="91"/>
      <c r="H5381" s="91"/>
      <c r="I5381" s="91"/>
      <c r="J5381" s="91"/>
      <c r="K5381" s="91"/>
      <c r="L5381" s="91"/>
      <c r="M5381" s="91"/>
      <c r="N5381" s="91"/>
      <c r="O5381" s="122" t="s">
        <v>16948</v>
      </c>
      <c r="P5381" s="91" t="n">
        <v>1</v>
      </c>
      <c r="Q5381" s="15" t="s">
        <v>45</v>
      </c>
    </row>
    <row r="5382" customFormat="false" ht="14.9" hidden="false" customHeight="false" outlineLevel="0" collapsed="false">
      <c r="A5382" s="429" t="s">
        <v>4309</v>
      </c>
      <c r="B5382" s="108" t="n">
        <v>0.531944444444444</v>
      </c>
      <c r="C5382" s="91" t="s">
        <v>16949</v>
      </c>
      <c r="D5382" s="91" t="s">
        <v>110</v>
      </c>
      <c r="E5382" s="91" t="s">
        <v>16950</v>
      </c>
      <c r="F5382" s="91" t="s">
        <v>2925</v>
      </c>
      <c r="G5382" s="91" t="s">
        <v>614</v>
      </c>
      <c r="H5382" s="91"/>
      <c r="I5382" s="91"/>
      <c r="J5382" s="91"/>
      <c r="K5382" s="91"/>
      <c r="L5382" s="91"/>
      <c r="M5382" s="91"/>
      <c r="N5382" s="91"/>
      <c r="O5382" s="95" t="s">
        <v>16951</v>
      </c>
      <c r="P5382" s="91" t="n">
        <v>1</v>
      </c>
      <c r="Q5382" s="15" t="s">
        <v>45</v>
      </c>
    </row>
    <row r="5383" customFormat="false" ht="68.65" hidden="false" customHeight="false" outlineLevel="0" collapsed="false">
      <c r="A5383" s="429" t="s">
        <v>1781</v>
      </c>
      <c r="B5383" s="91" t="s">
        <v>141</v>
      </c>
      <c r="C5383" s="451" t="s">
        <v>16952</v>
      </c>
      <c r="D5383" s="91" t="s">
        <v>53</v>
      </c>
      <c r="E5383" s="91" t="s">
        <v>16953</v>
      </c>
      <c r="F5383" s="91" t="s">
        <v>15698</v>
      </c>
      <c r="G5383" s="91" t="s">
        <v>4928</v>
      </c>
      <c r="H5383" s="91"/>
      <c r="I5383" s="91"/>
      <c r="J5383" s="91"/>
      <c r="K5383" s="91"/>
      <c r="L5383" s="91"/>
      <c r="M5383" s="91"/>
      <c r="N5383" s="91"/>
      <c r="O5383" s="423" t="s">
        <v>16954</v>
      </c>
      <c r="P5383" s="91" t="n">
        <v>1</v>
      </c>
      <c r="Q5383" s="15" t="s">
        <v>45</v>
      </c>
    </row>
    <row r="5384" customFormat="false" ht="28.35" hidden="false" customHeight="false" outlineLevel="0" collapsed="false">
      <c r="A5384" s="429" t="s">
        <v>1914</v>
      </c>
      <c r="B5384" s="91" t="s">
        <v>149</v>
      </c>
      <c r="C5384" s="91" t="s">
        <v>16955</v>
      </c>
      <c r="D5384" s="91" t="s">
        <v>53</v>
      </c>
      <c r="E5384" s="91" t="s">
        <v>16956</v>
      </c>
      <c r="F5384" s="91" t="s">
        <v>15698</v>
      </c>
      <c r="G5384" s="91"/>
      <c r="H5384" s="91"/>
      <c r="I5384" s="91"/>
      <c r="J5384" s="91"/>
      <c r="K5384" s="91"/>
      <c r="L5384" s="91"/>
      <c r="M5384" s="91"/>
      <c r="N5384" s="91"/>
      <c r="O5384" s="370" t="s">
        <v>16957</v>
      </c>
      <c r="P5384" s="91" t="n">
        <v>1</v>
      </c>
      <c r="Q5384" s="15" t="s">
        <v>45</v>
      </c>
    </row>
    <row r="5385" customFormat="false" ht="41.75" hidden="false" customHeight="false" outlineLevel="0" collapsed="false">
      <c r="A5385" s="262" t="s">
        <v>15036</v>
      </c>
      <c r="B5385" s="91" t="s">
        <v>3228</v>
      </c>
      <c r="C5385" s="91" t="s">
        <v>16958</v>
      </c>
      <c r="D5385" s="91" t="s">
        <v>11567</v>
      </c>
      <c r="E5385" s="91" t="s">
        <v>16959</v>
      </c>
      <c r="F5385" s="91" t="s">
        <v>5574</v>
      </c>
      <c r="G5385" s="91"/>
      <c r="H5385" s="91"/>
      <c r="I5385" s="91"/>
      <c r="J5385" s="91"/>
      <c r="K5385" s="91" t="s">
        <v>16960</v>
      </c>
      <c r="L5385" s="91"/>
      <c r="M5385" s="91"/>
      <c r="N5385" s="91"/>
      <c r="O5385" s="451" t="s">
        <v>16961</v>
      </c>
      <c r="P5385" s="91" t="n">
        <v>1</v>
      </c>
      <c r="Q5385" s="15" t="s">
        <v>45</v>
      </c>
    </row>
    <row r="5386" customFormat="false" ht="14.9" hidden="false" customHeight="false" outlineLevel="0" collapsed="false">
      <c r="A5386" s="91" t="s">
        <v>2054</v>
      </c>
      <c r="B5386" s="91" t="s">
        <v>2054</v>
      </c>
      <c r="C5386" s="91" t="s">
        <v>2054</v>
      </c>
      <c r="D5386" s="91" t="s">
        <v>2054</v>
      </c>
      <c r="E5386" s="91" t="s">
        <v>2054</v>
      </c>
      <c r="F5386" s="91" t="s">
        <v>2054</v>
      </c>
      <c r="G5386" s="91"/>
      <c r="H5386" s="91" t="n">
        <v>5111.8</v>
      </c>
      <c r="I5386" s="91"/>
      <c r="J5386" s="91"/>
      <c r="K5386" s="91"/>
      <c r="L5386" s="91"/>
      <c r="M5386" s="91"/>
      <c r="N5386" s="91"/>
      <c r="O5386" s="282" t="s">
        <v>2054</v>
      </c>
      <c r="P5386" s="91" t="n">
        <v>1</v>
      </c>
      <c r="Q5386" s="15" t="s">
        <v>45</v>
      </c>
    </row>
    <row r="5387" customFormat="false" ht="14.9" hidden="false" customHeight="false" outlineLevel="0" collapsed="false">
      <c r="A5387" s="91" t="s">
        <v>16962</v>
      </c>
      <c r="B5387" s="91" t="s">
        <v>16962</v>
      </c>
      <c r="C5387" s="91" t="s">
        <v>16962</v>
      </c>
      <c r="D5387" s="91" t="s">
        <v>16962</v>
      </c>
      <c r="E5387" s="91" t="s">
        <v>16962</v>
      </c>
      <c r="F5387" s="91" t="s">
        <v>16962</v>
      </c>
      <c r="G5387" s="91"/>
      <c r="H5387" s="91" t="n">
        <v>5532.17</v>
      </c>
      <c r="I5387" s="91"/>
      <c r="J5387" s="91"/>
      <c r="K5387" s="91"/>
      <c r="L5387" s="91"/>
      <c r="M5387" s="91"/>
      <c r="N5387" s="91"/>
      <c r="O5387" s="282" t="s">
        <v>16962</v>
      </c>
      <c r="P5387" s="91" t="n">
        <v>1</v>
      </c>
      <c r="Q5387" s="15" t="s">
        <v>45</v>
      </c>
    </row>
    <row r="5388" customFormat="false" ht="83.55" hidden="false" customHeight="false" outlineLevel="0" collapsed="false">
      <c r="A5388" s="262" t="s">
        <v>4555</v>
      </c>
      <c r="B5388" s="91" t="s">
        <v>4110</v>
      </c>
      <c r="C5388" s="91" t="n">
        <v>89161278587</v>
      </c>
      <c r="D5388" s="91" t="s">
        <v>11567</v>
      </c>
      <c r="E5388" s="91" t="s">
        <v>16963</v>
      </c>
      <c r="F5388" s="91" t="s">
        <v>336</v>
      </c>
      <c r="G5388" s="91"/>
      <c r="H5388" s="91"/>
      <c r="I5388" s="91"/>
      <c r="J5388" s="91"/>
      <c r="K5388" s="91"/>
      <c r="L5388" s="91"/>
      <c r="M5388" s="91"/>
      <c r="N5388" s="91"/>
      <c r="O5388" s="412" t="s">
        <v>16964</v>
      </c>
      <c r="P5388" s="91" t="n">
        <v>1</v>
      </c>
      <c r="Q5388" s="15" t="s">
        <v>45</v>
      </c>
    </row>
    <row r="5389" customFormat="false" ht="28.35" hidden="false" customHeight="false" outlineLevel="0" collapsed="false">
      <c r="A5389" s="91" t="s">
        <v>16965</v>
      </c>
      <c r="B5389" s="91" t="s">
        <v>16965</v>
      </c>
      <c r="C5389" s="91" t="s">
        <v>16965</v>
      </c>
      <c r="D5389" s="91" t="s">
        <v>1308</v>
      </c>
      <c r="E5389" s="91" t="s">
        <v>16965</v>
      </c>
      <c r="F5389" s="91" t="s">
        <v>16966</v>
      </c>
      <c r="G5389" s="91"/>
      <c r="H5389" s="91" t="s">
        <v>16967</v>
      </c>
      <c r="I5389" s="91"/>
      <c r="J5389" s="91"/>
      <c r="K5389" s="91"/>
      <c r="L5389" s="91"/>
      <c r="M5389" s="91"/>
      <c r="N5389" s="91"/>
      <c r="O5389" s="317" t="s">
        <v>16858</v>
      </c>
      <c r="P5389" s="91" t="n">
        <v>1</v>
      </c>
      <c r="Q5389" s="15" t="s">
        <v>45</v>
      </c>
    </row>
    <row r="5390" customFormat="false" ht="14.9" hidden="false" customHeight="false" outlineLevel="0" collapsed="false">
      <c r="A5390" s="91" t="s">
        <v>16968</v>
      </c>
      <c r="B5390" s="91" t="s">
        <v>16968</v>
      </c>
      <c r="C5390" s="91" t="s">
        <v>16968</v>
      </c>
      <c r="D5390" s="91" t="s">
        <v>1308</v>
      </c>
      <c r="E5390" s="91" t="s">
        <v>16969</v>
      </c>
      <c r="F5390" s="91"/>
      <c r="G5390" s="91"/>
      <c r="H5390" s="91" t="s">
        <v>1042</v>
      </c>
      <c r="I5390" s="91"/>
      <c r="J5390" s="91"/>
      <c r="K5390" s="91"/>
      <c r="L5390" s="91"/>
      <c r="M5390" s="91"/>
      <c r="N5390" s="91"/>
      <c r="O5390" s="91"/>
      <c r="P5390" s="91"/>
      <c r="Q5390" s="15" t="s">
        <v>45</v>
      </c>
    </row>
    <row r="5391" customFormat="false" ht="28.35" hidden="false" customHeight="false" outlineLevel="0" collapsed="false">
      <c r="A5391" s="91" t="s">
        <v>16970</v>
      </c>
      <c r="B5391" s="91" t="s">
        <v>16970</v>
      </c>
      <c r="C5391" s="91" t="s">
        <v>16970</v>
      </c>
      <c r="D5391" s="91" t="s">
        <v>53</v>
      </c>
      <c r="E5391" s="91" t="s">
        <v>16970</v>
      </c>
      <c r="F5391" s="91" t="s">
        <v>16970</v>
      </c>
      <c r="G5391" s="91"/>
      <c r="H5391" s="91" t="n">
        <v>2650</v>
      </c>
      <c r="I5391" s="91"/>
      <c r="J5391" s="91"/>
      <c r="K5391" s="91"/>
      <c r="L5391" s="91"/>
      <c r="M5391" s="91"/>
      <c r="N5391" s="91"/>
      <c r="O5391" s="282" t="s">
        <v>16970</v>
      </c>
      <c r="P5391" s="91"/>
      <c r="Q5391" s="15" t="s">
        <v>45</v>
      </c>
    </row>
    <row r="5392" customFormat="false" ht="79.85" hidden="false" customHeight="false" outlineLevel="0" collapsed="false">
      <c r="A5392" s="3" t="s">
        <v>34</v>
      </c>
      <c r="B5392" s="59" t="s">
        <v>1</v>
      </c>
      <c r="C5392" s="4" t="s">
        <v>35</v>
      </c>
      <c r="D5392" s="4" t="s">
        <v>3</v>
      </c>
      <c r="E5392" s="4" t="s">
        <v>1021</v>
      </c>
      <c r="F5392" s="5" t="s">
        <v>10096</v>
      </c>
      <c r="G5392" s="4" t="s">
        <v>38</v>
      </c>
      <c r="H5392" s="6" t="s">
        <v>39</v>
      </c>
      <c r="I5392" s="6"/>
      <c r="J5392" s="6"/>
      <c r="K5392" s="6" t="s">
        <v>40</v>
      </c>
      <c r="L5392" s="6"/>
      <c r="M5392" s="6" t="s">
        <v>41</v>
      </c>
      <c r="N5392" s="6" t="s">
        <v>42</v>
      </c>
      <c r="O5392" s="370" t="s">
        <v>43</v>
      </c>
      <c r="P5392" s="91"/>
      <c r="Q5392" s="15" t="s">
        <v>45</v>
      </c>
    </row>
    <row r="5393" customFormat="false" ht="15" hidden="false" customHeight="false" outlineLevel="0" collapsed="false">
      <c r="A5393" s="60" t="n">
        <v>43456</v>
      </c>
      <c r="B5393" s="374" t="s">
        <v>403</v>
      </c>
      <c r="C5393" s="62"/>
      <c r="D5393" s="62"/>
      <c r="E5393" s="63"/>
      <c r="F5393" s="911" t="n">
        <f aca="false">G5393+H5393+K5393</f>
        <v>6600</v>
      </c>
      <c r="G5393" s="912" t="n">
        <f aca="false">SUM(G5394:G5397)</f>
        <v>6600</v>
      </c>
      <c r="H5393" s="913" t="n">
        <f aca="false">SUM(H5394:H5397)</f>
        <v>0</v>
      </c>
      <c r="I5393" s="912"/>
      <c r="J5393" s="912"/>
      <c r="K5393" s="912" t="n">
        <f aca="false">SUM(K5394:K5397)</f>
        <v>0</v>
      </c>
      <c r="L5393" s="912"/>
      <c r="M5393" s="281"/>
      <c r="N5393" s="281"/>
      <c r="O5393" s="594"/>
      <c r="P5393" s="91"/>
      <c r="Q5393" s="15" t="s">
        <v>45</v>
      </c>
    </row>
    <row r="5394" customFormat="false" ht="14.9" hidden="false" customHeight="false" outlineLevel="0" collapsed="false">
      <c r="A5394" s="429" t="s">
        <v>1810</v>
      </c>
      <c r="B5394" s="91" t="s">
        <v>14610</v>
      </c>
      <c r="C5394" s="91" t="s">
        <v>16971</v>
      </c>
      <c r="D5394" s="91" t="s">
        <v>1308</v>
      </c>
      <c r="E5394" s="91" t="s">
        <v>16972</v>
      </c>
      <c r="F5394" s="91" t="s">
        <v>16973</v>
      </c>
      <c r="G5394" s="91" t="s">
        <v>328</v>
      </c>
      <c r="H5394" s="91"/>
      <c r="I5394" s="91"/>
      <c r="J5394" s="91"/>
      <c r="K5394" s="91"/>
      <c r="L5394" s="91"/>
      <c r="M5394" s="91"/>
      <c r="N5394" s="91"/>
      <c r="O5394" s="95" t="s">
        <v>16974</v>
      </c>
      <c r="P5394" s="91" t="n">
        <v>1</v>
      </c>
      <c r="Q5394" s="15" t="s">
        <v>45</v>
      </c>
    </row>
    <row r="5395" customFormat="false" ht="23.1" hidden="false" customHeight="false" outlineLevel="0" collapsed="false">
      <c r="A5395" s="429" t="s">
        <v>1814</v>
      </c>
      <c r="B5395" s="91" t="s">
        <v>12744</v>
      </c>
      <c r="C5395" s="91" t="n">
        <v>79661424559</v>
      </c>
      <c r="D5395" s="91" t="s">
        <v>2110</v>
      </c>
      <c r="E5395" s="91" t="s">
        <v>16975</v>
      </c>
      <c r="F5395" s="91" t="s">
        <v>16976</v>
      </c>
      <c r="G5395" s="91" t="n">
        <v>1500</v>
      </c>
      <c r="H5395" s="91"/>
      <c r="I5395" s="91"/>
      <c r="J5395" s="91"/>
      <c r="K5395" s="91"/>
      <c r="L5395" s="91"/>
      <c r="M5395" s="91"/>
      <c r="N5395" s="242" t="n">
        <v>43456</v>
      </c>
      <c r="O5395" s="207" t="s">
        <v>16977</v>
      </c>
      <c r="P5395" s="91" t="n">
        <v>1</v>
      </c>
      <c r="Q5395" s="15" t="s">
        <v>45</v>
      </c>
    </row>
    <row r="5396" customFormat="false" ht="26.85" hidden="false" customHeight="false" outlineLevel="0" collapsed="false">
      <c r="A5396" s="935" t="s">
        <v>1819</v>
      </c>
      <c r="B5396" s="196"/>
      <c r="C5396" s="198" t="s">
        <v>16978</v>
      </c>
      <c r="D5396" s="198" t="s">
        <v>1308</v>
      </c>
      <c r="E5396" s="198" t="s">
        <v>16979</v>
      </c>
      <c r="F5396" s="198" t="s">
        <v>16980</v>
      </c>
      <c r="G5396" s="198"/>
      <c r="H5396" s="196"/>
      <c r="I5396" s="196"/>
      <c r="J5396" s="196"/>
      <c r="K5396" s="196"/>
      <c r="L5396" s="196"/>
      <c r="M5396" s="196"/>
      <c r="N5396" s="196"/>
      <c r="O5396" s="936" t="s">
        <v>16981</v>
      </c>
      <c r="P5396" s="91" t="n">
        <v>1</v>
      </c>
      <c r="Q5396" s="15" t="s">
        <v>45</v>
      </c>
    </row>
    <row r="5397" customFormat="false" ht="14.9" hidden="false" customHeight="false" outlineLevel="0" collapsed="false">
      <c r="A5397" s="935" t="s">
        <v>1673</v>
      </c>
      <c r="B5397" s="91" t="s">
        <v>7320</v>
      </c>
      <c r="C5397" s="91" t="s">
        <v>16982</v>
      </c>
      <c r="D5397" s="198" t="s">
        <v>1308</v>
      </c>
      <c r="E5397" s="91" t="s">
        <v>16983</v>
      </c>
      <c r="F5397" s="91" t="s">
        <v>16984</v>
      </c>
      <c r="G5397" s="91" t="n">
        <v>5100</v>
      </c>
      <c r="H5397" s="91"/>
      <c r="I5397" s="91"/>
      <c r="J5397" s="91"/>
      <c r="K5397" s="91"/>
      <c r="L5397" s="91"/>
      <c r="M5397" s="91" t="s">
        <v>16985</v>
      </c>
      <c r="N5397" s="242" t="n">
        <v>43457</v>
      </c>
      <c r="O5397" s="282" t="s">
        <v>15</v>
      </c>
      <c r="P5397" s="91" t="n">
        <v>1</v>
      </c>
      <c r="Q5397" s="15" t="s">
        <v>45</v>
      </c>
    </row>
    <row r="5398" customFormat="false" ht="79.85" hidden="false" customHeight="false" outlineLevel="0" collapsed="false">
      <c r="A5398" s="3" t="s">
        <v>34</v>
      </c>
      <c r="B5398" s="59" t="s">
        <v>1</v>
      </c>
      <c r="C5398" s="4" t="s">
        <v>35</v>
      </c>
      <c r="D5398" s="4" t="s">
        <v>3</v>
      </c>
      <c r="E5398" s="4" t="s">
        <v>1021</v>
      </c>
      <c r="F5398" s="5" t="s">
        <v>10096</v>
      </c>
      <c r="G5398" s="4" t="s">
        <v>38</v>
      </c>
      <c r="H5398" s="6" t="s">
        <v>39</v>
      </c>
      <c r="I5398" s="6"/>
      <c r="J5398" s="6"/>
      <c r="K5398" s="6" t="s">
        <v>40</v>
      </c>
      <c r="L5398" s="6"/>
      <c r="M5398" s="6" t="s">
        <v>41</v>
      </c>
      <c r="N5398" s="6" t="s">
        <v>42</v>
      </c>
      <c r="O5398" s="370" t="s">
        <v>43</v>
      </c>
      <c r="P5398" s="91"/>
      <c r="Q5398" s="15" t="s">
        <v>45</v>
      </c>
    </row>
    <row r="5399" customFormat="false" ht="15" hidden="false" customHeight="false" outlineLevel="0" collapsed="false">
      <c r="A5399" s="60" t="n">
        <v>43458</v>
      </c>
      <c r="B5399" s="374" t="s">
        <v>422</v>
      </c>
      <c r="C5399" s="62"/>
      <c r="D5399" s="62"/>
      <c r="E5399" s="63"/>
      <c r="F5399" s="911" t="n">
        <f aca="false">G5399+H5399+K5399</f>
        <v>76866</v>
      </c>
      <c r="G5399" s="912" t="n">
        <f aca="false">SUM(G5400:G5422)</f>
        <v>16000</v>
      </c>
      <c r="H5399" s="913" t="n">
        <f aca="false">SUM(H5400:H5422)</f>
        <v>60866</v>
      </c>
      <c r="I5399" s="912"/>
      <c r="J5399" s="912"/>
      <c r="K5399" s="912" t="n">
        <f aca="false">SUM(K5400:K5422)</f>
        <v>0</v>
      </c>
      <c r="L5399" s="912"/>
      <c r="M5399" s="281"/>
      <c r="N5399" s="281"/>
      <c r="O5399" s="594"/>
      <c r="P5399" s="91"/>
      <c r="Q5399" s="15" t="s">
        <v>45</v>
      </c>
    </row>
    <row r="5400" customFormat="false" ht="55.2" hidden="false" customHeight="false" outlineLevel="0" collapsed="false">
      <c r="A5400" s="429" t="s">
        <v>1810</v>
      </c>
      <c r="B5400" s="91" t="s">
        <v>4250</v>
      </c>
      <c r="C5400" s="451" t="s">
        <v>16986</v>
      </c>
      <c r="D5400" s="91" t="s">
        <v>68</v>
      </c>
      <c r="E5400" s="91" t="s">
        <v>16987</v>
      </c>
      <c r="F5400" s="91" t="s">
        <v>16988</v>
      </c>
      <c r="G5400" s="91"/>
      <c r="H5400" s="91"/>
      <c r="I5400" s="91"/>
      <c r="J5400" s="91"/>
      <c r="K5400" s="91"/>
      <c r="L5400" s="91"/>
      <c r="M5400" s="91"/>
      <c r="N5400" s="91"/>
      <c r="O5400" s="460" t="s">
        <v>16989</v>
      </c>
      <c r="P5400" s="797" t="s">
        <v>14505</v>
      </c>
      <c r="Q5400" s="15" t="s">
        <v>45</v>
      </c>
    </row>
    <row r="5401" customFormat="false" ht="28.35" hidden="false" customHeight="false" outlineLevel="0" collapsed="false">
      <c r="A5401" s="133" t="s">
        <v>1814</v>
      </c>
      <c r="B5401" s="95" t="s">
        <v>11045</v>
      </c>
      <c r="C5401" s="95" t="s">
        <v>16990</v>
      </c>
      <c r="D5401" s="277" t="s">
        <v>1308</v>
      </c>
      <c r="E5401" s="95" t="s">
        <v>16991</v>
      </c>
      <c r="F5401" s="95" t="s">
        <v>16992</v>
      </c>
      <c r="G5401" s="95" t="s">
        <v>5533</v>
      </c>
      <c r="H5401" s="95"/>
      <c r="I5401" s="95"/>
      <c r="J5401" s="95"/>
      <c r="K5401" s="95"/>
      <c r="L5401" s="95"/>
      <c r="M5401" s="95" t="s">
        <v>16993</v>
      </c>
      <c r="N5401" s="816" t="n">
        <v>43463</v>
      </c>
      <c r="O5401" s="727" t="s">
        <v>15</v>
      </c>
      <c r="P5401" s="91" t="n">
        <v>1</v>
      </c>
      <c r="Q5401" s="15" t="s">
        <v>45</v>
      </c>
    </row>
    <row r="5402" customFormat="false" ht="55.2" hidden="false" customHeight="false" outlineLevel="0" collapsed="false">
      <c r="A5402" s="429" t="s">
        <v>1819</v>
      </c>
      <c r="B5402" s="91" t="s">
        <v>740</v>
      </c>
      <c r="C5402" s="91" t="s">
        <v>16994</v>
      </c>
      <c r="D5402" s="91" t="s">
        <v>53</v>
      </c>
      <c r="E5402" s="91" t="s">
        <v>16995</v>
      </c>
      <c r="F5402" s="91" t="s">
        <v>48</v>
      </c>
      <c r="G5402" s="91" t="n">
        <v>1400</v>
      </c>
      <c r="H5402" s="91"/>
      <c r="I5402" s="91"/>
      <c r="J5402" s="91"/>
      <c r="K5402" s="91"/>
      <c r="L5402" s="91"/>
      <c r="M5402" s="91" t="s">
        <v>16996</v>
      </c>
      <c r="N5402" s="242" t="n">
        <v>43465</v>
      </c>
      <c r="O5402" s="207" t="s">
        <v>16997</v>
      </c>
      <c r="P5402" s="91" t="n">
        <v>1</v>
      </c>
      <c r="Q5402" s="15" t="s">
        <v>45</v>
      </c>
    </row>
    <row r="5403" customFormat="false" ht="95.5" hidden="false" customHeight="false" outlineLevel="0" collapsed="false">
      <c r="A5403" s="429" t="s">
        <v>1673</v>
      </c>
      <c r="B5403" s="91" t="s">
        <v>200</v>
      </c>
      <c r="C5403" s="113" t="s">
        <v>16998</v>
      </c>
      <c r="D5403" s="91" t="s">
        <v>53</v>
      </c>
      <c r="E5403" s="91" t="s">
        <v>16999</v>
      </c>
      <c r="F5403" s="91" t="s">
        <v>17000</v>
      </c>
      <c r="G5403" s="91" t="n">
        <v>1200</v>
      </c>
      <c r="H5403" s="91"/>
      <c r="I5403" s="91"/>
      <c r="J5403" s="91"/>
      <c r="K5403" s="91"/>
      <c r="L5403" s="91"/>
      <c r="M5403" s="91" t="s">
        <v>17001</v>
      </c>
      <c r="N5403" s="242" t="n">
        <v>43460</v>
      </c>
      <c r="O5403" s="207" t="s">
        <v>17002</v>
      </c>
      <c r="P5403" s="91" t="n">
        <v>1</v>
      </c>
      <c r="Q5403" s="15" t="s">
        <v>45</v>
      </c>
    </row>
    <row r="5404" customFormat="false" ht="95.5" hidden="false" customHeight="false" outlineLevel="0" collapsed="false">
      <c r="A5404" s="429" t="s">
        <v>1678</v>
      </c>
      <c r="B5404" s="91" t="s">
        <v>17003</v>
      </c>
      <c r="C5404" s="91" t="s">
        <v>17004</v>
      </c>
      <c r="D5404" s="91" t="s">
        <v>68</v>
      </c>
      <c r="E5404" s="91" t="s">
        <v>17005</v>
      </c>
      <c r="F5404" s="91" t="s">
        <v>17006</v>
      </c>
      <c r="G5404" s="91"/>
      <c r="H5404" s="91"/>
      <c r="I5404" s="91"/>
      <c r="J5404" s="91"/>
      <c r="K5404" s="91"/>
      <c r="L5404" s="91"/>
      <c r="M5404" s="91"/>
      <c r="N5404" s="91"/>
      <c r="O5404" s="412" t="s">
        <v>17007</v>
      </c>
      <c r="P5404" s="91" t="n">
        <v>1</v>
      </c>
      <c r="Q5404" s="15" t="s">
        <v>45</v>
      </c>
    </row>
    <row r="5405" customFormat="false" ht="28.35" hidden="false" customHeight="false" outlineLevel="0" collapsed="false">
      <c r="A5405" s="91" t="s">
        <v>17008</v>
      </c>
      <c r="B5405" s="91" t="s">
        <v>17008</v>
      </c>
      <c r="C5405" s="91" t="s">
        <v>17008</v>
      </c>
      <c r="D5405" s="198" t="s">
        <v>1308</v>
      </c>
      <c r="E5405" s="91" t="s">
        <v>17008</v>
      </c>
      <c r="F5405" s="91" t="s">
        <v>17008</v>
      </c>
      <c r="G5405" s="91"/>
      <c r="H5405" s="91" t="n">
        <v>11800</v>
      </c>
      <c r="I5405" s="91"/>
      <c r="J5405" s="91"/>
      <c r="K5405" s="91"/>
      <c r="L5405" s="91"/>
      <c r="M5405" s="91"/>
      <c r="N5405" s="91"/>
      <c r="O5405" s="282" t="s">
        <v>17008</v>
      </c>
      <c r="P5405" s="91" t="n">
        <v>1</v>
      </c>
      <c r="Q5405" s="15" t="s">
        <v>45</v>
      </c>
    </row>
    <row r="5406" customFormat="false" ht="22.35" hidden="false" customHeight="false" outlineLevel="0" collapsed="false">
      <c r="A5406" s="429" t="s">
        <v>1732</v>
      </c>
      <c r="B5406" s="91" t="s">
        <v>395</v>
      </c>
      <c r="C5406" s="349" t="s">
        <v>17009</v>
      </c>
      <c r="D5406" s="198" t="s">
        <v>1308</v>
      </c>
      <c r="E5406" s="91" t="s">
        <v>17010</v>
      </c>
      <c r="F5406" s="91" t="s">
        <v>17011</v>
      </c>
      <c r="G5406" s="24" t="s">
        <v>17012</v>
      </c>
      <c r="H5406" s="91"/>
      <c r="I5406" s="91"/>
      <c r="J5406" s="91"/>
      <c r="K5406" s="91"/>
      <c r="L5406" s="91"/>
      <c r="M5406" s="91"/>
      <c r="N5406" s="91"/>
      <c r="O5406" s="741" t="s">
        <v>17010</v>
      </c>
      <c r="P5406" s="91" t="n">
        <v>1</v>
      </c>
      <c r="Q5406" s="15" t="s">
        <v>45</v>
      </c>
    </row>
    <row r="5407" customFormat="false" ht="28.35" hidden="false" customHeight="false" outlineLevel="0" collapsed="false">
      <c r="A5407" s="429" t="s">
        <v>1833</v>
      </c>
      <c r="B5407" s="91" t="s">
        <v>5995</v>
      </c>
      <c r="C5407" s="91" t="s">
        <v>17013</v>
      </c>
      <c r="D5407" s="198" t="s">
        <v>1308</v>
      </c>
      <c r="E5407" s="91" t="s">
        <v>17014</v>
      </c>
      <c r="F5407" s="91" t="s">
        <v>17015</v>
      </c>
      <c r="G5407" s="91" t="s">
        <v>9062</v>
      </c>
      <c r="H5407" s="91"/>
      <c r="I5407" s="91"/>
      <c r="J5407" s="91"/>
      <c r="K5407" s="91"/>
      <c r="L5407" s="91"/>
      <c r="M5407" s="91"/>
      <c r="N5407" s="91"/>
      <c r="O5407" s="783" t="s">
        <v>15993</v>
      </c>
      <c r="P5407" s="91" t="n">
        <v>1</v>
      </c>
      <c r="Q5407" s="15" t="s">
        <v>45</v>
      </c>
    </row>
    <row r="5408" customFormat="false" ht="22.35" hidden="false" customHeight="false" outlineLevel="0" collapsed="false">
      <c r="A5408" s="429" t="s">
        <v>1839</v>
      </c>
      <c r="B5408" s="137" t="s">
        <v>17016</v>
      </c>
      <c r="C5408" s="137" t="s">
        <v>17017</v>
      </c>
      <c r="D5408" s="137" t="s">
        <v>8766</v>
      </c>
      <c r="E5408" s="137" t="s">
        <v>17018</v>
      </c>
      <c r="F5408" s="137" t="s">
        <v>17019</v>
      </c>
      <c r="G5408" s="137" t="s">
        <v>328</v>
      </c>
      <c r="H5408" s="137"/>
      <c r="I5408" s="137"/>
      <c r="J5408" s="137"/>
      <c r="K5408" s="137"/>
      <c r="L5408" s="137"/>
      <c r="M5408" s="137" t="s">
        <v>17020</v>
      </c>
      <c r="N5408" s="874" t="n">
        <v>43457</v>
      </c>
      <c r="O5408" s="675" t="s">
        <v>17021</v>
      </c>
      <c r="P5408" s="91" t="n">
        <v>1</v>
      </c>
      <c r="Q5408" s="15" t="s">
        <v>45</v>
      </c>
    </row>
    <row r="5409" customFormat="false" ht="55.2" hidden="false" customHeight="false" outlineLevel="0" collapsed="false">
      <c r="A5409" s="429" t="s">
        <v>1746</v>
      </c>
      <c r="B5409" s="91" t="s">
        <v>154</v>
      </c>
      <c r="C5409" s="91" t="s">
        <v>17022</v>
      </c>
      <c r="D5409" s="91" t="s">
        <v>53</v>
      </c>
      <c r="E5409" s="91" t="s">
        <v>17023</v>
      </c>
      <c r="F5409" s="91" t="s">
        <v>3584</v>
      </c>
      <c r="G5409" s="91"/>
      <c r="H5409" s="91"/>
      <c r="I5409" s="91"/>
      <c r="J5409" s="91"/>
      <c r="K5409" s="91"/>
      <c r="L5409" s="91"/>
      <c r="M5409" s="91"/>
      <c r="N5409" s="91"/>
      <c r="O5409" s="460" t="s">
        <v>17024</v>
      </c>
      <c r="P5409" s="91" t="n">
        <v>1</v>
      </c>
      <c r="Q5409" s="15" t="s">
        <v>45</v>
      </c>
    </row>
    <row r="5410" customFormat="false" ht="83.55" hidden="false" customHeight="false" outlineLevel="0" collapsed="false">
      <c r="A5410" s="429" t="s">
        <v>1696</v>
      </c>
      <c r="B5410" s="91" t="s">
        <v>154</v>
      </c>
      <c r="C5410" s="91" t="s">
        <v>17025</v>
      </c>
      <c r="D5410" s="91" t="s">
        <v>53</v>
      </c>
      <c r="E5410" s="91" t="s">
        <v>17026</v>
      </c>
      <c r="F5410" s="91" t="s">
        <v>17027</v>
      </c>
      <c r="G5410" s="91"/>
      <c r="H5410" s="91"/>
      <c r="I5410" s="91"/>
      <c r="J5410" s="91"/>
      <c r="K5410" s="91"/>
      <c r="L5410" s="91"/>
      <c r="M5410" s="91"/>
      <c r="N5410" s="91"/>
      <c r="O5410" s="412" t="s">
        <v>17028</v>
      </c>
      <c r="P5410" s="91" t="n">
        <v>1</v>
      </c>
      <c r="Q5410" s="15" t="s">
        <v>45</v>
      </c>
    </row>
    <row r="5411" customFormat="false" ht="64.15" hidden="false" customHeight="false" outlineLevel="0" collapsed="false">
      <c r="A5411" s="429" t="s">
        <v>1758</v>
      </c>
      <c r="B5411" s="99" t="n">
        <v>43114</v>
      </c>
      <c r="C5411" s="91" t="s">
        <v>17029</v>
      </c>
      <c r="D5411" s="198" t="s">
        <v>1308</v>
      </c>
      <c r="E5411" s="91" t="s">
        <v>17030</v>
      </c>
      <c r="F5411" s="91" t="s">
        <v>17031</v>
      </c>
      <c r="G5411" s="91" t="s">
        <v>944</v>
      </c>
      <c r="H5411" s="91"/>
      <c r="I5411" s="91"/>
      <c r="J5411" s="91"/>
      <c r="K5411" s="91"/>
      <c r="L5411" s="91"/>
      <c r="M5411" s="91"/>
      <c r="N5411" s="91"/>
      <c r="O5411" s="675" t="s">
        <v>17032</v>
      </c>
      <c r="P5411" s="91" t="n">
        <v>1</v>
      </c>
      <c r="Q5411" s="15" t="s">
        <v>45</v>
      </c>
    </row>
    <row r="5412" customFormat="false" ht="68.65" hidden="false" customHeight="false" outlineLevel="0" collapsed="false">
      <c r="A5412" s="95" t="s">
        <v>2668</v>
      </c>
      <c r="B5412" s="95" t="s">
        <v>708</v>
      </c>
      <c r="C5412" s="95" t="s">
        <v>17033</v>
      </c>
      <c r="D5412" s="95" t="s">
        <v>53</v>
      </c>
      <c r="E5412" s="95" t="s">
        <v>17034</v>
      </c>
      <c r="F5412" s="95" t="s">
        <v>7931</v>
      </c>
      <c r="G5412" s="95"/>
      <c r="H5412" s="95"/>
      <c r="I5412" s="95"/>
      <c r="J5412" s="95"/>
      <c r="K5412" s="95" t="s">
        <v>3854</v>
      </c>
      <c r="L5412" s="95"/>
      <c r="M5412" s="95" t="s">
        <v>17035</v>
      </c>
      <c r="N5412" s="816" t="n">
        <v>43460</v>
      </c>
      <c r="O5412" s="617" t="s">
        <v>17036</v>
      </c>
      <c r="P5412" s="95" t="n">
        <v>1</v>
      </c>
      <c r="Q5412" s="15" t="s">
        <v>45</v>
      </c>
    </row>
    <row r="5413" customFormat="false" ht="122.35" hidden="false" customHeight="false" outlineLevel="0" collapsed="false">
      <c r="A5413" s="429" t="s">
        <v>1765</v>
      </c>
      <c r="B5413" s="91" t="s">
        <v>2598</v>
      </c>
      <c r="C5413" s="91" t="s">
        <v>17037</v>
      </c>
      <c r="D5413" s="91" t="s">
        <v>53</v>
      </c>
      <c r="E5413" s="91" t="s">
        <v>17038</v>
      </c>
      <c r="F5413" s="91" t="s">
        <v>15698</v>
      </c>
      <c r="G5413" s="91" t="n">
        <v>8500</v>
      </c>
      <c r="H5413" s="91"/>
      <c r="I5413" s="91"/>
      <c r="J5413" s="91"/>
      <c r="K5413" s="91"/>
      <c r="L5413" s="91"/>
      <c r="M5413" s="91" t="s">
        <v>17039</v>
      </c>
      <c r="N5413" s="242" t="n">
        <v>43458</v>
      </c>
      <c r="O5413" s="660" t="s">
        <v>15</v>
      </c>
      <c r="P5413" s="91" t="n">
        <v>1</v>
      </c>
      <c r="Q5413" s="15" t="s">
        <v>45</v>
      </c>
    </row>
    <row r="5414" customFormat="false" ht="116.4" hidden="false" customHeight="false" outlineLevel="0" collapsed="false">
      <c r="A5414" s="429" t="s">
        <v>4300</v>
      </c>
      <c r="B5414" s="91" t="s">
        <v>3318</v>
      </c>
      <c r="C5414" s="91" t="s">
        <v>17040</v>
      </c>
      <c r="D5414" s="91" t="s">
        <v>53</v>
      </c>
      <c r="E5414" s="91" t="s">
        <v>17041</v>
      </c>
      <c r="F5414" s="91" t="s">
        <v>17042</v>
      </c>
      <c r="G5414" s="91"/>
      <c r="H5414" s="91" t="s">
        <v>1011</v>
      </c>
      <c r="I5414" s="91"/>
      <c r="J5414" s="91"/>
      <c r="K5414" s="91"/>
      <c r="L5414" s="91"/>
      <c r="M5414" s="91" t="s">
        <v>17043</v>
      </c>
      <c r="N5414" s="91"/>
      <c r="O5414" s="783" t="s">
        <v>17044</v>
      </c>
      <c r="P5414" s="91" t="n">
        <v>1</v>
      </c>
      <c r="Q5414" s="15" t="s">
        <v>45</v>
      </c>
    </row>
    <row r="5415" customFormat="false" ht="41.75" hidden="false" customHeight="false" outlineLevel="0" collapsed="false">
      <c r="A5415" s="91" t="s">
        <v>17045</v>
      </c>
      <c r="B5415" s="91" t="s">
        <v>17045</v>
      </c>
      <c r="C5415" s="91" t="s">
        <v>17045</v>
      </c>
      <c r="D5415" s="198" t="s">
        <v>1308</v>
      </c>
      <c r="E5415" s="91" t="s">
        <v>17045</v>
      </c>
      <c r="F5415" s="91" t="s">
        <v>17045</v>
      </c>
      <c r="G5415" s="91" t="s">
        <v>17045</v>
      </c>
      <c r="H5415" s="91" t="n">
        <v>48000</v>
      </c>
      <c r="I5415" s="91"/>
      <c r="J5415" s="91"/>
      <c r="K5415" s="91"/>
      <c r="L5415" s="91"/>
      <c r="M5415" s="91"/>
      <c r="N5415" s="91"/>
      <c r="O5415" s="389" t="s">
        <v>17046</v>
      </c>
      <c r="P5415" s="91" t="n">
        <v>1</v>
      </c>
      <c r="Q5415" s="15" t="s">
        <v>45</v>
      </c>
    </row>
    <row r="5416" customFormat="false" ht="68.65" hidden="false" customHeight="false" outlineLevel="0" collapsed="false">
      <c r="A5416" s="429" t="s">
        <v>4304</v>
      </c>
      <c r="B5416" s="91" t="s">
        <v>73</v>
      </c>
      <c r="C5416" s="91" t="s">
        <v>17047</v>
      </c>
      <c r="D5416" s="91" t="s">
        <v>53</v>
      </c>
      <c r="E5416" s="91" t="s">
        <v>17048</v>
      </c>
      <c r="F5416" s="91" t="s">
        <v>48</v>
      </c>
      <c r="G5416" s="91" t="n">
        <v>900</v>
      </c>
      <c r="H5416" s="91"/>
      <c r="I5416" s="91"/>
      <c r="J5416" s="91"/>
      <c r="K5416" s="91"/>
      <c r="L5416" s="91"/>
      <c r="M5416" s="91" t="s">
        <v>17049</v>
      </c>
      <c r="N5416" s="242" t="n">
        <v>43461</v>
      </c>
      <c r="O5416" s="207" t="s">
        <v>13357</v>
      </c>
      <c r="P5416" s="91" t="n">
        <v>1</v>
      </c>
      <c r="Q5416" s="15" t="s">
        <v>45</v>
      </c>
    </row>
    <row r="5417" customFormat="false" ht="34.3" hidden="false" customHeight="false" outlineLevel="0" collapsed="false">
      <c r="A5417" s="429" t="s">
        <v>4309</v>
      </c>
      <c r="B5417" s="91" t="s">
        <v>523</v>
      </c>
      <c r="C5417" s="91" t="s">
        <v>17050</v>
      </c>
      <c r="D5417" s="91" t="s">
        <v>53</v>
      </c>
      <c r="E5417" s="91" t="s">
        <v>3584</v>
      </c>
      <c r="F5417" s="91" t="s">
        <v>3584</v>
      </c>
      <c r="G5417" s="91"/>
      <c r="H5417" s="91"/>
      <c r="I5417" s="91"/>
      <c r="J5417" s="91"/>
      <c r="K5417" s="91"/>
      <c r="L5417" s="91"/>
      <c r="M5417" s="91"/>
      <c r="N5417" s="91"/>
      <c r="O5417" s="426" t="s">
        <v>17051</v>
      </c>
      <c r="P5417" s="91" t="n">
        <v>1</v>
      </c>
      <c r="Q5417" s="15" t="s">
        <v>45</v>
      </c>
    </row>
    <row r="5418" customFormat="false" ht="29.85" hidden="false" customHeight="false" outlineLevel="0" collapsed="false">
      <c r="A5418" s="429" t="s">
        <v>1781</v>
      </c>
      <c r="B5418" s="91" t="s">
        <v>2206</v>
      </c>
      <c r="C5418" s="91" t="s">
        <v>17052</v>
      </c>
      <c r="D5418" s="198" t="s">
        <v>1308</v>
      </c>
      <c r="E5418" s="198" t="s">
        <v>17053</v>
      </c>
      <c r="F5418" s="91"/>
      <c r="G5418" s="91" t="s">
        <v>16003</v>
      </c>
      <c r="H5418" s="91"/>
      <c r="I5418" s="91"/>
      <c r="J5418" s="91"/>
      <c r="K5418" s="91"/>
      <c r="L5418" s="91"/>
      <c r="M5418" s="91"/>
      <c r="N5418" s="91"/>
      <c r="O5418" s="441" t="s">
        <v>17054</v>
      </c>
      <c r="P5418" s="91"/>
      <c r="Q5418" s="15" t="s">
        <v>45</v>
      </c>
    </row>
    <row r="5419" customFormat="false" ht="22.35" hidden="false" customHeight="false" outlineLevel="0" collapsed="false">
      <c r="A5419" s="429" t="s">
        <v>1914</v>
      </c>
      <c r="B5419" s="91" t="s">
        <v>8013</v>
      </c>
      <c r="C5419" s="91" t="s">
        <v>17055</v>
      </c>
      <c r="D5419" s="91" t="s">
        <v>8766</v>
      </c>
      <c r="E5419" s="91" t="s">
        <v>17056</v>
      </c>
      <c r="F5419" s="91" t="s">
        <v>624</v>
      </c>
      <c r="G5419" s="91" t="n">
        <v>4000</v>
      </c>
      <c r="H5419" s="91"/>
      <c r="I5419" s="91"/>
      <c r="J5419" s="91"/>
      <c r="K5419" s="91"/>
      <c r="L5419" s="91"/>
      <c r="M5419" s="91" t="s">
        <v>17057</v>
      </c>
      <c r="N5419" s="242" t="n">
        <v>43459</v>
      </c>
      <c r="O5419" s="660" t="s">
        <v>15</v>
      </c>
      <c r="P5419" s="91"/>
      <c r="Q5419" s="15" t="s">
        <v>45</v>
      </c>
    </row>
    <row r="5420" customFormat="false" ht="28.35" hidden="false" customHeight="false" outlineLevel="0" collapsed="false">
      <c r="A5420" s="91" t="s">
        <v>17058</v>
      </c>
      <c r="B5420" s="91" t="s">
        <v>17058</v>
      </c>
      <c r="C5420" s="91" t="s">
        <v>17058</v>
      </c>
      <c r="D5420" s="91" t="s">
        <v>53</v>
      </c>
      <c r="E5420" s="91" t="s">
        <v>17058</v>
      </c>
      <c r="F5420" s="91" t="s">
        <v>17058</v>
      </c>
      <c r="G5420" s="91"/>
      <c r="H5420" s="91" t="n">
        <v>1066</v>
      </c>
      <c r="I5420" s="91"/>
      <c r="J5420" s="91"/>
      <c r="K5420" s="91"/>
      <c r="L5420" s="91"/>
      <c r="M5420" s="91"/>
      <c r="N5420" s="91"/>
      <c r="O5420" s="282" t="s">
        <v>17058</v>
      </c>
      <c r="P5420" s="91" t="n">
        <v>1</v>
      </c>
      <c r="Q5420" s="15" t="s">
        <v>45</v>
      </c>
    </row>
    <row r="5421" customFormat="false" ht="34.3" hidden="false" customHeight="false" outlineLevel="0" collapsed="false">
      <c r="A5421" s="429" t="s">
        <v>1917</v>
      </c>
      <c r="B5421" s="91" t="s">
        <v>1618</v>
      </c>
      <c r="C5421" s="91" t="s">
        <v>17059</v>
      </c>
      <c r="D5421" s="91" t="s">
        <v>4589</v>
      </c>
      <c r="E5421" s="91" t="s">
        <v>17060</v>
      </c>
      <c r="F5421" s="91" t="s">
        <v>17061</v>
      </c>
      <c r="G5421" s="91"/>
      <c r="H5421" s="91" t="s">
        <v>2439</v>
      </c>
      <c r="I5421" s="91"/>
      <c r="J5421" s="91"/>
      <c r="K5421" s="91"/>
      <c r="L5421" s="91"/>
      <c r="M5421" s="91"/>
      <c r="N5421" s="91"/>
      <c r="O5421" s="783" t="s">
        <v>17062</v>
      </c>
      <c r="P5421" s="91" t="n">
        <v>1</v>
      </c>
      <c r="Q5421" s="15" t="s">
        <v>45</v>
      </c>
    </row>
    <row r="5422" customFormat="false" ht="34.3" hidden="false" customHeight="false" outlineLevel="0" collapsed="false">
      <c r="A5422" s="429" t="s">
        <v>3008</v>
      </c>
      <c r="B5422" s="91" t="s">
        <v>386</v>
      </c>
      <c r="C5422" s="91" t="s">
        <v>17063</v>
      </c>
      <c r="D5422" s="91" t="s">
        <v>1308</v>
      </c>
      <c r="E5422" s="91" t="s">
        <v>17064</v>
      </c>
      <c r="F5422" s="91"/>
      <c r="G5422" s="91"/>
      <c r="H5422" s="91" t="s">
        <v>16003</v>
      </c>
      <c r="I5422" s="91"/>
      <c r="J5422" s="91"/>
      <c r="K5422" s="91"/>
      <c r="L5422" s="91"/>
      <c r="M5422" s="91"/>
      <c r="N5422" s="91"/>
      <c r="O5422" s="460" t="s">
        <v>17065</v>
      </c>
      <c r="P5422" s="91" t="n">
        <v>1</v>
      </c>
      <c r="Q5422" s="15" t="s">
        <v>45</v>
      </c>
    </row>
    <row r="5423" customFormat="false" ht="79.85" hidden="false" customHeight="false" outlineLevel="0" collapsed="false">
      <c r="A5423" s="3" t="s">
        <v>34</v>
      </c>
      <c r="B5423" s="59" t="s">
        <v>1</v>
      </c>
      <c r="C5423" s="4" t="s">
        <v>35</v>
      </c>
      <c r="D5423" s="4" t="s">
        <v>3</v>
      </c>
      <c r="E5423" s="4" t="s">
        <v>1021</v>
      </c>
      <c r="F5423" s="5" t="s">
        <v>10096</v>
      </c>
      <c r="G5423" s="4" t="s">
        <v>38</v>
      </c>
      <c r="H5423" s="6" t="s">
        <v>39</v>
      </c>
      <c r="I5423" s="6"/>
      <c r="J5423" s="6"/>
      <c r="K5423" s="6" t="s">
        <v>40</v>
      </c>
      <c r="L5423" s="6"/>
      <c r="M5423" s="6" t="s">
        <v>41</v>
      </c>
      <c r="N5423" s="6" t="s">
        <v>42</v>
      </c>
      <c r="O5423" s="370" t="s">
        <v>43</v>
      </c>
      <c r="P5423" s="91"/>
      <c r="Q5423" s="15" t="s">
        <v>45</v>
      </c>
    </row>
    <row r="5424" customFormat="false" ht="15" hidden="false" customHeight="false" outlineLevel="0" collapsed="false">
      <c r="A5424" s="60" t="n">
        <v>43459</v>
      </c>
      <c r="B5424" s="374" t="s">
        <v>260</v>
      </c>
      <c r="C5424" s="62"/>
      <c r="D5424" s="62"/>
      <c r="E5424" s="63"/>
      <c r="F5424" s="911" t="n">
        <f aca="false">G5424+H5424+K5424</f>
        <v>190500.17</v>
      </c>
      <c r="G5424" s="912" t="n">
        <f aca="false">SUM(G5425:G5448)</f>
        <v>11650</v>
      </c>
      <c r="H5424" s="913" t="n">
        <f aca="false">SUM(H5425:H5448)</f>
        <v>178850.17</v>
      </c>
      <c r="I5424" s="912"/>
      <c r="J5424" s="912"/>
      <c r="K5424" s="912" t="n">
        <f aca="false">SUM(K5425:K5448)</f>
        <v>0</v>
      </c>
      <c r="L5424" s="912"/>
      <c r="M5424" s="281"/>
      <c r="N5424" s="281"/>
      <c r="O5424" s="594"/>
      <c r="P5424" s="91"/>
      <c r="Q5424" s="15" t="s">
        <v>45</v>
      </c>
    </row>
    <row r="5425" customFormat="false" ht="14.9" hidden="false" customHeight="false" outlineLevel="0" collapsed="false">
      <c r="A5425" s="429" t="s">
        <v>1810</v>
      </c>
      <c r="B5425" s="99" t="n">
        <v>43260</v>
      </c>
      <c r="C5425" s="91" t="s">
        <v>17066</v>
      </c>
      <c r="D5425" s="91" t="s">
        <v>11567</v>
      </c>
      <c r="E5425" s="91" t="s">
        <v>17067</v>
      </c>
      <c r="F5425" s="91" t="s">
        <v>4415</v>
      </c>
      <c r="G5425" s="91"/>
      <c r="H5425" s="91"/>
      <c r="I5425" s="91"/>
      <c r="J5425" s="91"/>
      <c r="K5425" s="91"/>
      <c r="L5425" s="91"/>
      <c r="M5425" s="91"/>
      <c r="N5425" s="91"/>
      <c r="O5425" s="95" t="s">
        <v>17068</v>
      </c>
      <c r="P5425" s="91" t="n">
        <v>1</v>
      </c>
      <c r="Q5425" s="15" t="s">
        <v>45</v>
      </c>
    </row>
    <row r="5426" customFormat="false" ht="126.85" hidden="false" customHeight="false" outlineLevel="0" collapsed="false">
      <c r="A5426" s="368" t="s">
        <v>1814</v>
      </c>
      <c r="B5426" s="137" t="s">
        <v>9285</v>
      </c>
      <c r="C5426" s="137" t="s">
        <v>17069</v>
      </c>
      <c r="D5426" s="137" t="s">
        <v>11567</v>
      </c>
      <c r="E5426" s="137" t="s">
        <v>17070</v>
      </c>
      <c r="F5426" s="137" t="s">
        <v>17071</v>
      </c>
      <c r="G5426" s="137" t="s">
        <v>10955</v>
      </c>
      <c r="H5426" s="137"/>
      <c r="I5426" s="137"/>
      <c r="J5426" s="137"/>
      <c r="K5426" s="137"/>
      <c r="L5426" s="137"/>
      <c r="M5426" s="137" t="s">
        <v>17072</v>
      </c>
      <c r="N5426" s="874" t="n">
        <v>43461</v>
      </c>
      <c r="O5426" s="675" t="s">
        <v>17073</v>
      </c>
      <c r="P5426" s="137" t="n">
        <v>1</v>
      </c>
      <c r="Q5426" s="15" t="s">
        <v>45</v>
      </c>
    </row>
    <row r="5427" customFormat="false" ht="28.35" hidden="false" customHeight="false" outlineLevel="0" collapsed="false">
      <c r="A5427" s="429" t="s">
        <v>1819</v>
      </c>
      <c r="B5427" s="99" t="n">
        <v>43114</v>
      </c>
      <c r="C5427" s="91" t="s">
        <v>17074</v>
      </c>
      <c r="D5427" s="198" t="s">
        <v>1308</v>
      </c>
      <c r="E5427" s="91" t="s">
        <v>17075</v>
      </c>
      <c r="F5427" s="91" t="s">
        <v>17076</v>
      </c>
      <c r="G5427" s="91" t="n">
        <v>6500</v>
      </c>
      <c r="H5427" s="91"/>
      <c r="I5427" s="91"/>
      <c r="J5427" s="91"/>
      <c r="K5427" s="91"/>
      <c r="L5427" s="91"/>
      <c r="M5427" s="91" t="s">
        <v>17077</v>
      </c>
      <c r="N5427" s="242" t="n">
        <v>43460</v>
      </c>
      <c r="O5427" s="651" t="s">
        <v>17078</v>
      </c>
      <c r="P5427" s="91" t="n">
        <v>1</v>
      </c>
      <c r="Q5427" s="15" t="s">
        <v>45</v>
      </c>
    </row>
    <row r="5428" customFormat="false" ht="68.65" hidden="false" customHeight="false" outlineLevel="0" collapsed="false">
      <c r="A5428" s="91" t="s">
        <v>15955</v>
      </c>
      <c r="B5428" s="91" t="s">
        <v>15955</v>
      </c>
      <c r="C5428" s="91" t="s">
        <v>15955</v>
      </c>
      <c r="D5428" s="91" t="s">
        <v>15955</v>
      </c>
      <c r="E5428" s="91" t="s">
        <v>15955</v>
      </c>
      <c r="F5428" s="91" t="s">
        <v>15955</v>
      </c>
      <c r="G5428" s="91"/>
      <c r="H5428" s="91" t="n">
        <v>4967.32</v>
      </c>
      <c r="I5428" s="91"/>
      <c r="J5428" s="91"/>
      <c r="K5428" s="91"/>
      <c r="L5428" s="91"/>
      <c r="M5428" s="91"/>
      <c r="N5428" s="242"/>
      <c r="O5428" s="904" t="s">
        <v>15955</v>
      </c>
      <c r="P5428" s="91" t="n">
        <v>1</v>
      </c>
      <c r="Q5428" s="15" t="s">
        <v>45</v>
      </c>
    </row>
    <row r="5429" customFormat="false" ht="28.35" hidden="false" customHeight="false" outlineLevel="0" collapsed="false">
      <c r="A5429" s="91" t="s">
        <v>17079</v>
      </c>
      <c r="B5429" s="91" t="s">
        <v>17079</v>
      </c>
      <c r="C5429" s="91" t="s">
        <v>17079</v>
      </c>
      <c r="D5429" s="91" t="s">
        <v>17079</v>
      </c>
      <c r="E5429" s="91" t="s">
        <v>17079</v>
      </c>
      <c r="F5429" s="91" t="s">
        <v>17079</v>
      </c>
      <c r="G5429" s="91"/>
      <c r="H5429" s="91" t="n">
        <v>1500</v>
      </c>
      <c r="I5429" s="91"/>
      <c r="J5429" s="91"/>
      <c r="K5429" s="91"/>
      <c r="L5429" s="91"/>
      <c r="M5429" s="91"/>
      <c r="N5429" s="91"/>
      <c r="O5429" s="937" t="s">
        <v>17079</v>
      </c>
      <c r="P5429" s="91" t="n">
        <v>1</v>
      </c>
      <c r="Q5429" s="15" t="s">
        <v>45</v>
      </c>
    </row>
    <row r="5430" customFormat="false" ht="162.65" hidden="false" customHeight="false" outlineLevel="0" collapsed="false">
      <c r="A5430" s="429" t="s">
        <v>1673</v>
      </c>
      <c r="B5430" s="91" t="s">
        <v>757</v>
      </c>
      <c r="C5430" s="91" t="s">
        <v>17080</v>
      </c>
      <c r="D5430" s="91" t="s">
        <v>11567</v>
      </c>
      <c r="E5430" s="91" t="s">
        <v>17081</v>
      </c>
      <c r="F5430" s="91"/>
      <c r="G5430" s="91"/>
      <c r="H5430" s="91"/>
      <c r="I5430" s="91"/>
      <c r="J5430" s="91"/>
      <c r="K5430" s="91"/>
      <c r="L5430" s="91"/>
      <c r="M5430" s="91"/>
      <c r="N5430" s="91"/>
      <c r="O5430" s="469" t="s">
        <v>872</v>
      </c>
      <c r="P5430" s="91" t="n">
        <v>1</v>
      </c>
      <c r="Q5430" s="15" t="s">
        <v>45</v>
      </c>
    </row>
    <row r="5431" customFormat="false" ht="41.75" hidden="false" customHeight="false" outlineLevel="0" collapsed="false">
      <c r="A5431" s="429" t="s">
        <v>1678</v>
      </c>
      <c r="B5431" s="91" t="s">
        <v>354</v>
      </c>
      <c r="C5431" s="91" t="s">
        <v>17082</v>
      </c>
      <c r="D5431" s="91" t="s">
        <v>53</v>
      </c>
      <c r="E5431" s="91" t="s">
        <v>17083</v>
      </c>
      <c r="F5431" s="91" t="s">
        <v>2910</v>
      </c>
      <c r="G5431" s="91" t="s">
        <v>3615</v>
      </c>
      <c r="H5431" s="91"/>
      <c r="I5431" s="91"/>
      <c r="J5431" s="91"/>
      <c r="K5431" s="91"/>
      <c r="L5431" s="91"/>
      <c r="M5431" s="91"/>
      <c r="N5431" s="91"/>
      <c r="O5431" s="207" t="s">
        <v>15</v>
      </c>
      <c r="P5431" s="91" t="n">
        <v>1</v>
      </c>
      <c r="Q5431" s="15" t="s">
        <v>45</v>
      </c>
    </row>
    <row r="5432" customFormat="false" ht="41.75" hidden="false" customHeight="false" outlineLevel="0" collapsed="false">
      <c r="A5432" s="429" t="s">
        <v>1732</v>
      </c>
      <c r="B5432" s="91" t="s">
        <v>3378</v>
      </c>
      <c r="C5432" s="91" t="s">
        <v>17084</v>
      </c>
      <c r="D5432" s="91" t="s">
        <v>11567</v>
      </c>
      <c r="E5432" s="91" t="s">
        <v>17085</v>
      </c>
      <c r="F5432" s="91" t="s">
        <v>17086</v>
      </c>
      <c r="G5432" s="91"/>
      <c r="H5432" s="91"/>
      <c r="I5432" s="91"/>
      <c r="J5432" s="91"/>
      <c r="K5432" s="91"/>
      <c r="L5432" s="91"/>
      <c r="M5432" s="91"/>
      <c r="N5432" s="91"/>
      <c r="O5432" s="122" t="s">
        <v>16316</v>
      </c>
      <c r="P5432" s="91" t="n">
        <v>1</v>
      </c>
      <c r="Q5432" s="15" t="s">
        <v>45</v>
      </c>
    </row>
    <row r="5433" customFormat="false" ht="14.9" hidden="false" customHeight="false" outlineLevel="0" collapsed="false">
      <c r="A5433" s="91" t="s">
        <v>17087</v>
      </c>
      <c r="B5433" s="91" t="s">
        <v>17087</v>
      </c>
      <c r="C5433" s="91" t="s">
        <v>17087</v>
      </c>
      <c r="D5433" s="91" t="s">
        <v>17087</v>
      </c>
      <c r="E5433" s="91" t="s">
        <v>17087</v>
      </c>
      <c r="F5433" s="91" t="s">
        <v>17087</v>
      </c>
      <c r="G5433" s="91"/>
      <c r="H5433" s="91" t="n">
        <v>15811.12</v>
      </c>
      <c r="I5433" s="91"/>
      <c r="J5433" s="91"/>
      <c r="K5433" s="91"/>
      <c r="L5433" s="91"/>
      <c r="M5433" s="91"/>
      <c r="N5433" s="91"/>
      <c r="O5433" s="282" t="s">
        <v>17087</v>
      </c>
      <c r="P5433" s="91" t="n">
        <v>1</v>
      </c>
      <c r="Q5433" s="15" t="s">
        <v>45</v>
      </c>
    </row>
    <row r="5434" customFormat="false" ht="14.9" hidden="false" customHeight="false" outlineLevel="0" collapsed="false">
      <c r="A5434" s="91" t="s">
        <v>17088</v>
      </c>
      <c r="B5434" s="91" t="s">
        <v>17088</v>
      </c>
      <c r="C5434" s="91" t="s">
        <v>17088</v>
      </c>
      <c r="D5434" s="91" t="s">
        <v>17088</v>
      </c>
      <c r="E5434" s="91" t="s">
        <v>17088</v>
      </c>
      <c r="F5434" s="91" t="s">
        <v>17088</v>
      </c>
      <c r="G5434" s="91"/>
      <c r="H5434" s="91" t="n">
        <v>33300.11</v>
      </c>
      <c r="I5434" s="91"/>
      <c r="J5434" s="91"/>
      <c r="K5434" s="91"/>
      <c r="L5434" s="91"/>
      <c r="M5434" s="91"/>
      <c r="N5434" s="91"/>
      <c r="O5434" s="282" t="s">
        <v>17088</v>
      </c>
      <c r="P5434" s="91" t="n">
        <v>1</v>
      </c>
      <c r="Q5434" s="15" t="s">
        <v>45</v>
      </c>
    </row>
    <row r="5435" customFormat="false" ht="41.75" hidden="false" customHeight="false" outlineLevel="0" collapsed="false">
      <c r="A5435" s="91" t="s">
        <v>17089</v>
      </c>
      <c r="B5435" s="91" t="s">
        <v>17089</v>
      </c>
      <c r="C5435" s="91" t="s">
        <v>17089</v>
      </c>
      <c r="D5435" s="91" t="s">
        <v>17089</v>
      </c>
      <c r="E5435" s="91" t="s">
        <v>17089</v>
      </c>
      <c r="F5435" s="91" t="s">
        <v>17089</v>
      </c>
      <c r="G5435" s="91"/>
      <c r="H5435" s="91" t="n">
        <v>7500</v>
      </c>
      <c r="I5435" s="91"/>
      <c r="J5435" s="91"/>
      <c r="K5435" s="91"/>
      <c r="L5435" s="91"/>
      <c r="M5435" s="91"/>
      <c r="N5435" s="91"/>
      <c r="O5435" s="282" t="s">
        <v>17089</v>
      </c>
      <c r="P5435" s="91" t="n">
        <v>1</v>
      </c>
      <c r="Q5435" s="15" t="s">
        <v>45</v>
      </c>
    </row>
    <row r="5436" customFormat="false" ht="50.7" hidden="false" customHeight="false" outlineLevel="0" collapsed="false">
      <c r="A5436" s="429" t="s">
        <v>1833</v>
      </c>
      <c r="B5436" s="91" t="s">
        <v>895</v>
      </c>
      <c r="C5436" s="91" t="s">
        <v>17090</v>
      </c>
      <c r="D5436" s="91" t="s">
        <v>11567</v>
      </c>
      <c r="E5436" s="91"/>
      <c r="F5436" s="91"/>
      <c r="G5436" s="91"/>
      <c r="H5436" s="91"/>
      <c r="I5436" s="91"/>
      <c r="J5436" s="91"/>
      <c r="K5436" s="91"/>
      <c r="L5436" s="91"/>
      <c r="M5436" s="91"/>
      <c r="N5436" s="91"/>
      <c r="O5436" s="460" t="s">
        <v>17091</v>
      </c>
      <c r="P5436" s="91" t="n">
        <v>1</v>
      </c>
      <c r="Q5436" s="15" t="s">
        <v>45</v>
      </c>
    </row>
    <row r="5437" customFormat="false" ht="41.75" hidden="false" customHeight="false" outlineLevel="0" collapsed="false">
      <c r="A5437" s="91" t="s">
        <v>17092</v>
      </c>
      <c r="B5437" s="91" t="s">
        <v>17092</v>
      </c>
      <c r="C5437" s="91" t="s">
        <v>17092</v>
      </c>
      <c r="D5437" s="91" t="s">
        <v>53</v>
      </c>
      <c r="E5437" s="91" t="s">
        <v>17092</v>
      </c>
      <c r="F5437" s="91" t="s">
        <v>17092</v>
      </c>
      <c r="G5437" s="91" t="s">
        <v>17092</v>
      </c>
      <c r="H5437" s="91" t="n">
        <v>7000</v>
      </c>
      <c r="I5437" s="91"/>
      <c r="J5437" s="91"/>
      <c r="K5437" s="91"/>
      <c r="L5437" s="91"/>
      <c r="M5437" s="91"/>
      <c r="N5437" s="91"/>
      <c r="O5437" s="282" t="s">
        <v>17092</v>
      </c>
      <c r="P5437" s="91" t="n">
        <v>1</v>
      </c>
      <c r="Q5437" s="15" t="s">
        <v>45</v>
      </c>
    </row>
    <row r="5438" customFormat="false" ht="68.65" hidden="false" customHeight="false" outlineLevel="0" collapsed="false">
      <c r="A5438" s="91" t="s">
        <v>17093</v>
      </c>
      <c r="B5438" s="91" t="s">
        <v>17093</v>
      </c>
      <c r="C5438" s="91" t="s">
        <v>17093</v>
      </c>
      <c r="D5438" s="91" t="s">
        <v>17093</v>
      </c>
      <c r="E5438" s="91" t="s">
        <v>17093</v>
      </c>
      <c r="F5438" s="91" t="s">
        <v>17093</v>
      </c>
      <c r="G5438" s="91"/>
      <c r="H5438" s="91" t="n">
        <v>7800</v>
      </c>
      <c r="I5438" s="91"/>
      <c r="J5438" s="91"/>
      <c r="K5438" s="91"/>
      <c r="L5438" s="91"/>
      <c r="M5438" s="91"/>
      <c r="N5438" s="91"/>
      <c r="O5438" s="282" t="s">
        <v>17093</v>
      </c>
      <c r="P5438" s="91" t="n">
        <v>1</v>
      </c>
      <c r="Q5438" s="15" t="s">
        <v>45</v>
      </c>
    </row>
    <row r="5439" customFormat="false" ht="68.65" hidden="false" customHeight="false" outlineLevel="0" collapsed="false">
      <c r="A5439" s="429" t="s">
        <v>1839</v>
      </c>
      <c r="B5439" s="91" t="s">
        <v>78</v>
      </c>
      <c r="C5439" s="91" t="s">
        <v>17094</v>
      </c>
      <c r="D5439" s="91" t="s">
        <v>53</v>
      </c>
      <c r="E5439" s="91" t="s">
        <v>17095</v>
      </c>
      <c r="F5439" s="91" t="s">
        <v>48</v>
      </c>
      <c r="G5439" s="91" t="n">
        <v>1050</v>
      </c>
      <c r="H5439" s="91"/>
      <c r="I5439" s="91"/>
      <c r="J5439" s="91"/>
      <c r="K5439" s="91"/>
      <c r="L5439" s="91"/>
      <c r="M5439" s="91" t="s">
        <v>17096</v>
      </c>
      <c r="N5439" s="242" t="n">
        <v>43460</v>
      </c>
      <c r="O5439" s="207" t="s">
        <v>13357</v>
      </c>
      <c r="P5439" s="91" t="n">
        <v>1</v>
      </c>
      <c r="Q5439" s="15" t="s">
        <v>45</v>
      </c>
    </row>
    <row r="5440" customFormat="false" ht="26.85" hidden="false" customHeight="false" outlineLevel="0" collapsed="false">
      <c r="A5440" s="902" t="s">
        <v>16493</v>
      </c>
      <c r="B5440" s="902" t="s">
        <v>16493</v>
      </c>
      <c r="C5440" s="902" t="s">
        <v>16493</v>
      </c>
      <c r="D5440" s="902" t="s">
        <v>16493</v>
      </c>
      <c r="E5440" s="902" t="s">
        <v>16493</v>
      </c>
      <c r="F5440" s="902" t="s">
        <v>16493</v>
      </c>
      <c r="G5440" s="204"/>
      <c r="H5440" s="204" t="n">
        <v>75331.25</v>
      </c>
      <c r="I5440" s="204"/>
      <c r="J5440" s="204"/>
      <c r="K5440" s="204"/>
      <c r="L5440" s="204"/>
      <c r="M5440" s="204"/>
      <c r="N5440" s="204"/>
      <c r="O5440" s="904" t="s">
        <v>16493</v>
      </c>
      <c r="P5440" s="204" t="n">
        <v>1</v>
      </c>
      <c r="Q5440" s="15" t="s">
        <v>45</v>
      </c>
      <c r="R5440" s="265"/>
      <c r="S5440" s="265"/>
      <c r="T5440" s="265"/>
      <c r="U5440" s="265"/>
      <c r="V5440" s="265"/>
      <c r="W5440" s="265"/>
      <c r="X5440" s="265"/>
      <c r="Y5440" s="265"/>
      <c r="Z5440" s="265"/>
      <c r="AA5440" s="265"/>
      <c r="AB5440" s="265"/>
      <c r="AC5440" s="265"/>
      <c r="AD5440" s="265"/>
      <c r="AE5440" s="265"/>
      <c r="AF5440" s="265"/>
      <c r="AG5440" s="265"/>
      <c r="AH5440" s="265"/>
      <c r="AI5440" s="265"/>
      <c r="AJ5440" s="265"/>
      <c r="AK5440" s="265"/>
    </row>
    <row r="5441" customFormat="false" ht="55.2" hidden="false" customHeight="false" outlineLevel="0" collapsed="false">
      <c r="A5441" s="429" t="s">
        <v>1746</v>
      </c>
      <c r="B5441" s="91" t="s">
        <v>1016</v>
      </c>
      <c r="C5441" s="451" t="s">
        <v>17097</v>
      </c>
      <c r="D5441" s="91" t="s">
        <v>53</v>
      </c>
      <c r="E5441" s="91" t="s">
        <v>17098</v>
      </c>
      <c r="F5441" s="91" t="s">
        <v>48</v>
      </c>
      <c r="G5441" s="91"/>
      <c r="H5441" s="91"/>
      <c r="I5441" s="91"/>
      <c r="J5441" s="91"/>
      <c r="K5441" s="91"/>
      <c r="L5441" s="91"/>
      <c r="M5441" s="91"/>
      <c r="N5441" s="91"/>
      <c r="O5441" s="460" t="s">
        <v>17099</v>
      </c>
      <c r="P5441" s="91" t="n">
        <v>1</v>
      </c>
      <c r="Q5441" s="15" t="s">
        <v>45</v>
      </c>
    </row>
    <row r="5442" customFormat="false" ht="67.15" hidden="false" customHeight="false" outlineLevel="0" collapsed="false">
      <c r="A5442" s="429" t="s">
        <v>1696</v>
      </c>
      <c r="B5442" s="91" t="s">
        <v>17100</v>
      </c>
      <c r="C5442" s="203" t="s">
        <v>17101</v>
      </c>
      <c r="D5442" s="91" t="s">
        <v>11567</v>
      </c>
      <c r="E5442" s="91" t="s">
        <v>17102</v>
      </c>
      <c r="F5442" s="91" t="s">
        <v>13083</v>
      </c>
      <c r="G5442" s="91" t="s">
        <v>564</v>
      </c>
      <c r="H5442" s="91"/>
      <c r="I5442" s="91"/>
      <c r="J5442" s="91"/>
      <c r="K5442" s="91"/>
      <c r="L5442" s="91"/>
      <c r="M5442" s="91"/>
      <c r="N5442" s="91"/>
      <c r="O5442" s="426" t="s">
        <v>17103</v>
      </c>
      <c r="P5442" s="91" t="n">
        <v>1</v>
      </c>
      <c r="Q5442" s="15" t="s">
        <v>45</v>
      </c>
    </row>
    <row r="5443" customFormat="false" ht="82.05" hidden="false" customHeight="false" outlineLevel="0" collapsed="false">
      <c r="A5443" s="429" t="s">
        <v>1758</v>
      </c>
      <c r="B5443" s="91" t="s">
        <v>2405</v>
      </c>
      <c r="C5443" s="24" t="s">
        <v>17104</v>
      </c>
      <c r="D5443" s="91" t="s">
        <v>53</v>
      </c>
      <c r="E5443" s="91" t="s">
        <v>17105</v>
      </c>
      <c r="F5443" s="91" t="s">
        <v>17106</v>
      </c>
      <c r="G5443" s="91" t="n">
        <v>4100</v>
      </c>
      <c r="H5443" s="91"/>
      <c r="I5443" s="91"/>
      <c r="J5443" s="91"/>
      <c r="K5443" s="91"/>
      <c r="L5443" s="91"/>
      <c r="M5443" s="91" t="s">
        <v>17107</v>
      </c>
      <c r="N5443" s="242" t="n">
        <v>43459</v>
      </c>
      <c r="O5443" s="207" t="s">
        <v>15</v>
      </c>
      <c r="P5443" s="91" t="n">
        <v>1</v>
      </c>
      <c r="Q5443" s="15" t="s">
        <v>45</v>
      </c>
    </row>
    <row r="5444" customFormat="false" ht="39.55" hidden="false" customHeight="false" outlineLevel="0" collapsed="false">
      <c r="A5444" s="902" t="s">
        <v>17108</v>
      </c>
      <c r="B5444" s="902" t="s">
        <v>17108</v>
      </c>
      <c r="C5444" s="908" t="s">
        <v>17108</v>
      </c>
      <c r="D5444" s="902" t="s">
        <v>17108</v>
      </c>
      <c r="E5444" s="902" t="s">
        <v>17108</v>
      </c>
      <c r="F5444" s="204"/>
      <c r="G5444" s="204"/>
      <c r="H5444" s="204" t="n">
        <v>13581.7</v>
      </c>
      <c r="I5444" s="204"/>
      <c r="J5444" s="204"/>
      <c r="K5444" s="204"/>
      <c r="L5444" s="204"/>
      <c r="M5444" s="204"/>
      <c r="N5444" s="204"/>
      <c r="O5444" s="904" t="s">
        <v>17108</v>
      </c>
      <c r="P5444" s="204" t="n">
        <v>1</v>
      </c>
      <c r="Q5444" s="15" t="s">
        <v>45</v>
      </c>
      <c r="R5444" s="265"/>
      <c r="S5444" s="265"/>
      <c r="T5444" s="265"/>
      <c r="U5444" s="265"/>
      <c r="V5444" s="265"/>
      <c r="W5444" s="265"/>
      <c r="X5444" s="265"/>
      <c r="Y5444" s="265"/>
      <c r="Z5444" s="265"/>
      <c r="AA5444" s="265"/>
      <c r="AB5444" s="265"/>
      <c r="AC5444" s="265"/>
      <c r="AD5444" s="265"/>
      <c r="AE5444" s="265"/>
      <c r="AF5444" s="265"/>
      <c r="AG5444" s="265"/>
      <c r="AH5444" s="265"/>
      <c r="AI5444" s="265"/>
      <c r="AJ5444" s="265"/>
      <c r="AK5444" s="265"/>
    </row>
    <row r="5445" customFormat="false" ht="28.35" hidden="false" customHeight="false" outlineLevel="0" collapsed="false">
      <c r="A5445" s="91" t="s">
        <v>17109</v>
      </c>
      <c r="B5445" s="91" t="s">
        <v>17109</v>
      </c>
      <c r="C5445" s="91" t="s">
        <v>17109</v>
      </c>
      <c r="D5445" s="91" t="s">
        <v>53</v>
      </c>
      <c r="E5445" s="91" t="s">
        <v>17109</v>
      </c>
      <c r="F5445" s="91" t="s">
        <v>17109</v>
      </c>
      <c r="G5445" s="91"/>
      <c r="H5445" s="91" t="n">
        <v>2300</v>
      </c>
      <c r="I5445" s="91"/>
      <c r="J5445" s="91"/>
      <c r="K5445" s="91"/>
      <c r="L5445" s="91"/>
      <c r="M5445" s="91"/>
      <c r="N5445" s="91"/>
      <c r="O5445" s="928" t="s">
        <v>17109</v>
      </c>
      <c r="P5445" s="91" t="n">
        <v>1</v>
      </c>
      <c r="Q5445" s="15" t="s">
        <v>45</v>
      </c>
    </row>
    <row r="5446" customFormat="false" ht="28.35" hidden="false" customHeight="false" outlineLevel="0" collapsed="false">
      <c r="A5446" s="91" t="s">
        <v>17110</v>
      </c>
      <c r="B5446" s="91" t="s">
        <v>17110</v>
      </c>
      <c r="C5446" s="91" t="s">
        <v>17110</v>
      </c>
      <c r="D5446" s="91" t="s">
        <v>17110</v>
      </c>
      <c r="E5446" s="91" t="s">
        <v>17110</v>
      </c>
      <c r="F5446" s="91" t="s">
        <v>17110</v>
      </c>
      <c r="G5446" s="91"/>
      <c r="H5446" s="91" t="n">
        <v>6481.34</v>
      </c>
      <c r="I5446" s="91"/>
      <c r="J5446" s="91"/>
      <c r="K5446" s="91"/>
      <c r="L5446" s="91"/>
      <c r="M5446" s="91"/>
      <c r="N5446" s="91"/>
      <c r="O5446" s="282" t="s">
        <v>17110</v>
      </c>
      <c r="P5446" s="91"/>
      <c r="Q5446" s="15" t="s">
        <v>45</v>
      </c>
    </row>
    <row r="5447" customFormat="false" ht="28.35" hidden="false" customHeight="false" outlineLevel="0" collapsed="false">
      <c r="A5447" s="91" t="s">
        <v>17110</v>
      </c>
      <c r="B5447" s="91" t="s">
        <v>17110</v>
      </c>
      <c r="C5447" s="91" t="s">
        <v>17110</v>
      </c>
      <c r="D5447" s="91" t="s">
        <v>17110</v>
      </c>
      <c r="E5447" s="91" t="s">
        <v>17110</v>
      </c>
      <c r="F5447" s="91" t="s">
        <v>17110</v>
      </c>
      <c r="G5447" s="142"/>
      <c r="H5447" s="142" t="n">
        <v>3277.33</v>
      </c>
      <c r="I5447" s="142"/>
      <c r="J5447" s="142"/>
      <c r="K5447" s="142"/>
      <c r="L5447" s="142"/>
      <c r="M5447" s="142"/>
      <c r="N5447" s="142"/>
      <c r="O5447" s="282" t="s">
        <v>17110</v>
      </c>
      <c r="P5447" s="91"/>
      <c r="Q5447" s="15" t="s">
        <v>45</v>
      </c>
    </row>
    <row r="5448" customFormat="false" ht="79.85" hidden="false" customHeight="false" outlineLevel="0" collapsed="false">
      <c r="A5448" s="3" t="s">
        <v>17111</v>
      </c>
      <c r="B5448" s="6" t="s">
        <v>17112</v>
      </c>
      <c r="C5448" s="4" t="s">
        <v>17113</v>
      </c>
      <c r="D5448" s="6" t="s">
        <v>17114</v>
      </c>
      <c r="E5448" s="103" t="s">
        <v>17115</v>
      </c>
      <c r="F5448" s="102" t="s">
        <v>10096</v>
      </c>
      <c r="G5448" s="103" t="s">
        <v>38</v>
      </c>
      <c r="H5448" s="103" t="s">
        <v>17116</v>
      </c>
      <c r="I5448" s="103"/>
      <c r="J5448" s="103"/>
      <c r="K5448" s="103" t="s">
        <v>40</v>
      </c>
      <c r="L5448" s="103"/>
      <c r="M5448" s="103" t="s">
        <v>41</v>
      </c>
      <c r="N5448" s="103" t="s">
        <v>42</v>
      </c>
      <c r="O5448" s="103" t="s">
        <v>17117</v>
      </c>
      <c r="P5448" s="91"/>
      <c r="Q5448" s="15" t="s">
        <v>45</v>
      </c>
    </row>
    <row r="5449" customFormat="false" ht="15" hidden="false" customHeight="false" outlineLevel="0" collapsed="false">
      <c r="A5449" s="60" t="n">
        <v>43460</v>
      </c>
      <c r="B5449" s="374" t="s">
        <v>311</v>
      </c>
      <c r="C5449" s="62"/>
      <c r="D5449" s="62"/>
      <c r="E5449" s="63"/>
      <c r="F5449" s="911" t="n">
        <f aca="false">G5449+H5449+K5449</f>
        <v>79559.47</v>
      </c>
      <c r="G5449" s="912" t="n">
        <f aca="false">SUM(G5450:G5476)</f>
        <v>44800</v>
      </c>
      <c r="H5449" s="913" t="n">
        <f aca="false">SUM(H5450:H5476)</f>
        <v>31259.47</v>
      </c>
      <c r="I5449" s="912"/>
      <c r="J5449" s="912"/>
      <c r="K5449" s="912" t="n">
        <f aca="false">SUM(K5450:K5476)</f>
        <v>3500</v>
      </c>
      <c r="L5449" s="912"/>
      <c r="M5449" s="281"/>
      <c r="N5449" s="281"/>
      <c r="O5449" s="594"/>
      <c r="P5449" s="91"/>
      <c r="Q5449" s="15" t="s">
        <v>45</v>
      </c>
    </row>
    <row r="5450" customFormat="false" ht="68.65" hidden="false" customHeight="false" outlineLevel="0" collapsed="false">
      <c r="A5450" s="429" t="s">
        <v>1810</v>
      </c>
      <c r="B5450" s="91" t="s">
        <v>11426</v>
      </c>
      <c r="C5450" s="91" t="s">
        <v>17118</v>
      </c>
      <c r="D5450" s="91" t="s">
        <v>53</v>
      </c>
      <c r="E5450" s="91" t="s">
        <v>17119</v>
      </c>
      <c r="F5450" s="91" t="s">
        <v>7016</v>
      </c>
      <c r="G5450" s="91" t="n">
        <v>6300</v>
      </c>
      <c r="H5450" s="91"/>
      <c r="I5450" s="91"/>
      <c r="J5450" s="91"/>
      <c r="K5450" s="91"/>
      <c r="L5450" s="91"/>
      <c r="M5450" s="91" t="s">
        <v>17120</v>
      </c>
      <c r="N5450" s="242" t="n">
        <v>43460</v>
      </c>
      <c r="O5450" s="207" t="s">
        <v>15</v>
      </c>
      <c r="P5450" s="91" t="n">
        <v>1</v>
      </c>
      <c r="Q5450" s="15" t="s">
        <v>45</v>
      </c>
    </row>
    <row r="5451" customFormat="false" ht="132.8" hidden="false" customHeight="false" outlineLevel="0" collapsed="false">
      <c r="A5451" s="429" t="s">
        <v>1814</v>
      </c>
      <c r="B5451" s="91" t="s">
        <v>3448</v>
      </c>
      <c r="C5451" s="91" t="s">
        <v>17121</v>
      </c>
      <c r="D5451" s="91" t="s">
        <v>68</v>
      </c>
      <c r="E5451" s="91" t="s">
        <v>17122</v>
      </c>
      <c r="F5451" s="91" t="s">
        <v>17123</v>
      </c>
      <c r="G5451" s="91"/>
      <c r="H5451" s="91" t="s">
        <v>1011</v>
      </c>
      <c r="I5451" s="91"/>
      <c r="J5451" s="91"/>
      <c r="K5451" s="91"/>
      <c r="L5451" s="91"/>
      <c r="M5451" s="91"/>
      <c r="N5451" s="91"/>
      <c r="O5451" s="423" t="s">
        <v>17124</v>
      </c>
      <c r="P5451" s="91" t="n">
        <v>1</v>
      </c>
      <c r="Q5451" s="15" t="s">
        <v>45</v>
      </c>
    </row>
    <row r="5452" customFormat="false" ht="28.35" hidden="false" customHeight="false" outlineLevel="0" collapsed="false">
      <c r="A5452" s="429" t="s">
        <v>1819</v>
      </c>
      <c r="B5452" s="242" t="n">
        <v>43414</v>
      </c>
      <c r="C5452" s="91" t="s">
        <v>17125</v>
      </c>
      <c r="D5452" s="91" t="s">
        <v>11567</v>
      </c>
      <c r="E5452" s="91" t="s">
        <v>17126</v>
      </c>
      <c r="F5452" s="91" t="s">
        <v>17127</v>
      </c>
      <c r="G5452" s="91" t="n">
        <v>2800</v>
      </c>
      <c r="H5452" s="91"/>
      <c r="I5452" s="91"/>
      <c r="J5452" s="91"/>
      <c r="K5452" s="91"/>
      <c r="L5452" s="91"/>
      <c r="M5452" s="91" t="s">
        <v>17128</v>
      </c>
      <c r="N5452" s="242" t="n">
        <v>43463</v>
      </c>
      <c r="O5452" s="207" t="s">
        <v>15</v>
      </c>
      <c r="P5452" s="91" t="n">
        <v>1</v>
      </c>
      <c r="Q5452" s="15" t="s">
        <v>45</v>
      </c>
    </row>
    <row r="5453" customFormat="false" ht="82.05" hidden="false" customHeight="false" outlineLevel="0" collapsed="false">
      <c r="A5453" s="429" t="s">
        <v>1673</v>
      </c>
      <c r="B5453" s="91" t="s">
        <v>1483</v>
      </c>
      <c r="C5453" s="91" t="s">
        <v>17129</v>
      </c>
      <c r="D5453" s="91" t="s">
        <v>53</v>
      </c>
      <c r="E5453" s="91" t="s">
        <v>17130</v>
      </c>
      <c r="F5453" s="91" t="s">
        <v>17131</v>
      </c>
      <c r="G5453" s="91" t="n">
        <v>2000</v>
      </c>
      <c r="H5453" s="91"/>
      <c r="I5453" s="91"/>
      <c r="J5453" s="91"/>
      <c r="K5453" s="91"/>
      <c r="L5453" s="91"/>
      <c r="M5453" s="91" t="s">
        <v>17132</v>
      </c>
      <c r="N5453" s="242" t="n">
        <v>43460</v>
      </c>
      <c r="O5453" s="207" t="s">
        <v>13357</v>
      </c>
      <c r="P5453" s="91" t="n">
        <v>1</v>
      </c>
      <c r="Q5453" s="15" t="s">
        <v>45</v>
      </c>
    </row>
    <row r="5454" customFormat="false" ht="23.1" hidden="false" customHeight="false" outlineLevel="0" collapsed="false">
      <c r="A5454" s="429" t="s">
        <v>1678</v>
      </c>
      <c r="B5454" s="204" t="s">
        <v>5809</v>
      </c>
      <c r="C5454" s="204" t="s">
        <v>17133</v>
      </c>
      <c r="D5454" s="204" t="s">
        <v>11567</v>
      </c>
      <c r="E5454" s="204" t="s">
        <v>17134</v>
      </c>
      <c r="F5454" s="204" t="s">
        <v>14344</v>
      </c>
      <c r="G5454" s="204" t="s">
        <v>3615</v>
      </c>
      <c r="H5454" s="204"/>
      <c r="I5454" s="204"/>
      <c r="J5454" s="204"/>
      <c r="K5454" s="204"/>
      <c r="L5454" s="204"/>
      <c r="M5454" s="95" t="s">
        <v>17135</v>
      </c>
      <c r="N5454" s="815" t="n">
        <v>43460</v>
      </c>
      <c r="O5454" s="479" t="s">
        <v>690</v>
      </c>
      <c r="P5454" s="91" t="n">
        <v>1</v>
      </c>
      <c r="Q5454" s="15" t="s">
        <v>45</v>
      </c>
    </row>
    <row r="5455" customFormat="false" ht="88.05" hidden="false" customHeight="false" outlineLevel="0" collapsed="false">
      <c r="A5455" s="429" t="s">
        <v>1732</v>
      </c>
      <c r="B5455" s="91" t="s">
        <v>1875</v>
      </c>
      <c r="C5455" s="451" t="s">
        <v>17136</v>
      </c>
      <c r="D5455" s="91" t="s">
        <v>53</v>
      </c>
      <c r="E5455" s="91" t="s">
        <v>600</v>
      </c>
      <c r="F5455" s="91" t="s">
        <v>600</v>
      </c>
      <c r="G5455" s="91"/>
      <c r="H5455" s="91"/>
      <c r="I5455" s="91"/>
      <c r="J5455" s="91"/>
      <c r="K5455" s="91"/>
      <c r="L5455" s="91"/>
      <c r="M5455" s="91"/>
      <c r="N5455" s="91"/>
      <c r="O5455" s="479" t="s">
        <v>17137</v>
      </c>
      <c r="P5455" s="91" t="n">
        <v>1</v>
      </c>
      <c r="Q5455" s="15" t="s">
        <v>45</v>
      </c>
    </row>
    <row r="5456" customFormat="false" ht="58.2" hidden="false" customHeight="false" outlineLevel="0" collapsed="false">
      <c r="A5456" s="429" t="s">
        <v>1833</v>
      </c>
      <c r="B5456" s="91" t="s">
        <v>4757</v>
      </c>
      <c r="C5456" s="91" t="s">
        <v>17138</v>
      </c>
      <c r="D5456" s="91" t="s">
        <v>11567</v>
      </c>
      <c r="E5456" s="91" t="s">
        <v>17139</v>
      </c>
      <c r="F5456" s="91"/>
      <c r="G5456" s="91"/>
      <c r="H5456" s="91"/>
      <c r="I5456" s="91"/>
      <c r="J5456" s="91"/>
      <c r="K5456" s="91"/>
      <c r="L5456" s="91"/>
      <c r="M5456" s="91"/>
      <c r="N5456" s="91"/>
      <c r="O5456" s="571" t="s">
        <v>17140</v>
      </c>
      <c r="P5456" s="91" t="n">
        <v>1</v>
      </c>
      <c r="Q5456" s="15" t="s">
        <v>45</v>
      </c>
    </row>
    <row r="5457" customFormat="false" ht="23.1" hidden="false" customHeight="false" outlineLevel="0" collapsed="false">
      <c r="A5457" s="91" t="s">
        <v>17141</v>
      </c>
      <c r="B5457" s="91" t="s">
        <v>8835</v>
      </c>
      <c r="C5457" s="91" t="s">
        <v>17141</v>
      </c>
      <c r="D5457" s="91" t="s">
        <v>110</v>
      </c>
      <c r="E5457" s="91" t="s">
        <v>129</v>
      </c>
      <c r="F5457" s="91" t="s">
        <v>14430</v>
      </c>
      <c r="G5457" s="91" t="n">
        <v>2500</v>
      </c>
      <c r="H5457" s="91"/>
      <c r="I5457" s="91"/>
      <c r="J5457" s="91"/>
      <c r="K5457" s="91"/>
      <c r="L5457" s="100"/>
      <c r="M5457" s="24" t="s">
        <v>17135</v>
      </c>
      <c r="N5457" s="242" t="n">
        <v>43460</v>
      </c>
      <c r="O5457" s="207" t="s">
        <v>15</v>
      </c>
      <c r="P5457" s="91" t="n">
        <v>1</v>
      </c>
      <c r="Q5457" s="15" t="s">
        <v>45</v>
      </c>
    </row>
    <row r="5458" customFormat="false" ht="23.1" hidden="false" customHeight="false" outlineLevel="0" collapsed="false">
      <c r="A5458" s="429" t="s">
        <v>1839</v>
      </c>
      <c r="B5458" s="91" t="s">
        <v>753</v>
      </c>
      <c r="C5458" s="91" t="s">
        <v>17142</v>
      </c>
      <c r="D5458" s="91" t="s">
        <v>53</v>
      </c>
      <c r="E5458" s="91" t="s">
        <v>17143</v>
      </c>
      <c r="F5458" s="91" t="s">
        <v>48</v>
      </c>
      <c r="G5458" s="91" t="n">
        <v>3800</v>
      </c>
      <c r="H5458" s="91"/>
      <c r="I5458" s="91"/>
      <c r="J5458" s="91"/>
      <c r="K5458" s="91"/>
      <c r="L5458" s="91"/>
      <c r="M5458" s="91" t="s">
        <v>17144</v>
      </c>
      <c r="N5458" s="242" t="n">
        <v>43462</v>
      </c>
      <c r="O5458" s="207" t="s">
        <v>15</v>
      </c>
      <c r="P5458" s="91" t="n">
        <v>1</v>
      </c>
      <c r="Q5458" s="15" t="s">
        <v>45</v>
      </c>
    </row>
    <row r="5459" customFormat="false" ht="23.1" hidden="false" customHeight="false" outlineLevel="0" collapsed="false">
      <c r="A5459" s="429" t="s">
        <v>1746</v>
      </c>
      <c r="B5459" s="91" t="s">
        <v>17145</v>
      </c>
      <c r="C5459" s="91" t="s">
        <v>17146</v>
      </c>
      <c r="D5459" s="91" t="s">
        <v>11567</v>
      </c>
      <c r="E5459" s="91" t="s">
        <v>17147</v>
      </c>
      <c r="F5459" s="91" t="s">
        <v>3584</v>
      </c>
      <c r="G5459" s="91" t="n">
        <v>6000</v>
      </c>
      <c r="H5459" s="91"/>
      <c r="I5459" s="91"/>
      <c r="J5459" s="91"/>
      <c r="K5459" s="91"/>
      <c r="L5459" s="91"/>
      <c r="M5459" s="91" t="s">
        <v>17148</v>
      </c>
      <c r="N5459" s="242" t="n">
        <v>43460</v>
      </c>
      <c r="O5459" s="207" t="s">
        <v>15</v>
      </c>
      <c r="P5459" s="91" t="n">
        <v>1</v>
      </c>
      <c r="Q5459" s="15" t="s">
        <v>45</v>
      </c>
    </row>
    <row r="5460" customFormat="false" ht="28.35" hidden="false" customHeight="false" outlineLevel="0" collapsed="false">
      <c r="A5460" s="429" t="s">
        <v>1696</v>
      </c>
      <c r="B5460" s="91" t="s">
        <v>11821</v>
      </c>
      <c r="C5460" s="91" t="s">
        <v>17149</v>
      </c>
      <c r="D5460" s="91" t="s">
        <v>476</v>
      </c>
      <c r="E5460" s="91" t="s">
        <v>17150</v>
      </c>
      <c r="F5460" s="91" t="s">
        <v>2910</v>
      </c>
      <c r="G5460" s="91" t="n">
        <v>4500</v>
      </c>
      <c r="H5460" s="91"/>
      <c r="I5460" s="91"/>
      <c r="J5460" s="91"/>
      <c r="K5460" s="91"/>
      <c r="L5460" s="91"/>
      <c r="M5460" s="91" t="s">
        <v>17151</v>
      </c>
      <c r="N5460" s="242" t="n">
        <v>43464</v>
      </c>
      <c r="O5460" s="207" t="s">
        <v>15</v>
      </c>
      <c r="P5460" s="91" t="n">
        <v>1</v>
      </c>
      <c r="Q5460" s="15" t="s">
        <v>45</v>
      </c>
    </row>
    <row r="5461" customFormat="false" ht="14.9" hidden="false" customHeight="false" outlineLevel="0" collapsed="false">
      <c r="A5461" s="91" t="s">
        <v>15518</v>
      </c>
      <c r="B5461" s="91" t="s">
        <v>15518</v>
      </c>
      <c r="C5461" s="91" t="s">
        <v>15518</v>
      </c>
      <c r="D5461" s="91" t="s">
        <v>15518</v>
      </c>
      <c r="E5461" s="91" t="s">
        <v>15518</v>
      </c>
      <c r="F5461" s="91" t="s">
        <v>15518</v>
      </c>
      <c r="G5461" s="91"/>
      <c r="H5461" s="91" t="n">
        <v>5532.22</v>
      </c>
      <c r="I5461" s="91"/>
      <c r="J5461" s="91"/>
      <c r="K5461" s="91"/>
      <c r="L5461" s="91"/>
      <c r="M5461" s="91"/>
      <c r="N5461" s="91"/>
      <c r="O5461" s="282" t="s">
        <v>17152</v>
      </c>
      <c r="P5461" s="91" t="n">
        <v>1</v>
      </c>
      <c r="Q5461" s="15" t="s">
        <v>45</v>
      </c>
    </row>
    <row r="5462" customFormat="false" ht="41.75" hidden="false" customHeight="false" outlineLevel="0" collapsed="false">
      <c r="A5462" s="204" t="s">
        <v>16048</v>
      </c>
      <c r="B5462" s="902" t="s">
        <v>16048</v>
      </c>
      <c r="C5462" s="902" t="s">
        <v>16048</v>
      </c>
      <c r="D5462" s="204" t="s">
        <v>16048</v>
      </c>
      <c r="E5462" s="902" t="s">
        <v>16048</v>
      </c>
      <c r="F5462" s="902" t="s">
        <v>16048</v>
      </c>
      <c r="G5462" s="204"/>
      <c r="H5462" s="204" t="n">
        <v>8256.47</v>
      </c>
      <c r="I5462" s="204"/>
      <c r="J5462" s="204"/>
      <c r="K5462" s="204"/>
      <c r="L5462" s="204"/>
      <c r="M5462" s="204"/>
      <c r="N5462" s="204"/>
      <c r="O5462" s="904" t="s">
        <v>16048</v>
      </c>
      <c r="P5462" s="204" t="n">
        <v>1</v>
      </c>
      <c r="Q5462" s="15" t="s">
        <v>45</v>
      </c>
      <c r="R5462" s="265"/>
      <c r="S5462" s="265"/>
      <c r="T5462" s="265"/>
      <c r="U5462" s="265"/>
      <c r="V5462" s="265"/>
      <c r="W5462" s="265"/>
      <c r="X5462" s="265"/>
      <c r="Y5462" s="265"/>
      <c r="Z5462" s="265"/>
      <c r="AA5462" s="265"/>
      <c r="AB5462" s="265"/>
      <c r="AC5462" s="265"/>
      <c r="AD5462" s="265"/>
      <c r="AE5462" s="265"/>
      <c r="AF5462" s="265"/>
      <c r="AG5462" s="265"/>
      <c r="AH5462" s="265"/>
      <c r="AI5462" s="265"/>
      <c r="AJ5462" s="265"/>
      <c r="AK5462" s="265"/>
    </row>
    <row r="5463" customFormat="false" ht="14.9" hidden="false" customHeight="false" outlineLevel="0" collapsed="false">
      <c r="A5463" s="429" t="s">
        <v>5180</v>
      </c>
      <c r="B5463" s="91" t="s">
        <v>11821</v>
      </c>
      <c r="C5463" s="91" t="n">
        <v>89261199445</v>
      </c>
      <c r="D5463" s="91" t="s">
        <v>476</v>
      </c>
      <c r="E5463" s="91" t="s">
        <v>17153</v>
      </c>
      <c r="F5463" s="91"/>
      <c r="G5463" s="91"/>
      <c r="H5463" s="91" t="s">
        <v>614</v>
      </c>
      <c r="I5463" s="91"/>
      <c r="J5463" s="91"/>
      <c r="K5463" s="91"/>
      <c r="L5463" s="91"/>
      <c r="M5463" s="91"/>
      <c r="N5463" s="91"/>
      <c r="O5463" s="494" t="s">
        <v>17154</v>
      </c>
      <c r="P5463" s="91" t="n">
        <v>1</v>
      </c>
      <c r="Q5463" s="15" t="s">
        <v>45</v>
      </c>
    </row>
    <row r="5464" customFormat="false" ht="34.3" hidden="false" customHeight="false" outlineLevel="0" collapsed="false">
      <c r="A5464" s="429" t="s">
        <v>1761</v>
      </c>
      <c r="B5464" s="91" t="s">
        <v>1109</v>
      </c>
      <c r="C5464" s="440" t="s">
        <v>17155</v>
      </c>
      <c r="D5464" s="91" t="s">
        <v>476</v>
      </c>
      <c r="E5464" s="938" t="s">
        <v>17156</v>
      </c>
      <c r="F5464" s="91" t="s">
        <v>17157</v>
      </c>
      <c r="G5464" s="91"/>
      <c r="H5464" s="91" t="s">
        <v>797</v>
      </c>
      <c r="I5464" s="91"/>
      <c r="J5464" s="91"/>
      <c r="K5464" s="91"/>
      <c r="L5464" s="91"/>
      <c r="M5464" s="91"/>
      <c r="N5464" s="91"/>
      <c r="O5464" s="426" t="s">
        <v>17158</v>
      </c>
      <c r="P5464" s="91" t="n">
        <v>1</v>
      </c>
      <c r="Q5464" s="15" t="s">
        <v>45</v>
      </c>
    </row>
    <row r="5465" customFormat="false" ht="67.15" hidden="false" customHeight="false" outlineLevel="0" collapsed="false">
      <c r="A5465" s="656" t="s">
        <v>17159</v>
      </c>
      <c r="B5465" s="91" t="s">
        <v>443</v>
      </c>
      <c r="C5465" s="440" t="s">
        <v>17160</v>
      </c>
      <c r="D5465" s="91" t="s">
        <v>476</v>
      </c>
      <c r="E5465" s="91" t="s">
        <v>17161</v>
      </c>
      <c r="F5465" s="91" t="s">
        <v>17162</v>
      </c>
      <c r="G5465" s="91"/>
      <c r="H5465" s="91" t="s">
        <v>17163</v>
      </c>
      <c r="I5465" s="91"/>
      <c r="J5465" s="91"/>
      <c r="K5465" s="91"/>
      <c r="L5465" s="91"/>
      <c r="M5465" s="91"/>
      <c r="N5465" s="91"/>
      <c r="O5465" s="426" t="s">
        <v>17164</v>
      </c>
      <c r="P5465" s="91" t="n">
        <v>1</v>
      </c>
      <c r="Q5465" s="15" t="s">
        <v>45</v>
      </c>
    </row>
    <row r="5466" customFormat="false" ht="68.65" hidden="false" customHeight="false" outlineLevel="0" collapsed="false">
      <c r="A5466" s="429" t="s">
        <v>1765</v>
      </c>
      <c r="B5466" s="91" t="s">
        <v>593</v>
      </c>
      <c r="C5466" s="248" t="s">
        <v>17165</v>
      </c>
      <c r="D5466" s="91" t="s">
        <v>53</v>
      </c>
      <c r="E5466" s="91" t="s">
        <v>17166</v>
      </c>
      <c r="F5466" s="91" t="s">
        <v>17167</v>
      </c>
      <c r="G5466" s="91"/>
      <c r="H5466" s="91"/>
      <c r="I5466" s="91"/>
      <c r="J5466" s="91"/>
      <c r="K5466" s="91"/>
      <c r="L5466" s="91"/>
      <c r="M5466" s="91"/>
      <c r="N5466" s="91"/>
      <c r="O5466" s="460" t="s">
        <v>17168</v>
      </c>
      <c r="P5466" s="91" t="n">
        <v>1</v>
      </c>
      <c r="Q5466" s="15" t="s">
        <v>45</v>
      </c>
    </row>
    <row r="5467" customFormat="false" ht="28.35" hidden="false" customHeight="false" outlineLevel="0" collapsed="false">
      <c r="A5467" s="91" t="s">
        <v>17169</v>
      </c>
      <c r="B5467" s="91" t="s">
        <v>17169</v>
      </c>
      <c r="C5467" s="91" t="s">
        <v>17169</v>
      </c>
      <c r="D5467" s="91" t="s">
        <v>801</v>
      </c>
      <c r="E5467" s="91" t="s">
        <v>17169</v>
      </c>
      <c r="F5467" s="91" t="s">
        <v>17169</v>
      </c>
      <c r="G5467" s="91"/>
      <c r="H5467" s="91" t="n">
        <v>10800</v>
      </c>
      <c r="I5467" s="91"/>
      <c r="J5467" s="91"/>
      <c r="K5467" s="91"/>
      <c r="L5467" s="91"/>
      <c r="M5467" s="19" t="s">
        <v>17170</v>
      </c>
      <c r="N5467" s="242" t="n">
        <v>43461</v>
      </c>
      <c r="O5467" s="282" t="s">
        <v>17169</v>
      </c>
      <c r="P5467" s="91" t="n">
        <v>1</v>
      </c>
      <c r="Q5467" s="15" t="s">
        <v>45</v>
      </c>
    </row>
    <row r="5468" customFormat="false" ht="82.05" hidden="false" customHeight="false" outlineLevel="0" collapsed="false">
      <c r="A5468" s="429" t="s">
        <v>4300</v>
      </c>
      <c r="B5468" s="91" t="s">
        <v>708</v>
      </c>
      <c r="C5468" s="91" t="s">
        <v>17171</v>
      </c>
      <c r="D5468" s="91" t="s">
        <v>53</v>
      </c>
      <c r="E5468" s="91" t="s">
        <v>17172</v>
      </c>
      <c r="F5468" s="91" t="s">
        <v>48</v>
      </c>
      <c r="G5468" s="91" t="n">
        <v>5700</v>
      </c>
      <c r="H5468" s="91"/>
      <c r="I5468" s="91"/>
      <c r="J5468" s="91"/>
      <c r="K5468" s="91"/>
      <c r="L5468" s="91"/>
      <c r="M5468" s="91" t="s">
        <v>17173</v>
      </c>
      <c r="N5468" s="242" t="n">
        <v>43461</v>
      </c>
      <c r="O5468" s="207" t="s">
        <v>17174</v>
      </c>
      <c r="P5468" s="91" t="n">
        <v>1</v>
      </c>
      <c r="Q5468" s="15" t="s">
        <v>45</v>
      </c>
    </row>
    <row r="5469" customFormat="false" ht="82.05" hidden="false" customHeight="false" outlineLevel="0" collapsed="false">
      <c r="A5469" s="262" t="s">
        <v>2285</v>
      </c>
      <c r="B5469" s="91" t="s">
        <v>73</v>
      </c>
      <c r="C5469" s="91" t="s">
        <v>17175</v>
      </c>
      <c r="D5469" s="91" t="s">
        <v>53</v>
      </c>
      <c r="E5469" s="91" t="s">
        <v>17176</v>
      </c>
      <c r="F5469" s="91" t="s">
        <v>5986</v>
      </c>
      <c r="G5469" s="91"/>
      <c r="H5469" s="91"/>
      <c r="I5469" s="137"/>
      <c r="J5469" s="137"/>
      <c r="K5469" s="137" t="s">
        <v>6493</v>
      </c>
      <c r="L5469" s="137"/>
      <c r="M5469" s="91"/>
      <c r="N5469" s="242" t="n">
        <v>43461</v>
      </c>
      <c r="O5469" s="134" t="s">
        <v>17177</v>
      </c>
      <c r="P5469" s="91" t="n">
        <v>1</v>
      </c>
      <c r="Q5469" s="15" t="s">
        <v>45</v>
      </c>
    </row>
    <row r="5470" customFormat="false" ht="14.9" hidden="false" customHeight="false" outlineLevel="0" collapsed="false">
      <c r="A5470" s="91" t="s">
        <v>16347</v>
      </c>
      <c r="B5470" s="91" t="s">
        <v>16347</v>
      </c>
      <c r="C5470" s="91" t="s">
        <v>16347</v>
      </c>
      <c r="D5470" s="91" t="s">
        <v>16347</v>
      </c>
      <c r="E5470" s="91" t="s">
        <v>16347</v>
      </c>
      <c r="F5470" s="91" t="s">
        <v>16347</v>
      </c>
      <c r="G5470" s="91"/>
      <c r="H5470" s="91" t="n">
        <v>3319.33</v>
      </c>
      <c r="I5470" s="91"/>
      <c r="J5470" s="91"/>
      <c r="K5470" s="91"/>
      <c r="L5470" s="91"/>
      <c r="M5470" s="91"/>
      <c r="N5470" s="91"/>
      <c r="O5470" s="282" t="s">
        <v>16347</v>
      </c>
      <c r="P5470" s="91" t="n">
        <v>1</v>
      </c>
      <c r="Q5470" s="15" t="s">
        <v>45</v>
      </c>
    </row>
    <row r="5471" customFormat="false" ht="14.9" hidden="false" customHeight="false" outlineLevel="0" collapsed="false">
      <c r="A5471" s="91" t="s">
        <v>17178</v>
      </c>
      <c r="B5471" s="91" t="s">
        <v>17178</v>
      </c>
      <c r="C5471" s="91" t="s">
        <v>17178</v>
      </c>
      <c r="D5471" s="91" t="s">
        <v>17178</v>
      </c>
      <c r="E5471" s="91" t="s">
        <v>17178</v>
      </c>
      <c r="F5471" s="91" t="s">
        <v>17178</v>
      </c>
      <c r="G5471" s="91"/>
      <c r="H5471" s="91" t="n">
        <v>3351.45</v>
      </c>
      <c r="I5471" s="91"/>
      <c r="J5471" s="91"/>
      <c r="K5471" s="91"/>
      <c r="L5471" s="91"/>
      <c r="M5471" s="91"/>
      <c r="N5471" s="91"/>
      <c r="O5471" s="282" t="s">
        <v>17178</v>
      </c>
      <c r="P5471" s="91" t="n">
        <v>1</v>
      </c>
      <c r="Q5471" s="15" t="s">
        <v>45</v>
      </c>
      <c r="R5471" s="91" t="s">
        <v>17178</v>
      </c>
      <c r="S5471" s="91" t="s">
        <v>17178</v>
      </c>
    </row>
    <row r="5472" customFormat="false" ht="28.35" hidden="false" customHeight="false" outlineLevel="0" collapsed="false">
      <c r="A5472" s="262" t="s">
        <v>2290</v>
      </c>
      <c r="B5472" s="91" t="s">
        <v>3269</v>
      </c>
      <c r="C5472" s="451" t="s">
        <v>17179</v>
      </c>
      <c r="D5472" s="91" t="s">
        <v>14749</v>
      </c>
      <c r="E5472" s="91" t="s">
        <v>17180</v>
      </c>
      <c r="F5472" s="91" t="s">
        <v>14949</v>
      </c>
      <c r="G5472" s="91"/>
      <c r="H5472" s="91"/>
      <c r="I5472" s="91"/>
      <c r="J5472" s="91"/>
      <c r="K5472" s="91" t="n">
        <v>3500</v>
      </c>
      <c r="L5472" s="91"/>
      <c r="M5472" s="91" t="s">
        <v>17181</v>
      </c>
      <c r="N5472" s="242" t="n">
        <v>43461</v>
      </c>
      <c r="O5472" s="207" t="s">
        <v>3963</v>
      </c>
      <c r="P5472" s="797" t="s">
        <v>14505</v>
      </c>
      <c r="Q5472" s="15" t="s">
        <v>45</v>
      </c>
    </row>
    <row r="5473" customFormat="false" ht="82.05" hidden="false" customHeight="false" outlineLevel="0" collapsed="false">
      <c r="A5473" s="429" t="s">
        <v>1781</v>
      </c>
      <c r="B5473" s="91" t="s">
        <v>185</v>
      </c>
      <c r="C5473" s="24" t="s">
        <v>17182</v>
      </c>
      <c r="D5473" s="91" t="s">
        <v>53</v>
      </c>
      <c r="E5473" s="91" t="s">
        <v>17183</v>
      </c>
      <c r="F5473" s="91" t="s">
        <v>2910</v>
      </c>
      <c r="G5473" s="91" t="n">
        <v>5700</v>
      </c>
      <c r="H5473" s="91"/>
      <c r="I5473" s="91"/>
      <c r="J5473" s="91"/>
      <c r="K5473" s="91"/>
      <c r="L5473" s="91"/>
      <c r="M5473" s="91" t="s">
        <v>17184</v>
      </c>
      <c r="N5473" s="242" t="n">
        <v>43464</v>
      </c>
      <c r="O5473" s="207" t="s">
        <v>3963</v>
      </c>
      <c r="P5473" s="91" t="n">
        <v>1</v>
      </c>
      <c r="Q5473" s="15" t="s">
        <v>45</v>
      </c>
    </row>
    <row r="5474" customFormat="false" ht="82.05" hidden="false" customHeight="false" outlineLevel="0" collapsed="false">
      <c r="A5474" s="429" t="s">
        <v>1914</v>
      </c>
      <c r="B5474" s="91" t="s">
        <v>386</v>
      </c>
      <c r="C5474" s="91" t="s">
        <v>17185</v>
      </c>
      <c r="D5474" s="91" t="s">
        <v>68</v>
      </c>
      <c r="E5474" s="91" t="s">
        <v>17186</v>
      </c>
      <c r="F5474" s="91" t="s">
        <v>17186</v>
      </c>
      <c r="G5474" s="91"/>
      <c r="H5474" s="91"/>
      <c r="I5474" s="91"/>
      <c r="J5474" s="91"/>
      <c r="K5474" s="91"/>
      <c r="L5474" s="91"/>
      <c r="M5474" s="91"/>
      <c r="N5474" s="91"/>
      <c r="O5474" s="412" t="s">
        <v>17187</v>
      </c>
      <c r="P5474" s="91" t="n">
        <v>1</v>
      </c>
      <c r="Q5474" s="15" t="s">
        <v>45</v>
      </c>
    </row>
    <row r="5475" customFormat="false" ht="67.15" hidden="false" customHeight="false" outlineLevel="0" collapsed="false">
      <c r="A5475" s="429" t="s">
        <v>1917</v>
      </c>
      <c r="B5475" s="91" t="s">
        <v>304</v>
      </c>
      <c r="C5475" s="451" t="s">
        <v>17188</v>
      </c>
      <c r="D5475" s="91" t="s">
        <v>53</v>
      </c>
      <c r="E5475" s="91" t="s">
        <v>17189</v>
      </c>
      <c r="F5475" s="91" t="s">
        <v>102</v>
      </c>
      <c r="G5475" s="91"/>
      <c r="H5475" s="91"/>
      <c r="I5475" s="91"/>
      <c r="J5475" s="91"/>
      <c r="K5475" s="91"/>
      <c r="L5475" s="91"/>
      <c r="M5475" s="91"/>
      <c r="N5475" s="91"/>
      <c r="O5475" s="460" t="s">
        <v>17190</v>
      </c>
      <c r="P5475" s="91" t="n">
        <v>1</v>
      </c>
      <c r="Q5475" s="15" t="s">
        <v>45</v>
      </c>
    </row>
    <row r="5476" customFormat="false" ht="28.35" hidden="false" customHeight="false" outlineLevel="0" collapsed="false">
      <c r="A5476" s="91" t="s">
        <v>3905</v>
      </c>
      <c r="B5476" s="91"/>
      <c r="C5476" s="91" t="s">
        <v>17191</v>
      </c>
      <c r="D5476" s="91" t="s">
        <v>476</v>
      </c>
      <c r="E5476" s="91" t="s">
        <v>17192</v>
      </c>
      <c r="F5476" s="91" t="s">
        <v>755</v>
      </c>
      <c r="G5476" s="91" t="n">
        <v>5500</v>
      </c>
      <c r="H5476" s="91"/>
      <c r="I5476" s="91"/>
      <c r="J5476" s="91"/>
      <c r="K5476" s="91"/>
      <c r="L5476" s="91"/>
      <c r="M5476" s="19" t="s">
        <v>17193</v>
      </c>
      <c r="N5476" s="242" t="n">
        <v>43464</v>
      </c>
      <c r="O5476" s="207" t="s">
        <v>3963</v>
      </c>
      <c r="P5476" s="91"/>
      <c r="Q5476" s="15" t="s">
        <v>45</v>
      </c>
    </row>
    <row r="5477" customFormat="false" ht="79.85" hidden="false" customHeight="false" outlineLevel="0" collapsed="false">
      <c r="A5477" s="3" t="s">
        <v>17111</v>
      </c>
      <c r="B5477" s="6" t="s">
        <v>17112</v>
      </c>
      <c r="C5477" s="4" t="s">
        <v>17113</v>
      </c>
      <c r="D5477" s="6" t="s">
        <v>17114</v>
      </c>
      <c r="E5477" s="103" t="s">
        <v>17115</v>
      </c>
      <c r="F5477" s="102" t="s">
        <v>10096</v>
      </c>
      <c r="G5477" s="103" t="s">
        <v>38</v>
      </c>
      <c r="H5477" s="103" t="s">
        <v>17116</v>
      </c>
      <c r="I5477" s="103"/>
      <c r="J5477" s="103"/>
      <c r="K5477" s="103" t="s">
        <v>40</v>
      </c>
      <c r="L5477" s="103"/>
      <c r="M5477" s="103" t="s">
        <v>41</v>
      </c>
      <c r="N5477" s="103" t="s">
        <v>42</v>
      </c>
      <c r="O5477" s="103" t="s">
        <v>17117</v>
      </c>
      <c r="P5477" s="91"/>
      <c r="Q5477" s="15" t="s">
        <v>45</v>
      </c>
    </row>
    <row r="5478" customFormat="false" ht="15" hidden="false" customHeight="false" outlineLevel="0" collapsed="false">
      <c r="A5478" s="60" t="n">
        <v>43461</v>
      </c>
      <c r="B5478" s="374" t="s">
        <v>349</v>
      </c>
      <c r="C5478" s="62"/>
      <c r="D5478" s="62"/>
      <c r="E5478" s="63"/>
      <c r="F5478" s="911" t="n">
        <f aca="false">G5478+H5478+K5478</f>
        <v>203494.51</v>
      </c>
      <c r="G5478" s="912" t="n">
        <f aca="false">SUM(G5479:G5508)</f>
        <v>14500</v>
      </c>
      <c r="H5478" s="913" t="n">
        <f aca="false">SUM(H5479:H5508)</f>
        <v>188994.51</v>
      </c>
      <c r="I5478" s="912"/>
      <c r="J5478" s="912"/>
      <c r="K5478" s="912" t="n">
        <f aca="false">SUM(K5479:K5507)</f>
        <v>0</v>
      </c>
      <c r="L5478" s="912"/>
      <c r="M5478" s="281"/>
      <c r="N5478" s="281"/>
      <c r="O5478" s="594"/>
      <c r="P5478" s="91"/>
      <c r="Q5478" s="15" t="s">
        <v>45</v>
      </c>
    </row>
    <row r="5479" customFormat="false" ht="28.35" hidden="false" customHeight="false" outlineLevel="0" collapsed="false">
      <c r="A5479" s="429" t="s">
        <v>1810</v>
      </c>
      <c r="B5479" s="108" t="n">
        <v>0.379861111111111</v>
      </c>
      <c r="C5479" s="91" t="s">
        <v>17194</v>
      </c>
      <c r="D5479" s="91" t="s">
        <v>11567</v>
      </c>
      <c r="E5479" s="91" t="s">
        <v>17195</v>
      </c>
      <c r="F5479" s="91" t="s">
        <v>11929</v>
      </c>
      <c r="G5479" s="91" t="n">
        <v>4400</v>
      </c>
      <c r="H5479" s="91"/>
      <c r="I5479" s="91"/>
      <c r="J5479" s="91"/>
      <c r="K5479" s="91"/>
      <c r="L5479" s="91"/>
      <c r="M5479" s="91" t="s">
        <v>17196</v>
      </c>
      <c r="N5479" s="242" t="n">
        <v>43463</v>
      </c>
      <c r="O5479" s="207" t="s">
        <v>3963</v>
      </c>
      <c r="P5479" s="91" t="n">
        <v>1</v>
      </c>
      <c r="Q5479" s="15" t="s">
        <v>45</v>
      </c>
    </row>
    <row r="5480" customFormat="false" ht="67.15" hidden="false" customHeight="false" outlineLevel="0" collapsed="false">
      <c r="A5480" s="429" t="s">
        <v>1814</v>
      </c>
      <c r="B5480" s="91" t="s">
        <v>51</v>
      </c>
      <c r="C5480" s="451" t="s">
        <v>17197</v>
      </c>
      <c r="D5480" s="91" t="s">
        <v>53</v>
      </c>
      <c r="E5480" s="91" t="s">
        <v>17198</v>
      </c>
      <c r="F5480" s="91" t="s">
        <v>12344</v>
      </c>
      <c r="G5480" s="91" t="s">
        <v>1011</v>
      </c>
      <c r="H5480" s="91"/>
      <c r="I5480" s="91"/>
      <c r="J5480" s="91"/>
      <c r="K5480" s="91"/>
      <c r="L5480" s="91"/>
      <c r="M5480" s="91"/>
      <c r="N5480" s="91"/>
      <c r="O5480" s="426" t="s">
        <v>17199</v>
      </c>
      <c r="P5480" s="91" t="n">
        <v>1</v>
      </c>
      <c r="Q5480" s="15" t="s">
        <v>45</v>
      </c>
    </row>
    <row r="5481" customFormat="false" ht="83.55" hidden="false" customHeight="false" outlineLevel="0" collapsed="false">
      <c r="A5481" s="429" t="s">
        <v>1819</v>
      </c>
      <c r="B5481" s="91" t="s">
        <v>13570</v>
      </c>
      <c r="C5481" s="91" t="s">
        <v>17200</v>
      </c>
      <c r="D5481" s="91" t="s">
        <v>476</v>
      </c>
      <c r="E5481" s="91" t="s">
        <v>17201</v>
      </c>
      <c r="F5481" s="91" t="s">
        <v>17202</v>
      </c>
      <c r="G5481" s="939" t="s">
        <v>328</v>
      </c>
      <c r="H5481" s="91"/>
      <c r="I5481" s="91"/>
      <c r="J5481" s="91"/>
      <c r="K5481" s="91"/>
      <c r="L5481" s="91"/>
      <c r="M5481" s="91"/>
      <c r="N5481" s="91"/>
      <c r="O5481" s="423" t="s">
        <v>17203</v>
      </c>
      <c r="P5481" s="91" t="n">
        <v>1</v>
      </c>
      <c r="Q5481" s="15" t="s">
        <v>45</v>
      </c>
    </row>
    <row r="5482" customFormat="false" ht="83.55" hidden="false" customHeight="false" outlineLevel="0" collapsed="false">
      <c r="A5482" s="262" t="s">
        <v>2235</v>
      </c>
      <c r="B5482" s="91" t="s">
        <v>200</v>
      </c>
      <c r="C5482" s="91" t="s">
        <v>17204</v>
      </c>
      <c r="D5482" s="91" t="s">
        <v>53</v>
      </c>
      <c r="E5482" s="91" t="s">
        <v>17205</v>
      </c>
      <c r="F5482" s="91" t="s">
        <v>3584</v>
      </c>
      <c r="G5482" s="91"/>
      <c r="H5482" s="91"/>
      <c r="I5482" s="91"/>
      <c r="J5482" s="91"/>
      <c r="K5482" s="91"/>
      <c r="L5482" s="91"/>
      <c r="M5482" s="91"/>
      <c r="N5482" s="91"/>
      <c r="O5482" s="426" t="s">
        <v>17206</v>
      </c>
      <c r="P5482" s="91" t="n">
        <v>1</v>
      </c>
      <c r="Q5482" s="15" t="s">
        <v>45</v>
      </c>
    </row>
    <row r="5483" customFormat="false" ht="149.25" hidden="false" customHeight="false" outlineLevel="0" collapsed="false">
      <c r="A5483" s="429" t="s">
        <v>1678</v>
      </c>
      <c r="B5483" s="91" t="s">
        <v>4604</v>
      </c>
      <c r="C5483" s="451" t="s">
        <v>17207</v>
      </c>
      <c r="D5483" s="91" t="s">
        <v>53</v>
      </c>
      <c r="E5483" s="91" t="s">
        <v>17208</v>
      </c>
      <c r="F5483" s="91" t="s">
        <v>7108</v>
      </c>
      <c r="G5483" s="91" t="s">
        <v>1379</v>
      </c>
      <c r="H5483" s="91"/>
      <c r="I5483" s="91"/>
      <c r="J5483" s="91"/>
      <c r="K5483" s="91"/>
      <c r="L5483" s="91"/>
      <c r="M5483" s="91"/>
      <c r="N5483" s="91"/>
      <c r="O5483" s="460" t="s">
        <v>17209</v>
      </c>
      <c r="P5483" s="91" t="n">
        <v>1</v>
      </c>
      <c r="Q5483" s="15" t="s">
        <v>45</v>
      </c>
    </row>
    <row r="5484" customFormat="false" ht="23.1" hidden="false" customHeight="false" outlineLevel="0" collapsed="false">
      <c r="A5484" s="91" t="s">
        <v>17210</v>
      </c>
      <c r="B5484" s="91" t="s">
        <v>17210</v>
      </c>
      <c r="C5484" s="91" t="s">
        <v>17210</v>
      </c>
      <c r="D5484" s="91" t="s">
        <v>476</v>
      </c>
      <c r="E5484" s="91" t="s">
        <v>17210</v>
      </c>
      <c r="F5484" s="91" t="s">
        <v>17210</v>
      </c>
      <c r="G5484" s="91"/>
      <c r="H5484" s="324" t="n">
        <v>11200</v>
      </c>
      <c r="I5484" s="100"/>
      <c r="J5484" s="100"/>
      <c r="K5484" s="91"/>
      <c r="L5484" s="91"/>
      <c r="M5484" s="19" t="s">
        <v>17211</v>
      </c>
      <c r="N5484" s="91"/>
      <c r="O5484" s="207" t="s">
        <v>17212</v>
      </c>
      <c r="P5484" s="91" t="n">
        <v>1</v>
      </c>
      <c r="Q5484" s="15" t="s">
        <v>45</v>
      </c>
    </row>
    <row r="5485" customFormat="false" ht="28.35" hidden="false" customHeight="false" outlineLevel="0" collapsed="false">
      <c r="A5485" s="91" t="s">
        <v>17213</v>
      </c>
      <c r="B5485" s="91" t="s">
        <v>17213</v>
      </c>
      <c r="C5485" s="91" t="s">
        <v>17213</v>
      </c>
      <c r="D5485" s="91" t="s">
        <v>17213</v>
      </c>
      <c r="E5485" s="91" t="s">
        <v>17213</v>
      </c>
      <c r="F5485" s="91" t="s">
        <v>17213</v>
      </c>
      <c r="G5485" s="91"/>
      <c r="H5485" s="91" t="n">
        <v>11500</v>
      </c>
      <c r="I5485" s="91"/>
      <c r="J5485" s="91"/>
      <c r="K5485" s="91"/>
      <c r="L5485" s="91"/>
      <c r="M5485" s="91"/>
      <c r="N5485" s="91"/>
      <c r="O5485" s="282" t="s">
        <v>17214</v>
      </c>
      <c r="P5485" s="91" t="n">
        <v>1</v>
      </c>
      <c r="Q5485" s="15" t="s">
        <v>45</v>
      </c>
    </row>
    <row r="5486" customFormat="false" ht="52.2" hidden="false" customHeight="false" outlineLevel="0" collapsed="false">
      <c r="A5486" s="902" t="s">
        <v>17215</v>
      </c>
      <c r="B5486" s="902" t="s">
        <v>17215</v>
      </c>
      <c r="C5486" s="902" t="s">
        <v>17215</v>
      </c>
      <c r="D5486" s="902" t="s">
        <v>17215</v>
      </c>
      <c r="E5486" s="902" t="s">
        <v>17215</v>
      </c>
      <c r="F5486" s="902" t="s">
        <v>17215</v>
      </c>
      <c r="G5486" s="204"/>
      <c r="H5486" s="204" t="n">
        <v>2658.36</v>
      </c>
      <c r="I5486" s="204"/>
      <c r="J5486" s="204"/>
      <c r="K5486" s="204"/>
      <c r="L5486" s="204"/>
      <c r="M5486" s="204"/>
      <c r="N5486" s="204"/>
      <c r="O5486" s="282" t="s">
        <v>17216</v>
      </c>
      <c r="P5486" s="204" t="n">
        <v>1</v>
      </c>
      <c r="Q5486" s="15" t="s">
        <v>45</v>
      </c>
      <c r="R5486" s="265"/>
      <c r="S5486" s="265"/>
      <c r="T5486" s="265"/>
      <c r="U5486" s="265"/>
      <c r="V5486" s="265"/>
      <c r="W5486" s="265"/>
      <c r="X5486" s="265"/>
      <c r="Y5486" s="265"/>
      <c r="Z5486" s="265"/>
      <c r="AA5486" s="265"/>
      <c r="AB5486" s="265"/>
      <c r="AC5486" s="265"/>
      <c r="AD5486" s="265"/>
      <c r="AE5486" s="265"/>
      <c r="AF5486" s="265"/>
      <c r="AG5486" s="265"/>
      <c r="AH5486" s="265"/>
      <c r="AI5486" s="265"/>
      <c r="AJ5486" s="265"/>
      <c r="AK5486" s="265"/>
    </row>
    <row r="5487" customFormat="false" ht="28.35" hidden="false" customHeight="false" outlineLevel="0" collapsed="false">
      <c r="A5487" s="91" t="s">
        <v>17217</v>
      </c>
      <c r="B5487" s="91" t="s">
        <v>17217</v>
      </c>
      <c r="C5487" s="91" t="s">
        <v>17217</v>
      </c>
      <c r="D5487" s="91" t="s">
        <v>17217</v>
      </c>
      <c r="E5487" s="91" t="s">
        <v>17217</v>
      </c>
      <c r="F5487" s="91" t="s">
        <v>17217</v>
      </c>
      <c r="G5487" s="91"/>
      <c r="H5487" s="91" t="n">
        <v>40632.9</v>
      </c>
      <c r="I5487" s="91"/>
      <c r="J5487" s="91"/>
      <c r="K5487" s="91"/>
      <c r="L5487" s="91"/>
      <c r="M5487" s="91"/>
      <c r="N5487" s="91"/>
      <c r="O5487" s="282" t="s">
        <v>17217</v>
      </c>
      <c r="P5487" s="91" t="n">
        <v>1</v>
      </c>
      <c r="Q5487" s="15" t="s">
        <v>45</v>
      </c>
    </row>
    <row r="5488" customFormat="false" ht="67.15" hidden="false" customHeight="false" outlineLevel="0" collapsed="false">
      <c r="A5488" s="429" t="s">
        <v>1732</v>
      </c>
      <c r="B5488" s="91" t="s">
        <v>395</v>
      </c>
      <c r="C5488" s="91" t="s">
        <v>17218</v>
      </c>
      <c r="D5488" s="91" t="s">
        <v>53</v>
      </c>
      <c r="E5488" s="91" t="s">
        <v>17219</v>
      </c>
      <c r="F5488" s="91" t="s">
        <v>17220</v>
      </c>
      <c r="G5488" s="91" t="s">
        <v>949</v>
      </c>
      <c r="H5488" s="91"/>
      <c r="I5488" s="91"/>
      <c r="J5488" s="91"/>
      <c r="K5488" s="91"/>
      <c r="L5488" s="91"/>
      <c r="M5488" s="91"/>
      <c r="N5488" s="91"/>
      <c r="O5488" s="423" t="s">
        <v>17221</v>
      </c>
      <c r="P5488" s="91" t="n">
        <v>1</v>
      </c>
      <c r="Q5488" s="15" t="s">
        <v>45</v>
      </c>
    </row>
    <row r="5489" customFormat="false" ht="14.9" hidden="false" customHeight="false" outlineLevel="0" collapsed="false">
      <c r="A5489" s="91" t="s">
        <v>17222</v>
      </c>
      <c r="B5489" s="91" t="s">
        <v>17222</v>
      </c>
      <c r="C5489" s="91" t="s">
        <v>17222</v>
      </c>
      <c r="D5489" s="91" t="s">
        <v>17222</v>
      </c>
      <c r="E5489" s="91" t="s">
        <v>17222</v>
      </c>
      <c r="F5489" s="91" t="s">
        <v>17222</v>
      </c>
      <c r="G5489" s="91"/>
      <c r="H5489" s="91" t="n">
        <v>10002.96</v>
      </c>
      <c r="I5489" s="91"/>
      <c r="J5489" s="91"/>
      <c r="K5489" s="91"/>
      <c r="L5489" s="91"/>
      <c r="M5489" s="91"/>
      <c r="N5489" s="91"/>
      <c r="O5489" s="282" t="s">
        <v>17223</v>
      </c>
      <c r="P5489" s="91" t="n">
        <v>1</v>
      </c>
      <c r="Q5489" s="15" t="s">
        <v>45</v>
      </c>
    </row>
    <row r="5490" customFormat="false" ht="23.1" hidden="false" customHeight="false" outlineLevel="0" collapsed="false">
      <c r="A5490" s="429" t="s">
        <v>1833</v>
      </c>
      <c r="B5490" s="91" t="s">
        <v>17224</v>
      </c>
      <c r="C5490" s="91" t="s">
        <v>17225</v>
      </c>
      <c r="D5490" s="91" t="s">
        <v>476</v>
      </c>
      <c r="E5490" s="91" t="s">
        <v>17226</v>
      </c>
      <c r="F5490" s="91"/>
      <c r="G5490" s="91"/>
      <c r="H5490" s="91" t="s">
        <v>2085</v>
      </c>
      <c r="I5490" s="91"/>
      <c r="J5490" s="91"/>
      <c r="K5490" s="91"/>
      <c r="L5490" s="91"/>
      <c r="M5490" s="91"/>
      <c r="N5490" s="91"/>
      <c r="O5490" s="623" t="s">
        <v>17227</v>
      </c>
      <c r="P5490" s="91" t="n">
        <v>1</v>
      </c>
      <c r="Q5490" s="15" t="s">
        <v>45</v>
      </c>
    </row>
    <row r="5491" customFormat="false" ht="66.4" hidden="false" customHeight="false" outlineLevel="0" collapsed="false">
      <c r="A5491" s="429" t="s">
        <v>1839</v>
      </c>
      <c r="B5491" s="242" t="n">
        <v>43385</v>
      </c>
      <c r="C5491" s="91" t="n">
        <v>79521896639</v>
      </c>
      <c r="D5491" s="91" t="s">
        <v>53</v>
      </c>
      <c r="E5491" s="91" t="s">
        <v>600</v>
      </c>
      <c r="F5491" s="91" t="s">
        <v>600</v>
      </c>
      <c r="G5491" s="91"/>
      <c r="H5491" s="91"/>
      <c r="I5491" s="91"/>
      <c r="J5491" s="91"/>
      <c r="K5491" s="91"/>
      <c r="L5491" s="91"/>
      <c r="M5491" s="91"/>
      <c r="N5491" s="91"/>
      <c r="O5491" s="479" t="s">
        <v>17228</v>
      </c>
      <c r="P5491" s="91" t="n">
        <v>1</v>
      </c>
      <c r="Q5491" s="15" t="s">
        <v>45</v>
      </c>
    </row>
    <row r="5492" customFormat="false" ht="82.05" hidden="false" customHeight="false" outlineLevel="0" collapsed="false">
      <c r="A5492" s="429" t="s">
        <v>1746</v>
      </c>
      <c r="B5492" s="91" t="s">
        <v>1175</v>
      </c>
      <c r="C5492" s="451" t="s">
        <v>17229</v>
      </c>
      <c r="D5492" s="91" t="s">
        <v>53</v>
      </c>
      <c r="E5492" s="91" t="s">
        <v>17230</v>
      </c>
      <c r="F5492" s="91" t="s">
        <v>48</v>
      </c>
      <c r="G5492" s="91" t="n">
        <v>7400</v>
      </c>
      <c r="H5492" s="91"/>
      <c r="I5492" s="91"/>
      <c r="J5492" s="91"/>
      <c r="K5492" s="91"/>
      <c r="L5492" s="91"/>
      <c r="M5492" s="91" t="s">
        <v>17231</v>
      </c>
      <c r="N5492" s="242" t="n">
        <v>43461</v>
      </c>
      <c r="O5492" s="207" t="s">
        <v>3963</v>
      </c>
      <c r="P5492" s="91" t="n">
        <v>1</v>
      </c>
      <c r="Q5492" s="15" t="s">
        <v>45</v>
      </c>
    </row>
    <row r="5493" customFormat="false" ht="99.95" hidden="false" customHeight="false" outlineLevel="0" collapsed="false">
      <c r="A5493" s="429" t="s">
        <v>1696</v>
      </c>
      <c r="B5493" s="91" t="s">
        <v>778</v>
      </c>
      <c r="C5493" s="451" t="s">
        <v>17232</v>
      </c>
      <c r="D5493" s="91" t="s">
        <v>53</v>
      </c>
      <c r="E5493" s="91" t="s">
        <v>17233</v>
      </c>
      <c r="F5493" s="91" t="s">
        <v>48</v>
      </c>
      <c r="G5493" s="91" t="s">
        <v>92</v>
      </c>
      <c r="H5493" s="91"/>
      <c r="I5493" s="91"/>
      <c r="J5493" s="91"/>
      <c r="K5493" s="91"/>
      <c r="L5493" s="91"/>
      <c r="M5493" s="91"/>
      <c r="N5493" s="91"/>
      <c r="O5493" s="460" t="s">
        <v>17234</v>
      </c>
      <c r="P5493" s="91" t="n">
        <v>1</v>
      </c>
      <c r="Q5493" s="15" t="s">
        <v>45</v>
      </c>
    </row>
    <row r="5494" customFormat="false" ht="14.9" hidden="false" customHeight="false" outlineLevel="0" collapsed="false">
      <c r="A5494" s="113" t="s">
        <v>17235</v>
      </c>
      <c r="B5494" s="113" t="s">
        <v>17235</v>
      </c>
      <c r="C5494" s="113" t="s">
        <v>17235</v>
      </c>
      <c r="D5494" s="91" t="s">
        <v>476</v>
      </c>
      <c r="E5494" s="24" t="s">
        <v>17235</v>
      </c>
      <c r="F5494" s="30" t="s">
        <v>17235</v>
      </c>
      <c r="G5494" s="91"/>
      <c r="H5494" s="91" t="n">
        <v>11000</v>
      </c>
      <c r="I5494" s="91"/>
      <c r="J5494" s="91"/>
      <c r="K5494" s="91"/>
      <c r="L5494" s="91"/>
      <c r="M5494" s="19" t="s">
        <v>17236</v>
      </c>
      <c r="N5494" s="91"/>
      <c r="O5494" s="286" t="s">
        <v>17235</v>
      </c>
      <c r="P5494" s="91" t="n">
        <v>1</v>
      </c>
      <c r="Q5494" s="15" t="s">
        <v>45</v>
      </c>
    </row>
    <row r="5495" customFormat="false" ht="99.95" hidden="false" customHeight="false" outlineLevel="0" collapsed="false">
      <c r="A5495" s="429" t="s">
        <v>1758</v>
      </c>
      <c r="B5495" s="91" t="s">
        <v>154</v>
      </c>
      <c r="C5495" s="91" t="s">
        <v>17237</v>
      </c>
      <c r="D5495" s="91" t="s">
        <v>476</v>
      </c>
      <c r="E5495" s="91" t="s">
        <v>17238</v>
      </c>
      <c r="F5495" s="91"/>
      <c r="G5495" s="91"/>
      <c r="H5495" s="91" t="s">
        <v>885</v>
      </c>
      <c r="I5495" s="91"/>
      <c r="J5495" s="91"/>
      <c r="K5495" s="91"/>
      <c r="L5495" s="91"/>
      <c r="M5495" s="91"/>
      <c r="N5495" s="91"/>
      <c r="O5495" s="426" t="s">
        <v>17239</v>
      </c>
      <c r="P5495" s="91" t="n">
        <v>1</v>
      </c>
      <c r="Q5495" s="15" t="s">
        <v>45</v>
      </c>
    </row>
    <row r="5496" customFormat="false" ht="28.35" hidden="false" customHeight="false" outlineLevel="0" collapsed="false">
      <c r="A5496" s="429" t="s">
        <v>1761</v>
      </c>
      <c r="B5496" s="91" t="s">
        <v>983</v>
      </c>
      <c r="C5496" s="91" t="s">
        <v>17240</v>
      </c>
      <c r="D5496" s="91" t="s">
        <v>476</v>
      </c>
      <c r="E5496" s="91" t="s">
        <v>17241</v>
      </c>
      <c r="F5496" s="91" t="s">
        <v>17242</v>
      </c>
      <c r="G5496" s="91"/>
      <c r="H5496" s="91"/>
      <c r="I5496" s="91"/>
      <c r="J5496" s="91"/>
      <c r="K5496" s="91"/>
      <c r="L5496" s="91"/>
      <c r="M5496" s="91"/>
      <c r="N5496" s="91"/>
      <c r="O5496" s="95" t="s">
        <v>17243</v>
      </c>
      <c r="P5496" s="91" t="n">
        <v>1</v>
      </c>
      <c r="Q5496" s="15" t="s">
        <v>45</v>
      </c>
    </row>
    <row r="5497" customFormat="false" ht="28.35" hidden="false" customHeight="false" outlineLevel="0" collapsed="false">
      <c r="A5497" s="91" t="s">
        <v>16493</v>
      </c>
      <c r="B5497" s="91" t="s">
        <v>16493</v>
      </c>
      <c r="C5497" s="91" t="s">
        <v>16493</v>
      </c>
      <c r="D5497" s="91" t="s">
        <v>16493</v>
      </c>
      <c r="E5497" s="91" t="s">
        <v>16493</v>
      </c>
      <c r="F5497" s="91" t="s">
        <v>16493</v>
      </c>
      <c r="G5497" s="91"/>
      <c r="H5497" s="91" t="n">
        <v>53897</v>
      </c>
      <c r="I5497" s="91"/>
      <c r="J5497" s="91"/>
      <c r="K5497" s="91"/>
      <c r="L5497" s="91"/>
      <c r="M5497" s="91"/>
      <c r="N5497" s="91"/>
      <c r="O5497" s="282" t="s">
        <v>16493</v>
      </c>
      <c r="P5497" s="91" t="n">
        <v>1</v>
      </c>
      <c r="Q5497" s="15" t="s">
        <v>45</v>
      </c>
    </row>
    <row r="5498" customFormat="false" ht="68.65" hidden="false" customHeight="false" outlineLevel="0" collapsed="false">
      <c r="A5498" s="429" t="s">
        <v>1761</v>
      </c>
      <c r="B5498" s="91" t="s">
        <v>15754</v>
      </c>
      <c r="C5498" s="440" t="s">
        <v>17244</v>
      </c>
      <c r="D5498" s="91" t="s">
        <v>17245</v>
      </c>
      <c r="E5498" s="91" t="s">
        <v>17246</v>
      </c>
      <c r="F5498" s="91" t="s">
        <v>17247</v>
      </c>
      <c r="H5498" s="91" t="s">
        <v>804</v>
      </c>
      <c r="I5498" s="91"/>
      <c r="J5498" s="91"/>
      <c r="K5498" s="91"/>
      <c r="L5498" s="91"/>
      <c r="M5498" s="91"/>
      <c r="N5498" s="91"/>
      <c r="O5498" s="247" t="s">
        <v>17248</v>
      </c>
      <c r="P5498" s="91" t="n">
        <v>1</v>
      </c>
      <c r="Q5498" s="15" t="s">
        <v>45</v>
      </c>
    </row>
    <row r="5499" customFormat="false" ht="44.75" hidden="false" customHeight="false" outlineLevel="0" collapsed="false">
      <c r="A5499" s="429" t="s">
        <v>1765</v>
      </c>
      <c r="B5499" s="91" t="s">
        <v>993</v>
      </c>
      <c r="C5499" s="91" t="s">
        <v>17249</v>
      </c>
      <c r="D5499" s="91" t="s">
        <v>476</v>
      </c>
      <c r="E5499" s="91" t="s">
        <v>17250</v>
      </c>
      <c r="F5499" s="91"/>
      <c r="G5499" s="91"/>
      <c r="H5499" s="91" t="s">
        <v>4392</v>
      </c>
      <c r="I5499" s="91"/>
      <c r="J5499" s="91"/>
      <c r="K5499" s="91"/>
      <c r="L5499" s="91"/>
      <c r="M5499" s="91"/>
      <c r="N5499" s="91"/>
      <c r="O5499" s="134" t="s">
        <v>17251</v>
      </c>
      <c r="P5499" s="91" t="n">
        <v>1</v>
      </c>
      <c r="Q5499" s="15" t="s">
        <v>45</v>
      </c>
    </row>
    <row r="5500" customFormat="false" ht="38.8" hidden="false" customHeight="false" outlineLevel="0" collapsed="false">
      <c r="A5500" s="429" t="s">
        <v>4300</v>
      </c>
      <c r="B5500" s="91" t="s">
        <v>2598</v>
      </c>
      <c r="C5500" s="440" t="s">
        <v>17252</v>
      </c>
      <c r="D5500" s="91" t="s">
        <v>11567</v>
      </c>
      <c r="E5500" s="91"/>
      <c r="F5500" s="91"/>
      <c r="G5500" s="91"/>
      <c r="H5500" s="91"/>
      <c r="I5500" s="91"/>
      <c r="J5500" s="91"/>
      <c r="K5500" s="91"/>
      <c r="L5500" s="91"/>
      <c r="M5500" s="91"/>
      <c r="N5500" s="91"/>
      <c r="O5500" s="869" t="s">
        <v>17253</v>
      </c>
      <c r="P5500" s="91" t="n">
        <v>1</v>
      </c>
      <c r="Q5500" s="15" t="s">
        <v>45</v>
      </c>
    </row>
    <row r="5501" customFormat="false" ht="14.9" hidden="false" customHeight="false" outlineLevel="0" collapsed="false">
      <c r="A5501" s="91" t="s">
        <v>17254</v>
      </c>
      <c r="B5501" s="91" t="s">
        <v>17254</v>
      </c>
      <c r="C5501" s="91" t="s">
        <v>17254</v>
      </c>
      <c r="D5501" s="91" t="s">
        <v>17254</v>
      </c>
      <c r="E5501" s="91" t="s">
        <v>17254</v>
      </c>
      <c r="F5501" s="91" t="s">
        <v>17254</v>
      </c>
      <c r="G5501" s="91"/>
      <c r="H5501" s="91" t="n">
        <v>4390.19</v>
      </c>
      <c r="I5501" s="91"/>
      <c r="J5501" s="91"/>
      <c r="K5501" s="91"/>
      <c r="L5501" s="91"/>
      <c r="M5501" s="91"/>
      <c r="N5501" s="91"/>
      <c r="O5501" s="282" t="s">
        <v>17254</v>
      </c>
      <c r="P5501" s="91" t="n">
        <v>1</v>
      </c>
      <c r="Q5501" s="15" t="s">
        <v>45</v>
      </c>
    </row>
    <row r="5502" customFormat="false" ht="14.9" hidden="false" customHeight="false" outlineLevel="0" collapsed="false">
      <c r="A5502" s="91" t="s">
        <v>17255</v>
      </c>
      <c r="B5502" s="91" t="s">
        <v>17255</v>
      </c>
      <c r="C5502" s="91" t="s">
        <v>17255</v>
      </c>
      <c r="D5502" s="91" t="s">
        <v>17255</v>
      </c>
      <c r="E5502" s="91" t="s">
        <v>17255</v>
      </c>
      <c r="F5502" s="91" t="s">
        <v>17255</v>
      </c>
      <c r="G5502" s="91"/>
      <c r="H5502" s="91" t="n">
        <v>23043.35</v>
      </c>
      <c r="I5502" s="91"/>
      <c r="J5502" s="91"/>
      <c r="K5502" s="91"/>
      <c r="L5502" s="91"/>
      <c r="M5502" s="91"/>
      <c r="N5502" s="91"/>
      <c r="O5502" s="282" t="s">
        <v>17255</v>
      </c>
      <c r="P5502" s="91" t="n">
        <v>1</v>
      </c>
      <c r="Q5502" s="15" t="s">
        <v>45</v>
      </c>
    </row>
    <row r="5503" customFormat="false" ht="66.4" hidden="false" customHeight="false" outlineLevel="0" collapsed="false">
      <c r="A5503" s="119" t="s">
        <v>2285</v>
      </c>
      <c r="B5503" s="91" t="s">
        <v>7424</v>
      </c>
      <c r="C5503" s="91" t="s">
        <v>15135</v>
      </c>
      <c r="D5503" s="178" t="s">
        <v>11567</v>
      </c>
      <c r="E5503" s="198" t="s">
        <v>17256</v>
      </c>
      <c r="F5503" s="91"/>
      <c r="G5503" s="91"/>
      <c r="H5503" s="91"/>
      <c r="I5503" s="91"/>
      <c r="J5503" s="91"/>
      <c r="K5503" s="91" t="s">
        <v>1011</v>
      </c>
      <c r="L5503" s="91"/>
      <c r="M5503" s="91"/>
      <c r="N5503" s="91"/>
      <c r="O5503" s="338" t="s">
        <v>17257</v>
      </c>
      <c r="P5503" s="91" t="n">
        <v>1</v>
      </c>
      <c r="Q5503" s="15" t="s">
        <v>45</v>
      </c>
    </row>
    <row r="5504" customFormat="false" ht="28.35" hidden="false" customHeight="false" outlineLevel="0" collapsed="false">
      <c r="A5504" s="91" t="s">
        <v>17258</v>
      </c>
      <c r="B5504" s="91" t="s">
        <v>17258</v>
      </c>
      <c r="C5504" s="91" t="s">
        <v>17258</v>
      </c>
      <c r="D5504" s="91" t="s">
        <v>17258</v>
      </c>
      <c r="E5504" s="91" t="s">
        <v>17258</v>
      </c>
      <c r="F5504" s="91" t="s">
        <v>17258</v>
      </c>
      <c r="G5504" s="91"/>
      <c r="H5504" s="91" t="n">
        <v>13878.9</v>
      </c>
      <c r="I5504" s="97"/>
      <c r="J5504" s="97"/>
      <c r="K5504" s="97"/>
      <c r="L5504" s="97"/>
      <c r="M5504" s="91"/>
      <c r="N5504" s="91"/>
      <c r="O5504" s="282" t="s">
        <v>17258</v>
      </c>
      <c r="P5504" s="91" t="n">
        <v>1</v>
      </c>
      <c r="Q5504" s="15" t="s">
        <v>45</v>
      </c>
    </row>
    <row r="5505" customFormat="false" ht="14.9" hidden="false" customHeight="false" outlineLevel="0" collapsed="false">
      <c r="A5505" s="91" t="s">
        <v>17259</v>
      </c>
      <c r="B5505" s="91" t="s">
        <v>17259</v>
      </c>
      <c r="C5505" s="91" t="s">
        <v>17259</v>
      </c>
      <c r="D5505" s="91" t="s">
        <v>17259</v>
      </c>
      <c r="E5505" s="91" t="s">
        <v>17259</v>
      </c>
      <c r="F5505" s="91" t="s">
        <v>17259</v>
      </c>
      <c r="G5505" s="91"/>
      <c r="H5505" s="91" t="n">
        <v>6790.85</v>
      </c>
      <c r="I5505" s="97"/>
      <c r="J5505" s="97"/>
      <c r="K5505" s="97"/>
      <c r="L5505" s="97"/>
      <c r="M5505" s="91"/>
      <c r="N5505" s="91"/>
      <c r="O5505" s="282" t="s">
        <v>17259</v>
      </c>
      <c r="P5505" s="91" t="n">
        <v>1</v>
      </c>
      <c r="Q5505" s="15" t="s">
        <v>45</v>
      </c>
    </row>
    <row r="5506" customFormat="false" ht="67.15" hidden="false" customHeight="false" outlineLevel="0" collapsed="false">
      <c r="A5506" s="429" t="s">
        <v>4309</v>
      </c>
      <c r="B5506" s="91" t="s">
        <v>78</v>
      </c>
      <c r="C5506" s="91" t="s">
        <v>17260</v>
      </c>
      <c r="D5506" s="91" t="s">
        <v>53</v>
      </c>
      <c r="E5506" s="91" t="s">
        <v>17261</v>
      </c>
      <c r="F5506" s="91" t="s">
        <v>3438</v>
      </c>
      <c r="G5506" s="91"/>
      <c r="H5506" s="91"/>
      <c r="I5506" s="91"/>
      <c r="J5506" s="91"/>
      <c r="K5506" s="91"/>
      <c r="L5506" s="91"/>
      <c r="M5506" s="91"/>
      <c r="N5506" s="91"/>
      <c r="O5506" s="426" t="s">
        <v>17262</v>
      </c>
      <c r="P5506" s="91" t="n">
        <v>1</v>
      </c>
      <c r="Q5506" s="15" t="s">
        <v>45</v>
      </c>
    </row>
    <row r="5507" customFormat="false" ht="50.7" hidden="false" customHeight="false" outlineLevel="0" collapsed="false">
      <c r="A5507" s="429" t="s">
        <v>1781</v>
      </c>
      <c r="B5507" s="91" t="s">
        <v>304</v>
      </c>
      <c r="C5507" s="91" t="s">
        <v>17263</v>
      </c>
      <c r="D5507" s="91" t="s">
        <v>476</v>
      </c>
      <c r="E5507" s="91" t="s">
        <v>17264</v>
      </c>
      <c r="F5507" s="91" t="s">
        <v>8180</v>
      </c>
      <c r="G5507" s="91"/>
      <c r="H5507" s="91"/>
      <c r="I5507" s="91"/>
      <c r="J5507" s="91"/>
      <c r="K5507" s="91"/>
      <c r="L5507" s="91"/>
      <c r="M5507" s="91"/>
      <c r="N5507" s="91"/>
      <c r="O5507" s="426" t="s">
        <v>17265</v>
      </c>
      <c r="P5507" s="91" t="n">
        <v>1</v>
      </c>
      <c r="Q5507" s="15" t="s">
        <v>45</v>
      </c>
    </row>
    <row r="5508" customFormat="false" ht="55.2" hidden="false" customHeight="false" outlineLevel="0" collapsed="false">
      <c r="A5508" s="429" t="s">
        <v>1914</v>
      </c>
      <c r="B5508" s="142" t="s">
        <v>713</v>
      </c>
      <c r="C5508" s="142" t="s">
        <v>17266</v>
      </c>
      <c r="D5508" s="91" t="s">
        <v>68</v>
      </c>
      <c r="E5508" s="142" t="s">
        <v>17267</v>
      </c>
      <c r="F5508" s="142" t="s">
        <v>5574</v>
      </c>
      <c r="G5508" s="142" t="n">
        <v>2700</v>
      </c>
      <c r="H5508" s="142"/>
      <c r="I5508" s="142"/>
      <c r="J5508" s="142"/>
      <c r="K5508" s="142"/>
      <c r="L5508" s="142"/>
      <c r="M5508" s="142" t="s">
        <v>17268</v>
      </c>
      <c r="N5508" s="940" t="n">
        <v>43463</v>
      </c>
      <c r="O5508" s="207" t="s">
        <v>3963</v>
      </c>
      <c r="P5508" s="91" t="n">
        <v>1</v>
      </c>
      <c r="Q5508" s="15" t="s">
        <v>45</v>
      </c>
    </row>
    <row r="5509" customFormat="false" ht="79.85" hidden="false" customHeight="false" outlineLevel="0" collapsed="false">
      <c r="A5509" s="3" t="s">
        <v>17111</v>
      </c>
      <c r="B5509" s="6" t="s">
        <v>17112</v>
      </c>
      <c r="C5509" s="4" t="s">
        <v>17113</v>
      </c>
      <c r="D5509" s="6" t="s">
        <v>17114</v>
      </c>
      <c r="E5509" s="103" t="s">
        <v>17115</v>
      </c>
      <c r="F5509" s="102" t="s">
        <v>10096</v>
      </c>
      <c r="G5509" s="103" t="s">
        <v>38</v>
      </c>
      <c r="H5509" s="103" t="s">
        <v>17116</v>
      </c>
      <c r="I5509" s="103"/>
      <c r="J5509" s="103"/>
      <c r="K5509" s="103" t="s">
        <v>40</v>
      </c>
      <c r="L5509" s="103"/>
      <c r="M5509" s="103" t="s">
        <v>41</v>
      </c>
      <c r="N5509" s="103" t="s">
        <v>42</v>
      </c>
      <c r="O5509" s="103" t="s">
        <v>17117</v>
      </c>
      <c r="P5509" s="91"/>
      <c r="Q5509" s="15" t="s">
        <v>45</v>
      </c>
    </row>
    <row r="5510" customFormat="false" ht="15" hidden="false" customHeight="false" outlineLevel="0" collapsed="false">
      <c r="A5510" s="60" t="n">
        <v>43462</v>
      </c>
      <c r="B5510" s="374" t="s">
        <v>394</v>
      </c>
      <c r="C5510" s="62"/>
      <c r="D5510" s="62"/>
      <c r="E5510" s="63"/>
      <c r="F5510" s="911" t="n">
        <f aca="false">G5510+H5510+K5510</f>
        <v>1373184406.36</v>
      </c>
      <c r="G5510" s="912" t="n">
        <f aca="false">SUM(G5511:G5540)</f>
        <v>539721400</v>
      </c>
      <c r="H5510" s="913" t="n">
        <f aca="false">SUM(H5511:H5540)</f>
        <v>766858206.36</v>
      </c>
      <c r="I5510" s="912"/>
      <c r="J5510" s="912"/>
      <c r="K5510" s="912" t="n">
        <f aca="false">SUM(K5511:K5539)</f>
        <v>66604800</v>
      </c>
      <c r="L5510" s="912"/>
      <c r="M5510" s="281"/>
      <c r="N5510" s="281"/>
      <c r="O5510" s="594"/>
      <c r="P5510" s="91"/>
      <c r="Q5510" s="15" t="s">
        <v>45</v>
      </c>
    </row>
    <row r="5511" customFormat="false" ht="17.35" hidden="false" customHeight="false" outlineLevel="0" collapsed="false">
      <c r="A5511" s="429" t="s">
        <v>1810</v>
      </c>
      <c r="B5511" s="91" t="s">
        <v>113</v>
      </c>
      <c r="C5511" s="91" t="s">
        <v>17269</v>
      </c>
      <c r="D5511" s="91" t="s">
        <v>53</v>
      </c>
      <c r="E5511" s="91"/>
      <c r="F5511" s="91"/>
      <c r="G5511" s="91"/>
      <c r="H5511" s="91"/>
      <c r="I5511" s="91"/>
      <c r="J5511" s="91"/>
      <c r="K5511" s="91"/>
      <c r="L5511" s="91"/>
      <c r="M5511" s="91"/>
      <c r="N5511" s="91"/>
      <c r="O5511" s="370" t="s">
        <v>17270</v>
      </c>
      <c r="P5511" s="91" t="n">
        <v>1</v>
      </c>
      <c r="Q5511" s="15" t="s">
        <v>45</v>
      </c>
    </row>
    <row r="5512" customFormat="false" ht="28.35" hidden="false" customHeight="false" outlineLevel="0" collapsed="false">
      <c r="A5512" s="91" t="s">
        <v>17271</v>
      </c>
      <c r="B5512" s="91" t="s">
        <v>17271</v>
      </c>
      <c r="C5512" s="91" t="s">
        <v>17271</v>
      </c>
      <c r="D5512" s="91" t="s">
        <v>17271</v>
      </c>
      <c r="E5512" s="91" t="s">
        <v>17271</v>
      </c>
      <c r="F5512" s="91" t="s">
        <v>17271</v>
      </c>
      <c r="G5512" s="91"/>
      <c r="H5512" s="91" t="n">
        <v>5327.07</v>
      </c>
      <c r="I5512" s="91"/>
      <c r="J5512" s="91"/>
      <c r="K5512" s="91"/>
      <c r="L5512" s="91"/>
      <c r="M5512" s="91"/>
      <c r="N5512" s="91"/>
      <c r="O5512" s="282" t="s">
        <v>17271</v>
      </c>
      <c r="P5512" s="91" t="n">
        <v>1</v>
      </c>
      <c r="Q5512" s="15" t="s">
        <v>45</v>
      </c>
    </row>
    <row r="5513" customFormat="false" ht="108.95" hidden="false" customHeight="false" outlineLevel="0" collapsed="false">
      <c r="A5513" s="429" t="s">
        <v>1814</v>
      </c>
      <c r="B5513" s="91" t="s">
        <v>556</v>
      </c>
      <c r="C5513" s="91" t="s">
        <v>17272</v>
      </c>
      <c r="D5513" s="91" t="s">
        <v>53</v>
      </c>
      <c r="E5513" s="91" t="s">
        <v>17273</v>
      </c>
      <c r="F5513" s="91" t="s">
        <v>5574</v>
      </c>
      <c r="G5513" s="91" t="n">
        <v>4600</v>
      </c>
      <c r="H5513" s="91"/>
      <c r="I5513" s="91"/>
      <c r="J5513" s="91"/>
      <c r="K5513" s="91"/>
      <c r="L5513" s="91"/>
      <c r="M5513" s="91" t="s">
        <v>17274</v>
      </c>
      <c r="N5513" s="242" t="n">
        <v>43464</v>
      </c>
      <c r="O5513" s="207" t="s">
        <v>3963</v>
      </c>
      <c r="P5513" s="91" t="n">
        <v>1</v>
      </c>
      <c r="Q5513" s="15" t="s">
        <v>45</v>
      </c>
    </row>
    <row r="5514" customFormat="false" ht="99.95" hidden="false" customHeight="false" outlineLevel="0" collapsed="false">
      <c r="A5514" s="429" t="s">
        <v>1819</v>
      </c>
      <c r="B5514" s="91" t="s">
        <v>1505</v>
      </c>
      <c r="C5514" s="91" t="s">
        <v>17275</v>
      </c>
      <c r="D5514" s="91" t="s">
        <v>68</v>
      </c>
      <c r="E5514" s="91" t="s">
        <v>17276</v>
      </c>
      <c r="F5514" s="91" t="s">
        <v>17276</v>
      </c>
      <c r="G5514" s="91"/>
      <c r="H5514" s="91"/>
      <c r="I5514" s="91"/>
      <c r="J5514" s="91"/>
      <c r="K5514" s="91"/>
      <c r="L5514" s="91"/>
      <c r="M5514" s="91"/>
      <c r="N5514" s="91"/>
      <c r="O5514" s="460" t="s">
        <v>17277</v>
      </c>
      <c r="P5514" s="91" t="n">
        <v>1</v>
      </c>
      <c r="Q5514" s="15" t="s">
        <v>45</v>
      </c>
    </row>
    <row r="5515" customFormat="false" ht="95.5" hidden="false" customHeight="false" outlineLevel="0" collapsed="false">
      <c r="A5515" s="429" t="s">
        <v>1673</v>
      </c>
      <c r="B5515" s="91" t="s">
        <v>4757</v>
      </c>
      <c r="C5515" s="91" t="s">
        <v>17278</v>
      </c>
      <c r="D5515" s="91" t="s">
        <v>11567</v>
      </c>
      <c r="E5515" s="91" t="s">
        <v>17279</v>
      </c>
      <c r="F5515" s="91" t="s">
        <v>17280</v>
      </c>
      <c r="G5515" s="91"/>
      <c r="H5515" s="91"/>
      <c r="I5515" s="91"/>
      <c r="J5515" s="91"/>
      <c r="K5515" s="91"/>
      <c r="L5515" s="91"/>
      <c r="M5515" s="91"/>
      <c r="N5515" s="91"/>
      <c r="O5515" s="297" t="s">
        <v>17281</v>
      </c>
      <c r="P5515" s="91" t="n">
        <v>1</v>
      </c>
      <c r="Q5515" s="15" t="s">
        <v>45</v>
      </c>
    </row>
    <row r="5516" customFormat="false" ht="14.9" hidden="false" customHeight="false" outlineLevel="0" collapsed="false">
      <c r="A5516" s="91" t="s">
        <v>17282</v>
      </c>
      <c r="B5516" s="91" t="s">
        <v>17282</v>
      </c>
      <c r="C5516" s="91" t="s">
        <v>17282</v>
      </c>
      <c r="D5516" s="91" t="s">
        <v>17282</v>
      </c>
      <c r="E5516" s="91" t="s">
        <v>17282</v>
      </c>
      <c r="F5516" s="91" t="s">
        <v>17282</v>
      </c>
      <c r="G5516" s="91"/>
      <c r="H5516" s="91" t="n">
        <v>23340.24</v>
      </c>
      <c r="I5516" s="91"/>
      <c r="J5516" s="91"/>
      <c r="K5516" s="91"/>
      <c r="L5516" s="91"/>
      <c r="M5516" s="91"/>
      <c r="N5516" s="91"/>
      <c r="O5516" s="282" t="s">
        <v>17282</v>
      </c>
      <c r="P5516" s="91" t="n">
        <v>1</v>
      </c>
      <c r="Q5516" s="15" t="s">
        <v>45</v>
      </c>
    </row>
    <row r="5517" customFormat="false" ht="38.8" hidden="false" customHeight="false" outlineLevel="0" collapsed="false">
      <c r="A5517" s="429" t="s">
        <v>1678</v>
      </c>
      <c r="B5517" s="99" t="n">
        <v>43232</v>
      </c>
      <c r="C5517" s="91" t="s">
        <v>17283</v>
      </c>
      <c r="D5517" s="91" t="s">
        <v>11567</v>
      </c>
      <c r="E5517" s="91" t="s">
        <v>17284</v>
      </c>
      <c r="F5517" s="91" t="s">
        <v>5871</v>
      </c>
      <c r="G5517" s="91"/>
      <c r="H5517" s="91"/>
      <c r="I5517" s="91"/>
      <c r="J5517" s="91"/>
      <c r="K5517" s="91"/>
      <c r="L5517" s="91"/>
      <c r="M5517" s="91"/>
      <c r="N5517" s="91"/>
      <c r="O5517" s="649" t="s">
        <v>17285</v>
      </c>
      <c r="P5517" s="91" t="n">
        <v>1</v>
      </c>
      <c r="Q5517" s="15" t="s">
        <v>45</v>
      </c>
    </row>
    <row r="5518" customFormat="false" ht="99.95" hidden="false" customHeight="false" outlineLevel="0" collapsed="false">
      <c r="A5518" s="429" t="s">
        <v>1732</v>
      </c>
      <c r="B5518" s="91" t="s">
        <v>12878</v>
      </c>
      <c r="C5518" s="451" t="s">
        <v>17286</v>
      </c>
      <c r="D5518" s="91" t="s">
        <v>476</v>
      </c>
      <c r="E5518" s="91" t="s">
        <v>17287</v>
      </c>
      <c r="F5518" s="91" t="s">
        <v>17287</v>
      </c>
      <c r="G5518" s="91"/>
      <c r="H5518" s="91"/>
      <c r="I5518" s="91"/>
      <c r="J5518" s="91"/>
      <c r="K5518" s="91"/>
      <c r="L5518" s="91"/>
      <c r="M5518" s="91"/>
      <c r="N5518" s="91"/>
      <c r="O5518" s="460" t="s">
        <v>17288</v>
      </c>
      <c r="P5518" s="797" t="s">
        <v>14505</v>
      </c>
      <c r="Q5518" s="15" t="s">
        <v>45</v>
      </c>
    </row>
    <row r="5519" customFormat="false" ht="29.85" hidden="false" customHeight="false" outlineLevel="0" collapsed="false">
      <c r="A5519" s="91" t="s">
        <v>17289</v>
      </c>
      <c r="B5519" s="91" t="s">
        <v>17289</v>
      </c>
      <c r="C5519" s="91" t="s">
        <v>17289</v>
      </c>
      <c r="D5519" s="91" t="s">
        <v>476</v>
      </c>
      <c r="E5519" s="91" t="s">
        <v>17289</v>
      </c>
      <c r="F5519" s="91" t="s">
        <v>17289</v>
      </c>
      <c r="G5519" s="91"/>
      <c r="H5519" s="91" t="n">
        <v>22122.53</v>
      </c>
      <c r="I5519" s="91"/>
      <c r="J5519" s="91"/>
      <c r="K5519" s="91"/>
      <c r="L5519" s="91"/>
      <c r="M5519" s="91"/>
      <c r="N5519" s="91"/>
      <c r="O5519" s="336" t="s">
        <v>17290</v>
      </c>
      <c r="P5519" s="91" t="n">
        <v>1</v>
      </c>
      <c r="Q5519" s="15" t="s">
        <v>45</v>
      </c>
    </row>
    <row r="5520" customFormat="false" ht="39.55" hidden="false" customHeight="false" outlineLevel="0" collapsed="false">
      <c r="A5520" s="113" t="s">
        <v>17291</v>
      </c>
      <c r="B5520" s="113" t="s">
        <v>17291</v>
      </c>
      <c r="C5520" s="113" t="s">
        <v>17291</v>
      </c>
      <c r="D5520" s="91" t="s">
        <v>476</v>
      </c>
      <c r="E5520" s="91" t="s">
        <v>17292</v>
      </c>
      <c r="F5520" s="91" t="s">
        <v>2910</v>
      </c>
      <c r="G5520" s="91" t="n">
        <v>3500</v>
      </c>
      <c r="H5520" s="91"/>
      <c r="I5520" s="91"/>
      <c r="J5520" s="91"/>
      <c r="K5520" s="91"/>
      <c r="L5520" s="91"/>
      <c r="M5520" s="91" t="s">
        <v>17293</v>
      </c>
      <c r="N5520" s="242" t="n">
        <v>43464</v>
      </c>
      <c r="O5520" s="207" t="s">
        <v>3963</v>
      </c>
      <c r="P5520" s="91" t="n">
        <v>1</v>
      </c>
      <c r="Q5520" s="15" t="s">
        <v>45</v>
      </c>
    </row>
    <row r="5521" customFormat="false" ht="82.05" hidden="false" customHeight="false" outlineLevel="0" collapsed="false">
      <c r="A5521" s="429" t="s">
        <v>1833</v>
      </c>
      <c r="B5521" s="91" t="s">
        <v>404</v>
      </c>
      <c r="C5521" s="91" t="s">
        <v>17294</v>
      </c>
      <c r="D5521" s="91" t="s">
        <v>53</v>
      </c>
      <c r="E5521" s="91" t="s">
        <v>17295</v>
      </c>
      <c r="F5521" s="91" t="s">
        <v>15210</v>
      </c>
      <c r="G5521" s="91" t="n">
        <v>4400</v>
      </c>
      <c r="H5521" s="91"/>
      <c r="I5521" s="91"/>
      <c r="J5521" s="91"/>
      <c r="K5521" s="91"/>
      <c r="L5521" s="91"/>
      <c r="M5521" s="91" t="s">
        <v>17151</v>
      </c>
      <c r="N5521" s="99" t="n">
        <v>43469</v>
      </c>
      <c r="O5521" s="207" t="s">
        <v>3963</v>
      </c>
      <c r="P5521" s="91" t="n">
        <v>1</v>
      </c>
      <c r="Q5521" s="15" t="s">
        <v>45</v>
      </c>
    </row>
    <row r="5522" customFormat="false" ht="28.35" hidden="false" customHeight="false" outlineLevel="0" collapsed="false">
      <c r="A5522" s="91" t="s">
        <v>17296</v>
      </c>
      <c r="B5522" s="91" t="s">
        <v>17296</v>
      </c>
      <c r="C5522" s="91" t="s">
        <v>17296</v>
      </c>
      <c r="D5522" s="91" t="s">
        <v>17296</v>
      </c>
      <c r="E5522" s="91" t="s">
        <v>17296</v>
      </c>
      <c r="F5522" s="91" t="s">
        <v>17296</v>
      </c>
      <c r="G5522" s="91"/>
      <c r="H5522" s="91" t="n">
        <v>9800</v>
      </c>
      <c r="I5522" s="91"/>
      <c r="J5522" s="91"/>
      <c r="K5522" s="91"/>
      <c r="L5522" s="91"/>
      <c r="M5522" s="91"/>
      <c r="N5522" s="91"/>
      <c r="O5522" s="282" t="s">
        <v>17296</v>
      </c>
      <c r="P5522" s="91" t="n">
        <v>1</v>
      </c>
      <c r="Q5522" s="15" t="s">
        <v>45</v>
      </c>
    </row>
    <row r="5523" customFormat="false" ht="66.4" hidden="false" customHeight="false" outlineLevel="0" collapsed="false">
      <c r="A5523" s="429" t="s">
        <v>1839</v>
      </c>
      <c r="B5523" s="91" t="s">
        <v>9031</v>
      </c>
      <c r="C5523" s="204" t="s">
        <v>17297</v>
      </c>
      <c r="D5523" s="91" t="s">
        <v>11567</v>
      </c>
      <c r="E5523" s="91" t="s">
        <v>17298</v>
      </c>
      <c r="F5523" s="91" t="s">
        <v>11868</v>
      </c>
      <c r="G5523" s="91" t="n">
        <v>3700</v>
      </c>
      <c r="H5523" s="91"/>
      <c r="I5523" s="91"/>
      <c r="J5523" s="91"/>
      <c r="K5523" s="91"/>
      <c r="L5523" s="91"/>
      <c r="M5523" s="19" t="s">
        <v>17299</v>
      </c>
      <c r="N5523" s="242" t="n">
        <v>43464</v>
      </c>
      <c r="O5523" s="207" t="s">
        <v>17300</v>
      </c>
      <c r="P5523" s="91" t="n">
        <v>1</v>
      </c>
      <c r="Q5523" s="15" t="s">
        <v>45</v>
      </c>
    </row>
    <row r="5524" customFormat="false" ht="82.05" hidden="false" customHeight="false" outlineLevel="0" collapsed="false">
      <c r="A5524" s="429" t="s">
        <v>1746</v>
      </c>
      <c r="B5524" s="91" t="s">
        <v>1655</v>
      </c>
      <c r="C5524" s="451" t="s">
        <v>17301</v>
      </c>
      <c r="D5524" s="91" t="s">
        <v>53</v>
      </c>
      <c r="E5524" s="91" t="s">
        <v>17302</v>
      </c>
      <c r="F5524" s="91" t="s">
        <v>17303</v>
      </c>
      <c r="G5524" s="91" t="s">
        <v>139</v>
      </c>
      <c r="H5524" s="91"/>
      <c r="I5524" s="91"/>
      <c r="J5524" s="91"/>
      <c r="K5524" s="91"/>
      <c r="L5524" s="91"/>
      <c r="M5524" s="91"/>
      <c r="N5524" s="91"/>
      <c r="O5524" s="905" t="s">
        <v>17304</v>
      </c>
      <c r="P5524" s="797" t="s">
        <v>14505</v>
      </c>
      <c r="Q5524" s="15" t="s">
        <v>45</v>
      </c>
    </row>
    <row r="5525" customFormat="false" ht="57.45" hidden="false" customHeight="false" outlineLevel="0" collapsed="false">
      <c r="A5525" s="429" t="s">
        <v>1696</v>
      </c>
      <c r="B5525" s="91" t="s">
        <v>299</v>
      </c>
      <c r="C5525" s="91" t="s">
        <v>17305</v>
      </c>
      <c r="D5525" s="91" t="s">
        <v>53</v>
      </c>
      <c r="E5525" s="91" t="s">
        <v>17306</v>
      </c>
      <c r="F5525" s="91" t="s">
        <v>7108</v>
      </c>
      <c r="G5525" s="91"/>
      <c r="H5525" s="91"/>
      <c r="I5525" s="91"/>
      <c r="J5525" s="91"/>
      <c r="K5525" s="91"/>
      <c r="L5525" s="91"/>
      <c r="M5525" s="91"/>
      <c r="N5525" s="91"/>
      <c r="O5525" s="649" t="s">
        <v>17307</v>
      </c>
      <c r="P5525" s="91" t="n">
        <v>1</v>
      </c>
      <c r="Q5525" s="15" t="s">
        <v>45</v>
      </c>
    </row>
    <row r="5526" customFormat="false" ht="79.85" hidden="false" customHeight="false" outlineLevel="0" collapsed="false">
      <c r="A5526" s="3" t="s">
        <v>17111</v>
      </c>
      <c r="B5526" s="6" t="s">
        <v>17112</v>
      </c>
      <c r="C5526" s="4" t="s">
        <v>17113</v>
      </c>
      <c r="D5526" s="6" t="s">
        <v>17114</v>
      </c>
      <c r="E5526" s="103" t="s">
        <v>17115</v>
      </c>
      <c r="F5526" s="102" t="s">
        <v>10096</v>
      </c>
      <c r="G5526" s="103" t="s">
        <v>38</v>
      </c>
      <c r="H5526" s="103" t="s">
        <v>17116</v>
      </c>
      <c r="I5526" s="103"/>
      <c r="J5526" s="103"/>
      <c r="K5526" s="103" t="s">
        <v>40</v>
      </c>
      <c r="L5526" s="103"/>
      <c r="M5526" s="103" t="s">
        <v>41</v>
      </c>
      <c r="N5526" s="103" t="s">
        <v>42</v>
      </c>
      <c r="O5526" s="103" t="s">
        <v>17117</v>
      </c>
      <c r="P5526" s="91"/>
      <c r="Q5526" s="15" t="s">
        <v>45</v>
      </c>
    </row>
    <row r="5527" customFormat="false" ht="15" hidden="false" customHeight="false" outlineLevel="0" collapsed="false">
      <c r="A5527" s="60" t="n">
        <v>43463</v>
      </c>
      <c r="B5527" s="374" t="s">
        <v>403</v>
      </c>
      <c r="C5527" s="62"/>
      <c r="D5527" s="62"/>
      <c r="E5527" s="63"/>
      <c r="F5527" s="911" t="n">
        <f aca="false">G5527+H5527+K5527</f>
        <v>781708357.13</v>
      </c>
      <c r="G5527" s="912" t="n">
        <f aca="false">SUM(G5528:G5557)</f>
        <v>307259350</v>
      </c>
      <c r="H5527" s="913" t="n">
        <f aca="false">SUM(H5528:H5557)</f>
        <v>436529007.13</v>
      </c>
      <c r="I5527" s="912"/>
      <c r="J5527" s="912"/>
      <c r="K5527" s="912" t="n">
        <f aca="false">SUM(K5528:K5556)</f>
        <v>37920000</v>
      </c>
      <c r="L5527" s="912"/>
      <c r="M5527" s="281"/>
      <c r="N5527" s="281"/>
      <c r="O5527" s="594"/>
      <c r="P5527" s="91"/>
      <c r="Q5527" s="15" t="s">
        <v>45</v>
      </c>
    </row>
    <row r="5528" customFormat="false" ht="28.35" hidden="false" customHeight="false" outlineLevel="0" collapsed="false">
      <c r="A5528" s="91" t="s">
        <v>17308</v>
      </c>
      <c r="B5528" s="91" t="s">
        <v>17308</v>
      </c>
      <c r="C5528" s="91" t="s">
        <v>17308</v>
      </c>
      <c r="D5528" s="91" t="s">
        <v>17308</v>
      </c>
      <c r="E5528" s="91" t="s">
        <v>17308</v>
      </c>
      <c r="F5528" s="91" t="s">
        <v>17308</v>
      </c>
      <c r="G5528" s="91"/>
      <c r="H5528" s="91" t="n">
        <v>4284</v>
      </c>
      <c r="I5528" s="91"/>
      <c r="J5528" s="91"/>
      <c r="K5528" s="91"/>
      <c r="L5528" s="91"/>
      <c r="M5528" s="91"/>
      <c r="N5528" s="91"/>
      <c r="O5528" s="282" t="s">
        <v>17308</v>
      </c>
      <c r="P5528" s="91" t="n">
        <v>1</v>
      </c>
      <c r="Q5528" s="15" t="s">
        <v>45</v>
      </c>
    </row>
    <row r="5529" customFormat="false" ht="14.9" hidden="false" customHeight="false" outlineLevel="0" collapsed="false">
      <c r="A5529" s="91" t="s">
        <v>14356</v>
      </c>
      <c r="B5529" s="91" t="s">
        <v>14356</v>
      </c>
      <c r="C5529" s="91" t="s">
        <v>14356</v>
      </c>
      <c r="D5529" s="91" t="s">
        <v>14356</v>
      </c>
      <c r="E5529" s="91" t="s">
        <v>14356</v>
      </c>
      <c r="F5529" s="91" t="s">
        <v>14356</v>
      </c>
      <c r="G5529" s="91"/>
      <c r="H5529" s="91" t="n">
        <v>9692.45</v>
      </c>
      <c r="I5529" s="91"/>
      <c r="J5529" s="91"/>
      <c r="K5529" s="91"/>
      <c r="L5529" s="91"/>
      <c r="M5529" s="91"/>
      <c r="N5529" s="91"/>
      <c r="O5529" s="282" t="s">
        <v>14356</v>
      </c>
      <c r="P5529" s="91" t="n">
        <v>1</v>
      </c>
      <c r="Q5529" s="15" t="s">
        <v>45</v>
      </c>
    </row>
    <row r="5530" customFormat="false" ht="14.9" hidden="false" customHeight="false" outlineLevel="0" collapsed="false">
      <c r="A5530" s="91" t="s">
        <v>17309</v>
      </c>
      <c r="B5530" s="91" t="s">
        <v>17309</v>
      </c>
      <c r="C5530" s="91" t="s">
        <v>17309</v>
      </c>
      <c r="D5530" s="91" t="s">
        <v>17309</v>
      </c>
      <c r="E5530" s="91" t="s">
        <v>17309</v>
      </c>
      <c r="F5530" s="91" t="s">
        <v>17309</v>
      </c>
      <c r="G5530" s="91"/>
      <c r="H5530" s="91" t="n">
        <v>111000</v>
      </c>
      <c r="I5530" s="91"/>
      <c r="J5530" s="91"/>
      <c r="K5530" s="91"/>
      <c r="L5530" s="91"/>
      <c r="M5530" s="91"/>
      <c r="N5530" s="91"/>
      <c r="O5530" s="282" t="s">
        <v>17309</v>
      </c>
      <c r="P5530" s="91" t="n">
        <v>1</v>
      </c>
      <c r="Q5530" s="15" t="s">
        <v>45</v>
      </c>
    </row>
    <row r="5531" customFormat="false" ht="14.9" hidden="false" customHeight="false" outlineLevel="0" collapsed="false">
      <c r="A5531" s="204" t="s">
        <v>17310</v>
      </c>
      <c r="B5531" s="204" t="s">
        <v>17310</v>
      </c>
      <c r="C5531" s="204" t="s">
        <v>17310</v>
      </c>
      <c r="D5531" s="204" t="s">
        <v>17310</v>
      </c>
      <c r="E5531" s="204" t="s">
        <v>17310</v>
      </c>
      <c r="F5531" s="204" t="s">
        <v>17310</v>
      </c>
      <c r="G5531" s="91"/>
      <c r="H5531" s="941" t="n">
        <v>81983.6</v>
      </c>
      <c r="I5531" s="91"/>
      <c r="J5531" s="91"/>
      <c r="K5531" s="91"/>
      <c r="L5531" s="91"/>
      <c r="M5531" s="91"/>
      <c r="N5531" s="91"/>
      <c r="O5531" s="282" t="s">
        <v>17310</v>
      </c>
      <c r="P5531" s="91"/>
      <c r="Q5531" s="15" t="s">
        <v>45</v>
      </c>
    </row>
    <row r="5532" customFormat="false" ht="14.9" hidden="false" customHeight="false" outlineLevel="0" collapsed="false">
      <c r="A5532" s="429" t="s">
        <v>1810</v>
      </c>
      <c r="B5532" s="91" t="s">
        <v>11010</v>
      </c>
      <c r="C5532" s="440" t="s">
        <v>17311</v>
      </c>
      <c r="D5532" s="91" t="s">
        <v>8766</v>
      </c>
      <c r="E5532" s="91"/>
      <c r="F5532" s="91"/>
      <c r="G5532" s="91"/>
      <c r="H5532" s="91"/>
      <c r="I5532" s="91"/>
      <c r="J5532" s="91"/>
      <c r="K5532" s="91"/>
      <c r="L5532" s="91"/>
      <c r="M5532" s="91"/>
      <c r="N5532" s="91"/>
      <c r="O5532" s="95" t="s">
        <v>17312</v>
      </c>
      <c r="P5532" s="91"/>
      <c r="Q5532" s="15" t="s">
        <v>45</v>
      </c>
    </row>
    <row r="5533" customFormat="false" ht="79.85" hidden="false" customHeight="false" outlineLevel="0" collapsed="false">
      <c r="A5533" s="3" t="s">
        <v>17111</v>
      </c>
      <c r="B5533" s="6" t="s">
        <v>17112</v>
      </c>
      <c r="C5533" s="4" t="s">
        <v>17113</v>
      </c>
      <c r="D5533" s="6" t="s">
        <v>17114</v>
      </c>
      <c r="E5533" s="103" t="s">
        <v>17115</v>
      </c>
      <c r="F5533" s="102" t="s">
        <v>10096</v>
      </c>
      <c r="G5533" s="103" t="s">
        <v>38</v>
      </c>
      <c r="H5533" s="103" t="s">
        <v>17116</v>
      </c>
      <c r="I5533" s="103"/>
      <c r="J5533" s="103"/>
      <c r="K5533" s="103" t="s">
        <v>40</v>
      </c>
      <c r="L5533" s="103"/>
      <c r="M5533" s="103" t="s">
        <v>41</v>
      </c>
      <c r="N5533" s="103" t="s">
        <v>42</v>
      </c>
      <c r="O5533" s="103" t="s">
        <v>17117</v>
      </c>
      <c r="P5533" s="91"/>
      <c r="Q5533" s="15" t="s">
        <v>45</v>
      </c>
    </row>
    <row r="5534" customFormat="false" ht="15" hidden="false" customHeight="false" outlineLevel="0" collapsed="false">
      <c r="A5534" s="60" t="n">
        <v>43465</v>
      </c>
      <c r="B5534" s="374" t="s">
        <v>422</v>
      </c>
      <c r="C5534" s="62"/>
      <c r="D5534" s="62"/>
      <c r="E5534" s="63"/>
      <c r="F5534" s="911" t="n">
        <f aca="false">G5534+H5534+K5534</f>
        <v>394118449.56</v>
      </c>
      <c r="G5534" s="912" t="n">
        <f aca="false">SUM(G5535:G5564)</f>
        <v>154954150</v>
      </c>
      <c r="H5534" s="913" t="n">
        <f aca="false">SUM(H5535:H5564)</f>
        <v>220041099.56</v>
      </c>
      <c r="I5534" s="912"/>
      <c r="J5534" s="912"/>
      <c r="K5534" s="912" t="n">
        <f aca="false">SUM(K5535:K5563)</f>
        <v>19123200</v>
      </c>
      <c r="L5534" s="912"/>
      <c r="M5534" s="281"/>
      <c r="N5534" s="281"/>
      <c r="O5534" s="594"/>
      <c r="P5534" s="91"/>
      <c r="Q5534" s="15" t="s">
        <v>45</v>
      </c>
    </row>
    <row r="5535" customFormat="false" ht="23.1" hidden="false" customHeight="false" outlineLevel="0" collapsed="false">
      <c r="A5535" s="429" t="s">
        <v>1810</v>
      </c>
      <c r="B5535" s="91" t="s">
        <v>556</v>
      </c>
      <c r="C5535" s="24" t="s">
        <v>17313</v>
      </c>
      <c r="D5535" s="91" t="s">
        <v>8766</v>
      </c>
      <c r="E5535" s="24" t="s">
        <v>17314</v>
      </c>
      <c r="F5535" s="91" t="s">
        <v>12529</v>
      </c>
      <c r="G5535" s="91" t="n">
        <v>3600</v>
      </c>
      <c r="H5535" s="91"/>
      <c r="I5535" s="91"/>
      <c r="J5535" s="91"/>
      <c r="K5535" s="91"/>
      <c r="L5535" s="91"/>
      <c r="M5535" s="91" t="s">
        <v>17315</v>
      </c>
      <c r="N5535" s="99" t="n">
        <v>43105</v>
      </c>
      <c r="O5535" s="207" t="s">
        <v>3963</v>
      </c>
      <c r="P5535" s="91" t="n">
        <v>1</v>
      </c>
      <c r="Q5535" s="15" t="s">
        <v>45</v>
      </c>
    </row>
    <row r="5536" customFormat="false" ht="79.85" hidden="false" customHeight="false" outlineLevel="0" collapsed="false">
      <c r="A5536" s="3" t="s">
        <v>17111</v>
      </c>
      <c r="B5536" s="6" t="s">
        <v>17112</v>
      </c>
      <c r="C5536" s="4" t="s">
        <v>17113</v>
      </c>
      <c r="D5536" s="6" t="s">
        <v>17114</v>
      </c>
      <c r="E5536" s="103" t="s">
        <v>17115</v>
      </c>
      <c r="F5536" s="102" t="s">
        <v>10096</v>
      </c>
      <c r="G5536" s="103" t="s">
        <v>38</v>
      </c>
      <c r="H5536" s="103" t="s">
        <v>17116</v>
      </c>
      <c r="I5536" s="103"/>
      <c r="J5536" s="103"/>
      <c r="K5536" s="103" t="s">
        <v>40</v>
      </c>
      <c r="L5536" s="103"/>
      <c r="M5536" s="103" t="s">
        <v>41</v>
      </c>
      <c r="N5536" s="103" t="s">
        <v>42</v>
      </c>
      <c r="O5536" s="103" t="s">
        <v>17117</v>
      </c>
      <c r="P5536" s="91"/>
      <c r="Q5536" s="15" t="s">
        <v>45</v>
      </c>
    </row>
    <row r="5537" customFormat="false" ht="15" hidden="false" customHeight="false" outlineLevel="0" collapsed="false">
      <c r="A5537" s="60" t="n">
        <v>43467</v>
      </c>
      <c r="B5537" s="374" t="s">
        <v>311</v>
      </c>
      <c r="C5537" s="62"/>
      <c r="D5537" s="62"/>
      <c r="E5537" s="63"/>
      <c r="F5537" s="911" t="n">
        <f aca="false">G5537+H5537+K5537</f>
        <v>197058949.78</v>
      </c>
      <c r="G5537" s="912" t="n">
        <f aca="false">SUM(G5538:G5567)</f>
        <v>77476800</v>
      </c>
      <c r="H5537" s="913" t="n">
        <f aca="false">SUM(H5538:H5567)</f>
        <v>110020549.78</v>
      </c>
      <c r="I5537" s="912"/>
      <c r="J5537" s="912"/>
      <c r="K5537" s="912" t="n">
        <f aca="false">SUM(K5538:K5566)</f>
        <v>9561600</v>
      </c>
      <c r="L5537" s="912"/>
      <c r="M5537" s="281"/>
      <c r="N5537" s="281"/>
      <c r="O5537" s="594"/>
      <c r="P5537" s="91"/>
      <c r="Q5537" s="15" t="s">
        <v>45</v>
      </c>
    </row>
    <row r="5538" customFormat="false" ht="23.1" hidden="false" customHeight="false" outlineLevel="0" collapsed="false">
      <c r="A5538" s="429" t="s">
        <v>1810</v>
      </c>
      <c r="B5538" s="91" t="s">
        <v>776</v>
      </c>
      <c r="C5538" s="30" t="s">
        <v>17316</v>
      </c>
      <c r="D5538" s="91" t="s">
        <v>8766</v>
      </c>
      <c r="E5538" s="30" t="s">
        <v>17317</v>
      </c>
      <c r="F5538" s="91" t="s">
        <v>17318</v>
      </c>
      <c r="G5538" s="91" t="n">
        <v>4100</v>
      </c>
      <c r="H5538" s="91"/>
      <c r="I5538" s="91"/>
      <c r="J5538" s="91"/>
      <c r="K5538" s="91"/>
      <c r="L5538" s="91"/>
      <c r="M5538" s="91" t="s">
        <v>17319</v>
      </c>
      <c r="N5538" s="99" t="n">
        <v>43105</v>
      </c>
      <c r="O5538" s="207" t="s">
        <v>3963</v>
      </c>
      <c r="P5538" s="91" t="n">
        <v>1</v>
      </c>
      <c r="Q5538" s="15" t="s">
        <v>45</v>
      </c>
    </row>
    <row r="5539" customFormat="false" ht="23.1" hidden="false" customHeight="false" outlineLevel="0" collapsed="false">
      <c r="A5539" s="429" t="s">
        <v>1814</v>
      </c>
      <c r="B5539" s="91" t="s">
        <v>154</v>
      </c>
      <c r="C5539" s="30" t="s">
        <v>17320</v>
      </c>
      <c r="D5539" s="91" t="s">
        <v>8766</v>
      </c>
      <c r="E5539" s="30" t="s">
        <v>17321</v>
      </c>
      <c r="F5539" s="91" t="s">
        <v>17322</v>
      </c>
      <c r="G5539" s="91" t="n">
        <v>3600</v>
      </c>
      <c r="H5539" s="91"/>
      <c r="I5539" s="91"/>
      <c r="J5539" s="91"/>
      <c r="K5539" s="91"/>
      <c r="L5539" s="91"/>
      <c r="M5539" s="91" t="s">
        <v>17323</v>
      </c>
      <c r="N5539" s="99" t="n">
        <v>43105</v>
      </c>
      <c r="O5539" s="207" t="s">
        <v>3963</v>
      </c>
      <c r="P5539" s="91" t="n">
        <v>1</v>
      </c>
      <c r="Q5539" s="15" t="s">
        <v>45</v>
      </c>
    </row>
    <row r="5540" customFormat="false" ht="23.1" hidden="false" customHeight="false" outlineLevel="0" collapsed="false">
      <c r="A5540" s="429" t="s">
        <v>1819</v>
      </c>
      <c r="B5540" s="91" t="s">
        <v>918</v>
      </c>
      <c r="C5540" s="481" t="s">
        <v>17324</v>
      </c>
      <c r="D5540" s="91" t="s">
        <v>8766</v>
      </c>
      <c r="E5540" s="24" t="s">
        <v>17325</v>
      </c>
      <c r="F5540" s="91" t="s">
        <v>17326</v>
      </c>
      <c r="G5540" s="91" t="n">
        <v>3600</v>
      </c>
      <c r="H5540" s="91"/>
      <c r="I5540" s="91"/>
      <c r="J5540" s="91"/>
      <c r="K5540" s="91"/>
      <c r="L5540" s="91"/>
      <c r="M5540" s="91" t="s">
        <v>17327</v>
      </c>
      <c r="N5540" s="99" t="n">
        <v>43469</v>
      </c>
      <c r="O5540" s="207" t="s">
        <v>3963</v>
      </c>
      <c r="P5540" s="91" t="n">
        <v>1</v>
      </c>
      <c r="Q5540" s="15" t="s">
        <v>45</v>
      </c>
    </row>
    <row r="5541" customFormat="false" ht="14.9" hidden="false" customHeight="false" outlineLevel="0" collapsed="false">
      <c r="A5541" s="429" t="s">
        <v>1673</v>
      </c>
      <c r="B5541" s="91" t="s">
        <v>16138</v>
      </c>
      <c r="C5541" s="451" t="s">
        <v>17328</v>
      </c>
      <c r="D5541" s="91" t="s">
        <v>8766</v>
      </c>
      <c r="E5541" s="91"/>
      <c r="F5541" s="91" t="s">
        <v>102</v>
      </c>
      <c r="G5541" s="91"/>
      <c r="H5541" s="91"/>
      <c r="I5541" s="91"/>
      <c r="J5541" s="91"/>
      <c r="K5541" s="91"/>
      <c r="L5541" s="91"/>
      <c r="M5541" s="91"/>
      <c r="N5541" s="91"/>
      <c r="O5541" s="91" t="s">
        <v>17329</v>
      </c>
      <c r="P5541" s="91"/>
      <c r="Q5541" s="15" t="s">
        <v>45</v>
      </c>
    </row>
    <row r="5542" customFormat="false" ht="79.85" hidden="false" customHeight="false" outlineLevel="0" collapsed="false">
      <c r="A5542" s="3" t="s">
        <v>17111</v>
      </c>
      <c r="B5542" s="6" t="s">
        <v>17112</v>
      </c>
      <c r="C5542" s="4" t="s">
        <v>17113</v>
      </c>
      <c r="D5542" s="6" t="s">
        <v>17114</v>
      </c>
      <c r="E5542" s="103" t="s">
        <v>17115</v>
      </c>
      <c r="F5542" s="102" t="s">
        <v>10096</v>
      </c>
      <c r="G5542" s="103" t="s">
        <v>38</v>
      </c>
      <c r="H5542" s="103" t="s">
        <v>17116</v>
      </c>
      <c r="I5542" s="103"/>
      <c r="J5542" s="103"/>
      <c r="K5542" s="103" t="s">
        <v>40</v>
      </c>
      <c r="L5542" s="103"/>
      <c r="M5542" s="103" t="s">
        <v>41</v>
      </c>
      <c r="N5542" s="103" t="s">
        <v>42</v>
      </c>
      <c r="O5542" s="103" t="s">
        <v>17117</v>
      </c>
      <c r="P5542" s="91"/>
      <c r="Q5542" s="15" t="s">
        <v>45</v>
      </c>
    </row>
    <row r="5543" customFormat="false" ht="15" hidden="false" customHeight="false" outlineLevel="0" collapsed="false">
      <c r="A5543" s="60" t="n">
        <v>43468</v>
      </c>
      <c r="B5543" s="374" t="s">
        <v>349</v>
      </c>
      <c r="C5543" s="62"/>
      <c r="D5543" s="62"/>
      <c r="E5543" s="63"/>
      <c r="F5543" s="911" t="n">
        <f aca="false">G5543+H5543+K5543</f>
        <v>98528674.89</v>
      </c>
      <c r="G5543" s="912" t="n">
        <f aca="false">SUM(G5544:G5573)</f>
        <v>38737600</v>
      </c>
      <c r="H5543" s="913" t="n">
        <f aca="false">SUM(H5544:H5573)</f>
        <v>55010274.89</v>
      </c>
      <c r="I5543" s="912"/>
      <c r="J5543" s="912"/>
      <c r="K5543" s="912" t="n">
        <f aca="false">SUM(K5544:K5572)</f>
        <v>4780800</v>
      </c>
      <c r="L5543" s="912"/>
      <c r="M5543" s="281"/>
      <c r="N5543" s="281"/>
      <c r="O5543" s="594"/>
      <c r="P5543" s="91"/>
      <c r="Q5543" s="15" t="s">
        <v>45</v>
      </c>
    </row>
    <row r="5544" customFormat="false" ht="23.1" hidden="false" customHeight="false" outlineLevel="0" collapsed="false">
      <c r="A5544" s="429" t="s">
        <v>1810</v>
      </c>
      <c r="B5544" s="91" t="s">
        <v>895</v>
      </c>
      <c r="C5544" s="24" t="s">
        <v>17330</v>
      </c>
      <c r="D5544" s="91" t="s">
        <v>8766</v>
      </c>
      <c r="E5544" s="24" t="s">
        <v>17331</v>
      </c>
      <c r="F5544" s="91" t="s">
        <v>17332</v>
      </c>
      <c r="G5544" s="91" t="n">
        <v>6000</v>
      </c>
      <c r="H5544" s="91"/>
      <c r="I5544" s="91"/>
      <c r="J5544" s="91"/>
      <c r="K5544" s="91"/>
      <c r="L5544" s="91"/>
      <c r="M5544" s="91" t="s">
        <v>17333</v>
      </c>
      <c r="N5544" s="99" t="n">
        <v>43470</v>
      </c>
      <c r="O5544" s="207" t="s">
        <v>3963</v>
      </c>
      <c r="P5544" s="91" t="n">
        <v>1</v>
      </c>
      <c r="Q5544" s="15" t="s">
        <v>45</v>
      </c>
    </row>
    <row r="5545" customFormat="false" ht="79.85" hidden="false" customHeight="false" outlineLevel="0" collapsed="false">
      <c r="A5545" s="3" t="s">
        <v>17111</v>
      </c>
      <c r="B5545" s="6" t="s">
        <v>17112</v>
      </c>
      <c r="C5545" s="4" t="s">
        <v>17113</v>
      </c>
      <c r="D5545" s="6" t="s">
        <v>17114</v>
      </c>
      <c r="E5545" s="103" t="s">
        <v>17115</v>
      </c>
      <c r="F5545" s="102" t="s">
        <v>10096</v>
      </c>
      <c r="G5545" s="103" t="s">
        <v>38</v>
      </c>
      <c r="H5545" s="103" t="s">
        <v>17116</v>
      </c>
      <c r="I5545" s="103"/>
      <c r="J5545" s="103"/>
      <c r="K5545" s="103" t="s">
        <v>40</v>
      </c>
      <c r="L5545" s="103"/>
      <c r="M5545" s="103" t="s">
        <v>41</v>
      </c>
      <c r="N5545" s="103" t="s">
        <v>42</v>
      </c>
      <c r="O5545" s="103" t="s">
        <v>17117</v>
      </c>
      <c r="P5545" s="91"/>
      <c r="Q5545" s="15" t="s">
        <v>45</v>
      </c>
    </row>
    <row r="5546" customFormat="false" ht="15" hidden="false" customHeight="false" outlineLevel="0" collapsed="false">
      <c r="A5546" s="60" t="n">
        <v>43469</v>
      </c>
      <c r="B5546" s="374" t="s">
        <v>394</v>
      </c>
      <c r="C5546" s="62"/>
      <c r="D5546" s="62"/>
      <c r="E5546" s="63"/>
      <c r="F5546" s="911" t="n">
        <f aca="false">G5546+H5546+K5546</f>
        <v>51424009.2</v>
      </c>
      <c r="G5546" s="912" t="n">
        <f aca="false">SUM(G5547:G5576)</f>
        <v>20208100</v>
      </c>
      <c r="H5546" s="913" t="n">
        <f aca="false">SUM(H5547:H5576)</f>
        <v>28719909.2</v>
      </c>
      <c r="I5546" s="912"/>
      <c r="J5546" s="912"/>
      <c r="K5546" s="912" t="n">
        <f aca="false">SUM(K5547:K5575)</f>
        <v>2496000</v>
      </c>
      <c r="L5546" s="912"/>
      <c r="M5546" s="281"/>
      <c r="N5546" s="281"/>
      <c r="O5546" s="594"/>
      <c r="P5546" s="91"/>
      <c r="Q5546" s="15" t="s">
        <v>45</v>
      </c>
    </row>
    <row r="5547" customFormat="false" ht="14.9" hidden="false" customHeight="false" outlineLevel="0" collapsed="false">
      <c r="A5547" s="429" t="s">
        <v>1810</v>
      </c>
      <c r="B5547" s="91" t="s">
        <v>9524</v>
      </c>
      <c r="C5547" s="440" t="s">
        <v>17334</v>
      </c>
      <c r="D5547" s="91" t="s">
        <v>8766</v>
      </c>
      <c r="E5547" s="91" t="s">
        <v>17335</v>
      </c>
      <c r="F5547" s="91"/>
      <c r="G5547" s="91"/>
      <c r="H5547" s="91"/>
      <c r="I5547" s="91"/>
      <c r="J5547" s="91"/>
      <c r="K5547" s="91"/>
      <c r="L5547" s="91"/>
      <c r="M5547" s="91"/>
      <c r="N5547" s="91"/>
      <c r="O5547" s="451" t="s">
        <v>17336</v>
      </c>
      <c r="P5547" s="91"/>
      <c r="Q5547" s="15" t="s">
        <v>45</v>
      </c>
    </row>
    <row r="5548" customFormat="false" ht="14.9" hidden="false" customHeight="false" outlineLevel="0" collapsed="false">
      <c r="A5548" s="429" t="s">
        <v>1814</v>
      </c>
      <c r="B5548" s="91" t="s">
        <v>17337</v>
      </c>
      <c r="C5548" s="440" t="s">
        <v>17338</v>
      </c>
      <c r="D5548" s="91" t="s">
        <v>8766</v>
      </c>
      <c r="E5548" s="91" t="s">
        <v>17339</v>
      </c>
      <c r="F5548" s="91"/>
      <c r="G5548" s="91" t="n">
        <v>4000</v>
      </c>
      <c r="H5548" s="91"/>
      <c r="I5548" s="91"/>
      <c r="J5548" s="91"/>
      <c r="K5548" s="91"/>
      <c r="L5548" s="91"/>
      <c r="M5548" s="91"/>
      <c r="N5548" s="91"/>
      <c r="O5548" s="451" t="s">
        <v>5423</v>
      </c>
      <c r="P5548" s="91"/>
      <c r="Q5548" s="15" t="s">
        <v>45</v>
      </c>
    </row>
    <row r="5549" customFormat="false" ht="23.1" hidden="false" customHeight="false" outlineLevel="0" collapsed="false">
      <c r="A5549" s="429" t="s">
        <v>1819</v>
      </c>
      <c r="B5549" s="91" t="s">
        <v>284</v>
      </c>
      <c r="C5549" s="91" t="s">
        <v>17340</v>
      </c>
      <c r="D5549" s="91" t="s">
        <v>8766</v>
      </c>
      <c r="E5549" s="91" t="s">
        <v>17341</v>
      </c>
      <c r="F5549" s="91" t="s">
        <v>17342</v>
      </c>
      <c r="G5549" s="91" t="n">
        <v>2900</v>
      </c>
      <c r="H5549" s="91"/>
      <c r="I5549" s="91"/>
      <c r="J5549" s="91"/>
      <c r="K5549" s="91"/>
      <c r="L5549" s="91"/>
      <c r="M5549" s="91" t="s">
        <v>17343</v>
      </c>
      <c r="N5549" s="99" t="n">
        <v>43470</v>
      </c>
      <c r="O5549" s="207" t="s">
        <v>3963</v>
      </c>
      <c r="P5549" s="91" t="n">
        <v>1</v>
      </c>
      <c r="Q5549" s="15" t="s">
        <v>45</v>
      </c>
    </row>
    <row r="5550" customFormat="false" ht="79.85" hidden="false" customHeight="false" outlineLevel="0" collapsed="false">
      <c r="A5550" s="3" t="s">
        <v>17111</v>
      </c>
      <c r="B5550" s="6" t="s">
        <v>17112</v>
      </c>
      <c r="C5550" s="4" t="s">
        <v>17113</v>
      </c>
      <c r="D5550" s="6" t="s">
        <v>17114</v>
      </c>
      <c r="E5550" s="103" t="s">
        <v>17115</v>
      </c>
      <c r="F5550" s="102" t="s">
        <v>10096</v>
      </c>
      <c r="G5550" s="103" t="s">
        <v>38</v>
      </c>
      <c r="H5550" s="103" t="s">
        <v>17116</v>
      </c>
      <c r="I5550" s="103"/>
      <c r="J5550" s="103"/>
      <c r="K5550" s="103" t="s">
        <v>40</v>
      </c>
      <c r="L5550" s="103"/>
      <c r="M5550" s="103" t="s">
        <v>41</v>
      </c>
      <c r="N5550" s="103" t="s">
        <v>42</v>
      </c>
      <c r="O5550" s="103" t="s">
        <v>17117</v>
      </c>
      <c r="P5550" s="91"/>
      <c r="Q5550" s="15" t="s">
        <v>45</v>
      </c>
    </row>
    <row r="5551" customFormat="false" ht="15" hidden="false" customHeight="false" outlineLevel="0" collapsed="false">
      <c r="A5551" s="60" t="n">
        <v>43471</v>
      </c>
      <c r="B5551" s="374" t="s">
        <v>414</v>
      </c>
      <c r="C5551" s="62"/>
      <c r="D5551" s="62"/>
      <c r="E5551" s="63"/>
      <c r="F5551" s="911" t="n">
        <f aca="false">G5551+H5551+K5551</f>
        <v>26882309.57</v>
      </c>
      <c r="G5551" s="912" t="n">
        <f aca="false">SUM(G5552:G5581)</f>
        <v>10558800</v>
      </c>
      <c r="H5551" s="913" t="n">
        <f aca="false">SUM(H5552:H5581)</f>
        <v>15017909.57</v>
      </c>
      <c r="I5551" s="912"/>
      <c r="J5551" s="912"/>
      <c r="K5551" s="912" t="n">
        <f aca="false">SUM(K5552:K5580)</f>
        <v>1305600</v>
      </c>
      <c r="L5551" s="912"/>
      <c r="M5551" s="281"/>
      <c r="N5551" s="281"/>
      <c r="O5551" s="594"/>
      <c r="P5551" s="91"/>
      <c r="Q5551" s="15" t="s">
        <v>45</v>
      </c>
    </row>
    <row r="5552" customFormat="false" ht="23.1" hidden="false" customHeight="false" outlineLevel="0" collapsed="false">
      <c r="A5552" s="429" t="s">
        <v>1810</v>
      </c>
      <c r="B5552" s="99" t="n">
        <v>43721</v>
      </c>
      <c r="C5552" s="24" t="s">
        <v>17344</v>
      </c>
      <c r="D5552" s="91" t="s">
        <v>8766</v>
      </c>
      <c r="E5552" s="24" t="s">
        <v>17345</v>
      </c>
      <c r="F5552" s="91" t="s">
        <v>17346</v>
      </c>
      <c r="G5552" s="91" t="n">
        <v>3200</v>
      </c>
      <c r="H5552" s="91"/>
      <c r="I5552" s="91"/>
      <c r="J5552" s="91"/>
      <c r="K5552" s="91"/>
      <c r="L5552" s="91"/>
      <c r="M5552" s="91" t="s">
        <v>17347</v>
      </c>
      <c r="N5552" s="99" t="n">
        <v>43477</v>
      </c>
      <c r="O5552" s="207" t="s">
        <v>3963</v>
      </c>
      <c r="P5552" s="91" t="n">
        <v>1</v>
      </c>
      <c r="Q5552" s="15" t="s">
        <v>45</v>
      </c>
    </row>
    <row r="5553" customFormat="false" ht="26.85" hidden="false" customHeight="false" outlineLevel="0" collapsed="false">
      <c r="A5553" s="429" t="s">
        <v>1814</v>
      </c>
      <c r="B5553" s="91" t="s">
        <v>17348</v>
      </c>
      <c r="C5553" s="113" t="s">
        <v>17349</v>
      </c>
      <c r="D5553" s="91" t="s">
        <v>8766</v>
      </c>
      <c r="E5553" s="33" t="s">
        <v>17350</v>
      </c>
      <c r="F5553" s="91" t="s">
        <v>9616</v>
      </c>
      <c r="G5553" s="91" t="n">
        <v>4000</v>
      </c>
      <c r="H5553" s="91"/>
      <c r="I5553" s="91"/>
      <c r="J5553" s="91"/>
      <c r="K5553" s="91"/>
      <c r="L5553" s="91"/>
      <c r="M5553" s="91" t="s">
        <v>17351</v>
      </c>
      <c r="N5553" s="99" t="n">
        <v>43473</v>
      </c>
      <c r="O5553" s="207" t="s">
        <v>3963</v>
      </c>
      <c r="P5553" s="91" t="n">
        <v>1</v>
      </c>
      <c r="Q5553" s="15" t="s">
        <v>45</v>
      </c>
    </row>
    <row r="5554" customFormat="false" ht="79.85" hidden="false" customHeight="false" outlineLevel="0" collapsed="false">
      <c r="A5554" s="3" t="s">
        <v>17111</v>
      </c>
      <c r="B5554" s="6" t="s">
        <v>17112</v>
      </c>
      <c r="C5554" s="4" t="s">
        <v>17113</v>
      </c>
      <c r="D5554" s="6" t="s">
        <v>17114</v>
      </c>
      <c r="E5554" s="103" t="s">
        <v>17115</v>
      </c>
      <c r="F5554" s="102" t="s">
        <v>10096</v>
      </c>
      <c r="G5554" s="103" t="s">
        <v>38</v>
      </c>
      <c r="H5554" s="103" t="s">
        <v>17116</v>
      </c>
      <c r="I5554" s="103"/>
      <c r="J5554" s="103"/>
      <c r="K5554" s="103" t="s">
        <v>40</v>
      </c>
      <c r="L5554" s="103"/>
      <c r="M5554" s="103" t="s">
        <v>41</v>
      </c>
      <c r="N5554" s="103" t="s">
        <v>42</v>
      </c>
      <c r="O5554" s="103" t="s">
        <v>17117</v>
      </c>
      <c r="P5554" s="91"/>
      <c r="Q5554" s="15" t="s">
        <v>45</v>
      </c>
    </row>
    <row r="5555" customFormat="false" ht="15" hidden="false" customHeight="false" outlineLevel="0" collapsed="false">
      <c r="A5555" s="60" t="n">
        <v>43472</v>
      </c>
      <c r="B5555" s="374" t="s">
        <v>422</v>
      </c>
      <c r="C5555" s="62"/>
      <c r="D5555" s="62"/>
      <c r="E5555" s="63"/>
      <c r="F5555" s="911" t="n">
        <f aca="false">G5555+H5555+K5555</f>
        <v>13443404.08</v>
      </c>
      <c r="G5555" s="912" t="n">
        <f aca="false">SUM(G5556:G5585)</f>
        <v>5278300</v>
      </c>
      <c r="H5555" s="913" t="n">
        <f aca="false">SUM(H5556:H5585)</f>
        <v>7512304.08</v>
      </c>
      <c r="I5555" s="912"/>
      <c r="J5555" s="912"/>
      <c r="K5555" s="912" t="n">
        <f aca="false">SUM(K5556:K5584)</f>
        <v>652800</v>
      </c>
      <c r="L5555" s="912"/>
      <c r="M5555" s="281"/>
      <c r="N5555" s="281"/>
      <c r="O5555" s="594"/>
      <c r="P5555" s="91"/>
      <c r="Q5555" s="15" t="s">
        <v>45</v>
      </c>
    </row>
    <row r="5556" customFormat="false" ht="23.1" hidden="false" customHeight="false" outlineLevel="0" collapsed="false">
      <c r="A5556" s="429" t="s">
        <v>1810</v>
      </c>
      <c r="B5556" s="99" t="n">
        <v>43535</v>
      </c>
      <c r="C5556" s="24" t="s">
        <v>17352</v>
      </c>
      <c r="D5556" s="91" t="s">
        <v>8766</v>
      </c>
      <c r="E5556" s="74" t="s">
        <v>17353</v>
      </c>
      <c r="F5556" s="91" t="s">
        <v>17354</v>
      </c>
      <c r="G5556" s="91" t="n">
        <v>5800</v>
      </c>
      <c r="H5556" s="91"/>
      <c r="I5556" s="91"/>
      <c r="J5556" s="91"/>
      <c r="K5556" s="91"/>
      <c r="L5556" s="91"/>
      <c r="M5556" s="91" t="s">
        <v>17355</v>
      </c>
      <c r="N5556" s="99" t="n">
        <v>43473</v>
      </c>
      <c r="O5556" s="207" t="s">
        <v>3963</v>
      </c>
      <c r="P5556" s="91" t="n">
        <v>1</v>
      </c>
      <c r="Q5556" s="15" t="s">
        <v>45</v>
      </c>
    </row>
    <row r="5557" customFormat="false" ht="23.1" hidden="false" customHeight="false" outlineLevel="0" collapsed="false">
      <c r="A5557" s="429" t="s">
        <v>1814</v>
      </c>
      <c r="B5557" s="91" t="s">
        <v>14882</v>
      </c>
      <c r="C5557" s="24" t="s">
        <v>17356</v>
      </c>
      <c r="D5557" s="91" t="s">
        <v>8766</v>
      </c>
      <c r="E5557" s="428" t="s">
        <v>17357</v>
      </c>
      <c r="F5557" s="91" t="s">
        <v>17358</v>
      </c>
      <c r="G5557" s="91" t="n">
        <v>4800</v>
      </c>
      <c r="H5557" s="91"/>
      <c r="I5557" s="91"/>
      <c r="J5557" s="91"/>
      <c r="K5557" s="91"/>
      <c r="L5557" s="91"/>
      <c r="M5557" s="91" t="s">
        <v>17359</v>
      </c>
      <c r="N5557" s="99" t="n">
        <v>43473</v>
      </c>
      <c r="O5557" s="207" t="s">
        <v>3963</v>
      </c>
      <c r="P5557" s="91"/>
      <c r="Q5557" s="15" t="s">
        <v>45</v>
      </c>
    </row>
    <row r="5558" customFormat="false" ht="23.1" hidden="false" customHeight="false" outlineLevel="0" collapsed="false">
      <c r="A5558" s="429" t="s">
        <v>1819</v>
      </c>
      <c r="B5558" s="91" t="s">
        <v>17360</v>
      </c>
      <c r="C5558" s="24" t="s">
        <v>17361</v>
      </c>
      <c r="D5558" s="91" t="s">
        <v>8766</v>
      </c>
      <c r="E5558" s="24" t="s">
        <v>17362</v>
      </c>
      <c r="F5558" s="91" t="s">
        <v>12529</v>
      </c>
      <c r="G5558" s="91" t="n">
        <v>3000</v>
      </c>
      <c r="H5558" s="91"/>
      <c r="I5558" s="91"/>
      <c r="J5558" s="91"/>
      <c r="K5558" s="91"/>
      <c r="L5558" s="91"/>
      <c r="M5558" s="91" t="s">
        <v>17363</v>
      </c>
      <c r="N5558" s="99" t="n">
        <v>43473</v>
      </c>
      <c r="O5558" s="207" t="s">
        <v>3963</v>
      </c>
      <c r="P5558" s="91"/>
      <c r="Q5558" s="15" t="s">
        <v>45</v>
      </c>
    </row>
    <row r="5559" customFormat="false" ht="79.85" hidden="false" customHeight="false" outlineLevel="0" collapsed="false">
      <c r="A5559" s="3" t="s">
        <v>17111</v>
      </c>
      <c r="B5559" s="6" t="s">
        <v>17112</v>
      </c>
      <c r="C5559" s="4" t="s">
        <v>17113</v>
      </c>
      <c r="D5559" s="6" t="s">
        <v>17114</v>
      </c>
      <c r="E5559" s="103" t="s">
        <v>17115</v>
      </c>
      <c r="F5559" s="102" t="s">
        <v>10096</v>
      </c>
      <c r="G5559" s="103" t="s">
        <v>38</v>
      </c>
      <c r="H5559" s="103" t="s">
        <v>17116</v>
      </c>
      <c r="I5559" s="103"/>
      <c r="J5559" s="103"/>
      <c r="K5559" s="103" t="s">
        <v>40</v>
      </c>
      <c r="L5559" s="103"/>
      <c r="M5559" s="103" t="s">
        <v>41</v>
      </c>
      <c r="N5559" s="103" t="s">
        <v>42</v>
      </c>
      <c r="O5559" s="103" t="s">
        <v>17117</v>
      </c>
      <c r="P5559" s="91"/>
      <c r="Q5559" s="15" t="s">
        <v>45</v>
      </c>
    </row>
    <row r="5560" customFormat="false" ht="15" hidden="false" customHeight="false" outlineLevel="0" collapsed="false">
      <c r="A5560" s="60" t="n">
        <v>43474</v>
      </c>
      <c r="B5560" s="374" t="s">
        <v>311</v>
      </c>
      <c r="C5560" s="62"/>
      <c r="D5560" s="62"/>
      <c r="E5560" s="63"/>
      <c r="F5560" s="911" t="n">
        <f aca="false">G5560+H5560+K5560</f>
        <v>6720802.04</v>
      </c>
      <c r="G5560" s="912" t="n">
        <f aca="false">SUM(G5561:G5590)</f>
        <v>2634250</v>
      </c>
      <c r="H5560" s="913" t="n">
        <f aca="false">SUM(H5561:H5590)</f>
        <v>3760152.04</v>
      </c>
      <c r="I5560" s="912"/>
      <c r="J5560" s="912"/>
      <c r="K5560" s="912" t="n">
        <f aca="false">SUM(K5561:K5589)</f>
        <v>326400</v>
      </c>
      <c r="L5560" s="912"/>
      <c r="M5560" s="281"/>
      <c r="N5560" s="281"/>
      <c r="O5560" s="594"/>
      <c r="P5560" s="91"/>
      <c r="Q5560" s="15" t="s">
        <v>45</v>
      </c>
    </row>
    <row r="5561" customFormat="false" ht="28.35" hidden="false" customHeight="false" outlineLevel="0" collapsed="false">
      <c r="A5561" s="429" t="s">
        <v>1810</v>
      </c>
      <c r="B5561" s="91" t="s">
        <v>14962</v>
      </c>
      <c r="C5561" s="91" t="s">
        <v>17364</v>
      </c>
      <c r="D5561" s="91" t="s">
        <v>11129</v>
      </c>
      <c r="E5561" s="91" t="s">
        <v>17365</v>
      </c>
      <c r="F5561" s="91" t="s">
        <v>17366</v>
      </c>
      <c r="G5561" s="91" t="n">
        <v>11700</v>
      </c>
      <c r="H5561" s="91"/>
      <c r="I5561" s="91"/>
      <c r="J5561" s="91"/>
      <c r="K5561" s="91"/>
      <c r="L5561" s="91"/>
      <c r="M5561" s="91" t="s">
        <v>17367</v>
      </c>
      <c r="N5561" s="99" t="n">
        <v>43474</v>
      </c>
      <c r="O5561" s="207" t="s">
        <v>3963</v>
      </c>
      <c r="P5561" s="91" t="n">
        <v>1</v>
      </c>
      <c r="Q5561" s="15" t="s">
        <v>45</v>
      </c>
    </row>
    <row r="5562" customFormat="false" ht="72.35" hidden="false" customHeight="false" outlineLevel="0" collapsed="false">
      <c r="A5562" s="429" t="s">
        <v>1814</v>
      </c>
      <c r="B5562" s="91" t="s">
        <v>930</v>
      </c>
      <c r="C5562" s="91" t="s">
        <v>17368</v>
      </c>
      <c r="D5562" s="91" t="s">
        <v>1308</v>
      </c>
      <c r="E5562" s="91" t="s">
        <v>17369</v>
      </c>
      <c r="F5562" s="91" t="s">
        <v>17370</v>
      </c>
      <c r="G5562" s="91" t="s">
        <v>7815</v>
      </c>
      <c r="H5562" s="91"/>
      <c r="I5562" s="91"/>
      <c r="J5562" s="91"/>
      <c r="K5562" s="91"/>
      <c r="L5562" s="91"/>
      <c r="M5562" s="91"/>
      <c r="N5562" s="91"/>
      <c r="O5562" s="441" t="s">
        <v>17371</v>
      </c>
      <c r="P5562" s="91" t="n">
        <v>1</v>
      </c>
      <c r="Q5562" s="15" t="s">
        <v>45</v>
      </c>
    </row>
    <row r="5563" customFormat="false" ht="28.35" hidden="false" customHeight="false" outlineLevel="0" collapsed="false">
      <c r="A5563" s="429" t="s">
        <v>1819</v>
      </c>
      <c r="B5563" s="91" t="s">
        <v>930</v>
      </c>
      <c r="C5563" s="451" t="s">
        <v>17372</v>
      </c>
      <c r="D5563" s="91" t="s">
        <v>1308</v>
      </c>
      <c r="E5563" s="91" t="s">
        <v>17373</v>
      </c>
      <c r="F5563" s="91" t="s">
        <v>16182</v>
      </c>
      <c r="G5563" s="91"/>
      <c r="H5563" s="91"/>
      <c r="I5563" s="91"/>
      <c r="J5563" s="91"/>
      <c r="K5563" s="91"/>
      <c r="L5563" s="91"/>
      <c r="M5563" s="91"/>
      <c r="N5563" s="91"/>
      <c r="O5563" s="244" t="s">
        <v>17374</v>
      </c>
      <c r="P5563" s="451" t="s">
        <v>14505</v>
      </c>
      <c r="Q5563" s="15" t="s">
        <v>45</v>
      </c>
    </row>
    <row r="5564" customFormat="false" ht="44" hidden="false" customHeight="false" outlineLevel="0" collapsed="false">
      <c r="A5564" s="429" t="s">
        <v>1673</v>
      </c>
      <c r="B5564" s="91" t="s">
        <v>1505</v>
      </c>
      <c r="C5564" s="91" t="s">
        <v>17375</v>
      </c>
      <c r="D5564" s="91" t="s">
        <v>53</v>
      </c>
      <c r="E5564" s="91" t="s">
        <v>17376</v>
      </c>
      <c r="F5564" s="91" t="s">
        <v>17377</v>
      </c>
      <c r="G5564" s="91" t="s">
        <v>5533</v>
      </c>
      <c r="H5564" s="91"/>
      <c r="I5564" s="91"/>
      <c r="J5564" s="91"/>
      <c r="K5564" s="91"/>
      <c r="L5564" s="91"/>
      <c r="M5564" s="91"/>
      <c r="N5564" s="91"/>
      <c r="O5564" s="144" t="s">
        <v>17378</v>
      </c>
      <c r="P5564" s="91" t="n">
        <v>1</v>
      </c>
      <c r="Q5564" s="15" t="s">
        <v>45</v>
      </c>
    </row>
    <row r="5565" customFormat="false" ht="41.75" hidden="false" customHeight="false" outlineLevel="0" collapsed="false">
      <c r="A5565" s="429" t="s">
        <v>1678</v>
      </c>
      <c r="B5565" s="99" t="n">
        <v>43477</v>
      </c>
      <c r="C5565" s="91" t="s">
        <v>17379</v>
      </c>
      <c r="D5565" s="91" t="s">
        <v>1308</v>
      </c>
      <c r="E5565" s="91" t="s">
        <v>17380</v>
      </c>
      <c r="F5565" s="91" t="s">
        <v>3897</v>
      </c>
      <c r="G5565" s="91" t="s">
        <v>564</v>
      </c>
      <c r="H5565" s="91"/>
      <c r="I5565" s="91"/>
      <c r="J5565" s="91"/>
      <c r="K5565" s="91"/>
      <c r="L5565" s="91"/>
      <c r="M5565" s="91"/>
      <c r="N5565" s="91"/>
      <c r="O5565" s="342" t="s">
        <v>17381</v>
      </c>
      <c r="P5565" s="91" t="n">
        <v>1</v>
      </c>
      <c r="Q5565" s="15" t="s">
        <v>45</v>
      </c>
    </row>
    <row r="5566" customFormat="false" ht="82.05" hidden="false" customHeight="false" outlineLevel="0" collapsed="false">
      <c r="A5566" s="429" t="s">
        <v>1732</v>
      </c>
      <c r="B5566" s="91" t="s">
        <v>14259</v>
      </c>
      <c r="C5566" s="91" t="s">
        <v>17382</v>
      </c>
      <c r="D5566" s="91" t="s">
        <v>53</v>
      </c>
      <c r="E5566" s="91" t="s">
        <v>17383</v>
      </c>
      <c r="F5566" s="91" t="s">
        <v>17384</v>
      </c>
      <c r="G5566" s="91" t="s">
        <v>5533</v>
      </c>
      <c r="H5566" s="91"/>
      <c r="I5566" s="91"/>
      <c r="J5566" s="91"/>
      <c r="K5566" s="91"/>
      <c r="L5566" s="91"/>
      <c r="M5566" s="91"/>
      <c r="N5566" s="91"/>
      <c r="O5566" s="571" t="s">
        <v>17385</v>
      </c>
      <c r="P5566" s="91" t="n">
        <v>1</v>
      </c>
      <c r="Q5566" s="15" t="s">
        <v>45</v>
      </c>
    </row>
    <row r="5567" customFormat="false" ht="55.2" hidden="false" customHeight="false" outlineLevel="0" collapsed="false">
      <c r="A5567" s="429" t="s">
        <v>1833</v>
      </c>
      <c r="B5567" s="91" t="s">
        <v>284</v>
      </c>
      <c r="C5567" s="91" t="s">
        <v>17386</v>
      </c>
      <c r="D5567" s="91" t="s">
        <v>53</v>
      </c>
      <c r="E5567" s="91" t="s">
        <v>17387</v>
      </c>
      <c r="F5567" s="91" t="s">
        <v>48</v>
      </c>
      <c r="G5567" s="91" t="n">
        <v>3050</v>
      </c>
      <c r="H5567" s="91"/>
      <c r="I5567" s="91"/>
      <c r="J5567" s="91"/>
      <c r="K5567" s="91"/>
      <c r="L5567" s="91"/>
      <c r="M5567" s="91" t="s">
        <v>17388</v>
      </c>
      <c r="N5567" s="99" t="n">
        <v>43475</v>
      </c>
      <c r="O5567" s="207" t="s">
        <v>17389</v>
      </c>
      <c r="P5567" s="91" t="n">
        <v>1</v>
      </c>
      <c r="Q5567" s="15" t="s">
        <v>45</v>
      </c>
    </row>
    <row r="5568" customFormat="false" ht="28.35" hidden="false" customHeight="false" outlineLevel="0" collapsed="false">
      <c r="A5568" s="91" t="s">
        <v>14517</v>
      </c>
      <c r="B5568" s="91" t="s">
        <v>14517</v>
      </c>
      <c r="C5568" s="91" t="s">
        <v>14517</v>
      </c>
      <c r="D5568" s="91" t="s">
        <v>1308</v>
      </c>
      <c r="E5568" s="91" t="s">
        <v>14517</v>
      </c>
      <c r="F5568" s="91" t="s">
        <v>17390</v>
      </c>
      <c r="G5568" s="91" t="n">
        <v>3500</v>
      </c>
      <c r="H5568" s="91"/>
      <c r="I5568" s="91"/>
      <c r="J5568" s="91"/>
      <c r="K5568" s="91"/>
      <c r="L5568" s="91"/>
      <c r="M5568" s="91"/>
      <c r="N5568" s="99" t="n">
        <v>43475</v>
      </c>
      <c r="O5568" s="394" t="s">
        <v>15</v>
      </c>
      <c r="P5568" s="91" t="n">
        <v>1</v>
      </c>
      <c r="Q5568" s="15" t="s">
        <v>45</v>
      </c>
    </row>
    <row r="5569" customFormat="false" ht="28.35" hidden="false" customHeight="false" outlineLevel="0" collapsed="false">
      <c r="A5569" s="429" t="s">
        <v>1839</v>
      </c>
      <c r="B5569" s="91" t="s">
        <v>78</v>
      </c>
      <c r="C5569" s="91" t="s">
        <v>17391</v>
      </c>
      <c r="D5569" s="91" t="s">
        <v>1308</v>
      </c>
      <c r="E5569" s="91" t="s">
        <v>17392</v>
      </c>
      <c r="F5569" s="91" t="s">
        <v>17393</v>
      </c>
      <c r="G5569" s="91"/>
      <c r="H5569" s="91"/>
      <c r="I5569" s="91"/>
      <c r="J5569" s="91"/>
      <c r="K5569" s="91"/>
      <c r="L5569" s="91"/>
      <c r="M5569" s="91"/>
      <c r="N5569" s="91"/>
      <c r="O5569" s="137" t="s">
        <v>17394</v>
      </c>
      <c r="P5569" s="91" t="n">
        <v>1</v>
      </c>
      <c r="Q5569" s="15" t="s">
        <v>45</v>
      </c>
    </row>
    <row r="5570" customFormat="false" ht="82.05" hidden="false" customHeight="false" outlineLevel="0" collapsed="false">
      <c r="A5570" s="429" t="s">
        <v>1746</v>
      </c>
      <c r="B5570" s="91" t="s">
        <v>1016</v>
      </c>
      <c r="C5570" s="91" t="s">
        <v>17395</v>
      </c>
      <c r="D5570" s="91" t="s">
        <v>53</v>
      </c>
      <c r="E5570" s="91" t="s">
        <v>17396</v>
      </c>
      <c r="F5570" s="91" t="s">
        <v>937</v>
      </c>
      <c r="G5570" s="91" t="n">
        <v>6200</v>
      </c>
      <c r="H5570" s="91"/>
      <c r="I5570" s="91"/>
      <c r="J5570" s="91"/>
      <c r="K5570" s="91"/>
      <c r="L5570" s="91"/>
      <c r="M5570" s="91" t="s">
        <v>17397</v>
      </c>
      <c r="N5570" s="99" t="n">
        <v>43476</v>
      </c>
      <c r="O5570" s="394" t="s">
        <v>6184</v>
      </c>
      <c r="P5570" s="91" t="n">
        <v>1</v>
      </c>
      <c r="Q5570" s="15" t="s">
        <v>45</v>
      </c>
    </row>
    <row r="5571" customFormat="false" ht="41.75" hidden="false" customHeight="false" outlineLevel="0" collapsed="false">
      <c r="A5571" s="429" t="s">
        <v>1696</v>
      </c>
      <c r="B5571" s="91" t="s">
        <v>3275</v>
      </c>
      <c r="C5571" s="91" t="s">
        <v>17398</v>
      </c>
      <c r="D5571" s="91" t="s">
        <v>53</v>
      </c>
      <c r="E5571" s="91" t="s">
        <v>17399</v>
      </c>
      <c r="F5571" s="91" t="s">
        <v>8931</v>
      </c>
      <c r="G5571" s="91" t="s">
        <v>5533</v>
      </c>
      <c r="H5571" s="91"/>
      <c r="I5571" s="91"/>
      <c r="J5571" s="91"/>
      <c r="K5571" s="91"/>
      <c r="L5571" s="91"/>
      <c r="M5571" s="91"/>
      <c r="N5571" s="91"/>
      <c r="O5571" s="144" t="s">
        <v>17400</v>
      </c>
      <c r="P5571" s="91" t="n">
        <v>1</v>
      </c>
      <c r="Q5571" s="15" t="s">
        <v>45</v>
      </c>
    </row>
    <row r="5572" customFormat="false" ht="14.9" hidden="false" customHeight="false" outlineLevel="0" collapsed="false">
      <c r="A5572" s="429" t="s">
        <v>1758</v>
      </c>
      <c r="B5572" s="99" t="n">
        <v>43541</v>
      </c>
      <c r="C5572" s="440" t="s">
        <v>17401</v>
      </c>
      <c r="D5572" s="91" t="s">
        <v>1308</v>
      </c>
      <c r="E5572" s="91" t="s">
        <v>600</v>
      </c>
      <c r="F5572" s="91" t="s">
        <v>600</v>
      </c>
      <c r="G5572" s="91"/>
      <c r="H5572" s="91"/>
      <c r="I5572" s="91"/>
      <c r="J5572" s="91"/>
      <c r="K5572" s="91"/>
      <c r="L5572" s="91"/>
      <c r="M5572" s="91"/>
      <c r="N5572" s="91"/>
      <c r="O5572" s="95" t="s">
        <v>600</v>
      </c>
      <c r="P5572" s="91" t="n">
        <v>1</v>
      </c>
      <c r="Q5572" s="15" t="s">
        <v>45</v>
      </c>
    </row>
    <row r="5573" customFormat="false" ht="41.75" hidden="false" customHeight="false" outlineLevel="0" collapsed="false">
      <c r="A5573" s="91" t="s">
        <v>17402</v>
      </c>
      <c r="B5573" s="91" t="s">
        <v>4270</v>
      </c>
      <c r="C5573" s="349" t="s">
        <v>17403</v>
      </c>
      <c r="D5573" s="91" t="s">
        <v>1308</v>
      </c>
      <c r="E5573" s="91" t="s">
        <v>17404</v>
      </c>
      <c r="F5573" s="91"/>
      <c r="G5573" s="91" t="s">
        <v>17405</v>
      </c>
      <c r="H5573" s="91"/>
      <c r="I5573" s="91"/>
      <c r="J5573" s="91"/>
      <c r="K5573" s="91"/>
      <c r="L5573" s="91"/>
      <c r="M5573" s="91"/>
      <c r="N5573" s="91"/>
      <c r="O5573" s="394" t="s">
        <v>15</v>
      </c>
      <c r="P5573" s="91" t="n">
        <v>1</v>
      </c>
      <c r="Q5573" s="15" t="s">
        <v>45</v>
      </c>
    </row>
    <row r="5574" customFormat="false" ht="79.85" hidden="false" customHeight="false" outlineLevel="0" collapsed="false">
      <c r="A5574" s="3" t="s">
        <v>17111</v>
      </c>
      <c r="B5574" s="6" t="s">
        <v>17112</v>
      </c>
      <c r="C5574" s="4" t="s">
        <v>17113</v>
      </c>
      <c r="D5574" s="6" t="s">
        <v>17114</v>
      </c>
      <c r="E5574" s="103" t="s">
        <v>17115</v>
      </c>
      <c r="F5574" s="102" t="s">
        <v>10096</v>
      </c>
      <c r="G5574" s="103" t="s">
        <v>38</v>
      </c>
      <c r="H5574" s="103" t="s">
        <v>17116</v>
      </c>
      <c r="I5574" s="103"/>
      <c r="J5574" s="103"/>
      <c r="K5574" s="103" t="s">
        <v>40</v>
      </c>
      <c r="L5574" s="103"/>
      <c r="M5574" s="103" t="s">
        <v>41</v>
      </c>
      <c r="N5574" s="103" t="s">
        <v>42</v>
      </c>
      <c r="O5574" s="103" t="s">
        <v>17117</v>
      </c>
      <c r="P5574" s="91"/>
      <c r="Q5574" s="15" t="s">
        <v>45</v>
      </c>
    </row>
    <row r="5575" customFormat="false" ht="15" hidden="false" customHeight="false" outlineLevel="0" collapsed="false">
      <c r="A5575" s="60" t="n">
        <v>43475</v>
      </c>
      <c r="B5575" s="374" t="s">
        <v>349</v>
      </c>
      <c r="C5575" s="62"/>
      <c r="D5575" s="62"/>
      <c r="E5575" s="63"/>
      <c r="F5575" s="911" t="n">
        <f aca="false">G5575+H5575+K5575</f>
        <v>4323243.51</v>
      </c>
      <c r="G5575" s="912" t="n">
        <f aca="false">SUM(G5576:G5605)</f>
        <v>1682500</v>
      </c>
      <c r="H5575" s="913" t="n">
        <f aca="false">SUM(H5576:H5605)</f>
        <v>2429543.51</v>
      </c>
      <c r="I5575" s="912"/>
      <c r="J5575" s="912"/>
      <c r="K5575" s="912" t="n">
        <f aca="false">SUM(K5576:K5604)</f>
        <v>211200</v>
      </c>
      <c r="L5575" s="912"/>
      <c r="M5575" s="281"/>
      <c r="N5575" s="281"/>
      <c r="O5575" s="594"/>
      <c r="P5575" s="91"/>
      <c r="Q5575" s="15" t="s">
        <v>45</v>
      </c>
    </row>
    <row r="5576" customFormat="false" ht="55.2" hidden="false" customHeight="false" outlineLevel="0" collapsed="false">
      <c r="A5576" s="429" t="s">
        <v>1810</v>
      </c>
      <c r="B5576" s="91" t="s">
        <v>395</v>
      </c>
      <c r="C5576" s="91" t="s">
        <v>17406</v>
      </c>
      <c r="D5576" s="91" t="s">
        <v>53</v>
      </c>
      <c r="E5576" s="91" t="s">
        <v>17407</v>
      </c>
      <c r="F5576" s="91" t="s">
        <v>17408</v>
      </c>
      <c r="G5576" s="91" t="n">
        <v>2100</v>
      </c>
      <c r="H5576" s="91"/>
      <c r="I5576" s="91"/>
      <c r="J5576" s="91"/>
      <c r="K5576" s="91"/>
      <c r="L5576" s="91"/>
      <c r="M5576" s="91" t="s">
        <v>17409</v>
      </c>
      <c r="N5576" s="99" t="n">
        <v>43475</v>
      </c>
      <c r="O5576" s="404" t="s">
        <v>17410</v>
      </c>
      <c r="P5576" s="91" t="n">
        <v>1</v>
      </c>
      <c r="Q5576" s="15" t="s">
        <v>45</v>
      </c>
    </row>
    <row r="5577" customFormat="false" ht="95.5" hidden="false" customHeight="false" outlineLevel="0" collapsed="false">
      <c r="A5577" s="429" t="s">
        <v>1814</v>
      </c>
      <c r="B5577" s="91" t="s">
        <v>2913</v>
      </c>
      <c r="C5577" s="91" t="s">
        <v>17411</v>
      </c>
      <c r="D5577" s="91" t="s">
        <v>53</v>
      </c>
      <c r="E5577" s="91" t="s">
        <v>17412</v>
      </c>
      <c r="F5577" s="91" t="s">
        <v>17413</v>
      </c>
      <c r="G5577" s="91" t="n">
        <v>6800</v>
      </c>
      <c r="H5577" s="91"/>
      <c r="I5577" s="91"/>
      <c r="J5577" s="91"/>
      <c r="K5577" s="91"/>
      <c r="L5577" s="91"/>
      <c r="M5577" s="91" t="s">
        <v>17414</v>
      </c>
      <c r="N5577" s="99" t="n">
        <v>43476</v>
      </c>
      <c r="O5577" s="404" t="s">
        <v>17415</v>
      </c>
      <c r="P5577" s="91" t="n">
        <v>1</v>
      </c>
      <c r="Q5577" s="15" t="s">
        <v>45</v>
      </c>
    </row>
    <row r="5578" customFormat="false" ht="28.35" hidden="false" customHeight="false" outlineLevel="0" collapsed="false">
      <c r="A5578" s="429" t="s">
        <v>1819</v>
      </c>
      <c r="B5578" s="91" t="s">
        <v>7808</v>
      </c>
      <c r="C5578" s="451" t="s">
        <v>17416</v>
      </c>
      <c r="D5578" s="91" t="s">
        <v>53</v>
      </c>
      <c r="E5578" s="91" t="s">
        <v>600</v>
      </c>
      <c r="F5578" s="91" t="s">
        <v>600</v>
      </c>
      <c r="G5578" s="91"/>
      <c r="H5578" s="91"/>
      <c r="I5578" s="91"/>
      <c r="J5578" s="91"/>
      <c r="K5578" s="91"/>
      <c r="L5578" s="91"/>
      <c r="M5578" s="91"/>
      <c r="N5578" s="91"/>
      <c r="O5578" s="342" t="s">
        <v>600</v>
      </c>
      <c r="P5578" s="91" t="n">
        <v>1</v>
      </c>
      <c r="Q5578" s="15" t="s">
        <v>45</v>
      </c>
    </row>
    <row r="5579" customFormat="false" ht="79.85" hidden="false" customHeight="false" outlineLevel="0" collapsed="false">
      <c r="A5579" s="3" t="s">
        <v>17111</v>
      </c>
      <c r="B5579" s="6" t="s">
        <v>17112</v>
      </c>
      <c r="C5579" s="4" t="s">
        <v>17113</v>
      </c>
      <c r="D5579" s="6" t="s">
        <v>17114</v>
      </c>
      <c r="E5579" s="103" t="s">
        <v>17115</v>
      </c>
      <c r="F5579" s="102" t="s">
        <v>10096</v>
      </c>
      <c r="G5579" s="103" t="s">
        <v>38</v>
      </c>
      <c r="H5579" s="103" t="s">
        <v>17116</v>
      </c>
      <c r="I5579" s="103"/>
      <c r="J5579" s="103"/>
      <c r="K5579" s="103" t="s">
        <v>40</v>
      </c>
      <c r="L5579" s="103"/>
      <c r="M5579" s="103" t="s">
        <v>41</v>
      </c>
      <c r="N5579" s="103" t="s">
        <v>42</v>
      </c>
      <c r="O5579" s="103" t="s">
        <v>17117</v>
      </c>
      <c r="P5579" s="91"/>
      <c r="Q5579" s="15" t="s">
        <v>45</v>
      </c>
    </row>
    <row r="5580" customFormat="false" ht="15" hidden="false" customHeight="false" outlineLevel="0" collapsed="false">
      <c r="A5580" s="60" t="n">
        <v>43476</v>
      </c>
      <c r="B5580" s="374" t="s">
        <v>394</v>
      </c>
      <c r="C5580" s="62"/>
      <c r="D5580" s="62"/>
      <c r="E5580" s="63"/>
      <c r="F5580" s="911" t="n">
        <f aca="false">G5580+H5580+K5580</f>
        <v>2340709.94</v>
      </c>
      <c r="G5580" s="912" t="n">
        <f aca="false">SUM(G5581:G5609)</f>
        <v>909600</v>
      </c>
      <c r="H5580" s="913" t="n">
        <f aca="false">SUM(H5581:H5609)</f>
        <v>1315909.94</v>
      </c>
      <c r="I5580" s="912"/>
      <c r="J5580" s="912"/>
      <c r="K5580" s="912" t="n">
        <f aca="false">SUM(K5581:K5609)</f>
        <v>115200</v>
      </c>
      <c r="L5580" s="912"/>
      <c r="M5580" s="281"/>
      <c r="N5580" s="281"/>
      <c r="O5580" s="594"/>
      <c r="P5580" s="91"/>
      <c r="Q5580" s="15" t="s">
        <v>45</v>
      </c>
    </row>
    <row r="5581" customFormat="false" ht="55.2" hidden="false" customHeight="false" outlineLevel="0" collapsed="false">
      <c r="A5581" s="429" t="s">
        <v>1810</v>
      </c>
      <c r="B5581" s="91" t="s">
        <v>1483</v>
      </c>
      <c r="C5581" s="451" t="s">
        <v>17417</v>
      </c>
      <c r="D5581" s="91" t="s">
        <v>17418</v>
      </c>
      <c r="E5581" s="91" t="s">
        <v>17419</v>
      </c>
      <c r="F5581" s="91" t="s">
        <v>17420</v>
      </c>
      <c r="G5581" s="91"/>
      <c r="H5581" s="91"/>
      <c r="I5581" s="91"/>
      <c r="J5581" s="91"/>
      <c r="K5581" s="91"/>
      <c r="L5581" s="91"/>
      <c r="M5581" s="91"/>
      <c r="N5581" s="91"/>
      <c r="O5581" s="144" t="s">
        <v>1234</v>
      </c>
      <c r="P5581" s="91" t="n">
        <v>1</v>
      </c>
      <c r="Q5581" s="15" t="s">
        <v>45</v>
      </c>
    </row>
    <row r="5582" customFormat="false" ht="82.05" hidden="false" customHeight="false" outlineLevel="0" collapsed="false">
      <c r="A5582" s="429" t="s">
        <v>1814</v>
      </c>
      <c r="B5582" s="91" t="s">
        <v>359</v>
      </c>
      <c r="C5582" s="91" t="s">
        <v>17421</v>
      </c>
      <c r="D5582" s="91" t="s">
        <v>53</v>
      </c>
      <c r="E5582" s="91" t="s">
        <v>17422</v>
      </c>
      <c r="F5582" s="91" t="s">
        <v>7489</v>
      </c>
      <c r="G5582" s="91" t="n">
        <v>2000</v>
      </c>
      <c r="H5582" s="91"/>
      <c r="I5582" s="91"/>
      <c r="J5582" s="91"/>
      <c r="K5582" s="91"/>
      <c r="L5582" s="91"/>
      <c r="M5582" s="91" t="s">
        <v>17423</v>
      </c>
      <c r="N5582" s="99" t="n">
        <v>43477</v>
      </c>
      <c r="O5582" s="404" t="s">
        <v>17424</v>
      </c>
      <c r="P5582" s="91" t="n">
        <v>1</v>
      </c>
      <c r="Q5582" s="15" t="s">
        <v>45</v>
      </c>
    </row>
    <row r="5583" customFormat="false" ht="22.05" hidden="false" customHeight="false" outlineLevel="0" collapsed="false">
      <c r="A5583" s="429" t="s">
        <v>1819</v>
      </c>
      <c r="B5583" s="99" t="n">
        <v>43597</v>
      </c>
      <c r="C5583" s="657" t="s">
        <v>17425</v>
      </c>
      <c r="D5583" s="91" t="s">
        <v>8766</v>
      </c>
      <c r="E5583" s="91" t="s">
        <v>17426</v>
      </c>
      <c r="F5583" s="91" t="s">
        <v>9616</v>
      </c>
      <c r="G5583" s="91" t="n">
        <v>3000</v>
      </c>
      <c r="H5583" s="91"/>
      <c r="I5583" s="91"/>
      <c r="J5583" s="91"/>
      <c r="K5583" s="91"/>
      <c r="L5583" s="91"/>
      <c r="M5583" s="91" t="s">
        <v>17427</v>
      </c>
      <c r="N5583" s="99" t="n">
        <v>43477</v>
      </c>
      <c r="O5583" s="405" t="s">
        <v>15</v>
      </c>
      <c r="P5583" s="91" t="n">
        <v>1</v>
      </c>
      <c r="Q5583" s="15" t="s">
        <v>45</v>
      </c>
    </row>
    <row r="5584" customFormat="false" ht="28.35" hidden="false" customHeight="false" outlineLevel="0" collapsed="false">
      <c r="A5584" s="91" t="s">
        <v>17428</v>
      </c>
      <c r="B5584" s="91" t="s">
        <v>17428</v>
      </c>
      <c r="C5584" s="91" t="s">
        <v>17428</v>
      </c>
      <c r="D5584" s="91" t="s">
        <v>17428</v>
      </c>
      <c r="E5584" s="91" t="s">
        <v>17428</v>
      </c>
      <c r="F5584" s="91" t="s">
        <v>17428</v>
      </c>
      <c r="G5584" s="91" t="s">
        <v>17428</v>
      </c>
      <c r="H5584" s="91" t="n">
        <v>3600</v>
      </c>
      <c r="I5584" s="91"/>
      <c r="J5584" s="91"/>
      <c r="K5584" s="91"/>
      <c r="L5584" s="91"/>
      <c r="M5584" s="91"/>
      <c r="N5584" s="91"/>
      <c r="O5584" s="282" t="s">
        <v>17428</v>
      </c>
      <c r="P5584" s="91" t="n">
        <v>1</v>
      </c>
      <c r="Q5584" s="15" t="s">
        <v>45</v>
      </c>
    </row>
    <row r="5585" customFormat="false" ht="28.35" hidden="false" customHeight="false" outlineLevel="0" collapsed="false">
      <c r="A5585" s="91" t="s">
        <v>17429</v>
      </c>
      <c r="B5585" s="91" t="s">
        <v>17429</v>
      </c>
      <c r="C5585" s="91" t="s">
        <v>17429</v>
      </c>
      <c r="D5585" s="91" t="s">
        <v>17429</v>
      </c>
      <c r="E5585" s="91" t="s">
        <v>17429</v>
      </c>
      <c r="F5585" s="91" t="s">
        <v>17429</v>
      </c>
      <c r="G5585" s="91" t="s">
        <v>17429</v>
      </c>
      <c r="H5585" s="91" t="n">
        <v>3098.59</v>
      </c>
      <c r="I5585" s="91"/>
      <c r="J5585" s="91"/>
      <c r="K5585" s="91"/>
      <c r="L5585" s="91"/>
      <c r="M5585" s="91"/>
      <c r="N5585" s="91"/>
      <c r="O5585" s="282" t="s">
        <v>17429</v>
      </c>
      <c r="P5585" s="91" t="n">
        <v>1</v>
      </c>
      <c r="Q5585" s="15" t="s">
        <v>45</v>
      </c>
    </row>
    <row r="5586" customFormat="false" ht="82.05" hidden="false" customHeight="false" outlineLevel="0" collapsed="false">
      <c r="A5586" s="429" t="s">
        <v>1673</v>
      </c>
      <c r="B5586" s="91" t="s">
        <v>989</v>
      </c>
      <c r="C5586" s="91" t="s">
        <v>17430</v>
      </c>
      <c r="D5586" s="91" t="s">
        <v>53</v>
      </c>
      <c r="E5586" s="91" t="s">
        <v>17431</v>
      </c>
      <c r="F5586" s="91" t="s">
        <v>48</v>
      </c>
      <c r="G5586" s="91"/>
      <c r="H5586" s="91"/>
      <c r="I5586" s="91"/>
      <c r="J5586" s="91"/>
      <c r="K5586" s="91"/>
      <c r="L5586" s="91"/>
      <c r="M5586" s="91"/>
      <c r="N5586" s="91"/>
      <c r="O5586" s="942" t="s">
        <v>17432</v>
      </c>
      <c r="P5586" s="91" t="n">
        <v>1</v>
      </c>
      <c r="Q5586" s="15" t="s">
        <v>45</v>
      </c>
    </row>
    <row r="5587" customFormat="false" ht="21.6" hidden="false" customHeight="false" outlineLevel="0" collapsed="false">
      <c r="A5587" s="133" t="s">
        <v>1678</v>
      </c>
      <c r="B5587" s="95" t="s">
        <v>12789</v>
      </c>
      <c r="C5587" s="57" t="s">
        <v>17433</v>
      </c>
      <c r="D5587" s="95" t="s">
        <v>8766</v>
      </c>
      <c r="E5587" s="364" t="s">
        <v>17434</v>
      </c>
      <c r="F5587" s="95" t="s">
        <v>17435</v>
      </c>
      <c r="G5587" s="95" t="n">
        <v>3800</v>
      </c>
      <c r="H5587" s="95"/>
      <c r="I5587" s="95"/>
      <c r="J5587" s="95"/>
      <c r="K5587" s="95"/>
      <c r="L5587" s="95"/>
      <c r="M5587" s="95" t="s">
        <v>17436</v>
      </c>
      <c r="N5587" s="841" t="n">
        <v>43478</v>
      </c>
      <c r="O5587" s="943" t="s">
        <v>17437</v>
      </c>
      <c r="P5587" s="95" t="n">
        <v>1</v>
      </c>
      <c r="Q5587" s="15" t="s">
        <v>45</v>
      </c>
      <c r="R5587" s="278"/>
      <c r="S5587" s="278"/>
      <c r="T5587" s="278"/>
      <c r="U5587" s="278"/>
      <c r="V5587" s="278"/>
      <c r="W5587" s="278"/>
      <c r="X5587" s="278"/>
      <c r="Y5587" s="278"/>
      <c r="Z5587" s="278"/>
      <c r="AA5587" s="278"/>
      <c r="AB5587" s="278"/>
      <c r="AC5587" s="278"/>
      <c r="AD5587" s="278"/>
      <c r="AE5587" s="278"/>
      <c r="AF5587" s="278"/>
      <c r="AG5587" s="278"/>
      <c r="AH5587" s="278"/>
      <c r="AI5587" s="278"/>
      <c r="AJ5587" s="278"/>
      <c r="AK5587" s="278"/>
    </row>
    <row r="5588" customFormat="false" ht="55.2" hidden="false" customHeight="false" outlineLevel="0" collapsed="false">
      <c r="A5588" s="429" t="s">
        <v>1732</v>
      </c>
      <c r="B5588" s="91" t="s">
        <v>3252</v>
      </c>
      <c r="C5588" s="451" t="s">
        <v>17438</v>
      </c>
      <c r="D5588" s="91" t="s">
        <v>53</v>
      </c>
      <c r="E5588" s="91" t="s">
        <v>17439</v>
      </c>
      <c r="F5588" s="91" t="s">
        <v>17440</v>
      </c>
      <c r="G5588" s="91"/>
      <c r="H5588" s="91" t="s">
        <v>17441</v>
      </c>
      <c r="I5588" s="91"/>
      <c r="J5588" s="91"/>
      <c r="K5588" s="91"/>
      <c r="L5588" s="91"/>
      <c r="M5588" s="91"/>
      <c r="N5588" s="91"/>
      <c r="O5588" s="144" t="s">
        <v>17442</v>
      </c>
      <c r="P5588" s="91" t="n">
        <v>1</v>
      </c>
      <c r="Q5588" s="15" t="s">
        <v>45</v>
      </c>
    </row>
    <row r="5589" customFormat="false" ht="14.9" hidden="false" customHeight="false" outlineLevel="0" collapsed="false">
      <c r="A5589" s="91" t="s">
        <v>17443</v>
      </c>
      <c r="B5589" s="91" t="s">
        <v>17443</v>
      </c>
      <c r="C5589" s="91" t="s">
        <v>17443</v>
      </c>
      <c r="D5589" s="91" t="s">
        <v>17443</v>
      </c>
      <c r="E5589" s="91" t="s">
        <v>17443</v>
      </c>
      <c r="F5589" s="91" t="s">
        <v>17443</v>
      </c>
      <c r="G5589" s="91" t="s">
        <v>17443</v>
      </c>
      <c r="H5589" s="91" t="n">
        <v>8000</v>
      </c>
      <c r="I5589" s="91"/>
      <c r="J5589" s="91"/>
      <c r="K5589" s="91"/>
      <c r="L5589" s="91"/>
      <c r="M5589" s="91"/>
      <c r="N5589" s="91"/>
      <c r="O5589" s="282" t="s">
        <v>17444</v>
      </c>
      <c r="P5589" s="91" t="n">
        <v>1</v>
      </c>
      <c r="Q5589" s="15" t="s">
        <v>45</v>
      </c>
    </row>
    <row r="5590" customFormat="false" ht="79.85" hidden="false" customHeight="false" outlineLevel="0" collapsed="false">
      <c r="A5590" s="3" t="s">
        <v>17111</v>
      </c>
      <c r="B5590" s="6" t="s">
        <v>17112</v>
      </c>
      <c r="C5590" s="4" t="s">
        <v>17113</v>
      </c>
      <c r="D5590" s="6" t="s">
        <v>17114</v>
      </c>
      <c r="E5590" s="103" t="s">
        <v>17115</v>
      </c>
      <c r="F5590" s="102" t="s">
        <v>10096</v>
      </c>
      <c r="G5590" s="103" t="s">
        <v>38</v>
      </c>
      <c r="H5590" s="103" t="s">
        <v>17116</v>
      </c>
      <c r="I5590" s="103"/>
      <c r="J5590" s="103"/>
      <c r="K5590" s="103" t="s">
        <v>40</v>
      </c>
      <c r="L5590" s="103"/>
      <c r="M5590" s="103" t="s">
        <v>41</v>
      </c>
      <c r="N5590" s="103" t="s">
        <v>42</v>
      </c>
      <c r="O5590" s="103" t="s">
        <v>17117</v>
      </c>
      <c r="P5590" s="91"/>
      <c r="Q5590" s="15" t="s">
        <v>45</v>
      </c>
    </row>
    <row r="5591" customFormat="false" ht="15" hidden="false" customHeight="false" outlineLevel="0" collapsed="false">
      <c r="A5591" s="60" t="n">
        <v>43477</v>
      </c>
      <c r="B5591" s="374" t="s">
        <v>403</v>
      </c>
      <c r="C5591" s="62"/>
      <c r="D5591" s="62"/>
      <c r="E5591" s="63"/>
      <c r="F5591" s="911" t="n">
        <f aca="false">G5591+H5591+K5591</f>
        <v>1205265.24</v>
      </c>
      <c r="G5591" s="912" t="n">
        <f aca="false">SUM(G5592:G5620)</f>
        <v>450400</v>
      </c>
      <c r="H5591" s="913" t="n">
        <f aca="false">SUM(H5592:H5620)</f>
        <v>697265.24</v>
      </c>
      <c r="I5591" s="912"/>
      <c r="J5591" s="912"/>
      <c r="K5591" s="912" t="n">
        <f aca="false">SUM(K5592:K5619)</f>
        <v>57600</v>
      </c>
      <c r="L5591" s="912"/>
      <c r="M5591" s="281"/>
      <c r="N5591" s="281"/>
      <c r="O5591" s="594"/>
      <c r="P5591" s="91"/>
      <c r="Q5591" s="15" t="s">
        <v>45</v>
      </c>
    </row>
    <row r="5592" customFormat="false" ht="22.05" hidden="false" customHeight="false" outlineLevel="0" collapsed="false">
      <c r="A5592" s="429" t="s">
        <v>1810</v>
      </c>
      <c r="B5592" s="242" t="n">
        <v>43750</v>
      </c>
      <c r="C5592" s="91" t="s">
        <v>17445</v>
      </c>
      <c r="D5592" s="91" t="s">
        <v>8766</v>
      </c>
      <c r="E5592" s="91" t="s">
        <v>17446</v>
      </c>
      <c r="F5592" s="91" t="s">
        <v>17447</v>
      </c>
      <c r="G5592" s="91" t="n">
        <v>3500</v>
      </c>
      <c r="H5592" s="91"/>
      <c r="I5592" s="91"/>
      <c r="J5592" s="91"/>
      <c r="K5592" s="91"/>
      <c r="L5592" s="91"/>
      <c r="M5592" s="91" t="s">
        <v>17448</v>
      </c>
      <c r="N5592" s="99" t="n">
        <v>43477</v>
      </c>
      <c r="O5592" s="405" t="s">
        <v>15</v>
      </c>
      <c r="P5592" s="91"/>
      <c r="Q5592" s="15" t="s">
        <v>45</v>
      </c>
    </row>
    <row r="5593" customFormat="false" ht="22.05" hidden="false" customHeight="false" outlineLevel="0" collapsed="false">
      <c r="A5593" s="429" t="s">
        <v>1814</v>
      </c>
      <c r="B5593" s="91" t="s">
        <v>512</v>
      </c>
      <c r="C5593" s="24" t="s">
        <v>17449</v>
      </c>
      <c r="D5593" s="91" t="s">
        <v>53</v>
      </c>
      <c r="E5593" s="74" t="s">
        <v>17450</v>
      </c>
      <c r="F5593" s="24" t="s">
        <v>17451</v>
      </c>
      <c r="G5593" s="594" t="n">
        <v>4100</v>
      </c>
      <c r="H5593" s="91"/>
      <c r="I5593" s="91"/>
      <c r="J5593" s="91"/>
      <c r="K5593" s="91"/>
      <c r="L5593" s="895"/>
      <c r="M5593" s="62" t="s">
        <v>17452</v>
      </c>
      <c r="N5593" s="99" t="n">
        <v>43478</v>
      </c>
      <c r="O5593" s="405" t="s">
        <v>15</v>
      </c>
      <c r="P5593" s="91"/>
      <c r="Q5593" s="15" t="s">
        <v>45</v>
      </c>
    </row>
    <row r="5594" customFormat="false" ht="79.85" hidden="false" customHeight="false" outlineLevel="0" collapsed="false">
      <c r="A5594" s="3" t="s">
        <v>17111</v>
      </c>
      <c r="B5594" s="6" t="s">
        <v>17112</v>
      </c>
      <c r="C5594" s="4" t="s">
        <v>17113</v>
      </c>
      <c r="D5594" s="6" t="s">
        <v>17114</v>
      </c>
      <c r="E5594" s="103" t="s">
        <v>17115</v>
      </c>
      <c r="F5594" s="102" t="s">
        <v>10096</v>
      </c>
      <c r="G5594" s="103" t="s">
        <v>38</v>
      </c>
      <c r="H5594" s="103" t="s">
        <v>17116</v>
      </c>
      <c r="I5594" s="103"/>
      <c r="J5594" s="103"/>
      <c r="K5594" s="103" t="s">
        <v>40</v>
      </c>
      <c r="L5594" s="103"/>
      <c r="M5594" s="103" t="s">
        <v>41</v>
      </c>
      <c r="N5594" s="103" t="s">
        <v>42</v>
      </c>
      <c r="O5594" s="103" t="s">
        <v>17117</v>
      </c>
      <c r="P5594" s="91"/>
      <c r="Q5594" s="15" t="s">
        <v>45</v>
      </c>
    </row>
    <row r="5595" customFormat="false" ht="15" hidden="false" customHeight="false" outlineLevel="0" collapsed="false">
      <c r="A5595" s="60" t="n">
        <v>43479</v>
      </c>
      <c r="B5595" s="374" t="s">
        <v>519</v>
      </c>
      <c r="C5595" s="62"/>
      <c r="D5595" s="62"/>
      <c r="E5595" s="63"/>
      <c r="F5595" s="911" t="n">
        <f aca="false">G5595+H5595+K5595</f>
        <v>726119.74</v>
      </c>
      <c r="G5595" s="912" t="n">
        <f aca="false">SUM(G5596:G5624)</f>
        <v>286050</v>
      </c>
      <c r="H5595" s="913" t="n">
        <f aca="false">SUM(H5596:H5624)</f>
        <v>401669.74</v>
      </c>
      <c r="I5595" s="912"/>
      <c r="J5595" s="912"/>
      <c r="K5595" s="912" t="n">
        <f aca="false">SUM(K5596:K5623)</f>
        <v>38400</v>
      </c>
      <c r="L5595" s="912"/>
      <c r="M5595" s="281"/>
      <c r="N5595" s="281"/>
      <c r="O5595" s="594"/>
      <c r="P5595" s="91"/>
      <c r="Q5595" s="15" t="s">
        <v>45</v>
      </c>
    </row>
    <row r="5596" customFormat="false" ht="72.35" hidden="false" customHeight="false" outlineLevel="0" collapsed="false">
      <c r="A5596" s="429" t="s">
        <v>1810</v>
      </c>
      <c r="B5596" s="91" t="s">
        <v>10647</v>
      </c>
      <c r="C5596" s="91" t="s">
        <v>17453</v>
      </c>
      <c r="D5596" s="91" t="s">
        <v>476</v>
      </c>
      <c r="E5596" s="91" t="s">
        <v>17454</v>
      </c>
      <c r="F5596" s="91"/>
      <c r="G5596" s="91"/>
      <c r="H5596" s="91"/>
      <c r="I5596" s="91"/>
      <c r="J5596" s="91"/>
      <c r="K5596" s="91"/>
      <c r="L5596" s="91"/>
      <c r="M5596" s="91"/>
      <c r="N5596" s="91"/>
      <c r="O5596" s="441" t="s">
        <v>17455</v>
      </c>
      <c r="P5596" s="91" t="n">
        <v>1</v>
      </c>
      <c r="Q5596" s="15" t="s">
        <v>45</v>
      </c>
    </row>
    <row r="5597" customFormat="false" ht="149.25" hidden="false" customHeight="false" outlineLevel="0" collapsed="false">
      <c r="A5597" s="429" t="s">
        <v>1814</v>
      </c>
      <c r="B5597" s="91" t="s">
        <v>589</v>
      </c>
      <c r="C5597" s="91" t="s">
        <v>17456</v>
      </c>
      <c r="D5597" s="91" t="s">
        <v>53</v>
      </c>
      <c r="E5597" s="91" t="s">
        <v>17457</v>
      </c>
      <c r="F5597" s="91" t="s">
        <v>17458</v>
      </c>
      <c r="G5597" s="91" t="n">
        <v>3250</v>
      </c>
      <c r="H5597" s="91"/>
      <c r="I5597" s="91"/>
      <c r="J5597" s="91"/>
      <c r="K5597" s="91"/>
      <c r="L5597" s="91"/>
      <c r="M5597" s="91" t="s">
        <v>17459</v>
      </c>
      <c r="N5597" s="99" t="n">
        <v>43482</v>
      </c>
      <c r="O5597" s="405" t="s">
        <v>17460</v>
      </c>
      <c r="P5597" s="91" t="n">
        <v>1</v>
      </c>
      <c r="Q5597" s="15" t="s">
        <v>45</v>
      </c>
    </row>
    <row r="5598" customFormat="false" ht="14.9" hidden="false" customHeight="false" outlineLevel="0" collapsed="false">
      <c r="A5598" s="137" t="s">
        <v>17461</v>
      </c>
      <c r="B5598" s="137"/>
      <c r="C5598" s="137" t="s">
        <v>17462</v>
      </c>
      <c r="D5598" s="137" t="s">
        <v>476</v>
      </c>
      <c r="E5598" s="353" t="s">
        <v>17463</v>
      </c>
      <c r="F5598" s="353" t="s">
        <v>17463</v>
      </c>
      <c r="G5598" s="353" t="s">
        <v>17463</v>
      </c>
      <c r="H5598" s="353" t="s">
        <v>17463</v>
      </c>
      <c r="I5598" s="353"/>
      <c r="J5598" s="353"/>
      <c r="K5598" s="353" t="s">
        <v>17463</v>
      </c>
      <c r="L5598" s="353"/>
      <c r="M5598" s="353" t="s">
        <v>17463</v>
      </c>
      <c r="N5598" s="91"/>
      <c r="O5598" s="353" t="s">
        <v>17463</v>
      </c>
      <c r="P5598" s="91" t="n">
        <v>1</v>
      </c>
      <c r="Q5598" s="15" t="s">
        <v>45</v>
      </c>
    </row>
    <row r="5599" customFormat="false" ht="22.05" hidden="false" customHeight="false" outlineLevel="0" collapsed="false">
      <c r="A5599" s="91" t="s">
        <v>17464</v>
      </c>
      <c r="B5599" s="91" t="s">
        <v>17464</v>
      </c>
      <c r="C5599" s="91" t="s">
        <v>17464</v>
      </c>
      <c r="D5599" s="91" t="s">
        <v>17464</v>
      </c>
      <c r="E5599" s="91" t="s">
        <v>17464</v>
      </c>
      <c r="F5599" s="91" t="s">
        <v>17464</v>
      </c>
      <c r="G5599" s="91" t="n">
        <v>5600</v>
      </c>
      <c r="H5599" s="91"/>
      <c r="I5599" s="91"/>
      <c r="J5599" s="91"/>
      <c r="K5599" s="91"/>
      <c r="L5599" s="91"/>
      <c r="M5599" s="91"/>
      <c r="N5599" s="91"/>
      <c r="O5599" s="405" t="s">
        <v>15</v>
      </c>
      <c r="P5599" s="91" t="n">
        <v>1</v>
      </c>
      <c r="Q5599" s="15" t="s">
        <v>45</v>
      </c>
    </row>
    <row r="5600" customFormat="false" ht="55.2" hidden="false" customHeight="false" outlineLevel="0" collapsed="false">
      <c r="A5600" s="429" t="s">
        <v>1673</v>
      </c>
      <c r="B5600" s="91" t="s">
        <v>1114</v>
      </c>
      <c r="C5600" s="91" t="s">
        <v>17465</v>
      </c>
      <c r="D5600" s="91" t="s">
        <v>68</v>
      </c>
      <c r="E5600" s="91" t="s">
        <v>17466</v>
      </c>
      <c r="F5600" s="91"/>
      <c r="G5600" s="91"/>
      <c r="H5600" s="91"/>
      <c r="I5600" s="91"/>
      <c r="J5600" s="91"/>
      <c r="K5600" s="91"/>
      <c r="L5600" s="91"/>
      <c r="M5600" s="91"/>
      <c r="N5600" s="91"/>
      <c r="O5600" s="944" t="s">
        <v>17467</v>
      </c>
      <c r="P5600" s="91" t="n">
        <v>1</v>
      </c>
      <c r="Q5600" s="15" t="s">
        <v>45</v>
      </c>
    </row>
    <row r="5601" customFormat="false" ht="68.65" hidden="false" customHeight="false" outlineLevel="0" collapsed="false">
      <c r="A5601" s="429" t="s">
        <v>1678</v>
      </c>
      <c r="B5601" s="91" t="s">
        <v>815</v>
      </c>
      <c r="C5601" s="91" t="s">
        <v>17468</v>
      </c>
      <c r="D5601" s="91" t="s">
        <v>53</v>
      </c>
      <c r="E5601" s="91" t="s">
        <v>17469</v>
      </c>
      <c r="F5601" s="91" t="s">
        <v>17470</v>
      </c>
      <c r="G5601" s="91" t="n">
        <v>2300</v>
      </c>
      <c r="H5601" s="91"/>
      <c r="I5601" s="91"/>
      <c r="J5601" s="91"/>
      <c r="K5601" s="91"/>
      <c r="L5601" s="91"/>
      <c r="M5601" s="91" t="s">
        <v>17471</v>
      </c>
      <c r="N5601" s="99" t="n">
        <v>43481</v>
      </c>
      <c r="O5601" s="405" t="s">
        <v>15</v>
      </c>
      <c r="P5601" s="91" t="n">
        <v>1</v>
      </c>
      <c r="Q5601" s="15" t="s">
        <v>45</v>
      </c>
    </row>
    <row r="5602" customFormat="false" ht="41.75" hidden="false" customHeight="false" outlineLevel="0" collapsed="false">
      <c r="A5602" s="429" t="s">
        <v>1732</v>
      </c>
      <c r="B5602" s="91" t="s">
        <v>1016</v>
      </c>
      <c r="C5602" s="91" t="s">
        <v>17472</v>
      </c>
      <c r="D5602" s="91" t="s">
        <v>53</v>
      </c>
      <c r="E5602" s="91" t="s">
        <v>17473</v>
      </c>
      <c r="F5602" s="91" t="s">
        <v>14301</v>
      </c>
      <c r="G5602" s="91"/>
      <c r="H5602" s="91"/>
      <c r="I5602" s="91"/>
      <c r="J5602" s="91"/>
      <c r="K5602" s="91"/>
      <c r="L5602" s="91"/>
      <c r="M5602" s="91"/>
      <c r="N5602" s="91"/>
      <c r="O5602" s="945" t="s">
        <v>14301</v>
      </c>
      <c r="P5602" s="91" t="n">
        <v>1</v>
      </c>
      <c r="Q5602" s="15" t="s">
        <v>45</v>
      </c>
    </row>
    <row r="5603" customFormat="false" ht="68.65" hidden="false" customHeight="false" outlineLevel="0" collapsed="false">
      <c r="A5603" s="429" t="s">
        <v>1833</v>
      </c>
      <c r="B5603" s="91" t="s">
        <v>17474</v>
      </c>
      <c r="C5603" s="451" t="s">
        <v>17475</v>
      </c>
      <c r="D5603" s="91" t="s">
        <v>476</v>
      </c>
      <c r="E5603" s="91" t="s">
        <v>17476</v>
      </c>
      <c r="F5603" s="91" t="s">
        <v>17477</v>
      </c>
      <c r="G5603" s="91" t="s">
        <v>1939</v>
      </c>
      <c r="H5603" s="91"/>
      <c r="I5603" s="91"/>
      <c r="J5603" s="91"/>
      <c r="K5603" s="91"/>
      <c r="L5603" s="91"/>
      <c r="M5603" s="91"/>
      <c r="N5603" s="91"/>
      <c r="O5603" s="137" t="s">
        <v>17478</v>
      </c>
      <c r="P5603" s="91" t="n">
        <v>1</v>
      </c>
      <c r="Q5603" s="15" t="s">
        <v>45</v>
      </c>
    </row>
    <row r="5604" customFormat="false" ht="122.35" hidden="false" customHeight="false" outlineLevel="0" collapsed="false">
      <c r="A5604" s="429" t="s">
        <v>1839</v>
      </c>
      <c r="B5604" s="91" t="s">
        <v>918</v>
      </c>
      <c r="C5604" s="451" t="s">
        <v>17479</v>
      </c>
      <c r="D5604" s="91" t="s">
        <v>68</v>
      </c>
      <c r="E5604" s="91" t="s">
        <v>17480</v>
      </c>
      <c r="F5604" s="91" t="s">
        <v>5574</v>
      </c>
      <c r="G5604" s="91"/>
      <c r="H5604" s="91"/>
      <c r="I5604" s="91"/>
      <c r="J5604" s="91"/>
      <c r="K5604" s="91"/>
      <c r="L5604" s="91"/>
      <c r="M5604" s="91"/>
      <c r="N5604" s="91"/>
      <c r="O5604" s="946" t="s">
        <v>17481</v>
      </c>
      <c r="P5604" s="91" t="n">
        <v>1</v>
      </c>
      <c r="Q5604" s="15" t="s">
        <v>45</v>
      </c>
    </row>
    <row r="5605" customFormat="false" ht="79.85" hidden="false" customHeight="false" outlineLevel="0" collapsed="false">
      <c r="A5605" s="3" t="s">
        <v>17111</v>
      </c>
      <c r="B5605" s="6" t="s">
        <v>17112</v>
      </c>
      <c r="C5605" s="4" t="s">
        <v>17113</v>
      </c>
      <c r="D5605" s="6" t="s">
        <v>17114</v>
      </c>
      <c r="E5605" s="103" t="s">
        <v>17115</v>
      </c>
      <c r="F5605" s="102" t="s">
        <v>10096</v>
      </c>
      <c r="G5605" s="103" t="s">
        <v>38</v>
      </c>
      <c r="H5605" s="103" t="s">
        <v>17116</v>
      </c>
      <c r="I5605" s="103"/>
      <c r="J5605" s="103"/>
      <c r="K5605" s="103" t="s">
        <v>40</v>
      </c>
      <c r="L5605" s="103"/>
      <c r="M5605" s="103" t="s">
        <v>41</v>
      </c>
      <c r="N5605" s="103" t="s">
        <v>42</v>
      </c>
      <c r="O5605" s="103" t="s">
        <v>17117</v>
      </c>
      <c r="P5605" s="91"/>
      <c r="Q5605" s="15" t="s">
        <v>45</v>
      </c>
    </row>
    <row r="5606" customFormat="false" ht="15" hidden="false" customHeight="false" outlineLevel="0" collapsed="false">
      <c r="A5606" s="60" t="n">
        <v>43480</v>
      </c>
      <c r="B5606" s="374" t="s">
        <v>260</v>
      </c>
      <c r="C5606" s="62"/>
      <c r="D5606" s="62"/>
      <c r="E5606" s="63"/>
      <c r="F5606" s="911" t="n">
        <f aca="false">G5606+H5606+K5606</f>
        <v>367076.37</v>
      </c>
      <c r="G5606" s="912" t="n">
        <f aca="false">SUM(G5607:G5635)</f>
        <v>145600</v>
      </c>
      <c r="H5606" s="913" t="n">
        <f aca="false">SUM(H5607:H5635)</f>
        <v>202276.37</v>
      </c>
      <c r="I5606" s="912"/>
      <c r="J5606" s="912"/>
      <c r="K5606" s="912" t="n">
        <f aca="false">SUM(K5607:K5634)</f>
        <v>19200</v>
      </c>
      <c r="L5606" s="912"/>
      <c r="M5606" s="281"/>
      <c r="N5606" s="281"/>
      <c r="O5606" s="594"/>
      <c r="P5606" s="91"/>
      <c r="Q5606" s="15" t="s">
        <v>45</v>
      </c>
    </row>
    <row r="5607" customFormat="false" ht="28.35" hidden="false" customHeight="false" outlineLevel="0" collapsed="false">
      <c r="A5607" s="429" t="s">
        <v>17482</v>
      </c>
      <c r="B5607" s="91" t="s">
        <v>11426</v>
      </c>
      <c r="C5607" s="91" t="s">
        <v>17483</v>
      </c>
      <c r="D5607" s="91" t="s">
        <v>476</v>
      </c>
      <c r="E5607" s="91" t="s">
        <v>17484</v>
      </c>
      <c r="F5607" s="91" t="s">
        <v>17485</v>
      </c>
      <c r="G5607" s="91"/>
      <c r="H5607" s="91"/>
      <c r="I5607" s="91"/>
      <c r="J5607" s="91"/>
      <c r="K5607" s="91"/>
      <c r="L5607" s="91"/>
      <c r="M5607" s="91"/>
      <c r="N5607" s="91"/>
      <c r="O5607" s="451" t="s">
        <v>17486</v>
      </c>
      <c r="P5607" s="91" t="n">
        <v>1</v>
      </c>
      <c r="Q5607" s="15" t="s">
        <v>45</v>
      </c>
    </row>
    <row r="5608" customFormat="false" ht="176.1" hidden="false" customHeight="false" outlineLevel="0" collapsed="false">
      <c r="A5608" s="429" t="s">
        <v>2861</v>
      </c>
      <c r="B5608" s="91" t="s">
        <v>2357</v>
      </c>
      <c r="C5608" s="91" t="s">
        <v>17487</v>
      </c>
      <c r="D5608" s="91" t="s">
        <v>68</v>
      </c>
      <c r="E5608" s="91" t="s">
        <v>17488</v>
      </c>
      <c r="F5608" s="91" t="s">
        <v>17489</v>
      </c>
      <c r="G5608" s="91"/>
      <c r="H5608" s="91"/>
      <c r="I5608" s="91"/>
      <c r="J5608" s="91"/>
      <c r="K5608" s="91"/>
      <c r="L5608" s="91"/>
      <c r="M5608" s="91"/>
      <c r="N5608" s="91"/>
      <c r="O5608" s="451" t="s">
        <v>17490</v>
      </c>
      <c r="P5608" s="91" t="n">
        <v>1</v>
      </c>
      <c r="Q5608" s="15" t="s">
        <v>45</v>
      </c>
    </row>
    <row r="5609" customFormat="false" ht="44" hidden="false" customHeight="false" outlineLevel="0" collapsed="false">
      <c r="A5609" s="429" t="s">
        <v>2683</v>
      </c>
      <c r="B5609" s="91" t="s">
        <v>460</v>
      </c>
      <c r="C5609" s="91" t="s">
        <v>17491</v>
      </c>
      <c r="D5609" s="91" t="s">
        <v>53</v>
      </c>
      <c r="E5609" s="91" t="s">
        <v>17492</v>
      </c>
      <c r="F5609" s="91" t="s">
        <v>17493</v>
      </c>
      <c r="G5609" s="91" t="s">
        <v>1379</v>
      </c>
      <c r="H5609" s="91"/>
      <c r="I5609" s="91"/>
      <c r="J5609" s="91"/>
      <c r="K5609" s="91"/>
      <c r="L5609" s="91"/>
      <c r="M5609" s="91"/>
      <c r="N5609" s="91"/>
      <c r="O5609" s="571" t="s">
        <v>17494</v>
      </c>
      <c r="P5609" s="91" t="n">
        <v>1</v>
      </c>
      <c r="Q5609" s="15" t="s">
        <v>45</v>
      </c>
    </row>
    <row r="5610" customFormat="false" ht="58.2" hidden="false" customHeight="false" outlineLevel="0" collapsed="false">
      <c r="A5610" s="429" t="s">
        <v>2870</v>
      </c>
      <c r="B5610" s="91" t="s">
        <v>5067</v>
      </c>
      <c r="C5610" s="91" t="s">
        <v>17495</v>
      </c>
      <c r="D5610" s="91" t="s">
        <v>53</v>
      </c>
      <c r="E5610" s="91" t="s">
        <v>17496</v>
      </c>
      <c r="F5610" s="91" t="s">
        <v>3584</v>
      </c>
      <c r="G5610" s="91" t="s">
        <v>944</v>
      </c>
      <c r="H5610" s="91"/>
      <c r="I5610" s="91"/>
      <c r="J5610" s="91"/>
      <c r="K5610" s="91"/>
      <c r="L5610" s="91"/>
      <c r="M5610" s="91"/>
      <c r="N5610" s="91"/>
      <c r="O5610" s="571" t="s">
        <v>17497</v>
      </c>
      <c r="P5610" s="91" t="n">
        <v>1</v>
      </c>
      <c r="Q5610" s="15" t="s">
        <v>45</v>
      </c>
    </row>
    <row r="5611" customFormat="false" ht="44" hidden="false" customHeight="false" outlineLevel="0" collapsed="false">
      <c r="A5611" s="429" t="s">
        <v>2877</v>
      </c>
      <c r="B5611" s="91" t="s">
        <v>589</v>
      </c>
      <c r="C5611" s="91" t="s">
        <v>17498</v>
      </c>
      <c r="D5611" s="91" t="s">
        <v>53</v>
      </c>
      <c r="E5611" s="91" t="s">
        <v>17499</v>
      </c>
      <c r="F5611" s="91" t="s">
        <v>17499</v>
      </c>
      <c r="G5611" s="91" t="s">
        <v>17500</v>
      </c>
      <c r="H5611" s="91"/>
      <c r="I5611" s="91"/>
      <c r="J5611" s="91"/>
      <c r="K5611" s="91"/>
      <c r="L5611" s="91"/>
      <c r="M5611" s="91"/>
      <c r="N5611" s="91"/>
      <c r="O5611" s="441" t="s">
        <v>17501</v>
      </c>
      <c r="P5611" s="91" t="n">
        <v>1</v>
      </c>
      <c r="Q5611" s="15" t="s">
        <v>45</v>
      </c>
    </row>
    <row r="5612" customFormat="false" ht="44.75" hidden="false" customHeight="false" outlineLevel="0" collapsed="false">
      <c r="A5612" s="429" t="s">
        <v>2953</v>
      </c>
      <c r="B5612" s="108" t="n">
        <v>0.484722222222222</v>
      </c>
      <c r="C5612" s="440" t="s">
        <v>17502</v>
      </c>
      <c r="D5612" s="91" t="s">
        <v>476</v>
      </c>
      <c r="E5612" s="91" t="s">
        <v>12437</v>
      </c>
      <c r="F5612" s="91"/>
      <c r="G5612" s="91"/>
      <c r="H5612" s="91"/>
      <c r="I5612" s="91"/>
      <c r="J5612" s="91"/>
      <c r="K5612" s="91"/>
      <c r="L5612" s="91"/>
      <c r="M5612" s="91"/>
      <c r="N5612" s="91"/>
      <c r="O5612" s="338" t="s">
        <v>17503</v>
      </c>
      <c r="P5612" s="91" t="n">
        <v>1</v>
      </c>
      <c r="Q5612" s="15" t="s">
        <v>45</v>
      </c>
    </row>
    <row r="5613" customFormat="false" ht="29.85" hidden="false" customHeight="false" outlineLevel="0" collapsed="false">
      <c r="A5613" s="429" t="s">
        <v>2700</v>
      </c>
      <c r="B5613" s="91" t="s">
        <v>8398</v>
      </c>
      <c r="C5613" s="91" t="s">
        <v>17504</v>
      </c>
      <c r="D5613" s="91" t="s">
        <v>53</v>
      </c>
      <c r="E5613" s="91" t="s">
        <v>17505</v>
      </c>
      <c r="F5613" s="91"/>
      <c r="G5613" s="91"/>
      <c r="H5613" s="91"/>
      <c r="I5613" s="91"/>
      <c r="J5613" s="91"/>
      <c r="K5613" s="91"/>
      <c r="L5613" s="91"/>
      <c r="M5613" s="91"/>
      <c r="N5613" s="91"/>
      <c r="O5613" s="441" t="s">
        <v>17506</v>
      </c>
      <c r="P5613" s="91" t="n">
        <v>1</v>
      </c>
      <c r="Q5613" s="15" t="s">
        <v>45</v>
      </c>
    </row>
    <row r="5614" customFormat="false" ht="55.2" hidden="false" customHeight="false" outlineLevel="0" collapsed="false">
      <c r="A5614" s="429" t="s">
        <v>2825</v>
      </c>
      <c r="B5614" s="91" t="s">
        <v>16211</v>
      </c>
      <c r="C5614" s="248" t="s">
        <v>17507</v>
      </c>
      <c r="D5614" s="91" t="s">
        <v>53</v>
      </c>
      <c r="E5614" s="91" t="s">
        <v>17508</v>
      </c>
      <c r="F5614" s="91"/>
      <c r="G5614" s="91"/>
      <c r="H5614" s="91"/>
      <c r="I5614" s="91"/>
      <c r="J5614" s="91"/>
      <c r="K5614" s="91"/>
      <c r="L5614" s="91"/>
      <c r="M5614" s="91"/>
      <c r="N5614" s="91"/>
      <c r="O5614" s="947" t="s">
        <v>17509</v>
      </c>
      <c r="P5614" s="91" t="n">
        <v>1</v>
      </c>
      <c r="Q5614" s="15" t="s">
        <v>45</v>
      </c>
    </row>
    <row r="5615" customFormat="false" ht="28.35" hidden="false" customHeight="false" outlineLevel="0" collapsed="false">
      <c r="A5615" s="91" t="s">
        <v>17510</v>
      </c>
      <c r="B5615" s="91" t="s">
        <v>17510</v>
      </c>
      <c r="C5615" s="91" t="s">
        <v>17510</v>
      </c>
      <c r="D5615" s="91" t="s">
        <v>17510</v>
      </c>
      <c r="E5615" s="91" t="s">
        <v>17510</v>
      </c>
      <c r="F5615" s="91" t="s">
        <v>17510</v>
      </c>
      <c r="G5615" s="91" t="s">
        <v>17510</v>
      </c>
      <c r="H5615" s="91" t="n">
        <v>68519.13</v>
      </c>
      <c r="I5615" s="91"/>
      <c r="J5615" s="91"/>
      <c r="K5615" s="91"/>
      <c r="L5615" s="91"/>
      <c r="M5615" s="91"/>
      <c r="N5615" s="91"/>
      <c r="O5615" s="282" t="s">
        <v>17510</v>
      </c>
      <c r="P5615" s="91" t="n">
        <v>1</v>
      </c>
      <c r="Q5615" s="15" t="s">
        <v>45</v>
      </c>
    </row>
    <row r="5616" customFormat="false" ht="28.35" hidden="false" customHeight="false" outlineLevel="0" collapsed="false">
      <c r="A5616" s="91" t="s">
        <v>17511</v>
      </c>
      <c r="B5616" s="91" t="s">
        <v>17511</v>
      </c>
      <c r="C5616" s="91" t="s">
        <v>17511</v>
      </c>
      <c r="D5616" s="91" t="s">
        <v>17511</v>
      </c>
      <c r="E5616" s="91" t="s">
        <v>17511</v>
      </c>
      <c r="F5616" s="91" t="s">
        <v>17511</v>
      </c>
      <c r="G5616" s="91" t="s">
        <v>17511</v>
      </c>
      <c r="H5616" s="91" t="n">
        <v>5500</v>
      </c>
      <c r="I5616" s="91"/>
      <c r="J5616" s="91"/>
      <c r="K5616" s="91"/>
      <c r="L5616" s="91"/>
      <c r="M5616" s="91"/>
      <c r="N5616" s="91"/>
      <c r="O5616" s="282" t="s">
        <v>17511</v>
      </c>
      <c r="P5616" s="91" t="n">
        <v>1</v>
      </c>
      <c r="Q5616" s="15" t="s">
        <v>45</v>
      </c>
    </row>
    <row r="5617" customFormat="false" ht="14.9" hidden="false" customHeight="false" outlineLevel="0" collapsed="false">
      <c r="A5617" s="91" t="s">
        <v>17512</v>
      </c>
      <c r="B5617" s="91" t="s">
        <v>17512</v>
      </c>
      <c r="C5617" s="91" t="s">
        <v>17512</v>
      </c>
      <c r="D5617" s="91" t="s">
        <v>17512</v>
      </c>
      <c r="E5617" s="91" t="s">
        <v>17512</v>
      </c>
      <c r="F5617" s="91" t="s">
        <v>17512</v>
      </c>
      <c r="G5617" s="91" t="s">
        <v>17512</v>
      </c>
      <c r="H5617" s="91" t="n">
        <v>17800</v>
      </c>
      <c r="I5617" s="91"/>
      <c r="J5617" s="91"/>
      <c r="K5617" s="91"/>
      <c r="L5617" s="91"/>
      <c r="M5617" s="91"/>
      <c r="N5617" s="91"/>
      <c r="O5617" s="282" t="s">
        <v>17512</v>
      </c>
      <c r="P5617" s="91" t="n">
        <v>1</v>
      </c>
      <c r="Q5617" s="15" t="s">
        <v>45</v>
      </c>
    </row>
    <row r="5618" customFormat="false" ht="14.9" hidden="false" customHeight="false" outlineLevel="0" collapsed="false">
      <c r="A5618" s="91" t="s">
        <v>17513</v>
      </c>
      <c r="B5618" s="91" t="s">
        <v>17513</v>
      </c>
      <c r="C5618" s="91" t="s">
        <v>17513</v>
      </c>
      <c r="D5618" s="91" t="s">
        <v>17513</v>
      </c>
      <c r="E5618" s="91" t="s">
        <v>17513</v>
      </c>
      <c r="F5618" s="91" t="s">
        <v>17513</v>
      </c>
      <c r="G5618" s="91" t="s">
        <v>17513</v>
      </c>
      <c r="H5618" s="91" t="n">
        <v>1500</v>
      </c>
      <c r="I5618" s="91"/>
      <c r="J5618" s="91"/>
      <c r="K5618" s="91"/>
      <c r="L5618" s="91"/>
      <c r="M5618" s="91"/>
      <c r="N5618" s="91"/>
      <c r="O5618" s="282" t="s">
        <v>17513</v>
      </c>
      <c r="P5618" s="91" t="n">
        <v>1</v>
      </c>
      <c r="Q5618" s="15" t="s">
        <v>45</v>
      </c>
    </row>
    <row r="5619" customFormat="false" ht="39.55" hidden="false" customHeight="false" outlineLevel="0" collapsed="false">
      <c r="A5619" s="113" t="s">
        <v>17514</v>
      </c>
      <c r="B5619" s="113" t="s">
        <v>17514</v>
      </c>
      <c r="C5619" s="113" t="s">
        <v>17514</v>
      </c>
      <c r="D5619" s="91" t="s">
        <v>476</v>
      </c>
      <c r="E5619" s="353" t="s">
        <v>17515</v>
      </c>
      <c r="F5619" s="24" t="s">
        <v>17514</v>
      </c>
      <c r="G5619" s="91"/>
      <c r="H5619" s="91" t="s">
        <v>1042</v>
      </c>
      <c r="I5619" s="91"/>
      <c r="J5619" s="91"/>
      <c r="K5619" s="91"/>
      <c r="L5619" s="100"/>
      <c r="M5619" s="24" t="s">
        <v>17516</v>
      </c>
      <c r="N5619" s="91"/>
      <c r="O5619" s="317" t="s">
        <v>17517</v>
      </c>
      <c r="P5619" s="91"/>
      <c r="Q5619" s="15" t="s">
        <v>45</v>
      </c>
    </row>
    <row r="5620" customFormat="false" ht="202.95" hidden="false" customHeight="false" outlineLevel="0" collapsed="false">
      <c r="A5620" s="429" t="s">
        <v>2707</v>
      </c>
      <c r="B5620" s="91" t="s">
        <v>386</v>
      </c>
      <c r="C5620" s="91" t="s">
        <v>17518</v>
      </c>
      <c r="D5620" s="91" t="s">
        <v>68</v>
      </c>
      <c r="E5620" s="91" t="s">
        <v>17519</v>
      </c>
      <c r="F5620" s="91" t="s">
        <v>17520</v>
      </c>
      <c r="G5620" s="91"/>
      <c r="H5620" s="91"/>
      <c r="I5620" s="91"/>
      <c r="J5620" s="91"/>
      <c r="K5620" s="91"/>
      <c r="L5620" s="91"/>
      <c r="M5620" s="91"/>
      <c r="N5620" s="91"/>
      <c r="O5620" s="946" t="s">
        <v>17481</v>
      </c>
      <c r="P5620" s="91" t="n">
        <v>1</v>
      </c>
      <c r="Q5620" s="15" t="s">
        <v>45</v>
      </c>
    </row>
    <row r="5621" customFormat="false" ht="68.65" hidden="false" customHeight="false" outlineLevel="0" collapsed="false">
      <c r="A5621" s="429" t="s">
        <v>2712</v>
      </c>
      <c r="B5621" s="242" t="n">
        <v>43756</v>
      </c>
      <c r="C5621" s="91" t="s">
        <v>17521</v>
      </c>
      <c r="D5621" s="91" t="s">
        <v>53</v>
      </c>
      <c r="E5621" s="91" t="s">
        <v>17522</v>
      </c>
      <c r="F5621" s="91" t="s">
        <v>48</v>
      </c>
      <c r="G5621" s="91" t="n">
        <v>3100</v>
      </c>
      <c r="H5621" s="91"/>
      <c r="I5621" s="91"/>
      <c r="J5621" s="91"/>
      <c r="K5621" s="91"/>
      <c r="L5621" s="91"/>
      <c r="M5621" s="91" t="s">
        <v>17523</v>
      </c>
      <c r="N5621" s="99" t="n">
        <v>43482</v>
      </c>
      <c r="O5621" s="405" t="s">
        <v>15</v>
      </c>
      <c r="P5621" s="91" t="n">
        <v>1</v>
      </c>
      <c r="Q5621" s="15" t="s">
        <v>45</v>
      </c>
    </row>
    <row r="5622" customFormat="false" ht="79.85" hidden="false" customHeight="false" outlineLevel="0" collapsed="false">
      <c r="A5622" s="3" t="s">
        <v>17111</v>
      </c>
      <c r="B5622" s="6" t="s">
        <v>17112</v>
      </c>
      <c r="C5622" s="4" t="s">
        <v>17113</v>
      </c>
      <c r="D5622" s="6" t="s">
        <v>17114</v>
      </c>
      <c r="E5622" s="103" t="s">
        <v>17115</v>
      </c>
      <c r="F5622" s="102" t="s">
        <v>10096</v>
      </c>
      <c r="G5622" s="103" t="s">
        <v>38</v>
      </c>
      <c r="H5622" s="103" t="s">
        <v>17116</v>
      </c>
      <c r="I5622" s="103"/>
      <c r="J5622" s="103"/>
      <c r="K5622" s="103" t="s">
        <v>40</v>
      </c>
      <c r="L5622" s="103"/>
      <c r="M5622" s="103" t="s">
        <v>41</v>
      </c>
      <c r="N5622" s="103" t="s">
        <v>42</v>
      </c>
      <c r="O5622" s="103" t="s">
        <v>17117</v>
      </c>
      <c r="P5622" s="91"/>
      <c r="Q5622" s="15" t="s">
        <v>45</v>
      </c>
    </row>
    <row r="5623" customFormat="false" ht="15" hidden="false" customHeight="false" outlineLevel="0" collapsed="false">
      <c r="A5623" s="60" t="n">
        <v>43481</v>
      </c>
      <c r="B5623" s="374" t="s">
        <v>311</v>
      </c>
      <c r="C5623" s="62"/>
      <c r="D5623" s="62"/>
      <c r="E5623" s="63"/>
      <c r="F5623" s="911" t="n">
        <f aca="false">G5623+H5623+K5623</f>
        <v>251474.24</v>
      </c>
      <c r="G5623" s="912" t="n">
        <f aca="false">SUM(G5624:G5648)</f>
        <v>126200</v>
      </c>
      <c r="H5623" s="913" t="n">
        <f aca="false">SUM(H5624:H5648)</f>
        <v>106074.24</v>
      </c>
      <c r="I5623" s="912"/>
      <c r="J5623" s="912"/>
      <c r="K5623" s="912" t="n">
        <f aca="false">SUM(K5624:K5648)</f>
        <v>19200</v>
      </c>
      <c r="L5623" s="912"/>
      <c r="M5623" s="281"/>
      <c r="N5623" s="281"/>
      <c r="O5623" s="594"/>
      <c r="P5623" s="91" t="n">
        <v>1</v>
      </c>
      <c r="Q5623" s="15" t="s">
        <v>45</v>
      </c>
    </row>
    <row r="5624" customFormat="false" ht="28.35" hidden="false" customHeight="false" outlineLevel="0" collapsed="false">
      <c r="A5624" s="429" t="s">
        <v>2931</v>
      </c>
      <c r="B5624" s="91" t="s">
        <v>1865</v>
      </c>
      <c r="C5624" s="451" t="s">
        <v>17524</v>
      </c>
      <c r="D5624" s="91" t="s">
        <v>53</v>
      </c>
      <c r="E5624" s="91" t="s">
        <v>17525</v>
      </c>
      <c r="F5624" s="91" t="s">
        <v>17525</v>
      </c>
      <c r="G5624" s="91"/>
      <c r="H5624" s="91"/>
      <c r="I5624" s="91"/>
      <c r="J5624" s="91"/>
      <c r="K5624" s="91"/>
      <c r="L5624" s="91"/>
      <c r="M5624" s="91"/>
      <c r="N5624" s="91"/>
      <c r="O5624" s="807" t="s">
        <v>17525</v>
      </c>
      <c r="P5624" s="91" t="n">
        <v>1</v>
      </c>
      <c r="Q5624" s="15" t="s">
        <v>45</v>
      </c>
    </row>
    <row r="5625" customFormat="false" ht="108.95" hidden="false" customHeight="false" outlineLevel="0" collapsed="false">
      <c r="A5625" s="429" t="s">
        <v>2861</v>
      </c>
      <c r="B5625" s="91" t="s">
        <v>51</v>
      </c>
      <c r="C5625" s="91" t="s">
        <v>17526</v>
      </c>
      <c r="D5625" s="91" t="s">
        <v>68</v>
      </c>
      <c r="E5625" s="91" t="s">
        <v>17527</v>
      </c>
      <c r="F5625" s="91" t="s">
        <v>17528</v>
      </c>
      <c r="G5625" s="91"/>
      <c r="H5625" s="91" t="s">
        <v>3931</v>
      </c>
      <c r="I5625" s="91"/>
      <c r="J5625" s="91"/>
      <c r="K5625" s="91"/>
      <c r="L5625" s="91"/>
      <c r="M5625" s="91" t="s">
        <v>17529</v>
      </c>
      <c r="N5625" s="99" t="n">
        <v>43484</v>
      </c>
      <c r="O5625" s="948" t="s">
        <v>14472</v>
      </c>
      <c r="P5625" s="91" t="n">
        <v>1</v>
      </c>
      <c r="Q5625" s="15" t="s">
        <v>45</v>
      </c>
    </row>
    <row r="5626" customFormat="false" ht="44.75" hidden="false" customHeight="false" outlineLevel="0" collapsed="false">
      <c r="A5626" s="429" t="s">
        <v>2683</v>
      </c>
      <c r="B5626" s="91" t="s">
        <v>453</v>
      </c>
      <c r="C5626" s="91" t="s">
        <v>17530</v>
      </c>
      <c r="D5626" s="91" t="s">
        <v>53</v>
      </c>
      <c r="E5626" s="91" t="s">
        <v>17531</v>
      </c>
      <c r="F5626" s="91" t="s">
        <v>6094</v>
      </c>
      <c r="G5626" s="91"/>
      <c r="H5626" s="91"/>
      <c r="I5626" s="91"/>
      <c r="J5626" s="91"/>
      <c r="K5626" s="91"/>
      <c r="L5626" s="91"/>
      <c r="M5626" s="91"/>
      <c r="N5626" s="91"/>
      <c r="O5626" s="338" t="s">
        <v>17532</v>
      </c>
      <c r="P5626" s="91" t="n">
        <v>1</v>
      </c>
      <c r="Q5626" s="15" t="s">
        <v>45</v>
      </c>
    </row>
    <row r="5627" customFormat="false" ht="28.35" hidden="false" customHeight="false" outlineLevel="0" collapsed="false">
      <c r="A5627" s="429" t="s">
        <v>2870</v>
      </c>
      <c r="B5627" s="794" t="s">
        <v>453</v>
      </c>
      <c r="C5627" s="91" t="s">
        <v>17533</v>
      </c>
      <c r="D5627" s="91" t="s">
        <v>476</v>
      </c>
      <c r="E5627" s="91" t="s">
        <v>17534</v>
      </c>
      <c r="F5627" s="91"/>
      <c r="G5627" s="91"/>
      <c r="H5627" s="24" t="s">
        <v>788</v>
      </c>
      <c r="I5627" s="100"/>
      <c r="J5627" s="100"/>
      <c r="K5627" s="91"/>
      <c r="L5627" s="91"/>
      <c r="M5627" s="91"/>
      <c r="N5627" s="91"/>
      <c r="O5627" s="137" t="s">
        <v>17535</v>
      </c>
      <c r="P5627" s="91" t="n">
        <v>1</v>
      </c>
      <c r="Q5627" s="15" t="s">
        <v>45</v>
      </c>
    </row>
    <row r="5628" customFormat="false" ht="41.75" hidden="false" customHeight="false" outlineLevel="0" collapsed="false">
      <c r="A5628" s="429" t="s">
        <v>2877</v>
      </c>
      <c r="B5628" s="794" t="s">
        <v>113</v>
      </c>
      <c r="C5628" s="91" t="s">
        <v>17536</v>
      </c>
      <c r="D5628" s="91" t="s">
        <v>476</v>
      </c>
      <c r="E5628" s="91" t="s">
        <v>17537</v>
      </c>
      <c r="F5628" s="91"/>
      <c r="G5628" s="91" t="s">
        <v>17538</v>
      </c>
      <c r="H5628" s="91"/>
      <c r="I5628" s="91"/>
      <c r="J5628" s="91"/>
      <c r="K5628" s="91"/>
      <c r="L5628" s="91"/>
      <c r="M5628" s="91"/>
      <c r="N5628" s="91"/>
      <c r="O5628" s="949" t="s">
        <v>17539</v>
      </c>
      <c r="P5628" s="91" t="n">
        <v>1</v>
      </c>
      <c r="Q5628" s="15" t="s">
        <v>45</v>
      </c>
    </row>
    <row r="5629" customFormat="false" ht="17.9" hidden="false" customHeight="false" outlineLevel="0" collapsed="false">
      <c r="A5629" s="429" t="s">
        <v>2953</v>
      </c>
      <c r="B5629" s="99" t="n">
        <v>43596</v>
      </c>
      <c r="C5629" s="91" t="s">
        <v>17540</v>
      </c>
      <c r="D5629" s="91" t="s">
        <v>53</v>
      </c>
      <c r="E5629" s="91" t="s">
        <v>48</v>
      </c>
      <c r="F5629" s="91"/>
      <c r="G5629" s="91"/>
      <c r="H5629" s="91"/>
      <c r="I5629" s="91"/>
      <c r="J5629" s="91"/>
      <c r="K5629" s="91"/>
      <c r="L5629" s="91"/>
      <c r="M5629" s="91"/>
      <c r="N5629" s="91"/>
      <c r="O5629" s="807" t="s">
        <v>17541</v>
      </c>
      <c r="P5629" s="91" t="n">
        <v>1</v>
      </c>
      <c r="Q5629" s="15" t="s">
        <v>45</v>
      </c>
    </row>
    <row r="5630" customFormat="false" ht="41.75" hidden="false" customHeight="false" outlineLevel="0" collapsed="false">
      <c r="A5630" s="429" t="s">
        <v>2700</v>
      </c>
      <c r="B5630" s="91" t="s">
        <v>940</v>
      </c>
      <c r="C5630" s="91" t="s">
        <v>17542</v>
      </c>
      <c r="D5630" s="91" t="s">
        <v>53</v>
      </c>
      <c r="E5630" s="91" t="s">
        <v>17543</v>
      </c>
      <c r="F5630" s="91" t="s">
        <v>13336</v>
      </c>
      <c r="G5630" s="91" t="s">
        <v>282</v>
      </c>
      <c r="H5630" s="91"/>
      <c r="I5630" s="91"/>
      <c r="J5630" s="91"/>
      <c r="K5630" s="91"/>
      <c r="L5630" s="91"/>
      <c r="M5630" s="91"/>
      <c r="N5630" s="91"/>
      <c r="O5630" s="949" t="s">
        <v>17544</v>
      </c>
      <c r="P5630" s="91" t="n">
        <v>1</v>
      </c>
      <c r="Q5630" s="15" t="s">
        <v>45</v>
      </c>
    </row>
    <row r="5631" customFormat="false" ht="68.65" hidden="false" customHeight="false" outlineLevel="0" collapsed="false">
      <c r="A5631" s="429" t="s">
        <v>2825</v>
      </c>
      <c r="B5631" s="91" t="s">
        <v>354</v>
      </c>
      <c r="C5631" s="91" t="s">
        <v>17545</v>
      </c>
      <c r="D5631" s="91" t="s">
        <v>53</v>
      </c>
      <c r="E5631" s="91" t="s">
        <v>17546</v>
      </c>
      <c r="F5631" s="91" t="s">
        <v>17547</v>
      </c>
      <c r="G5631" s="91" t="n">
        <v>6500</v>
      </c>
      <c r="H5631" s="91"/>
      <c r="I5631" s="91"/>
      <c r="J5631" s="91"/>
      <c r="K5631" s="91"/>
      <c r="L5631" s="91"/>
      <c r="M5631" s="91" t="s">
        <v>17548</v>
      </c>
      <c r="N5631" s="99" t="n">
        <v>43484</v>
      </c>
      <c r="O5631" s="405" t="s">
        <v>15</v>
      </c>
      <c r="P5631" s="91" t="n">
        <v>1</v>
      </c>
      <c r="Q5631" s="15" t="s">
        <v>45</v>
      </c>
    </row>
    <row r="5632" customFormat="false" ht="44" hidden="false" customHeight="false" outlineLevel="0" collapsed="false">
      <c r="A5632" s="429" t="s">
        <v>2707</v>
      </c>
      <c r="B5632" s="794" t="s">
        <v>1505</v>
      </c>
      <c r="C5632" s="451" t="s">
        <v>17549</v>
      </c>
      <c r="D5632" s="91" t="s">
        <v>476</v>
      </c>
      <c r="E5632" s="91" t="s">
        <v>17550</v>
      </c>
      <c r="F5632" s="91" t="s">
        <v>3584</v>
      </c>
      <c r="G5632" s="950" t="s">
        <v>17551</v>
      </c>
      <c r="H5632" s="91"/>
      <c r="I5632" s="91"/>
      <c r="J5632" s="91"/>
      <c r="K5632" s="91"/>
      <c r="L5632" s="91"/>
      <c r="M5632" s="91"/>
      <c r="N5632" s="91"/>
      <c r="O5632" s="441" t="s">
        <v>17552</v>
      </c>
      <c r="P5632" s="451" t="s">
        <v>14505</v>
      </c>
      <c r="Q5632" s="15" t="s">
        <v>45</v>
      </c>
    </row>
    <row r="5633" customFormat="false" ht="26.85" hidden="false" customHeight="false" outlineLevel="0" collapsed="false">
      <c r="A5633" s="429" t="s">
        <v>2712</v>
      </c>
      <c r="B5633" s="242" t="n">
        <v>43751</v>
      </c>
      <c r="C5633" s="84" t="s">
        <v>17553</v>
      </c>
      <c r="D5633" s="198" t="s">
        <v>476</v>
      </c>
      <c r="E5633" s="198" t="s">
        <v>17554</v>
      </c>
      <c r="F5633" s="91" t="s">
        <v>17555</v>
      </c>
      <c r="G5633" s="91" t="n">
        <v>9800</v>
      </c>
      <c r="H5633" s="91"/>
      <c r="I5633" s="91"/>
      <c r="J5633" s="91"/>
      <c r="K5633" s="91"/>
      <c r="L5633" s="100"/>
      <c r="M5633" s="24" t="s">
        <v>17556</v>
      </c>
      <c r="N5633" s="99" t="n">
        <v>43482</v>
      </c>
      <c r="O5633" s="405" t="s">
        <v>15</v>
      </c>
      <c r="P5633" s="91" t="n">
        <v>1</v>
      </c>
      <c r="Q5633" s="15" t="s">
        <v>45</v>
      </c>
    </row>
    <row r="5634" customFormat="false" ht="28.35" hidden="false" customHeight="false" outlineLevel="0" collapsed="false">
      <c r="A5634" s="91" t="s">
        <v>17109</v>
      </c>
      <c r="B5634" s="91" t="s">
        <v>17109</v>
      </c>
      <c r="C5634" s="91" t="s">
        <v>17109</v>
      </c>
      <c r="D5634" s="91" t="s">
        <v>17109</v>
      </c>
      <c r="E5634" s="91" t="s">
        <v>17109</v>
      </c>
      <c r="F5634" s="91" t="s">
        <v>17109</v>
      </c>
      <c r="G5634" s="91"/>
      <c r="H5634" s="91" t="n">
        <v>2883</v>
      </c>
      <c r="I5634" s="91"/>
      <c r="J5634" s="91"/>
      <c r="K5634" s="91"/>
      <c r="L5634" s="91"/>
      <c r="M5634" s="91"/>
      <c r="N5634" s="91"/>
      <c r="O5634" s="282" t="s">
        <v>17109</v>
      </c>
      <c r="P5634" s="91" t="n">
        <v>1</v>
      </c>
      <c r="Q5634" s="15" t="s">
        <v>45</v>
      </c>
    </row>
    <row r="5635" customFormat="false" ht="82.05" hidden="false" customHeight="false" outlineLevel="0" collapsed="false">
      <c r="A5635" s="429" t="s">
        <v>2898</v>
      </c>
      <c r="B5635" s="91" t="s">
        <v>10857</v>
      </c>
      <c r="C5635" s="91" t="s">
        <v>17557</v>
      </c>
      <c r="D5635" s="91" t="s">
        <v>68</v>
      </c>
      <c r="E5635" s="91" t="s">
        <v>17558</v>
      </c>
      <c r="F5635" s="91" t="s">
        <v>17559</v>
      </c>
      <c r="G5635" s="91"/>
      <c r="H5635" s="91"/>
      <c r="I5635" s="91"/>
      <c r="J5635" s="91"/>
      <c r="K5635" s="91"/>
      <c r="L5635" s="91"/>
      <c r="M5635" s="91"/>
      <c r="N5635" s="91"/>
      <c r="O5635" s="948" t="s">
        <v>17559</v>
      </c>
      <c r="P5635" s="91" t="n">
        <v>1</v>
      </c>
      <c r="Q5635" s="15" t="s">
        <v>45</v>
      </c>
    </row>
    <row r="5636" customFormat="false" ht="55.2" hidden="false" customHeight="false" outlineLevel="0" collapsed="false">
      <c r="A5636" s="91" t="s">
        <v>17560</v>
      </c>
      <c r="B5636" s="91" t="s">
        <v>17560</v>
      </c>
      <c r="C5636" s="91" t="s">
        <v>17560</v>
      </c>
      <c r="D5636" s="198" t="s">
        <v>476</v>
      </c>
      <c r="E5636" s="91" t="s">
        <v>17560</v>
      </c>
      <c r="F5636" s="91" t="s">
        <v>17560</v>
      </c>
      <c r="G5636" s="91"/>
      <c r="H5636" s="91" t="n">
        <v>20000</v>
      </c>
      <c r="I5636" s="91"/>
      <c r="J5636" s="91"/>
      <c r="K5636" s="91"/>
      <c r="L5636" s="91"/>
      <c r="M5636" s="91"/>
      <c r="N5636" s="91"/>
      <c r="O5636" s="282" t="s">
        <v>17560</v>
      </c>
      <c r="P5636" s="91" t="n">
        <v>1</v>
      </c>
      <c r="Q5636" s="15" t="s">
        <v>45</v>
      </c>
    </row>
    <row r="5637" customFormat="false" ht="14.9" hidden="false" customHeight="false" outlineLevel="0" collapsed="false">
      <c r="A5637" s="19" t="s">
        <v>17393</v>
      </c>
      <c r="B5637" s="19" t="s">
        <v>17393</v>
      </c>
      <c r="C5637" s="19" t="s">
        <v>17393</v>
      </c>
      <c r="D5637" s="19" t="s">
        <v>17393</v>
      </c>
      <c r="E5637" s="19" t="s">
        <v>17393</v>
      </c>
      <c r="F5637" s="19" t="s">
        <v>17393</v>
      </c>
      <c r="G5637" s="91"/>
      <c r="H5637" s="91" t="s">
        <v>17561</v>
      </c>
      <c r="I5637" s="91"/>
      <c r="J5637" s="91"/>
      <c r="K5637" s="91"/>
      <c r="L5637" s="91"/>
      <c r="M5637" s="91"/>
      <c r="N5637" s="91"/>
      <c r="O5637" s="345" t="s">
        <v>17562</v>
      </c>
      <c r="P5637" s="91" t="n">
        <v>1</v>
      </c>
      <c r="Q5637" s="15" t="s">
        <v>45</v>
      </c>
    </row>
    <row r="5638" customFormat="false" ht="122.35" hidden="false" customHeight="false" outlineLevel="0" collapsed="false">
      <c r="A5638" s="429" t="s">
        <v>2903</v>
      </c>
      <c r="B5638" s="91" t="s">
        <v>386</v>
      </c>
      <c r="C5638" s="451" t="s">
        <v>17563</v>
      </c>
      <c r="D5638" s="91" t="s">
        <v>68</v>
      </c>
      <c r="E5638" s="91" t="s">
        <v>17564</v>
      </c>
      <c r="F5638" s="91" t="s">
        <v>17565</v>
      </c>
      <c r="G5638" s="91" t="s">
        <v>17565</v>
      </c>
      <c r="H5638" s="91"/>
      <c r="I5638" s="91"/>
      <c r="J5638" s="91"/>
      <c r="K5638" s="91"/>
      <c r="L5638" s="91"/>
      <c r="M5638" s="91"/>
      <c r="N5638" s="91"/>
      <c r="O5638" s="946" t="s">
        <v>17481</v>
      </c>
      <c r="P5638" s="91" t="n">
        <v>1</v>
      </c>
      <c r="Q5638" s="15" t="s">
        <v>45</v>
      </c>
    </row>
    <row r="5639" customFormat="false" ht="79.85" hidden="false" customHeight="false" outlineLevel="0" collapsed="false">
      <c r="A5639" s="3" t="s">
        <v>17111</v>
      </c>
      <c r="B5639" s="6" t="s">
        <v>17112</v>
      </c>
      <c r="C5639" s="4" t="s">
        <v>17113</v>
      </c>
      <c r="D5639" s="6" t="s">
        <v>17114</v>
      </c>
      <c r="E5639" s="103" t="s">
        <v>17115</v>
      </c>
      <c r="F5639" s="102" t="s">
        <v>10096</v>
      </c>
      <c r="G5639" s="103" t="s">
        <v>38</v>
      </c>
      <c r="H5639" s="103" t="s">
        <v>17116</v>
      </c>
      <c r="I5639" s="103"/>
      <c r="J5639" s="103"/>
      <c r="K5639" s="103" t="s">
        <v>40</v>
      </c>
      <c r="L5639" s="103"/>
      <c r="M5639" s="103" t="s">
        <v>41</v>
      </c>
      <c r="N5639" s="103" t="s">
        <v>42</v>
      </c>
      <c r="O5639" s="103" t="s">
        <v>17117</v>
      </c>
      <c r="P5639" s="91"/>
      <c r="Q5639" s="15" t="s">
        <v>45</v>
      </c>
    </row>
    <row r="5640" customFormat="false" ht="15" hidden="false" customHeight="false" outlineLevel="0" collapsed="false">
      <c r="A5640" s="60" t="n">
        <v>43482</v>
      </c>
      <c r="B5640" s="374" t="s">
        <v>349</v>
      </c>
      <c r="C5640" s="62"/>
      <c r="D5640" s="62"/>
      <c r="E5640" s="63"/>
      <c r="F5640" s="911" t="n">
        <f aca="false">G5640+H5640+K5640</f>
        <v>191891.24</v>
      </c>
      <c r="G5640" s="912" t="n">
        <f aca="false">SUM(G5641:G5663)</f>
        <v>95100</v>
      </c>
      <c r="H5640" s="913" t="n">
        <f aca="false">SUM(H5641:H5663)</f>
        <v>77591.24</v>
      </c>
      <c r="I5640" s="912"/>
      <c r="J5640" s="912"/>
      <c r="K5640" s="912" t="n">
        <f aca="false">SUM(K5641:K5662)</f>
        <v>19200</v>
      </c>
      <c r="L5640" s="912"/>
      <c r="M5640" s="281"/>
      <c r="N5640" s="281"/>
      <c r="O5640" s="594"/>
      <c r="P5640" s="91" t="n">
        <v>1</v>
      </c>
      <c r="Q5640" s="15" t="s">
        <v>45</v>
      </c>
    </row>
    <row r="5641" customFormat="false" ht="176.1" hidden="false" customHeight="false" outlineLevel="0" collapsed="false">
      <c r="A5641" s="429" t="s">
        <v>2931</v>
      </c>
      <c r="B5641" s="91" t="s">
        <v>51</v>
      </c>
      <c r="C5641" s="91" t="s">
        <v>17566</v>
      </c>
      <c r="D5641" s="91" t="s">
        <v>68</v>
      </c>
      <c r="E5641" s="91" t="s">
        <v>17567</v>
      </c>
      <c r="F5641" s="91" t="s">
        <v>48</v>
      </c>
      <c r="G5641" s="91"/>
      <c r="H5641" s="91" t="s">
        <v>11794</v>
      </c>
      <c r="I5641" s="91"/>
      <c r="J5641" s="91"/>
      <c r="K5641" s="91"/>
      <c r="L5641" s="91"/>
      <c r="M5641" s="91" t="s">
        <v>17568</v>
      </c>
      <c r="N5641" s="99" t="n">
        <v>43492</v>
      </c>
      <c r="O5641" s="948" t="s">
        <v>14472</v>
      </c>
      <c r="P5641" s="91" t="n">
        <v>1</v>
      </c>
      <c r="Q5641" s="15" t="s">
        <v>45</v>
      </c>
    </row>
    <row r="5642" customFormat="false" ht="82.05" hidden="false" customHeight="false" outlineLevel="0" collapsed="false">
      <c r="A5642" s="429" t="s">
        <v>2861</v>
      </c>
      <c r="B5642" s="91" t="s">
        <v>1505</v>
      </c>
      <c r="C5642" s="91" t="s">
        <v>17569</v>
      </c>
      <c r="D5642" s="91" t="s">
        <v>53</v>
      </c>
      <c r="E5642" s="91" t="s">
        <v>17570</v>
      </c>
      <c r="F5642" s="91" t="s">
        <v>48</v>
      </c>
      <c r="G5642" s="91" t="n">
        <v>2800</v>
      </c>
      <c r="H5642" s="91"/>
      <c r="I5642" s="91"/>
      <c r="J5642" s="91"/>
      <c r="K5642" s="91"/>
      <c r="L5642" s="91"/>
      <c r="M5642" s="91" t="s">
        <v>17571</v>
      </c>
      <c r="N5642" s="99" t="n">
        <v>43482</v>
      </c>
      <c r="O5642" s="405" t="s">
        <v>15</v>
      </c>
      <c r="P5642" s="91" t="n">
        <v>1</v>
      </c>
      <c r="Q5642" s="15" t="s">
        <v>45</v>
      </c>
    </row>
    <row r="5643" customFormat="false" ht="28.35" hidden="false" customHeight="false" outlineLevel="0" collapsed="false">
      <c r="A5643" s="429" t="s">
        <v>2683</v>
      </c>
      <c r="B5643" s="91" t="s">
        <v>589</v>
      </c>
      <c r="C5643" s="91" t="s">
        <v>17572</v>
      </c>
      <c r="D5643" s="198" t="s">
        <v>476</v>
      </c>
      <c r="E5643" s="91" t="s">
        <v>17573</v>
      </c>
      <c r="F5643" s="91" t="s">
        <v>9381</v>
      </c>
      <c r="G5643" s="91" t="n">
        <v>5500</v>
      </c>
      <c r="H5643" s="91"/>
      <c r="I5643" s="91"/>
      <c r="J5643" s="91"/>
      <c r="K5643" s="91"/>
      <c r="L5643" s="100"/>
      <c r="M5643" s="324"/>
      <c r="N5643" s="99" t="n">
        <v>43486</v>
      </c>
      <c r="O5643" s="405" t="s">
        <v>15</v>
      </c>
      <c r="P5643" s="91" t="n">
        <v>1</v>
      </c>
      <c r="Q5643" s="15" t="s">
        <v>45</v>
      </c>
    </row>
    <row r="5644" customFormat="false" ht="14.9" hidden="false" customHeight="false" outlineLevel="0" collapsed="false">
      <c r="A5644" s="91" t="s">
        <v>17574</v>
      </c>
      <c r="B5644" s="91" t="s">
        <v>17574</v>
      </c>
      <c r="C5644" s="91" t="s">
        <v>17574</v>
      </c>
      <c r="D5644" s="198" t="s">
        <v>476</v>
      </c>
      <c r="E5644" s="91" t="s">
        <v>17574</v>
      </c>
      <c r="F5644" s="91" t="s">
        <v>17574</v>
      </c>
      <c r="G5644" s="91"/>
      <c r="H5644" s="91" t="n">
        <v>5600</v>
      </c>
      <c r="I5644" s="91"/>
      <c r="J5644" s="91"/>
      <c r="K5644" s="91"/>
      <c r="L5644" s="91"/>
      <c r="M5644" s="91"/>
      <c r="N5644" s="91"/>
      <c r="O5644" s="282" t="s">
        <v>17574</v>
      </c>
      <c r="P5644" s="91" t="n">
        <v>1</v>
      </c>
      <c r="Q5644" s="15" t="s">
        <v>45</v>
      </c>
    </row>
    <row r="5645" customFormat="false" ht="14.9" hidden="false" customHeight="false" outlineLevel="0" collapsed="false">
      <c r="A5645" s="429" t="s">
        <v>2870</v>
      </c>
      <c r="B5645" s="91" t="s">
        <v>122</v>
      </c>
      <c r="C5645" s="91" t="s">
        <v>17575</v>
      </c>
      <c r="D5645" s="198" t="s">
        <v>476</v>
      </c>
      <c r="E5645" s="91" t="s">
        <v>17576</v>
      </c>
      <c r="F5645" s="91"/>
      <c r="G5645" s="91"/>
      <c r="H5645" s="91"/>
      <c r="I5645" s="91"/>
      <c r="J5645" s="91"/>
      <c r="K5645" s="91"/>
      <c r="L5645" s="91"/>
      <c r="M5645" s="91"/>
      <c r="N5645" s="91"/>
      <c r="O5645" s="297" t="s">
        <v>17577</v>
      </c>
      <c r="P5645" s="91" t="n">
        <v>1</v>
      </c>
      <c r="Q5645" s="15" t="s">
        <v>45</v>
      </c>
    </row>
    <row r="5646" customFormat="false" ht="14.9" hidden="false" customHeight="false" outlineLevel="0" collapsed="false">
      <c r="A5646" s="429" t="s">
        <v>2877</v>
      </c>
      <c r="B5646" s="91" t="s">
        <v>365</v>
      </c>
      <c r="C5646" s="91" t="s">
        <v>17578</v>
      </c>
      <c r="D5646" s="91" t="s">
        <v>68</v>
      </c>
      <c r="E5646" s="91" t="s">
        <v>17579</v>
      </c>
      <c r="F5646" s="91"/>
      <c r="G5646" s="91"/>
      <c r="H5646" s="91"/>
      <c r="I5646" s="91"/>
      <c r="J5646" s="91"/>
      <c r="K5646" s="91"/>
      <c r="L5646" s="91"/>
      <c r="M5646" s="91"/>
      <c r="N5646" s="91"/>
      <c r="O5646" s="297" t="s">
        <v>17579</v>
      </c>
      <c r="P5646" s="91" t="n">
        <v>1</v>
      </c>
      <c r="Q5646" s="15" t="s">
        <v>45</v>
      </c>
    </row>
    <row r="5647" customFormat="false" ht="149.25" hidden="false" customHeight="false" outlineLevel="0" collapsed="false">
      <c r="A5647" s="429" t="s">
        <v>2953</v>
      </c>
      <c r="B5647" s="91" t="s">
        <v>162</v>
      </c>
      <c r="C5647" s="91" t="s">
        <v>17580</v>
      </c>
      <c r="D5647" s="91" t="s">
        <v>68</v>
      </c>
      <c r="E5647" s="91" t="s">
        <v>17581</v>
      </c>
      <c r="F5647" s="91" t="s">
        <v>5574</v>
      </c>
      <c r="G5647" s="91" t="n">
        <v>6500</v>
      </c>
      <c r="H5647" s="91"/>
      <c r="I5647" s="91"/>
      <c r="J5647" s="91"/>
      <c r="K5647" s="91"/>
      <c r="L5647" s="91"/>
      <c r="M5647" s="91" t="s">
        <v>17582</v>
      </c>
      <c r="N5647" s="99" t="n">
        <v>43483</v>
      </c>
      <c r="O5647" s="405" t="s">
        <v>15</v>
      </c>
      <c r="P5647" s="91" t="n">
        <v>1</v>
      </c>
      <c r="Q5647" s="15" t="s">
        <v>45</v>
      </c>
    </row>
    <row r="5648" customFormat="false" ht="55.2" hidden="false" customHeight="false" outlineLevel="0" collapsed="false">
      <c r="A5648" s="429" t="s">
        <v>2700</v>
      </c>
      <c r="B5648" s="242" t="n">
        <v>43816</v>
      </c>
      <c r="C5648" s="451" t="s">
        <v>17583</v>
      </c>
      <c r="D5648" s="91" t="s">
        <v>68</v>
      </c>
      <c r="E5648" s="91" t="s">
        <v>17584</v>
      </c>
      <c r="F5648" s="91" t="s">
        <v>937</v>
      </c>
      <c r="G5648" s="91"/>
      <c r="H5648" s="91"/>
      <c r="I5648" s="91"/>
      <c r="J5648" s="91"/>
      <c r="K5648" s="91"/>
      <c r="L5648" s="91"/>
      <c r="M5648" s="91"/>
      <c r="N5648" s="91"/>
      <c r="O5648" s="946" t="s">
        <v>17585</v>
      </c>
      <c r="P5648" s="91" t="n">
        <v>1</v>
      </c>
      <c r="Q5648" s="15" t="s">
        <v>45</v>
      </c>
    </row>
    <row r="5649" customFormat="false" ht="79.85" hidden="false" customHeight="false" outlineLevel="0" collapsed="false">
      <c r="A5649" s="3" t="s">
        <v>17111</v>
      </c>
      <c r="B5649" s="6" t="s">
        <v>17112</v>
      </c>
      <c r="C5649" s="4" t="s">
        <v>17113</v>
      </c>
      <c r="D5649" s="6" t="s">
        <v>17114</v>
      </c>
      <c r="E5649" s="103" t="s">
        <v>17115</v>
      </c>
      <c r="F5649" s="102" t="s">
        <v>10096</v>
      </c>
      <c r="G5649" s="103" t="s">
        <v>38</v>
      </c>
      <c r="H5649" s="103" t="s">
        <v>17116</v>
      </c>
      <c r="I5649" s="103"/>
      <c r="J5649" s="103"/>
      <c r="K5649" s="103" t="s">
        <v>40</v>
      </c>
      <c r="L5649" s="103"/>
      <c r="M5649" s="103" t="s">
        <v>41</v>
      </c>
      <c r="N5649" s="103" t="s">
        <v>42</v>
      </c>
      <c r="O5649" s="103" t="s">
        <v>17117</v>
      </c>
      <c r="P5649" s="91"/>
      <c r="Q5649" s="15" t="s">
        <v>45</v>
      </c>
    </row>
    <row r="5650" customFormat="false" ht="15" hidden="false" customHeight="false" outlineLevel="0" collapsed="false">
      <c r="A5650" s="60" t="n">
        <v>43483</v>
      </c>
      <c r="B5650" s="374" t="s">
        <v>394</v>
      </c>
      <c r="C5650" s="62"/>
      <c r="D5650" s="62"/>
      <c r="E5650" s="63"/>
      <c r="F5650" s="911" t="n">
        <f aca="false">G5650+H5650+K5650</f>
        <v>129745.62</v>
      </c>
      <c r="G5650" s="912" t="n">
        <f aca="false">SUM(G5651:G5679)</f>
        <v>61750</v>
      </c>
      <c r="H5650" s="913" t="n">
        <f aca="false">SUM(H5651:H5679)</f>
        <v>54295.62</v>
      </c>
      <c r="I5650" s="912"/>
      <c r="J5650" s="912"/>
      <c r="K5650" s="912" t="n">
        <f aca="false">SUM(K5651:K5678)</f>
        <v>13700</v>
      </c>
      <c r="L5650" s="912"/>
      <c r="M5650" s="281"/>
      <c r="N5650" s="281"/>
      <c r="O5650" s="594"/>
      <c r="P5650" s="91" t="n">
        <v>1</v>
      </c>
      <c r="Q5650" s="15" t="s">
        <v>45</v>
      </c>
    </row>
    <row r="5651" customFormat="false" ht="61.9" hidden="false" customHeight="false" outlineLevel="0" collapsed="false">
      <c r="A5651" s="429" t="s">
        <v>2931</v>
      </c>
      <c r="B5651" s="91" t="s">
        <v>1715</v>
      </c>
      <c r="C5651" s="91" t="s">
        <v>17586</v>
      </c>
      <c r="D5651" s="91" t="s">
        <v>53</v>
      </c>
      <c r="E5651" s="91" t="s">
        <v>17587</v>
      </c>
      <c r="F5651" s="91" t="s">
        <v>4848</v>
      </c>
      <c r="G5651" s="91" t="n">
        <v>1050</v>
      </c>
      <c r="H5651" s="91"/>
      <c r="I5651" s="91"/>
      <c r="J5651" s="91"/>
      <c r="K5651" s="91"/>
      <c r="L5651" s="91"/>
      <c r="M5651" s="91" t="s">
        <v>17588</v>
      </c>
      <c r="N5651" s="99" t="n">
        <v>43485</v>
      </c>
      <c r="O5651" s="405" t="s">
        <v>17589</v>
      </c>
      <c r="P5651" s="91" t="n">
        <v>1</v>
      </c>
      <c r="Q5651" s="15" t="s">
        <v>45</v>
      </c>
    </row>
    <row r="5652" customFormat="false" ht="41.75" hidden="false" customHeight="false" outlineLevel="0" collapsed="false">
      <c r="A5652" s="429" t="s">
        <v>2861</v>
      </c>
      <c r="B5652" s="91" t="s">
        <v>541</v>
      </c>
      <c r="C5652" s="91" t="s">
        <v>17590</v>
      </c>
      <c r="D5652" s="91" t="s">
        <v>53</v>
      </c>
      <c r="E5652" s="91" t="s">
        <v>17591</v>
      </c>
      <c r="F5652" s="91" t="s">
        <v>3893</v>
      </c>
      <c r="G5652" s="91"/>
      <c r="H5652" s="91" t="s">
        <v>1011</v>
      </c>
      <c r="I5652" s="91"/>
      <c r="J5652" s="91"/>
      <c r="K5652" s="91"/>
      <c r="L5652" s="91"/>
      <c r="M5652" s="91" t="s">
        <v>17592</v>
      </c>
      <c r="N5652" s="91" t="s">
        <v>17593</v>
      </c>
      <c r="O5652" s="948" t="s">
        <v>14472</v>
      </c>
      <c r="P5652" s="91" t="n">
        <v>1</v>
      </c>
      <c r="Q5652" s="15" t="s">
        <v>45</v>
      </c>
    </row>
    <row r="5653" customFormat="false" ht="23.1" hidden="false" customHeight="false" outlineLevel="0" collapsed="false">
      <c r="A5653" s="429" t="s">
        <v>2683</v>
      </c>
      <c r="B5653" s="91" t="s">
        <v>5288</v>
      </c>
      <c r="C5653" s="91" t="s">
        <v>17594</v>
      </c>
      <c r="D5653" s="198" t="s">
        <v>476</v>
      </c>
      <c r="E5653" s="91" t="s">
        <v>17595</v>
      </c>
      <c r="F5653" s="91" t="s">
        <v>17596</v>
      </c>
      <c r="G5653" s="91" t="s">
        <v>885</v>
      </c>
      <c r="H5653" s="91"/>
      <c r="I5653" s="91"/>
      <c r="J5653" s="91"/>
      <c r="K5653" s="91"/>
      <c r="L5653" s="91"/>
      <c r="M5653" s="91"/>
      <c r="N5653" s="91"/>
      <c r="O5653" s="338" t="s">
        <v>17597</v>
      </c>
      <c r="P5653" s="91" t="n">
        <v>1</v>
      </c>
      <c r="Q5653" s="15" t="s">
        <v>45</v>
      </c>
    </row>
    <row r="5654" customFormat="false" ht="28.35" hidden="false" customHeight="false" outlineLevel="0" collapsed="false">
      <c r="A5654" s="429" t="s">
        <v>2825</v>
      </c>
      <c r="B5654" s="91" t="s">
        <v>15804</v>
      </c>
      <c r="C5654" s="451" t="s">
        <v>17598</v>
      </c>
      <c r="D5654" s="198" t="s">
        <v>476</v>
      </c>
      <c r="E5654" s="91" t="s">
        <v>17599</v>
      </c>
      <c r="F5654" s="91" t="s">
        <v>6034</v>
      </c>
      <c r="G5654" s="91" t="n">
        <v>4500</v>
      </c>
      <c r="H5654" s="91"/>
      <c r="I5654" s="91"/>
      <c r="J5654" s="91"/>
      <c r="K5654" s="91"/>
      <c r="L5654" s="91"/>
      <c r="M5654" s="91" t="s">
        <v>17600</v>
      </c>
      <c r="N5654" s="99" t="n">
        <v>43485</v>
      </c>
      <c r="O5654" s="405" t="s">
        <v>15</v>
      </c>
      <c r="P5654" s="91" t="n">
        <v>1</v>
      </c>
      <c r="Q5654" s="15" t="s">
        <v>45</v>
      </c>
    </row>
    <row r="5655" customFormat="false" ht="41.75" hidden="false" customHeight="false" outlineLevel="0" collapsed="false">
      <c r="A5655" s="91" t="s">
        <v>17601</v>
      </c>
      <c r="B5655" s="91" t="s">
        <v>17601</v>
      </c>
      <c r="C5655" s="91" t="s">
        <v>17601</v>
      </c>
      <c r="D5655" s="91" t="s">
        <v>17601</v>
      </c>
      <c r="E5655" s="91" t="s">
        <v>17601</v>
      </c>
      <c r="F5655" s="91" t="s">
        <v>17601</v>
      </c>
      <c r="G5655" s="91" t="s">
        <v>17601</v>
      </c>
      <c r="H5655" s="91" t="n">
        <v>4195.62</v>
      </c>
      <c r="I5655" s="91"/>
      <c r="J5655" s="91"/>
      <c r="K5655" s="91"/>
      <c r="L5655" s="91"/>
      <c r="M5655" s="91"/>
      <c r="N5655" s="91"/>
      <c r="O5655" s="282" t="s">
        <v>17601</v>
      </c>
      <c r="P5655" s="91" t="n">
        <v>1</v>
      </c>
      <c r="Q5655" s="15" t="s">
        <v>45</v>
      </c>
    </row>
    <row r="5656" customFormat="false" ht="28.35" hidden="false" customHeight="false" outlineLevel="0" collapsed="false">
      <c r="A5656" s="429" t="s">
        <v>2707</v>
      </c>
      <c r="B5656" s="91" t="s">
        <v>17602</v>
      </c>
      <c r="C5656" s="153" t="s">
        <v>17603</v>
      </c>
      <c r="D5656" s="198" t="s">
        <v>476</v>
      </c>
      <c r="E5656" s="91" t="s">
        <v>17604</v>
      </c>
      <c r="F5656" s="91" t="s">
        <v>17605</v>
      </c>
      <c r="G5656" s="91"/>
      <c r="H5656" s="91"/>
      <c r="I5656" s="91"/>
      <c r="J5656" s="91"/>
      <c r="K5656" s="91"/>
      <c r="L5656" s="91"/>
      <c r="M5656" s="91"/>
      <c r="N5656" s="91"/>
      <c r="O5656" s="526" t="s">
        <v>17606</v>
      </c>
      <c r="P5656" s="91" t="n">
        <v>1</v>
      </c>
      <c r="Q5656" s="15" t="s">
        <v>45</v>
      </c>
    </row>
    <row r="5657" customFormat="false" ht="83.55" hidden="false" customHeight="false" outlineLevel="0" collapsed="false">
      <c r="A5657" s="429" t="s">
        <v>2712</v>
      </c>
      <c r="B5657" s="91" t="s">
        <v>4873</v>
      </c>
      <c r="C5657" s="91" t="s">
        <v>17607</v>
      </c>
      <c r="D5657" s="91" t="s">
        <v>68</v>
      </c>
      <c r="E5657" s="91" t="s">
        <v>17608</v>
      </c>
      <c r="F5657" s="91" t="s">
        <v>4415</v>
      </c>
      <c r="G5657" s="91"/>
      <c r="H5657" s="91"/>
      <c r="I5657" s="91"/>
      <c r="J5657" s="91"/>
      <c r="K5657" s="91"/>
      <c r="L5657" s="91"/>
      <c r="M5657" s="91"/>
      <c r="N5657" s="91"/>
      <c r="O5657" s="426" t="s">
        <v>17609</v>
      </c>
      <c r="P5657" s="91" t="n">
        <v>1</v>
      </c>
      <c r="Q5657" s="15" t="s">
        <v>45</v>
      </c>
    </row>
    <row r="5658" customFormat="false" ht="44.75" hidden="false" customHeight="false" outlineLevel="0" collapsed="false">
      <c r="A5658" s="429" t="s">
        <v>2898</v>
      </c>
      <c r="B5658" s="91" t="s">
        <v>776</v>
      </c>
      <c r="C5658" s="91" t="s">
        <v>17610</v>
      </c>
      <c r="D5658" s="198" t="s">
        <v>476</v>
      </c>
      <c r="E5658" s="91" t="s">
        <v>17611</v>
      </c>
      <c r="F5658" s="91" t="s">
        <v>17612</v>
      </c>
      <c r="G5658" s="91" t="s">
        <v>16003</v>
      </c>
      <c r="H5658" s="91"/>
      <c r="I5658" s="91"/>
      <c r="J5658" s="91"/>
      <c r="K5658" s="91"/>
      <c r="L5658" s="91"/>
      <c r="M5658" s="91"/>
      <c r="N5658" s="91"/>
      <c r="O5658" s="619" t="s">
        <v>17613</v>
      </c>
      <c r="P5658" s="91" t="n">
        <v>1</v>
      </c>
      <c r="Q5658" s="15" t="s">
        <v>45</v>
      </c>
    </row>
    <row r="5659" customFormat="false" ht="66.4" hidden="false" customHeight="false" outlineLevel="0" collapsed="false">
      <c r="A5659" s="429" t="s">
        <v>2903</v>
      </c>
      <c r="B5659" s="99" t="n">
        <v>43599</v>
      </c>
      <c r="C5659" s="451" t="s">
        <v>17614</v>
      </c>
      <c r="D5659" s="91" t="s">
        <v>53</v>
      </c>
      <c r="E5659" s="91" t="s">
        <v>7578</v>
      </c>
      <c r="F5659" s="91" t="s">
        <v>7578</v>
      </c>
      <c r="G5659" s="91" t="s">
        <v>6163</v>
      </c>
      <c r="H5659" s="91"/>
      <c r="I5659" s="91"/>
      <c r="J5659" s="91"/>
      <c r="K5659" s="91"/>
      <c r="L5659" s="91"/>
      <c r="M5659" s="91"/>
      <c r="N5659" s="91"/>
      <c r="O5659" s="619" t="s">
        <v>17615</v>
      </c>
      <c r="P5659" s="91" t="n">
        <v>1</v>
      </c>
      <c r="Q5659" s="15" t="s">
        <v>45</v>
      </c>
    </row>
    <row r="5660" customFormat="false" ht="22.05" hidden="false" customHeight="false" outlineLevel="0" collapsed="false">
      <c r="A5660" s="884" t="s">
        <v>1524</v>
      </c>
      <c r="B5660" s="91" t="s">
        <v>1411</v>
      </c>
      <c r="C5660" s="440" t="s">
        <v>17616</v>
      </c>
      <c r="D5660" s="198" t="s">
        <v>476</v>
      </c>
      <c r="E5660" s="91" t="s">
        <v>17617</v>
      </c>
      <c r="F5660" s="91" t="s">
        <v>17618</v>
      </c>
      <c r="G5660" s="91"/>
      <c r="I5660" s="100"/>
      <c r="J5660" s="100"/>
      <c r="K5660" s="91" t="n">
        <v>5500</v>
      </c>
      <c r="L5660" s="91"/>
      <c r="M5660" s="91" t="s">
        <v>17619</v>
      </c>
      <c r="N5660" s="99" t="n">
        <v>43483</v>
      </c>
      <c r="O5660" s="405" t="s">
        <v>15</v>
      </c>
      <c r="P5660" s="91" t="n">
        <v>1</v>
      </c>
      <c r="Q5660" s="15" t="s">
        <v>45</v>
      </c>
    </row>
    <row r="5661" customFormat="false" ht="41.75" hidden="false" customHeight="false" outlineLevel="0" collapsed="false">
      <c r="A5661" s="91" t="s">
        <v>17620</v>
      </c>
      <c r="B5661" s="91" t="s">
        <v>17620</v>
      </c>
      <c r="C5661" s="91" t="s">
        <v>17620</v>
      </c>
      <c r="D5661" s="198" t="s">
        <v>476</v>
      </c>
      <c r="E5661" s="91" t="s">
        <v>17620</v>
      </c>
      <c r="F5661" s="91" t="s">
        <v>17620</v>
      </c>
      <c r="G5661" s="91" t="n">
        <v>9000</v>
      </c>
      <c r="H5661" s="91"/>
      <c r="I5661" s="91"/>
      <c r="J5661" s="91"/>
      <c r="K5661" s="91"/>
      <c r="L5661" s="91"/>
      <c r="M5661" s="91"/>
      <c r="N5661" s="99" t="n">
        <v>43487</v>
      </c>
      <c r="O5661" s="405" t="s">
        <v>15</v>
      </c>
      <c r="P5661" s="91" t="n">
        <v>1</v>
      </c>
      <c r="Q5661" s="15" t="s">
        <v>45</v>
      </c>
    </row>
    <row r="5662" customFormat="false" ht="41.75" hidden="false" customHeight="false" outlineLevel="0" collapsed="false">
      <c r="A5662" s="429" t="s">
        <v>2912</v>
      </c>
      <c r="B5662" s="91" t="s">
        <v>17621</v>
      </c>
      <c r="C5662" s="91" t="s">
        <v>17621</v>
      </c>
      <c r="D5662" s="91" t="s">
        <v>17621</v>
      </c>
      <c r="E5662" s="91" t="s">
        <v>17621</v>
      </c>
      <c r="F5662" s="91" t="s">
        <v>17621</v>
      </c>
      <c r="G5662" s="91"/>
      <c r="H5662" s="91" t="n">
        <v>13500</v>
      </c>
      <c r="I5662" s="91"/>
      <c r="J5662" s="91"/>
      <c r="K5662" s="91"/>
      <c r="L5662" s="91"/>
      <c r="M5662" s="91"/>
      <c r="N5662" s="242" t="n">
        <v>43757</v>
      </c>
      <c r="O5662" s="405" t="s">
        <v>17622</v>
      </c>
      <c r="P5662" s="91" t="n">
        <v>1</v>
      </c>
      <c r="Q5662" s="15" t="s">
        <v>45</v>
      </c>
    </row>
    <row r="5663" customFormat="false" ht="122.35" hidden="false" customHeight="false" outlineLevel="0" collapsed="false">
      <c r="A5663" s="429" t="s">
        <v>2918</v>
      </c>
      <c r="B5663" s="91" t="s">
        <v>404</v>
      </c>
      <c r="C5663" s="91" t="s">
        <v>17623</v>
      </c>
      <c r="D5663" s="91" t="s">
        <v>53</v>
      </c>
      <c r="E5663" s="91" t="s">
        <v>17624</v>
      </c>
      <c r="F5663" s="91" t="s">
        <v>17625</v>
      </c>
      <c r="G5663" s="91" t="n">
        <v>4000</v>
      </c>
      <c r="H5663" s="91"/>
      <c r="I5663" s="91"/>
      <c r="J5663" s="91"/>
      <c r="K5663" s="91"/>
      <c r="L5663" s="91"/>
      <c r="M5663" s="91" t="s">
        <v>17626</v>
      </c>
      <c r="N5663" s="99" t="n">
        <v>43484</v>
      </c>
      <c r="O5663" s="405" t="s">
        <v>15</v>
      </c>
      <c r="P5663" s="91" t="n">
        <v>1</v>
      </c>
      <c r="Q5663" s="15" t="s">
        <v>45</v>
      </c>
    </row>
    <row r="5664" customFormat="false" ht="41.75" hidden="false" customHeight="false" outlineLevel="0" collapsed="false">
      <c r="A5664" s="429" t="s">
        <v>2922</v>
      </c>
      <c r="B5664" s="91" t="s">
        <v>78</v>
      </c>
      <c r="C5664" s="91" t="s">
        <v>17627</v>
      </c>
      <c r="D5664" s="91" t="s">
        <v>53</v>
      </c>
      <c r="E5664" s="91" t="s">
        <v>17628</v>
      </c>
      <c r="F5664" s="91" t="s">
        <v>17629</v>
      </c>
      <c r="G5664" s="91"/>
      <c r="H5664" s="91"/>
      <c r="I5664" s="91"/>
      <c r="J5664" s="91"/>
      <c r="K5664" s="91"/>
      <c r="L5664" s="91"/>
      <c r="M5664" s="91"/>
      <c r="N5664" s="91"/>
      <c r="O5664" s="526" t="s">
        <v>17630</v>
      </c>
      <c r="P5664" s="91" t="n">
        <v>1</v>
      </c>
      <c r="Q5664" s="15" t="s">
        <v>45</v>
      </c>
    </row>
    <row r="5665" customFormat="false" ht="28.35" hidden="false" customHeight="false" outlineLevel="0" collapsed="false">
      <c r="A5665" s="884" t="s">
        <v>17631</v>
      </c>
      <c r="B5665" s="91" t="s">
        <v>386</v>
      </c>
      <c r="C5665" s="91" t="s">
        <v>17632</v>
      </c>
      <c r="D5665" s="91" t="s">
        <v>53</v>
      </c>
      <c r="E5665" s="91" t="s">
        <v>17633</v>
      </c>
      <c r="F5665" s="91"/>
      <c r="G5665" s="91"/>
      <c r="H5665" s="91"/>
      <c r="I5665" s="91"/>
      <c r="J5665" s="91"/>
      <c r="K5665" s="91" t="s">
        <v>109</v>
      </c>
      <c r="L5665" s="91"/>
      <c r="M5665" s="91"/>
      <c r="N5665" s="91"/>
      <c r="O5665" s="619" t="s">
        <v>17634</v>
      </c>
      <c r="P5665" s="91" t="n">
        <v>1</v>
      </c>
      <c r="Q5665" s="15" t="s">
        <v>45</v>
      </c>
    </row>
    <row r="5666" customFormat="false" ht="28.35" hidden="false" customHeight="false" outlineLevel="0" collapsed="false">
      <c r="A5666" s="24" t="s">
        <v>17635</v>
      </c>
      <c r="B5666" s="242" t="n">
        <v>43758</v>
      </c>
      <c r="C5666" s="91" t="s">
        <v>17636</v>
      </c>
      <c r="D5666" s="198" t="s">
        <v>476</v>
      </c>
      <c r="E5666" s="91" t="s">
        <v>17637</v>
      </c>
      <c r="F5666" s="91"/>
      <c r="G5666" s="91" t="n">
        <v>4500</v>
      </c>
      <c r="H5666" s="91"/>
      <c r="I5666" s="91"/>
      <c r="J5666" s="91"/>
      <c r="K5666" s="91"/>
      <c r="L5666" s="100"/>
      <c r="M5666" s="24" t="s">
        <v>17638</v>
      </c>
      <c r="N5666" s="99" t="n">
        <v>43485</v>
      </c>
      <c r="O5666" s="405" t="s">
        <v>15</v>
      </c>
      <c r="P5666" s="91"/>
      <c r="Q5666" s="15" t="s">
        <v>45</v>
      </c>
    </row>
    <row r="5667" customFormat="false" ht="28.35" hidden="false" customHeight="false" outlineLevel="0" collapsed="false">
      <c r="A5667" s="24" t="s">
        <v>17639</v>
      </c>
      <c r="B5667" s="91" t="s">
        <v>8797</v>
      </c>
      <c r="C5667" s="91" t="s">
        <v>17640</v>
      </c>
      <c r="D5667" s="198" t="s">
        <v>476</v>
      </c>
      <c r="E5667" s="91" t="s">
        <v>17641</v>
      </c>
      <c r="F5667" s="91"/>
      <c r="G5667" s="91" t="n">
        <v>3500</v>
      </c>
      <c r="H5667" s="91"/>
      <c r="I5667" s="91"/>
      <c r="J5667" s="91"/>
      <c r="K5667" s="91"/>
      <c r="L5667" s="91"/>
      <c r="M5667" s="91"/>
      <c r="N5667" s="91"/>
      <c r="O5667" s="451" t="s">
        <v>17642</v>
      </c>
      <c r="P5667" s="91"/>
      <c r="Q5667" s="15" t="s">
        <v>45</v>
      </c>
    </row>
    <row r="5668" customFormat="false" ht="79.85" hidden="false" customHeight="false" outlineLevel="0" collapsed="false">
      <c r="A5668" s="3" t="s">
        <v>17111</v>
      </c>
      <c r="B5668" s="6" t="s">
        <v>17112</v>
      </c>
      <c r="C5668" s="4" t="s">
        <v>17113</v>
      </c>
      <c r="D5668" s="6" t="s">
        <v>17114</v>
      </c>
      <c r="E5668" s="103" t="s">
        <v>17115</v>
      </c>
      <c r="F5668" s="102" t="s">
        <v>10096</v>
      </c>
      <c r="G5668" s="103" t="s">
        <v>38</v>
      </c>
      <c r="H5668" s="103" t="s">
        <v>17116</v>
      </c>
      <c r="I5668" s="103"/>
      <c r="J5668" s="103"/>
      <c r="K5668" s="103" t="s">
        <v>40</v>
      </c>
      <c r="L5668" s="103"/>
      <c r="M5668" s="103" t="s">
        <v>41</v>
      </c>
      <c r="N5668" s="103" t="s">
        <v>42</v>
      </c>
      <c r="O5668" s="103" t="s">
        <v>17117</v>
      </c>
      <c r="P5668" s="91"/>
      <c r="Q5668" s="15" t="s">
        <v>45</v>
      </c>
    </row>
    <row r="5669" customFormat="false" ht="15" hidden="false" customHeight="false" outlineLevel="0" collapsed="false">
      <c r="A5669" s="60" t="n">
        <v>43484</v>
      </c>
      <c r="B5669" s="374" t="s">
        <v>403</v>
      </c>
      <c r="C5669" s="62"/>
      <c r="D5669" s="62"/>
      <c r="E5669" s="63"/>
      <c r="F5669" s="911" t="n">
        <f aca="false">G5669+H5669+K5669</f>
        <v>7050</v>
      </c>
      <c r="G5669" s="912" t="n">
        <f aca="false">SUM(G5670:G5672)</f>
        <v>4500</v>
      </c>
      <c r="H5669" s="913" t="n">
        <f aca="false">SUM(H5670:H5672)</f>
        <v>0</v>
      </c>
      <c r="I5669" s="912"/>
      <c r="J5669" s="912"/>
      <c r="K5669" s="912" t="n">
        <f aca="false">SUM(K5670:K5672)</f>
        <v>2550</v>
      </c>
      <c r="L5669" s="912"/>
      <c r="M5669" s="281"/>
      <c r="N5669" s="281"/>
      <c r="O5669" s="594"/>
      <c r="P5669" s="91" t="n">
        <v>1</v>
      </c>
      <c r="Q5669" s="15" t="s">
        <v>45</v>
      </c>
    </row>
    <row r="5670" customFormat="false" ht="23.1" hidden="false" customHeight="false" outlineLevel="0" collapsed="false">
      <c r="A5670" s="884" t="s">
        <v>15240</v>
      </c>
      <c r="B5670" s="91" t="s">
        <v>2270</v>
      </c>
      <c r="C5670" s="91" t="s">
        <v>15241</v>
      </c>
      <c r="D5670" s="91" t="s">
        <v>11567</v>
      </c>
      <c r="E5670" s="91" t="s">
        <v>15242</v>
      </c>
      <c r="F5670" s="91" t="s">
        <v>15243</v>
      </c>
      <c r="G5670" s="91"/>
      <c r="H5670" s="91"/>
      <c r="I5670" s="91"/>
      <c r="J5670" s="91"/>
      <c r="K5670" s="91" t="n">
        <v>2550</v>
      </c>
      <c r="L5670" s="91"/>
      <c r="M5670" s="19" t="s">
        <v>17643</v>
      </c>
      <c r="N5670" s="242" t="n">
        <v>43426</v>
      </c>
      <c r="O5670" s="207" t="s">
        <v>15</v>
      </c>
      <c r="P5670" s="91" t="n">
        <v>1</v>
      </c>
      <c r="Q5670" s="15" t="s">
        <v>45</v>
      </c>
    </row>
    <row r="5671" customFormat="false" ht="28.35" hidden="false" customHeight="false" outlineLevel="0" collapsed="false">
      <c r="A5671" s="429" t="s">
        <v>2931</v>
      </c>
      <c r="B5671" s="894" t="n">
        <v>43508</v>
      </c>
      <c r="C5671" s="91" t="s">
        <v>17644</v>
      </c>
      <c r="D5671" s="91" t="s">
        <v>476</v>
      </c>
      <c r="E5671" s="91" t="s">
        <v>17645</v>
      </c>
      <c r="F5671" s="91" t="s">
        <v>17646</v>
      </c>
      <c r="G5671" s="91" t="n">
        <v>4500</v>
      </c>
      <c r="H5671" s="91"/>
      <c r="I5671" s="91"/>
      <c r="J5671" s="91"/>
      <c r="K5671" s="91"/>
      <c r="L5671" s="91"/>
      <c r="M5671" s="91" t="s">
        <v>17647</v>
      </c>
      <c r="N5671" s="99" t="n">
        <v>43487</v>
      </c>
      <c r="O5671" s="207" t="s">
        <v>15</v>
      </c>
      <c r="P5671" s="91"/>
      <c r="Q5671" s="15" t="s">
        <v>45</v>
      </c>
    </row>
    <row r="5672" customFormat="false" ht="79.85" hidden="false" customHeight="false" outlineLevel="0" collapsed="false">
      <c r="A5672" s="3" t="s">
        <v>17111</v>
      </c>
      <c r="B5672" s="6" t="s">
        <v>17112</v>
      </c>
      <c r="C5672" s="4" t="s">
        <v>17113</v>
      </c>
      <c r="D5672" s="6" t="s">
        <v>17114</v>
      </c>
      <c r="E5672" s="103" t="s">
        <v>17115</v>
      </c>
      <c r="F5672" s="102" t="s">
        <v>10096</v>
      </c>
      <c r="G5672" s="103" t="s">
        <v>38</v>
      </c>
      <c r="H5672" s="103" t="s">
        <v>17116</v>
      </c>
      <c r="I5672" s="103" t="s">
        <v>40</v>
      </c>
      <c r="J5672" s="103"/>
      <c r="K5672" s="103" t="s">
        <v>17648</v>
      </c>
      <c r="L5672" s="103"/>
      <c r="M5672" s="103" t="s">
        <v>41</v>
      </c>
      <c r="N5672" s="103" t="s">
        <v>42</v>
      </c>
      <c r="O5672" s="103" t="s">
        <v>17117</v>
      </c>
      <c r="P5672" s="91"/>
      <c r="Q5672" s="15" t="s">
        <v>45</v>
      </c>
    </row>
    <row r="5673" customFormat="false" ht="15" hidden="false" customHeight="false" outlineLevel="0" collapsed="false">
      <c r="A5673" s="60" t="n">
        <v>43486</v>
      </c>
      <c r="B5673" s="374" t="s">
        <v>422</v>
      </c>
      <c r="C5673" s="62"/>
      <c r="D5673" s="62"/>
      <c r="E5673" s="63"/>
      <c r="F5673" s="911" t="n">
        <f aca="false">G5673+H5673+K5673</f>
        <v>63100</v>
      </c>
      <c r="G5673" s="912" t="n">
        <f aca="false">SUM(G5674:G5693)</f>
        <v>23400</v>
      </c>
      <c r="H5673" s="913" t="n">
        <f aca="false">SUM(H5674:H5693)</f>
        <v>36600</v>
      </c>
      <c r="I5673" s="912" t="n">
        <f aca="false">SUM(I5674:I5702)</f>
        <v>1.8975302246293E+029</v>
      </c>
      <c r="J5673" s="912"/>
      <c r="K5673" s="912" t="n">
        <f aca="false">SUM(K5674:K5702)</f>
        <v>3100</v>
      </c>
      <c r="L5673" s="912"/>
      <c r="M5673" s="281"/>
      <c r="N5673" s="281"/>
      <c r="O5673" s="594"/>
      <c r="P5673" s="91" t="n">
        <v>1</v>
      </c>
      <c r="Q5673" s="15" t="s">
        <v>45</v>
      </c>
    </row>
    <row r="5674" customFormat="false" ht="108.95" hidden="false" customHeight="false" outlineLevel="0" collapsed="false">
      <c r="A5674" s="429" t="s">
        <v>2931</v>
      </c>
      <c r="B5674" s="91" t="s">
        <v>51</v>
      </c>
      <c r="C5674" s="91" t="s">
        <v>17649</v>
      </c>
      <c r="D5674" s="91" t="s">
        <v>476</v>
      </c>
      <c r="E5674" s="91" t="s">
        <v>17650</v>
      </c>
      <c r="F5674" s="91" t="s">
        <v>17651</v>
      </c>
      <c r="G5674" s="91"/>
      <c r="H5674" s="91" t="s">
        <v>3439</v>
      </c>
      <c r="I5674" s="91"/>
      <c r="J5674" s="91"/>
      <c r="K5674" s="91"/>
      <c r="L5674" s="100"/>
      <c r="M5674" s="24" t="s">
        <v>17652</v>
      </c>
      <c r="N5674" s="99" t="n">
        <v>43488</v>
      </c>
      <c r="O5674" s="623" t="s">
        <v>17653</v>
      </c>
      <c r="P5674" s="91" t="n">
        <v>1</v>
      </c>
      <c r="Q5674" s="15" t="s">
        <v>45</v>
      </c>
    </row>
    <row r="5675" customFormat="false" ht="34.3" hidden="false" customHeight="false" outlineLevel="0" collapsed="false">
      <c r="A5675" s="429" t="s">
        <v>2861</v>
      </c>
      <c r="B5675" s="951" t="n">
        <v>43595</v>
      </c>
      <c r="C5675" s="451" t="s">
        <v>17654</v>
      </c>
      <c r="D5675" s="91" t="s">
        <v>53</v>
      </c>
      <c r="E5675" s="952" t="s">
        <v>17655</v>
      </c>
      <c r="F5675" s="952" t="s">
        <v>17655</v>
      </c>
      <c r="G5675" s="91"/>
      <c r="H5675" s="91"/>
      <c r="I5675" s="91"/>
      <c r="J5675" s="91"/>
      <c r="K5675" s="91"/>
      <c r="L5675" s="91"/>
      <c r="M5675" s="91"/>
      <c r="N5675" s="91"/>
      <c r="O5675" s="460" t="s">
        <v>17655</v>
      </c>
      <c r="P5675" s="91" t="n">
        <v>1</v>
      </c>
      <c r="Q5675" s="15" t="s">
        <v>45</v>
      </c>
    </row>
    <row r="5676" customFormat="false" ht="162.65" hidden="false" customHeight="false" outlineLevel="0" collapsed="false">
      <c r="A5676" s="429" t="s">
        <v>2683</v>
      </c>
      <c r="B5676" s="91" t="s">
        <v>2357</v>
      </c>
      <c r="C5676" s="91"/>
      <c r="D5676" s="91" t="s">
        <v>53</v>
      </c>
      <c r="E5676" s="91" t="s">
        <v>17656</v>
      </c>
      <c r="F5676" s="91"/>
      <c r="G5676" s="91" t="n">
        <v>1000</v>
      </c>
      <c r="H5676" s="91"/>
      <c r="I5676" s="91"/>
      <c r="J5676" s="91"/>
      <c r="K5676" s="91"/>
      <c r="L5676" s="91"/>
      <c r="M5676" s="91" t="s">
        <v>17657</v>
      </c>
      <c r="N5676" s="99" t="n">
        <v>43488</v>
      </c>
      <c r="O5676" s="207" t="s">
        <v>13357</v>
      </c>
      <c r="P5676" s="91" t="n">
        <v>1</v>
      </c>
      <c r="Q5676" s="15" t="s">
        <v>45</v>
      </c>
    </row>
    <row r="5677" customFormat="false" ht="41.75" hidden="false" customHeight="false" outlineLevel="0" collapsed="false">
      <c r="A5677" s="429" t="s">
        <v>2870</v>
      </c>
      <c r="B5677" s="91" t="s">
        <v>1483</v>
      </c>
      <c r="C5677" s="91" t="s">
        <v>17658</v>
      </c>
      <c r="D5677" s="91" t="s">
        <v>476</v>
      </c>
      <c r="E5677" s="91" t="s">
        <v>17659</v>
      </c>
      <c r="F5677" s="91" t="s">
        <v>17660</v>
      </c>
      <c r="G5677" s="91" t="n">
        <v>1800</v>
      </c>
      <c r="H5677" s="91"/>
      <c r="I5677" s="91"/>
      <c r="J5677" s="91"/>
      <c r="K5677" s="91"/>
      <c r="L5677" s="91"/>
      <c r="M5677" s="91" t="s">
        <v>17661</v>
      </c>
      <c r="N5677" s="99" t="n">
        <v>43486</v>
      </c>
      <c r="O5677" s="207" t="s">
        <v>15</v>
      </c>
      <c r="P5677" s="91" t="n">
        <v>1</v>
      </c>
      <c r="Q5677" s="15" t="s">
        <v>45</v>
      </c>
    </row>
    <row r="5678" customFormat="false" ht="50.7" hidden="false" customHeight="false" outlineLevel="0" collapsed="false">
      <c r="A5678" s="429" t="s">
        <v>2877</v>
      </c>
      <c r="B5678" s="91" t="s">
        <v>453</v>
      </c>
      <c r="C5678" s="91" t="s">
        <v>17662</v>
      </c>
      <c r="D5678" s="91" t="s">
        <v>53</v>
      </c>
      <c r="E5678" s="91" t="s">
        <v>17663</v>
      </c>
      <c r="F5678" s="91"/>
      <c r="G5678" s="91" t="s">
        <v>1042</v>
      </c>
      <c r="H5678" s="91"/>
      <c r="I5678" s="91"/>
      <c r="J5678" s="91"/>
      <c r="K5678" s="91"/>
      <c r="L5678" s="91"/>
      <c r="M5678" s="91"/>
      <c r="N5678" s="91"/>
      <c r="O5678" s="426" t="s">
        <v>17664</v>
      </c>
      <c r="P5678" s="91" t="n">
        <v>1</v>
      </c>
      <c r="Q5678" s="15" t="s">
        <v>45</v>
      </c>
    </row>
    <row r="5679" customFormat="false" ht="14.9" hidden="false" customHeight="false" outlineLevel="0" collapsed="false">
      <c r="A5679" s="884" t="s">
        <v>15202</v>
      </c>
      <c r="B5679" s="91" t="s">
        <v>4270</v>
      </c>
      <c r="C5679" s="91" t="s">
        <v>17662</v>
      </c>
      <c r="D5679" s="91" t="s">
        <v>476</v>
      </c>
      <c r="E5679" s="91" t="s">
        <v>17665</v>
      </c>
      <c r="F5679" s="91"/>
      <c r="G5679" s="91" t="s">
        <v>17666</v>
      </c>
      <c r="H5679" s="91"/>
      <c r="I5679" s="91"/>
      <c r="J5679" s="91"/>
      <c r="K5679" s="91"/>
      <c r="L5679" s="91"/>
      <c r="M5679" s="91"/>
      <c r="N5679" s="91"/>
      <c r="O5679" s="567" t="s">
        <v>17667</v>
      </c>
      <c r="P5679" s="91" t="n">
        <v>1</v>
      </c>
      <c r="Q5679" s="15" t="s">
        <v>45</v>
      </c>
    </row>
    <row r="5680" customFormat="false" ht="28.35" hidden="false" customHeight="false" outlineLevel="0" collapsed="false">
      <c r="A5680" s="429" t="s">
        <v>2700</v>
      </c>
      <c r="B5680" s="91" t="s">
        <v>17668</v>
      </c>
      <c r="C5680" s="91" t="s">
        <v>17669</v>
      </c>
      <c r="D5680" s="91" t="s">
        <v>476</v>
      </c>
      <c r="E5680" s="91" t="s">
        <v>17670</v>
      </c>
      <c r="F5680" s="91"/>
      <c r="G5680" s="91" t="n">
        <v>13500</v>
      </c>
      <c r="H5680" s="91"/>
      <c r="I5680" s="91"/>
      <c r="J5680" s="91"/>
      <c r="K5680" s="91"/>
      <c r="L5680" s="91"/>
      <c r="M5680" s="91" t="s">
        <v>17671</v>
      </c>
      <c r="N5680" s="99" t="n">
        <v>43492</v>
      </c>
      <c r="O5680" s="207" t="s">
        <v>15</v>
      </c>
      <c r="P5680" s="91"/>
      <c r="Q5680" s="15" t="s">
        <v>45</v>
      </c>
    </row>
    <row r="5681" customFormat="false" ht="28.35" hidden="false" customHeight="false" outlineLevel="0" collapsed="false">
      <c r="A5681" s="884" t="s">
        <v>4167</v>
      </c>
      <c r="B5681" s="99" t="n">
        <v>43483</v>
      </c>
      <c r="C5681" s="451" t="s">
        <v>17672</v>
      </c>
      <c r="D5681" s="91" t="s">
        <v>53</v>
      </c>
      <c r="E5681" s="91" t="s">
        <v>600</v>
      </c>
      <c r="F5681" s="91" t="s">
        <v>600</v>
      </c>
      <c r="G5681" s="91"/>
      <c r="H5681" s="91"/>
      <c r="I5681" s="91"/>
      <c r="J5681" s="91"/>
      <c r="K5681" s="91"/>
      <c r="L5681" s="91"/>
      <c r="M5681" s="91"/>
      <c r="N5681" s="91"/>
      <c r="O5681" s="460" t="s">
        <v>600</v>
      </c>
      <c r="P5681" s="91" t="n">
        <v>1</v>
      </c>
      <c r="Q5681" s="15" t="s">
        <v>45</v>
      </c>
    </row>
    <row r="5682" customFormat="false" ht="41.75" hidden="false" customHeight="false" outlineLevel="0" collapsed="false">
      <c r="A5682" s="884" t="s">
        <v>15212</v>
      </c>
      <c r="B5682" s="99" t="n">
        <v>43483</v>
      </c>
      <c r="C5682" s="451" t="s">
        <v>17673</v>
      </c>
      <c r="D5682" s="91" t="s">
        <v>53</v>
      </c>
      <c r="E5682" s="91" t="s">
        <v>600</v>
      </c>
      <c r="F5682" s="91" t="s">
        <v>600</v>
      </c>
      <c r="G5682" s="91"/>
      <c r="H5682" s="91"/>
      <c r="I5682" s="91"/>
      <c r="J5682" s="91"/>
      <c r="K5682" s="91"/>
      <c r="L5682" s="91"/>
      <c r="M5682" s="91"/>
      <c r="N5682" s="91"/>
      <c r="O5682" s="460" t="s">
        <v>600</v>
      </c>
      <c r="P5682" s="91" t="n">
        <v>1</v>
      </c>
      <c r="Q5682" s="15" t="s">
        <v>45</v>
      </c>
    </row>
    <row r="5683" customFormat="false" ht="44.75" hidden="false" customHeight="false" outlineLevel="0" collapsed="false">
      <c r="A5683" s="429" t="s">
        <v>2712</v>
      </c>
      <c r="B5683" s="91" t="s">
        <v>200</v>
      </c>
      <c r="C5683" s="91" t="s">
        <v>17674</v>
      </c>
      <c r="D5683" s="91" t="s">
        <v>53</v>
      </c>
      <c r="E5683" s="91" t="s">
        <v>17675</v>
      </c>
      <c r="F5683" s="91" t="s">
        <v>17675</v>
      </c>
      <c r="G5683" s="91"/>
      <c r="H5683" s="91" t="s">
        <v>2638</v>
      </c>
      <c r="I5683" s="91"/>
      <c r="J5683" s="91"/>
      <c r="K5683" s="91"/>
      <c r="L5683" s="91"/>
      <c r="M5683" s="91"/>
      <c r="N5683" s="91"/>
      <c r="O5683" s="623" t="s">
        <v>17676</v>
      </c>
      <c r="P5683" s="91" t="n">
        <v>1</v>
      </c>
      <c r="Q5683" s="15" t="s">
        <v>45</v>
      </c>
    </row>
    <row r="5684" customFormat="false" ht="23.1" hidden="false" customHeight="false" outlineLevel="0" collapsed="false">
      <c r="A5684" s="884" t="s">
        <v>4209</v>
      </c>
      <c r="B5684" s="242" t="n">
        <v>43748</v>
      </c>
      <c r="C5684" s="91" t="s">
        <v>17677</v>
      </c>
      <c r="D5684" s="91" t="s">
        <v>476</v>
      </c>
      <c r="E5684" s="91" t="s">
        <v>17678</v>
      </c>
      <c r="F5684" s="91" t="s">
        <v>17679</v>
      </c>
      <c r="H5684" s="91" t="n">
        <v>28800</v>
      </c>
      <c r="I5684" s="91"/>
      <c r="J5684" s="91"/>
      <c r="K5684" s="91"/>
      <c r="L5684" s="100"/>
      <c r="M5684" s="24" t="s">
        <v>17680</v>
      </c>
      <c r="N5684" s="91"/>
      <c r="O5684" s="207" t="s">
        <v>15</v>
      </c>
      <c r="P5684" s="91" t="n">
        <v>1</v>
      </c>
      <c r="Q5684" s="15" t="s">
        <v>45</v>
      </c>
    </row>
    <row r="5685" customFormat="false" ht="28.35" hidden="false" customHeight="false" outlineLevel="0" collapsed="false">
      <c r="A5685" s="429" t="s">
        <v>2903</v>
      </c>
      <c r="B5685" s="242" t="n">
        <v>43749</v>
      </c>
      <c r="C5685" s="91" t="s">
        <v>17677</v>
      </c>
      <c r="D5685" s="91" t="s">
        <v>53</v>
      </c>
      <c r="E5685" s="91" t="s">
        <v>17681</v>
      </c>
      <c r="F5685" s="91" t="s">
        <v>17679</v>
      </c>
      <c r="G5685" s="91" t="s">
        <v>3858</v>
      </c>
      <c r="H5685" s="91"/>
      <c r="I5685" s="91"/>
      <c r="J5685" s="91"/>
      <c r="K5685" s="91"/>
      <c r="L5685" s="91"/>
      <c r="M5685" s="91"/>
      <c r="N5685" s="91"/>
      <c r="O5685" s="567" t="s">
        <v>17682</v>
      </c>
      <c r="P5685" s="91" t="n">
        <v>1</v>
      </c>
      <c r="Q5685" s="15" t="s">
        <v>45</v>
      </c>
    </row>
    <row r="5686" customFormat="false" ht="50.7" hidden="false" customHeight="false" outlineLevel="0" collapsed="false">
      <c r="A5686" s="429" t="s">
        <v>2768</v>
      </c>
      <c r="B5686" s="91" t="s">
        <v>1505</v>
      </c>
      <c r="C5686" s="91" t="s">
        <v>17683</v>
      </c>
      <c r="D5686" s="91" t="s">
        <v>476</v>
      </c>
      <c r="E5686" s="91" t="s">
        <v>17684</v>
      </c>
      <c r="F5686" s="91" t="s">
        <v>17685</v>
      </c>
      <c r="G5686" s="91" t="s">
        <v>2790</v>
      </c>
      <c r="H5686" s="91"/>
      <c r="I5686" s="91"/>
      <c r="J5686" s="91"/>
      <c r="K5686" s="91"/>
      <c r="L5686" s="91"/>
      <c r="M5686" s="91"/>
      <c r="N5686" s="91"/>
      <c r="O5686" s="423" t="s">
        <v>17686</v>
      </c>
      <c r="P5686" s="91" t="n">
        <v>1</v>
      </c>
      <c r="Q5686" s="15" t="s">
        <v>45</v>
      </c>
    </row>
    <row r="5687" customFormat="false" ht="55.2" hidden="false" customHeight="false" outlineLevel="0" collapsed="false">
      <c r="A5687" s="953" t="s">
        <v>17687</v>
      </c>
      <c r="B5687" s="91" t="s">
        <v>214</v>
      </c>
      <c r="C5687" s="451" t="s">
        <v>17688</v>
      </c>
      <c r="D5687" s="91" t="s">
        <v>53</v>
      </c>
      <c r="E5687" s="91" t="s">
        <v>17689</v>
      </c>
      <c r="F5687" s="91" t="s">
        <v>17690</v>
      </c>
      <c r="G5687" s="91"/>
      <c r="H5687" s="91"/>
      <c r="I5687" s="91"/>
      <c r="J5687" s="91"/>
      <c r="K5687" s="91" t="n">
        <v>3100</v>
      </c>
      <c r="L5687" s="91"/>
      <c r="M5687" s="91" t="s">
        <v>17691</v>
      </c>
      <c r="N5687" s="99" t="n">
        <v>43487</v>
      </c>
      <c r="O5687" s="207" t="s">
        <v>3963</v>
      </c>
      <c r="P5687" s="91" t="n">
        <v>1</v>
      </c>
      <c r="Q5687" s="15" t="s">
        <v>45</v>
      </c>
    </row>
    <row r="5688" customFormat="false" ht="95.5" hidden="false" customHeight="false" outlineLevel="0" collapsed="false">
      <c r="A5688" s="429" t="s">
        <v>2918</v>
      </c>
      <c r="B5688" s="91" t="s">
        <v>395</v>
      </c>
      <c r="C5688" s="113" t="s">
        <v>17692</v>
      </c>
      <c r="D5688" s="91" t="s">
        <v>53</v>
      </c>
      <c r="E5688" s="91" t="s">
        <v>17693</v>
      </c>
      <c r="F5688" s="91" t="s">
        <v>17694</v>
      </c>
      <c r="G5688" s="91" t="n">
        <v>3100</v>
      </c>
      <c r="H5688" s="91"/>
      <c r="I5688" s="91"/>
      <c r="J5688" s="91"/>
      <c r="K5688" s="91"/>
      <c r="L5688" s="91"/>
      <c r="M5688" s="91" t="s">
        <v>17695</v>
      </c>
      <c r="N5688" s="99" t="n">
        <v>43487</v>
      </c>
      <c r="O5688" s="207" t="s">
        <v>3963</v>
      </c>
      <c r="P5688" s="91" t="n">
        <v>1</v>
      </c>
      <c r="Q5688" s="15" t="s">
        <v>45</v>
      </c>
    </row>
    <row r="5689" customFormat="false" ht="189.55" hidden="false" customHeight="false" outlineLevel="0" collapsed="false">
      <c r="A5689" s="429" t="s">
        <v>2922</v>
      </c>
      <c r="B5689" s="91" t="s">
        <v>284</v>
      </c>
      <c r="C5689" s="91" t="s">
        <v>17696</v>
      </c>
      <c r="D5689" s="91" t="s">
        <v>68</v>
      </c>
      <c r="E5689" s="91" t="s">
        <v>17697</v>
      </c>
      <c r="F5689" s="91" t="s">
        <v>17698</v>
      </c>
      <c r="G5689" s="91"/>
      <c r="H5689" s="91"/>
      <c r="I5689" s="91"/>
      <c r="J5689" s="91"/>
      <c r="K5689" s="91"/>
      <c r="L5689" s="91"/>
      <c r="M5689" s="91"/>
      <c r="N5689" s="91"/>
      <c r="O5689" s="412" t="s">
        <v>17699</v>
      </c>
      <c r="P5689" s="91" t="n">
        <v>1</v>
      </c>
      <c r="Q5689" s="15" t="s">
        <v>45</v>
      </c>
    </row>
    <row r="5690" customFormat="false" ht="108.95" hidden="false" customHeight="false" outlineLevel="0" collapsed="false">
      <c r="A5690" s="429" t="s">
        <v>2927</v>
      </c>
      <c r="B5690" s="99" t="n">
        <v>43599</v>
      </c>
      <c r="C5690" s="91" t="s">
        <v>17700</v>
      </c>
      <c r="D5690" s="91" t="s">
        <v>68</v>
      </c>
      <c r="E5690" s="91" t="s">
        <v>17701</v>
      </c>
      <c r="F5690" s="91" t="s">
        <v>17702</v>
      </c>
      <c r="G5690" s="91" t="n">
        <v>4000</v>
      </c>
      <c r="H5690" s="91"/>
      <c r="I5690" s="91"/>
      <c r="J5690" s="91"/>
      <c r="K5690" s="91"/>
      <c r="L5690" s="91"/>
      <c r="M5690" s="91" t="s">
        <v>17703</v>
      </c>
      <c r="N5690" s="99" t="n">
        <v>43488</v>
      </c>
      <c r="O5690" s="207" t="s">
        <v>17704</v>
      </c>
      <c r="P5690" s="91" t="n">
        <v>1</v>
      </c>
      <c r="Q5690" s="15" t="s">
        <v>45</v>
      </c>
    </row>
    <row r="5691" customFormat="false" ht="28.35" hidden="false" customHeight="false" outlineLevel="0" collapsed="false">
      <c r="A5691" s="91" t="s">
        <v>17705</v>
      </c>
      <c r="B5691" s="91" t="s">
        <v>404</v>
      </c>
      <c r="C5691" s="91" t="s">
        <v>17706</v>
      </c>
      <c r="D5691" s="91" t="s">
        <v>476</v>
      </c>
      <c r="E5691" s="91" t="s">
        <v>17707</v>
      </c>
      <c r="F5691" s="91" t="s">
        <v>17708</v>
      </c>
      <c r="G5691" s="91" t="s">
        <v>8180</v>
      </c>
      <c r="H5691" s="91"/>
      <c r="I5691" s="91"/>
      <c r="J5691" s="91"/>
      <c r="K5691" s="91"/>
      <c r="L5691" s="91"/>
      <c r="M5691" s="91"/>
      <c r="N5691" s="91"/>
      <c r="O5691" s="451" t="s">
        <v>17709</v>
      </c>
      <c r="P5691" s="91" t="n">
        <v>1</v>
      </c>
      <c r="Q5691" s="15" t="s">
        <v>45</v>
      </c>
    </row>
    <row r="5692" customFormat="false" ht="41.75" hidden="false" customHeight="false" outlineLevel="0" collapsed="false">
      <c r="A5692" s="429" t="s">
        <v>2997</v>
      </c>
      <c r="B5692" s="91" t="s">
        <v>3275</v>
      </c>
      <c r="C5692" s="91" t="s">
        <v>17710</v>
      </c>
      <c r="D5692" s="91" t="s">
        <v>68</v>
      </c>
      <c r="E5692" s="91" t="s">
        <v>17711</v>
      </c>
      <c r="F5692" s="91" t="s">
        <v>17711</v>
      </c>
      <c r="G5692" s="91" t="s">
        <v>4124</v>
      </c>
      <c r="H5692" s="91"/>
      <c r="I5692" s="91"/>
      <c r="J5692" s="91"/>
      <c r="K5692" s="91"/>
      <c r="L5692" s="91"/>
      <c r="M5692" s="91"/>
      <c r="N5692" s="91"/>
      <c r="O5692" s="423" t="s">
        <v>17712</v>
      </c>
      <c r="P5692" s="91" t="n">
        <v>1</v>
      </c>
      <c r="Q5692" s="15" t="s">
        <v>45</v>
      </c>
    </row>
    <row r="5693" customFormat="false" ht="28.35" hidden="false" customHeight="false" outlineLevel="0" collapsed="false">
      <c r="A5693" s="91" t="s">
        <v>17713</v>
      </c>
      <c r="B5693" s="91" t="s">
        <v>17713</v>
      </c>
      <c r="C5693" s="91" t="s">
        <v>17713</v>
      </c>
      <c r="D5693" s="91" t="s">
        <v>17713</v>
      </c>
      <c r="E5693" s="91" t="s">
        <v>17713</v>
      </c>
      <c r="F5693" s="91" t="s">
        <v>17713</v>
      </c>
      <c r="G5693" s="91"/>
      <c r="H5693" s="91" t="n">
        <v>7800</v>
      </c>
      <c r="I5693" s="91"/>
      <c r="J5693" s="91"/>
      <c r="K5693" s="91"/>
      <c r="L5693" s="91"/>
      <c r="M5693" s="91"/>
      <c r="N5693" s="91"/>
      <c r="O5693" s="282" t="s">
        <v>17713</v>
      </c>
      <c r="P5693" s="91" t="n">
        <v>1</v>
      </c>
      <c r="Q5693" s="15" t="s">
        <v>45</v>
      </c>
    </row>
    <row r="5694" customFormat="false" ht="79.85" hidden="false" customHeight="false" outlineLevel="0" collapsed="false">
      <c r="A5694" s="3" t="s">
        <v>17111</v>
      </c>
      <c r="B5694" s="6" t="s">
        <v>17112</v>
      </c>
      <c r="C5694" s="4" t="s">
        <v>17113</v>
      </c>
      <c r="D5694" s="6" t="s">
        <v>17114</v>
      </c>
      <c r="E5694" s="103" t="s">
        <v>17115</v>
      </c>
      <c r="F5694" s="102" t="s">
        <v>10096</v>
      </c>
      <c r="G5694" s="103" t="s">
        <v>38</v>
      </c>
      <c r="H5694" s="103" t="s">
        <v>17116</v>
      </c>
      <c r="I5694" s="103" t="s">
        <v>40</v>
      </c>
      <c r="J5694" s="103"/>
      <c r="K5694" s="103" t="s">
        <v>17648</v>
      </c>
      <c r="L5694" s="103"/>
      <c r="M5694" s="103" t="s">
        <v>41</v>
      </c>
      <c r="N5694" s="103" t="s">
        <v>42</v>
      </c>
      <c r="O5694" s="103" t="s">
        <v>17117</v>
      </c>
      <c r="P5694" s="91"/>
      <c r="Q5694" s="15" t="s">
        <v>45</v>
      </c>
    </row>
    <row r="5695" customFormat="false" ht="15" hidden="false" customHeight="false" outlineLevel="0" collapsed="false">
      <c r="A5695" s="60" t="n">
        <v>43487</v>
      </c>
      <c r="B5695" s="374" t="s">
        <v>260</v>
      </c>
      <c r="C5695" s="62"/>
      <c r="D5695" s="62"/>
      <c r="E5695" s="63"/>
      <c r="F5695" s="911" t="n">
        <f aca="false">G5695+H5695+K5695</f>
        <v>39800</v>
      </c>
      <c r="G5695" s="912" t="n">
        <f aca="false">SUM(G5696:G5701)</f>
        <v>2500</v>
      </c>
      <c r="H5695" s="913" t="n">
        <f aca="false">SUM(H5696:H5701)</f>
        <v>37300</v>
      </c>
      <c r="I5695" s="912" t="n">
        <f aca="false">SUM(I5696:I5725)</f>
        <v>1.8975302246293E+029</v>
      </c>
      <c r="J5695" s="912"/>
      <c r="K5695" s="912" t="n">
        <f aca="false">SUM(K5696:K5725)</f>
        <v>0</v>
      </c>
      <c r="L5695" s="912"/>
      <c r="M5695" s="281"/>
      <c r="N5695" s="281"/>
      <c r="O5695" s="594"/>
      <c r="P5695" s="91" t="n">
        <v>1</v>
      </c>
      <c r="Q5695" s="15" t="s">
        <v>45</v>
      </c>
    </row>
    <row r="5696" customFormat="false" ht="68.65" hidden="false" customHeight="false" outlineLevel="0" collapsed="false">
      <c r="A5696" s="91" t="s">
        <v>17714</v>
      </c>
      <c r="B5696" s="91" t="s">
        <v>17714</v>
      </c>
      <c r="C5696" s="91" t="s">
        <v>17714</v>
      </c>
      <c r="D5696" s="91" t="s">
        <v>17714</v>
      </c>
      <c r="E5696" s="91" t="s">
        <v>17714</v>
      </c>
      <c r="F5696" s="91" t="s">
        <v>17714</v>
      </c>
      <c r="G5696" s="91"/>
      <c r="H5696" s="91" t="n">
        <v>12700</v>
      </c>
      <c r="I5696" s="91"/>
      <c r="J5696" s="91"/>
      <c r="K5696" s="91"/>
      <c r="L5696" s="91"/>
      <c r="M5696" s="91" t="s">
        <v>17652</v>
      </c>
      <c r="N5696" s="99" t="n">
        <v>43488</v>
      </c>
      <c r="O5696" s="282" t="s">
        <v>17714</v>
      </c>
      <c r="P5696" s="91" t="n">
        <v>1</v>
      </c>
      <c r="Q5696" s="15" t="s">
        <v>45</v>
      </c>
    </row>
    <row r="5697" customFormat="false" ht="68.65" hidden="false" customHeight="false" outlineLevel="0" collapsed="false">
      <c r="A5697" s="429" t="s">
        <v>2931</v>
      </c>
      <c r="B5697" s="91" t="s">
        <v>556</v>
      </c>
      <c r="C5697" s="451" t="s">
        <v>17715</v>
      </c>
      <c r="D5697" s="91" t="s">
        <v>53</v>
      </c>
      <c r="E5697" s="91" t="s">
        <v>17716</v>
      </c>
      <c r="F5697" s="91" t="s">
        <v>17717</v>
      </c>
      <c r="G5697" s="91" t="n">
        <v>1500</v>
      </c>
      <c r="H5697" s="91"/>
      <c r="I5697" s="91"/>
      <c r="J5697" s="91"/>
      <c r="K5697" s="91"/>
      <c r="L5697" s="91"/>
      <c r="M5697" s="91" t="s">
        <v>17718</v>
      </c>
      <c r="N5697" s="99" t="n">
        <v>43489</v>
      </c>
      <c r="O5697" s="207" t="s">
        <v>3963</v>
      </c>
      <c r="P5697" s="89" t="s">
        <v>14505</v>
      </c>
      <c r="Q5697" s="15" t="s">
        <v>45</v>
      </c>
    </row>
    <row r="5698" customFormat="false" ht="41.75" hidden="false" customHeight="false" outlineLevel="0" collapsed="false">
      <c r="A5698" s="429" t="s">
        <v>2861</v>
      </c>
      <c r="B5698" s="108" t="n">
        <v>0.490277777777778</v>
      </c>
      <c r="C5698" s="91" t="s">
        <v>17719</v>
      </c>
      <c r="D5698" s="91" t="s">
        <v>110</v>
      </c>
      <c r="E5698" s="91" t="s">
        <v>17720</v>
      </c>
      <c r="F5698" s="91" t="s">
        <v>17721</v>
      </c>
      <c r="G5698" s="91"/>
      <c r="H5698" s="91"/>
      <c r="I5698" s="91"/>
      <c r="J5698" s="91"/>
      <c r="K5698" s="91"/>
      <c r="L5698" s="91"/>
      <c r="M5698" s="91"/>
      <c r="N5698" s="91"/>
      <c r="O5698" s="412" t="s">
        <v>17722</v>
      </c>
      <c r="P5698" s="91" t="n">
        <v>1</v>
      </c>
      <c r="Q5698" s="15" t="s">
        <v>45</v>
      </c>
    </row>
    <row r="5699" customFormat="false" ht="55.2" hidden="false" customHeight="false" outlineLevel="0" collapsed="false">
      <c r="A5699" s="429" t="s">
        <v>2683</v>
      </c>
      <c r="B5699" s="91" t="s">
        <v>359</v>
      </c>
      <c r="C5699" s="113" t="s">
        <v>17723</v>
      </c>
      <c r="D5699" s="91" t="s">
        <v>53</v>
      </c>
      <c r="E5699" s="91" t="s">
        <v>17724</v>
      </c>
      <c r="F5699" s="91" t="s">
        <v>102</v>
      </c>
      <c r="G5699" s="91" t="n">
        <v>1000</v>
      </c>
      <c r="H5699" s="91"/>
      <c r="I5699" s="91"/>
      <c r="J5699" s="91"/>
      <c r="K5699" s="91"/>
      <c r="L5699" s="91"/>
      <c r="M5699" s="91" t="s">
        <v>17725</v>
      </c>
      <c r="N5699" s="99" t="n">
        <v>43487</v>
      </c>
      <c r="O5699" s="207" t="s">
        <v>17726</v>
      </c>
      <c r="P5699" s="91" t="n">
        <v>1</v>
      </c>
      <c r="Q5699" s="15" t="s">
        <v>45</v>
      </c>
    </row>
    <row r="5700" customFormat="false" ht="14.9" hidden="false" customHeight="false" outlineLevel="0" collapsed="false">
      <c r="A5700" s="24" t="s">
        <v>17727</v>
      </c>
      <c r="B5700" s="24" t="s">
        <v>17727</v>
      </c>
      <c r="C5700" s="24" t="s">
        <v>17727</v>
      </c>
      <c r="D5700" s="24" t="s">
        <v>17727</v>
      </c>
      <c r="E5700" s="24" t="s">
        <v>17727</v>
      </c>
      <c r="F5700" s="24" t="s">
        <v>17727</v>
      </c>
      <c r="G5700" s="24" t="s">
        <v>17727</v>
      </c>
      <c r="H5700" s="91" t="n">
        <v>16800</v>
      </c>
      <c r="I5700" s="91"/>
      <c r="J5700" s="91"/>
      <c r="K5700" s="91"/>
      <c r="L5700" s="100"/>
      <c r="M5700" s="24" t="s">
        <v>17728</v>
      </c>
      <c r="N5700" s="91"/>
      <c r="O5700" s="282" t="s">
        <v>17727</v>
      </c>
      <c r="P5700" s="91" t="n">
        <v>1</v>
      </c>
      <c r="Q5700" s="15" t="s">
        <v>45</v>
      </c>
    </row>
    <row r="5701" customFormat="false" ht="68.65" hidden="false" customHeight="false" outlineLevel="0" collapsed="false">
      <c r="A5701" s="91" t="s">
        <v>17729</v>
      </c>
      <c r="B5701" s="91"/>
      <c r="C5701" s="91" t="s">
        <v>17729</v>
      </c>
      <c r="D5701" s="91" t="s">
        <v>17729</v>
      </c>
      <c r="E5701" s="91" t="s">
        <v>17729</v>
      </c>
      <c r="F5701" s="91" t="s">
        <v>17729</v>
      </c>
      <c r="G5701" s="91" t="s">
        <v>17729</v>
      </c>
      <c r="H5701" s="91" t="n">
        <v>7800</v>
      </c>
      <c r="I5701" s="91"/>
      <c r="J5701" s="91"/>
      <c r="K5701" s="91"/>
      <c r="L5701" s="91"/>
      <c r="M5701" s="91"/>
      <c r="N5701" s="91"/>
      <c r="O5701" s="282" t="s">
        <v>17729</v>
      </c>
      <c r="P5701" s="91" t="n">
        <v>1</v>
      </c>
      <c r="Q5701" s="15" t="s">
        <v>45</v>
      </c>
    </row>
    <row r="5702" customFormat="false" ht="79.85" hidden="false" customHeight="false" outlineLevel="0" collapsed="false">
      <c r="A5702" s="3" t="s">
        <v>17111</v>
      </c>
      <c r="B5702" s="6" t="s">
        <v>17112</v>
      </c>
      <c r="C5702" s="4" t="s">
        <v>17113</v>
      </c>
      <c r="D5702" s="6" t="s">
        <v>17114</v>
      </c>
      <c r="E5702" s="103" t="s">
        <v>17115</v>
      </c>
      <c r="F5702" s="102" t="s">
        <v>10096</v>
      </c>
      <c r="G5702" s="103" t="s">
        <v>38</v>
      </c>
      <c r="H5702" s="103" t="s">
        <v>17116</v>
      </c>
      <c r="I5702" s="103" t="s">
        <v>40</v>
      </c>
      <c r="J5702" s="103"/>
      <c r="K5702" s="103" t="s">
        <v>17648</v>
      </c>
      <c r="L5702" s="103"/>
      <c r="M5702" s="103" t="s">
        <v>41</v>
      </c>
      <c r="N5702" s="103" t="s">
        <v>42</v>
      </c>
      <c r="O5702" s="103" t="s">
        <v>17117</v>
      </c>
      <c r="P5702" s="91"/>
      <c r="Q5702" s="15" t="s">
        <v>45</v>
      </c>
    </row>
    <row r="5703" customFormat="false" ht="15" hidden="false" customHeight="false" outlineLevel="0" collapsed="false">
      <c r="A5703" s="60" t="n">
        <v>43488</v>
      </c>
      <c r="B5703" s="374" t="s">
        <v>311</v>
      </c>
      <c r="C5703" s="62"/>
      <c r="D5703" s="62"/>
      <c r="E5703" s="63"/>
      <c r="F5703" s="911" t="n">
        <f aca="false">G5703+H5703+K5703</f>
        <v>59673.71</v>
      </c>
      <c r="G5703" s="912" t="n">
        <f aca="false">SUM(G5704:G5717)</f>
        <v>12500</v>
      </c>
      <c r="H5703" s="913" t="n">
        <f aca="false">SUM(H5704:H5717)</f>
        <v>47173.71</v>
      </c>
      <c r="I5703" s="912" t="n">
        <f aca="false">SUM(I5704:I5716)</f>
        <v>0</v>
      </c>
      <c r="J5703" s="912"/>
      <c r="K5703" s="912" t="n">
        <f aca="false">SUM(K5704:K5716)</f>
        <v>0</v>
      </c>
      <c r="L5703" s="912"/>
      <c r="M5703" s="281"/>
      <c r="N5703" s="281"/>
      <c r="O5703" s="594"/>
      <c r="P5703" s="91"/>
      <c r="Q5703" s="15" t="s">
        <v>45</v>
      </c>
    </row>
    <row r="5704" customFormat="false" ht="28.35" hidden="false" customHeight="false" outlineLevel="0" collapsed="false">
      <c r="A5704" s="429" t="s">
        <v>2931</v>
      </c>
      <c r="B5704" s="91" t="s">
        <v>3448</v>
      </c>
      <c r="C5704" s="451" t="s">
        <v>17730</v>
      </c>
      <c r="D5704" s="91" t="s">
        <v>53</v>
      </c>
      <c r="E5704" s="91" t="s">
        <v>600</v>
      </c>
      <c r="F5704" s="91" t="s">
        <v>600</v>
      </c>
      <c r="G5704" s="91"/>
      <c r="H5704" s="91"/>
      <c r="I5704" s="91"/>
      <c r="J5704" s="91"/>
      <c r="K5704" s="91"/>
      <c r="L5704" s="91"/>
      <c r="M5704" s="91"/>
      <c r="N5704" s="91"/>
      <c r="O5704" s="460" t="s">
        <v>600</v>
      </c>
      <c r="P5704" s="91" t="n">
        <v>1</v>
      </c>
      <c r="Q5704" s="15" t="s">
        <v>45</v>
      </c>
    </row>
    <row r="5705" customFormat="false" ht="50.7" hidden="false" customHeight="false" outlineLevel="0" collapsed="false">
      <c r="A5705" s="884" t="s">
        <v>15181</v>
      </c>
      <c r="B5705" s="91" t="s">
        <v>11426</v>
      </c>
      <c r="C5705" s="451" t="s">
        <v>17731</v>
      </c>
      <c r="D5705" s="91" t="s">
        <v>16578</v>
      </c>
      <c r="E5705" s="91" t="s">
        <v>17732</v>
      </c>
      <c r="F5705" s="91" t="s">
        <v>17733</v>
      </c>
      <c r="G5705" s="91" t="s">
        <v>16003</v>
      </c>
      <c r="H5705" s="91"/>
      <c r="I5705" s="91"/>
      <c r="M5705" s="91"/>
      <c r="N5705" s="91"/>
      <c r="O5705" s="426" t="s">
        <v>17734</v>
      </c>
      <c r="P5705" s="91" t="n">
        <v>1</v>
      </c>
      <c r="Q5705" s="15" t="s">
        <v>45</v>
      </c>
    </row>
    <row r="5706" customFormat="false" ht="82.05" hidden="false" customHeight="false" outlineLevel="0" collapsed="false">
      <c r="A5706" s="429" t="s">
        <v>2683</v>
      </c>
      <c r="B5706" s="91" t="s">
        <v>113</v>
      </c>
      <c r="C5706" s="451" t="s">
        <v>17735</v>
      </c>
      <c r="D5706" s="91" t="s">
        <v>53</v>
      </c>
      <c r="E5706" s="91" t="s">
        <v>17736</v>
      </c>
      <c r="F5706" s="91" t="s">
        <v>17737</v>
      </c>
      <c r="G5706" s="91" t="s">
        <v>782</v>
      </c>
      <c r="H5706" s="91"/>
      <c r="I5706" s="91"/>
      <c r="J5706" s="91"/>
      <c r="K5706" s="91"/>
      <c r="L5706" s="91"/>
      <c r="M5706" s="91"/>
      <c r="N5706" s="91"/>
      <c r="O5706" s="412" t="s">
        <v>17738</v>
      </c>
      <c r="P5706" s="91" t="n">
        <v>1</v>
      </c>
      <c r="Q5706" s="15" t="s">
        <v>45</v>
      </c>
    </row>
    <row r="5707" customFormat="false" ht="55.2" hidden="false" customHeight="false" outlineLevel="0" collapsed="false">
      <c r="A5707" s="91" t="s">
        <v>17739</v>
      </c>
      <c r="B5707" s="91" t="s">
        <v>17739</v>
      </c>
      <c r="C5707" s="91" t="s">
        <v>17739</v>
      </c>
      <c r="D5707" s="91" t="s">
        <v>17739</v>
      </c>
      <c r="E5707" s="91" t="s">
        <v>17739</v>
      </c>
      <c r="F5707" s="91" t="s">
        <v>17739</v>
      </c>
      <c r="G5707" s="91" t="s">
        <v>17739</v>
      </c>
      <c r="H5707" s="91" t="n">
        <v>10700</v>
      </c>
      <c r="I5707" s="91"/>
      <c r="J5707" s="91"/>
      <c r="K5707" s="91"/>
      <c r="L5707" s="91"/>
      <c r="M5707" s="91"/>
      <c r="N5707" s="91"/>
      <c r="O5707" s="282" t="s">
        <v>17739</v>
      </c>
      <c r="P5707" s="91" t="n">
        <v>1</v>
      </c>
      <c r="Q5707" s="15" t="s">
        <v>45</v>
      </c>
    </row>
    <row r="5708" customFormat="false" ht="28.35" hidden="false" customHeight="false" outlineLevel="0" collapsed="false">
      <c r="A5708" s="91" t="s">
        <v>17740</v>
      </c>
      <c r="B5708" s="91" t="s">
        <v>17740</v>
      </c>
      <c r="C5708" s="91" t="s">
        <v>17740</v>
      </c>
      <c r="D5708" s="91" t="s">
        <v>17740</v>
      </c>
      <c r="E5708" s="91" t="s">
        <v>17740</v>
      </c>
      <c r="F5708" s="91" t="s">
        <v>17740</v>
      </c>
      <c r="G5708" s="91" t="s">
        <v>17740</v>
      </c>
      <c r="H5708" s="91" t="n">
        <v>7800</v>
      </c>
      <c r="I5708" s="91"/>
      <c r="J5708" s="91"/>
      <c r="K5708" s="91"/>
      <c r="L5708" s="91"/>
      <c r="M5708" s="91"/>
      <c r="N5708" s="91"/>
      <c r="O5708" s="282" t="s">
        <v>17740</v>
      </c>
      <c r="P5708" s="91" t="n">
        <v>1</v>
      </c>
      <c r="Q5708" s="15" t="s">
        <v>45</v>
      </c>
    </row>
    <row r="5709" customFormat="false" ht="14.9" hidden="false" customHeight="false" outlineLevel="0" collapsed="false">
      <c r="A5709" s="91" t="s">
        <v>17741</v>
      </c>
      <c r="B5709" s="91" t="s">
        <v>17741</v>
      </c>
      <c r="C5709" s="91" t="s">
        <v>17741</v>
      </c>
      <c r="D5709" s="91" t="s">
        <v>17741</v>
      </c>
      <c r="E5709" s="91" t="s">
        <v>17741</v>
      </c>
      <c r="F5709" s="91" t="s">
        <v>17741</v>
      </c>
      <c r="G5709" s="91" t="s">
        <v>17741</v>
      </c>
      <c r="H5709" s="91" t="n">
        <v>2000</v>
      </c>
      <c r="I5709" s="91"/>
      <c r="J5709" s="91"/>
      <c r="K5709" s="91"/>
      <c r="L5709" s="91"/>
      <c r="M5709" s="91"/>
      <c r="N5709" s="91"/>
      <c r="O5709" s="282" t="s">
        <v>17741</v>
      </c>
      <c r="P5709" s="91" t="n">
        <v>1</v>
      </c>
      <c r="Q5709" s="15" t="s">
        <v>45</v>
      </c>
    </row>
    <row r="5710" customFormat="false" ht="28.35" hidden="false" customHeight="false" outlineLevel="0" collapsed="false">
      <c r="A5710" s="91" t="s">
        <v>17742</v>
      </c>
      <c r="B5710" s="91" t="s">
        <v>17742</v>
      </c>
      <c r="C5710" s="91" t="s">
        <v>17742</v>
      </c>
      <c r="D5710" s="91" t="s">
        <v>17742</v>
      </c>
      <c r="E5710" s="91" t="s">
        <v>17742</v>
      </c>
      <c r="F5710" s="91" t="s">
        <v>17742</v>
      </c>
      <c r="G5710" s="91" t="s">
        <v>17742</v>
      </c>
      <c r="H5710" s="91" t="n">
        <v>3098.59</v>
      </c>
      <c r="I5710" s="91"/>
      <c r="J5710" s="91"/>
      <c r="K5710" s="91"/>
      <c r="L5710" s="91"/>
      <c r="M5710" s="91"/>
      <c r="N5710" s="91"/>
      <c r="O5710" s="282" t="s">
        <v>17742</v>
      </c>
      <c r="P5710" s="91" t="n">
        <v>1</v>
      </c>
      <c r="Q5710" s="15" t="s">
        <v>45</v>
      </c>
    </row>
    <row r="5711" customFormat="false" ht="189.55" hidden="false" customHeight="false" outlineLevel="0" collapsed="false">
      <c r="A5711" s="429" t="s">
        <v>2870</v>
      </c>
      <c r="B5711" s="91" t="s">
        <v>14259</v>
      </c>
      <c r="C5711" s="91" t="s">
        <v>17743</v>
      </c>
      <c r="D5711" s="91" t="s">
        <v>8766</v>
      </c>
      <c r="E5711" s="91" t="s">
        <v>17744</v>
      </c>
      <c r="F5711" s="91" t="s">
        <v>17745</v>
      </c>
      <c r="G5711" s="91" t="n">
        <v>7500</v>
      </c>
      <c r="H5711" s="91"/>
      <c r="I5711" s="91"/>
      <c r="J5711" s="91"/>
      <c r="K5711" s="91"/>
      <c r="L5711" s="91"/>
      <c r="M5711" s="91" t="s">
        <v>17746</v>
      </c>
      <c r="N5711" s="242" t="n">
        <v>43794</v>
      </c>
      <c r="O5711" s="207" t="s">
        <v>17747</v>
      </c>
      <c r="P5711" s="91" t="n">
        <v>1</v>
      </c>
      <c r="Q5711" s="15" t="s">
        <v>45</v>
      </c>
    </row>
    <row r="5712" customFormat="false" ht="82.05" hidden="false" customHeight="false" outlineLevel="0" collapsed="false">
      <c r="A5712" s="133" t="s">
        <v>2877</v>
      </c>
      <c r="B5712" s="95" t="s">
        <v>154</v>
      </c>
      <c r="C5712" s="95" t="s">
        <v>17748</v>
      </c>
      <c r="D5712" s="95" t="s">
        <v>53</v>
      </c>
      <c r="E5712" s="95" t="s">
        <v>17749</v>
      </c>
      <c r="F5712" s="95" t="s">
        <v>48</v>
      </c>
      <c r="G5712" s="95" t="s">
        <v>17750</v>
      </c>
      <c r="H5712" s="95"/>
      <c r="I5712" s="95"/>
      <c r="J5712" s="95"/>
      <c r="K5712" s="95"/>
      <c r="L5712" s="95"/>
      <c r="M5712" s="95" t="s">
        <v>17751</v>
      </c>
      <c r="N5712" s="841" t="n">
        <v>43489</v>
      </c>
      <c r="O5712" s="442" t="s">
        <v>3963</v>
      </c>
      <c r="P5712" s="91" t="n">
        <v>1</v>
      </c>
      <c r="Q5712" s="15" t="s">
        <v>45</v>
      </c>
    </row>
    <row r="5713" customFormat="false" ht="50.7" hidden="false" customHeight="false" outlineLevel="0" collapsed="false">
      <c r="A5713" s="429" t="s">
        <v>2953</v>
      </c>
      <c r="B5713" s="91" t="s">
        <v>895</v>
      </c>
      <c r="C5713" s="91" t="s">
        <v>17752</v>
      </c>
      <c r="D5713" s="91" t="s">
        <v>16578</v>
      </c>
      <c r="E5713" s="91" t="s">
        <v>17753</v>
      </c>
      <c r="F5713" s="91" t="s">
        <v>17753</v>
      </c>
      <c r="G5713" s="91"/>
      <c r="H5713" s="91"/>
      <c r="I5713" s="91"/>
      <c r="J5713" s="91"/>
      <c r="K5713" s="91"/>
      <c r="L5713" s="91"/>
      <c r="M5713" s="91"/>
      <c r="N5713" s="91"/>
      <c r="O5713" s="426" t="s">
        <v>17754</v>
      </c>
      <c r="P5713" s="91" t="n">
        <v>1</v>
      </c>
      <c r="Q5713" s="15" t="s">
        <v>45</v>
      </c>
    </row>
    <row r="5714" customFormat="false" ht="68.65" hidden="false" customHeight="false" outlineLevel="0" collapsed="false">
      <c r="A5714" s="429" t="s">
        <v>2700</v>
      </c>
      <c r="B5714" s="91" t="s">
        <v>11391</v>
      </c>
      <c r="C5714" s="91" t="s">
        <v>17755</v>
      </c>
      <c r="D5714" s="91" t="s">
        <v>53</v>
      </c>
      <c r="E5714" s="91" t="s">
        <v>17756</v>
      </c>
      <c r="F5714" s="91" t="s">
        <v>17757</v>
      </c>
      <c r="G5714" s="91" t="n">
        <v>2500</v>
      </c>
      <c r="H5714" s="91"/>
      <c r="I5714" s="91"/>
      <c r="J5714" s="91"/>
      <c r="K5714" s="91"/>
      <c r="L5714" s="100"/>
      <c r="M5714" s="24" t="s">
        <v>17758</v>
      </c>
      <c r="N5714" s="99" t="n">
        <v>43493</v>
      </c>
      <c r="O5714" s="207" t="s">
        <v>3963</v>
      </c>
      <c r="P5714" s="91" t="n">
        <v>1</v>
      </c>
      <c r="Q5714" s="15" t="s">
        <v>45</v>
      </c>
    </row>
    <row r="5715" customFormat="false" ht="28.35" hidden="false" customHeight="false" outlineLevel="0" collapsed="false">
      <c r="A5715" s="91" t="s">
        <v>17759</v>
      </c>
      <c r="B5715" s="91" t="s">
        <v>17759</v>
      </c>
      <c r="C5715" s="91" t="s">
        <v>17759</v>
      </c>
      <c r="D5715" s="91" t="s">
        <v>17759</v>
      </c>
      <c r="E5715" s="91" t="s">
        <v>17759</v>
      </c>
      <c r="F5715" s="91" t="s">
        <v>17759</v>
      </c>
      <c r="G5715" s="91" t="s">
        <v>17759</v>
      </c>
      <c r="H5715" s="324" t="n">
        <v>8775.12</v>
      </c>
      <c r="I5715" s="91"/>
      <c r="J5715" s="91"/>
      <c r="K5715" s="91"/>
      <c r="L5715" s="91"/>
      <c r="M5715" s="91"/>
      <c r="N5715" s="91"/>
      <c r="O5715" s="282" t="s">
        <v>17759</v>
      </c>
      <c r="P5715" s="91" t="n">
        <v>1</v>
      </c>
      <c r="Q5715" s="15" t="s">
        <v>45</v>
      </c>
    </row>
    <row r="5716" customFormat="false" ht="28.35" hidden="false" customHeight="false" outlineLevel="0" collapsed="false">
      <c r="A5716" s="91" t="s">
        <v>17760</v>
      </c>
      <c r="B5716" s="91" t="s">
        <v>17760</v>
      </c>
      <c r="C5716" s="91" t="s">
        <v>17760</v>
      </c>
      <c r="D5716" s="91" t="s">
        <v>17760</v>
      </c>
      <c r="E5716" s="91" t="s">
        <v>17760</v>
      </c>
      <c r="F5716" s="91" t="s">
        <v>17760</v>
      </c>
      <c r="G5716" s="91" t="s">
        <v>17760</v>
      </c>
      <c r="H5716" s="91" t="n">
        <v>14800</v>
      </c>
      <c r="I5716" s="91"/>
      <c r="J5716" s="91"/>
      <c r="K5716" s="91"/>
      <c r="L5716" s="91"/>
      <c r="M5716" s="91"/>
      <c r="N5716" s="91"/>
      <c r="O5716" s="282" t="s">
        <v>17760</v>
      </c>
      <c r="P5716" s="91" t="n">
        <v>1</v>
      </c>
      <c r="Q5716" s="15" t="s">
        <v>45</v>
      </c>
    </row>
    <row r="5717" customFormat="false" ht="68.65" hidden="false" customHeight="false" outlineLevel="0" collapsed="false">
      <c r="A5717" s="429" t="s">
        <v>2825</v>
      </c>
      <c r="B5717" s="142" t="s">
        <v>713</v>
      </c>
      <c r="C5717" s="142" t="s">
        <v>17761</v>
      </c>
      <c r="D5717" s="91" t="s">
        <v>53</v>
      </c>
      <c r="E5717" s="91" t="s">
        <v>17762</v>
      </c>
      <c r="F5717" s="91" t="s">
        <v>48</v>
      </c>
      <c r="G5717" s="91" t="n">
        <v>2500</v>
      </c>
      <c r="H5717" s="91"/>
      <c r="I5717" s="91"/>
      <c r="J5717" s="91"/>
      <c r="K5717" s="91"/>
      <c r="L5717" s="91"/>
      <c r="M5717" s="91" t="s">
        <v>17763</v>
      </c>
      <c r="N5717" s="99" t="n">
        <v>43491</v>
      </c>
      <c r="O5717" s="207" t="s">
        <v>3963</v>
      </c>
      <c r="P5717" s="91"/>
      <c r="Q5717" s="15" t="s">
        <v>45</v>
      </c>
    </row>
    <row r="5718" customFormat="false" ht="79.85" hidden="false" customHeight="false" outlineLevel="0" collapsed="false">
      <c r="A5718" s="3" t="s">
        <v>17111</v>
      </c>
      <c r="B5718" s="6" t="s">
        <v>17112</v>
      </c>
      <c r="C5718" s="4" t="s">
        <v>17113</v>
      </c>
      <c r="D5718" s="6" t="s">
        <v>17114</v>
      </c>
      <c r="E5718" s="103" t="s">
        <v>17115</v>
      </c>
      <c r="F5718" s="102" t="s">
        <v>10096</v>
      </c>
      <c r="G5718" s="103" t="s">
        <v>38</v>
      </c>
      <c r="H5718" s="103" t="s">
        <v>17116</v>
      </c>
      <c r="I5718" s="103" t="s">
        <v>40</v>
      </c>
      <c r="J5718" s="103"/>
      <c r="K5718" s="103" t="s">
        <v>17648</v>
      </c>
      <c r="L5718" s="103"/>
      <c r="M5718" s="103" t="s">
        <v>41</v>
      </c>
      <c r="N5718" s="103" t="s">
        <v>42</v>
      </c>
      <c r="O5718" s="103" t="s">
        <v>17117</v>
      </c>
      <c r="P5718" s="91"/>
      <c r="Q5718" s="15" t="s">
        <v>45</v>
      </c>
    </row>
    <row r="5719" customFormat="false" ht="15" hidden="false" customHeight="false" outlineLevel="0" collapsed="false">
      <c r="A5719" s="60" t="n">
        <v>43489</v>
      </c>
      <c r="B5719" s="374" t="s">
        <v>349</v>
      </c>
      <c r="C5719" s="62"/>
      <c r="D5719" s="62"/>
      <c r="E5719" s="63"/>
      <c r="F5719" s="911" t="n">
        <f aca="false">G5719+H5719+K5719</f>
        <v>24000</v>
      </c>
      <c r="G5719" s="912" t="n">
        <f aca="false">SUM(G5720:G5721)</f>
        <v>2700</v>
      </c>
      <c r="H5719" s="913" t="n">
        <f aca="false">SUM(H5720:H5721)</f>
        <v>21300</v>
      </c>
      <c r="I5719" s="912" t="n">
        <f aca="false">SUM(I5720:I71627)</f>
        <v>1.8975302246293E+029</v>
      </c>
      <c r="J5719" s="912"/>
      <c r="K5719" s="912" t="n">
        <f aca="false">SUM(K5720:K5721)</f>
        <v>0</v>
      </c>
      <c r="L5719" s="912"/>
      <c r="M5719" s="281"/>
      <c r="N5719" s="281"/>
      <c r="O5719" s="594"/>
      <c r="P5719" s="91"/>
      <c r="Q5719" s="15" t="s">
        <v>45</v>
      </c>
    </row>
    <row r="5720" customFormat="false" ht="95.5" hidden="false" customHeight="false" outlineLevel="0" collapsed="false">
      <c r="A5720" s="429" t="s">
        <v>2931</v>
      </c>
      <c r="B5720" s="91" t="s">
        <v>359</v>
      </c>
      <c r="C5720" s="91" t="s">
        <v>17764</v>
      </c>
      <c r="D5720" s="91" t="s">
        <v>53</v>
      </c>
      <c r="E5720" s="91" t="s">
        <v>17765</v>
      </c>
      <c r="F5720" s="91" t="s">
        <v>17766</v>
      </c>
      <c r="G5720" s="91" t="n">
        <v>2700</v>
      </c>
      <c r="H5720" s="91"/>
      <c r="I5720" s="91"/>
      <c r="J5720" s="91"/>
      <c r="K5720" s="91"/>
      <c r="L5720" s="91"/>
      <c r="M5720" s="91" t="s">
        <v>17767</v>
      </c>
      <c r="N5720" s="99" t="n">
        <v>43490</v>
      </c>
      <c r="O5720" s="207" t="s">
        <v>17747</v>
      </c>
      <c r="P5720" s="91" t="n">
        <v>1</v>
      </c>
      <c r="Q5720" s="15" t="s">
        <v>45</v>
      </c>
    </row>
    <row r="5721" customFormat="false" ht="28.35" hidden="false" customHeight="false" outlineLevel="0" collapsed="false">
      <c r="A5721" s="91" t="s">
        <v>17393</v>
      </c>
      <c r="B5721" s="91"/>
      <c r="C5721" s="91" t="s">
        <v>17393</v>
      </c>
      <c r="D5721" s="91" t="s">
        <v>476</v>
      </c>
      <c r="E5721" s="91" t="s">
        <v>17393</v>
      </c>
      <c r="F5721" s="91" t="s">
        <v>17393</v>
      </c>
      <c r="H5721" s="91" t="n">
        <v>21300</v>
      </c>
      <c r="I5721" s="91"/>
      <c r="J5721" s="91"/>
      <c r="K5721" s="91"/>
      <c r="L5721" s="91"/>
      <c r="M5721" s="19" t="s">
        <v>17768</v>
      </c>
      <c r="N5721" s="91"/>
      <c r="O5721" s="207" t="s">
        <v>3963</v>
      </c>
      <c r="P5721" s="91"/>
      <c r="Q5721" s="15" t="s">
        <v>45</v>
      </c>
    </row>
    <row r="5722" customFormat="false" ht="79.85" hidden="false" customHeight="false" outlineLevel="0" collapsed="false">
      <c r="A5722" s="3" t="s">
        <v>17111</v>
      </c>
      <c r="B5722" s="6" t="s">
        <v>17112</v>
      </c>
      <c r="C5722" s="4" t="s">
        <v>17113</v>
      </c>
      <c r="D5722" s="6" t="s">
        <v>17114</v>
      </c>
      <c r="E5722" s="103" t="s">
        <v>17115</v>
      </c>
      <c r="F5722" s="102" t="s">
        <v>10096</v>
      </c>
      <c r="G5722" s="103" t="s">
        <v>38</v>
      </c>
      <c r="H5722" s="103" t="s">
        <v>17116</v>
      </c>
      <c r="I5722" s="103" t="s">
        <v>40</v>
      </c>
      <c r="J5722" s="103"/>
      <c r="K5722" s="103" t="s">
        <v>17648</v>
      </c>
      <c r="L5722" s="103"/>
      <c r="M5722" s="103" t="s">
        <v>41</v>
      </c>
      <c r="N5722" s="103" t="s">
        <v>42</v>
      </c>
      <c r="O5722" s="103" t="s">
        <v>17117</v>
      </c>
      <c r="P5722" s="91"/>
      <c r="Q5722" s="15" t="s">
        <v>45</v>
      </c>
    </row>
    <row r="5723" customFormat="false" ht="15" hidden="false" customHeight="false" outlineLevel="0" collapsed="false">
      <c r="A5723" s="60" t="n">
        <v>43490</v>
      </c>
      <c r="B5723" s="374" t="s">
        <v>394</v>
      </c>
      <c r="C5723" s="62"/>
      <c r="D5723" s="62"/>
      <c r="E5723" s="63"/>
      <c r="F5723" s="911" t="n">
        <f aca="false">G5723+H5723+K5723</f>
        <v>35819.33</v>
      </c>
      <c r="G5723" s="912" t="n">
        <f aca="false">SUM(G5724:G5731)</f>
        <v>6600</v>
      </c>
      <c r="H5723" s="913" t="n">
        <f aca="false">SUM(H5724:H5731)</f>
        <v>29219.33</v>
      </c>
      <c r="I5723" s="912" t="n">
        <f aca="false">SUM(I5724:I5731)</f>
        <v>8000</v>
      </c>
      <c r="J5723" s="912"/>
      <c r="K5723" s="912" t="n">
        <f aca="false">SUM(K5724:K5731)</f>
        <v>0</v>
      </c>
      <c r="L5723" s="912"/>
      <c r="M5723" s="281"/>
      <c r="N5723" s="281"/>
      <c r="O5723" s="594"/>
      <c r="P5723" s="91"/>
      <c r="Q5723" s="15" t="s">
        <v>45</v>
      </c>
    </row>
    <row r="5724" customFormat="false" ht="23.1" hidden="false" customHeight="false" outlineLevel="0" collapsed="false">
      <c r="A5724" s="429" t="s">
        <v>2931</v>
      </c>
      <c r="B5724" s="91" t="s">
        <v>17769</v>
      </c>
      <c r="C5724" s="91" t="s">
        <v>17770</v>
      </c>
      <c r="D5724" s="91" t="s">
        <v>8766</v>
      </c>
      <c r="E5724" s="91" t="s">
        <v>17771</v>
      </c>
      <c r="F5724" s="91" t="s">
        <v>17772</v>
      </c>
      <c r="G5724" s="91" t="n">
        <v>2500</v>
      </c>
      <c r="H5724" s="91"/>
      <c r="I5724" s="91"/>
      <c r="J5724" s="91"/>
      <c r="K5724" s="91"/>
      <c r="L5724" s="91"/>
      <c r="M5724" s="19" t="s">
        <v>17773</v>
      </c>
      <c r="N5724" s="99" t="n">
        <v>43490</v>
      </c>
      <c r="O5724" s="207" t="s">
        <v>3963</v>
      </c>
      <c r="P5724" s="91" t="n">
        <v>1</v>
      </c>
      <c r="Q5724" s="15" t="s">
        <v>45</v>
      </c>
    </row>
    <row r="5725" customFormat="false" ht="14.9" hidden="false" customHeight="false" outlineLevel="0" collapsed="false">
      <c r="A5725" s="91" t="s">
        <v>17774</v>
      </c>
      <c r="B5725" s="91" t="s">
        <v>17774</v>
      </c>
      <c r="C5725" s="91" t="s">
        <v>17774</v>
      </c>
      <c r="D5725" s="91" t="s">
        <v>17774</v>
      </c>
      <c r="E5725" s="91" t="s">
        <v>17774</v>
      </c>
      <c r="F5725" s="91" t="s">
        <v>17774</v>
      </c>
      <c r="G5725" s="91"/>
      <c r="H5725" s="91" t="n">
        <v>16800</v>
      </c>
      <c r="I5725" s="91"/>
      <c r="J5725" s="91"/>
      <c r="K5725" s="91"/>
      <c r="L5725" s="100"/>
      <c r="M5725" s="24" t="s">
        <v>17775</v>
      </c>
      <c r="N5725" s="91"/>
      <c r="O5725" s="282" t="s">
        <v>17774</v>
      </c>
      <c r="P5725" s="91" t="n">
        <v>1</v>
      </c>
      <c r="Q5725" s="15" t="s">
        <v>45</v>
      </c>
    </row>
    <row r="5726" customFormat="false" ht="68.65" hidden="false" customHeight="false" outlineLevel="0" collapsed="false">
      <c r="A5726" s="429" t="s">
        <v>2861</v>
      </c>
      <c r="B5726" s="91" t="s">
        <v>51</v>
      </c>
      <c r="C5726" s="91" t="s">
        <v>17776</v>
      </c>
      <c r="D5726" s="91" t="s">
        <v>53</v>
      </c>
      <c r="E5726" s="91" t="s">
        <v>17777</v>
      </c>
      <c r="F5726" s="91" t="s">
        <v>17778</v>
      </c>
      <c r="G5726" s="91" t="n">
        <v>4100</v>
      </c>
      <c r="H5726" s="91"/>
      <c r="I5726" s="91"/>
      <c r="J5726" s="91"/>
      <c r="K5726" s="91"/>
      <c r="L5726" s="91"/>
      <c r="M5726" s="91" t="s">
        <v>17779</v>
      </c>
      <c r="N5726" s="99" t="n">
        <v>43492</v>
      </c>
      <c r="O5726" s="207" t="s">
        <v>3963</v>
      </c>
      <c r="P5726" s="91" t="n">
        <v>1</v>
      </c>
      <c r="Q5726" s="15" t="s">
        <v>45</v>
      </c>
    </row>
    <row r="5727" customFormat="false" ht="189.55" hidden="false" customHeight="false" outlineLevel="0" collapsed="false">
      <c r="A5727" s="429" t="s">
        <v>2683</v>
      </c>
      <c r="B5727" s="91" t="s">
        <v>200</v>
      </c>
      <c r="C5727" s="113" t="s">
        <v>17780</v>
      </c>
      <c r="D5727" s="91" t="s">
        <v>68</v>
      </c>
      <c r="E5727" s="91" t="s">
        <v>17781</v>
      </c>
      <c r="F5727" s="91" t="s">
        <v>17782</v>
      </c>
      <c r="G5727" s="91"/>
      <c r="H5727" s="91" t="n">
        <v>9100</v>
      </c>
      <c r="I5727" s="91"/>
      <c r="J5727" s="91"/>
      <c r="K5727" s="91"/>
      <c r="L5727" s="91"/>
      <c r="M5727" s="91" t="s">
        <v>17783</v>
      </c>
      <c r="N5727" s="99" t="n">
        <v>43491</v>
      </c>
      <c r="O5727" s="282" t="s">
        <v>17784</v>
      </c>
      <c r="P5727" s="91" t="n">
        <v>1</v>
      </c>
      <c r="Q5727" s="15" t="s">
        <v>45</v>
      </c>
    </row>
    <row r="5728" customFormat="false" ht="68.65" hidden="false" customHeight="false" outlineLevel="0" collapsed="false">
      <c r="A5728" s="429" t="s">
        <v>2870</v>
      </c>
      <c r="B5728" s="91" t="s">
        <v>556</v>
      </c>
      <c r="C5728" s="91" t="s">
        <v>17785</v>
      </c>
      <c r="D5728" s="91" t="s">
        <v>68</v>
      </c>
      <c r="E5728" s="91" t="s">
        <v>17786</v>
      </c>
      <c r="F5728" s="91" t="s">
        <v>17787</v>
      </c>
      <c r="G5728" s="91"/>
      <c r="H5728" s="91" t="s">
        <v>11989</v>
      </c>
      <c r="I5728" s="91"/>
      <c r="J5728" s="91"/>
      <c r="K5728" s="91"/>
      <c r="L5728" s="91"/>
      <c r="M5728" s="236" t="s">
        <v>17788</v>
      </c>
      <c r="N5728" s="91" t="s">
        <v>17789</v>
      </c>
      <c r="O5728" s="317" t="s">
        <v>11950</v>
      </c>
      <c r="P5728" s="91" t="n">
        <v>1</v>
      </c>
      <c r="Q5728" s="15" t="s">
        <v>45</v>
      </c>
    </row>
    <row r="5729" customFormat="false" ht="162.65" hidden="false" customHeight="false" outlineLevel="0" collapsed="false">
      <c r="A5729" s="884" t="s">
        <v>15266</v>
      </c>
      <c r="B5729" s="91" t="s">
        <v>289</v>
      </c>
      <c r="C5729" s="91" t="s">
        <v>17790</v>
      </c>
      <c r="D5729" s="91" t="s">
        <v>68</v>
      </c>
      <c r="E5729" s="91" t="s">
        <v>17791</v>
      </c>
      <c r="F5729" s="91" t="s">
        <v>17792</v>
      </c>
      <c r="G5729" s="91"/>
      <c r="H5729" s="91"/>
      <c r="I5729" s="91" t="n">
        <v>8000</v>
      </c>
      <c r="J5729" s="91"/>
      <c r="K5729" s="91"/>
      <c r="L5729" s="91"/>
      <c r="M5729" s="91" t="s">
        <v>17793</v>
      </c>
      <c r="N5729" s="99" t="n">
        <v>43491</v>
      </c>
      <c r="O5729" s="207" t="s">
        <v>17794</v>
      </c>
      <c r="P5729" s="91" t="n">
        <v>1</v>
      </c>
      <c r="Q5729" s="15" t="s">
        <v>45</v>
      </c>
    </row>
    <row r="5730" customFormat="false" ht="14.9" hidden="false" customHeight="false" outlineLevel="0" collapsed="false">
      <c r="A5730" s="91" t="s">
        <v>17795</v>
      </c>
      <c r="B5730" s="91" t="s">
        <v>17795</v>
      </c>
      <c r="C5730" s="91" t="s">
        <v>17795</v>
      </c>
      <c r="D5730" s="91" t="s">
        <v>17795</v>
      </c>
      <c r="E5730" s="91" t="s">
        <v>17795</v>
      </c>
      <c r="F5730" s="91" t="s">
        <v>17795</v>
      </c>
      <c r="G5730" s="91"/>
      <c r="H5730" s="954" t="n">
        <v>3319.33</v>
      </c>
      <c r="I5730" s="91"/>
      <c r="J5730" s="91"/>
      <c r="K5730" s="91"/>
      <c r="L5730" s="91"/>
      <c r="M5730" s="91" t="s">
        <v>17795</v>
      </c>
      <c r="N5730" s="91" t="s">
        <v>17795</v>
      </c>
      <c r="O5730" s="282" t="s">
        <v>17795</v>
      </c>
      <c r="P5730" s="91" t="n">
        <v>1</v>
      </c>
      <c r="Q5730" s="15" t="s">
        <v>45</v>
      </c>
    </row>
    <row r="5731" customFormat="false" ht="149.25" hidden="false" customHeight="false" outlineLevel="0" collapsed="false">
      <c r="A5731" s="429" t="s">
        <v>2953</v>
      </c>
      <c r="B5731" s="91" t="s">
        <v>78</v>
      </c>
      <c r="C5731" s="91" t="s">
        <v>17796</v>
      </c>
      <c r="D5731" s="91" t="s">
        <v>68</v>
      </c>
      <c r="E5731" s="91" t="s">
        <v>17797</v>
      </c>
      <c r="F5731" s="91" t="s">
        <v>17798</v>
      </c>
      <c r="G5731" s="91"/>
      <c r="H5731" s="91"/>
      <c r="I5731" s="91"/>
      <c r="J5731" s="91"/>
      <c r="K5731" s="91"/>
      <c r="L5731" s="91"/>
      <c r="M5731" s="91"/>
      <c r="N5731" s="91"/>
      <c r="O5731" s="412" t="s">
        <v>17799</v>
      </c>
      <c r="P5731" s="91" t="n">
        <v>1</v>
      </c>
      <c r="Q5731" s="15" t="s">
        <v>45</v>
      </c>
    </row>
    <row r="5732" customFormat="false" ht="79.85" hidden="false" customHeight="false" outlineLevel="0" collapsed="false">
      <c r="A5732" s="3" t="s">
        <v>17111</v>
      </c>
      <c r="B5732" s="6" t="s">
        <v>17112</v>
      </c>
      <c r="C5732" s="4" t="s">
        <v>17113</v>
      </c>
      <c r="D5732" s="6" t="s">
        <v>17114</v>
      </c>
      <c r="E5732" s="103" t="s">
        <v>17115</v>
      </c>
      <c r="F5732" s="102" t="s">
        <v>10096</v>
      </c>
      <c r="G5732" s="103" t="s">
        <v>38</v>
      </c>
      <c r="H5732" s="103" t="s">
        <v>17116</v>
      </c>
      <c r="I5732" s="103" t="s">
        <v>40</v>
      </c>
      <c r="J5732" s="103"/>
      <c r="K5732" s="103" t="s">
        <v>17648</v>
      </c>
      <c r="L5732" s="103"/>
      <c r="M5732" s="103" t="s">
        <v>41</v>
      </c>
      <c r="N5732" s="103" t="s">
        <v>42</v>
      </c>
      <c r="O5732" s="103" t="s">
        <v>17117</v>
      </c>
      <c r="P5732" s="91"/>
      <c r="Q5732" s="15" t="s">
        <v>45</v>
      </c>
    </row>
    <row r="5733" customFormat="false" ht="15" hidden="false" customHeight="false" outlineLevel="0" collapsed="false">
      <c r="A5733" s="60" t="n">
        <v>43493</v>
      </c>
      <c r="B5733" s="374" t="s">
        <v>422</v>
      </c>
      <c r="C5733" s="62"/>
      <c r="D5733" s="62"/>
      <c r="E5733" s="63"/>
      <c r="F5733" s="911" t="n">
        <f aca="false">G5733+H5733+K5733</f>
        <v>48974.42</v>
      </c>
      <c r="G5733" s="912" t="n">
        <f aca="false">SUM(G5734:G5741)</f>
        <v>5200</v>
      </c>
      <c r="H5733" s="913" t="n">
        <f aca="false">SUM(H5734:H5741)</f>
        <v>43774.42</v>
      </c>
      <c r="I5733" s="912" t="n">
        <f aca="false">SUM(I5734:I5761)</f>
        <v>0</v>
      </c>
      <c r="J5733" s="912"/>
      <c r="K5733" s="912" t="n">
        <f aca="false">SUM(K5734:K5761)</f>
        <v>0</v>
      </c>
      <c r="L5733" s="912"/>
      <c r="M5733" s="281"/>
      <c r="N5733" s="281"/>
      <c r="O5733" s="594"/>
      <c r="P5733" s="91" t="n">
        <v>1</v>
      </c>
      <c r="Q5733" s="15" t="s">
        <v>45</v>
      </c>
    </row>
    <row r="5734" customFormat="false" ht="41.75" hidden="false" customHeight="false" outlineLevel="0" collapsed="false">
      <c r="A5734" s="429" t="s">
        <v>2931</v>
      </c>
      <c r="B5734" s="91" t="s">
        <v>457</v>
      </c>
      <c r="C5734" s="91" t="s">
        <v>17800</v>
      </c>
      <c r="D5734" s="91" t="s">
        <v>53</v>
      </c>
      <c r="E5734" s="91" t="s">
        <v>17801</v>
      </c>
      <c r="F5734" s="91" t="s">
        <v>17802</v>
      </c>
      <c r="G5734" s="91"/>
      <c r="H5734" s="91"/>
      <c r="I5734" s="91"/>
      <c r="J5734" s="91"/>
      <c r="K5734" s="91"/>
      <c r="L5734" s="91"/>
      <c r="M5734" s="91"/>
      <c r="N5734" s="91"/>
      <c r="O5734" s="460" t="s">
        <v>17803</v>
      </c>
      <c r="P5734" s="91" t="n">
        <v>1</v>
      </c>
      <c r="Q5734" s="15" t="s">
        <v>45</v>
      </c>
    </row>
    <row r="5735" customFormat="false" ht="23.1" hidden="false" customHeight="false" outlineLevel="0" collapsed="false">
      <c r="A5735" s="429" t="s">
        <v>2861</v>
      </c>
      <c r="B5735" s="204" t="s">
        <v>1175</v>
      </c>
      <c r="C5735" s="91" t="s">
        <v>12297</v>
      </c>
      <c r="D5735" s="91" t="s">
        <v>53</v>
      </c>
      <c r="E5735" s="91" t="s">
        <v>17804</v>
      </c>
      <c r="F5735" s="91" t="s">
        <v>364</v>
      </c>
      <c r="G5735" s="91" t="n">
        <v>1500</v>
      </c>
      <c r="H5735" s="91"/>
      <c r="I5735" s="91"/>
      <c r="J5735" s="91"/>
      <c r="K5735" s="91"/>
      <c r="L5735" s="91"/>
      <c r="M5735" s="91" t="s">
        <v>17805</v>
      </c>
      <c r="N5735" s="99" t="n">
        <v>43495</v>
      </c>
      <c r="O5735" s="207" t="s">
        <v>17806</v>
      </c>
      <c r="P5735" s="91" t="n">
        <v>1</v>
      </c>
      <c r="Q5735" s="15" t="s">
        <v>45</v>
      </c>
    </row>
    <row r="5736" customFormat="false" ht="44.75" hidden="false" customHeight="false" outlineLevel="0" collapsed="false">
      <c r="A5736" s="91" t="s">
        <v>17807</v>
      </c>
      <c r="B5736" s="91" t="s">
        <v>17807</v>
      </c>
      <c r="C5736" s="91" t="s">
        <v>17807</v>
      </c>
      <c r="D5736" s="91" t="s">
        <v>17807</v>
      </c>
      <c r="E5736" s="91" t="s">
        <v>17808</v>
      </c>
      <c r="F5736" s="91" t="s">
        <v>17807</v>
      </c>
      <c r="G5736" s="91" t="s">
        <v>17807</v>
      </c>
      <c r="H5736" s="91" t="n">
        <v>9700</v>
      </c>
      <c r="I5736" s="91"/>
      <c r="J5736" s="91"/>
      <c r="K5736" s="91"/>
      <c r="L5736" s="91"/>
      <c r="M5736" s="91" t="s">
        <v>17809</v>
      </c>
      <c r="N5736" s="99" t="n">
        <v>43499</v>
      </c>
      <c r="O5736" s="207" t="s">
        <v>17810</v>
      </c>
      <c r="P5736" s="91" t="n">
        <v>1</v>
      </c>
      <c r="Q5736" s="15" t="s">
        <v>45</v>
      </c>
    </row>
    <row r="5737" customFormat="false" ht="23.1" hidden="false" customHeight="false" outlineLevel="0" collapsed="false">
      <c r="A5737" s="429" t="s">
        <v>2683</v>
      </c>
      <c r="B5737" s="108" t="n">
        <v>0.65625</v>
      </c>
      <c r="C5737" s="91" t="n">
        <v>89260295384</v>
      </c>
      <c r="D5737" s="91" t="s">
        <v>110</v>
      </c>
      <c r="E5737" s="91" t="s">
        <v>17811</v>
      </c>
      <c r="F5737" s="91" t="s">
        <v>17812</v>
      </c>
      <c r="G5737" s="91" t="n">
        <v>3700</v>
      </c>
      <c r="H5737" s="91"/>
      <c r="I5737" s="91"/>
      <c r="J5737" s="91"/>
      <c r="K5737" s="91"/>
      <c r="L5737" s="100"/>
      <c r="M5737" s="24" t="s">
        <v>17813</v>
      </c>
      <c r="N5737" s="20" t="n">
        <v>43494</v>
      </c>
      <c r="O5737" s="207" t="s">
        <v>1100</v>
      </c>
      <c r="P5737" s="91" t="n">
        <v>1</v>
      </c>
      <c r="Q5737" s="15" t="s">
        <v>45</v>
      </c>
    </row>
    <row r="5738" customFormat="false" ht="82.05" hidden="false" customHeight="false" outlineLevel="0" collapsed="false">
      <c r="A5738" s="884" t="s">
        <v>17814</v>
      </c>
      <c r="B5738" s="91" t="s">
        <v>359</v>
      </c>
      <c r="C5738" s="451" t="s">
        <v>17815</v>
      </c>
      <c r="D5738" s="91" t="s">
        <v>53</v>
      </c>
      <c r="E5738" s="91" t="s">
        <v>17816</v>
      </c>
      <c r="F5738" s="91" t="s">
        <v>15735</v>
      </c>
      <c r="G5738" s="91"/>
      <c r="H5738" s="91"/>
      <c r="I5738" s="91"/>
      <c r="J5738" s="91"/>
      <c r="K5738" s="91"/>
      <c r="L5738" s="91"/>
      <c r="M5738" s="91"/>
      <c r="N5738" s="91"/>
      <c r="O5738" s="460" t="s">
        <v>15735</v>
      </c>
      <c r="P5738" s="91" t="n">
        <v>1</v>
      </c>
      <c r="Q5738" s="15" t="s">
        <v>45</v>
      </c>
    </row>
    <row r="5739" customFormat="false" ht="116.4" hidden="false" customHeight="false" outlineLevel="0" collapsed="false">
      <c r="A5739" s="429" t="s">
        <v>2877</v>
      </c>
      <c r="B5739" s="91" t="s">
        <v>1655</v>
      </c>
      <c r="C5739" s="91" t="s">
        <v>17817</v>
      </c>
      <c r="D5739" s="91" t="s">
        <v>53</v>
      </c>
      <c r="E5739" s="91" t="s">
        <v>17818</v>
      </c>
      <c r="F5739" s="91" t="s">
        <v>48</v>
      </c>
      <c r="G5739" s="91" t="s">
        <v>5533</v>
      </c>
      <c r="H5739" s="91"/>
      <c r="I5739" s="91"/>
      <c r="J5739" s="91"/>
      <c r="K5739" s="91"/>
      <c r="L5739" s="91"/>
      <c r="M5739" s="91"/>
      <c r="N5739" s="91"/>
      <c r="O5739" s="423" t="s">
        <v>17819</v>
      </c>
      <c r="P5739" s="91" t="n">
        <v>1</v>
      </c>
      <c r="Q5739" s="15" t="s">
        <v>45</v>
      </c>
    </row>
    <row r="5740" customFormat="false" ht="23.1" hidden="false" customHeight="false" outlineLevel="0" collapsed="false">
      <c r="A5740" s="91" t="s">
        <v>17820</v>
      </c>
      <c r="B5740" s="91" t="s">
        <v>17820</v>
      </c>
      <c r="C5740" s="91" t="s">
        <v>17820</v>
      </c>
      <c r="D5740" s="91" t="s">
        <v>17820</v>
      </c>
      <c r="E5740" s="91" t="s">
        <v>17820</v>
      </c>
      <c r="F5740" s="91" t="s">
        <v>17820</v>
      </c>
      <c r="G5740" s="91"/>
      <c r="H5740" s="91" t="n">
        <v>14000</v>
      </c>
      <c r="I5740" s="91"/>
      <c r="J5740" s="91"/>
      <c r="K5740" s="91"/>
      <c r="L5740" s="91"/>
      <c r="M5740" s="91"/>
      <c r="N5740" s="91"/>
      <c r="O5740" s="207" t="s">
        <v>17821</v>
      </c>
      <c r="P5740" s="91" t="n">
        <v>1</v>
      </c>
      <c r="Q5740" s="15" t="s">
        <v>45</v>
      </c>
    </row>
    <row r="5741" customFormat="false" ht="55.2" hidden="false" customHeight="false" outlineLevel="0" collapsed="false">
      <c r="A5741" s="91" t="s">
        <v>17822</v>
      </c>
      <c r="B5741" s="91" t="s">
        <v>17822</v>
      </c>
      <c r="C5741" s="91" t="s">
        <v>17822</v>
      </c>
      <c r="D5741" s="91" t="s">
        <v>17822</v>
      </c>
      <c r="E5741" s="91" t="s">
        <v>17822</v>
      </c>
      <c r="F5741" s="91" t="s">
        <v>17822</v>
      </c>
      <c r="G5741" s="91"/>
      <c r="H5741" s="91" t="n">
        <v>20074.42</v>
      </c>
      <c r="I5741" s="91"/>
      <c r="J5741" s="91"/>
      <c r="K5741" s="91"/>
      <c r="L5741" s="91"/>
      <c r="M5741" s="91"/>
      <c r="N5741" s="91"/>
      <c r="O5741" s="330" t="s">
        <v>17823</v>
      </c>
      <c r="P5741" s="91" t="n">
        <v>1</v>
      </c>
      <c r="Q5741" s="15" t="s">
        <v>45</v>
      </c>
    </row>
    <row r="5742" customFormat="false" ht="79.85" hidden="false" customHeight="false" outlineLevel="0" collapsed="false">
      <c r="A5742" s="3" t="s">
        <v>17111</v>
      </c>
      <c r="B5742" s="6" t="s">
        <v>17112</v>
      </c>
      <c r="C5742" s="4" t="s">
        <v>17113</v>
      </c>
      <c r="D5742" s="6" t="s">
        <v>17114</v>
      </c>
      <c r="E5742" s="103" t="s">
        <v>17115</v>
      </c>
      <c r="F5742" s="102" t="s">
        <v>10096</v>
      </c>
      <c r="G5742" s="103" t="s">
        <v>38</v>
      </c>
      <c r="H5742" s="103" t="s">
        <v>17116</v>
      </c>
      <c r="I5742" s="103" t="s">
        <v>40</v>
      </c>
      <c r="J5742" s="103"/>
      <c r="K5742" s="103" t="s">
        <v>17648</v>
      </c>
      <c r="L5742" s="103"/>
      <c r="M5742" s="103" t="s">
        <v>41</v>
      </c>
      <c r="N5742" s="103" t="s">
        <v>42</v>
      </c>
      <c r="O5742" s="103" t="s">
        <v>17117</v>
      </c>
      <c r="P5742" s="91"/>
      <c r="Q5742" s="15" t="s">
        <v>45</v>
      </c>
    </row>
    <row r="5743" customFormat="false" ht="15" hidden="false" customHeight="false" outlineLevel="0" collapsed="false">
      <c r="A5743" s="60" t="n">
        <v>43494</v>
      </c>
      <c r="B5743" s="374" t="s">
        <v>260</v>
      </c>
      <c r="C5743" s="62"/>
      <c r="D5743" s="62"/>
      <c r="E5743" s="63"/>
      <c r="F5743" s="911" t="n">
        <f aca="false">G5743+H5743+K5743</f>
        <v>36100</v>
      </c>
      <c r="G5743" s="912" t="n">
        <f aca="false">SUM(G5744:G5754)</f>
        <v>27000</v>
      </c>
      <c r="H5743" s="913" t="n">
        <f aca="false">SUM(H5744:H5754)</f>
        <v>9100</v>
      </c>
      <c r="I5743" s="912" t="n">
        <f aca="false">SUM(I5744:I5761)</f>
        <v>0</v>
      </c>
      <c r="J5743" s="912"/>
      <c r="K5743" s="912" t="n">
        <f aca="false">SUM(K5744:K5765)</f>
        <v>0</v>
      </c>
      <c r="L5743" s="912"/>
      <c r="M5743" s="281"/>
      <c r="N5743" s="281"/>
      <c r="O5743" s="594"/>
      <c r="P5743" s="91" t="n">
        <v>1</v>
      </c>
      <c r="Q5743" s="15" t="s">
        <v>45</v>
      </c>
    </row>
    <row r="5744" customFormat="false" ht="28.35" hidden="false" customHeight="false" outlineLevel="0" collapsed="false">
      <c r="A5744" s="429" t="s">
        <v>2931</v>
      </c>
      <c r="B5744" s="91" t="s">
        <v>113</v>
      </c>
      <c r="C5744" s="451" t="s">
        <v>17824</v>
      </c>
      <c r="D5744" s="91" t="s">
        <v>53</v>
      </c>
      <c r="E5744" s="91" t="s">
        <v>17825</v>
      </c>
      <c r="F5744" s="91" t="s">
        <v>17825</v>
      </c>
      <c r="G5744" s="91"/>
      <c r="H5744" s="91"/>
      <c r="I5744" s="91"/>
      <c r="J5744" s="91"/>
      <c r="K5744" s="91"/>
      <c r="L5744" s="91"/>
      <c r="M5744" s="91"/>
      <c r="N5744" s="91"/>
      <c r="O5744" s="460" t="s">
        <v>15735</v>
      </c>
      <c r="P5744" s="91" t="n">
        <v>1</v>
      </c>
      <c r="Q5744" s="15" t="s">
        <v>45</v>
      </c>
    </row>
    <row r="5745" customFormat="false" ht="122.35" hidden="false" customHeight="false" outlineLevel="0" collapsed="false">
      <c r="A5745" s="429" t="s">
        <v>2861</v>
      </c>
      <c r="B5745" s="91" t="s">
        <v>930</v>
      </c>
      <c r="C5745" s="91" t="s">
        <v>17826</v>
      </c>
      <c r="D5745" s="91" t="s">
        <v>68</v>
      </c>
      <c r="E5745" s="91" t="s">
        <v>17827</v>
      </c>
      <c r="F5745" s="91" t="s">
        <v>17828</v>
      </c>
      <c r="G5745" s="91" t="n">
        <v>27000</v>
      </c>
      <c r="H5745" s="91"/>
      <c r="I5745" s="91"/>
      <c r="J5745" s="91"/>
      <c r="K5745" s="91"/>
      <c r="L5745" s="91"/>
      <c r="M5745" s="91" t="s">
        <v>17829</v>
      </c>
      <c r="N5745" s="99" t="n">
        <v>43495</v>
      </c>
      <c r="O5745" s="207" t="s">
        <v>1100</v>
      </c>
      <c r="P5745" s="91" t="n">
        <v>1</v>
      </c>
      <c r="Q5745" s="15" t="s">
        <v>45</v>
      </c>
    </row>
    <row r="5746" customFormat="false" ht="68.65" hidden="false" customHeight="false" outlineLevel="0" collapsed="false">
      <c r="A5746" s="429" t="s">
        <v>2683</v>
      </c>
      <c r="B5746" s="91" t="s">
        <v>1505</v>
      </c>
      <c r="C5746" s="91" t="s">
        <v>17830</v>
      </c>
      <c r="D5746" s="91" t="s">
        <v>68</v>
      </c>
      <c r="E5746" s="91" t="s">
        <v>17831</v>
      </c>
      <c r="F5746" s="91" t="s">
        <v>17832</v>
      </c>
      <c r="G5746" s="91"/>
      <c r="H5746" s="91" t="s">
        <v>782</v>
      </c>
      <c r="I5746" s="91"/>
      <c r="J5746" s="91"/>
      <c r="K5746" s="91"/>
      <c r="L5746" s="91"/>
      <c r="M5746" s="91" t="s">
        <v>17833</v>
      </c>
      <c r="N5746" s="99" t="n">
        <v>43497</v>
      </c>
      <c r="O5746" s="929" t="s">
        <v>17834</v>
      </c>
      <c r="P5746" s="91" t="n">
        <v>1</v>
      </c>
      <c r="Q5746" s="15" t="s">
        <v>45</v>
      </c>
    </row>
    <row r="5747" customFormat="false" ht="68.65" hidden="false" customHeight="false" outlineLevel="0" collapsed="false">
      <c r="A5747" s="429" t="s">
        <v>2870</v>
      </c>
      <c r="B5747" s="91" t="s">
        <v>354</v>
      </c>
      <c r="C5747" s="451" t="s">
        <v>17835</v>
      </c>
      <c r="D5747" s="91" t="s">
        <v>68</v>
      </c>
      <c r="E5747" s="91" t="s">
        <v>17836</v>
      </c>
      <c r="F5747" s="91" t="s">
        <v>1768</v>
      </c>
      <c r="G5747" s="91" t="s">
        <v>1890</v>
      </c>
      <c r="H5747" s="91"/>
      <c r="I5747" s="91"/>
      <c r="J5747" s="91"/>
      <c r="K5747" s="91"/>
      <c r="L5747" s="91"/>
      <c r="M5747" s="91"/>
      <c r="N5747" s="91"/>
      <c r="O5747" s="474" t="s">
        <v>17837</v>
      </c>
      <c r="P5747" s="204" t="s">
        <v>14505</v>
      </c>
      <c r="Q5747" s="15" t="s">
        <v>45</v>
      </c>
    </row>
    <row r="5748" customFormat="false" ht="41.75" hidden="false" customHeight="false" outlineLevel="0" collapsed="false">
      <c r="A5748" s="91" t="s">
        <v>17838</v>
      </c>
      <c r="B5748" s="91" t="s">
        <v>17838</v>
      </c>
      <c r="C5748" s="91" t="s">
        <v>17838</v>
      </c>
      <c r="D5748" s="91" t="s">
        <v>17838</v>
      </c>
      <c r="E5748" s="91" t="s">
        <v>17838</v>
      </c>
      <c r="F5748" s="91" t="s">
        <v>17838</v>
      </c>
      <c r="G5748" s="91"/>
      <c r="H5748" s="91" t="n">
        <v>4000</v>
      </c>
      <c r="I5748" s="91"/>
      <c r="J5748" s="91"/>
      <c r="K5748" s="91"/>
      <c r="L5748" s="91"/>
      <c r="M5748" s="91"/>
      <c r="N5748" s="99" t="n">
        <v>43497</v>
      </c>
      <c r="O5748" s="282" t="s">
        <v>17838</v>
      </c>
      <c r="P5748" s="91" t="n">
        <v>1</v>
      </c>
      <c r="Q5748" s="15" t="s">
        <v>45</v>
      </c>
    </row>
    <row r="5749" customFormat="false" ht="28.35" hidden="false" customHeight="false" outlineLevel="0" collapsed="false">
      <c r="A5749" s="429" t="s">
        <v>2877</v>
      </c>
      <c r="B5749" s="91" t="s">
        <v>122</v>
      </c>
      <c r="C5749" s="91" t="s">
        <v>17839</v>
      </c>
      <c r="D5749" s="91" t="s">
        <v>476</v>
      </c>
      <c r="E5749" s="91" t="s">
        <v>17840</v>
      </c>
      <c r="F5749" s="91" t="s">
        <v>17841</v>
      </c>
      <c r="G5749" s="91" t="s">
        <v>248</v>
      </c>
      <c r="H5749" s="91"/>
      <c r="I5749" s="91"/>
      <c r="J5749" s="91"/>
      <c r="K5749" s="91"/>
      <c r="L5749" s="91"/>
      <c r="M5749" s="91"/>
      <c r="N5749" s="91"/>
      <c r="O5749" s="95" t="s">
        <v>17842</v>
      </c>
      <c r="P5749" s="91" t="n">
        <v>1</v>
      </c>
      <c r="Q5749" s="15" t="s">
        <v>45</v>
      </c>
    </row>
    <row r="5750" customFormat="false" ht="162.65" hidden="false" customHeight="false" outlineLevel="0" collapsed="false">
      <c r="A5750" s="429" t="s">
        <v>2953</v>
      </c>
      <c r="B5750" s="91" t="s">
        <v>2598</v>
      </c>
      <c r="C5750" s="91" t="s">
        <v>17843</v>
      </c>
      <c r="D5750" s="91" t="s">
        <v>53</v>
      </c>
      <c r="E5750" s="91" t="s">
        <v>17844</v>
      </c>
      <c r="F5750" s="91" t="s">
        <v>12593</v>
      </c>
      <c r="G5750" s="91"/>
      <c r="H5750" s="91" t="s">
        <v>614</v>
      </c>
      <c r="I5750" s="91"/>
      <c r="J5750" s="91"/>
      <c r="K5750" s="91"/>
      <c r="L5750" s="91"/>
      <c r="M5750" s="91" t="s">
        <v>17845</v>
      </c>
      <c r="N5750" s="99" t="n">
        <v>43495</v>
      </c>
      <c r="O5750" s="929" t="s">
        <v>11950</v>
      </c>
      <c r="P5750" s="91" t="n">
        <v>1</v>
      </c>
      <c r="Q5750" s="15" t="s">
        <v>45</v>
      </c>
    </row>
    <row r="5751" customFormat="false" ht="14.9" hidden="false" customHeight="false" outlineLevel="0" collapsed="false">
      <c r="A5751" s="429" t="s">
        <v>2700</v>
      </c>
      <c r="B5751" s="99" t="n">
        <v>43481</v>
      </c>
      <c r="C5751" s="153" t="s">
        <v>17846</v>
      </c>
      <c r="D5751" s="91" t="s">
        <v>476</v>
      </c>
      <c r="E5751" s="15" t="s">
        <v>17847</v>
      </c>
      <c r="F5751" s="91" t="s">
        <v>17848</v>
      </c>
      <c r="H5751" s="91" t="s">
        <v>17849</v>
      </c>
      <c r="I5751" s="91"/>
      <c r="J5751" s="91"/>
      <c r="K5751" s="91"/>
      <c r="L5751" s="91"/>
      <c r="M5751" s="91"/>
      <c r="N5751" s="91"/>
      <c r="O5751" s="955" t="s">
        <v>4921</v>
      </c>
      <c r="P5751" s="91" t="n">
        <v>1</v>
      </c>
      <c r="Q5751" s="15" t="s">
        <v>45</v>
      </c>
    </row>
    <row r="5752" customFormat="false" ht="28.35" hidden="false" customHeight="false" outlineLevel="0" collapsed="false">
      <c r="A5752" s="429" t="s">
        <v>2825</v>
      </c>
      <c r="B5752" s="99" t="n">
        <v>43512</v>
      </c>
      <c r="C5752" s="91" t="s">
        <v>17850</v>
      </c>
      <c r="D5752" s="91" t="s">
        <v>476</v>
      </c>
      <c r="E5752" s="91" t="s">
        <v>17851</v>
      </c>
      <c r="F5752" s="91" t="s">
        <v>17852</v>
      </c>
      <c r="G5752" s="91"/>
      <c r="H5752" s="91" t="s">
        <v>2439</v>
      </c>
      <c r="I5752" s="91"/>
      <c r="J5752" s="91"/>
      <c r="K5752" s="91"/>
      <c r="L5752" s="91"/>
      <c r="M5752" s="91"/>
      <c r="N5752" s="91"/>
      <c r="O5752" s="955" t="s">
        <v>17853</v>
      </c>
      <c r="P5752" s="91" t="n">
        <v>1</v>
      </c>
      <c r="Q5752" s="15" t="s">
        <v>45</v>
      </c>
    </row>
    <row r="5753" customFormat="false" ht="26.85" hidden="false" customHeight="false" outlineLevel="0" collapsed="false">
      <c r="A5753" s="429" t="s">
        <v>2707</v>
      </c>
      <c r="B5753" s="91" t="s">
        <v>78</v>
      </c>
      <c r="C5753" s="113" t="s">
        <v>17854</v>
      </c>
      <c r="D5753" s="91" t="s">
        <v>476</v>
      </c>
      <c r="E5753" s="91" t="s">
        <v>17855</v>
      </c>
      <c r="F5753" s="91" t="s">
        <v>17856</v>
      </c>
      <c r="G5753" s="91"/>
      <c r="H5753" s="91" t="s">
        <v>8180</v>
      </c>
      <c r="I5753" s="91"/>
      <c r="J5753" s="91"/>
      <c r="K5753" s="91"/>
      <c r="L5753" s="91"/>
      <c r="M5753" s="91"/>
      <c r="N5753" s="91"/>
      <c r="O5753" s="955" t="s">
        <v>17853</v>
      </c>
      <c r="P5753" s="91" t="n">
        <v>1</v>
      </c>
      <c r="Q5753" s="15" t="s">
        <v>45</v>
      </c>
    </row>
    <row r="5754" customFormat="false" ht="44.75" hidden="false" customHeight="false" outlineLevel="0" collapsed="false">
      <c r="A5754" s="91" t="s">
        <v>17857</v>
      </c>
      <c r="B5754" s="91" t="s">
        <v>17857</v>
      </c>
      <c r="C5754" s="91" t="s">
        <v>17857</v>
      </c>
      <c r="D5754" s="91" t="s">
        <v>17857</v>
      </c>
      <c r="E5754" s="91" t="s">
        <v>17857</v>
      </c>
      <c r="F5754" s="91" t="s">
        <v>17857</v>
      </c>
      <c r="G5754" s="91"/>
      <c r="H5754" s="91" t="n">
        <v>5100</v>
      </c>
      <c r="I5754" s="91"/>
      <c r="J5754" s="91"/>
      <c r="K5754" s="91"/>
      <c r="L5754" s="91"/>
      <c r="M5754" s="91"/>
      <c r="N5754" s="91"/>
      <c r="O5754" s="207" t="s">
        <v>17858</v>
      </c>
      <c r="P5754" s="91" t="n">
        <v>1</v>
      </c>
      <c r="Q5754" s="15" t="s">
        <v>45</v>
      </c>
    </row>
    <row r="5755" customFormat="false" ht="79.85" hidden="false" customHeight="false" outlineLevel="0" collapsed="false">
      <c r="A5755" s="3" t="s">
        <v>17111</v>
      </c>
      <c r="B5755" s="6" t="s">
        <v>17112</v>
      </c>
      <c r="C5755" s="4" t="s">
        <v>17113</v>
      </c>
      <c r="D5755" s="6" t="s">
        <v>17114</v>
      </c>
      <c r="E5755" s="103" t="s">
        <v>17115</v>
      </c>
      <c r="F5755" s="102" t="s">
        <v>10096</v>
      </c>
      <c r="G5755" s="103" t="s">
        <v>38</v>
      </c>
      <c r="H5755" s="103" t="s">
        <v>17116</v>
      </c>
      <c r="I5755" s="103" t="s">
        <v>40</v>
      </c>
      <c r="J5755" s="103"/>
      <c r="K5755" s="103" t="s">
        <v>17648</v>
      </c>
      <c r="L5755" s="103"/>
      <c r="M5755" s="103" t="s">
        <v>41</v>
      </c>
      <c r="N5755" s="103" t="s">
        <v>42</v>
      </c>
      <c r="O5755" s="103" t="s">
        <v>17117</v>
      </c>
      <c r="P5755" s="91"/>
      <c r="Q5755" s="15" t="s">
        <v>45</v>
      </c>
    </row>
    <row r="5756" customFormat="false" ht="15" hidden="false" customHeight="false" outlineLevel="0" collapsed="false">
      <c r="A5756" s="60" t="n">
        <v>43495</v>
      </c>
      <c r="B5756" s="374" t="s">
        <v>311</v>
      </c>
      <c r="C5756" s="62"/>
      <c r="D5756" s="62"/>
      <c r="E5756" s="63"/>
      <c r="F5756" s="911" t="n">
        <f aca="false">G5756+H5756+K5756</f>
        <v>98035.64</v>
      </c>
      <c r="G5756" s="912" t="n">
        <f aca="false">SUM(G5757:G5772)</f>
        <v>44500</v>
      </c>
      <c r="H5756" s="913" t="n">
        <f aca="false">SUM(H5757:H5772)</f>
        <v>53535.64</v>
      </c>
      <c r="I5756" s="912" t="n">
        <f aca="false">SUM(I5757:I5774)</f>
        <v>0</v>
      </c>
      <c r="J5756" s="912"/>
      <c r="K5756" s="912" t="n">
        <f aca="false">SUM(K5757:K5778)</f>
        <v>0</v>
      </c>
      <c r="L5756" s="912"/>
      <c r="M5756" s="281"/>
      <c r="N5756" s="281"/>
      <c r="O5756" s="594"/>
      <c r="P5756" s="91" t="n">
        <v>1</v>
      </c>
      <c r="Q5756" s="15" t="s">
        <v>45</v>
      </c>
    </row>
    <row r="5757" customFormat="false" ht="68.65" hidden="false" customHeight="false" outlineLevel="0" collapsed="false">
      <c r="A5757" s="429" t="s">
        <v>2931</v>
      </c>
      <c r="B5757" s="91" t="s">
        <v>4565</v>
      </c>
      <c r="C5757" s="91" t="s">
        <v>17859</v>
      </c>
      <c r="D5757" s="91" t="s">
        <v>53</v>
      </c>
      <c r="E5757" s="91" t="s">
        <v>17860</v>
      </c>
      <c r="F5757" s="91" t="s">
        <v>17861</v>
      </c>
      <c r="G5757" s="91"/>
      <c r="H5757" s="91" t="n">
        <v>8650</v>
      </c>
      <c r="I5757" s="91"/>
      <c r="J5757" s="91"/>
      <c r="K5757" s="91"/>
      <c r="L5757" s="91"/>
      <c r="M5757" s="91" t="s">
        <v>17862</v>
      </c>
      <c r="N5757" s="99" t="n">
        <v>43500</v>
      </c>
      <c r="O5757" s="207" t="s">
        <v>17863</v>
      </c>
      <c r="P5757" s="91" t="n">
        <v>1</v>
      </c>
      <c r="Q5757" s="15" t="s">
        <v>45</v>
      </c>
    </row>
    <row r="5758" customFormat="false" ht="108.95" hidden="false" customHeight="false" outlineLevel="0" collapsed="false">
      <c r="A5758" s="429" t="s">
        <v>2861</v>
      </c>
      <c r="B5758" s="91" t="s">
        <v>1114</v>
      </c>
      <c r="C5758" s="91" t="s">
        <v>17864</v>
      </c>
      <c r="D5758" s="91" t="s">
        <v>53</v>
      </c>
      <c r="E5758" s="91" t="s">
        <v>17865</v>
      </c>
      <c r="F5758" s="91" t="s">
        <v>5574</v>
      </c>
      <c r="G5758" s="91" t="n">
        <v>6000</v>
      </c>
      <c r="H5758" s="91"/>
      <c r="I5758" s="91"/>
      <c r="J5758" s="91"/>
      <c r="K5758" s="91"/>
      <c r="L5758" s="91"/>
      <c r="M5758" s="91" t="s">
        <v>17866</v>
      </c>
      <c r="N5758" s="99" t="n">
        <v>43496</v>
      </c>
      <c r="O5758" s="207" t="s">
        <v>1100</v>
      </c>
      <c r="P5758" s="91" t="n">
        <v>1</v>
      </c>
      <c r="Q5758" s="15" t="s">
        <v>45</v>
      </c>
    </row>
    <row r="5759" customFormat="false" ht="41.75" hidden="false" customHeight="false" outlineLevel="0" collapsed="false">
      <c r="A5759" s="91" t="s">
        <v>16568</v>
      </c>
      <c r="B5759" s="91" t="s">
        <v>16568</v>
      </c>
      <c r="C5759" s="91" t="s">
        <v>16568</v>
      </c>
      <c r="D5759" s="91" t="s">
        <v>476</v>
      </c>
      <c r="E5759" s="91" t="s">
        <v>16568</v>
      </c>
      <c r="F5759" s="91" t="s">
        <v>16568</v>
      </c>
      <c r="G5759" s="91" t="n">
        <v>12200</v>
      </c>
      <c r="H5759" s="91"/>
      <c r="I5759" s="91"/>
      <c r="J5759" s="91"/>
      <c r="K5759" s="91"/>
      <c r="L5759" s="91"/>
      <c r="M5759" s="19" t="s">
        <v>17867</v>
      </c>
      <c r="N5759" s="99" t="n">
        <v>43497</v>
      </c>
      <c r="O5759" s="282" t="s">
        <v>16568</v>
      </c>
      <c r="P5759" s="91" t="n">
        <v>1</v>
      </c>
      <c r="Q5759" s="15" t="s">
        <v>45</v>
      </c>
    </row>
    <row r="5760" customFormat="false" ht="28.35" hidden="false" customHeight="false" outlineLevel="0" collapsed="false">
      <c r="A5760" s="91" t="s">
        <v>17868</v>
      </c>
      <c r="B5760" s="91" t="s">
        <v>17868</v>
      </c>
      <c r="C5760" s="91" t="s">
        <v>17868</v>
      </c>
      <c r="D5760" s="91" t="s">
        <v>476</v>
      </c>
      <c r="E5760" s="91" t="s">
        <v>17868</v>
      </c>
      <c r="F5760" s="91" t="s">
        <v>17868</v>
      </c>
      <c r="G5760" s="91" t="n">
        <v>16800</v>
      </c>
      <c r="H5760" s="91"/>
      <c r="I5760" s="91"/>
      <c r="J5760" s="91"/>
      <c r="K5760" s="91"/>
      <c r="L5760" s="91"/>
      <c r="M5760" s="19" t="s">
        <v>17869</v>
      </c>
      <c r="N5760" s="99" t="n">
        <v>43495</v>
      </c>
      <c r="O5760" s="282" t="s">
        <v>17868</v>
      </c>
      <c r="P5760" s="91" t="n">
        <v>1</v>
      </c>
      <c r="Q5760" s="15" t="s">
        <v>45</v>
      </c>
    </row>
    <row r="5761" customFormat="false" ht="14.9" hidden="false" customHeight="false" outlineLevel="0" collapsed="false">
      <c r="A5761" s="91" t="s">
        <v>17870</v>
      </c>
      <c r="B5761" s="91" t="s">
        <v>17870</v>
      </c>
      <c r="C5761" s="91"/>
      <c r="D5761" s="91" t="s">
        <v>476</v>
      </c>
      <c r="E5761" s="91" t="s">
        <v>17870</v>
      </c>
      <c r="F5761" s="91" t="s">
        <v>17870</v>
      </c>
      <c r="G5761" s="91" t="s">
        <v>17870</v>
      </c>
      <c r="H5761" s="91" t="n">
        <v>3300</v>
      </c>
      <c r="I5761" s="91"/>
      <c r="J5761" s="91"/>
      <c r="K5761" s="91"/>
      <c r="L5761" s="91"/>
      <c r="M5761" s="91"/>
      <c r="N5761" s="91"/>
      <c r="O5761" s="282" t="s">
        <v>17871</v>
      </c>
      <c r="P5761" s="91" t="n">
        <v>1</v>
      </c>
      <c r="Q5761" s="15" t="s">
        <v>45</v>
      </c>
    </row>
    <row r="5762" customFormat="false" ht="28.35" hidden="false" customHeight="false" outlineLevel="0" collapsed="false">
      <c r="A5762" s="91" t="s">
        <v>17872</v>
      </c>
      <c r="B5762" s="91" t="s">
        <v>17872</v>
      </c>
      <c r="C5762" s="91" t="s">
        <v>17872</v>
      </c>
      <c r="D5762" s="91" t="s">
        <v>476</v>
      </c>
      <c r="E5762" s="91" t="s">
        <v>17872</v>
      </c>
      <c r="F5762" s="91" t="s">
        <v>17872</v>
      </c>
      <c r="G5762" s="91" t="s">
        <v>17872</v>
      </c>
      <c r="H5762" s="91" t="n">
        <v>3800</v>
      </c>
      <c r="I5762" s="91"/>
      <c r="J5762" s="91"/>
      <c r="K5762" s="91"/>
      <c r="L5762" s="91"/>
      <c r="M5762" s="91"/>
      <c r="N5762" s="91"/>
      <c r="O5762" s="282" t="s">
        <v>17871</v>
      </c>
      <c r="P5762" s="91" t="n">
        <v>1</v>
      </c>
      <c r="Q5762" s="15" t="s">
        <v>45</v>
      </c>
    </row>
    <row r="5763" customFormat="false" ht="28.35" hidden="false" customHeight="false" outlineLevel="0" collapsed="false">
      <c r="A5763" s="91" t="s">
        <v>17873</v>
      </c>
      <c r="B5763" s="91" t="s">
        <v>17873</v>
      </c>
      <c r="C5763" s="91" t="s">
        <v>17873</v>
      </c>
      <c r="D5763" s="91" t="s">
        <v>476</v>
      </c>
      <c r="E5763" s="91" t="s">
        <v>17873</v>
      </c>
      <c r="F5763" s="91" t="s">
        <v>17873</v>
      </c>
      <c r="G5763" s="91" t="s">
        <v>17873</v>
      </c>
      <c r="H5763" s="91" t="n">
        <v>7600</v>
      </c>
      <c r="I5763" s="91"/>
      <c r="J5763" s="91"/>
      <c r="K5763" s="91"/>
      <c r="L5763" s="91"/>
      <c r="M5763" s="91"/>
      <c r="N5763" s="91"/>
      <c r="O5763" s="282" t="s">
        <v>17871</v>
      </c>
      <c r="P5763" s="91" t="n">
        <v>1</v>
      </c>
      <c r="Q5763" s="15" t="s">
        <v>45</v>
      </c>
    </row>
    <row r="5764" customFormat="false" ht="14.9" hidden="false" customHeight="false" outlineLevel="0" collapsed="false">
      <c r="A5764" s="91" t="s">
        <v>17874</v>
      </c>
      <c r="B5764" s="91" t="s">
        <v>17874</v>
      </c>
      <c r="C5764" s="91" t="s">
        <v>17874</v>
      </c>
      <c r="D5764" s="91" t="s">
        <v>476</v>
      </c>
      <c r="E5764" s="91" t="s">
        <v>17874</v>
      </c>
      <c r="F5764" s="91" t="s">
        <v>17874</v>
      </c>
      <c r="G5764" s="91" t="s">
        <v>17874</v>
      </c>
      <c r="H5764" s="15" t="n">
        <v>3800</v>
      </c>
      <c r="I5764" s="91"/>
      <c r="J5764" s="91"/>
      <c r="K5764" s="91"/>
      <c r="L5764" s="91"/>
      <c r="M5764" s="91"/>
      <c r="N5764" s="91"/>
      <c r="O5764" s="282" t="s">
        <v>17871</v>
      </c>
      <c r="P5764" s="91" t="n">
        <v>1</v>
      </c>
      <c r="Q5764" s="15" t="s">
        <v>45</v>
      </c>
    </row>
    <row r="5765" customFormat="false" ht="14.9" hidden="false" customHeight="false" outlineLevel="0" collapsed="false">
      <c r="A5765" s="91" t="s">
        <v>17875</v>
      </c>
      <c r="B5765" s="91" t="s">
        <v>17875</v>
      </c>
      <c r="C5765" s="91" t="s">
        <v>17875</v>
      </c>
      <c r="D5765" s="91" t="s">
        <v>476</v>
      </c>
      <c r="E5765" s="91" t="s">
        <v>17875</v>
      </c>
      <c r="F5765" s="91" t="s">
        <v>17875</v>
      </c>
      <c r="G5765" s="91" t="s">
        <v>17875</v>
      </c>
      <c r="H5765" s="91" t="n">
        <v>6481.34</v>
      </c>
      <c r="I5765" s="91"/>
      <c r="J5765" s="91"/>
      <c r="K5765" s="91"/>
      <c r="L5765" s="91"/>
      <c r="M5765" s="91"/>
      <c r="N5765" s="91"/>
      <c r="O5765" s="282" t="s">
        <v>17871</v>
      </c>
      <c r="P5765" s="91" t="n">
        <v>1</v>
      </c>
      <c r="Q5765" s="15" t="s">
        <v>45</v>
      </c>
    </row>
    <row r="5766" customFormat="false" ht="14.9" hidden="false" customHeight="false" outlineLevel="0" collapsed="false">
      <c r="A5766" s="91" t="s">
        <v>17875</v>
      </c>
      <c r="B5766" s="91" t="s">
        <v>17875</v>
      </c>
      <c r="C5766" s="91" t="s">
        <v>17875</v>
      </c>
      <c r="D5766" s="91" t="s">
        <v>476</v>
      </c>
      <c r="E5766" s="91" t="s">
        <v>17875</v>
      </c>
      <c r="F5766" s="91" t="s">
        <v>17875</v>
      </c>
      <c r="G5766" s="91" t="s">
        <v>17875</v>
      </c>
      <c r="H5766" s="91" t="n">
        <v>3277.33</v>
      </c>
      <c r="I5766" s="91"/>
      <c r="J5766" s="91"/>
      <c r="K5766" s="91"/>
      <c r="L5766" s="91"/>
      <c r="M5766" s="91"/>
      <c r="N5766" s="91"/>
      <c r="O5766" s="282" t="s">
        <v>17871</v>
      </c>
      <c r="P5766" s="91" t="n">
        <v>1</v>
      </c>
      <c r="Q5766" s="15" t="s">
        <v>45</v>
      </c>
    </row>
    <row r="5767" customFormat="false" ht="28.35" hidden="false" customHeight="false" outlineLevel="0" collapsed="false">
      <c r="A5767" s="91" t="s">
        <v>17876</v>
      </c>
      <c r="B5767" s="91" t="s">
        <v>17876</v>
      </c>
      <c r="C5767" s="91" t="s">
        <v>17876</v>
      </c>
      <c r="D5767" s="91" t="s">
        <v>476</v>
      </c>
      <c r="E5767" s="91" t="s">
        <v>17876</v>
      </c>
      <c r="F5767" s="91" t="s">
        <v>17876</v>
      </c>
      <c r="G5767" s="91" t="s">
        <v>17876</v>
      </c>
      <c r="H5767" s="91" t="n">
        <v>1911.6</v>
      </c>
      <c r="I5767" s="91"/>
      <c r="J5767" s="91"/>
      <c r="K5767" s="91"/>
      <c r="L5767" s="91"/>
      <c r="M5767" s="91"/>
      <c r="N5767" s="91"/>
      <c r="O5767" s="282" t="s">
        <v>17871</v>
      </c>
      <c r="P5767" s="91" t="n">
        <v>1</v>
      </c>
      <c r="Q5767" s="15" t="s">
        <v>45</v>
      </c>
    </row>
    <row r="5768" customFormat="false" ht="28.35" hidden="false" customHeight="false" outlineLevel="0" collapsed="false">
      <c r="A5768" s="91" t="s">
        <v>17876</v>
      </c>
      <c r="B5768" s="91" t="s">
        <v>17876</v>
      </c>
      <c r="C5768" s="91" t="s">
        <v>17876</v>
      </c>
      <c r="D5768" s="91" t="s">
        <v>476</v>
      </c>
      <c r="E5768" s="91" t="s">
        <v>17876</v>
      </c>
      <c r="F5768" s="91" t="s">
        <v>17876</v>
      </c>
      <c r="G5768" s="91" t="s">
        <v>17876</v>
      </c>
      <c r="H5768" s="91" t="n">
        <v>3021.45</v>
      </c>
      <c r="I5768" s="91"/>
      <c r="J5768" s="91"/>
      <c r="K5768" s="91"/>
      <c r="L5768" s="91"/>
      <c r="M5768" s="91"/>
      <c r="N5768" s="91"/>
      <c r="O5768" s="282" t="s">
        <v>17871</v>
      </c>
      <c r="P5768" s="91" t="n">
        <v>1</v>
      </c>
      <c r="Q5768" s="15" t="s">
        <v>45</v>
      </c>
    </row>
    <row r="5769" customFormat="false" ht="28.35" hidden="false" customHeight="false" outlineLevel="0" collapsed="false">
      <c r="A5769" s="91" t="s">
        <v>17876</v>
      </c>
      <c r="B5769" s="91" t="s">
        <v>17876</v>
      </c>
      <c r="C5769" s="91" t="s">
        <v>17876</v>
      </c>
      <c r="D5769" s="91" t="s">
        <v>476</v>
      </c>
      <c r="E5769" s="91" t="s">
        <v>17876</v>
      </c>
      <c r="F5769" s="91" t="s">
        <v>17876</v>
      </c>
      <c r="G5769" s="91" t="s">
        <v>17876</v>
      </c>
      <c r="H5769" s="91" t="n">
        <v>3693.92</v>
      </c>
      <c r="I5769" s="91"/>
      <c r="J5769" s="91"/>
      <c r="K5769" s="91"/>
      <c r="L5769" s="91"/>
      <c r="M5769" s="91"/>
      <c r="N5769" s="91"/>
      <c r="O5769" s="282" t="s">
        <v>17871</v>
      </c>
      <c r="P5769" s="91" t="n">
        <v>1</v>
      </c>
      <c r="Q5769" s="15" t="s">
        <v>45</v>
      </c>
    </row>
    <row r="5770" customFormat="false" ht="108.95" hidden="false" customHeight="false" outlineLevel="0" collapsed="false">
      <c r="A5770" s="429" t="s">
        <v>2683</v>
      </c>
      <c r="B5770" s="91" t="s">
        <v>1655</v>
      </c>
      <c r="C5770" s="113" t="s">
        <v>17877</v>
      </c>
      <c r="D5770" s="91" t="s">
        <v>53</v>
      </c>
      <c r="E5770" s="91" t="s">
        <v>17878</v>
      </c>
      <c r="F5770" s="91" t="s">
        <v>11696</v>
      </c>
      <c r="G5770" s="91" t="n">
        <v>3900</v>
      </c>
      <c r="H5770" s="91"/>
      <c r="I5770" s="91"/>
      <c r="J5770" s="91"/>
      <c r="K5770" s="91"/>
      <c r="L5770" s="91"/>
      <c r="M5770" s="91" t="s">
        <v>17879</v>
      </c>
      <c r="N5770" s="99" t="n">
        <v>43497</v>
      </c>
      <c r="O5770" s="207" t="s">
        <v>1100</v>
      </c>
      <c r="P5770" s="91" t="n">
        <v>1</v>
      </c>
      <c r="Q5770" s="15" t="s">
        <v>45</v>
      </c>
    </row>
    <row r="5771" customFormat="false" ht="108.95" hidden="false" customHeight="false" outlineLevel="0" collapsed="false">
      <c r="A5771" s="429" t="s">
        <v>2870</v>
      </c>
      <c r="B5771" s="91" t="s">
        <v>918</v>
      </c>
      <c r="C5771" s="91" t="s">
        <v>17880</v>
      </c>
      <c r="D5771" s="91" t="s">
        <v>53</v>
      </c>
      <c r="E5771" s="91" t="s">
        <v>17881</v>
      </c>
      <c r="F5771" s="91" t="s">
        <v>17882</v>
      </c>
      <c r="G5771" s="91"/>
      <c r="H5771" s="91" t="n">
        <v>8000</v>
      </c>
      <c r="I5771" s="91"/>
      <c r="J5771" s="91"/>
      <c r="K5771" s="91"/>
      <c r="L5771" s="91"/>
      <c r="M5771" s="91" t="s">
        <v>17883</v>
      </c>
      <c r="N5771" s="99" t="n">
        <v>43497</v>
      </c>
      <c r="O5771" s="207" t="s">
        <v>17884</v>
      </c>
      <c r="P5771" s="91" t="n">
        <v>1</v>
      </c>
      <c r="Q5771" s="15" t="s">
        <v>45</v>
      </c>
    </row>
    <row r="5772" customFormat="false" ht="52.2" hidden="false" customHeight="false" outlineLevel="0" collapsed="false">
      <c r="A5772" s="91" t="s">
        <v>17885</v>
      </c>
      <c r="B5772" s="91" t="s">
        <v>17885</v>
      </c>
      <c r="C5772" s="91" t="s">
        <v>17885</v>
      </c>
      <c r="D5772" s="91" t="s">
        <v>476</v>
      </c>
      <c r="E5772" s="91" t="s">
        <v>17885</v>
      </c>
      <c r="F5772" s="91" t="s">
        <v>17885</v>
      </c>
      <c r="G5772" s="24" t="n">
        <v>5600</v>
      </c>
      <c r="H5772" s="91"/>
      <c r="I5772" s="91"/>
      <c r="J5772" s="91"/>
      <c r="K5772" s="91"/>
      <c r="L5772" s="142"/>
      <c r="M5772" s="956" t="s">
        <v>8523</v>
      </c>
      <c r="N5772" s="99" t="n">
        <v>43500</v>
      </c>
      <c r="O5772" s="207" t="s">
        <v>1100</v>
      </c>
      <c r="P5772" s="91"/>
      <c r="Q5772" s="15" t="s">
        <v>45</v>
      </c>
    </row>
    <row r="5773" customFormat="false" ht="79.85" hidden="false" customHeight="false" outlineLevel="0" collapsed="false">
      <c r="A5773" s="3" t="s">
        <v>17111</v>
      </c>
      <c r="B5773" s="6" t="s">
        <v>17112</v>
      </c>
      <c r="C5773" s="4" t="s">
        <v>17113</v>
      </c>
      <c r="D5773" s="6" t="s">
        <v>17114</v>
      </c>
      <c r="E5773" s="103" t="s">
        <v>17115</v>
      </c>
      <c r="F5773" s="102" t="s">
        <v>10096</v>
      </c>
      <c r="G5773" s="103" t="s">
        <v>38</v>
      </c>
      <c r="H5773" s="103" t="s">
        <v>17116</v>
      </c>
      <c r="I5773" s="103" t="s">
        <v>40</v>
      </c>
      <c r="J5773" s="103"/>
      <c r="K5773" s="103" t="s">
        <v>17648</v>
      </c>
      <c r="L5773" s="103"/>
      <c r="M5773" s="103" t="s">
        <v>41</v>
      </c>
      <c r="N5773" s="103" t="s">
        <v>42</v>
      </c>
      <c r="O5773" s="103" t="s">
        <v>17117</v>
      </c>
      <c r="P5773" s="91"/>
      <c r="Q5773" s="15" t="s">
        <v>45</v>
      </c>
    </row>
    <row r="5774" customFormat="false" ht="15" hidden="false" customHeight="false" outlineLevel="0" collapsed="false">
      <c r="A5774" s="60" t="n">
        <v>43496</v>
      </c>
      <c r="B5774" s="374" t="s">
        <v>349</v>
      </c>
      <c r="C5774" s="62"/>
      <c r="D5774" s="62"/>
      <c r="E5774" s="63"/>
      <c r="F5774" s="911" t="n">
        <f aca="false">G5774+H5774+K5774</f>
        <v>20467.32</v>
      </c>
      <c r="G5774" s="912" t="n">
        <f aca="false">SUM(G5775:G5781)</f>
        <v>10500</v>
      </c>
      <c r="H5774" s="913" t="n">
        <f aca="false">SUM(H5775:H5781)</f>
        <v>9967.32</v>
      </c>
      <c r="I5774" s="912" t="n">
        <f aca="false">SUM(I5775:I5792)</f>
        <v>0</v>
      </c>
      <c r="J5774" s="912"/>
      <c r="K5774" s="912" t="n">
        <f aca="false">SUM(K5775:K5796)</f>
        <v>0</v>
      </c>
      <c r="L5774" s="912"/>
      <c r="M5774" s="281"/>
      <c r="N5774" s="281"/>
      <c r="O5774" s="594"/>
      <c r="P5774" s="91" t="n">
        <v>1</v>
      </c>
      <c r="Q5774" s="15" t="s">
        <v>45</v>
      </c>
    </row>
    <row r="5775" customFormat="false" ht="17.9" hidden="false" customHeight="false" outlineLevel="0" collapsed="false">
      <c r="A5775" s="884" t="s">
        <v>17886</v>
      </c>
      <c r="B5775" s="91" t="s">
        <v>354</v>
      </c>
      <c r="C5775" s="91" t="s">
        <v>17887</v>
      </c>
      <c r="D5775" s="91" t="s">
        <v>53</v>
      </c>
      <c r="E5775" s="91" t="s">
        <v>17888</v>
      </c>
      <c r="F5775" s="91" t="s">
        <v>17888</v>
      </c>
      <c r="G5775" s="91"/>
      <c r="H5775" s="91"/>
      <c r="I5775" s="91"/>
      <c r="J5775" s="91"/>
      <c r="K5775" s="91"/>
      <c r="L5775" s="91"/>
      <c r="M5775" s="91"/>
      <c r="N5775" s="91"/>
      <c r="O5775" s="460" t="s">
        <v>15735</v>
      </c>
      <c r="P5775" s="91" t="n">
        <v>1</v>
      </c>
      <c r="Q5775" s="15" t="s">
        <v>45</v>
      </c>
    </row>
    <row r="5776" customFormat="false" ht="135.8" hidden="false" customHeight="false" outlineLevel="0" collapsed="false">
      <c r="A5776" s="429" t="s">
        <v>2861</v>
      </c>
      <c r="B5776" s="91" t="s">
        <v>122</v>
      </c>
      <c r="C5776" s="91" t="s">
        <v>17889</v>
      </c>
      <c r="D5776" s="91" t="s">
        <v>53</v>
      </c>
      <c r="E5776" s="91" t="s">
        <v>17890</v>
      </c>
      <c r="F5776" s="91" t="s">
        <v>102</v>
      </c>
      <c r="G5776" s="91" t="n">
        <v>4000</v>
      </c>
      <c r="H5776" s="91"/>
      <c r="I5776" s="91"/>
      <c r="J5776" s="91"/>
      <c r="K5776" s="91"/>
      <c r="L5776" s="91"/>
      <c r="M5776" s="91" t="s">
        <v>17891</v>
      </c>
      <c r="N5776" s="99" t="n">
        <v>43498</v>
      </c>
      <c r="O5776" s="207" t="s">
        <v>2268</v>
      </c>
      <c r="P5776" s="91" t="n">
        <v>1</v>
      </c>
      <c r="Q5776" s="15" t="s">
        <v>45</v>
      </c>
    </row>
    <row r="5777" customFormat="false" ht="23.1" hidden="false" customHeight="false" outlineLevel="0" collapsed="false">
      <c r="A5777" s="429" t="s">
        <v>2683</v>
      </c>
      <c r="B5777" s="91" t="s">
        <v>149</v>
      </c>
      <c r="C5777" s="91" t="s">
        <v>17892</v>
      </c>
      <c r="D5777" s="91" t="s">
        <v>17892</v>
      </c>
      <c r="E5777" s="91" t="s">
        <v>17892</v>
      </c>
      <c r="F5777" s="91" t="s">
        <v>17892</v>
      </c>
      <c r="G5777" s="91"/>
      <c r="H5777" s="91" t="s">
        <v>1011</v>
      </c>
      <c r="I5777" s="91"/>
      <c r="J5777" s="91"/>
      <c r="K5777" s="91"/>
      <c r="L5777" s="91"/>
      <c r="M5777" s="91"/>
      <c r="N5777" s="91"/>
      <c r="O5777" s="929" t="s">
        <v>11950</v>
      </c>
      <c r="P5777" s="91" t="n">
        <v>1</v>
      </c>
      <c r="Q5777" s="15" t="s">
        <v>45</v>
      </c>
    </row>
    <row r="5778" customFormat="false" ht="108.95" hidden="false" customHeight="false" outlineLevel="0" collapsed="false">
      <c r="A5778" s="429" t="s">
        <v>2870</v>
      </c>
      <c r="B5778" s="91" t="s">
        <v>708</v>
      </c>
      <c r="C5778" s="91" t="s">
        <v>17893</v>
      </c>
      <c r="D5778" s="91" t="s">
        <v>12454</v>
      </c>
      <c r="E5778" s="91" t="s">
        <v>17894</v>
      </c>
      <c r="F5778" s="91" t="s">
        <v>17895</v>
      </c>
      <c r="G5778" s="91" t="n">
        <v>3000</v>
      </c>
      <c r="H5778" s="91"/>
      <c r="I5778" s="91"/>
      <c r="J5778" s="91"/>
      <c r="K5778" s="91"/>
      <c r="L5778" s="91"/>
      <c r="M5778" s="91" t="s">
        <v>17896</v>
      </c>
      <c r="N5778" s="99" t="n">
        <v>43498</v>
      </c>
      <c r="O5778" s="207" t="s">
        <v>17897</v>
      </c>
      <c r="P5778" s="91" t="n">
        <v>1</v>
      </c>
      <c r="Q5778" s="15" t="s">
        <v>45</v>
      </c>
    </row>
    <row r="5779" customFormat="false" ht="14.9" hidden="false" customHeight="false" outlineLevel="0" collapsed="false">
      <c r="A5779" s="24" t="s">
        <v>17898</v>
      </c>
      <c r="B5779" s="24" t="s">
        <v>17898</v>
      </c>
      <c r="C5779" s="24" t="s">
        <v>17898</v>
      </c>
      <c r="D5779" s="24" t="s">
        <v>17898</v>
      </c>
      <c r="E5779" s="30" t="s">
        <v>17898</v>
      </c>
      <c r="F5779" s="30" t="s">
        <v>17898</v>
      </c>
      <c r="G5779" s="91"/>
      <c r="H5779" s="91" t="n">
        <v>5000</v>
      </c>
      <c r="I5779" s="91"/>
      <c r="J5779" s="91"/>
      <c r="K5779" s="91"/>
      <c r="L5779" s="91"/>
      <c r="M5779" s="91"/>
      <c r="N5779" s="91"/>
      <c r="O5779" s="282" t="s">
        <v>17898</v>
      </c>
      <c r="P5779" s="91" t="n">
        <v>1</v>
      </c>
      <c r="Q5779" s="15" t="s">
        <v>45</v>
      </c>
    </row>
    <row r="5780" customFormat="false" ht="41.75" hidden="false" customHeight="false" outlineLevel="0" collapsed="false">
      <c r="A5780" s="91" t="s">
        <v>17899</v>
      </c>
      <c r="B5780" s="91" t="s">
        <v>17899</v>
      </c>
      <c r="C5780" s="91" t="s">
        <v>17899</v>
      </c>
      <c r="D5780" s="91" t="s">
        <v>476</v>
      </c>
      <c r="E5780" s="91" t="s">
        <v>17899</v>
      </c>
      <c r="F5780" s="91" t="s">
        <v>17899</v>
      </c>
      <c r="G5780" s="91"/>
      <c r="H5780" s="91" t="n">
        <v>4967.32</v>
      </c>
      <c r="I5780" s="91"/>
      <c r="J5780" s="91"/>
      <c r="K5780" s="91"/>
      <c r="L5780" s="91"/>
      <c r="M5780" s="91"/>
      <c r="N5780" s="91"/>
      <c r="O5780" s="282" t="s">
        <v>17899</v>
      </c>
      <c r="P5780" s="91" t="n">
        <v>1</v>
      </c>
      <c r="Q5780" s="15" t="s">
        <v>45</v>
      </c>
    </row>
    <row r="5781" customFormat="false" ht="44.75" hidden="false" customHeight="false" outlineLevel="0" collapsed="false">
      <c r="A5781" s="91" t="s">
        <v>17900</v>
      </c>
      <c r="B5781" s="91" t="s">
        <v>17900</v>
      </c>
      <c r="C5781" s="91" t="s">
        <v>17900</v>
      </c>
      <c r="D5781" s="91" t="s">
        <v>476</v>
      </c>
      <c r="E5781" s="91" t="s">
        <v>17900</v>
      </c>
      <c r="F5781" s="91" t="s">
        <v>17900</v>
      </c>
      <c r="G5781" s="91" t="n">
        <v>3500</v>
      </c>
      <c r="H5781" s="91"/>
      <c r="I5781" s="91"/>
      <c r="J5781" s="91"/>
      <c r="K5781" s="91"/>
      <c r="L5781" s="91"/>
      <c r="M5781" s="91"/>
      <c r="N5781" s="99" t="n">
        <v>43496</v>
      </c>
      <c r="O5781" s="207" t="s">
        <v>2268</v>
      </c>
      <c r="P5781" s="91"/>
      <c r="Q5781" s="15" t="s">
        <v>45</v>
      </c>
    </row>
    <row r="5782" customFormat="false" ht="79.85" hidden="false" customHeight="false" outlineLevel="0" collapsed="false">
      <c r="A5782" s="3" t="s">
        <v>17111</v>
      </c>
      <c r="B5782" s="6" t="s">
        <v>17112</v>
      </c>
      <c r="C5782" s="4" t="s">
        <v>17113</v>
      </c>
      <c r="D5782" s="6" t="s">
        <v>17114</v>
      </c>
      <c r="E5782" s="103" t="s">
        <v>17115</v>
      </c>
      <c r="F5782" s="102" t="s">
        <v>10096</v>
      </c>
      <c r="G5782" s="103" t="s">
        <v>38</v>
      </c>
      <c r="H5782" s="103" t="s">
        <v>17116</v>
      </c>
      <c r="I5782" s="103" t="s">
        <v>40</v>
      </c>
      <c r="J5782" s="103"/>
      <c r="K5782" s="103" t="s">
        <v>17648</v>
      </c>
      <c r="L5782" s="103"/>
      <c r="M5782" s="103" t="s">
        <v>41</v>
      </c>
      <c r="N5782" s="103" t="s">
        <v>42</v>
      </c>
      <c r="O5782" s="103" t="s">
        <v>17117</v>
      </c>
      <c r="P5782" s="91"/>
      <c r="Q5782" s="15" t="s">
        <v>45</v>
      </c>
    </row>
    <row r="5783" customFormat="false" ht="15" hidden="false" customHeight="false" outlineLevel="0" collapsed="false">
      <c r="A5783" s="60" t="n">
        <v>43497</v>
      </c>
      <c r="B5783" s="374" t="s">
        <v>394</v>
      </c>
      <c r="C5783" s="62"/>
      <c r="D5783" s="62"/>
      <c r="E5783" s="63"/>
      <c r="F5783" s="911" t="n">
        <f aca="false">G5783+H5783+K5783</f>
        <v>151500</v>
      </c>
      <c r="G5783" s="912" t="n">
        <f aca="false">SUM(G5784:G5789)</f>
        <v>0</v>
      </c>
      <c r="H5783" s="913" t="n">
        <f aca="false">SUM(H5784:H5789)</f>
        <v>151500</v>
      </c>
      <c r="I5783" s="912" t="n">
        <f aca="false">SUM(I5784:I5789)</f>
        <v>0</v>
      </c>
      <c r="J5783" s="912"/>
      <c r="K5783" s="912" t="n">
        <f aca="false">SUM(K5784:K5789)</f>
        <v>0</v>
      </c>
      <c r="L5783" s="912"/>
      <c r="M5783" s="281"/>
      <c r="N5783" s="281"/>
      <c r="O5783" s="594"/>
      <c r="P5783" s="91" t="n">
        <v>1</v>
      </c>
      <c r="Q5783" s="15" t="s">
        <v>45</v>
      </c>
    </row>
    <row r="5784" customFormat="false" ht="14.9" hidden="false" customHeight="false" outlineLevel="0" collapsed="false">
      <c r="A5784" s="91" t="s">
        <v>17901</v>
      </c>
      <c r="B5784" s="91" t="s">
        <v>17901</v>
      </c>
      <c r="C5784" s="91" t="s">
        <v>17901</v>
      </c>
      <c r="D5784" s="91" t="s">
        <v>17901</v>
      </c>
      <c r="E5784" s="91" t="s">
        <v>17901</v>
      </c>
      <c r="F5784" s="91" t="s">
        <v>17901</v>
      </c>
      <c r="G5784" s="91" t="s">
        <v>17901</v>
      </c>
      <c r="H5784" s="91" t="n">
        <v>111000</v>
      </c>
      <c r="I5784" s="91"/>
      <c r="J5784" s="91"/>
      <c r="K5784" s="91"/>
      <c r="L5784" s="91"/>
      <c r="M5784" s="91"/>
      <c r="N5784" s="91"/>
      <c r="O5784" s="928" t="s">
        <v>17901</v>
      </c>
      <c r="P5784" s="91" t="n">
        <v>1</v>
      </c>
      <c r="Q5784" s="15" t="s">
        <v>45</v>
      </c>
    </row>
    <row r="5785" customFormat="false" ht="28.35" hidden="false" customHeight="false" outlineLevel="0" collapsed="false">
      <c r="A5785" s="91" t="s">
        <v>17902</v>
      </c>
      <c r="B5785" s="91" t="s">
        <v>17902</v>
      </c>
      <c r="C5785" s="91" t="s">
        <v>17902</v>
      </c>
      <c r="D5785" s="91" t="s">
        <v>17902</v>
      </c>
      <c r="E5785" s="91" t="s">
        <v>17902</v>
      </c>
      <c r="F5785" s="91" t="s">
        <v>17902</v>
      </c>
      <c r="G5785" s="91" t="s">
        <v>17902</v>
      </c>
      <c r="H5785" s="91" t="n">
        <v>3800</v>
      </c>
      <c r="I5785" s="91"/>
      <c r="J5785" s="91"/>
      <c r="K5785" s="91"/>
      <c r="L5785" s="91"/>
      <c r="M5785" s="91"/>
      <c r="N5785" s="91"/>
      <c r="O5785" s="928" t="s">
        <v>17902</v>
      </c>
      <c r="P5785" s="91" t="n">
        <v>1</v>
      </c>
      <c r="Q5785" s="15" t="s">
        <v>45</v>
      </c>
    </row>
    <row r="5786" customFormat="false" ht="14.9" hidden="false" customHeight="false" outlineLevel="0" collapsed="false">
      <c r="A5786" s="91" t="s">
        <v>17903</v>
      </c>
      <c r="B5786" s="91" t="s">
        <v>17903</v>
      </c>
      <c r="C5786" s="91" t="s">
        <v>17903</v>
      </c>
      <c r="D5786" s="91" t="s">
        <v>17903</v>
      </c>
      <c r="E5786" s="91" t="s">
        <v>17903</v>
      </c>
      <c r="F5786" s="91" t="s">
        <v>17903</v>
      </c>
      <c r="G5786" s="91" t="s">
        <v>17903</v>
      </c>
      <c r="H5786" s="91" t="n">
        <v>8100</v>
      </c>
      <c r="I5786" s="91"/>
      <c r="J5786" s="91"/>
      <c r="K5786" s="91"/>
      <c r="L5786" s="91"/>
      <c r="M5786" s="91"/>
      <c r="N5786" s="91"/>
      <c r="O5786" s="928" t="s">
        <v>17903</v>
      </c>
      <c r="P5786" s="91" t="n">
        <v>1</v>
      </c>
      <c r="Q5786" s="15" t="s">
        <v>45</v>
      </c>
    </row>
    <row r="5787" customFormat="false" ht="14.9" hidden="false" customHeight="false" outlineLevel="0" collapsed="false">
      <c r="A5787" s="91" t="s">
        <v>17904</v>
      </c>
      <c r="B5787" s="91" t="s">
        <v>17904</v>
      </c>
      <c r="C5787" s="91" t="s">
        <v>17904</v>
      </c>
      <c r="D5787" s="91" t="s">
        <v>17904</v>
      </c>
      <c r="E5787" s="91" t="s">
        <v>17904</v>
      </c>
      <c r="F5787" s="91" t="s">
        <v>17904</v>
      </c>
      <c r="G5787" s="91" t="s">
        <v>17904</v>
      </c>
      <c r="H5787" s="91" t="n">
        <v>20800</v>
      </c>
      <c r="I5787" s="91"/>
      <c r="J5787" s="91"/>
      <c r="K5787" s="91"/>
      <c r="L5787" s="91"/>
      <c r="M5787" s="91"/>
      <c r="N5787" s="91"/>
      <c r="O5787" s="928" t="s">
        <v>17904</v>
      </c>
      <c r="P5787" s="91" t="n">
        <v>1</v>
      </c>
      <c r="Q5787" s="15" t="s">
        <v>45</v>
      </c>
    </row>
    <row r="5788" customFormat="false" ht="28.35" hidden="false" customHeight="false" outlineLevel="0" collapsed="false">
      <c r="A5788" s="91" t="s">
        <v>17905</v>
      </c>
      <c r="B5788" s="91" t="s">
        <v>17905</v>
      </c>
      <c r="C5788" s="91" t="s">
        <v>17905</v>
      </c>
      <c r="D5788" s="91" t="s">
        <v>17905</v>
      </c>
      <c r="E5788" s="91" t="s">
        <v>17905</v>
      </c>
      <c r="F5788" s="91" t="s">
        <v>17905</v>
      </c>
      <c r="G5788" s="91" t="s">
        <v>17905</v>
      </c>
      <c r="H5788" s="91" t="n">
        <v>7800</v>
      </c>
      <c r="I5788" s="91"/>
      <c r="J5788" s="91"/>
      <c r="K5788" s="91"/>
      <c r="L5788" s="91"/>
      <c r="M5788" s="91"/>
      <c r="N5788" s="91"/>
      <c r="O5788" s="928" t="s">
        <v>17905</v>
      </c>
      <c r="P5788" s="91" t="n">
        <v>1</v>
      </c>
      <c r="Q5788" s="15" t="s">
        <v>45</v>
      </c>
    </row>
    <row r="5789" customFormat="false" ht="44" hidden="false" customHeight="false" outlineLevel="0" collapsed="false">
      <c r="A5789" s="957" t="s">
        <v>17906</v>
      </c>
      <c r="B5789" s="242" t="n">
        <v>43756</v>
      </c>
      <c r="C5789" s="91" t="s">
        <v>17907</v>
      </c>
      <c r="D5789" s="91" t="s">
        <v>476</v>
      </c>
      <c r="E5789" s="91" t="s">
        <v>17908</v>
      </c>
      <c r="F5789" s="91" t="s">
        <v>17909</v>
      </c>
      <c r="G5789" s="91"/>
      <c r="H5789" s="91" t="s">
        <v>614</v>
      </c>
      <c r="I5789" s="91"/>
      <c r="J5789" s="91"/>
      <c r="K5789" s="91"/>
      <c r="L5789" s="91"/>
      <c r="M5789" s="91"/>
      <c r="N5789" s="91"/>
      <c r="O5789" s="571" t="s">
        <v>17910</v>
      </c>
      <c r="P5789" s="91"/>
      <c r="Q5789" s="15" t="s">
        <v>45</v>
      </c>
    </row>
    <row r="5790" customFormat="false" ht="79.85" hidden="false" customHeight="false" outlineLevel="0" collapsed="false">
      <c r="A5790" s="3" t="s">
        <v>17111</v>
      </c>
      <c r="B5790" s="6" t="s">
        <v>17112</v>
      </c>
      <c r="C5790" s="4" t="s">
        <v>17113</v>
      </c>
      <c r="D5790" s="6" t="s">
        <v>17114</v>
      </c>
      <c r="E5790" s="103" t="s">
        <v>17115</v>
      </c>
      <c r="F5790" s="102" t="s">
        <v>10096</v>
      </c>
      <c r="G5790" s="103" t="s">
        <v>38</v>
      </c>
      <c r="H5790" s="103" t="s">
        <v>17116</v>
      </c>
      <c r="I5790" s="103" t="s">
        <v>40</v>
      </c>
      <c r="J5790" s="103"/>
      <c r="K5790" s="103" t="s">
        <v>17648</v>
      </c>
      <c r="L5790" s="103"/>
      <c r="M5790" s="103" t="s">
        <v>41</v>
      </c>
      <c r="N5790" s="103" t="s">
        <v>42</v>
      </c>
      <c r="O5790" s="103" t="s">
        <v>17117</v>
      </c>
      <c r="P5790" s="91"/>
      <c r="Q5790" s="15" t="s">
        <v>45</v>
      </c>
    </row>
    <row r="5791" customFormat="false" ht="15" hidden="false" customHeight="false" outlineLevel="0" collapsed="false">
      <c r="A5791" s="60" t="n">
        <v>43500</v>
      </c>
      <c r="B5791" s="374" t="s">
        <v>422</v>
      </c>
      <c r="C5791" s="62"/>
      <c r="D5791" s="62"/>
      <c r="E5791" s="63"/>
      <c r="F5791" s="911" t="n">
        <f aca="false">G5791+H5791+K5791</f>
        <v>187662.61</v>
      </c>
      <c r="G5791" s="912" t="n">
        <f aca="false">SUM(G5792:G5800)</f>
        <v>17100</v>
      </c>
      <c r="H5791" s="913" t="n">
        <f aca="false">SUM(H5792:H5800)</f>
        <v>170562.61</v>
      </c>
      <c r="I5791" s="912" t="n">
        <f aca="false">SUM(I5792:I5800)</f>
        <v>0</v>
      </c>
      <c r="J5791" s="912"/>
      <c r="K5791" s="912" t="n">
        <f aca="false">SUM(K5792:K5800)</f>
        <v>0</v>
      </c>
      <c r="L5791" s="912"/>
      <c r="M5791" s="281"/>
      <c r="N5791" s="281"/>
      <c r="O5791" s="594"/>
      <c r="P5791" s="91" t="n">
        <v>1</v>
      </c>
      <c r="Q5791" s="15" t="s">
        <v>45</v>
      </c>
    </row>
    <row r="5792" customFormat="false" ht="108.95" hidden="false" customHeight="false" outlineLevel="0" collapsed="false">
      <c r="A5792" s="429" t="s">
        <v>1810</v>
      </c>
      <c r="B5792" s="91" t="s">
        <v>51</v>
      </c>
      <c r="C5792" s="91" t="s">
        <v>17911</v>
      </c>
      <c r="D5792" s="91" t="s">
        <v>53</v>
      </c>
      <c r="E5792" s="91" t="s">
        <v>17912</v>
      </c>
      <c r="F5792" s="91" t="s">
        <v>2910</v>
      </c>
      <c r="G5792" s="91" t="n">
        <v>10000</v>
      </c>
      <c r="H5792" s="91"/>
      <c r="I5792" s="91"/>
      <c r="J5792" s="91"/>
      <c r="K5792" s="91"/>
      <c r="L5792" s="91"/>
      <c r="M5792" s="91" t="s">
        <v>17913</v>
      </c>
      <c r="N5792" s="99" t="n">
        <v>43502</v>
      </c>
      <c r="O5792" s="207" t="s">
        <v>2268</v>
      </c>
      <c r="P5792" s="91" t="n">
        <v>1</v>
      </c>
      <c r="Q5792" s="15" t="s">
        <v>45</v>
      </c>
    </row>
    <row r="5793" customFormat="false" ht="82.05" hidden="false" customHeight="false" outlineLevel="0" collapsed="false">
      <c r="A5793" s="429" t="s">
        <v>1814</v>
      </c>
      <c r="B5793" s="91" t="s">
        <v>1483</v>
      </c>
      <c r="C5793" s="91" t="s">
        <v>17914</v>
      </c>
      <c r="D5793" s="91" t="s">
        <v>53</v>
      </c>
      <c r="E5793" s="91" t="s">
        <v>17915</v>
      </c>
      <c r="F5793" s="91" t="s">
        <v>15305</v>
      </c>
      <c r="G5793" s="91" t="n">
        <v>1400</v>
      </c>
      <c r="H5793" s="91"/>
      <c r="I5793" s="91"/>
      <c r="J5793" s="91"/>
      <c r="K5793" s="91"/>
      <c r="L5793" s="91"/>
      <c r="M5793" s="91" t="s">
        <v>17916</v>
      </c>
      <c r="N5793" s="99" t="n">
        <v>43500</v>
      </c>
      <c r="O5793" s="207" t="s">
        <v>1266</v>
      </c>
      <c r="P5793" s="451" t="s">
        <v>17917</v>
      </c>
      <c r="Q5793" s="15" t="s">
        <v>45</v>
      </c>
    </row>
    <row r="5794" customFormat="false" ht="41.75" hidden="false" customHeight="false" outlineLevel="0" collapsed="false">
      <c r="A5794" s="429" t="s">
        <v>1819</v>
      </c>
      <c r="B5794" s="958" t="n">
        <v>43810</v>
      </c>
      <c r="C5794" s="91" t="s">
        <v>17918</v>
      </c>
      <c r="D5794" s="91" t="s">
        <v>53</v>
      </c>
      <c r="E5794" s="91" t="s">
        <v>17919</v>
      </c>
      <c r="F5794" s="91" t="s">
        <v>17919</v>
      </c>
      <c r="G5794" s="91" t="s">
        <v>103</v>
      </c>
      <c r="H5794" s="91"/>
      <c r="I5794" s="91"/>
      <c r="J5794" s="91"/>
      <c r="K5794" s="91"/>
      <c r="L5794" s="91"/>
      <c r="M5794" s="91"/>
      <c r="N5794" s="91"/>
      <c r="O5794" s="423" t="s">
        <v>17920</v>
      </c>
      <c r="P5794" s="91" t="n">
        <v>1</v>
      </c>
      <c r="Q5794" s="15" t="s">
        <v>45</v>
      </c>
    </row>
    <row r="5795" customFormat="false" ht="95.5" hidden="false" customHeight="false" outlineLevel="0" collapsed="false">
      <c r="A5795" s="429" t="s">
        <v>5152</v>
      </c>
      <c r="B5795" s="91" t="s">
        <v>141</v>
      </c>
      <c r="C5795" s="91" t="s">
        <v>17921</v>
      </c>
      <c r="D5795" s="91" t="s">
        <v>53</v>
      </c>
      <c r="E5795" s="91" t="s">
        <v>17922</v>
      </c>
      <c r="F5795" s="91" t="s">
        <v>11696</v>
      </c>
      <c r="G5795" s="91" t="n">
        <v>5700</v>
      </c>
      <c r="H5795" s="91"/>
      <c r="I5795" s="91"/>
      <c r="J5795" s="91"/>
      <c r="K5795" s="91"/>
      <c r="L5795" s="91"/>
      <c r="M5795" s="19" t="s">
        <v>17923</v>
      </c>
      <c r="N5795" s="99" t="n">
        <v>43502</v>
      </c>
      <c r="O5795" s="207" t="s">
        <v>1266</v>
      </c>
      <c r="P5795" s="91" t="n">
        <v>1</v>
      </c>
      <c r="Q5795" s="15" t="s">
        <v>45</v>
      </c>
    </row>
    <row r="5796" customFormat="false" ht="23.85" hidden="false" customHeight="false" outlineLevel="0" collapsed="false">
      <c r="A5796" s="959" t="s">
        <v>17924</v>
      </c>
      <c r="B5796" s="959" t="s">
        <v>17924</v>
      </c>
      <c r="C5796" s="959" t="s">
        <v>17924</v>
      </c>
      <c r="D5796" s="959" t="s">
        <v>17924</v>
      </c>
      <c r="E5796" s="959" t="s">
        <v>17924</v>
      </c>
      <c r="F5796" s="959" t="s">
        <v>17924</v>
      </c>
      <c r="G5796" s="91"/>
      <c r="H5796" s="119" t="n">
        <v>124273.57</v>
      </c>
      <c r="I5796" s="91"/>
      <c r="J5796" s="91"/>
      <c r="K5796" s="91"/>
      <c r="L5796" s="91"/>
      <c r="M5796" s="91"/>
      <c r="N5796" s="91"/>
      <c r="O5796" s="156" t="s">
        <v>17924</v>
      </c>
      <c r="P5796" s="91" t="n">
        <v>1</v>
      </c>
      <c r="Q5796" s="15" t="s">
        <v>45</v>
      </c>
    </row>
    <row r="5797" customFormat="false" ht="14.9" hidden="false" customHeight="false" outlineLevel="0" collapsed="false">
      <c r="A5797" s="91" t="s">
        <v>17925</v>
      </c>
      <c r="B5797" s="91" t="s">
        <v>17925</v>
      </c>
      <c r="C5797" s="91" t="s">
        <v>17925</v>
      </c>
      <c r="D5797" s="91" t="s">
        <v>17925</v>
      </c>
      <c r="E5797" s="91" t="s">
        <v>17925</v>
      </c>
      <c r="F5797" s="91" t="s">
        <v>17925</v>
      </c>
      <c r="G5797" s="91"/>
      <c r="H5797" s="286" t="n">
        <v>2712.38</v>
      </c>
      <c r="I5797" s="91"/>
      <c r="J5797" s="91"/>
      <c r="K5797" s="91"/>
      <c r="L5797" s="91"/>
      <c r="M5797" s="91"/>
      <c r="N5797" s="91"/>
      <c r="O5797" s="282" t="s">
        <v>17925</v>
      </c>
      <c r="P5797" s="91" t="n">
        <v>1</v>
      </c>
      <c r="Q5797" s="15" t="s">
        <v>45</v>
      </c>
    </row>
    <row r="5798" customFormat="false" ht="14.9" hidden="false" customHeight="false" outlineLevel="0" collapsed="false">
      <c r="A5798" s="91" t="s">
        <v>17925</v>
      </c>
      <c r="B5798" s="91" t="s">
        <v>17925</v>
      </c>
      <c r="C5798" s="91" t="s">
        <v>17925</v>
      </c>
      <c r="D5798" s="91" t="s">
        <v>17925</v>
      </c>
      <c r="E5798" s="91" t="s">
        <v>17925</v>
      </c>
      <c r="F5798" s="91" t="s">
        <v>17925</v>
      </c>
      <c r="G5798" s="91"/>
      <c r="H5798" s="286" t="n">
        <v>2399.41</v>
      </c>
      <c r="I5798" s="91"/>
      <c r="J5798" s="91"/>
      <c r="K5798" s="91"/>
      <c r="L5798" s="91"/>
      <c r="M5798" s="91"/>
      <c r="N5798" s="91"/>
      <c r="O5798" s="282" t="s">
        <v>17925</v>
      </c>
      <c r="P5798" s="91" t="n">
        <v>1</v>
      </c>
      <c r="Q5798" s="15" t="s">
        <v>45</v>
      </c>
    </row>
    <row r="5799" customFormat="false" ht="176.1" hidden="false" customHeight="false" outlineLevel="0" collapsed="false">
      <c r="A5799" s="429" t="s">
        <v>1678</v>
      </c>
      <c r="B5799" s="91" t="s">
        <v>810</v>
      </c>
      <c r="C5799" s="91" t="s">
        <v>13634</v>
      </c>
      <c r="D5799" s="91" t="s">
        <v>53</v>
      </c>
      <c r="E5799" s="91" t="s">
        <v>17926</v>
      </c>
      <c r="F5799" s="91" t="s">
        <v>5986</v>
      </c>
      <c r="G5799" s="91"/>
      <c r="H5799" s="91" t="s">
        <v>1011</v>
      </c>
      <c r="I5799" s="91"/>
      <c r="J5799" s="91"/>
      <c r="K5799" s="91"/>
      <c r="L5799" s="91"/>
      <c r="M5799" s="91" t="s">
        <v>17927</v>
      </c>
      <c r="N5799" s="99" t="n">
        <v>43504</v>
      </c>
      <c r="O5799" s="929" t="s">
        <v>17928</v>
      </c>
      <c r="P5799" s="91" t="n">
        <v>1</v>
      </c>
      <c r="Q5799" s="15" t="s">
        <v>45</v>
      </c>
    </row>
    <row r="5800" customFormat="false" ht="28.35" hidden="false" customHeight="false" outlineLevel="0" collapsed="false">
      <c r="A5800" s="91" t="s">
        <v>17929</v>
      </c>
      <c r="B5800" s="91" t="s">
        <v>17929</v>
      </c>
      <c r="C5800" s="91" t="s">
        <v>17929</v>
      </c>
      <c r="D5800" s="91" t="s">
        <v>17929</v>
      </c>
      <c r="E5800" s="91" t="s">
        <v>17929</v>
      </c>
      <c r="F5800" s="91" t="s">
        <v>17929</v>
      </c>
      <c r="G5800" s="91"/>
      <c r="H5800" s="91" t="n">
        <v>41177.25</v>
      </c>
      <c r="I5800" s="91"/>
      <c r="J5800" s="91"/>
      <c r="K5800" s="91"/>
      <c r="L5800" s="91"/>
      <c r="M5800" s="91"/>
      <c r="N5800" s="91"/>
      <c r="O5800" s="282" t="s">
        <v>17929</v>
      </c>
      <c r="P5800" s="91" t="n">
        <v>1</v>
      </c>
      <c r="Q5800" s="15" t="s">
        <v>45</v>
      </c>
    </row>
    <row r="5801" customFormat="false" ht="79.85" hidden="false" customHeight="false" outlineLevel="0" collapsed="false">
      <c r="A5801" s="3" t="s">
        <v>17111</v>
      </c>
      <c r="B5801" s="6" t="s">
        <v>17112</v>
      </c>
      <c r="C5801" s="4" t="s">
        <v>17113</v>
      </c>
      <c r="D5801" s="6" t="s">
        <v>17114</v>
      </c>
      <c r="E5801" s="103" t="s">
        <v>17115</v>
      </c>
      <c r="F5801" s="102" t="s">
        <v>10096</v>
      </c>
      <c r="G5801" s="103" t="s">
        <v>38</v>
      </c>
      <c r="H5801" s="103" t="s">
        <v>17116</v>
      </c>
      <c r="I5801" s="103" t="s">
        <v>40</v>
      </c>
      <c r="J5801" s="103"/>
      <c r="K5801" s="103" t="s">
        <v>17648</v>
      </c>
      <c r="L5801" s="103"/>
      <c r="M5801" s="103" t="s">
        <v>41</v>
      </c>
      <c r="N5801" s="103" t="s">
        <v>42</v>
      </c>
      <c r="O5801" s="103" t="s">
        <v>17117</v>
      </c>
      <c r="P5801" s="91"/>
      <c r="Q5801" s="15" t="s">
        <v>45</v>
      </c>
    </row>
    <row r="5802" customFormat="false" ht="15" hidden="false" customHeight="false" outlineLevel="0" collapsed="false">
      <c r="A5802" s="60" t="n">
        <v>43501</v>
      </c>
      <c r="B5802" s="374" t="s">
        <v>260</v>
      </c>
      <c r="C5802" s="62"/>
      <c r="D5802" s="62"/>
      <c r="E5802" s="63"/>
      <c r="F5802" s="911" t="n">
        <f aca="false">G5802+H5802+K5802</f>
        <v>127958.03</v>
      </c>
      <c r="G5802" s="912" t="n">
        <f aca="false">SUM(G5803:G5808)</f>
        <v>5400</v>
      </c>
      <c r="H5802" s="913" t="n">
        <f aca="false">SUM(H5803:H5808)</f>
        <v>102758.03</v>
      </c>
      <c r="I5802" s="912" t="n">
        <f aca="false">SUM(I5803:I5808)</f>
        <v>0</v>
      </c>
      <c r="J5802" s="912"/>
      <c r="K5802" s="912" t="n">
        <f aca="false">SUM(K5803:K5910)</f>
        <v>19800</v>
      </c>
      <c r="L5802" s="912"/>
      <c r="M5802" s="281"/>
      <c r="N5802" s="281"/>
      <c r="O5802" s="594"/>
      <c r="P5802" s="91" t="n">
        <v>1</v>
      </c>
      <c r="Q5802" s="15" t="s">
        <v>45</v>
      </c>
    </row>
    <row r="5803" customFormat="false" ht="28.35" hidden="false" customHeight="false" outlineLevel="0" collapsed="false">
      <c r="A5803" s="429" t="s">
        <v>1810</v>
      </c>
      <c r="B5803" s="242" t="n">
        <v>43810</v>
      </c>
      <c r="C5803" s="91" t="s">
        <v>17930</v>
      </c>
      <c r="D5803" s="91" t="s">
        <v>476</v>
      </c>
      <c r="E5803" s="91" t="s">
        <v>17931</v>
      </c>
      <c r="F5803" s="91" t="s">
        <v>17932</v>
      </c>
      <c r="G5803" s="960" t="n">
        <v>5400</v>
      </c>
      <c r="H5803" s="91"/>
      <c r="I5803" s="91"/>
      <c r="J5803" s="91"/>
      <c r="K5803" s="91"/>
      <c r="L5803" s="91"/>
      <c r="M5803" s="19" t="s">
        <v>17933</v>
      </c>
      <c r="N5803" s="894" t="n">
        <v>43504</v>
      </c>
      <c r="O5803" s="207" t="s">
        <v>1100</v>
      </c>
      <c r="P5803" s="91" t="n">
        <v>1</v>
      </c>
      <c r="Q5803" s="15" t="s">
        <v>45</v>
      </c>
    </row>
    <row r="5804" customFormat="false" ht="28.35" hidden="false" customHeight="false" outlineLevel="0" collapsed="false">
      <c r="A5804" s="429" t="s">
        <v>2861</v>
      </c>
      <c r="B5804" s="91" t="s">
        <v>365</v>
      </c>
      <c r="C5804" s="91" t="s">
        <v>17934</v>
      </c>
      <c r="D5804" s="91" t="s">
        <v>476</v>
      </c>
      <c r="E5804" s="91" t="s">
        <v>17935</v>
      </c>
      <c r="F5804" s="91"/>
      <c r="G5804" s="91"/>
      <c r="H5804" s="91"/>
      <c r="I5804" s="91"/>
      <c r="J5804" s="91"/>
      <c r="K5804" s="91"/>
      <c r="L5804" s="91"/>
      <c r="M5804" s="91"/>
      <c r="N5804" s="91"/>
      <c r="O5804" s="95" t="s">
        <v>17936</v>
      </c>
      <c r="P5804" s="91" t="n">
        <v>1</v>
      </c>
      <c r="Q5804" s="15" t="s">
        <v>45</v>
      </c>
    </row>
    <row r="5805" customFormat="false" ht="14.9" hidden="false" customHeight="false" outlineLevel="0" collapsed="false">
      <c r="A5805" s="91" t="s">
        <v>17937</v>
      </c>
      <c r="B5805" s="91" t="s">
        <v>17937</v>
      </c>
      <c r="C5805" s="91" t="s">
        <v>17937</v>
      </c>
      <c r="D5805" s="91" t="s">
        <v>17937</v>
      </c>
      <c r="E5805" s="91"/>
      <c r="F5805" s="91" t="s">
        <v>17937</v>
      </c>
      <c r="G5805" s="91" t="s">
        <v>17937</v>
      </c>
      <c r="H5805" s="91" t="n">
        <v>76508.03</v>
      </c>
      <c r="I5805" s="91"/>
      <c r="J5805" s="91"/>
      <c r="K5805" s="91"/>
      <c r="L5805" s="91"/>
      <c r="M5805" s="91"/>
      <c r="N5805" s="91"/>
      <c r="O5805" s="282" t="s">
        <v>17937</v>
      </c>
      <c r="P5805" s="91" t="n">
        <v>1</v>
      </c>
      <c r="Q5805" s="15" t="s">
        <v>45</v>
      </c>
    </row>
    <row r="5806" customFormat="false" ht="14.9" hidden="false" customHeight="false" outlineLevel="0" collapsed="false">
      <c r="A5806" s="91" t="s">
        <v>17938</v>
      </c>
      <c r="B5806" s="91" t="s">
        <v>17938</v>
      </c>
      <c r="C5806" s="91" t="s">
        <v>17938</v>
      </c>
      <c r="D5806" s="91" t="s">
        <v>17938</v>
      </c>
      <c r="E5806" s="91" t="s">
        <v>17938</v>
      </c>
      <c r="F5806" s="91" t="s">
        <v>17938</v>
      </c>
      <c r="G5806" s="91" t="s">
        <v>17938</v>
      </c>
      <c r="H5806" s="91" t="n">
        <v>26250</v>
      </c>
      <c r="I5806" s="91"/>
      <c r="J5806" s="91"/>
      <c r="K5806" s="91"/>
      <c r="L5806" s="91"/>
      <c r="M5806" s="91"/>
      <c r="N5806" s="91"/>
      <c r="O5806" s="282" t="s">
        <v>17938</v>
      </c>
      <c r="P5806" s="91" t="n">
        <v>1</v>
      </c>
      <c r="Q5806" s="15" t="s">
        <v>45</v>
      </c>
    </row>
    <row r="5807" customFormat="false" ht="95.5" hidden="false" customHeight="false" outlineLevel="0" collapsed="false">
      <c r="A5807" s="429" t="s">
        <v>2683</v>
      </c>
      <c r="B5807" s="91" t="s">
        <v>154</v>
      </c>
      <c r="C5807" s="91" t="s">
        <v>17939</v>
      </c>
      <c r="D5807" s="91" t="s">
        <v>68</v>
      </c>
      <c r="E5807" s="91" t="s">
        <v>17940</v>
      </c>
      <c r="F5807" s="91" t="s">
        <v>4415</v>
      </c>
      <c r="G5807" s="91"/>
      <c r="H5807" s="91"/>
      <c r="I5807" s="91"/>
      <c r="J5807" s="91"/>
      <c r="K5807" s="91"/>
      <c r="L5807" s="91"/>
      <c r="M5807" s="91"/>
      <c r="N5807" s="91"/>
      <c r="O5807" s="412" t="s">
        <v>17738</v>
      </c>
      <c r="P5807" s="91" t="n">
        <v>1</v>
      </c>
      <c r="Q5807" s="15" t="s">
        <v>45</v>
      </c>
    </row>
    <row r="5808" customFormat="false" ht="17.35" hidden="false" customHeight="false" outlineLevel="0" collapsed="false">
      <c r="A5808" s="429" t="s">
        <v>2870</v>
      </c>
      <c r="B5808" s="91" t="s">
        <v>404</v>
      </c>
      <c r="C5808" s="91" t="s">
        <v>17941</v>
      </c>
      <c r="D5808" s="91" t="s">
        <v>17942</v>
      </c>
      <c r="E5808" s="91" t="s">
        <v>17943</v>
      </c>
      <c r="F5808" s="91" t="s">
        <v>102</v>
      </c>
      <c r="G5808" s="91"/>
      <c r="H5808" s="91" t="s">
        <v>17944</v>
      </c>
      <c r="I5808" s="91"/>
      <c r="J5808" s="91"/>
      <c r="K5808" s="91"/>
      <c r="L5808" s="91"/>
      <c r="M5808" s="91"/>
      <c r="N5808" s="91"/>
      <c r="O5808" s="270" t="s">
        <v>17945</v>
      </c>
      <c r="P5808" s="91" t="n">
        <v>1</v>
      </c>
      <c r="Q5808" s="15" t="s">
        <v>45</v>
      </c>
    </row>
    <row r="5809" customFormat="false" ht="79.85" hidden="false" customHeight="false" outlineLevel="0" collapsed="false">
      <c r="A5809" s="3" t="s">
        <v>17111</v>
      </c>
      <c r="B5809" s="6" t="s">
        <v>17112</v>
      </c>
      <c r="C5809" s="4" t="s">
        <v>17113</v>
      </c>
      <c r="D5809" s="6" t="s">
        <v>17114</v>
      </c>
      <c r="E5809" s="103" t="s">
        <v>17115</v>
      </c>
      <c r="F5809" s="102" t="s">
        <v>10096</v>
      </c>
      <c r="G5809" s="103" t="s">
        <v>38</v>
      </c>
      <c r="H5809" s="103" t="s">
        <v>17116</v>
      </c>
      <c r="I5809" s="103" t="s">
        <v>40</v>
      </c>
      <c r="J5809" s="103"/>
      <c r="K5809" s="103" t="s">
        <v>17648</v>
      </c>
      <c r="L5809" s="103"/>
      <c r="M5809" s="103" t="s">
        <v>41</v>
      </c>
      <c r="N5809" s="103" t="s">
        <v>42</v>
      </c>
      <c r="O5809" s="103" t="s">
        <v>17117</v>
      </c>
      <c r="P5809" s="91"/>
      <c r="Q5809" s="15" t="s">
        <v>45</v>
      </c>
    </row>
    <row r="5810" customFormat="false" ht="15" hidden="false" customHeight="false" outlineLevel="0" collapsed="false">
      <c r="A5810" s="60" t="n">
        <v>43502</v>
      </c>
      <c r="B5810" s="374" t="s">
        <v>311</v>
      </c>
      <c r="C5810" s="62"/>
      <c r="D5810" s="62" t="s">
        <v>311</v>
      </c>
      <c r="E5810" s="63"/>
      <c r="F5810" s="911" t="n">
        <f aca="false">G5810+H5810+K5810</f>
        <v>75873.19</v>
      </c>
      <c r="G5810" s="912" t="n">
        <f aca="false">SUM(G5811:G5836)</f>
        <v>22750</v>
      </c>
      <c r="H5810" s="913" t="n">
        <f aca="false">SUM(H5811:H5836)</f>
        <v>51423.19</v>
      </c>
      <c r="I5810" s="912" t="n">
        <f aca="false">SUM(I5811:I5836)</f>
        <v>0</v>
      </c>
      <c r="J5810" s="912"/>
      <c r="K5810" s="912" t="n">
        <f aca="false">SUM(K5811:K5836)</f>
        <v>1700</v>
      </c>
      <c r="L5810" s="912"/>
      <c r="M5810" s="281"/>
      <c r="N5810" s="281"/>
      <c r="O5810" s="594"/>
      <c r="P5810" s="91" t="n">
        <v>1</v>
      </c>
      <c r="Q5810" s="15" t="s">
        <v>45</v>
      </c>
    </row>
    <row r="5811" customFormat="false" ht="95.5" hidden="false" customHeight="false" outlineLevel="0" collapsed="false">
      <c r="A5811" s="133" t="s">
        <v>1810</v>
      </c>
      <c r="B5811" s="95" t="s">
        <v>457</v>
      </c>
      <c r="C5811" s="250" t="s">
        <v>17946</v>
      </c>
      <c r="D5811" s="95" t="s">
        <v>17942</v>
      </c>
      <c r="E5811" s="95" t="s">
        <v>17947</v>
      </c>
      <c r="F5811" s="95" t="s">
        <v>17948</v>
      </c>
      <c r="G5811" s="95" t="s">
        <v>7047</v>
      </c>
      <c r="H5811" s="95"/>
      <c r="I5811" s="95"/>
      <c r="J5811" s="95"/>
      <c r="K5811" s="95"/>
      <c r="L5811" s="95"/>
      <c r="M5811" s="95" t="s">
        <v>17949</v>
      </c>
      <c r="N5811" s="841" t="n">
        <v>43511</v>
      </c>
      <c r="O5811" s="961" t="s">
        <v>1100</v>
      </c>
      <c r="P5811" s="91" t="n">
        <v>1</v>
      </c>
      <c r="Q5811" s="15" t="s">
        <v>45</v>
      </c>
    </row>
    <row r="5812" customFormat="false" ht="52.2" hidden="false" customHeight="false" outlineLevel="0" collapsed="false">
      <c r="A5812" s="29" t="s">
        <v>17950</v>
      </c>
      <c r="B5812" s="29" t="s">
        <v>17950</v>
      </c>
      <c r="C5812" s="29" t="s">
        <v>17950</v>
      </c>
      <c r="D5812" s="29" t="s">
        <v>17950</v>
      </c>
      <c r="E5812" s="29" t="s">
        <v>17950</v>
      </c>
      <c r="F5812" s="29" t="s">
        <v>17950</v>
      </c>
      <c r="G5812" s="91"/>
      <c r="H5812" s="24" t="n">
        <v>6790.85</v>
      </c>
      <c r="I5812" s="91"/>
      <c r="J5812" s="91"/>
      <c r="K5812" s="91"/>
      <c r="L5812" s="91"/>
      <c r="M5812" s="91"/>
      <c r="N5812" s="91"/>
      <c r="O5812" s="389" t="s">
        <v>17950</v>
      </c>
      <c r="P5812" s="91" t="n">
        <v>1</v>
      </c>
      <c r="Q5812" s="15" t="s">
        <v>45</v>
      </c>
    </row>
    <row r="5813" customFormat="false" ht="108.95" hidden="false" customHeight="false" outlineLevel="0" collapsed="false">
      <c r="A5813" s="429" t="s">
        <v>1814</v>
      </c>
      <c r="B5813" s="91" t="s">
        <v>141</v>
      </c>
      <c r="C5813" s="91" t="s">
        <v>17951</v>
      </c>
      <c r="D5813" s="91" t="s">
        <v>17942</v>
      </c>
      <c r="E5813" s="91" t="s">
        <v>17952</v>
      </c>
      <c r="F5813" s="91" t="s">
        <v>3584</v>
      </c>
      <c r="G5813" s="91" t="n">
        <v>6000</v>
      </c>
      <c r="H5813" s="91"/>
      <c r="I5813" s="91"/>
      <c r="J5813" s="91"/>
      <c r="K5813" s="91"/>
      <c r="L5813" s="100"/>
      <c r="M5813" s="24" t="s">
        <v>17953</v>
      </c>
      <c r="N5813" s="99" t="n">
        <v>43507</v>
      </c>
      <c r="O5813" s="207" t="s">
        <v>1100</v>
      </c>
      <c r="P5813" s="91" t="n">
        <v>1</v>
      </c>
      <c r="Q5813" s="15" t="s">
        <v>45</v>
      </c>
    </row>
    <row r="5814" customFormat="false" ht="41.75" hidden="false" customHeight="false" outlineLevel="0" collapsed="false">
      <c r="A5814" s="429" t="s">
        <v>1819</v>
      </c>
      <c r="B5814" s="91" t="s">
        <v>154</v>
      </c>
      <c r="C5814" s="451" t="s">
        <v>17954</v>
      </c>
      <c r="D5814" s="91" t="s">
        <v>17955</v>
      </c>
      <c r="E5814" s="91" t="s">
        <v>17956</v>
      </c>
      <c r="F5814" s="91" t="s">
        <v>17957</v>
      </c>
      <c r="G5814" s="91"/>
      <c r="H5814" s="91"/>
      <c r="I5814" s="91"/>
      <c r="J5814" s="91"/>
      <c r="K5814" s="91"/>
      <c r="L5814" s="91"/>
      <c r="M5814" s="91"/>
      <c r="N5814" s="91"/>
      <c r="O5814" s="962" t="s">
        <v>17958</v>
      </c>
      <c r="P5814" s="451" t="s">
        <v>17917</v>
      </c>
      <c r="Q5814" s="15" t="s">
        <v>45</v>
      </c>
    </row>
    <row r="5815" customFormat="false" ht="44.75" hidden="false" customHeight="false" outlineLevel="0" collapsed="false">
      <c r="A5815" s="429" t="s">
        <v>1673</v>
      </c>
      <c r="B5815" s="91" t="s">
        <v>5214</v>
      </c>
      <c r="C5815" s="91" t="s">
        <v>17959</v>
      </c>
      <c r="D5815" s="91" t="s">
        <v>17955</v>
      </c>
      <c r="E5815" s="91" t="s">
        <v>17960</v>
      </c>
      <c r="F5815" s="91" t="s">
        <v>17961</v>
      </c>
      <c r="G5815" s="91"/>
      <c r="H5815" s="91"/>
      <c r="I5815" s="91"/>
      <c r="J5815" s="91"/>
      <c r="K5815" s="91"/>
      <c r="L5815" s="91"/>
      <c r="M5815" s="91"/>
      <c r="N5815" s="91"/>
      <c r="O5815" s="830" t="s">
        <v>17962</v>
      </c>
      <c r="P5815" s="91" t="n">
        <v>1</v>
      </c>
      <c r="Q5815" s="15" t="s">
        <v>45</v>
      </c>
    </row>
    <row r="5816" customFormat="false" ht="29.85" hidden="false" customHeight="false" outlineLevel="0" collapsed="false">
      <c r="A5816" s="429" t="s">
        <v>1678</v>
      </c>
      <c r="B5816" s="91" t="s">
        <v>708</v>
      </c>
      <c r="C5816" s="451" t="s">
        <v>17963</v>
      </c>
      <c r="D5816" s="91" t="s">
        <v>17955</v>
      </c>
      <c r="E5816" s="91" t="s">
        <v>17964</v>
      </c>
      <c r="F5816" s="91" t="s">
        <v>1011</v>
      </c>
      <c r="G5816" s="91"/>
      <c r="H5816" s="91"/>
      <c r="I5816" s="91"/>
      <c r="J5816" s="91"/>
      <c r="K5816" s="91"/>
      <c r="L5816" s="91"/>
      <c r="M5816" s="91"/>
      <c r="N5816" s="91"/>
      <c r="O5816" s="963" t="s">
        <v>17965</v>
      </c>
      <c r="P5816" s="451" t="s">
        <v>17917</v>
      </c>
      <c r="Q5816" s="15" t="s">
        <v>45</v>
      </c>
    </row>
    <row r="5817" customFormat="false" ht="55.2" hidden="false" customHeight="false" outlineLevel="0" collapsed="false">
      <c r="A5817" s="429" t="s">
        <v>1732</v>
      </c>
      <c r="B5817" s="91" t="s">
        <v>2598</v>
      </c>
      <c r="C5817" s="451" t="s">
        <v>17966</v>
      </c>
      <c r="D5817" s="91" t="s">
        <v>17942</v>
      </c>
      <c r="E5817" s="91" t="s">
        <v>17967</v>
      </c>
      <c r="F5817" s="91" t="s">
        <v>17968</v>
      </c>
      <c r="G5817" s="91" t="s">
        <v>92</v>
      </c>
      <c r="H5817" s="91"/>
      <c r="I5817" s="91"/>
      <c r="J5817" s="91"/>
      <c r="K5817" s="91"/>
      <c r="L5817" s="91"/>
      <c r="M5817" s="91"/>
      <c r="N5817" s="91"/>
      <c r="O5817" s="962" t="s">
        <v>17969</v>
      </c>
      <c r="P5817" s="451" t="s">
        <v>17917</v>
      </c>
      <c r="Q5817" s="15" t="s">
        <v>45</v>
      </c>
    </row>
    <row r="5818" customFormat="false" ht="68.65" hidden="false" customHeight="false" outlineLevel="0" collapsed="false">
      <c r="A5818" s="429" t="s">
        <v>1833</v>
      </c>
      <c r="B5818" s="108" t="n">
        <v>0.622916666666667</v>
      </c>
      <c r="C5818" s="91" t="s">
        <v>17970</v>
      </c>
      <c r="D5818" s="91" t="s">
        <v>110</v>
      </c>
      <c r="E5818" s="91" t="s">
        <v>17971</v>
      </c>
      <c r="F5818" s="91" t="s">
        <v>15251</v>
      </c>
      <c r="G5818" s="91" t="s">
        <v>17972</v>
      </c>
      <c r="H5818" s="91"/>
      <c r="I5818" s="91"/>
      <c r="J5818" s="91"/>
      <c r="K5818" s="91"/>
      <c r="L5818" s="91"/>
      <c r="M5818" s="91"/>
      <c r="N5818" s="91"/>
      <c r="O5818" s="297" t="s">
        <v>17973</v>
      </c>
      <c r="P5818" s="91" t="n">
        <v>1</v>
      </c>
      <c r="Q5818" s="15" t="s">
        <v>45</v>
      </c>
    </row>
    <row r="5819" customFormat="false" ht="14.9" hidden="false" customHeight="false" outlineLevel="0" collapsed="false">
      <c r="A5819" s="429" t="s">
        <v>1839</v>
      </c>
      <c r="B5819" s="91" t="s">
        <v>404</v>
      </c>
      <c r="C5819" s="91" t="s">
        <v>17974</v>
      </c>
      <c r="D5819" s="91" t="s">
        <v>476</v>
      </c>
      <c r="E5819" s="91" t="s">
        <v>17975</v>
      </c>
      <c r="F5819" s="91" t="s">
        <v>17976</v>
      </c>
      <c r="G5819" s="91" t="s">
        <v>259</v>
      </c>
      <c r="H5819" s="91"/>
      <c r="I5819" s="91"/>
      <c r="J5819" s="91"/>
      <c r="K5819" s="91"/>
      <c r="L5819" s="91"/>
      <c r="M5819" s="91"/>
      <c r="N5819" s="91"/>
      <c r="O5819" s="95" t="s">
        <v>17977</v>
      </c>
      <c r="P5819" s="91" t="n">
        <v>1</v>
      </c>
      <c r="Q5819" s="15" t="s">
        <v>45</v>
      </c>
    </row>
    <row r="5820" customFormat="false" ht="28.35" hidden="false" customHeight="false" outlineLevel="0" collapsed="false">
      <c r="A5820" s="429" t="s">
        <v>1746</v>
      </c>
      <c r="B5820" s="108" t="n">
        <v>0.635416666666667</v>
      </c>
      <c r="C5820" s="91" t="s">
        <v>17978</v>
      </c>
      <c r="D5820" s="91" t="s">
        <v>110</v>
      </c>
      <c r="E5820" s="91" t="s">
        <v>17979</v>
      </c>
      <c r="F5820" s="91" t="s">
        <v>17980</v>
      </c>
      <c r="G5820" s="91" t="n">
        <v>1950</v>
      </c>
      <c r="H5820" s="91"/>
      <c r="I5820" s="91"/>
      <c r="J5820" s="91"/>
      <c r="K5820" s="91"/>
      <c r="L5820" s="100"/>
      <c r="M5820" s="24" t="s">
        <v>17981</v>
      </c>
      <c r="N5820" s="91"/>
      <c r="O5820" s="207" t="s">
        <v>17982</v>
      </c>
      <c r="P5820" s="91" t="n">
        <v>1</v>
      </c>
      <c r="Q5820" s="15" t="s">
        <v>45</v>
      </c>
    </row>
    <row r="5821" customFormat="false" ht="102.2" hidden="false" customHeight="false" outlineLevel="0" collapsed="false">
      <c r="A5821" s="429" t="s">
        <v>1696</v>
      </c>
      <c r="B5821" s="91" t="s">
        <v>3252</v>
      </c>
      <c r="C5821" s="451" t="s">
        <v>17983</v>
      </c>
      <c r="D5821" s="91" t="s">
        <v>476</v>
      </c>
      <c r="E5821" s="91" t="s">
        <v>17984</v>
      </c>
      <c r="F5821" s="91"/>
      <c r="G5821" s="91" t="s">
        <v>282</v>
      </c>
      <c r="H5821" s="91"/>
      <c r="I5821" s="91"/>
      <c r="J5821" s="91"/>
      <c r="K5821" s="91"/>
      <c r="L5821" s="91"/>
      <c r="M5821" s="91"/>
      <c r="N5821" s="91"/>
      <c r="O5821" s="964" t="s">
        <v>17985</v>
      </c>
      <c r="P5821" s="451" t="s">
        <v>17917</v>
      </c>
      <c r="Q5821" s="15" t="s">
        <v>45</v>
      </c>
    </row>
    <row r="5822" customFormat="false" ht="102.2" hidden="false" customHeight="false" outlineLevel="0" collapsed="false">
      <c r="A5822" s="429" t="s">
        <v>1758</v>
      </c>
      <c r="B5822" s="91" t="s">
        <v>1016</v>
      </c>
      <c r="C5822" s="451" t="s">
        <v>17986</v>
      </c>
      <c r="D5822" s="91" t="s">
        <v>476</v>
      </c>
      <c r="E5822" s="91" t="s">
        <v>17987</v>
      </c>
      <c r="F5822" s="91" t="s">
        <v>16003</v>
      </c>
      <c r="G5822" s="91" t="s">
        <v>16003</v>
      </c>
      <c r="H5822" s="91"/>
      <c r="I5822" s="91"/>
      <c r="J5822" s="91"/>
      <c r="K5822" s="91"/>
      <c r="L5822" s="91"/>
      <c r="M5822" s="91"/>
      <c r="N5822" s="91"/>
      <c r="O5822" s="965" t="s">
        <v>17988</v>
      </c>
      <c r="P5822" s="451" t="s">
        <v>17917</v>
      </c>
      <c r="Q5822" s="15" t="s">
        <v>45</v>
      </c>
    </row>
    <row r="5823" customFormat="false" ht="14.9" hidden="false" customHeight="false" outlineLevel="0" collapsed="false">
      <c r="A5823" s="429" t="s">
        <v>1761</v>
      </c>
      <c r="B5823" s="91"/>
      <c r="C5823" s="91" t="s">
        <v>17989</v>
      </c>
      <c r="D5823" s="91" t="s">
        <v>476</v>
      </c>
      <c r="E5823" s="91" t="s">
        <v>17990</v>
      </c>
      <c r="G5823" s="91" t="s">
        <v>5529</v>
      </c>
      <c r="H5823" s="91"/>
      <c r="I5823" s="91"/>
      <c r="J5823" s="91"/>
      <c r="K5823" s="91"/>
      <c r="L5823" s="91"/>
      <c r="M5823" s="91"/>
      <c r="N5823" s="91"/>
      <c r="O5823" s="451" t="s">
        <v>17991</v>
      </c>
      <c r="P5823" s="91" t="n">
        <v>1</v>
      </c>
      <c r="Q5823" s="15" t="s">
        <v>45</v>
      </c>
    </row>
    <row r="5824" customFormat="false" ht="14.9" hidden="false" customHeight="false" outlineLevel="0" collapsed="false">
      <c r="A5824" s="91" t="s">
        <v>17992</v>
      </c>
      <c r="B5824" s="91" t="s">
        <v>17992</v>
      </c>
      <c r="C5824" s="91" t="s">
        <v>17992</v>
      </c>
      <c r="D5824" s="91" t="s">
        <v>17992</v>
      </c>
      <c r="E5824" s="91" t="s">
        <v>17992</v>
      </c>
      <c r="F5824" s="91" t="s">
        <v>17992</v>
      </c>
      <c r="G5824" s="91"/>
      <c r="H5824" s="91" t="n">
        <v>27571.67</v>
      </c>
      <c r="I5824" s="91"/>
      <c r="J5824" s="91"/>
      <c r="K5824" s="91"/>
      <c r="L5824" s="91"/>
      <c r="M5824" s="91"/>
      <c r="N5824" s="91"/>
      <c r="O5824" s="282" t="s">
        <v>17992</v>
      </c>
      <c r="P5824" s="91" t="n">
        <v>1</v>
      </c>
      <c r="Q5824" s="15" t="s">
        <v>45</v>
      </c>
    </row>
    <row r="5825" customFormat="false" ht="14.9" hidden="false" customHeight="false" outlineLevel="0" collapsed="false">
      <c r="A5825" s="91" t="s">
        <v>17993</v>
      </c>
      <c r="B5825" s="91" t="s">
        <v>17993</v>
      </c>
      <c r="C5825" s="91" t="s">
        <v>17993</v>
      </c>
      <c r="D5825" s="91" t="s">
        <v>17993</v>
      </c>
      <c r="E5825" s="91" t="s">
        <v>17993</v>
      </c>
      <c r="F5825" s="91" t="s">
        <v>17993</v>
      </c>
      <c r="G5825" s="91"/>
      <c r="H5825" s="91" t="n">
        <v>17060.67</v>
      </c>
      <c r="I5825" s="91"/>
      <c r="J5825" s="91"/>
      <c r="K5825" s="91"/>
      <c r="L5825" s="91"/>
      <c r="M5825" s="91"/>
      <c r="N5825" s="91"/>
      <c r="O5825" s="282" t="s">
        <v>17993</v>
      </c>
      <c r="P5825" s="91" t="n">
        <v>1</v>
      </c>
      <c r="Q5825" s="15" t="s">
        <v>45</v>
      </c>
    </row>
    <row r="5826" customFormat="false" ht="122.35" hidden="false" customHeight="false" outlineLevel="0" collapsed="false">
      <c r="A5826" s="429" t="s">
        <v>1765</v>
      </c>
      <c r="B5826" s="91" t="s">
        <v>294</v>
      </c>
      <c r="C5826" s="91" t="s">
        <v>17994</v>
      </c>
      <c r="D5826" s="91" t="s">
        <v>17942</v>
      </c>
      <c r="E5826" s="91" t="s">
        <v>17995</v>
      </c>
      <c r="F5826" s="91" t="s">
        <v>17996</v>
      </c>
      <c r="G5826" s="91" t="n">
        <v>1000</v>
      </c>
      <c r="H5826" s="91"/>
      <c r="I5826" s="91"/>
      <c r="J5826" s="91"/>
      <c r="K5826" s="91"/>
      <c r="L5826" s="91"/>
      <c r="M5826" s="91" t="s">
        <v>17997</v>
      </c>
      <c r="N5826" s="99" t="n">
        <v>43504</v>
      </c>
      <c r="O5826" s="207" t="s">
        <v>17982</v>
      </c>
      <c r="P5826" s="91" t="n">
        <v>1</v>
      </c>
      <c r="Q5826" s="15" t="s">
        <v>45</v>
      </c>
    </row>
    <row r="5827" customFormat="false" ht="44.75" hidden="false" customHeight="false" outlineLevel="0" collapsed="false">
      <c r="A5827" s="429" t="s">
        <v>4300</v>
      </c>
      <c r="B5827" s="91" t="s">
        <v>7457</v>
      </c>
      <c r="C5827" s="451" t="s">
        <v>17998</v>
      </c>
      <c r="D5827" s="91" t="s">
        <v>17942</v>
      </c>
      <c r="E5827" s="91" t="s">
        <v>17999</v>
      </c>
      <c r="F5827" s="91" t="s">
        <v>18000</v>
      </c>
      <c r="G5827" s="91" t="s">
        <v>18001</v>
      </c>
      <c r="H5827" s="91"/>
      <c r="I5827" s="91"/>
      <c r="J5827" s="91"/>
      <c r="K5827" s="91"/>
      <c r="L5827" s="91"/>
      <c r="M5827" s="91"/>
      <c r="N5827" s="91"/>
      <c r="O5827" s="966" t="s">
        <v>18002</v>
      </c>
      <c r="P5827" s="91" t="n">
        <v>1</v>
      </c>
      <c r="Q5827" s="15" t="s">
        <v>45</v>
      </c>
    </row>
    <row r="5828" customFormat="false" ht="41.75" hidden="false" customHeight="false" outlineLevel="0" collapsed="false">
      <c r="A5828" s="429" t="s">
        <v>4304</v>
      </c>
      <c r="B5828" s="91" t="s">
        <v>434</v>
      </c>
      <c r="C5828" s="91" t="s">
        <v>18003</v>
      </c>
      <c r="D5828" s="91" t="s">
        <v>16578</v>
      </c>
      <c r="E5828" s="91" t="s">
        <v>18004</v>
      </c>
      <c r="F5828" s="91"/>
      <c r="G5828" s="91" t="s">
        <v>885</v>
      </c>
      <c r="H5828" s="91"/>
      <c r="I5828" s="91"/>
      <c r="J5828" s="91"/>
      <c r="K5828" s="91"/>
      <c r="L5828" s="91"/>
      <c r="M5828" s="91"/>
      <c r="N5828" s="91"/>
      <c r="O5828" s="966" t="s">
        <v>4921</v>
      </c>
      <c r="P5828" s="91" t="n">
        <v>1</v>
      </c>
      <c r="Q5828" s="15" t="s">
        <v>45</v>
      </c>
    </row>
    <row r="5829" customFormat="false" ht="14.9" hidden="false" customHeight="false" outlineLevel="0" collapsed="false">
      <c r="A5829" s="133" t="s">
        <v>4309</v>
      </c>
      <c r="B5829" s="95" t="s">
        <v>1918</v>
      </c>
      <c r="C5829" s="95" t="s">
        <v>2833</v>
      </c>
      <c r="D5829" s="95" t="s">
        <v>16578</v>
      </c>
      <c r="E5829" s="95" t="s">
        <v>2833</v>
      </c>
      <c r="F5829" s="95" t="s">
        <v>2833</v>
      </c>
      <c r="G5829" s="91"/>
      <c r="H5829" s="91"/>
      <c r="I5829" s="91"/>
      <c r="J5829" s="91"/>
      <c r="K5829" s="91"/>
      <c r="L5829" s="91"/>
      <c r="M5829" s="91"/>
      <c r="N5829" s="91"/>
      <c r="O5829" s="95" t="s">
        <v>2833</v>
      </c>
      <c r="P5829" s="91" t="n">
        <v>1</v>
      </c>
      <c r="Q5829" s="15" t="s">
        <v>45</v>
      </c>
    </row>
    <row r="5830" customFormat="false" ht="162.65" hidden="false" customHeight="false" outlineLevel="0" collapsed="false">
      <c r="A5830" s="953" t="s">
        <v>18005</v>
      </c>
      <c r="B5830" s="91" t="s">
        <v>16138</v>
      </c>
      <c r="C5830" s="91" t="s">
        <v>18006</v>
      </c>
      <c r="D5830" s="91" t="s">
        <v>17942</v>
      </c>
      <c r="E5830" s="91" t="s">
        <v>18007</v>
      </c>
      <c r="F5830" s="91" t="s">
        <v>48</v>
      </c>
      <c r="G5830" s="91"/>
      <c r="H5830" s="91"/>
      <c r="I5830" s="91"/>
      <c r="J5830" s="91"/>
      <c r="K5830" s="91" t="n">
        <v>1700</v>
      </c>
      <c r="L5830" s="91"/>
      <c r="M5830" s="78" t="s">
        <v>18008</v>
      </c>
      <c r="N5830" s="99" t="n">
        <v>43503</v>
      </c>
      <c r="O5830" s="207" t="s">
        <v>18009</v>
      </c>
      <c r="P5830" s="91" t="n">
        <v>1</v>
      </c>
      <c r="Q5830" s="15" t="s">
        <v>45</v>
      </c>
    </row>
    <row r="5831" customFormat="false" ht="55.2" hidden="false" customHeight="false" outlineLevel="0" collapsed="false">
      <c r="A5831" s="429" t="s">
        <v>1914</v>
      </c>
      <c r="B5831" s="91" t="s">
        <v>512</v>
      </c>
      <c r="C5831" s="91" t="s">
        <v>18010</v>
      </c>
      <c r="D5831" s="91" t="s">
        <v>476</v>
      </c>
      <c r="E5831" s="91" t="s">
        <v>18011</v>
      </c>
      <c r="F5831" s="91" t="s">
        <v>5848</v>
      </c>
      <c r="G5831" s="91" t="n">
        <v>3000</v>
      </c>
      <c r="H5831" s="91"/>
      <c r="I5831" s="91"/>
      <c r="J5831" s="91"/>
      <c r="K5831" s="91"/>
      <c r="L5831" s="91"/>
      <c r="M5831" s="19" t="s">
        <v>18012</v>
      </c>
      <c r="N5831" s="99" t="n">
        <v>43503</v>
      </c>
      <c r="O5831" s="207" t="s">
        <v>1100</v>
      </c>
      <c r="P5831" s="91" t="n">
        <v>1</v>
      </c>
      <c r="Q5831" s="15" t="s">
        <v>45</v>
      </c>
    </row>
    <row r="5832" customFormat="false" ht="14.9" hidden="false" customHeight="false" outlineLevel="0" collapsed="false">
      <c r="A5832" s="429" t="s">
        <v>1917</v>
      </c>
      <c r="B5832" s="99" t="n">
        <v>43604</v>
      </c>
      <c r="C5832" s="91" t="s">
        <v>18013</v>
      </c>
      <c r="D5832" s="91" t="s">
        <v>476</v>
      </c>
      <c r="E5832" s="91" t="s">
        <v>18014</v>
      </c>
      <c r="F5832" s="91"/>
      <c r="G5832" s="91" t="s">
        <v>16003</v>
      </c>
      <c r="H5832" s="91"/>
      <c r="I5832" s="91"/>
      <c r="J5832" s="91"/>
      <c r="K5832" s="91"/>
      <c r="L5832" s="91"/>
      <c r="M5832" s="91"/>
      <c r="N5832" s="91"/>
      <c r="O5832" s="95" t="s">
        <v>18015</v>
      </c>
      <c r="P5832" s="91" t="n">
        <v>1</v>
      </c>
      <c r="Q5832" s="15" t="s">
        <v>45</v>
      </c>
    </row>
    <row r="5833" customFormat="false" ht="41.75" hidden="false" customHeight="false" outlineLevel="0" collapsed="false">
      <c r="A5833" s="429" t="s">
        <v>3008</v>
      </c>
      <c r="B5833" s="91" t="s">
        <v>713</v>
      </c>
      <c r="C5833" s="91" t="s">
        <v>18016</v>
      </c>
      <c r="D5833" s="91" t="s">
        <v>17942</v>
      </c>
      <c r="E5833" s="91" t="s">
        <v>18017</v>
      </c>
      <c r="F5833" s="91" t="s">
        <v>18018</v>
      </c>
      <c r="G5833" s="91" t="n">
        <v>4700</v>
      </c>
      <c r="H5833" s="91"/>
      <c r="I5833" s="91"/>
      <c r="J5833" s="91"/>
      <c r="K5833" s="91"/>
      <c r="L5833" s="91"/>
      <c r="M5833" s="91" t="s">
        <v>18019</v>
      </c>
      <c r="N5833" s="99" t="n">
        <v>43503</v>
      </c>
      <c r="O5833" s="207" t="s">
        <v>1100</v>
      </c>
      <c r="P5833" s="91" t="n">
        <v>1</v>
      </c>
      <c r="Q5833" s="15" t="s">
        <v>45</v>
      </c>
    </row>
    <row r="5834" customFormat="false" ht="109.7" hidden="false" customHeight="false" outlineLevel="0" collapsed="false">
      <c r="A5834" s="429" t="s">
        <v>3012</v>
      </c>
      <c r="B5834" s="91" t="s">
        <v>561</v>
      </c>
      <c r="C5834" s="91" t="s">
        <v>18020</v>
      </c>
      <c r="D5834" s="91" t="s">
        <v>17942</v>
      </c>
      <c r="E5834" s="91" t="s">
        <v>18021</v>
      </c>
      <c r="F5834" s="91" t="s">
        <v>48</v>
      </c>
      <c r="G5834" s="91" t="n">
        <v>6100</v>
      </c>
      <c r="H5834" s="91"/>
      <c r="I5834" s="91"/>
      <c r="J5834" s="91"/>
      <c r="K5834" s="91"/>
      <c r="L5834" s="91"/>
      <c r="M5834" s="91" t="s">
        <v>18022</v>
      </c>
      <c r="N5834" s="99" t="n">
        <v>43503</v>
      </c>
      <c r="O5834" s="207" t="s">
        <v>18023</v>
      </c>
      <c r="P5834" s="91" t="n">
        <v>1</v>
      </c>
      <c r="Q5834" s="15" t="s">
        <v>45</v>
      </c>
    </row>
    <row r="5835" customFormat="false" ht="44.75" hidden="false" customHeight="false" outlineLevel="0" collapsed="false">
      <c r="A5835" s="133" t="s">
        <v>1798</v>
      </c>
      <c r="B5835" s="95" t="s">
        <v>345</v>
      </c>
      <c r="C5835" s="95" t="s">
        <v>18024</v>
      </c>
      <c r="D5835" s="95" t="s">
        <v>17942</v>
      </c>
      <c r="E5835" s="95" t="s">
        <v>18025</v>
      </c>
      <c r="F5835" s="95" t="s">
        <v>48</v>
      </c>
      <c r="G5835" s="95" t="s">
        <v>92</v>
      </c>
      <c r="H5835" s="95"/>
      <c r="I5835" s="95"/>
      <c r="J5835" s="95"/>
      <c r="K5835" s="95"/>
      <c r="L5835" s="95"/>
      <c r="M5835" s="95" t="s">
        <v>18026</v>
      </c>
      <c r="N5835" s="841" t="n">
        <v>43509</v>
      </c>
      <c r="O5835" s="479" t="s">
        <v>18027</v>
      </c>
      <c r="P5835" s="91" t="n">
        <v>1</v>
      </c>
      <c r="Q5835" s="15" t="s">
        <v>45</v>
      </c>
    </row>
    <row r="5836" customFormat="false" ht="28.35" hidden="false" customHeight="false" outlineLevel="0" collapsed="false">
      <c r="A5836" s="429" t="s">
        <v>1801</v>
      </c>
      <c r="B5836" s="91" t="s">
        <v>18028</v>
      </c>
      <c r="C5836" s="91" t="s">
        <v>18029</v>
      </c>
      <c r="D5836" s="91" t="s">
        <v>17942</v>
      </c>
      <c r="E5836" s="91" t="s">
        <v>18030</v>
      </c>
      <c r="F5836" s="91" t="s">
        <v>18031</v>
      </c>
      <c r="G5836" s="91"/>
      <c r="H5836" s="91"/>
      <c r="I5836" s="91"/>
      <c r="J5836" s="91"/>
      <c r="K5836" s="91"/>
      <c r="L5836" s="91"/>
      <c r="M5836" s="91"/>
      <c r="N5836" s="91"/>
      <c r="O5836" s="964" t="s">
        <v>18032</v>
      </c>
      <c r="P5836" s="91" t="n">
        <v>1</v>
      </c>
      <c r="Q5836" s="15" t="s">
        <v>45</v>
      </c>
    </row>
    <row r="5837" customFormat="false" ht="79.85" hidden="false" customHeight="false" outlineLevel="0" collapsed="false">
      <c r="A5837" s="3" t="s">
        <v>17111</v>
      </c>
      <c r="B5837" s="6" t="s">
        <v>17112</v>
      </c>
      <c r="C5837" s="4" t="s">
        <v>17113</v>
      </c>
      <c r="D5837" s="6" t="s">
        <v>17114</v>
      </c>
      <c r="E5837" s="103" t="s">
        <v>17115</v>
      </c>
      <c r="F5837" s="102" t="s">
        <v>10096</v>
      </c>
      <c r="G5837" s="103" t="s">
        <v>38</v>
      </c>
      <c r="H5837" s="103" t="s">
        <v>17116</v>
      </c>
      <c r="I5837" s="103" t="s">
        <v>40</v>
      </c>
      <c r="J5837" s="103"/>
      <c r="K5837" s="103" t="s">
        <v>17648</v>
      </c>
      <c r="L5837" s="103"/>
      <c r="M5837" s="103" t="s">
        <v>41</v>
      </c>
      <c r="N5837" s="103" t="s">
        <v>42</v>
      </c>
      <c r="O5837" s="103" t="s">
        <v>17117</v>
      </c>
      <c r="P5837" s="91"/>
      <c r="Q5837" s="15" t="s">
        <v>45</v>
      </c>
    </row>
    <row r="5838" customFormat="false" ht="15" hidden="false" customHeight="false" outlineLevel="0" collapsed="false">
      <c r="A5838" s="60" t="n">
        <v>43503</v>
      </c>
      <c r="B5838" s="374" t="s">
        <v>349</v>
      </c>
      <c r="C5838" s="62"/>
      <c r="D5838" s="62" t="s">
        <v>311</v>
      </c>
      <c r="E5838" s="63"/>
      <c r="F5838" s="911" t="n">
        <f aca="false">G5838+H5838+K5838</f>
        <v>40500</v>
      </c>
      <c r="G5838" s="912" t="n">
        <f aca="false">SUM(G5839:G5864)</f>
        <v>28700</v>
      </c>
      <c r="H5838" s="913" t="n">
        <f aca="false">SUM(H5839:H5864)</f>
        <v>7800</v>
      </c>
      <c r="I5838" s="912" t="n">
        <f aca="false">SUM(I5839:I5864)</f>
        <v>0</v>
      </c>
      <c r="J5838" s="912"/>
      <c r="K5838" s="912" t="n">
        <f aca="false">SUM(K5839:K5864)</f>
        <v>4000</v>
      </c>
      <c r="L5838" s="912"/>
      <c r="M5838" s="281"/>
      <c r="N5838" s="281"/>
      <c r="O5838" s="594"/>
      <c r="P5838" s="91" t="n">
        <v>1</v>
      </c>
      <c r="Q5838" s="15" t="s">
        <v>45</v>
      </c>
    </row>
    <row r="5839" customFormat="false" ht="44" hidden="false" customHeight="false" outlineLevel="0" collapsed="false">
      <c r="A5839" s="429" t="s">
        <v>1810</v>
      </c>
      <c r="B5839" s="91" t="s">
        <v>630</v>
      </c>
      <c r="C5839" s="451" t="s">
        <v>18033</v>
      </c>
      <c r="D5839" s="91" t="s">
        <v>17942</v>
      </c>
      <c r="E5839" s="91" t="s">
        <v>18034</v>
      </c>
      <c r="F5839" s="91" t="s">
        <v>18034</v>
      </c>
      <c r="G5839" s="91"/>
      <c r="H5839" s="91"/>
      <c r="I5839" s="91"/>
      <c r="J5839" s="91"/>
      <c r="K5839" s="91"/>
      <c r="L5839" s="91"/>
      <c r="M5839" s="91"/>
      <c r="N5839" s="91"/>
      <c r="O5839" s="441" t="s">
        <v>18035</v>
      </c>
      <c r="P5839" s="91" t="n">
        <v>1</v>
      </c>
      <c r="Q5839" s="15" t="s">
        <v>45</v>
      </c>
    </row>
    <row r="5840" customFormat="false" ht="243.25" hidden="false" customHeight="false" outlineLevel="0" collapsed="false">
      <c r="A5840" s="429" t="s">
        <v>1814</v>
      </c>
      <c r="B5840" s="91" t="s">
        <v>15804</v>
      </c>
      <c r="C5840" s="451" t="s">
        <v>18036</v>
      </c>
      <c r="D5840" s="91" t="s">
        <v>17942</v>
      </c>
      <c r="E5840" s="91" t="s">
        <v>18037</v>
      </c>
      <c r="F5840" s="91" t="s">
        <v>18037</v>
      </c>
      <c r="G5840" s="91"/>
      <c r="H5840" s="91"/>
      <c r="I5840" s="91"/>
      <c r="J5840" s="91"/>
      <c r="K5840" s="91"/>
      <c r="L5840" s="91"/>
      <c r="M5840" s="91"/>
      <c r="N5840" s="91"/>
      <c r="O5840" s="964" t="s">
        <v>18038</v>
      </c>
      <c r="P5840" s="91" t="n">
        <v>1</v>
      </c>
      <c r="Q5840" s="15" t="s">
        <v>45</v>
      </c>
    </row>
    <row r="5841" customFormat="false" ht="122.35" hidden="false" customHeight="false" outlineLevel="0" collapsed="false">
      <c r="A5841" s="429" t="s">
        <v>1819</v>
      </c>
      <c r="B5841" s="91" t="s">
        <v>51</v>
      </c>
      <c r="C5841" s="91" t="s">
        <v>18039</v>
      </c>
      <c r="D5841" s="91" t="s">
        <v>17942</v>
      </c>
      <c r="E5841" s="91" t="s">
        <v>18040</v>
      </c>
      <c r="F5841" s="91" t="s">
        <v>5574</v>
      </c>
      <c r="G5841" s="91" t="n">
        <v>3200</v>
      </c>
      <c r="H5841" s="91"/>
      <c r="I5841" s="91"/>
      <c r="J5841" s="91"/>
      <c r="K5841" s="91"/>
      <c r="L5841" s="91"/>
      <c r="M5841" s="91" t="s">
        <v>18041</v>
      </c>
      <c r="N5841" s="99" t="n">
        <v>43503</v>
      </c>
      <c r="O5841" s="207" t="s">
        <v>1100</v>
      </c>
      <c r="P5841" s="91" t="n">
        <v>1</v>
      </c>
      <c r="Q5841" s="15" t="s">
        <v>45</v>
      </c>
    </row>
    <row r="5842" customFormat="false" ht="111.15" hidden="false" customHeight="false" outlineLevel="0" collapsed="false">
      <c r="A5842" s="429" t="s">
        <v>1673</v>
      </c>
      <c r="B5842" s="108" t="n">
        <v>0.428472222222222</v>
      </c>
      <c r="C5842" s="91" t="s">
        <v>18042</v>
      </c>
      <c r="D5842" s="91" t="s">
        <v>2625</v>
      </c>
      <c r="E5842" s="91" t="s">
        <v>18043</v>
      </c>
      <c r="F5842" s="91" t="s">
        <v>18044</v>
      </c>
      <c r="G5842" s="91" t="s">
        <v>268</v>
      </c>
      <c r="H5842" s="91"/>
      <c r="I5842" s="91"/>
      <c r="J5842" s="91"/>
      <c r="K5842" s="91"/>
      <c r="L5842" s="91"/>
      <c r="M5842" s="91"/>
      <c r="N5842" s="91"/>
      <c r="O5842" s="701" t="s">
        <v>18045</v>
      </c>
      <c r="P5842" s="91" t="n">
        <v>1</v>
      </c>
      <c r="Q5842" s="15" t="s">
        <v>45</v>
      </c>
    </row>
    <row r="5843" customFormat="false" ht="14.9" hidden="false" customHeight="false" outlineLevel="0" collapsed="false">
      <c r="A5843" s="429" t="s">
        <v>1678</v>
      </c>
      <c r="B5843" s="91" t="s">
        <v>1483</v>
      </c>
      <c r="C5843" s="440" t="s">
        <v>18046</v>
      </c>
      <c r="D5843" s="91" t="s">
        <v>476</v>
      </c>
      <c r="E5843" s="91" t="s">
        <v>18047</v>
      </c>
      <c r="F5843" s="91"/>
      <c r="G5843" s="91" t="s">
        <v>734</v>
      </c>
      <c r="H5843" s="91"/>
      <c r="I5843" s="91"/>
      <c r="J5843" s="91"/>
      <c r="K5843" s="91"/>
      <c r="L5843" s="91"/>
      <c r="M5843" s="91"/>
      <c r="N5843" s="91"/>
      <c r="O5843" s="95" t="s">
        <v>18048</v>
      </c>
      <c r="P5843" s="91" t="n">
        <v>1</v>
      </c>
      <c r="Q5843" s="15" t="s">
        <v>45</v>
      </c>
    </row>
    <row r="5844" customFormat="false" ht="14.9" hidden="false" customHeight="false" outlineLevel="0" collapsed="false">
      <c r="A5844" s="429" t="s">
        <v>1732</v>
      </c>
      <c r="B5844" s="91" t="s">
        <v>4955</v>
      </c>
      <c r="C5844" s="91" t="s">
        <v>18049</v>
      </c>
      <c r="D5844" s="91" t="s">
        <v>476</v>
      </c>
      <c r="E5844" s="91" t="s">
        <v>18050</v>
      </c>
      <c r="F5844" s="91"/>
      <c r="G5844" s="91"/>
      <c r="H5844" s="91"/>
      <c r="I5844" s="91"/>
      <c r="J5844" s="91"/>
      <c r="K5844" s="91"/>
      <c r="L5844" s="91"/>
      <c r="M5844" s="91"/>
      <c r="N5844" s="91"/>
      <c r="O5844" s="95" t="s">
        <v>377</v>
      </c>
      <c r="P5844" s="91" t="n">
        <v>1</v>
      </c>
      <c r="Q5844" s="15" t="s">
        <v>45</v>
      </c>
    </row>
    <row r="5845" customFormat="false" ht="149.25" hidden="false" customHeight="false" outlineLevel="0" collapsed="false">
      <c r="A5845" s="429" t="s">
        <v>1833</v>
      </c>
      <c r="B5845" s="91" t="s">
        <v>113</v>
      </c>
      <c r="C5845" s="91" t="s">
        <v>18051</v>
      </c>
      <c r="D5845" s="91" t="s">
        <v>17942</v>
      </c>
      <c r="E5845" s="91" t="s">
        <v>18052</v>
      </c>
      <c r="F5845" s="91" t="s">
        <v>48</v>
      </c>
      <c r="G5845" s="91" t="s">
        <v>933</v>
      </c>
      <c r="H5845" s="91"/>
      <c r="I5845" s="91"/>
      <c r="J5845" s="91"/>
      <c r="K5845" s="91"/>
      <c r="L5845" s="91"/>
      <c r="M5845" s="91"/>
      <c r="N5845" s="91"/>
      <c r="O5845" s="807" t="s">
        <v>18053</v>
      </c>
      <c r="P5845" s="91" t="n">
        <v>1</v>
      </c>
      <c r="Q5845" s="15" t="s">
        <v>45</v>
      </c>
    </row>
    <row r="5846" customFormat="false" ht="142.5" hidden="false" customHeight="false" outlineLevel="0" collapsed="false">
      <c r="A5846" s="429" t="s">
        <v>1839</v>
      </c>
      <c r="B5846" s="91" t="s">
        <v>12710</v>
      </c>
      <c r="C5846" s="91" t="s">
        <v>18054</v>
      </c>
      <c r="D5846" s="91" t="s">
        <v>17942</v>
      </c>
      <c r="E5846" s="91" t="s">
        <v>18055</v>
      </c>
      <c r="F5846" s="91" t="s">
        <v>3584</v>
      </c>
      <c r="G5846" s="91"/>
      <c r="H5846" s="91"/>
      <c r="I5846" s="91"/>
      <c r="J5846" s="91"/>
      <c r="K5846" s="91"/>
      <c r="L5846" s="91"/>
      <c r="M5846" s="91"/>
      <c r="N5846" s="91"/>
      <c r="O5846" s="964" t="s">
        <v>18056</v>
      </c>
      <c r="P5846" s="91" t="n">
        <v>1</v>
      </c>
      <c r="Q5846" s="15" t="s">
        <v>45</v>
      </c>
    </row>
    <row r="5847" customFormat="false" ht="108.95" hidden="false" customHeight="false" outlineLevel="0" collapsed="false">
      <c r="A5847" s="429" t="s">
        <v>1746</v>
      </c>
      <c r="B5847" s="91" t="s">
        <v>556</v>
      </c>
      <c r="C5847" s="24" t="s">
        <v>18057</v>
      </c>
      <c r="D5847" s="91" t="s">
        <v>2656</v>
      </c>
      <c r="E5847" s="91" t="s">
        <v>18058</v>
      </c>
      <c r="F5847" s="91" t="s">
        <v>48</v>
      </c>
      <c r="G5847" s="91" t="n">
        <v>8000</v>
      </c>
      <c r="H5847" s="91"/>
      <c r="I5847" s="91"/>
      <c r="J5847" s="91"/>
      <c r="K5847" s="91"/>
      <c r="L5847" s="91"/>
      <c r="M5847" s="91" t="s">
        <v>18059</v>
      </c>
      <c r="N5847" s="99" t="n">
        <v>43503</v>
      </c>
      <c r="O5847" s="207" t="s">
        <v>1100</v>
      </c>
      <c r="P5847" s="91" t="n">
        <v>1</v>
      </c>
      <c r="Q5847" s="15" t="s">
        <v>45</v>
      </c>
    </row>
    <row r="5848" customFormat="false" ht="88.05" hidden="false" customHeight="false" outlineLevel="0" collapsed="false">
      <c r="A5848" s="429" t="s">
        <v>1696</v>
      </c>
      <c r="B5848" s="91" t="s">
        <v>556</v>
      </c>
      <c r="C5848" s="451" t="s">
        <v>18060</v>
      </c>
      <c r="D5848" s="91" t="s">
        <v>17942</v>
      </c>
      <c r="E5848" s="91" t="s">
        <v>18061</v>
      </c>
      <c r="F5848" s="91"/>
      <c r="G5848" s="91"/>
      <c r="H5848" s="91"/>
      <c r="I5848" s="91"/>
      <c r="J5848" s="91"/>
      <c r="K5848" s="91"/>
      <c r="L5848" s="91"/>
      <c r="M5848" s="91"/>
      <c r="N5848" s="91"/>
      <c r="O5848" s="830" t="s">
        <v>18062</v>
      </c>
      <c r="P5848" s="91" t="n">
        <v>1</v>
      </c>
      <c r="Q5848" s="15" t="s">
        <v>45</v>
      </c>
    </row>
    <row r="5849" customFormat="false" ht="108.95" hidden="false" customHeight="false" outlineLevel="0" collapsed="false">
      <c r="A5849" s="429" t="s">
        <v>1758</v>
      </c>
      <c r="B5849" s="242" t="n">
        <v>43749</v>
      </c>
      <c r="C5849" s="91" t="s">
        <v>18063</v>
      </c>
      <c r="D5849" s="91" t="s">
        <v>17942</v>
      </c>
      <c r="E5849" s="91" t="s">
        <v>18064</v>
      </c>
      <c r="F5849" s="91" t="s">
        <v>102</v>
      </c>
      <c r="G5849" s="91" t="n">
        <v>4400</v>
      </c>
      <c r="H5849" s="91"/>
      <c r="I5849" s="91"/>
      <c r="J5849" s="91"/>
      <c r="K5849" s="91"/>
      <c r="L5849" s="91"/>
      <c r="M5849" s="91" t="s">
        <v>18065</v>
      </c>
      <c r="N5849" s="99" t="n">
        <v>43506</v>
      </c>
      <c r="O5849" s="207" t="s">
        <v>1100</v>
      </c>
      <c r="P5849" s="91" t="n">
        <v>1</v>
      </c>
      <c r="Q5849" s="15" t="s">
        <v>45</v>
      </c>
    </row>
    <row r="5850" customFormat="false" ht="99.95" hidden="false" customHeight="false" outlineLevel="0" collapsed="false">
      <c r="A5850" s="429" t="s">
        <v>1761</v>
      </c>
      <c r="B5850" s="91" t="s">
        <v>18066</v>
      </c>
      <c r="C5850" s="91" t="s">
        <v>18067</v>
      </c>
      <c r="D5850" s="91" t="s">
        <v>476</v>
      </c>
      <c r="E5850" s="91" t="s">
        <v>18068</v>
      </c>
      <c r="F5850" s="91" t="s">
        <v>17932</v>
      </c>
      <c r="G5850" s="91" t="s">
        <v>92</v>
      </c>
      <c r="H5850" s="91"/>
      <c r="I5850" s="91"/>
      <c r="J5850" s="91"/>
      <c r="K5850" s="91"/>
      <c r="L5850" s="91"/>
      <c r="M5850" s="91"/>
      <c r="N5850" s="91"/>
      <c r="O5850" s="423" t="s">
        <v>18069</v>
      </c>
      <c r="P5850" s="91" t="n">
        <v>1</v>
      </c>
      <c r="Q5850" s="15" t="s">
        <v>45</v>
      </c>
    </row>
    <row r="5851" customFormat="false" ht="23.1" hidden="false" customHeight="false" outlineLevel="0" collapsed="false">
      <c r="A5851" s="429" t="s">
        <v>1765</v>
      </c>
      <c r="B5851" s="91" t="s">
        <v>359</v>
      </c>
      <c r="C5851" s="451" t="s">
        <v>18070</v>
      </c>
      <c r="D5851" s="91" t="s">
        <v>17942</v>
      </c>
      <c r="E5851" s="91" t="s">
        <v>18071</v>
      </c>
      <c r="F5851" s="91" t="s">
        <v>48</v>
      </c>
      <c r="G5851" s="91" t="n">
        <v>3300</v>
      </c>
      <c r="H5851" s="91"/>
      <c r="I5851" s="91"/>
      <c r="J5851" s="91"/>
      <c r="K5851" s="91"/>
      <c r="L5851" s="91"/>
      <c r="M5851" s="91" t="s">
        <v>18072</v>
      </c>
      <c r="N5851" s="99" t="n">
        <v>43504</v>
      </c>
      <c r="O5851" s="207" t="s">
        <v>1100</v>
      </c>
      <c r="P5851" s="91" t="n">
        <v>1</v>
      </c>
      <c r="Q5851" s="15" t="s">
        <v>45</v>
      </c>
    </row>
    <row r="5852" customFormat="false" ht="66.4" hidden="false" customHeight="false" outlineLevel="0" collapsed="false">
      <c r="A5852" s="429" t="s">
        <v>4300</v>
      </c>
      <c r="B5852" s="108" t="n">
        <v>0.510416666666667</v>
      </c>
      <c r="C5852" s="91" t="s">
        <v>18073</v>
      </c>
      <c r="D5852" s="91" t="s">
        <v>2625</v>
      </c>
      <c r="E5852" s="91" t="s">
        <v>18074</v>
      </c>
      <c r="F5852" s="91" t="s">
        <v>4175</v>
      </c>
      <c r="G5852" s="91" t="s">
        <v>3615</v>
      </c>
      <c r="H5852" s="91"/>
      <c r="I5852" s="91"/>
      <c r="J5852" s="91"/>
      <c r="K5852" s="91"/>
      <c r="L5852" s="91"/>
      <c r="M5852" s="91"/>
      <c r="N5852" s="91"/>
      <c r="O5852" s="207" t="s">
        <v>18075</v>
      </c>
      <c r="P5852" s="91" t="n">
        <v>1</v>
      </c>
      <c r="Q5852" s="15" t="s">
        <v>45</v>
      </c>
    </row>
    <row r="5853" customFormat="false" ht="68.65" hidden="false" customHeight="false" outlineLevel="0" collapsed="false">
      <c r="A5853" s="429" t="s">
        <v>4304</v>
      </c>
      <c r="B5853" s="91" t="s">
        <v>1175</v>
      </c>
      <c r="C5853" s="91" t="s">
        <v>18076</v>
      </c>
      <c r="D5853" s="91" t="s">
        <v>17942</v>
      </c>
      <c r="E5853" s="91" t="s">
        <v>18077</v>
      </c>
      <c r="F5853" s="91" t="s">
        <v>102</v>
      </c>
      <c r="G5853" s="91" t="n">
        <v>5300</v>
      </c>
      <c r="H5853" s="91"/>
      <c r="I5853" s="91"/>
      <c r="J5853" s="91"/>
      <c r="K5853" s="91"/>
      <c r="L5853" s="91"/>
      <c r="M5853" s="91" t="s">
        <v>18078</v>
      </c>
      <c r="N5853" s="99" t="n">
        <v>43505</v>
      </c>
      <c r="O5853" s="207" t="s">
        <v>1100</v>
      </c>
      <c r="P5853" s="91" t="n">
        <v>1</v>
      </c>
      <c r="Q5853" s="15" t="s">
        <v>45</v>
      </c>
    </row>
    <row r="5854" customFormat="false" ht="28.35" hidden="false" customHeight="false" outlineLevel="0" collapsed="false">
      <c r="A5854" s="429" t="s">
        <v>4309</v>
      </c>
      <c r="B5854" s="91" t="s">
        <v>772</v>
      </c>
      <c r="C5854" s="91" t="s">
        <v>18079</v>
      </c>
      <c r="D5854" s="91" t="s">
        <v>476</v>
      </c>
      <c r="E5854" s="91" t="s">
        <v>18080</v>
      </c>
      <c r="F5854" s="91" t="s">
        <v>6034</v>
      </c>
      <c r="G5854" s="91" t="s">
        <v>248</v>
      </c>
      <c r="H5854" s="91"/>
      <c r="I5854" s="91"/>
      <c r="J5854" s="91"/>
      <c r="K5854" s="91"/>
      <c r="L5854" s="91"/>
      <c r="M5854" s="91"/>
      <c r="N5854" s="91"/>
      <c r="O5854" s="95" t="s">
        <v>18081</v>
      </c>
      <c r="P5854" s="91" t="n">
        <v>1</v>
      </c>
      <c r="Q5854" s="15" t="s">
        <v>45</v>
      </c>
    </row>
    <row r="5855" customFormat="false" ht="28.35" hidden="false" customHeight="false" outlineLevel="0" collapsed="false">
      <c r="A5855" s="91" t="s">
        <v>18082</v>
      </c>
      <c r="B5855" s="91" t="s">
        <v>18082</v>
      </c>
      <c r="C5855" s="91" t="s">
        <v>18082</v>
      </c>
      <c r="D5855" s="91" t="s">
        <v>476</v>
      </c>
      <c r="E5855" s="91" t="s">
        <v>18082</v>
      </c>
      <c r="F5855" s="91" t="s">
        <v>18083</v>
      </c>
      <c r="G5855" s="324" t="n">
        <v>4500</v>
      </c>
      <c r="H5855" s="91"/>
      <c r="I5855" s="91"/>
      <c r="J5855" s="91"/>
      <c r="K5855" s="91"/>
      <c r="L5855" s="100"/>
      <c r="M5855" s="24" t="s">
        <v>9280</v>
      </c>
      <c r="N5855" s="99" t="n">
        <v>43504</v>
      </c>
      <c r="O5855" s="207" t="s">
        <v>1100</v>
      </c>
      <c r="P5855" s="91" t="n">
        <v>1</v>
      </c>
      <c r="Q5855" s="15" t="s">
        <v>45</v>
      </c>
    </row>
    <row r="5856" customFormat="false" ht="28.35" hidden="false" customHeight="false" outlineLevel="0" collapsed="false">
      <c r="A5856" s="429" t="s">
        <v>1781</v>
      </c>
      <c r="B5856" s="91" t="s">
        <v>18084</v>
      </c>
      <c r="C5856" s="91" t="s">
        <v>18085</v>
      </c>
      <c r="D5856" s="91" t="s">
        <v>476</v>
      </c>
      <c r="E5856" s="91" t="s">
        <v>18086</v>
      </c>
      <c r="F5856" s="15" t="s">
        <v>18087</v>
      </c>
      <c r="G5856" s="31" t="s">
        <v>17849</v>
      </c>
      <c r="H5856" s="91"/>
      <c r="I5856" s="91"/>
      <c r="J5856" s="91"/>
      <c r="K5856" s="91"/>
      <c r="L5856" s="91"/>
      <c r="M5856" s="91"/>
      <c r="N5856" s="91"/>
      <c r="O5856" s="426" t="s">
        <v>4837</v>
      </c>
      <c r="P5856" s="91" t="n">
        <v>1</v>
      </c>
      <c r="Q5856" s="15" t="s">
        <v>45</v>
      </c>
    </row>
    <row r="5857" customFormat="false" ht="14.9" hidden="false" customHeight="false" outlineLevel="0" collapsed="false">
      <c r="A5857" s="429" t="s">
        <v>1914</v>
      </c>
      <c r="B5857" s="99" t="n">
        <v>43512</v>
      </c>
      <c r="C5857" s="91" t="s">
        <v>18088</v>
      </c>
      <c r="D5857" s="91" t="s">
        <v>17942</v>
      </c>
      <c r="E5857" s="91" t="s">
        <v>18088</v>
      </c>
      <c r="F5857" s="91" t="s">
        <v>18088</v>
      </c>
      <c r="G5857" s="91"/>
      <c r="H5857" s="91" t="n">
        <v>7800</v>
      </c>
      <c r="I5857" s="91"/>
      <c r="J5857" s="91"/>
      <c r="K5857" s="91"/>
      <c r="L5857" s="91"/>
      <c r="M5857" s="91"/>
      <c r="N5857" s="91"/>
      <c r="O5857" s="282" t="s">
        <v>18088</v>
      </c>
      <c r="P5857" s="91" t="n">
        <v>1</v>
      </c>
      <c r="Q5857" s="15" t="s">
        <v>45</v>
      </c>
    </row>
    <row r="5858" customFormat="false" ht="82.05" hidden="false" customHeight="false" outlineLevel="0" collapsed="false">
      <c r="A5858" s="429" t="s">
        <v>1917</v>
      </c>
      <c r="B5858" s="91" t="s">
        <v>3275</v>
      </c>
      <c r="C5858" s="91" t="s">
        <v>18089</v>
      </c>
      <c r="D5858" s="91" t="s">
        <v>17942</v>
      </c>
      <c r="E5858" s="91" t="s">
        <v>18090</v>
      </c>
      <c r="F5858" s="91" t="s">
        <v>12344</v>
      </c>
      <c r="G5858" s="91" t="s">
        <v>782</v>
      </c>
      <c r="H5858" s="91"/>
      <c r="I5858" s="91"/>
      <c r="J5858" s="91"/>
      <c r="K5858" s="91"/>
      <c r="L5858" s="91"/>
      <c r="M5858" s="91"/>
      <c r="N5858" s="91"/>
      <c r="O5858" s="967" t="s">
        <v>18091</v>
      </c>
      <c r="P5858" s="91" t="n">
        <v>1</v>
      </c>
      <c r="Q5858" s="15" t="s">
        <v>45</v>
      </c>
    </row>
    <row r="5859" customFormat="false" ht="61.9" hidden="false" customHeight="false" outlineLevel="0" collapsed="false">
      <c r="A5859" s="429" t="s">
        <v>3008</v>
      </c>
      <c r="B5859" s="91" t="s">
        <v>10379</v>
      </c>
      <c r="C5859" s="91" t="s">
        <v>18092</v>
      </c>
      <c r="D5859" s="91" t="s">
        <v>476</v>
      </c>
      <c r="E5859" s="91" t="s">
        <v>18093</v>
      </c>
      <c r="F5859" s="91"/>
      <c r="G5859" s="91" t="s">
        <v>16003</v>
      </c>
      <c r="H5859" s="91"/>
      <c r="I5859" s="91"/>
      <c r="J5859" s="91"/>
      <c r="K5859" s="91"/>
      <c r="L5859" s="91"/>
      <c r="M5859" s="91"/>
      <c r="N5859" s="91"/>
      <c r="O5859" s="872" t="s">
        <v>18094</v>
      </c>
      <c r="P5859" s="91" t="n">
        <v>1</v>
      </c>
      <c r="Q5859" s="15" t="s">
        <v>45</v>
      </c>
    </row>
    <row r="5860" customFormat="false" ht="135.8" hidden="false" customHeight="false" outlineLevel="0" collapsed="false">
      <c r="A5860" s="953" t="s">
        <v>18095</v>
      </c>
      <c r="B5860" s="91" t="s">
        <v>83</v>
      </c>
      <c r="C5860" s="91" t="s">
        <v>18096</v>
      </c>
      <c r="D5860" s="91" t="s">
        <v>17942</v>
      </c>
      <c r="E5860" s="91" t="s">
        <v>18097</v>
      </c>
      <c r="F5860" s="91" t="s">
        <v>5388</v>
      </c>
      <c r="G5860" s="91"/>
      <c r="H5860" s="91"/>
      <c r="I5860" s="91"/>
      <c r="J5860" s="91"/>
      <c r="K5860" s="91" t="n">
        <v>4000</v>
      </c>
      <c r="L5860" s="91"/>
      <c r="M5860" s="91" t="s">
        <v>18098</v>
      </c>
      <c r="N5860" s="99" t="n">
        <v>43504</v>
      </c>
      <c r="O5860" s="207" t="s">
        <v>1100</v>
      </c>
      <c r="P5860" s="91" t="n">
        <v>1</v>
      </c>
      <c r="Q5860" s="15" t="s">
        <v>45</v>
      </c>
    </row>
    <row r="5861" customFormat="false" ht="14.9" hidden="false" customHeight="false" outlineLevel="0" collapsed="false">
      <c r="A5861" s="429" t="s">
        <v>3012</v>
      </c>
      <c r="B5861" s="91" t="s">
        <v>386</v>
      </c>
      <c r="C5861" s="91" t="s">
        <v>18099</v>
      </c>
      <c r="D5861" s="91" t="s">
        <v>476</v>
      </c>
      <c r="E5861" s="91" t="s">
        <v>577</v>
      </c>
      <c r="F5861" s="91" t="s">
        <v>11022</v>
      </c>
      <c r="G5861" s="91" t="s">
        <v>109</v>
      </c>
      <c r="H5861" s="91"/>
      <c r="I5861" s="91"/>
      <c r="J5861" s="91"/>
      <c r="K5861" s="91"/>
      <c r="L5861" s="91"/>
      <c r="M5861" s="91"/>
      <c r="N5861" s="91"/>
      <c r="O5861" s="95" t="s">
        <v>18100</v>
      </c>
      <c r="P5861" s="91" t="n">
        <v>1</v>
      </c>
      <c r="Q5861" s="15" t="s">
        <v>45</v>
      </c>
    </row>
    <row r="5862" customFormat="false" ht="86.55" hidden="false" customHeight="false" outlineLevel="0" collapsed="false">
      <c r="A5862" s="429" t="s">
        <v>1798</v>
      </c>
      <c r="B5862" s="99" t="n">
        <v>43542</v>
      </c>
      <c r="C5862" s="451" t="s">
        <v>18101</v>
      </c>
      <c r="D5862" s="91" t="s">
        <v>476</v>
      </c>
      <c r="E5862" s="91" t="s">
        <v>18102</v>
      </c>
      <c r="F5862" s="91"/>
      <c r="G5862" s="91" t="s">
        <v>16003</v>
      </c>
      <c r="H5862" s="91"/>
      <c r="I5862" s="91"/>
      <c r="J5862" s="91"/>
      <c r="K5862" s="91"/>
      <c r="L5862" s="91"/>
      <c r="M5862" s="91"/>
      <c r="N5862" s="91"/>
      <c r="O5862" s="968" t="s">
        <v>18103</v>
      </c>
      <c r="P5862" s="91" t="n">
        <v>1</v>
      </c>
      <c r="Q5862" s="15" t="s">
        <v>45</v>
      </c>
    </row>
    <row r="5863" customFormat="false" ht="52.2" hidden="false" customHeight="false" outlineLevel="0" collapsed="false">
      <c r="A5863" s="429" t="s">
        <v>1801</v>
      </c>
      <c r="B5863" s="385" t="n">
        <v>0.0291666666666667</v>
      </c>
      <c r="C5863" s="451" t="s">
        <v>18104</v>
      </c>
      <c r="D5863" s="91" t="s">
        <v>476</v>
      </c>
      <c r="E5863" s="91" t="s">
        <v>18105</v>
      </c>
      <c r="F5863" s="91" t="s">
        <v>18106</v>
      </c>
      <c r="G5863" s="91"/>
      <c r="H5863" s="91"/>
      <c r="I5863" s="91"/>
      <c r="J5863" s="91"/>
      <c r="K5863" s="91"/>
      <c r="L5863" s="91"/>
      <c r="M5863" s="91"/>
      <c r="N5863" s="91"/>
      <c r="O5863" s="969" t="s">
        <v>18107</v>
      </c>
      <c r="P5863" s="91" t="n">
        <v>1</v>
      </c>
      <c r="Q5863" s="15" t="s">
        <v>45</v>
      </c>
    </row>
    <row r="5864" customFormat="false" ht="64.9" hidden="false" customHeight="false" outlineLevel="0" collapsed="false">
      <c r="A5864" s="429" t="s">
        <v>3427</v>
      </c>
      <c r="B5864" s="349" t="s">
        <v>18108</v>
      </c>
      <c r="C5864" s="451" t="s">
        <v>18109</v>
      </c>
      <c r="D5864" s="91" t="s">
        <v>17942</v>
      </c>
      <c r="E5864" s="91" t="s">
        <v>18110</v>
      </c>
      <c r="F5864" s="91" t="s">
        <v>18111</v>
      </c>
      <c r="G5864" s="91"/>
      <c r="H5864" s="91"/>
      <c r="I5864" s="91"/>
      <c r="J5864" s="91"/>
      <c r="K5864" s="91"/>
      <c r="L5864" s="91"/>
      <c r="M5864" s="91"/>
      <c r="N5864" s="91"/>
      <c r="O5864" s="970" t="s">
        <v>18112</v>
      </c>
      <c r="P5864" s="91" t="n">
        <v>1</v>
      </c>
      <c r="Q5864" s="15" t="s">
        <v>45</v>
      </c>
    </row>
    <row r="5865" customFormat="false" ht="79.85" hidden="false" customHeight="false" outlineLevel="0" collapsed="false">
      <c r="A5865" s="3" t="s">
        <v>17111</v>
      </c>
      <c r="B5865" s="6" t="s">
        <v>17112</v>
      </c>
      <c r="C5865" s="4" t="s">
        <v>17113</v>
      </c>
      <c r="D5865" s="6" t="s">
        <v>17114</v>
      </c>
      <c r="E5865" s="103" t="s">
        <v>17115</v>
      </c>
      <c r="F5865" s="102" t="s">
        <v>10096</v>
      </c>
      <c r="G5865" s="103" t="s">
        <v>38</v>
      </c>
      <c r="H5865" s="103" t="s">
        <v>17116</v>
      </c>
      <c r="I5865" s="103" t="s">
        <v>40</v>
      </c>
      <c r="J5865" s="103"/>
      <c r="K5865" s="103" t="s">
        <v>17648</v>
      </c>
      <c r="L5865" s="103"/>
      <c r="M5865" s="103" t="s">
        <v>41</v>
      </c>
      <c r="N5865" s="103" t="s">
        <v>42</v>
      </c>
      <c r="O5865" s="103" t="s">
        <v>17117</v>
      </c>
      <c r="P5865" s="91"/>
      <c r="Q5865" s="15" t="s">
        <v>45</v>
      </c>
    </row>
    <row r="5866" customFormat="false" ht="15" hidden="false" customHeight="false" outlineLevel="0" collapsed="false">
      <c r="A5866" s="60" t="n">
        <v>43504</v>
      </c>
      <c r="B5866" s="374" t="s">
        <v>394</v>
      </c>
      <c r="C5866" s="62"/>
      <c r="D5866" s="62" t="s">
        <v>311</v>
      </c>
      <c r="E5866" s="63"/>
      <c r="F5866" s="911" t="n">
        <f aca="false">G5866+H5866+K5866</f>
        <v>75276.27</v>
      </c>
      <c r="G5866" s="912" t="n">
        <f aca="false">SUM(G5867:G5898)</f>
        <v>36400</v>
      </c>
      <c r="H5866" s="913" t="n">
        <f aca="false">SUM(H5867:H5898)</f>
        <v>34676.27</v>
      </c>
      <c r="I5866" s="912" t="n">
        <f aca="false">SUM(I5867:I5892)</f>
        <v>0</v>
      </c>
      <c r="J5866" s="912"/>
      <c r="K5866" s="912" t="n">
        <f aca="false">SUM(K5867:K5898)</f>
        <v>4200</v>
      </c>
      <c r="L5866" s="912"/>
      <c r="M5866" s="281"/>
      <c r="N5866" s="281"/>
      <c r="O5866" s="594"/>
      <c r="P5866" s="91" t="n">
        <v>1</v>
      </c>
      <c r="Q5866" s="15" t="s">
        <v>45</v>
      </c>
    </row>
    <row r="5867" customFormat="false" ht="15.65" hidden="false" customHeight="false" outlineLevel="0" collapsed="false">
      <c r="A5867" s="429" t="s">
        <v>1810</v>
      </c>
      <c r="B5867" s="242" t="n">
        <v>43747</v>
      </c>
      <c r="C5867" s="203" t="s">
        <v>18113</v>
      </c>
      <c r="D5867" s="91" t="s">
        <v>476</v>
      </c>
      <c r="E5867" s="91" t="s">
        <v>18114</v>
      </c>
      <c r="F5867" s="91"/>
      <c r="G5867" s="91" t="s">
        <v>16003</v>
      </c>
      <c r="H5867" s="91"/>
      <c r="I5867" s="91"/>
      <c r="J5867" s="91"/>
      <c r="K5867" s="91"/>
      <c r="L5867" s="91"/>
      <c r="M5867" s="91"/>
      <c r="N5867" s="91"/>
      <c r="O5867" s="833" t="s">
        <v>14472</v>
      </c>
      <c r="P5867" s="91" t="n">
        <v>1</v>
      </c>
      <c r="Q5867" s="15" t="s">
        <v>45</v>
      </c>
    </row>
    <row r="5868" customFormat="false" ht="28.35" hidden="false" customHeight="false" outlineLevel="0" collapsed="false">
      <c r="A5868" s="429" t="s">
        <v>1814</v>
      </c>
      <c r="B5868" s="19" t="s">
        <v>1095</v>
      </c>
      <c r="C5868" s="19" t="s">
        <v>18115</v>
      </c>
      <c r="D5868" s="91" t="s">
        <v>53</v>
      </c>
      <c r="E5868" s="91" t="s">
        <v>18116</v>
      </c>
      <c r="F5868" s="91" t="s">
        <v>18117</v>
      </c>
      <c r="G5868" s="91" t="n">
        <v>5700</v>
      </c>
      <c r="H5868" s="91"/>
      <c r="I5868" s="91"/>
      <c r="J5868" s="91"/>
      <c r="K5868" s="91"/>
      <c r="L5868" s="91"/>
      <c r="M5868" s="19" t="s">
        <v>18118</v>
      </c>
      <c r="N5868" s="99" t="n">
        <v>43504</v>
      </c>
      <c r="O5868" s="207" t="s">
        <v>1100</v>
      </c>
      <c r="P5868" s="91" t="n">
        <v>1</v>
      </c>
      <c r="Q5868" s="15" t="s">
        <v>45</v>
      </c>
    </row>
    <row r="5869" customFormat="false" ht="28.35" hidden="false" customHeight="false" outlineLevel="0" collapsed="false">
      <c r="A5869" s="429" t="s">
        <v>1819</v>
      </c>
      <c r="B5869" s="91" t="s">
        <v>4250</v>
      </c>
      <c r="C5869" s="91" t="s">
        <v>18119</v>
      </c>
      <c r="D5869" s="91" t="s">
        <v>476</v>
      </c>
      <c r="E5869" s="91" t="s">
        <v>18120</v>
      </c>
      <c r="F5869" s="91" t="s">
        <v>18121</v>
      </c>
      <c r="G5869" s="91" t="n">
        <v>4000</v>
      </c>
      <c r="H5869" s="91"/>
      <c r="I5869" s="91"/>
      <c r="J5869" s="91"/>
      <c r="K5869" s="91"/>
      <c r="L5869" s="91"/>
      <c r="M5869" s="19" t="s">
        <v>18122</v>
      </c>
      <c r="N5869" s="99" t="n">
        <v>43504</v>
      </c>
      <c r="O5869" s="207" t="s">
        <v>1100</v>
      </c>
      <c r="P5869" s="91" t="n">
        <v>1</v>
      </c>
      <c r="Q5869" s="15" t="s">
        <v>45</v>
      </c>
    </row>
    <row r="5870" customFormat="false" ht="135.8" hidden="false" customHeight="false" outlineLevel="0" collapsed="false">
      <c r="A5870" s="429" t="s">
        <v>1673</v>
      </c>
      <c r="B5870" s="91" t="s">
        <v>51</v>
      </c>
      <c r="C5870" s="451" t="s">
        <v>18123</v>
      </c>
      <c r="D5870" s="91" t="s">
        <v>53</v>
      </c>
      <c r="E5870" s="91" t="s">
        <v>18124</v>
      </c>
      <c r="F5870" s="91" t="s">
        <v>18125</v>
      </c>
      <c r="G5870" s="91" t="n">
        <v>4600</v>
      </c>
      <c r="H5870" s="91"/>
      <c r="I5870" s="91"/>
      <c r="J5870" s="91"/>
      <c r="K5870" s="91"/>
      <c r="L5870" s="91"/>
      <c r="M5870" s="91" t="s">
        <v>18126</v>
      </c>
      <c r="N5870" s="99" t="n">
        <v>43505</v>
      </c>
      <c r="O5870" s="207" t="s">
        <v>1100</v>
      </c>
      <c r="P5870" s="91" t="n">
        <v>1</v>
      </c>
      <c r="Q5870" s="15" t="s">
        <v>45</v>
      </c>
    </row>
    <row r="5871" customFormat="false" ht="68.65" hidden="false" customHeight="false" outlineLevel="0" collapsed="false">
      <c r="A5871" s="429" t="s">
        <v>1678</v>
      </c>
      <c r="B5871" s="91" t="s">
        <v>51</v>
      </c>
      <c r="C5871" s="451" t="s">
        <v>18127</v>
      </c>
      <c r="D5871" s="91" t="s">
        <v>53</v>
      </c>
      <c r="E5871" s="91" t="s">
        <v>18128</v>
      </c>
      <c r="F5871" s="91" t="s">
        <v>18128</v>
      </c>
      <c r="G5871" s="91"/>
      <c r="H5871" s="91"/>
      <c r="I5871" s="91"/>
      <c r="J5871" s="91"/>
      <c r="K5871" s="91"/>
      <c r="L5871" s="91"/>
      <c r="M5871" s="91"/>
      <c r="N5871" s="91"/>
      <c r="O5871" s="297" t="s">
        <v>18129</v>
      </c>
      <c r="P5871" s="91" t="n">
        <v>1</v>
      </c>
      <c r="Q5871" s="15" t="s">
        <v>45</v>
      </c>
    </row>
    <row r="5872" customFormat="false" ht="131.3" hidden="false" customHeight="false" outlineLevel="0" collapsed="false">
      <c r="A5872" s="429" t="s">
        <v>1732</v>
      </c>
      <c r="B5872" s="91" t="s">
        <v>2357</v>
      </c>
      <c r="C5872" s="91" t="s">
        <v>18130</v>
      </c>
      <c r="D5872" s="91" t="s">
        <v>53</v>
      </c>
      <c r="E5872" s="91" t="s">
        <v>18131</v>
      </c>
      <c r="F5872" s="91" t="s">
        <v>18132</v>
      </c>
      <c r="G5872" s="91" t="s">
        <v>933</v>
      </c>
      <c r="H5872" s="91"/>
      <c r="I5872" s="91"/>
      <c r="J5872" s="91"/>
      <c r="K5872" s="91"/>
      <c r="L5872" s="91"/>
      <c r="M5872" s="91"/>
      <c r="N5872" s="91"/>
      <c r="O5872" s="715" t="s">
        <v>18133</v>
      </c>
      <c r="P5872" s="91" t="n">
        <v>1</v>
      </c>
      <c r="Q5872" s="15" t="s">
        <v>45</v>
      </c>
    </row>
    <row r="5873" customFormat="false" ht="122.35" hidden="false" customHeight="false" outlineLevel="0" collapsed="false">
      <c r="A5873" s="429" t="s">
        <v>1833</v>
      </c>
      <c r="B5873" s="91" t="s">
        <v>13570</v>
      </c>
      <c r="C5873" s="91" t="s">
        <v>18134</v>
      </c>
      <c r="D5873" s="91" t="s">
        <v>53</v>
      </c>
      <c r="E5873" s="91" t="s">
        <v>18135</v>
      </c>
      <c r="F5873" s="91" t="s">
        <v>18136</v>
      </c>
      <c r="G5873" s="91" t="s">
        <v>949</v>
      </c>
      <c r="H5873" s="91"/>
      <c r="I5873" s="91"/>
      <c r="J5873" s="91"/>
      <c r="K5873" s="91"/>
      <c r="L5873" s="91"/>
      <c r="M5873" s="91"/>
      <c r="N5873" s="91"/>
      <c r="O5873" s="872" t="s">
        <v>18137</v>
      </c>
      <c r="P5873" s="91" t="n">
        <v>1</v>
      </c>
      <c r="Q5873" s="15" t="s">
        <v>45</v>
      </c>
    </row>
    <row r="5874" customFormat="false" ht="34.3" hidden="false" customHeight="false" outlineLevel="0" collapsed="false">
      <c r="A5874" s="91" t="s">
        <v>18138</v>
      </c>
      <c r="B5874" s="91" t="s">
        <v>18138</v>
      </c>
      <c r="C5874" s="91" t="s">
        <v>18138</v>
      </c>
      <c r="D5874" s="91" t="s">
        <v>476</v>
      </c>
      <c r="E5874" s="91" t="s">
        <v>18139</v>
      </c>
      <c r="F5874" s="91"/>
      <c r="G5874" s="97"/>
      <c r="H5874" s="91" t="s">
        <v>18140</v>
      </c>
      <c r="I5874" s="91"/>
      <c r="J5874" s="91"/>
      <c r="K5874" s="91"/>
      <c r="L5874" s="91"/>
      <c r="M5874" s="91"/>
      <c r="N5874" s="91"/>
      <c r="O5874" s="783" t="s">
        <v>18141</v>
      </c>
      <c r="P5874" s="91" t="n">
        <v>1</v>
      </c>
      <c r="Q5874" s="15" t="s">
        <v>45</v>
      </c>
    </row>
    <row r="5875" customFormat="false" ht="28.35" hidden="false" customHeight="false" outlineLevel="0" collapsed="false">
      <c r="A5875" s="429" t="s">
        <v>1839</v>
      </c>
      <c r="B5875" s="91"/>
      <c r="C5875" s="353" t="s">
        <v>18142</v>
      </c>
      <c r="D5875" s="91" t="s">
        <v>476</v>
      </c>
      <c r="E5875" s="91" t="s">
        <v>18143</v>
      </c>
      <c r="F5875" s="91" t="s">
        <v>18144</v>
      </c>
      <c r="G5875" s="91" t="n">
        <v>3500</v>
      </c>
      <c r="H5875" s="91"/>
      <c r="I5875" s="91"/>
      <c r="J5875" s="91"/>
      <c r="K5875" s="91"/>
      <c r="L5875" s="91"/>
      <c r="M5875" s="19" t="s">
        <v>18145</v>
      </c>
      <c r="N5875" s="99" t="n">
        <v>43505</v>
      </c>
      <c r="O5875" s="207" t="s">
        <v>1100</v>
      </c>
      <c r="P5875" s="91" t="n">
        <v>1</v>
      </c>
      <c r="Q5875" s="15" t="s">
        <v>45</v>
      </c>
    </row>
    <row r="5876" customFormat="false" ht="28.35" hidden="false" customHeight="false" outlineLevel="0" collapsed="false">
      <c r="A5876" s="429" t="s">
        <v>1746</v>
      </c>
      <c r="B5876" s="91" t="s">
        <v>11433</v>
      </c>
      <c r="C5876" s="451" t="s">
        <v>18146</v>
      </c>
      <c r="D5876" s="91" t="s">
        <v>53</v>
      </c>
      <c r="E5876" s="91" t="s">
        <v>18147</v>
      </c>
      <c r="F5876" s="91"/>
      <c r="G5876" s="91"/>
      <c r="H5876" s="91"/>
      <c r="I5876" s="91"/>
      <c r="J5876" s="91"/>
      <c r="K5876" s="91"/>
      <c r="L5876" s="91"/>
      <c r="M5876" s="91"/>
      <c r="N5876" s="91"/>
      <c r="O5876" s="971" t="s">
        <v>18148</v>
      </c>
      <c r="P5876" s="91" t="n">
        <v>1</v>
      </c>
      <c r="Q5876" s="15" t="s">
        <v>45</v>
      </c>
    </row>
    <row r="5877" customFormat="false" ht="95.5" hidden="false" customHeight="false" outlineLevel="0" collapsed="false">
      <c r="A5877" s="429" t="s">
        <v>1696</v>
      </c>
      <c r="B5877" s="91" t="s">
        <v>589</v>
      </c>
      <c r="C5877" s="91" t="s">
        <v>18149</v>
      </c>
      <c r="D5877" s="91" t="s">
        <v>53</v>
      </c>
      <c r="E5877" s="91" t="s">
        <v>18150</v>
      </c>
      <c r="F5877" s="19" t="s">
        <v>18151</v>
      </c>
      <c r="G5877" s="19" t="n">
        <v>3800</v>
      </c>
      <c r="H5877" s="91"/>
      <c r="I5877" s="91"/>
      <c r="J5877" s="91"/>
      <c r="K5877" s="91"/>
      <c r="L5877" s="91"/>
      <c r="M5877" s="91" t="s">
        <v>18152</v>
      </c>
      <c r="N5877" s="99" t="n">
        <v>43505</v>
      </c>
      <c r="O5877" s="207" t="s">
        <v>1100</v>
      </c>
      <c r="P5877" s="91" t="n">
        <v>1</v>
      </c>
      <c r="Q5877" s="15" t="s">
        <v>45</v>
      </c>
    </row>
    <row r="5878" customFormat="false" ht="39.55" hidden="false" customHeight="false" outlineLevel="0" collapsed="false">
      <c r="A5878" s="429" t="s">
        <v>1758</v>
      </c>
      <c r="B5878" s="91" t="s">
        <v>10647</v>
      </c>
      <c r="C5878" s="451" t="s">
        <v>18153</v>
      </c>
      <c r="D5878" s="91" t="s">
        <v>476</v>
      </c>
      <c r="E5878" s="91" t="s">
        <v>18154</v>
      </c>
      <c r="F5878" s="91"/>
      <c r="G5878" s="91" t="s">
        <v>14824</v>
      </c>
      <c r="H5878" s="91"/>
      <c r="I5878" s="91"/>
      <c r="J5878" s="91"/>
      <c r="K5878" s="91"/>
      <c r="L5878" s="91"/>
      <c r="M5878" s="91"/>
      <c r="N5878" s="91"/>
      <c r="O5878" s="972" t="s">
        <v>18155</v>
      </c>
      <c r="P5878" s="91" t="n">
        <v>1</v>
      </c>
      <c r="Q5878" s="15" t="s">
        <v>45</v>
      </c>
    </row>
    <row r="5879" customFormat="false" ht="108.95" hidden="false" customHeight="false" outlineLevel="0" collapsed="false">
      <c r="A5879" s="429" t="s">
        <v>1761</v>
      </c>
      <c r="B5879" s="91" t="s">
        <v>395</v>
      </c>
      <c r="C5879" s="451" t="s">
        <v>18156</v>
      </c>
      <c r="D5879" s="91" t="s">
        <v>53</v>
      </c>
      <c r="E5879" s="91" t="s">
        <v>18157</v>
      </c>
      <c r="F5879" s="91" t="s">
        <v>11696</v>
      </c>
      <c r="G5879" s="91" t="n">
        <v>2500</v>
      </c>
      <c r="H5879" s="91"/>
      <c r="I5879" s="91"/>
      <c r="J5879" s="91"/>
      <c r="K5879" s="91"/>
      <c r="L5879" s="91"/>
      <c r="M5879" s="91" t="s">
        <v>18158</v>
      </c>
      <c r="N5879" s="99" t="n">
        <v>43505</v>
      </c>
      <c r="O5879" s="207" t="s">
        <v>1100</v>
      </c>
      <c r="P5879" s="91" t="n">
        <v>1</v>
      </c>
      <c r="Q5879" s="15" t="s">
        <v>45</v>
      </c>
    </row>
    <row r="5880" customFormat="false" ht="132.8" hidden="false" customHeight="false" outlineLevel="0" collapsed="false">
      <c r="A5880" s="429" t="s">
        <v>1765</v>
      </c>
      <c r="B5880" s="91" t="s">
        <v>359</v>
      </c>
      <c r="C5880" s="451" t="s">
        <v>18159</v>
      </c>
      <c r="D5880" s="91" t="s">
        <v>801</v>
      </c>
      <c r="E5880" s="91" t="s">
        <v>7086</v>
      </c>
      <c r="F5880" s="91"/>
      <c r="G5880" s="91"/>
      <c r="H5880" s="91"/>
      <c r="I5880" s="91"/>
      <c r="J5880" s="91"/>
      <c r="K5880" s="91"/>
      <c r="L5880" s="91"/>
      <c r="M5880" s="91"/>
      <c r="N5880" s="91"/>
      <c r="O5880" s="460" t="s">
        <v>18160</v>
      </c>
      <c r="P5880" s="91" t="n">
        <v>1</v>
      </c>
      <c r="Q5880" s="15" t="s">
        <v>45</v>
      </c>
    </row>
    <row r="5881" customFormat="false" ht="28.35" hidden="false" customHeight="false" outlineLevel="0" collapsed="false">
      <c r="A5881" s="91" t="s">
        <v>18161</v>
      </c>
      <c r="B5881" s="91" t="s">
        <v>359</v>
      </c>
      <c r="C5881" s="91" t="s">
        <v>18161</v>
      </c>
      <c r="D5881" s="91" t="s">
        <v>18161</v>
      </c>
      <c r="E5881" s="91" t="s">
        <v>18161</v>
      </c>
      <c r="F5881" s="91" t="s">
        <v>18161</v>
      </c>
      <c r="G5881" s="91" t="s">
        <v>18161</v>
      </c>
      <c r="H5881" s="91" t="n">
        <v>17800</v>
      </c>
      <c r="I5881" s="91"/>
      <c r="J5881" s="91"/>
      <c r="K5881" s="91"/>
      <c r="L5881" s="91"/>
      <c r="M5881" s="91"/>
      <c r="N5881" s="91"/>
      <c r="O5881" s="282" t="s">
        <v>18161</v>
      </c>
      <c r="P5881" s="91" t="n">
        <v>1</v>
      </c>
      <c r="Q5881" s="15" t="s">
        <v>45</v>
      </c>
    </row>
    <row r="5882" customFormat="false" ht="68.65" hidden="false" customHeight="false" outlineLevel="0" collapsed="false">
      <c r="A5882" s="91" t="s">
        <v>18162</v>
      </c>
      <c r="B5882" s="91" t="s">
        <v>359</v>
      </c>
      <c r="C5882" s="91" t="s">
        <v>18162</v>
      </c>
      <c r="D5882" s="91" t="s">
        <v>18162</v>
      </c>
      <c r="E5882" s="91" t="s">
        <v>18162</v>
      </c>
      <c r="F5882" s="91" t="s">
        <v>18162</v>
      </c>
      <c r="G5882" s="91" t="s">
        <v>18162</v>
      </c>
      <c r="H5882" s="91" t="n">
        <v>16876.27</v>
      </c>
      <c r="I5882" s="91"/>
      <c r="J5882" s="91"/>
      <c r="K5882" s="91"/>
      <c r="L5882" s="91"/>
      <c r="M5882" s="91"/>
      <c r="N5882" s="91"/>
      <c r="O5882" s="282" t="s">
        <v>18162</v>
      </c>
      <c r="P5882" s="91" t="n">
        <v>1</v>
      </c>
      <c r="Q5882" s="15" t="s">
        <v>45</v>
      </c>
    </row>
    <row r="5883" customFormat="false" ht="162.65" hidden="false" customHeight="false" outlineLevel="0" collapsed="false">
      <c r="A5883" s="953" t="s">
        <v>18163</v>
      </c>
      <c r="B5883" s="91" t="s">
        <v>778</v>
      </c>
      <c r="C5883" s="91" t="s">
        <v>18164</v>
      </c>
      <c r="D5883" s="91" t="s">
        <v>53</v>
      </c>
      <c r="E5883" s="91" t="s">
        <v>18165</v>
      </c>
      <c r="F5883" s="91" t="s">
        <v>11696</v>
      </c>
      <c r="G5883" s="91"/>
      <c r="H5883" s="91"/>
      <c r="I5883" s="91"/>
      <c r="J5883" s="91"/>
      <c r="K5883" s="91" t="n">
        <v>4200</v>
      </c>
      <c r="L5883" s="91"/>
      <c r="M5883" s="91" t="s">
        <v>18166</v>
      </c>
      <c r="N5883" s="99" t="n">
        <v>43504</v>
      </c>
      <c r="O5883" s="207" t="s">
        <v>1100</v>
      </c>
      <c r="P5883" s="91" t="n">
        <v>1</v>
      </c>
      <c r="Q5883" s="15" t="s">
        <v>45</v>
      </c>
    </row>
    <row r="5884" customFormat="false" ht="34.3" hidden="false" customHeight="false" outlineLevel="0" collapsed="false">
      <c r="A5884" s="429" t="s">
        <v>4304</v>
      </c>
      <c r="B5884" s="91" t="s">
        <v>778</v>
      </c>
      <c r="C5884" s="91" t="s">
        <v>18167</v>
      </c>
      <c r="D5884" s="91" t="s">
        <v>476</v>
      </c>
      <c r="E5884" s="91" t="s">
        <v>18168</v>
      </c>
      <c r="F5884" s="91"/>
      <c r="G5884" s="91"/>
      <c r="H5884" s="91" t="s">
        <v>16003</v>
      </c>
      <c r="I5884" s="91"/>
      <c r="J5884" s="91"/>
      <c r="K5884" s="91"/>
      <c r="L5884" s="91"/>
      <c r="M5884" s="91"/>
      <c r="N5884" s="91"/>
      <c r="O5884" s="423" t="s">
        <v>18169</v>
      </c>
      <c r="P5884" s="91" t="n">
        <v>1</v>
      </c>
      <c r="Q5884" s="15" t="s">
        <v>45</v>
      </c>
    </row>
    <row r="5885" customFormat="false" ht="23.1" hidden="false" customHeight="false" outlineLevel="0" collapsed="false">
      <c r="A5885" s="429" t="s">
        <v>4309</v>
      </c>
      <c r="B5885" s="91" t="s">
        <v>708</v>
      </c>
      <c r="C5885" s="91" t="s">
        <v>18170</v>
      </c>
      <c r="D5885" s="91" t="s">
        <v>53</v>
      </c>
      <c r="E5885" s="91" t="s">
        <v>18171</v>
      </c>
      <c r="F5885" s="91" t="s">
        <v>8172</v>
      </c>
      <c r="G5885" s="91" t="n">
        <v>2300</v>
      </c>
      <c r="H5885" s="91"/>
      <c r="I5885" s="91"/>
      <c r="J5885" s="91"/>
      <c r="K5885" s="91"/>
      <c r="L5885" s="91"/>
      <c r="M5885" s="91" t="s">
        <v>18172</v>
      </c>
      <c r="N5885" s="99" t="n">
        <v>43506</v>
      </c>
      <c r="O5885" s="207" t="s">
        <v>1100</v>
      </c>
      <c r="P5885" s="91" t="n">
        <v>1</v>
      </c>
      <c r="Q5885" s="15" t="s">
        <v>45</v>
      </c>
    </row>
    <row r="5886" customFormat="false" ht="23.1" hidden="false" customHeight="false" outlineLevel="0" collapsed="false">
      <c r="A5886" s="429" t="s">
        <v>1781</v>
      </c>
      <c r="B5886" s="91" t="s">
        <v>708</v>
      </c>
      <c r="C5886" s="91" t="s">
        <v>18173</v>
      </c>
      <c r="D5886" s="91" t="s">
        <v>476</v>
      </c>
      <c r="E5886" s="91" t="s">
        <v>18174</v>
      </c>
      <c r="F5886" s="91" t="s">
        <v>6034</v>
      </c>
      <c r="G5886" s="91" t="n">
        <v>5100</v>
      </c>
      <c r="H5886" s="91"/>
      <c r="I5886" s="91"/>
      <c r="J5886" s="91"/>
      <c r="K5886" s="91"/>
      <c r="L5886" s="91"/>
      <c r="M5886" s="91" t="s">
        <v>18175</v>
      </c>
      <c r="N5886" s="99" t="n">
        <v>43507</v>
      </c>
      <c r="O5886" s="207" t="s">
        <v>1100</v>
      </c>
      <c r="P5886" s="91" t="n">
        <v>1</v>
      </c>
      <c r="Q5886" s="15" t="s">
        <v>45</v>
      </c>
    </row>
    <row r="5887" customFormat="false" ht="68.65" hidden="false" customHeight="false" outlineLevel="0" collapsed="false">
      <c r="A5887" s="429" t="s">
        <v>1914</v>
      </c>
      <c r="B5887" s="99" t="n">
        <v>43599</v>
      </c>
      <c r="C5887" s="91" t="s">
        <v>18176</v>
      </c>
      <c r="D5887" s="91" t="s">
        <v>53</v>
      </c>
      <c r="E5887" s="91" t="s">
        <v>18177</v>
      </c>
      <c r="F5887" s="91" t="s">
        <v>18177</v>
      </c>
      <c r="G5887" s="91"/>
      <c r="H5887" s="91"/>
      <c r="I5887" s="91"/>
      <c r="J5887" s="91"/>
      <c r="K5887" s="91"/>
      <c r="L5887" s="91"/>
      <c r="M5887" s="91"/>
      <c r="N5887" s="91"/>
      <c r="O5887" s="95" t="s">
        <v>18178</v>
      </c>
      <c r="P5887" s="91" t="n">
        <v>1</v>
      </c>
      <c r="Q5887" s="15" t="s">
        <v>45</v>
      </c>
    </row>
    <row r="5888" customFormat="false" ht="14.9" hidden="false" customHeight="false" outlineLevel="0" collapsed="false">
      <c r="A5888" s="429" t="s">
        <v>1917</v>
      </c>
      <c r="B5888" s="91" t="s">
        <v>10465</v>
      </c>
      <c r="C5888" s="349" t="s">
        <v>18179</v>
      </c>
      <c r="D5888" s="91" t="s">
        <v>476</v>
      </c>
      <c r="E5888" s="204" t="s">
        <v>18180</v>
      </c>
      <c r="F5888" s="91"/>
      <c r="G5888" s="91"/>
      <c r="H5888" s="91"/>
      <c r="I5888" s="91"/>
      <c r="J5888" s="91"/>
      <c r="K5888" s="91"/>
      <c r="L5888" s="91"/>
      <c r="M5888" s="91"/>
      <c r="N5888" s="91"/>
      <c r="O5888" s="95" t="s">
        <v>18180</v>
      </c>
      <c r="P5888" s="91" t="n">
        <v>1</v>
      </c>
      <c r="Q5888" s="15" t="s">
        <v>45</v>
      </c>
    </row>
    <row r="5889" customFormat="false" ht="68.65" hidden="false" customHeight="false" outlineLevel="0" collapsed="false">
      <c r="A5889" s="429" t="s">
        <v>3008</v>
      </c>
      <c r="B5889" s="91" t="s">
        <v>2913</v>
      </c>
      <c r="C5889" s="451" t="s">
        <v>18181</v>
      </c>
      <c r="D5889" s="91" t="s">
        <v>68</v>
      </c>
      <c r="E5889" s="91" t="s">
        <v>18182</v>
      </c>
      <c r="F5889" s="91" t="s">
        <v>18183</v>
      </c>
      <c r="G5889" s="91"/>
      <c r="H5889" s="91"/>
      <c r="I5889" s="91"/>
      <c r="J5889" s="91"/>
      <c r="K5889" s="91"/>
      <c r="L5889" s="91"/>
      <c r="M5889" s="91"/>
      <c r="N5889" s="91"/>
      <c r="O5889" s="469" t="s">
        <v>18184</v>
      </c>
      <c r="P5889" s="91" t="n">
        <v>1</v>
      </c>
      <c r="Q5889" s="15" t="s">
        <v>45</v>
      </c>
    </row>
    <row r="5890" customFormat="false" ht="152.95" hidden="false" customHeight="false" outlineLevel="0" collapsed="false">
      <c r="A5890" s="429" t="s">
        <v>3012</v>
      </c>
      <c r="B5890" s="91" t="s">
        <v>4310</v>
      </c>
      <c r="C5890" s="91" t="s">
        <v>18185</v>
      </c>
      <c r="D5890" s="91" t="s">
        <v>476</v>
      </c>
      <c r="E5890" s="91" t="s">
        <v>18186</v>
      </c>
      <c r="F5890" s="91" t="s">
        <v>18187</v>
      </c>
      <c r="G5890" s="91" t="s">
        <v>268</v>
      </c>
      <c r="H5890" s="91"/>
      <c r="I5890" s="91"/>
      <c r="J5890" s="91"/>
      <c r="K5890" s="91"/>
      <c r="L5890" s="91"/>
      <c r="M5890" s="91"/>
      <c r="N5890" s="91"/>
      <c r="O5890" s="619" t="s">
        <v>18188</v>
      </c>
      <c r="P5890" s="91" t="n">
        <v>1</v>
      </c>
      <c r="Q5890" s="15" t="s">
        <v>45</v>
      </c>
    </row>
    <row r="5891" customFormat="false" ht="44.75" hidden="false" customHeight="false" outlineLevel="0" collapsed="false">
      <c r="A5891" s="429" t="s">
        <v>1798</v>
      </c>
      <c r="B5891" s="91" t="s">
        <v>371</v>
      </c>
      <c r="C5891" s="553" t="s">
        <v>18189</v>
      </c>
      <c r="D5891" s="91" t="s">
        <v>476</v>
      </c>
      <c r="E5891" s="349" t="s">
        <v>18190</v>
      </c>
      <c r="F5891" s="91"/>
      <c r="G5891" s="91" t="s">
        <v>1042</v>
      </c>
      <c r="H5891" s="91"/>
      <c r="I5891" s="91"/>
      <c r="J5891" s="91"/>
      <c r="K5891" s="91"/>
      <c r="L5891" s="91"/>
      <c r="M5891" s="91"/>
      <c r="N5891" s="91"/>
      <c r="O5891" s="619" t="s">
        <v>18191</v>
      </c>
      <c r="P5891" s="91" t="n">
        <v>1</v>
      </c>
      <c r="Q5891" s="15" t="s">
        <v>45</v>
      </c>
    </row>
    <row r="5892" customFormat="false" ht="23.1" hidden="false" customHeight="false" outlineLevel="0" collapsed="false">
      <c r="A5892" s="429" t="s">
        <v>1801</v>
      </c>
      <c r="B5892" s="91" t="s">
        <v>57</v>
      </c>
      <c r="C5892" s="440" t="s">
        <v>18192</v>
      </c>
      <c r="D5892" s="91" t="s">
        <v>476</v>
      </c>
      <c r="E5892" s="91" t="s">
        <v>18193</v>
      </c>
      <c r="F5892" s="91"/>
      <c r="G5892" s="91"/>
      <c r="H5892" s="91"/>
      <c r="I5892" s="91"/>
      <c r="J5892" s="91"/>
      <c r="K5892" s="91"/>
      <c r="L5892" s="91"/>
      <c r="M5892" s="91"/>
      <c r="N5892" s="91"/>
      <c r="O5892" s="715" t="s">
        <v>14301</v>
      </c>
      <c r="P5892" s="91" t="n">
        <v>1</v>
      </c>
      <c r="Q5892" s="15" t="s">
        <v>45</v>
      </c>
    </row>
    <row r="5893" customFormat="false" ht="28.35" hidden="false" customHeight="false" outlineLevel="0" collapsed="false">
      <c r="A5893" s="429" t="s">
        <v>3427</v>
      </c>
      <c r="B5893" s="91" t="s">
        <v>10877</v>
      </c>
      <c r="C5893" s="91" t="s">
        <v>18194</v>
      </c>
      <c r="D5893" s="91" t="s">
        <v>476</v>
      </c>
      <c r="E5893" s="91" t="s">
        <v>18195</v>
      </c>
      <c r="F5893" s="91"/>
      <c r="G5893" s="91"/>
      <c r="H5893" s="91"/>
      <c r="I5893" s="91"/>
      <c r="J5893" s="91"/>
      <c r="K5893" s="91"/>
      <c r="L5893" s="91"/>
      <c r="M5893" s="91"/>
      <c r="N5893" s="91"/>
      <c r="O5893" s="250" t="s">
        <v>18196</v>
      </c>
      <c r="P5893" s="91" t="n">
        <v>1</v>
      </c>
      <c r="Q5893" s="15" t="s">
        <v>45</v>
      </c>
    </row>
    <row r="5894" customFormat="false" ht="28.35" hidden="false" customHeight="false" outlineLevel="0" collapsed="false">
      <c r="A5894" s="429" t="s">
        <v>3024</v>
      </c>
      <c r="B5894" s="99" t="n">
        <v>43663</v>
      </c>
      <c r="C5894" s="91" t="s">
        <v>18197</v>
      </c>
      <c r="D5894" s="91" t="s">
        <v>476</v>
      </c>
      <c r="E5894" s="91" t="s">
        <v>18198</v>
      </c>
      <c r="F5894" s="91"/>
      <c r="G5894" s="91"/>
      <c r="H5894" s="91"/>
      <c r="I5894" s="91"/>
      <c r="J5894" s="91"/>
      <c r="K5894" s="91"/>
      <c r="L5894" s="91"/>
      <c r="M5894" s="91"/>
      <c r="N5894" s="91"/>
      <c r="O5894" s="137" t="s">
        <v>18199</v>
      </c>
      <c r="P5894" s="91" t="n">
        <v>1</v>
      </c>
      <c r="Q5894" s="15" t="s">
        <v>45</v>
      </c>
    </row>
    <row r="5895" customFormat="false" ht="28.35" hidden="false" customHeight="false" outlineLevel="0" collapsed="false">
      <c r="A5895" s="953" t="s">
        <v>18200</v>
      </c>
      <c r="B5895" s="91" t="s">
        <v>175</v>
      </c>
      <c r="C5895" s="451" t="s">
        <v>18201</v>
      </c>
      <c r="D5895" s="91" t="s">
        <v>53</v>
      </c>
      <c r="E5895" s="91" t="s">
        <v>600</v>
      </c>
      <c r="F5895" s="91"/>
      <c r="G5895" s="91"/>
      <c r="H5895" s="91"/>
      <c r="I5895" s="91"/>
      <c r="J5895" s="91"/>
      <c r="K5895" s="91"/>
      <c r="L5895" s="91"/>
      <c r="M5895" s="91"/>
      <c r="N5895" s="91"/>
      <c r="O5895" s="715" t="s">
        <v>600</v>
      </c>
      <c r="P5895" s="91" t="n">
        <v>1</v>
      </c>
      <c r="Q5895" s="15" t="s">
        <v>45</v>
      </c>
    </row>
    <row r="5896" customFormat="false" ht="41.75" hidden="false" customHeight="false" outlineLevel="0" collapsed="false">
      <c r="A5896" s="429" t="s">
        <v>3031</v>
      </c>
      <c r="B5896" s="91" t="s">
        <v>18202</v>
      </c>
      <c r="C5896" s="451" t="s">
        <v>18203</v>
      </c>
      <c r="D5896" s="91" t="s">
        <v>476</v>
      </c>
      <c r="E5896" s="91" t="s">
        <v>18204</v>
      </c>
      <c r="F5896" s="91"/>
      <c r="G5896" s="91"/>
      <c r="H5896" s="91"/>
      <c r="I5896" s="91"/>
      <c r="J5896" s="91"/>
      <c r="K5896" s="91"/>
      <c r="L5896" s="91"/>
      <c r="M5896" s="91"/>
      <c r="N5896" s="91"/>
      <c r="O5896" s="95" t="s">
        <v>18205</v>
      </c>
      <c r="P5896" s="91" t="n">
        <v>1</v>
      </c>
      <c r="Q5896" s="15" t="s">
        <v>45</v>
      </c>
    </row>
    <row r="5897" customFormat="false" ht="23.1" hidden="false" customHeight="false" outlineLevel="0" collapsed="false">
      <c r="A5897" s="429" t="s">
        <v>3037</v>
      </c>
      <c r="B5897" s="91" t="s">
        <v>512</v>
      </c>
      <c r="C5897" s="30" t="s">
        <v>18206</v>
      </c>
      <c r="D5897" s="91" t="s">
        <v>53</v>
      </c>
      <c r="E5897" s="19" t="s">
        <v>18207</v>
      </c>
      <c r="F5897" s="91" t="s">
        <v>18208</v>
      </c>
      <c r="G5897" s="91" t="n">
        <v>2700</v>
      </c>
      <c r="H5897" s="91"/>
      <c r="I5897" s="91"/>
      <c r="J5897" s="91"/>
      <c r="K5897" s="91"/>
      <c r="L5897" s="91"/>
      <c r="M5897" s="19" t="s">
        <v>18209</v>
      </c>
      <c r="N5897" s="99" t="n">
        <v>43505</v>
      </c>
      <c r="O5897" s="207" t="s">
        <v>1100</v>
      </c>
      <c r="P5897" s="91" t="n">
        <v>1</v>
      </c>
      <c r="Q5897" s="15" t="s">
        <v>45</v>
      </c>
    </row>
    <row r="5898" customFormat="false" ht="41.75" hidden="false" customHeight="false" outlineLevel="0" collapsed="false">
      <c r="A5898" s="429" t="s">
        <v>3043</v>
      </c>
      <c r="B5898" s="142" t="s">
        <v>713</v>
      </c>
      <c r="C5898" s="24" t="s">
        <v>18210</v>
      </c>
      <c r="D5898" s="91" t="s">
        <v>53</v>
      </c>
      <c r="E5898" s="91" t="s">
        <v>18211</v>
      </c>
      <c r="F5898" s="91" t="s">
        <v>6077</v>
      </c>
      <c r="G5898" s="91" t="n">
        <v>2200</v>
      </c>
      <c r="H5898" s="91"/>
      <c r="I5898" s="91"/>
      <c r="J5898" s="91"/>
      <c r="K5898" s="91"/>
      <c r="L5898" s="91"/>
      <c r="M5898" s="19" t="s">
        <v>18212</v>
      </c>
      <c r="N5898" s="99" t="n">
        <v>43505</v>
      </c>
      <c r="O5898" s="207" t="s">
        <v>1100</v>
      </c>
      <c r="P5898" s="91"/>
      <c r="Q5898" s="15" t="s">
        <v>45</v>
      </c>
    </row>
    <row r="5899" customFormat="false" ht="79.85" hidden="false" customHeight="false" outlineLevel="0" collapsed="false">
      <c r="A5899" s="3" t="s">
        <v>17111</v>
      </c>
      <c r="B5899" s="6" t="s">
        <v>17112</v>
      </c>
      <c r="C5899" s="4" t="s">
        <v>17113</v>
      </c>
      <c r="D5899" s="6" t="s">
        <v>17114</v>
      </c>
      <c r="E5899" s="103" t="s">
        <v>17115</v>
      </c>
      <c r="F5899" s="102" t="s">
        <v>10096</v>
      </c>
      <c r="G5899" s="103" t="s">
        <v>38</v>
      </c>
      <c r="H5899" s="103" t="s">
        <v>17116</v>
      </c>
      <c r="I5899" s="103" t="s">
        <v>40</v>
      </c>
      <c r="J5899" s="103"/>
      <c r="K5899" s="103" t="s">
        <v>17648</v>
      </c>
      <c r="L5899" s="103"/>
      <c r="M5899" s="103" t="s">
        <v>41</v>
      </c>
      <c r="N5899" s="103" t="s">
        <v>42</v>
      </c>
      <c r="O5899" s="103" t="s">
        <v>17117</v>
      </c>
      <c r="P5899" s="91"/>
      <c r="Q5899" s="15" t="s">
        <v>45</v>
      </c>
    </row>
    <row r="5900" customFormat="false" ht="15" hidden="false" customHeight="false" outlineLevel="0" collapsed="false">
      <c r="A5900" s="60" t="n">
        <v>43505</v>
      </c>
      <c r="B5900" s="374" t="s">
        <v>403</v>
      </c>
      <c r="C5900" s="62"/>
      <c r="D5900" s="62" t="s">
        <v>311</v>
      </c>
      <c r="E5900" s="63"/>
      <c r="F5900" s="911" t="n">
        <f aca="false">G5900+H5900+K5900</f>
        <v>30000</v>
      </c>
      <c r="G5900" s="912" t="n">
        <f aca="false">SUM(G5901:G5912)</f>
        <v>30000</v>
      </c>
      <c r="H5900" s="913" t="n">
        <f aca="false">SUM(H5901:H5912)</f>
        <v>0</v>
      </c>
      <c r="I5900" s="912" t="n">
        <f aca="false">SUM(I5901:I5912)</f>
        <v>4900</v>
      </c>
      <c r="J5900" s="912"/>
      <c r="K5900" s="912" t="n">
        <f aca="false">SUM(K5901:K5912)</f>
        <v>0</v>
      </c>
      <c r="L5900" s="912"/>
      <c r="M5900" s="281"/>
      <c r="N5900" s="281"/>
      <c r="O5900" s="594"/>
      <c r="P5900" s="91" t="n">
        <v>1</v>
      </c>
      <c r="Q5900" s="15" t="s">
        <v>45</v>
      </c>
    </row>
    <row r="5901" customFormat="false" ht="14.9" hidden="false" customHeight="false" outlineLevel="0" collapsed="false">
      <c r="A5901" s="429" t="s">
        <v>1810</v>
      </c>
      <c r="B5901" s="91" t="s">
        <v>4262</v>
      </c>
      <c r="C5901" s="440" t="s">
        <v>18213</v>
      </c>
      <c r="D5901" s="91" t="s">
        <v>8766</v>
      </c>
      <c r="E5901" s="91" t="s">
        <v>18214</v>
      </c>
      <c r="F5901" s="91"/>
      <c r="G5901" s="91"/>
      <c r="H5901" s="91"/>
      <c r="I5901" s="91"/>
      <c r="J5901" s="91"/>
      <c r="K5901" s="91"/>
      <c r="L5901" s="91"/>
      <c r="M5901" s="91"/>
      <c r="N5901" s="91"/>
      <c r="O5901" s="95" t="s">
        <v>4201</v>
      </c>
      <c r="P5901" s="91" t="n">
        <v>1</v>
      </c>
      <c r="Q5901" s="15" t="s">
        <v>45</v>
      </c>
    </row>
    <row r="5902" customFormat="false" ht="152.95" hidden="false" customHeight="false" outlineLevel="0" collapsed="false">
      <c r="A5902" s="429" t="s">
        <v>1814</v>
      </c>
      <c r="B5902" s="91" t="s">
        <v>2357</v>
      </c>
      <c r="C5902" s="451" t="s">
        <v>18215</v>
      </c>
      <c r="D5902" s="91" t="s">
        <v>8766</v>
      </c>
      <c r="E5902" s="91" t="s">
        <v>18216</v>
      </c>
      <c r="F5902" s="91" t="s">
        <v>18217</v>
      </c>
      <c r="G5902" s="91" t="n">
        <v>2700</v>
      </c>
      <c r="H5902" s="91"/>
      <c r="I5902" s="91"/>
      <c r="J5902" s="91"/>
      <c r="K5902" s="91"/>
      <c r="L5902" s="91"/>
      <c r="M5902" s="19" t="s">
        <v>18218</v>
      </c>
      <c r="N5902" s="99" t="n">
        <v>43506</v>
      </c>
      <c r="O5902" s="207" t="s">
        <v>18219</v>
      </c>
      <c r="P5902" s="91" t="n">
        <v>1</v>
      </c>
      <c r="Q5902" s="15" t="s">
        <v>45</v>
      </c>
    </row>
    <row r="5903" customFormat="false" ht="14.9" hidden="false" customHeight="false" outlineLevel="0" collapsed="false">
      <c r="A5903" s="429" t="s">
        <v>1819</v>
      </c>
      <c r="B5903" s="91" t="s">
        <v>556</v>
      </c>
      <c r="C5903" s="451" t="s">
        <v>18220</v>
      </c>
      <c r="D5903" s="91" t="s">
        <v>8766</v>
      </c>
      <c r="E5903" s="91" t="s">
        <v>18214</v>
      </c>
      <c r="F5903" s="91"/>
      <c r="G5903" s="91"/>
      <c r="H5903" s="91"/>
      <c r="I5903" s="91"/>
      <c r="J5903" s="91"/>
      <c r="K5903" s="91"/>
      <c r="L5903" s="91"/>
      <c r="M5903" s="91"/>
      <c r="N5903" s="91"/>
      <c r="O5903" s="95" t="s">
        <v>4201</v>
      </c>
      <c r="P5903" s="91" t="n">
        <v>1</v>
      </c>
      <c r="Q5903" s="15" t="s">
        <v>45</v>
      </c>
    </row>
    <row r="5904" customFormat="false" ht="23.1" hidden="false" customHeight="false" outlineLevel="0" collapsed="false">
      <c r="A5904" s="429" t="s">
        <v>1673</v>
      </c>
      <c r="B5904" s="91" t="s">
        <v>1505</v>
      </c>
      <c r="C5904" s="91" t="s">
        <v>18221</v>
      </c>
      <c r="D5904" s="91" t="s">
        <v>8766</v>
      </c>
      <c r="E5904" s="91" t="s">
        <v>18222</v>
      </c>
      <c r="F5904" s="91" t="s">
        <v>18223</v>
      </c>
      <c r="G5904" s="91" t="n">
        <v>4000</v>
      </c>
      <c r="H5904" s="91"/>
      <c r="I5904" s="91"/>
      <c r="J5904" s="91"/>
      <c r="K5904" s="91"/>
      <c r="L5904" s="91"/>
      <c r="M5904" s="19" t="s">
        <v>18224</v>
      </c>
      <c r="N5904" s="99" t="n">
        <v>43505</v>
      </c>
      <c r="O5904" s="207" t="s">
        <v>1100</v>
      </c>
      <c r="P5904" s="91" t="n">
        <v>1</v>
      </c>
      <c r="Q5904" s="15" t="s">
        <v>45</v>
      </c>
    </row>
    <row r="5905" customFormat="false" ht="23.1" hidden="false" customHeight="false" outlineLevel="0" collapsed="false">
      <c r="A5905" s="884" t="s">
        <v>18225</v>
      </c>
      <c r="B5905" s="91" t="s">
        <v>589</v>
      </c>
      <c r="C5905" s="24" t="s">
        <v>18226</v>
      </c>
      <c r="D5905" s="91" t="s">
        <v>8766</v>
      </c>
      <c r="E5905" s="91" t="s">
        <v>18227</v>
      </c>
      <c r="F5905" s="113" t="s">
        <v>18228</v>
      </c>
      <c r="G5905" s="91"/>
      <c r="H5905" s="91"/>
      <c r="I5905" s="24" t="n">
        <v>4900</v>
      </c>
      <c r="J5905" s="100"/>
      <c r="K5905" s="91"/>
      <c r="L5905" s="100"/>
      <c r="M5905" s="24" t="s">
        <v>18229</v>
      </c>
      <c r="N5905" s="99" t="n">
        <v>43508</v>
      </c>
      <c r="O5905" s="207" t="s">
        <v>1100</v>
      </c>
      <c r="P5905" s="91" t="n">
        <v>1</v>
      </c>
      <c r="Q5905" s="15" t="s">
        <v>45</v>
      </c>
    </row>
    <row r="5906" customFormat="false" ht="23.1" hidden="false" customHeight="false" outlineLevel="0" collapsed="false">
      <c r="A5906" s="429" t="s">
        <v>1678</v>
      </c>
      <c r="B5906" s="91" t="s">
        <v>1883</v>
      </c>
      <c r="C5906" s="451" t="s">
        <v>18230</v>
      </c>
      <c r="D5906" s="91" t="s">
        <v>8766</v>
      </c>
      <c r="E5906" s="91" t="s">
        <v>18231</v>
      </c>
      <c r="F5906" s="91" t="s">
        <v>18232</v>
      </c>
      <c r="G5906" s="91" t="n">
        <v>4400</v>
      </c>
      <c r="H5906" s="91"/>
      <c r="I5906" s="91"/>
      <c r="J5906" s="91"/>
      <c r="K5906" s="91"/>
      <c r="L5906" s="91"/>
      <c r="M5906" s="19" t="s">
        <v>18233</v>
      </c>
      <c r="N5906" s="99" t="n">
        <v>43507</v>
      </c>
      <c r="O5906" s="207" t="s">
        <v>1100</v>
      </c>
      <c r="P5906" s="91" t="n">
        <v>1</v>
      </c>
      <c r="Q5906" s="15" t="s">
        <v>45</v>
      </c>
    </row>
    <row r="5907" customFormat="false" ht="14.9" hidden="false" customHeight="false" outlineLevel="0" collapsed="false">
      <c r="A5907" s="429" t="s">
        <v>1732</v>
      </c>
      <c r="B5907" s="91" t="s">
        <v>708</v>
      </c>
      <c r="C5907" s="451" t="s">
        <v>18234</v>
      </c>
      <c r="D5907" s="91" t="s">
        <v>8766</v>
      </c>
      <c r="E5907" s="91"/>
      <c r="F5907" s="91"/>
      <c r="G5907" s="91"/>
      <c r="H5907" s="91"/>
      <c r="I5907" s="91"/>
      <c r="J5907" s="91"/>
      <c r="K5907" s="91"/>
      <c r="L5907" s="91"/>
      <c r="M5907" s="91"/>
      <c r="N5907" s="91"/>
      <c r="O5907" s="95" t="s">
        <v>18235</v>
      </c>
      <c r="P5907" s="91" t="n">
        <v>1</v>
      </c>
      <c r="Q5907" s="15" t="s">
        <v>45</v>
      </c>
    </row>
    <row r="5908" customFormat="false" ht="23.1" hidden="false" customHeight="false" outlineLevel="0" collapsed="false">
      <c r="A5908" s="429" t="s">
        <v>1833</v>
      </c>
      <c r="B5908" s="91" t="s">
        <v>404</v>
      </c>
      <c r="C5908" s="91" t="s">
        <v>18236</v>
      </c>
      <c r="D5908" s="91" t="s">
        <v>53</v>
      </c>
      <c r="E5908" s="91" t="s">
        <v>18237</v>
      </c>
      <c r="F5908" s="91" t="s">
        <v>5574</v>
      </c>
      <c r="G5908" s="91" t="n">
        <v>5100</v>
      </c>
      <c r="H5908" s="91"/>
      <c r="I5908" s="91"/>
      <c r="J5908" s="91"/>
      <c r="K5908" s="91"/>
      <c r="L5908" s="91"/>
      <c r="M5908" s="91" t="s">
        <v>18238</v>
      </c>
      <c r="N5908" s="99" t="n">
        <v>43506</v>
      </c>
      <c r="O5908" s="207" t="s">
        <v>1100</v>
      </c>
      <c r="P5908" s="91" t="n">
        <v>1</v>
      </c>
      <c r="Q5908" s="15" t="s">
        <v>45</v>
      </c>
    </row>
    <row r="5909" customFormat="false" ht="23.1" hidden="false" customHeight="false" outlineLevel="0" collapsed="false">
      <c r="A5909" s="429" t="s">
        <v>1839</v>
      </c>
      <c r="B5909" s="91" t="s">
        <v>78</v>
      </c>
      <c r="C5909" s="91" t="s">
        <v>18239</v>
      </c>
      <c r="D5909" s="91" t="s">
        <v>53</v>
      </c>
      <c r="E5909" s="19" t="s">
        <v>18240</v>
      </c>
      <c r="F5909" s="91" t="s">
        <v>3584</v>
      </c>
      <c r="G5909" s="91" t="n">
        <v>3000</v>
      </c>
      <c r="H5909" s="91"/>
      <c r="I5909" s="91"/>
      <c r="J5909" s="91"/>
      <c r="K5909" s="91"/>
      <c r="L5909" s="91"/>
      <c r="M5909" s="91" t="s">
        <v>18241</v>
      </c>
      <c r="N5909" s="99" t="n">
        <v>43506</v>
      </c>
      <c r="O5909" s="207" t="s">
        <v>1100</v>
      </c>
      <c r="P5909" s="91" t="n">
        <v>1</v>
      </c>
      <c r="Q5909" s="15" t="s">
        <v>45</v>
      </c>
    </row>
    <row r="5910" customFormat="false" ht="68.65" hidden="false" customHeight="false" outlineLevel="0" collapsed="false">
      <c r="A5910" s="429" t="s">
        <v>1746</v>
      </c>
      <c r="B5910" s="91" t="s">
        <v>848</v>
      </c>
      <c r="C5910" s="91" t="s">
        <v>18242</v>
      </c>
      <c r="D5910" s="91" t="s">
        <v>53</v>
      </c>
      <c r="E5910" s="91" t="s">
        <v>18243</v>
      </c>
      <c r="F5910" s="91" t="s">
        <v>18244</v>
      </c>
      <c r="G5910" s="91" t="n">
        <v>3800</v>
      </c>
      <c r="H5910" s="91"/>
      <c r="I5910" s="91"/>
      <c r="J5910" s="91"/>
      <c r="K5910" s="91"/>
      <c r="L5910" s="91"/>
      <c r="M5910" s="91" t="s">
        <v>18245</v>
      </c>
      <c r="N5910" s="99" t="n">
        <v>43506</v>
      </c>
      <c r="O5910" s="207" t="s">
        <v>1100</v>
      </c>
      <c r="P5910" s="91" t="n">
        <v>1</v>
      </c>
      <c r="Q5910" s="15" t="s">
        <v>45</v>
      </c>
    </row>
    <row r="5911" customFormat="false" ht="82.05" hidden="false" customHeight="false" outlineLevel="0" collapsed="false">
      <c r="A5911" s="429" t="s">
        <v>1696</v>
      </c>
      <c r="B5911" s="142" t="s">
        <v>83</v>
      </c>
      <c r="C5911" s="142" t="s">
        <v>18246</v>
      </c>
      <c r="D5911" s="91" t="s">
        <v>53</v>
      </c>
      <c r="E5911" s="91" t="s">
        <v>18247</v>
      </c>
      <c r="F5911" s="91" t="s">
        <v>7931</v>
      </c>
      <c r="G5911" s="91" t="n">
        <v>3200</v>
      </c>
      <c r="H5911" s="91"/>
      <c r="I5911" s="91"/>
      <c r="J5911" s="91"/>
      <c r="K5911" s="91"/>
      <c r="L5911" s="91"/>
      <c r="M5911" s="91" t="s">
        <v>18248</v>
      </c>
      <c r="N5911" s="99" t="n">
        <v>43506</v>
      </c>
      <c r="O5911" s="207" t="s">
        <v>1100</v>
      </c>
      <c r="P5911" s="91"/>
      <c r="Q5911" s="15" t="s">
        <v>45</v>
      </c>
    </row>
    <row r="5912" customFormat="false" ht="68.65" hidden="false" customHeight="false" outlineLevel="0" collapsed="false">
      <c r="A5912" s="429" t="s">
        <v>1758</v>
      </c>
      <c r="B5912" s="374" t="s">
        <v>199</v>
      </c>
      <c r="C5912" s="142" t="s">
        <v>18249</v>
      </c>
      <c r="D5912" s="91" t="s">
        <v>53</v>
      </c>
      <c r="E5912" s="91" t="s">
        <v>18250</v>
      </c>
      <c r="F5912" s="91" t="s">
        <v>4852</v>
      </c>
      <c r="G5912" s="91" t="n">
        <v>3800</v>
      </c>
      <c r="H5912" s="91"/>
      <c r="I5912" s="91"/>
      <c r="J5912" s="91"/>
      <c r="K5912" s="91"/>
      <c r="L5912" s="91"/>
      <c r="M5912" s="91" t="s">
        <v>18251</v>
      </c>
      <c r="N5912" s="99" t="n">
        <v>43508</v>
      </c>
      <c r="O5912" s="207" t="s">
        <v>1100</v>
      </c>
      <c r="P5912" s="91"/>
      <c r="Q5912" s="15" t="s">
        <v>45</v>
      </c>
    </row>
    <row r="5913" customFormat="false" ht="79.85" hidden="false" customHeight="false" outlineLevel="0" collapsed="false">
      <c r="A5913" s="3" t="s">
        <v>17111</v>
      </c>
      <c r="B5913" s="6" t="s">
        <v>17112</v>
      </c>
      <c r="C5913" s="4" t="s">
        <v>17113</v>
      </c>
      <c r="D5913" s="6" t="s">
        <v>17114</v>
      </c>
      <c r="E5913" s="103" t="s">
        <v>17115</v>
      </c>
      <c r="F5913" s="102" t="s">
        <v>10096</v>
      </c>
      <c r="G5913" s="103" t="s">
        <v>38</v>
      </c>
      <c r="H5913" s="103" t="s">
        <v>17116</v>
      </c>
      <c r="I5913" s="103" t="s">
        <v>40</v>
      </c>
      <c r="J5913" s="103"/>
      <c r="K5913" s="103" t="s">
        <v>17648</v>
      </c>
      <c r="L5913" s="103"/>
      <c r="M5913" s="103" t="s">
        <v>41</v>
      </c>
      <c r="N5913" s="103" t="s">
        <v>42</v>
      </c>
      <c r="O5913" s="103" t="s">
        <v>17117</v>
      </c>
      <c r="P5913" s="91"/>
      <c r="Q5913" s="15" t="s">
        <v>45</v>
      </c>
    </row>
    <row r="5914" customFormat="false" ht="15" hidden="false" customHeight="false" outlineLevel="0" collapsed="false">
      <c r="A5914" s="60" t="n">
        <v>43507</v>
      </c>
      <c r="B5914" s="374" t="s">
        <v>422</v>
      </c>
      <c r="C5914" s="62"/>
      <c r="D5914" s="62"/>
      <c r="E5914" s="63"/>
      <c r="F5914" s="911" t="n">
        <f aca="false">G5914+H5914+K5914</f>
        <v>35900</v>
      </c>
      <c r="G5914" s="912" t="n">
        <f aca="false">SUM(G5915:G5938)</f>
        <v>2300</v>
      </c>
      <c r="H5914" s="913" t="n">
        <f aca="false">SUM(H5915:H5938)</f>
        <v>33600</v>
      </c>
      <c r="I5914" s="912" t="n">
        <f aca="false">SUM(I5915:I5938)</f>
        <v>0</v>
      </c>
      <c r="J5914" s="912"/>
      <c r="K5914" s="912" t="n">
        <f aca="false">SUM(K5915:K5938)</f>
        <v>0</v>
      </c>
      <c r="L5914" s="912"/>
      <c r="M5914" s="281"/>
      <c r="N5914" s="281"/>
      <c r="O5914" s="594"/>
      <c r="P5914" s="91" t="n">
        <v>1</v>
      </c>
      <c r="Q5914" s="15" t="s">
        <v>45</v>
      </c>
    </row>
    <row r="5915" customFormat="false" ht="72.35" hidden="false" customHeight="false" outlineLevel="0" collapsed="false">
      <c r="A5915" s="429" t="s">
        <v>1810</v>
      </c>
      <c r="B5915" s="958" t="n">
        <v>43747</v>
      </c>
      <c r="C5915" s="451" t="s">
        <v>18252</v>
      </c>
      <c r="D5915" s="91" t="s">
        <v>53</v>
      </c>
      <c r="E5915" s="91" t="s">
        <v>48</v>
      </c>
      <c r="F5915" s="91"/>
      <c r="G5915" s="91"/>
      <c r="H5915" s="91"/>
      <c r="I5915" s="91"/>
      <c r="J5915" s="91"/>
      <c r="K5915" s="91"/>
      <c r="L5915" s="91"/>
      <c r="M5915" s="91"/>
      <c r="N5915" s="91"/>
      <c r="O5915" s="441" t="s">
        <v>18253</v>
      </c>
      <c r="P5915" s="91" t="n">
        <v>1</v>
      </c>
      <c r="Q5915" s="15" t="s">
        <v>45</v>
      </c>
    </row>
    <row r="5916" customFormat="false" ht="83.55" hidden="false" customHeight="false" outlineLevel="0" collapsed="false">
      <c r="A5916" s="429" t="s">
        <v>1814</v>
      </c>
      <c r="B5916" s="91" t="s">
        <v>51</v>
      </c>
      <c r="C5916" s="91" t="s">
        <v>18254</v>
      </c>
      <c r="D5916" s="91" t="s">
        <v>53</v>
      </c>
      <c r="E5916" s="91" t="s">
        <v>18255</v>
      </c>
      <c r="F5916" s="91" t="s">
        <v>18256</v>
      </c>
      <c r="G5916" s="91"/>
      <c r="H5916" s="91"/>
      <c r="I5916" s="91"/>
      <c r="J5916" s="91"/>
      <c r="K5916" s="91"/>
      <c r="L5916" s="91"/>
      <c r="M5916" s="91"/>
      <c r="N5916" s="91"/>
      <c r="O5916" s="460" t="s">
        <v>18257</v>
      </c>
      <c r="P5916" s="91" t="n">
        <v>1</v>
      </c>
      <c r="Q5916" s="15" t="s">
        <v>45</v>
      </c>
    </row>
    <row r="5917" customFormat="false" ht="95.5" hidden="false" customHeight="false" outlineLevel="0" collapsed="false">
      <c r="A5917" s="429" t="s">
        <v>1819</v>
      </c>
      <c r="B5917" s="91" t="s">
        <v>2357</v>
      </c>
      <c r="C5917" s="451" t="s">
        <v>18258</v>
      </c>
      <c r="D5917" s="91" t="s">
        <v>53</v>
      </c>
      <c r="E5917" s="91" t="s">
        <v>18259</v>
      </c>
      <c r="F5917" s="91" t="s">
        <v>12429</v>
      </c>
      <c r="G5917" s="91" t="n">
        <v>2300</v>
      </c>
      <c r="H5917" s="91"/>
      <c r="I5917" s="91"/>
      <c r="J5917" s="91"/>
      <c r="K5917" s="91"/>
      <c r="L5917" s="91"/>
      <c r="M5917" s="91" t="s">
        <v>18260</v>
      </c>
      <c r="N5917" s="99" t="n">
        <v>43507</v>
      </c>
      <c r="O5917" s="207" t="s">
        <v>1100</v>
      </c>
      <c r="P5917" s="91" t="n">
        <v>1</v>
      </c>
      <c r="Q5917" s="15" t="s">
        <v>45</v>
      </c>
    </row>
    <row r="5918" customFormat="false" ht="44.75" hidden="false" customHeight="false" outlineLevel="0" collapsed="false">
      <c r="A5918" s="133" t="s">
        <v>1673</v>
      </c>
      <c r="B5918" s="95" t="s">
        <v>575</v>
      </c>
      <c r="C5918" s="95" t="s">
        <v>18261</v>
      </c>
      <c r="D5918" s="95" t="s">
        <v>476</v>
      </c>
      <c r="E5918" s="95" t="s">
        <v>18262</v>
      </c>
      <c r="F5918" s="95" t="s">
        <v>18263</v>
      </c>
      <c r="G5918" s="95" t="s">
        <v>774</v>
      </c>
      <c r="H5918" s="95"/>
      <c r="I5918" s="95"/>
      <c r="J5918" s="95"/>
      <c r="K5918" s="95"/>
      <c r="L5918" s="95"/>
      <c r="M5918" s="141" t="s">
        <v>18264</v>
      </c>
      <c r="N5918" s="841" t="n">
        <v>43508</v>
      </c>
      <c r="O5918" s="479" t="s">
        <v>18265</v>
      </c>
      <c r="P5918" s="91" t="n">
        <v>1</v>
      </c>
      <c r="Q5918" s="15" t="s">
        <v>45</v>
      </c>
    </row>
    <row r="5919" customFormat="false" ht="41.75" hidden="false" customHeight="false" outlineLevel="0" collapsed="false">
      <c r="A5919" s="429" t="s">
        <v>1678</v>
      </c>
      <c r="B5919" s="91" t="s">
        <v>556</v>
      </c>
      <c r="C5919" s="440" t="s">
        <v>18266</v>
      </c>
      <c r="D5919" s="91" t="s">
        <v>476</v>
      </c>
      <c r="E5919" s="91" t="s">
        <v>18267</v>
      </c>
      <c r="F5919" s="91" t="s">
        <v>18268</v>
      </c>
      <c r="G5919" s="91" t="s">
        <v>788</v>
      </c>
      <c r="H5919" s="91"/>
      <c r="I5919" s="91"/>
      <c r="J5919" s="91"/>
      <c r="K5919" s="91"/>
      <c r="L5919" s="91"/>
      <c r="M5919" s="91"/>
      <c r="N5919" s="91"/>
      <c r="O5919" s="423" t="s">
        <v>18269</v>
      </c>
      <c r="P5919" s="91" t="n">
        <v>1</v>
      </c>
      <c r="Q5919" s="15" t="s">
        <v>45</v>
      </c>
    </row>
    <row r="5920" customFormat="false" ht="28.35" hidden="false" customHeight="false" outlineLevel="0" collapsed="false">
      <c r="A5920" s="429" t="s">
        <v>1732</v>
      </c>
      <c r="B5920" s="99" t="n">
        <v>43535</v>
      </c>
      <c r="C5920" s="91" t="s">
        <v>18270</v>
      </c>
      <c r="D5920" s="91" t="s">
        <v>476</v>
      </c>
      <c r="E5920" s="91" t="s">
        <v>18271</v>
      </c>
      <c r="F5920" s="91" t="s">
        <v>18272</v>
      </c>
      <c r="G5920" s="91"/>
      <c r="H5920" s="91"/>
      <c r="I5920" s="91"/>
      <c r="J5920" s="91"/>
      <c r="K5920" s="91"/>
      <c r="L5920" s="91"/>
      <c r="M5920" s="91"/>
      <c r="N5920" s="91"/>
      <c r="O5920" s="297" t="s">
        <v>18273</v>
      </c>
      <c r="P5920" s="91" t="n">
        <v>1</v>
      </c>
      <c r="Q5920" s="15" t="s">
        <v>45</v>
      </c>
    </row>
    <row r="5921" customFormat="false" ht="41.75" hidden="false" customHeight="false" outlineLevel="0" collapsed="false">
      <c r="A5921" s="429" t="s">
        <v>1833</v>
      </c>
      <c r="B5921" s="91" t="s">
        <v>214</v>
      </c>
      <c r="C5921" s="95" t="s">
        <v>18274</v>
      </c>
      <c r="D5921" s="91" t="s">
        <v>53</v>
      </c>
      <c r="E5921" s="91" t="s">
        <v>600</v>
      </c>
      <c r="F5921" s="91" t="s">
        <v>600</v>
      </c>
      <c r="G5921" s="91"/>
      <c r="H5921" s="91"/>
      <c r="I5921" s="91"/>
      <c r="J5921" s="91"/>
      <c r="K5921" s="91"/>
      <c r="L5921" s="91"/>
      <c r="M5921" s="91"/>
      <c r="N5921" s="91"/>
      <c r="O5921" s="441" t="s">
        <v>600</v>
      </c>
      <c r="P5921" s="91" t="n">
        <v>1</v>
      </c>
      <c r="Q5921" s="15" t="s">
        <v>45</v>
      </c>
    </row>
    <row r="5922" customFormat="false" ht="55.2" hidden="false" customHeight="false" outlineLevel="0" collapsed="false">
      <c r="A5922" s="91" t="s">
        <v>18275</v>
      </c>
      <c r="B5922" s="91" t="s">
        <v>18275</v>
      </c>
      <c r="C5922" s="91" t="s">
        <v>18275</v>
      </c>
      <c r="D5922" s="91" t="s">
        <v>476</v>
      </c>
      <c r="E5922" s="91" t="s">
        <v>18275</v>
      </c>
      <c r="F5922" s="91" t="s">
        <v>18275</v>
      </c>
      <c r="G5922" s="91"/>
      <c r="H5922" s="91" t="n">
        <v>14800</v>
      </c>
      <c r="I5922" s="91"/>
      <c r="J5922" s="91"/>
      <c r="K5922" s="91"/>
      <c r="L5922" s="91"/>
      <c r="M5922" s="91"/>
      <c r="N5922" s="91"/>
      <c r="O5922" s="282" t="s">
        <v>18275</v>
      </c>
      <c r="P5922" s="91" t="n">
        <v>1</v>
      </c>
      <c r="Q5922" s="15" t="s">
        <v>45</v>
      </c>
    </row>
    <row r="5923" customFormat="false" ht="28.35" hidden="false" customHeight="false" outlineLevel="0" collapsed="false">
      <c r="A5923" s="429" t="s">
        <v>1839</v>
      </c>
      <c r="B5923" s="91" t="s">
        <v>2251</v>
      </c>
      <c r="C5923" s="91" t="s">
        <v>18276</v>
      </c>
      <c r="D5923" s="91" t="s">
        <v>476</v>
      </c>
      <c r="E5923" s="91" t="s">
        <v>18277</v>
      </c>
      <c r="F5923" s="91" t="s">
        <v>18278</v>
      </c>
      <c r="G5923" s="91" t="s">
        <v>18279</v>
      </c>
      <c r="H5923" s="91"/>
      <c r="I5923" s="91"/>
      <c r="J5923" s="91"/>
      <c r="K5923" s="91"/>
      <c r="L5923" s="91"/>
      <c r="M5923" s="91"/>
      <c r="N5923" s="91"/>
      <c r="O5923" s="426" t="s">
        <v>16948</v>
      </c>
      <c r="P5923" s="91" t="n">
        <v>1</v>
      </c>
      <c r="Q5923" s="15" t="s">
        <v>45</v>
      </c>
    </row>
    <row r="5924" customFormat="false" ht="83.55" hidden="false" customHeight="false" outlineLevel="0" collapsed="false">
      <c r="A5924" s="429" t="s">
        <v>1746</v>
      </c>
      <c r="B5924" s="91" t="s">
        <v>359</v>
      </c>
      <c r="C5924" s="91" t="s">
        <v>18280</v>
      </c>
      <c r="D5924" s="91" t="s">
        <v>53</v>
      </c>
      <c r="E5924" s="91" t="s">
        <v>18281</v>
      </c>
      <c r="F5924" s="91" t="s">
        <v>18282</v>
      </c>
      <c r="G5924" s="91" t="s">
        <v>949</v>
      </c>
      <c r="H5924" s="91"/>
      <c r="I5924" s="91"/>
      <c r="J5924" s="91"/>
      <c r="K5924" s="91"/>
      <c r="L5924" s="91"/>
      <c r="M5924" s="91"/>
      <c r="N5924" s="91"/>
      <c r="O5924" s="423" t="s">
        <v>18283</v>
      </c>
      <c r="P5924" s="91" t="n">
        <v>1</v>
      </c>
      <c r="Q5924" s="15" t="s">
        <v>45</v>
      </c>
    </row>
    <row r="5925" customFormat="false" ht="108.95" hidden="false" customHeight="false" outlineLevel="0" collapsed="false">
      <c r="A5925" s="429" t="s">
        <v>1696</v>
      </c>
      <c r="B5925" s="99" t="n">
        <v>43477</v>
      </c>
      <c r="C5925" s="451" t="s">
        <v>18284</v>
      </c>
      <c r="D5925" s="91" t="s">
        <v>53</v>
      </c>
      <c r="E5925" s="91" t="s">
        <v>18285</v>
      </c>
      <c r="F5925" s="91" t="s">
        <v>18286</v>
      </c>
      <c r="G5925" s="91" t="s">
        <v>92</v>
      </c>
      <c r="H5925" s="91"/>
      <c r="I5925" s="91"/>
      <c r="J5925" s="91"/>
      <c r="K5925" s="91"/>
      <c r="L5925" s="91"/>
      <c r="M5925" s="91"/>
      <c r="N5925" s="91"/>
      <c r="O5925" s="297" t="s">
        <v>18287</v>
      </c>
      <c r="P5925" s="91" t="n">
        <v>1</v>
      </c>
      <c r="Q5925" s="15" t="s">
        <v>45</v>
      </c>
    </row>
    <row r="5926" customFormat="false" ht="14.9" hidden="false" customHeight="false" outlineLevel="0" collapsed="false">
      <c r="A5926" s="429" t="s">
        <v>1758</v>
      </c>
      <c r="B5926" s="91" t="s">
        <v>14259</v>
      </c>
      <c r="C5926" s="91" t="s">
        <v>18288</v>
      </c>
      <c r="D5926" s="91" t="s">
        <v>476</v>
      </c>
      <c r="E5926" s="91"/>
      <c r="F5926" s="91"/>
      <c r="G5926" s="91"/>
      <c r="H5926" s="91"/>
      <c r="I5926" s="91"/>
      <c r="J5926" s="91"/>
      <c r="K5926" s="91"/>
      <c r="L5926" s="91"/>
      <c r="M5926" s="91"/>
      <c r="N5926" s="91"/>
      <c r="O5926" s="297" t="s">
        <v>14301</v>
      </c>
      <c r="P5926" s="91" t="n">
        <v>1</v>
      </c>
      <c r="Q5926" s="15" t="s">
        <v>45</v>
      </c>
    </row>
    <row r="5927" customFormat="false" ht="14.9" hidden="false" customHeight="false" outlineLevel="0" collapsed="false">
      <c r="A5927" s="429" t="s">
        <v>1761</v>
      </c>
      <c r="B5927" s="91" t="s">
        <v>4397</v>
      </c>
      <c r="C5927" s="451" t="s">
        <v>18289</v>
      </c>
      <c r="D5927" s="91" t="s">
        <v>476</v>
      </c>
      <c r="E5927" s="91" t="s">
        <v>18290</v>
      </c>
      <c r="F5927" s="91" t="s">
        <v>18291</v>
      </c>
      <c r="G5927" s="91" t="s">
        <v>569</v>
      </c>
      <c r="H5927" s="91"/>
      <c r="I5927" s="91"/>
      <c r="J5927" s="91"/>
      <c r="K5927" s="91"/>
      <c r="L5927" s="91"/>
      <c r="M5927" s="91"/>
      <c r="N5927" s="91"/>
      <c r="O5927" s="297" t="s">
        <v>18292</v>
      </c>
      <c r="P5927" s="91" t="n">
        <v>1</v>
      </c>
      <c r="Q5927" s="15" t="s">
        <v>45</v>
      </c>
    </row>
    <row r="5928" customFormat="false" ht="28.35" hidden="false" customHeight="false" outlineLevel="0" collapsed="false">
      <c r="A5928" s="429" t="s">
        <v>1765</v>
      </c>
      <c r="B5928" s="91" t="n">
        <v>13.1</v>
      </c>
      <c r="C5928" s="349" t="s">
        <v>18293</v>
      </c>
      <c r="D5928" s="91" t="s">
        <v>476</v>
      </c>
      <c r="E5928" s="91" t="s">
        <v>18294</v>
      </c>
      <c r="F5928" s="91" t="s">
        <v>18295</v>
      </c>
      <c r="G5928" s="91" t="s">
        <v>18296</v>
      </c>
      <c r="H5928" s="91"/>
      <c r="I5928" s="91"/>
      <c r="J5928" s="91"/>
      <c r="K5928" s="91"/>
      <c r="L5928" s="91"/>
      <c r="M5928" s="91"/>
      <c r="N5928" s="91"/>
      <c r="O5928" s="426" t="s">
        <v>18297</v>
      </c>
      <c r="P5928" s="91" t="n">
        <v>1</v>
      </c>
      <c r="Q5928" s="15" t="s">
        <v>45</v>
      </c>
    </row>
    <row r="5929" customFormat="false" ht="68.65" hidden="false" customHeight="false" outlineLevel="0" collapsed="false">
      <c r="A5929" s="429" t="s">
        <v>4300</v>
      </c>
      <c r="B5929" s="91" t="s">
        <v>359</v>
      </c>
      <c r="C5929" s="451" t="s">
        <v>18298</v>
      </c>
      <c r="D5929" s="91" t="s">
        <v>68</v>
      </c>
      <c r="E5929" s="91" t="s">
        <v>18299</v>
      </c>
      <c r="F5929" s="91" t="s">
        <v>15845</v>
      </c>
      <c r="G5929" s="91" t="s">
        <v>18300</v>
      </c>
      <c r="H5929" s="91"/>
      <c r="I5929" s="91"/>
      <c r="J5929" s="91"/>
      <c r="K5929" s="91"/>
      <c r="L5929" s="91"/>
      <c r="M5929" s="91"/>
      <c r="N5929" s="91"/>
      <c r="O5929" s="469" t="s">
        <v>18301</v>
      </c>
      <c r="P5929" s="91" t="n">
        <v>1</v>
      </c>
      <c r="Q5929" s="15" t="s">
        <v>45</v>
      </c>
    </row>
    <row r="5930" customFormat="false" ht="67.15" hidden="false" customHeight="false" outlineLevel="0" collapsed="false">
      <c r="A5930" s="429" t="s">
        <v>4304</v>
      </c>
      <c r="B5930" s="91" t="s">
        <v>404</v>
      </c>
      <c r="C5930" s="451" t="s">
        <v>18302</v>
      </c>
      <c r="D5930" s="91" t="s">
        <v>18303</v>
      </c>
      <c r="E5930" s="91" t="s">
        <v>18304</v>
      </c>
      <c r="F5930" s="91" t="s">
        <v>18305</v>
      </c>
      <c r="G5930" s="91" t="s">
        <v>1464</v>
      </c>
      <c r="H5930" s="91"/>
      <c r="I5930" s="91"/>
      <c r="J5930" s="91"/>
      <c r="K5930" s="91"/>
      <c r="L5930" s="91"/>
      <c r="M5930" s="91"/>
      <c r="N5930" s="91"/>
      <c r="O5930" s="426" t="s">
        <v>18306</v>
      </c>
      <c r="P5930" s="91" t="n">
        <v>1</v>
      </c>
      <c r="Q5930" s="15" t="s">
        <v>45</v>
      </c>
    </row>
    <row r="5931" customFormat="false" ht="28.35" hidden="false" customHeight="false" outlineLevel="0" collapsed="false">
      <c r="A5931" s="429" t="s">
        <v>4309</v>
      </c>
      <c r="B5931" s="99" t="n">
        <v>43511</v>
      </c>
      <c r="C5931" s="95" t="s">
        <v>18307</v>
      </c>
      <c r="D5931" s="91" t="s">
        <v>68</v>
      </c>
      <c r="E5931" s="91" t="s">
        <v>18308</v>
      </c>
      <c r="F5931" s="91" t="s">
        <v>18309</v>
      </c>
      <c r="G5931" s="91"/>
      <c r="H5931" s="91"/>
      <c r="I5931" s="91"/>
      <c r="J5931" s="91"/>
      <c r="K5931" s="91"/>
      <c r="L5931" s="91"/>
      <c r="M5931" s="91"/>
      <c r="N5931" s="91"/>
      <c r="O5931" s="297" t="s">
        <v>18310</v>
      </c>
      <c r="P5931" s="91" t="n">
        <v>1</v>
      </c>
      <c r="Q5931" s="15" t="s">
        <v>45</v>
      </c>
    </row>
    <row r="5932" customFormat="false" ht="68.65" hidden="false" customHeight="false" outlineLevel="0" collapsed="false">
      <c r="A5932" s="429" t="s">
        <v>1781</v>
      </c>
      <c r="B5932" s="91" t="s">
        <v>899</v>
      </c>
      <c r="C5932" s="451" t="s">
        <v>18311</v>
      </c>
      <c r="D5932" s="91" t="s">
        <v>53</v>
      </c>
      <c r="E5932" s="91" t="s">
        <v>18312</v>
      </c>
      <c r="F5932" s="91"/>
      <c r="G5932" s="91"/>
      <c r="H5932" s="91"/>
      <c r="I5932" s="91"/>
      <c r="J5932" s="91"/>
      <c r="K5932" s="91"/>
      <c r="L5932" s="91"/>
      <c r="M5932" s="91"/>
      <c r="N5932" s="91"/>
      <c r="O5932" s="469" t="s">
        <v>18313</v>
      </c>
      <c r="P5932" s="91" t="n">
        <v>1</v>
      </c>
      <c r="Q5932" s="15" t="s">
        <v>45</v>
      </c>
    </row>
    <row r="5933" customFormat="false" ht="95.5" hidden="false" customHeight="false" outlineLevel="0" collapsed="false">
      <c r="A5933" s="133" t="s">
        <v>1914</v>
      </c>
      <c r="B5933" s="95" t="s">
        <v>73</v>
      </c>
      <c r="C5933" s="95" t="s">
        <v>18314</v>
      </c>
      <c r="D5933" s="95" t="s">
        <v>53</v>
      </c>
      <c r="E5933" s="95" t="s">
        <v>18315</v>
      </c>
      <c r="F5933" s="95" t="s">
        <v>18316</v>
      </c>
      <c r="G5933" s="95" t="s">
        <v>18317</v>
      </c>
      <c r="H5933" s="95"/>
      <c r="I5933" s="95"/>
      <c r="J5933" s="95"/>
      <c r="K5933" s="95"/>
      <c r="L5933" s="95"/>
      <c r="M5933" s="95" t="s">
        <v>18318</v>
      </c>
      <c r="N5933" s="841" t="n">
        <v>43509</v>
      </c>
      <c r="O5933" s="574" t="s">
        <v>18319</v>
      </c>
      <c r="P5933" s="91" t="n">
        <v>1</v>
      </c>
      <c r="Q5933" s="15" t="s">
        <v>45</v>
      </c>
    </row>
    <row r="5934" customFormat="false" ht="176.1" hidden="false" customHeight="false" outlineLevel="0" collapsed="false">
      <c r="A5934" s="429" t="s">
        <v>1917</v>
      </c>
      <c r="B5934" s="91" t="s">
        <v>848</v>
      </c>
      <c r="C5934" s="91" t="s">
        <v>18320</v>
      </c>
      <c r="D5934" s="91" t="s">
        <v>53</v>
      </c>
      <c r="E5934" s="91" t="s">
        <v>18321</v>
      </c>
      <c r="F5934" s="91" t="s">
        <v>18322</v>
      </c>
      <c r="G5934" s="91"/>
      <c r="H5934" s="91"/>
      <c r="I5934" s="91"/>
      <c r="J5934" s="91"/>
      <c r="K5934" s="91"/>
      <c r="L5934" s="91"/>
      <c r="M5934" s="91"/>
      <c r="N5934" s="91"/>
      <c r="O5934" s="469" t="s">
        <v>18301</v>
      </c>
      <c r="P5934" s="91" t="n">
        <v>1</v>
      </c>
      <c r="Q5934" s="15" t="s">
        <v>45</v>
      </c>
    </row>
    <row r="5935" customFormat="false" ht="14.9" hidden="false" customHeight="false" outlineLevel="0" collapsed="false">
      <c r="A5935" s="429" t="s">
        <v>3008</v>
      </c>
      <c r="B5935" s="91" t="s">
        <v>4037</v>
      </c>
      <c r="C5935" s="91" t="s">
        <v>18323</v>
      </c>
      <c r="D5935" s="91" t="s">
        <v>476</v>
      </c>
      <c r="E5935" s="91" t="s">
        <v>18324</v>
      </c>
      <c r="F5935" s="91"/>
      <c r="G5935" s="91"/>
      <c r="H5935" s="91"/>
      <c r="I5935" s="91"/>
      <c r="J5935" s="91"/>
      <c r="K5935" s="91"/>
      <c r="L5935" s="91"/>
      <c r="M5935" s="91"/>
      <c r="N5935" s="91"/>
      <c r="O5935" s="95" t="s">
        <v>6742</v>
      </c>
      <c r="P5935" s="91" t="n">
        <v>1</v>
      </c>
      <c r="Q5935" s="15" t="s">
        <v>45</v>
      </c>
    </row>
    <row r="5936" customFormat="false" ht="28.35" hidden="false" customHeight="false" outlineLevel="0" collapsed="false">
      <c r="A5936" s="429" t="s">
        <v>3012</v>
      </c>
      <c r="B5936" s="99" t="n">
        <v>43602</v>
      </c>
      <c r="C5936" s="349" t="s">
        <v>18325</v>
      </c>
      <c r="D5936" s="91" t="s">
        <v>476</v>
      </c>
      <c r="E5936" s="91" t="s">
        <v>18326</v>
      </c>
      <c r="F5936" s="91" t="s">
        <v>18327</v>
      </c>
      <c r="G5936" s="91" t="s">
        <v>71</v>
      </c>
      <c r="H5936" s="91"/>
      <c r="I5936" s="91"/>
      <c r="J5936" s="91"/>
      <c r="K5936" s="91"/>
      <c r="L5936" s="91"/>
      <c r="M5936" s="91"/>
      <c r="N5936" s="91"/>
      <c r="O5936" s="137" t="s">
        <v>18328</v>
      </c>
      <c r="P5936" s="91" t="s">
        <v>1049</v>
      </c>
      <c r="Q5936" s="15" t="s">
        <v>45</v>
      </c>
    </row>
    <row r="5937" customFormat="false" ht="28.35" hidden="false" customHeight="false" outlineLevel="0" collapsed="false">
      <c r="A5937" s="429" t="s">
        <v>1798</v>
      </c>
      <c r="B5937" s="91" t="s">
        <v>7457</v>
      </c>
      <c r="C5937" s="91" t="s">
        <v>18329</v>
      </c>
      <c r="D5937" s="91" t="s">
        <v>53</v>
      </c>
      <c r="E5937" s="91" t="s">
        <v>600</v>
      </c>
      <c r="F5937" s="91" t="s">
        <v>600</v>
      </c>
      <c r="G5937" s="91"/>
      <c r="H5937" s="91"/>
      <c r="I5937" s="91"/>
      <c r="J5937" s="91"/>
      <c r="K5937" s="91"/>
      <c r="L5937" s="91"/>
      <c r="M5937" s="91"/>
      <c r="N5937" s="91"/>
      <c r="O5937" s="441" t="s">
        <v>600</v>
      </c>
      <c r="P5937" s="91" t="n">
        <v>1</v>
      </c>
      <c r="Q5937" s="15" t="s">
        <v>45</v>
      </c>
    </row>
    <row r="5938" customFormat="false" ht="68.65" hidden="false" customHeight="false" outlineLevel="0" collapsed="false">
      <c r="A5938" s="91" t="s">
        <v>18114</v>
      </c>
      <c r="B5938" s="113" t="s">
        <v>18114</v>
      </c>
      <c r="C5938" s="91" t="s">
        <v>18114</v>
      </c>
      <c r="D5938" s="91" t="s">
        <v>476</v>
      </c>
      <c r="E5938" s="91" t="s">
        <v>18114</v>
      </c>
      <c r="F5938" s="91" t="s">
        <v>18114</v>
      </c>
      <c r="G5938" s="91"/>
      <c r="H5938" s="91" t="n">
        <v>18800</v>
      </c>
      <c r="I5938" s="91"/>
      <c r="J5938" s="91"/>
      <c r="K5938" s="91"/>
      <c r="L5938" s="91"/>
      <c r="M5938" s="19" t="s">
        <v>14325</v>
      </c>
      <c r="N5938" s="91"/>
      <c r="O5938" s="282" t="s">
        <v>18114</v>
      </c>
      <c r="P5938" s="91" t="n">
        <v>1</v>
      </c>
      <c r="Q5938" s="15" t="s">
        <v>45</v>
      </c>
    </row>
    <row r="5939" customFormat="false" ht="79.85" hidden="false" customHeight="false" outlineLevel="0" collapsed="false">
      <c r="A5939" s="3" t="s">
        <v>17111</v>
      </c>
      <c r="B5939" s="6" t="s">
        <v>17112</v>
      </c>
      <c r="C5939" s="4" t="s">
        <v>17113</v>
      </c>
      <c r="D5939" s="6" t="s">
        <v>17114</v>
      </c>
      <c r="E5939" s="103" t="s">
        <v>17115</v>
      </c>
      <c r="F5939" s="102" t="s">
        <v>10096</v>
      </c>
      <c r="G5939" s="103" t="s">
        <v>38</v>
      </c>
      <c r="H5939" s="103" t="s">
        <v>17116</v>
      </c>
      <c r="I5939" s="103" t="s">
        <v>40</v>
      </c>
      <c r="J5939" s="103"/>
      <c r="K5939" s="103" t="s">
        <v>17648</v>
      </c>
      <c r="L5939" s="103"/>
      <c r="M5939" s="103" t="s">
        <v>41</v>
      </c>
      <c r="N5939" s="103" t="s">
        <v>42</v>
      </c>
      <c r="O5939" s="103" t="s">
        <v>17117</v>
      </c>
      <c r="P5939" s="91"/>
      <c r="Q5939" s="15" t="s">
        <v>45</v>
      </c>
    </row>
    <row r="5940" customFormat="false" ht="15" hidden="false" customHeight="false" outlineLevel="0" collapsed="false">
      <c r="A5940" s="60" t="n">
        <v>43508</v>
      </c>
      <c r="B5940" s="374" t="s">
        <v>260</v>
      </c>
      <c r="C5940" s="62"/>
      <c r="D5940" s="62"/>
      <c r="E5940" s="63"/>
      <c r="F5940" s="911" t="n">
        <f aca="false">G5940+H5940+K5940</f>
        <v>47804.97</v>
      </c>
      <c r="G5940" s="912" t="n">
        <f aca="false">SUM(G5941:G5957)</f>
        <v>10300</v>
      </c>
      <c r="H5940" s="913" t="n">
        <f aca="false">SUM(H5941:H5957)</f>
        <v>37504.97</v>
      </c>
      <c r="I5940" s="912" t="n">
        <f aca="false">SUM(I5941:I5957)</f>
        <v>0</v>
      </c>
      <c r="J5940" s="912"/>
      <c r="K5940" s="912" t="n">
        <f aca="false">SUM(K5941:K5957)</f>
        <v>0</v>
      </c>
      <c r="L5940" s="912"/>
      <c r="M5940" s="281"/>
      <c r="N5940" s="281"/>
      <c r="O5940" s="594"/>
      <c r="P5940" s="91" t="n">
        <v>1</v>
      </c>
      <c r="Q5940" s="15" t="s">
        <v>45</v>
      </c>
    </row>
    <row r="5941" customFormat="false" ht="108.95" hidden="false" customHeight="false" outlineLevel="0" collapsed="false">
      <c r="A5941" s="429" t="s">
        <v>1810</v>
      </c>
      <c r="B5941" s="91" t="s">
        <v>11426</v>
      </c>
      <c r="C5941" s="451" t="s">
        <v>18330</v>
      </c>
      <c r="D5941" s="91" t="s">
        <v>68</v>
      </c>
      <c r="E5941" s="91" t="s">
        <v>18331</v>
      </c>
      <c r="F5941" s="91" t="s">
        <v>4415</v>
      </c>
      <c r="G5941" s="91"/>
      <c r="H5941" s="91"/>
      <c r="I5941" s="91"/>
      <c r="J5941" s="91"/>
      <c r="K5941" s="91"/>
      <c r="L5941" s="91"/>
      <c r="M5941" s="91"/>
      <c r="N5941" s="91"/>
      <c r="O5941" s="469" t="s">
        <v>18332</v>
      </c>
      <c r="P5941" s="91" t="n">
        <v>1</v>
      </c>
      <c r="Q5941" s="15" t="s">
        <v>45</v>
      </c>
    </row>
    <row r="5942" customFormat="false" ht="55.2" hidden="false" customHeight="false" outlineLevel="0" collapsed="false">
      <c r="A5942" s="429" t="s">
        <v>1814</v>
      </c>
      <c r="B5942" s="91" t="s">
        <v>2357</v>
      </c>
      <c r="C5942" s="91" t="s">
        <v>18333</v>
      </c>
      <c r="D5942" s="91" t="s">
        <v>53</v>
      </c>
      <c r="E5942" s="91" t="s">
        <v>18334</v>
      </c>
      <c r="F5942" s="91"/>
      <c r="G5942" s="91"/>
      <c r="H5942" s="91" t="s">
        <v>1103</v>
      </c>
      <c r="I5942" s="91"/>
      <c r="J5942" s="91"/>
      <c r="K5942" s="91"/>
      <c r="L5942" s="91"/>
      <c r="M5942" s="91"/>
      <c r="N5942" s="91"/>
      <c r="O5942" s="469" t="s">
        <v>18332</v>
      </c>
      <c r="P5942" s="91" t="n">
        <v>1</v>
      </c>
      <c r="Q5942" s="15" t="s">
        <v>45</v>
      </c>
    </row>
    <row r="5943" customFormat="false" ht="116.4" hidden="false" customHeight="false" outlineLevel="0" collapsed="false">
      <c r="A5943" s="429" t="s">
        <v>1819</v>
      </c>
      <c r="B5943" s="91" t="s">
        <v>113</v>
      </c>
      <c r="C5943" s="451" t="s">
        <v>18335</v>
      </c>
      <c r="D5943" s="91" t="s">
        <v>53</v>
      </c>
      <c r="E5943" s="91" t="s">
        <v>18336</v>
      </c>
      <c r="F5943" s="91"/>
      <c r="G5943" s="91"/>
      <c r="H5943" s="91"/>
      <c r="I5943" s="91"/>
      <c r="J5943" s="91"/>
      <c r="K5943" s="91"/>
      <c r="L5943" s="91"/>
      <c r="M5943" s="91"/>
      <c r="N5943" s="91"/>
      <c r="O5943" s="426" t="s">
        <v>18337</v>
      </c>
      <c r="P5943" s="91" t="n">
        <v>1</v>
      </c>
      <c r="Q5943" s="15" t="s">
        <v>45</v>
      </c>
    </row>
    <row r="5944" customFormat="false" ht="23.1" hidden="false" customHeight="false" outlineLevel="0" collapsed="false">
      <c r="A5944" s="429" t="s">
        <v>1673</v>
      </c>
      <c r="B5944" s="108" t="n">
        <v>0.447916666666667</v>
      </c>
      <c r="C5944" s="91" t="s">
        <v>18338</v>
      </c>
      <c r="D5944" s="91" t="s">
        <v>2625</v>
      </c>
      <c r="E5944" s="91" t="s">
        <v>6542</v>
      </c>
      <c r="F5944" s="91" t="s">
        <v>18339</v>
      </c>
      <c r="G5944" s="91" t="n">
        <v>3500</v>
      </c>
      <c r="H5944" s="91"/>
      <c r="I5944" s="91"/>
      <c r="J5944" s="91"/>
      <c r="K5944" s="91"/>
      <c r="L5944" s="100"/>
      <c r="M5944" s="24" t="s">
        <v>18340</v>
      </c>
      <c r="N5944" s="99" t="n">
        <v>43508</v>
      </c>
      <c r="O5944" s="207" t="s">
        <v>1100</v>
      </c>
      <c r="P5944" s="91" t="n">
        <v>1</v>
      </c>
      <c r="Q5944" s="15" t="s">
        <v>45</v>
      </c>
    </row>
    <row r="5945" customFormat="false" ht="162.65" hidden="false" customHeight="false" outlineLevel="0" collapsed="false">
      <c r="A5945" s="429" t="s">
        <v>1678</v>
      </c>
      <c r="B5945" s="91" t="s">
        <v>1505</v>
      </c>
      <c r="C5945" s="91" t="s">
        <v>18341</v>
      </c>
      <c r="D5945" s="91" t="s">
        <v>18342</v>
      </c>
      <c r="E5945" s="91" t="s">
        <v>18343</v>
      </c>
      <c r="F5945" s="91" t="s">
        <v>5986</v>
      </c>
      <c r="G5945" s="91"/>
      <c r="H5945" s="91" t="n">
        <v>9200</v>
      </c>
      <c r="I5945" s="91"/>
      <c r="J5945" s="91"/>
      <c r="K5945" s="91"/>
      <c r="L5945" s="91"/>
      <c r="M5945" s="91" t="s">
        <v>14629</v>
      </c>
      <c r="N5945" s="99" t="n">
        <v>43509</v>
      </c>
      <c r="O5945" s="973" t="s">
        <v>18344</v>
      </c>
      <c r="P5945" s="91" t="n">
        <v>1</v>
      </c>
      <c r="Q5945" s="15" t="s">
        <v>45</v>
      </c>
    </row>
    <row r="5946" customFormat="false" ht="95.5" hidden="false" customHeight="false" outlineLevel="0" collapsed="false">
      <c r="A5946" s="429" t="s">
        <v>1732</v>
      </c>
      <c r="B5946" s="91" t="s">
        <v>1175</v>
      </c>
      <c r="C5946" s="91" t="s">
        <v>18345</v>
      </c>
      <c r="D5946" s="91" t="s">
        <v>53</v>
      </c>
      <c r="E5946" s="91" t="s">
        <v>18346</v>
      </c>
      <c r="F5946" s="91" t="s">
        <v>48</v>
      </c>
      <c r="G5946" s="91" t="n">
        <v>2300</v>
      </c>
      <c r="H5946" s="91"/>
      <c r="I5946" s="91"/>
      <c r="J5946" s="91"/>
      <c r="K5946" s="91"/>
      <c r="L5946" s="100"/>
      <c r="M5946" s="24" t="s">
        <v>18347</v>
      </c>
      <c r="N5946" s="99" t="n">
        <v>43508</v>
      </c>
      <c r="O5946" s="207" t="s">
        <v>1266</v>
      </c>
      <c r="P5946" s="91" t="n">
        <v>1</v>
      </c>
      <c r="Q5946" s="15" t="s">
        <v>45</v>
      </c>
    </row>
    <row r="5947" customFormat="false" ht="14.9" hidden="false" customHeight="false" outlineLevel="0" collapsed="false">
      <c r="A5947" s="429" t="s">
        <v>1833</v>
      </c>
      <c r="B5947" s="91" t="s">
        <v>149</v>
      </c>
      <c r="C5947" s="91" t="s">
        <v>18348</v>
      </c>
      <c r="D5947" s="91" t="s">
        <v>476</v>
      </c>
      <c r="E5947" s="91" t="s">
        <v>18348</v>
      </c>
      <c r="F5947" s="91" t="s">
        <v>18348</v>
      </c>
      <c r="G5947" s="91"/>
      <c r="H5947" s="91" t="n">
        <v>15282.22</v>
      </c>
      <c r="I5947" s="91"/>
      <c r="J5947" s="91"/>
      <c r="K5947" s="91"/>
      <c r="L5947" s="91"/>
      <c r="M5947" s="91"/>
      <c r="N5947" s="91"/>
      <c r="O5947" s="282" t="s">
        <v>18349</v>
      </c>
      <c r="P5947" s="91" t="n">
        <v>1</v>
      </c>
      <c r="Q5947" s="15" t="s">
        <v>45</v>
      </c>
    </row>
    <row r="5948" customFormat="false" ht="14.9" hidden="false" customHeight="false" outlineLevel="0" collapsed="false">
      <c r="A5948" s="429" t="s">
        <v>1839</v>
      </c>
      <c r="B5948" s="91" t="s">
        <v>149</v>
      </c>
      <c r="C5948" s="91" t="s">
        <v>18348</v>
      </c>
      <c r="D5948" s="91" t="s">
        <v>476</v>
      </c>
      <c r="E5948" s="91" t="s">
        <v>18348</v>
      </c>
      <c r="F5948" s="91" t="s">
        <v>18348</v>
      </c>
      <c r="G5948" s="91"/>
      <c r="H5948" s="91" t="n">
        <v>7761.13</v>
      </c>
      <c r="I5948" s="91"/>
      <c r="J5948" s="91"/>
      <c r="K5948" s="91"/>
      <c r="L5948" s="91"/>
      <c r="M5948" s="91"/>
      <c r="N5948" s="91"/>
      <c r="O5948" s="282" t="s">
        <v>18349</v>
      </c>
      <c r="P5948" s="91" t="n">
        <v>1</v>
      </c>
      <c r="Q5948" s="15" t="s">
        <v>45</v>
      </c>
    </row>
    <row r="5949" customFormat="false" ht="14.9" hidden="false" customHeight="false" outlineLevel="0" collapsed="false">
      <c r="A5949" s="429" t="s">
        <v>1746</v>
      </c>
      <c r="B5949" s="91" t="s">
        <v>149</v>
      </c>
      <c r="C5949" s="91" t="s">
        <v>18350</v>
      </c>
      <c r="D5949" s="91" t="s">
        <v>53</v>
      </c>
      <c r="E5949" s="91" t="s">
        <v>18350</v>
      </c>
      <c r="F5949" s="91" t="s">
        <v>18350</v>
      </c>
      <c r="G5949" s="91"/>
      <c r="H5949" s="91" t="n">
        <v>1066</v>
      </c>
      <c r="I5949" s="91"/>
      <c r="J5949" s="91"/>
      <c r="K5949" s="91"/>
      <c r="L5949" s="91"/>
      <c r="M5949" s="91"/>
      <c r="N5949" s="91"/>
      <c r="O5949" s="282" t="s">
        <v>18351</v>
      </c>
      <c r="P5949" s="91" t="n">
        <v>1</v>
      </c>
      <c r="Q5949" s="15" t="s">
        <v>45</v>
      </c>
    </row>
    <row r="5950" customFormat="false" ht="14.9" hidden="false" customHeight="false" outlineLevel="0" collapsed="false">
      <c r="A5950" s="429" t="s">
        <v>1696</v>
      </c>
      <c r="B5950" s="91" t="s">
        <v>149</v>
      </c>
      <c r="C5950" s="91" t="s">
        <v>18352</v>
      </c>
      <c r="D5950" s="91" t="s">
        <v>476</v>
      </c>
      <c r="E5950" s="91" t="s">
        <v>18352</v>
      </c>
      <c r="F5950" s="91" t="s">
        <v>18352</v>
      </c>
      <c r="G5950" s="91"/>
      <c r="H5950" s="91" t="n">
        <v>4195.62</v>
      </c>
      <c r="I5950" s="91"/>
      <c r="J5950" s="91"/>
      <c r="K5950" s="91"/>
      <c r="L5950" s="91"/>
      <c r="M5950" s="91"/>
      <c r="N5950" s="91"/>
      <c r="O5950" s="282" t="s">
        <v>18353</v>
      </c>
      <c r="P5950" s="91" t="n">
        <v>1</v>
      </c>
      <c r="Q5950" s="15" t="s">
        <v>45</v>
      </c>
    </row>
    <row r="5951" customFormat="false" ht="34.3" hidden="false" customHeight="false" outlineLevel="0" collapsed="false">
      <c r="A5951" s="429" t="s">
        <v>1758</v>
      </c>
      <c r="B5951" s="91" t="s">
        <v>149</v>
      </c>
      <c r="C5951" s="91" t="s">
        <v>18354</v>
      </c>
      <c r="D5951" s="91" t="s">
        <v>476</v>
      </c>
      <c r="E5951" s="91" t="s">
        <v>18355</v>
      </c>
      <c r="F5951" s="91"/>
      <c r="H5951" s="91" t="s">
        <v>463</v>
      </c>
      <c r="I5951" s="91"/>
      <c r="J5951" s="91"/>
      <c r="K5951" s="91"/>
      <c r="L5951" s="91"/>
      <c r="M5951" s="91"/>
      <c r="N5951" s="91"/>
      <c r="O5951" s="426" t="s">
        <v>18356</v>
      </c>
      <c r="P5951" s="91" t="n">
        <v>1</v>
      </c>
      <c r="Q5951" s="15" t="s">
        <v>45</v>
      </c>
    </row>
    <row r="5952" customFormat="false" ht="50.7" hidden="false" customHeight="false" outlineLevel="0" collapsed="false">
      <c r="A5952" s="429" t="s">
        <v>1761</v>
      </c>
      <c r="B5952" s="91" t="s">
        <v>78</v>
      </c>
      <c r="C5952" s="91" t="s">
        <v>18357</v>
      </c>
      <c r="D5952" s="91" t="s">
        <v>53</v>
      </c>
      <c r="E5952" s="91" t="s">
        <v>18358</v>
      </c>
      <c r="F5952" s="91"/>
      <c r="G5952" s="91"/>
      <c r="H5952" s="91"/>
      <c r="I5952" s="91"/>
      <c r="J5952" s="91"/>
      <c r="K5952" s="91"/>
      <c r="L5952" s="91"/>
      <c r="M5952" s="91"/>
      <c r="N5952" s="91"/>
      <c r="O5952" s="426" t="s">
        <v>18359</v>
      </c>
      <c r="P5952" s="91" t="n">
        <v>1</v>
      </c>
      <c r="Q5952" s="15" t="s">
        <v>45</v>
      </c>
    </row>
    <row r="5953" customFormat="false" ht="68.65" hidden="false" customHeight="false" outlineLevel="0" collapsed="false">
      <c r="A5953" s="429" t="s">
        <v>1765</v>
      </c>
      <c r="B5953" s="91" t="s">
        <v>78</v>
      </c>
      <c r="C5953" s="451" t="s">
        <v>18360</v>
      </c>
      <c r="D5953" s="91" t="s">
        <v>68</v>
      </c>
      <c r="E5953" s="91" t="s">
        <v>18361</v>
      </c>
      <c r="F5953" s="91"/>
      <c r="G5953" s="91"/>
      <c r="H5953" s="91"/>
      <c r="I5953" s="91"/>
      <c r="J5953" s="91"/>
      <c r="K5953" s="91"/>
      <c r="L5953" s="91"/>
      <c r="M5953" s="91"/>
      <c r="N5953" s="91"/>
      <c r="O5953" s="412" t="s">
        <v>18362</v>
      </c>
      <c r="P5953" s="91" t="n">
        <v>1</v>
      </c>
      <c r="Q5953" s="15" t="s">
        <v>45</v>
      </c>
    </row>
    <row r="5954" customFormat="false" ht="68.65" hidden="false" customHeight="false" outlineLevel="0" collapsed="false">
      <c r="A5954" s="429" t="s">
        <v>4300</v>
      </c>
      <c r="B5954" s="91" t="s">
        <v>83</v>
      </c>
      <c r="C5954" s="91" t="s">
        <v>18363</v>
      </c>
      <c r="D5954" s="91" t="s">
        <v>53</v>
      </c>
      <c r="E5954" s="91" t="s">
        <v>18364</v>
      </c>
      <c r="F5954" s="91" t="s">
        <v>18365</v>
      </c>
      <c r="G5954" s="91" t="n">
        <v>4500</v>
      </c>
      <c r="H5954" s="91"/>
      <c r="I5954" s="91"/>
      <c r="J5954" s="91"/>
      <c r="K5954" s="91"/>
      <c r="L5954" s="91"/>
      <c r="M5954" s="91" t="s">
        <v>18366</v>
      </c>
      <c r="N5954" s="99" t="n">
        <v>43510</v>
      </c>
      <c r="O5954" s="207" t="s">
        <v>1266</v>
      </c>
      <c r="P5954" s="91" t="n">
        <v>1</v>
      </c>
      <c r="Q5954" s="15" t="s">
        <v>45</v>
      </c>
    </row>
    <row r="5955" customFormat="false" ht="28.35" hidden="false" customHeight="false" outlineLevel="0" collapsed="false">
      <c r="A5955" s="429" t="s">
        <v>4304</v>
      </c>
      <c r="B5955" s="91" t="s">
        <v>386</v>
      </c>
      <c r="C5955" s="91" t="s">
        <v>18367</v>
      </c>
      <c r="D5955" s="91" t="s">
        <v>476</v>
      </c>
      <c r="E5955" s="91" t="s">
        <v>18368</v>
      </c>
      <c r="F5955" s="91"/>
      <c r="G5955" s="91" t="s">
        <v>7047</v>
      </c>
      <c r="H5955" s="91"/>
      <c r="I5955" s="91"/>
      <c r="J5955" s="91"/>
      <c r="K5955" s="91"/>
      <c r="L5955" s="91"/>
      <c r="M5955" s="91"/>
      <c r="N5955" s="91"/>
      <c r="O5955" s="320" t="s">
        <v>551</v>
      </c>
      <c r="P5955" s="91" t="n">
        <v>1</v>
      </c>
      <c r="Q5955" s="15" t="s">
        <v>45</v>
      </c>
    </row>
    <row r="5956" customFormat="false" ht="34.3" hidden="false" customHeight="false" outlineLevel="0" collapsed="false">
      <c r="A5956" s="429" t="s">
        <v>4309</v>
      </c>
      <c r="B5956" s="91" t="s">
        <v>512</v>
      </c>
      <c r="C5956" s="440" t="s">
        <v>18369</v>
      </c>
      <c r="D5956" s="91" t="s">
        <v>476</v>
      </c>
      <c r="E5956" s="91" t="s">
        <v>18370</v>
      </c>
      <c r="F5956" s="91"/>
      <c r="G5956" s="91" t="s">
        <v>1011</v>
      </c>
      <c r="H5956" s="91"/>
      <c r="I5956" s="91"/>
      <c r="J5956" s="91"/>
      <c r="K5956" s="91"/>
      <c r="L5956" s="91"/>
      <c r="M5956" s="91"/>
      <c r="N5956" s="91"/>
      <c r="O5956" s="426" t="s">
        <v>18371</v>
      </c>
      <c r="P5956" s="91" t="n">
        <v>1</v>
      </c>
      <c r="Q5956" s="15" t="s">
        <v>45</v>
      </c>
    </row>
    <row r="5957" customFormat="false" ht="50.7" hidden="false" customHeight="false" outlineLevel="0" collapsed="false">
      <c r="A5957" s="429" t="s">
        <v>1781</v>
      </c>
      <c r="B5957" s="91" t="s">
        <v>512</v>
      </c>
      <c r="C5957" s="91" t="s">
        <v>18372</v>
      </c>
      <c r="D5957" s="91" t="s">
        <v>476</v>
      </c>
      <c r="E5957" s="91"/>
      <c r="F5957" s="91"/>
      <c r="G5957" s="91"/>
      <c r="H5957" s="91"/>
      <c r="I5957" s="91"/>
      <c r="J5957" s="91"/>
      <c r="K5957" s="91"/>
      <c r="L5957" s="91"/>
      <c r="M5957" s="91"/>
      <c r="N5957" s="91"/>
      <c r="O5957" s="426" t="s">
        <v>18373</v>
      </c>
      <c r="P5957" s="91" t="n">
        <v>1</v>
      </c>
      <c r="Q5957" s="15" t="s">
        <v>45</v>
      </c>
    </row>
    <row r="5958" customFormat="false" ht="79.85" hidden="false" customHeight="false" outlineLevel="0" collapsed="false">
      <c r="A5958" s="3" t="s">
        <v>17111</v>
      </c>
      <c r="B5958" s="6" t="s">
        <v>17112</v>
      </c>
      <c r="C5958" s="4" t="s">
        <v>17113</v>
      </c>
      <c r="D5958" s="6" t="s">
        <v>17114</v>
      </c>
      <c r="E5958" s="103" t="s">
        <v>17115</v>
      </c>
      <c r="F5958" s="102" t="s">
        <v>10096</v>
      </c>
      <c r="G5958" s="103" t="s">
        <v>38</v>
      </c>
      <c r="H5958" s="103" t="s">
        <v>17116</v>
      </c>
      <c r="I5958" s="103" t="s">
        <v>40</v>
      </c>
      <c r="J5958" s="103"/>
      <c r="K5958" s="103" t="s">
        <v>17648</v>
      </c>
      <c r="L5958" s="103"/>
      <c r="M5958" s="103" t="s">
        <v>41</v>
      </c>
      <c r="N5958" s="103" t="s">
        <v>42</v>
      </c>
      <c r="O5958" s="103" t="s">
        <v>17117</v>
      </c>
      <c r="P5958" s="91" t="n">
        <v>1</v>
      </c>
      <c r="Q5958" s="15" t="s">
        <v>45</v>
      </c>
    </row>
    <row r="5959" customFormat="false" ht="15" hidden="false" customHeight="false" outlineLevel="0" collapsed="false">
      <c r="A5959" s="60" t="n">
        <v>43509</v>
      </c>
      <c r="B5959" s="374" t="s">
        <v>311</v>
      </c>
      <c r="C5959" s="62"/>
      <c r="D5959" s="62"/>
      <c r="E5959" s="63"/>
      <c r="F5959" s="911" t="n">
        <f aca="false">G5959+H5959+K5959</f>
        <v>73879.41</v>
      </c>
      <c r="G5959" s="912" t="n">
        <f aca="false">SUM(G5960:G5993)</f>
        <v>31700</v>
      </c>
      <c r="H5959" s="913" t="n">
        <f aca="false">SUM(H5960:H5992)</f>
        <v>42179.41</v>
      </c>
      <c r="I5959" s="912" t="n">
        <f aca="false">SUM(I5960:I5993)</f>
        <v>0</v>
      </c>
      <c r="J5959" s="912"/>
      <c r="K5959" s="912" t="n">
        <f aca="false">SUM(K5960:K5993)</f>
        <v>0</v>
      </c>
      <c r="L5959" s="912"/>
      <c r="M5959" s="281"/>
      <c r="N5959" s="281"/>
      <c r="O5959" s="594"/>
      <c r="P5959" s="91" t="n">
        <v>1</v>
      </c>
      <c r="Q5959" s="15" t="s">
        <v>45</v>
      </c>
    </row>
    <row r="5960" customFormat="false" ht="28.35" hidden="false" customHeight="false" outlineLevel="0" collapsed="false">
      <c r="A5960" s="429" t="s">
        <v>1810</v>
      </c>
      <c r="B5960" s="108" t="n">
        <v>0.375</v>
      </c>
      <c r="C5960" s="440" t="s">
        <v>18374</v>
      </c>
      <c r="D5960" s="91" t="s">
        <v>2625</v>
      </c>
      <c r="E5960" s="91"/>
      <c r="F5960" s="91"/>
      <c r="G5960" s="91"/>
      <c r="H5960" s="91"/>
      <c r="I5960" s="91"/>
      <c r="J5960" s="91"/>
      <c r="K5960" s="91"/>
      <c r="L5960" s="91"/>
      <c r="M5960" s="91"/>
      <c r="N5960" s="91"/>
      <c r="O5960" s="233" t="s">
        <v>18375</v>
      </c>
      <c r="P5960" s="91" t="n">
        <v>1</v>
      </c>
      <c r="Q5960" s="15" t="s">
        <v>45</v>
      </c>
    </row>
    <row r="5961" customFormat="false" ht="23.1" hidden="false" customHeight="false" outlineLevel="0" collapsed="false">
      <c r="A5961" s="429" t="s">
        <v>1814</v>
      </c>
      <c r="B5961" s="91" t="s">
        <v>51</v>
      </c>
      <c r="C5961" s="113" t="s">
        <v>18376</v>
      </c>
      <c r="D5961" s="91" t="s">
        <v>68</v>
      </c>
      <c r="E5961" s="91" t="s">
        <v>18377</v>
      </c>
      <c r="F5961" s="91" t="s">
        <v>11142</v>
      </c>
      <c r="G5961" s="91" t="n">
        <v>4700</v>
      </c>
      <c r="H5961" s="91"/>
      <c r="I5961" s="91"/>
      <c r="J5961" s="91"/>
      <c r="K5961" s="91"/>
      <c r="L5961" s="91"/>
      <c r="M5961" s="91" t="s">
        <v>18378</v>
      </c>
      <c r="N5961" s="99" t="n">
        <v>43509</v>
      </c>
      <c r="O5961" s="207" t="s">
        <v>1266</v>
      </c>
      <c r="P5961" s="91" t="n">
        <v>1</v>
      </c>
      <c r="Q5961" s="15" t="s">
        <v>45</v>
      </c>
    </row>
    <row r="5962" customFormat="false" ht="23.1" hidden="false" customHeight="false" outlineLevel="0" collapsed="false">
      <c r="A5962" s="429" t="s">
        <v>1819</v>
      </c>
      <c r="B5962" s="242" t="n">
        <v>43809</v>
      </c>
      <c r="C5962" s="91" t="s">
        <v>18379</v>
      </c>
      <c r="D5962" s="91" t="s">
        <v>8766</v>
      </c>
      <c r="E5962" s="91" t="s">
        <v>18380</v>
      </c>
      <c r="F5962" s="91" t="s">
        <v>18381</v>
      </c>
      <c r="G5962" s="91" t="n">
        <v>3500</v>
      </c>
      <c r="H5962" s="91"/>
      <c r="I5962" s="91"/>
      <c r="J5962" s="91"/>
      <c r="K5962" s="91"/>
      <c r="L5962" s="91"/>
      <c r="M5962" s="91" t="s">
        <v>18382</v>
      </c>
      <c r="N5962" s="99" t="n">
        <v>43509</v>
      </c>
      <c r="O5962" s="207" t="s">
        <v>1266</v>
      </c>
      <c r="P5962" s="91" t="n">
        <v>1</v>
      </c>
      <c r="Q5962" s="15" t="s">
        <v>45</v>
      </c>
    </row>
    <row r="5963" customFormat="false" ht="68.65" hidden="false" customHeight="false" outlineLevel="0" collapsed="false">
      <c r="A5963" s="429" t="s">
        <v>1673</v>
      </c>
      <c r="B5963" s="91" t="s">
        <v>541</v>
      </c>
      <c r="C5963" s="451" t="s">
        <v>18383</v>
      </c>
      <c r="D5963" s="91" t="s">
        <v>53</v>
      </c>
      <c r="E5963" s="91" t="s">
        <v>18384</v>
      </c>
      <c r="F5963" s="91" t="s">
        <v>18381</v>
      </c>
      <c r="G5963" s="91" t="n">
        <v>3800</v>
      </c>
      <c r="H5963" s="91"/>
      <c r="I5963" s="91"/>
      <c r="J5963" s="91"/>
      <c r="K5963" s="91"/>
      <c r="L5963" s="91"/>
      <c r="M5963" s="91" t="s">
        <v>18385</v>
      </c>
      <c r="N5963" s="99" t="n">
        <v>43511</v>
      </c>
      <c r="O5963" s="207" t="s">
        <v>1266</v>
      </c>
      <c r="P5963" s="91" t="n">
        <v>1</v>
      </c>
      <c r="Q5963" s="15" t="s">
        <v>45</v>
      </c>
    </row>
    <row r="5964" customFormat="false" ht="82.05" hidden="false" customHeight="false" outlineLevel="0" collapsed="false">
      <c r="A5964" s="429" t="s">
        <v>1678</v>
      </c>
      <c r="B5964" s="99" t="n">
        <v>43596</v>
      </c>
      <c r="C5964" s="451" t="s">
        <v>18386</v>
      </c>
      <c r="D5964" s="91" t="s">
        <v>53</v>
      </c>
      <c r="E5964" s="91" t="s">
        <v>18387</v>
      </c>
      <c r="F5964" s="91" t="s">
        <v>11142</v>
      </c>
      <c r="G5964" s="91" t="n">
        <v>4200</v>
      </c>
      <c r="H5964" s="91"/>
      <c r="I5964" s="91"/>
      <c r="J5964" s="91"/>
      <c r="K5964" s="91"/>
      <c r="L5964" s="91"/>
      <c r="M5964" s="91" t="s">
        <v>18388</v>
      </c>
      <c r="N5964" s="99" t="n">
        <v>43511</v>
      </c>
      <c r="O5964" s="207" t="s">
        <v>1266</v>
      </c>
      <c r="P5964" s="91" t="n">
        <v>1</v>
      </c>
      <c r="Q5964" s="15" t="s">
        <v>45</v>
      </c>
    </row>
    <row r="5965" customFormat="false" ht="28.35" hidden="false" customHeight="false" outlineLevel="0" collapsed="false">
      <c r="A5965" s="429" t="s">
        <v>1732</v>
      </c>
      <c r="B5965" s="91" t="s">
        <v>589</v>
      </c>
      <c r="C5965" s="91" t="s">
        <v>18389</v>
      </c>
      <c r="D5965" s="91" t="s">
        <v>2555</v>
      </c>
      <c r="E5965" s="91" t="s">
        <v>18390</v>
      </c>
      <c r="F5965" s="91" t="s">
        <v>18391</v>
      </c>
      <c r="G5965" s="91"/>
      <c r="H5965" s="91"/>
      <c r="I5965" s="91"/>
      <c r="J5965" s="91"/>
      <c r="K5965" s="91"/>
      <c r="L5965" s="91"/>
      <c r="M5965" s="91"/>
      <c r="N5965" s="91"/>
      <c r="O5965" s="426" t="s">
        <v>18392</v>
      </c>
      <c r="P5965" s="91" t="n">
        <v>1</v>
      </c>
      <c r="Q5965" s="15" t="s">
        <v>45</v>
      </c>
    </row>
    <row r="5966" customFormat="false" ht="28.35" hidden="false" customHeight="false" outlineLevel="0" collapsed="false">
      <c r="A5966" s="429" t="s">
        <v>1833</v>
      </c>
      <c r="B5966" s="91" t="s">
        <v>359</v>
      </c>
      <c r="C5966" s="91" t="s">
        <v>18393</v>
      </c>
      <c r="D5966" s="91" t="s">
        <v>68</v>
      </c>
      <c r="E5966" s="91" t="s">
        <v>18393</v>
      </c>
      <c r="F5966" s="91" t="s">
        <v>18393</v>
      </c>
      <c r="G5966" s="91"/>
      <c r="H5966" s="91" t="n">
        <v>16817.58</v>
      </c>
      <c r="I5966" s="91"/>
      <c r="J5966" s="91"/>
      <c r="K5966" s="91"/>
      <c r="L5966" s="91"/>
      <c r="M5966" s="91"/>
      <c r="N5966" s="91"/>
      <c r="O5966" s="282" t="s">
        <v>18394</v>
      </c>
      <c r="P5966" s="91" t="n">
        <v>1</v>
      </c>
      <c r="Q5966" s="15" t="s">
        <v>45</v>
      </c>
    </row>
    <row r="5967" customFormat="false" ht="14.9" hidden="false" customHeight="false" outlineLevel="0" collapsed="false">
      <c r="A5967" s="429" t="s">
        <v>1839</v>
      </c>
      <c r="B5967" s="91" t="s">
        <v>18395</v>
      </c>
      <c r="C5967" s="91" t="s">
        <v>18396</v>
      </c>
      <c r="D5967" s="91" t="s">
        <v>68</v>
      </c>
      <c r="E5967" s="91" t="s">
        <v>18396</v>
      </c>
      <c r="F5967" s="91" t="s">
        <v>18396</v>
      </c>
      <c r="G5967" s="91"/>
      <c r="H5967" s="91" t="n">
        <v>4615.5</v>
      </c>
      <c r="I5967" s="91"/>
      <c r="J5967" s="91"/>
      <c r="K5967" s="91"/>
      <c r="L5967" s="91"/>
      <c r="M5967" s="91"/>
      <c r="N5967" s="91"/>
      <c r="O5967" s="282" t="s">
        <v>18397</v>
      </c>
      <c r="P5967" s="91" t="n">
        <v>1</v>
      </c>
      <c r="Q5967" s="15" t="s">
        <v>45</v>
      </c>
    </row>
    <row r="5968" customFormat="false" ht="14.9" hidden="false" customHeight="false" outlineLevel="0" collapsed="false">
      <c r="A5968" s="429" t="s">
        <v>1746</v>
      </c>
      <c r="B5968" s="91" t="s">
        <v>18398</v>
      </c>
      <c r="C5968" s="91" t="s">
        <v>18396</v>
      </c>
      <c r="D5968" s="91" t="s">
        <v>68</v>
      </c>
      <c r="E5968" s="91" t="s">
        <v>18396</v>
      </c>
      <c r="F5968" s="91" t="s">
        <v>18396</v>
      </c>
      <c r="G5968" s="91"/>
      <c r="H5968" s="91" t="n">
        <v>1153.88</v>
      </c>
      <c r="I5968" s="91"/>
      <c r="J5968" s="91"/>
      <c r="K5968" s="91"/>
      <c r="L5968" s="91"/>
      <c r="M5968" s="91"/>
      <c r="N5968" s="91"/>
      <c r="O5968" s="282" t="s">
        <v>18397</v>
      </c>
      <c r="P5968" s="91" t="n">
        <v>1</v>
      </c>
      <c r="Q5968" s="15" t="s">
        <v>45</v>
      </c>
    </row>
    <row r="5969" customFormat="false" ht="14.9" hidden="false" customHeight="false" outlineLevel="0" collapsed="false">
      <c r="A5969" s="429" t="s">
        <v>1696</v>
      </c>
      <c r="B5969" s="91" t="s">
        <v>18399</v>
      </c>
      <c r="C5969" s="91" t="s">
        <v>18400</v>
      </c>
      <c r="D5969" s="91" t="s">
        <v>476</v>
      </c>
      <c r="E5969" s="91" t="s">
        <v>18400</v>
      </c>
      <c r="F5969" s="91" t="s">
        <v>18400</v>
      </c>
      <c r="G5969" s="91"/>
      <c r="H5969" s="91" t="n">
        <v>3300</v>
      </c>
      <c r="I5969" s="91"/>
      <c r="J5969" s="91"/>
      <c r="K5969" s="91"/>
      <c r="L5969" s="91"/>
      <c r="M5969" s="91"/>
      <c r="N5969" s="91"/>
      <c r="O5969" s="282" t="s">
        <v>18401</v>
      </c>
      <c r="P5969" s="91" t="n">
        <v>1</v>
      </c>
      <c r="Q5969" s="15" t="s">
        <v>45</v>
      </c>
    </row>
    <row r="5970" customFormat="false" ht="14.9" hidden="false" customHeight="false" outlineLevel="0" collapsed="false">
      <c r="A5970" s="429" t="s">
        <v>1758</v>
      </c>
      <c r="B5970" s="91" t="s">
        <v>18402</v>
      </c>
      <c r="C5970" s="91" t="s">
        <v>18403</v>
      </c>
      <c r="D5970" s="91" t="s">
        <v>476</v>
      </c>
      <c r="E5970" s="91" t="s">
        <v>18403</v>
      </c>
      <c r="F5970" s="91" t="s">
        <v>18403</v>
      </c>
      <c r="G5970" s="91"/>
      <c r="H5970" s="83" t="n">
        <v>6600</v>
      </c>
      <c r="I5970" s="91"/>
      <c r="J5970" s="91"/>
      <c r="K5970" s="91"/>
      <c r="L5970" s="91"/>
      <c r="M5970" s="91"/>
      <c r="N5970" s="91"/>
      <c r="O5970" s="282" t="s">
        <v>18404</v>
      </c>
      <c r="P5970" s="91" t="n">
        <v>1</v>
      </c>
      <c r="Q5970" s="15" t="s">
        <v>45</v>
      </c>
    </row>
    <row r="5971" customFormat="false" ht="14.9" hidden="false" customHeight="false" outlineLevel="0" collapsed="false">
      <c r="A5971" s="429" t="s">
        <v>1761</v>
      </c>
      <c r="B5971" s="91" t="s">
        <v>18405</v>
      </c>
      <c r="C5971" s="91" t="s">
        <v>18406</v>
      </c>
      <c r="D5971" s="91" t="s">
        <v>476</v>
      </c>
      <c r="E5971" s="91" t="s">
        <v>18406</v>
      </c>
      <c r="F5971" s="91" t="s">
        <v>18406</v>
      </c>
      <c r="G5971" s="91"/>
      <c r="H5971" s="974" t="n">
        <v>9692.45</v>
      </c>
      <c r="I5971" s="91"/>
      <c r="J5971" s="91"/>
      <c r="K5971" s="91"/>
      <c r="L5971" s="91"/>
      <c r="M5971" s="91"/>
      <c r="N5971" s="91"/>
      <c r="O5971" s="282" t="s">
        <v>18407</v>
      </c>
      <c r="P5971" s="91" t="n">
        <v>1</v>
      </c>
      <c r="Q5971" s="15" t="s">
        <v>45</v>
      </c>
    </row>
    <row r="5972" customFormat="false" ht="55.2" hidden="false" customHeight="false" outlineLevel="0" collapsed="false">
      <c r="A5972" s="429" t="s">
        <v>1765</v>
      </c>
      <c r="B5972" s="91" t="s">
        <v>769</v>
      </c>
      <c r="C5972" s="95" t="s">
        <v>18408</v>
      </c>
      <c r="D5972" s="91" t="s">
        <v>68</v>
      </c>
      <c r="E5972" s="91" t="s">
        <v>18409</v>
      </c>
      <c r="F5972" s="91" t="s">
        <v>18410</v>
      </c>
      <c r="G5972" s="91"/>
      <c r="H5972" s="89" t="s">
        <v>782</v>
      </c>
      <c r="I5972" s="91"/>
      <c r="J5972" s="91"/>
      <c r="K5972" s="91"/>
      <c r="L5972" s="91"/>
      <c r="M5972" s="91"/>
      <c r="N5972" s="91"/>
      <c r="O5972" s="95" t="s">
        <v>18411</v>
      </c>
      <c r="P5972" s="91" t="n">
        <v>1</v>
      </c>
      <c r="Q5972" s="15" t="s">
        <v>45</v>
      </c>
    </row>
    <row r="5973" customFormat="false" ht="68.65" hidden="false" customHeight="false" outlineLevel="0" collapsed="false">
      <c r="A5973" s="429" t="s">
        <v>4300</v>
      </c>
      <c r="B5973" s="91" t="s">
        <v>284</v>
      </c>
      <c r="C5973" s="451" t="s">
        <v>18412</v>
      </c>
      <c r="D5973" s="91" t="s">
        <v>53</v>
      </c>
      <c r="E5973" s="91" t="s">
        <v>18413</v>
      </c>
      <c r="F5973" s="91" t="s">
        <v>18414</v>
      </c>
      <c r="G5973" s="91"/>
      <c r="H5973" s="91"/>
      <c r="I5973" s="91"/>
      <c r="J5973" s="91"/>
      <c r="K5973" s="91"/>
      <c r="L5973" s="91"/>
      <c r="M5973" s="91"/>
      <c r="N5973" s="91"/>
      <c r="O5973" s="426" t="s">
        <v>18415</v>
      </c>
      <c r="P5973" s="91" t="n">
        <v>1</v>
      </c>
      <c r="Q5973" s="15" t="s">
        <v>45</v>
      </c>
    </row>
    <row r="5974" customFormat="false" ht="122.35" hidden="false" customHeight="false" outlineLevel="0" collapsed="false">
      <c r="A5974" s="429" t="s">
        <v>4304</v>
      </c>
      <c r="B5974" s="91" t="s">
        <v>141</v>
      </c>
      <c r="C5974" s="91" t="s">
        <v>18416</v>
      </c>
      <c r="D5974" s="91" t="s">
        <v>8766</v>
      </c>
      <c r="E5974" s="91"/>
      <c r="F5974" s="91"/>
      <c r="G5974" s="91"/>
      <c r="H5974" s="91"/>
      <c r="I5974" s="91"/>
      <c r="J5974" s="91"/>
      <c r="K5974" s="91"/>
      <c r="L5974" s="91"/>
      <c r="M5974" s="91"/>
      <c r="N5974" s="91"/>
      <c r="O5974" s="494" t="s">
        <v>18417</v>
      </c>
      <c r="P5974" s="91" t="n">
        <v>1</v>
      </c>
      <c r="Q5974" s="15" t="s">
        <v>45</v>
      </c>
    </row>
    <row r="5975" customFormat="false" ht="55.2" hidden="false" customHeight="false" outlineLevel="0" collapsed="false">
      <c r="A5975" s="429" t="s">
        <v>4309</v>
      </c>
      <c r="B5975" s="91" t="s">
        <v>149</v>
      </c>
      <c r="C5975" s="91" t="s">
        <v>18418</v>
      </c>
      <c r="D5975" s="91" t="s">
        <v>2555</v>
      </c>
      <c r="E5975" s="91" t="s">
        <v>18419</v>
      </c>
      <c r="F5975" s="91" t="s">
        <v>18420</v>
      </c>
      <c r="G5975" s="91" t="s">
        <v>1939</v>
      </c>
      <c r="H5975" s="91"/>
      <c r="I5975" s="91"/>
      <c r="J5975" s="91"/>
      <c r="K5975" s="91"/>
      <c r="L5975" s="91"/>
      <c r="M5975" s="91"/>
      <c r="N5975" s="91"/>
      <c r="O5975" s="426" t="s">
        <v>18421</v>
      </c>
      <c r="P5975" s="91" t="n">
        <v>1</v>
      </c>
      <c r="Q5975" s="15" t="s">
        <v>45</v>
      </c>
    </row>
    <row r="5976" customFormat="false" ht="14.9" hidden="false" customHeight="false" outlineLevel="0" collapsed="false">
      <c r="A5976" s="429" t="s">
        <v>1781</v>
      </c>
      <c r="B5976" s="951" t="n">
        <v>43659</v>
      </c>
      <c r="C5976" s="95" t="s">
        <v>18422</v>
      </c>
      <c r="D5976" s="91" t="s">
        <v>53</v>
      </c>
      <c r="E5976" s="91" t="s">
        <v>18423</v>
      </c>
      <c r="F5976" s="91" t="s">
        <v>18424</v>
      </c>
      <c r="G5976" s="91"/>
      <c r="H5976" s="91"/>
      <c r="I5976" s="91"/>
      <c r="J5976" s="91"/>
      <c r="K5976" s="91"/>
      <c r="L5976" s="91"/>
      <c r="M5976" s="91"/>
      <c r="N5976" s="91"/>
      <c r="O5976" s="95" t="s">
        <v>18422</v>
      </c>
      <c r="P5976" s="91" t="n">
        <v>1</v>
      </c>
      <c r="Q5976" s="15" t="s">
        <v>45</v>
      </c>
    </row>
    <row r="5977" customFormat="false" ht="50.7" hidden="false" customHeight="false" outlineLevel="0" collapsed="false">
      <c r="A5977" s="429" t="s">
        <v>1914</v>
      </c>
      <c r="B5977" s="91" t="s">
        <v>227</v>
      </c>
      <c r="C5977" s="91" t="s">
        <v>18425</v>
      </c>
      <c r="D5977" s="91" t="s">
        <v>8766</v>
      </c>
      <c r="E5977" s="91" t="s">
        <v>18426</v>
      </c>
      <c r="F5977" s="91" t="s">
        <v>18427</v>
      </c>
      <c r="G5977" s="91" t="s">
        <v>15989</v>
      </c>
      <c r="H5977" s="91"/>
      <c r="I5977" s="91"/>
      <c r="J5977" s="91"/>
      <c r="K5977" s="91"/>
      <c r="L5977" s="91"/>
      <c r="M5977" s="91"/>
      <c r="N5977" s="91"/>
      <c r="O5977" s="426" t="s">
        <v>18428</v>
      </c>
      <c r="P5977" s="91" t="n">
        <v>1</v>
      </c>
      <c r="Q5977" s="15" t="s">
        <v>45</v>
      </c>
    </row>
    <row r="5978" customFormat="false" ht="28.35" hidden="false" customHeight="false" outlineLevel="0" collapsed="false">
      <c r="A5978" s="429" t="s">
        <v>1917</v>
      </c>
      <c r="B5978" s="91" t="s">
        <v>593</v>
      </c>
      <c r="C5978" s="91" t="s">
        <v>18429</v>
      </c>
      <c r="D5978" s="91" t="s">
        <v>53</v>
      </c>
      <c r="E5978" s="91" t="s">
        <v>18430</v>
      </c>
      <c r="F5978" s="91"/>
      <c r="G5978" s="91"/>
      <c r="H5978" s="91"/>
      <c r="I5978" s="91"/>
      <c r="J5978" s="91"/>
      <c r="K5978" s="91"/>
      <c r="L5978" s="91"/>
      <c r="M5978" s="91"/>
      <c r="N5978" s="91"/>
      <c r="O5978" s="95" t="s">
        <v>18431</v>
      </c>
      <c r="P5978" s="91" t="n">
        <v>1</v>
      </c>
      <c r="Q5978" s="15" t="s">
        <v>45</v>
      </c>
    </row>
    <row r="5979" customFormat="false" ht="58.2" hidden="false" customHeight="false" outlineLevel="0" collapsed="false">
      <c r="A5979" s="429" t="s">
        <v>3008</v>
      </c>
      <c r="B5979" s="91" t="s">
        <v>708</v>
      </c>
      <c r="C5979" s="91" t="s">
        <v>18432</v>
      </c>
      <c r="D5979" s="91" t="s">
        <v>8766</v>
      </c>
      <c r="E5979" s="91" t="s">
        <v>18433</v>
      </c>
      <c r="F5979" s="91"/>
      <c r="G5979" s="91" t="s">
        <v>2808</v>
      </c>
      <c r="H5979" s="91"/>
      <c r="I5979" s="91"/>
      <c r="J5979" s="91"/>
      <c r="K5979" s="91"/>
      <c r="L5979" s="91"/>
      <c r="M5979" s="91"/>
      <c r="N5979" s="91"/>
      <c r="O5979" s="571" t="s">
        <v>18434</v>
      </c>
      <c r="P5979" s="91" t="n">
        <v>1</v>
      </c>
      <c r="Q5979" s="15" t="s">
        <v>45</v>
      </c>
    </row>
    <row r="5980" customFormat="false" ht="108.95" hidden="false" customHeight="false" outlineLevel="0" collapsed="false">
      <c r="A5980" s="429" t="s">
        <v>3012</v>
      </c>
      <c r="B5980" s="958" t="n">
        <v>43752</v>
      </c>
      <c r="C5980" s="451" t="s">
        <v>18435</v>
      </c>
      <c r="D5980" s="91" t="s">
        <v>53</v>
      </c>
      <c r="E5980" s="91" t="s">
        <v>18436</v>
      </c>
      <c r="F5980" s="91" t="s">
        <v>18437</v>
      </c>
      <c r="G5980" s="91" t="n">
        <v>3800</v>
      </c>
      <c r="H5980" s="91"/>
      <c r="I5980" s="91"/>
      <c r="J5980" s="91"/>
      <c r="K5980" s="91"/>
      <c r="L5980" s="91"/>
      <c r="M5980" s="91" t="s">
        <v>18438</v>
      </c>
      <c r="N5980" s="99" t="n">
        <v>43512</v>
      </c>
      <c r="O5980" s="207" t="s">
        <v>18439</v>
      </c>
      <c r="P5980" s="91" t="n">
        <v>1</v>
      </c>
      <c r="Q5980" s="15" t="s">
        <v>45</v>
      </c>
    </row>
    <row r="5981" customFormat="false" ht="55.2" hidden="false" customHeight="false" outlineLevel="0" collapsed="false">
      <c r="A5981" s="884" t="s">
        <v>18440</v>
      </c>
      <c r="B5981" s="91" t="s">
        <v>371</v>
      </c>
      <c r="C5981" s="91" t="s">
        <v>18441</v>
      </c>
      <c r="D5981" s="91" t="s">
        <v>53</v>
      </c>
      <c r="E5981" s="91" t="s">
        <v>18442</v>
      </c>
      <c r="F5981" s="91"/>
      <c r="G5981" s="91"/>
      <c r="H5981" s="91"/>
      <c r="I5981" s="91" t="s">
        <v>18443</v>
      </c>
      <c r="J5981" s="91"/>
      <c r="K5981" s="91"/>
      <c r="L5981" s="91"/>
      <c r="M5981" s="91"/>
      <c r="N5981" s="91"/>
      <c r="O5981" s="426" t="s">
        <v>18444</v>
      </c>
      <c r="P5981" s="91" t="n">
        <v>1</v>
      </c>
      <c r="Q5981" s="15" t="s">
        <v>45</v>
      </c>
    </row>
    <row r="5982" customFormat="false" ht="28.35" hidden="false" customHeight="false" outlineLevel="0" collapsed="false">
      <c r="A5982" s="429" t="s">
        <v>1801</v>
      </c>
      <c r="B5982" s="108" t="n">
        <v>0.622916666666667</v>
      </c>
      <c r="C5982" s="91" t="s">
        <v>18445</v>
      </c>
      <c r="D5982" s="91" t="s">
        <v>110</v>
      </c>
      <c r="E5982" s="91" t="s">
        <v>18446</v>
      </c>
      <c r="F5982" s="91" t="s">
        <v>18447</v>
      </c>
      <c r="G5982" s="91"/>
      <c r="H5982" s="91"/>
      <c r="I5982" s="91"/>
      <c r="J5982" s="91"/>
      <c r="K5982" s="91"/>
      <c r="L5982" s="91"/>
      <c r="M5982" s="91"/>
      <c r="N5982" s="91"/>
      <c r="O5982" s="338" t="s">
        <v>18448</v>
      </c>
      <c r="P5982" s="91" t="n">
        <v>1</v>
      </c>
      <c r="Q5982" s="15" t="s">
        <v>45</v>
      </c>
    </row>
    <row r="5983" customFormat="false" ht="28.35" hidden="false" customHeight="false" outlineLevel="0" collapsed="false">
      <c r="A5983" s="429" t="s">
        <v>3427</v>
      </c>
      <c r="B5983" s="242" t="n">
        <v>43814</v>
      </c>
      <c r="C5983" s="91" t="s">
        <v>18449</v>
      </c>
      <c r="D5983" s="91" t="s">
        <v>8766</v>
      </c>
      <c r="E5983" s="91" t="s">
        <v>18450</v>
      </c>
      <c r="F5983" s="91" t="s">
        <v>10135</v>
      </c>
      <c r="G5983" s="91" t="n">
        <v>2000</v>
      </c>
      <c r="H5983" s="97"/>
      <c r="I5983" s="97"/>
      <c r="J5983" s="91"/>
      <c r="K5983" s="91"/>
      <c r="L5983" s="91"/>
      <c r="M5983" s="19" t="s">
        <v>18451</v>
      </c>
      <c r="N5983" s="99" t="n">
        <v>43510</v>
      </c>
      <c r="O5983" s="207" t="s">
        <v>1266</v>
      </c>
      <c r="P5983" s="91" t="n">
        <v>1</v>
      </c>
      <c r="Q5983" s="15" t="s">
        <v>45</v>
      </c>
    </row>
    <row r="5984" customFormat="false" ht="23.1" hidden="false" customHeight="false" outlineLevel="0" collapsed="false">
      <c r="A5984" s="429" t="s">
        <v>3024</v>
      </c>
      <c r="B5984" s="91" t="s">
        <v>289</v>
      </c>
      <c r="C5984" s="91" t="s">
        <v>18452</v>
      </c>
      <c r="D5984" s="91" t="s">
        <v>53</v>
      </c>
      <c r="E5984" s="91" t="s">
        <v>18453</v>
      </c>
      <c r="F5984" s="91" t="s">
        <v>5574</v>
      </c>
      <c r="G5984" s="91"/>
      <c r="H5984" s="91"/>
      <c r="I5984" s="91"/>
      <c r="J5984" s="91"/>
      <c r="K5984" s="91"/>
      <c r="L5984" s="91"/>
      <c r="M5984" s="91"/>
      <c r="N5984" s="91"/>
      <c r="O5984" s="338" t="s">
        <v>18454</v>
      </c>
      <c r="P5984" s="91" t="n">
        <v>1</v>
      </c>
      <c r="Q5984" s="15" t="s">
        <v>45</v>
      </c>
    </row>
    <row r="5985" customFormat="false" ht="23.1" hidden="false" customHeight="false" outlineLevel="0" collapsed="false">
      <c r="A5985" s="429" t="s">
        <v>3028</v>
      </c>
      <c r="B5985" s="91" t="s">
        <v>73</v>
      </c>
      <c r="C5985" s="91" t="s">
        <v>18455</v>
      </c>
      <c r="D5985" s="91" t="s">
        <v>8766</v>
      </c>
      <c r="E5985" s="91" t="s">
        <v>18456</v>
      </c>
      <c r="F5985" s="91" t="s">
        <v>18457</v>
      </c>
      <c r="G5985" s="91" t="n">
        <v>3900</v>
      </c>
      <c r="H5985" s="91"/>
      <c r="I5985" s="91"/>
      <c r="J5985" s="91"/>
      <c r="K5985" s="91"/>
      <c r="L5985" s="91"/>
      <c r="M5985" s="19" t="s">
        <v>18458</v>
      </c>
      <c r="N5985" s="99" t="n">
        <v>43509</v>
      </c>
      <c r="O5985" s="207" t="s">
        <v>1266</v>
      </c>
      <c r="P5985" s="91" t="n">
        <v>1</v>
      </c>
      <c r="Q5985" s="15" t="s">
        <v>45</v>
      </c>
    </row>
    <row r="5986" customFormat="false" ht="50.7" hidden="false" customHeight="false" outlineLevel="0" collapsed="false">
      <c r="A5986" s="429" t="s">
        <v>3031</v>
      </c>
      <c r="B5986" s="91" t="s">
        <v>691</v>
      </c>
      <c r="C5986" s="91" t="s">
        <v>18459</v>
      </c>
      <c r="D5986" s="91" t="s">
        <v>53</v>
      </c>
      <c r="E5986" s="91" t="s">
        <v>18460</v>
      </c>
      <c r="F5986" s="91"/>
      <c r="G5986" s="91"/>
      <c r="H5986" s="91"/>
      <c r="I5986" s="91"/>
      <c r="J5986" s="91"/>
      <c r="K5986" s="91"/>
      <c r="L5986" s="91"/>
      <c r="M5986" s="91"/>
      <c r="N5986" s="91"/>
      <c r="O5986" s="412" t="s">
        <v>18461</v>
      </c>
      <c r="P5986" s="91" t="n">
        <v>1</v>
      </c>
      <c r="Q5986" s="15" t="s">
        <v>45</v>
      </c>
    </row>
    <row r="5987" customFormat="false" ht="14.9" hidden="false" customHeight="false" outlineLevel="0" collapsed="false">
      <c r="A5987" s="429" t="s">
        <v>3037</v>
      </c>
      <c r="B5987" s="91" t="s">
        <v>83</v>
      </c>
      <c r="C5987" s="91" t="s">
        <v>18462</v>
      </c>
      <c r="D5987" s="91" t="s">
        <v>1308</v>
      </c>
      <c r="E5987" s="91" t="s">
        <v>18463</v>
      </c>
      <c r="F5987" s="91"/>
      <c r="G5987" s="91" t="s">
        <v>4061</v>
      </c>
      <c r="H5987" s="91"/>
      <c r="I5987" s="91"/>
      <c r="J5987" s="91"/>
      <c r="K5987" s="91"/>
      <c r="L5987" s="91"/>
      <c r="M5987" s="91"/>
      <c r="N5987" s="91"/>
      <c r="O5987" s="451" t="s">
        <v>18464</v>
      </c>
      <c r="P5987" s="91" t="n">
        <v>1</v>
      </c>
      <c r="Q5987" s="15" t="s">
        <v>45</v>
      </c>
    </row>
    <row r="5988" customFormat="false" ht="82.05" hidden="false" customHeight="false" outlineLevel="0" collapsed="false">
      <c r="A5988" s="429" t="s">
        <v>3043</v>
      </c>
      <c r="B5988" s="91" t="s">
        <v>386</v>
      </c>
      <c r="C5988" s="91" t="s">
        <v>18465</v>
      </c>
      <c r="D5988" s="91" t="s">
        <v>53</v>
      </c>
      <c r="E5988" s="91" t="s">
        <v>18466</v>
      </c>
      <c r="F5988" s="91"/>
      <c r="G5988" s="91" t="n">
        <v>3500</v>
      </c>
      <c r="H5988" s="91"/>
      <c r="I5988" s="91"/>
      <c r="J5988" s="91"/>
      <c r="K5988" s="91"/>
      <c r="L5988" s="91"/>
      <c r="M5988" s="91" t="s">
        <v>18467</v>
      </c>
      <c r="N5988" s="99" t="n">
        <v>43510</v>
      </c>
      <c r="O5988" s="207" t="s">
        <v>1266</v>
      </c>
      <c r="P5988" s="91" t="n">
        <v>1</v>
      </c>
      <c r="Q5988" s="15" t="s">
        <v>45</v>
      </c>
    </row>
    <row r="5989" customFormat="false" ht="58.2" hidden="false" customHeight="false" outlineLevel="0" collapsed="false">
      <c r="A5989" s="429" t="s">
        <v>3047</v>
      </c>
      <c r="B5989" s="91" t="s">
        <v>3650</v>
      </c>
      <c r="C5989" s="91" t="n">
        <v>89257246800</v>
      </c>
      <c r="D5989" s="91" t="s">
        <v>1308</v>
      </c>
      <c r="E5989" s="91" t="s">
        <v>18468</v>
      </c>
      <c r="F5989" s="91" t="s">
        <v>18469</v>
      </c>
      <c r="G5989" s="91" t="s">
        <v>1011</v>
      </c>
      <c r="H5989" s="91"/>
      <c r="I5989" s="91"/>
      <c r="J5989" s="91"/>
      <c r="K5989" s="91"/>
      <c r="L5989" s="91"/>
      <c r="M5989" s="91"/>
      <c r="N5989" s="91"/>
      <c r="O5989" s="968" t="s">
        <v>18470</v>
      </c>
      <c r="P5989" s="91" t="n">
        <v>1</v>
      </c>
      <c r="Q5989" s="15" t="s">
        <v>45</v>
      </c>
    </row>
    <row r="5990" customFormat="false" ht="23.1" hidden="false" customHeight="false" outlineLevel="0" collapsed="false">
      <c r="A5990" s="429" t="s">
        <v>3053</v>
      </c>
      <c r="B5990" s="91" t="s">
        <v>304</v>
      </c>
      <c r="C5990" s="91" t="s">
        <v>18471</v>
      </c>
      <c r="D5990" s="91" t="s">
        <v>1308</v>
      </c>
      <c r="E5990" s="91" t="s">
        <v>18472</v>
      </c>
      <c r="F5990" s="91" t="s">
        <v>5348</v>
      </c>
      <c r="G5990" s="91" t="n">
        <v>2300</v>
      </c>
      <c r="H5990" s="91"/>
      <c r="I5990" s="91"/>
      <c r="J5990" s="91"/>
      <c r="K5990" s="91"/>
      <c r="L5990" s="91"/>
      <c r="M5990" s="91" t="s">
        <v>18473</v>
      </c>
      <c r="N5990" s="99" t="n">
        <v>43510</v>
      </c>
      <c r="O5990" s="207" t="s">
        <v>1266</v>
      </c>
      <c r="P5990" s="91" t="n">
        <v>1</v>
      </c>
      <c r="Q5990" s="15" t="s">
        <v>45</v>
      </c>
    </row>
    <row r="5991" customFormat="false" ht="86.55" hidden="false" customHeight="false" outlineLevel="0" collapsed="false">
      <c r="A5991" s="429" t="s">
        <v>3058</v>
      </c>
      <c r="B5991" s="91" t="s">
        <v>7583</v>
      </c>
      <c r="C5991" s="91" t="s">
        <v>18474</v>
      </c>
      <c r="D5991" s="91" t="s">
        <v>1308</v>
      </c>
      <c r="E5991" s="91" t="s">
        <v>18475</v>
      </c>
      <c r="F5991" s="91" t="s">
        <v>18476</v>
      </c>
      <c r="G5991" s="91"/>
      <c r="H5991" s="91"/>
      <c r="I5991" s="91"/>
      <c r="J5991" s="91"/>
      <c r="K5991" s="91"/>
      <c r="L5991" s="91"/>
      <c r="M5991" s="91"/>
      <c r="N5991" s="91"/>
      <c r="O5991" s="968" t="s">
        <v>18477</v>
      </c>
      <c r="P5991" s="91"/>
      <c r="Q5991" s="15" t="s">
        <v>45</v>
      </c>
    </row>
    <row r="5992" customFormat="false" ht="28.35" hidden="false" customHeight="false" outlineLevel="0" collapsed="false">
      <c r="A5992" s="429" t="s">
        <v>3062</v>
      </c>
      <c r="B5992" s="91" t="s">
        <v>18478</v>
      </c>
      <c r="C5992" s="91" t="s">
        <v>18479</v>
      </c>
      <c r="D5992" s="91" t="s">
        <v>1308</v>
      </c>
      <c r="E5992" s="91" t="s">
        <v>18480</v>
      </c>
      <c r="F5992" s="91" t="s">
        <v>18481</v>
      </c>
      <c r="G5992" s="91"/>
      <c r="H5992" s="91"/>
      <c r="I5992" s="91"/>
      <c r="J5992" s="91"/>
      <c r="K5992" s="91"/>
      <c r="L5992" s="91"/>
      <c r="M5992" s="91"/>
      <c r="N5992" s="91"/>
      <c r="O5992" s="137" t="s">
        <v>18482</v>
      </c>
      <c r="P5992" s="91"/>
      <c r="Q5992" s="15" t="s">
        <v>45</v>
      </c>
    </row>
    <row r="5993" customFormat="false" ht="41.75" hidden="false" customHeight="false" outlineLevel="0" collapsed="false">
      <c r="A5993" s="429" t="s">
        <v>3067</v>
      </c>
      <c r="B5993" s="91" t="s">
        <v>18483</v>
      </c>
      <c r="C5993" s="91" t="s">
        <v>18484</v>
      </c>
      <c r="D5993" s="91" t="s">
        <v>1308</v>
      </c>
      <c r="E5993" s="91" t="s">
        <v>18485</v>
      </c>
      <c r="F5993" s="91"/>
      <c r="G5993" s="91"/>
      <c r="H5993" s="91"/>
      <c r="I5993" s="91"/>
      <c r="J5993" s="91"/>
      <c r="K5993" s="91"/>
      <c r="L5993" s="91"/>
      <c r="M5993" s="91"/>
      <c r="N5993" s="91"/>
      <c r="O5993" s="451" t="s">
        <v>18485</v>
      </c>
      <c r="P5993" s="91"/>
      <c r="Q5993" s="15" t="s">
        <v>45</v>
      </c>
    </row>
    <row r="5994" customFormat="false" ht="79.85" hidden="false" customHeight="false" outlineLevel="0" collapsed="false">
      <c r="A5994" s="3" t="s">
        <v>17111</v>
      </c>
      <c r="B5994" s="6" t="s">
        <v>17112</v>
      </c>
      <c r="C5994" s="4" t="s">
        <v>17113</v>
      </c>
      <c r="D5994" s="6" t="s">
        <v>17114</v>
      </c>
      <c r="E5994" s="6" t="s">
        <v>17115</v>
      </c>
      <c r="F5994" s="5" t="s">
        <v>10096</v>
      </c>
      <c r="G5994" s="6" t="s">
        <v>38</v>
      </c>
      <c r="H5994" s="6" t="s">
        <v>17116</v>
      </c>
      <c r="I5994" s="6" t="s">
        <v>40</v>
      </c>
      <c r="J5994" s="6"/>
      <c r="K5994" s="6" t="s">
        <v>17648</v>
      </c>
      <c r="L5994" s="6"/>
      <c r="M5994" s="6" t="s">
        <v>41</v>
      </c>
      <c r="N5994" s="6" t="s">
        <v>42</v>
      </c>
      <c r="O5994" s="6" t="s">
        <v>17117</v>
      </c>
      <c r="P5994" s="740" t="n">
        <v>1</v>
      </c>
      <c r="Q5994" s="15" t="s">
        <v>45</v>
      </c>
    </row>
    <row r="5995" customFormat="false" ht="15" hidden="false" customHeight="false" outlineLevel="0" collapsed="false">
      <c r="A5995" s="60" t="n">
        <v>43510</v>
      </c>
      <c r="B5995" s="374" t="s">
        <v>349</v>
      </c>
      <c r="C5995" s="62"/>
      <c r="D5995" s="62"/>
      <c r="E5995" s="63"/>
      <c r="F5995" s="911" t="n">
        <f aca="false">G5995+H5995+K5995</f>
        <v>70929.79</v>
      </c>
      <c r="G5995" s="912" t="n">
        <f aca="false">SUM(G5996:G6016)</f>
        <v>18800</v>
      </c>
      <c r="H5995" s="913" t="n">
        <f aca="false">SUM(H5996:H6016)</f>
        <v>52129.79</v>
      </c>
      <c r="I5995" s="912" t="n">
        <f aca="false">SUM(I5996:I6016)</f>
        <v>0</v>
      </c>
      <c r="J5995" s="912"/>
      <c r="K5995" s="912" t="n">
        <f aca="false">SUM(K5996:K6016)</f>
        <v>0</v>
      </c>
      <c r="L5995" s="912"/>
      <c r="M5995" s="281"/>
      <c r="N5995" s="281"/>
      <c r="O5995" s="594"/>
      <c r="P5995" s="975" t="n">
        <v>1</v>
      </c>
      <c r="Q5995" s="15" t="s">
        <v>45</v>
      </c>
    </row>
    <row r="5996" customFormat="false" ht="82.05" hidden="false" customHeight="false" outlineLevel="0" collapsed="false">
      <c r="A5996" s="429" t="s">
        <v>1810</v>
      </c>
      <c r="B5996" s="91" t="s">
        <v>869</v>
      </c>
      <c r="C5996" s="24" t="s">
        <v>18486</v>
      </c>
      <c r="D5996" s="91" t="s">
        <v>53</v>
      </c>
      <c r="E5996" s="91" t="s">
        <v>18487</v>
      </c>
      <c r="F5996" s="91" t="s">
        <v>18488</v>
      </c>
      <c r="G5996" s="91" t="n">
        <v>3800</v>
      </c>
      <c r="H5996" s="91"/>
      <c r="I5996" s="91"/>
      <c r="J5996" s="91"/>
      <c r="K5996" s="91"/>
      <c r="L5996" s="91"/>
      <c r="M5996" s="91" t="s">
        <v>18489</v>
      </c>
      <c r="N5996" s="99" t="n">
        <v>43512</v>
      </c>
      <c r="O5996" s="207" t="s">
        <v>1266</v>
      </c>
      <c r="P5996" s="91" t="n">
        <v>1</v>
      </c>
      <c r="Q5996" s="15" t="s">
        <v>45</v>
      </c>
    </row>
    <row r="5997" customFormat="false" ht="109.7" hidden="false" customHeight="false" outlineLevel="0" collapsed="false">
      <c r="A5997" s="429" t="s">
        <v>1814</v>
      </c>
      <c r="B5997" s="108" t="n">
        <v>0.439583333333333</v>
      </c>
      <c r="C5997" s="440" t="s">
        <v>18490</v>
      </c>
      <c r="D5997" s="91" t="s">
        <v>53</v>
      </c>
      <c r="E5997" s="91" t="s">
        <v>18491</v>
      </c>
      <c r="F5997" s="91" t="s">
        <v>18492</v>
      </c>
      <c r="G5997" s="91" t="s">
        <v>1379</v>
      </c>
      <c r="H5997" s="91"/>
      <c r="I5997" s="91"/>
      <c r="J5997" s="91"/>
      <c r="K5997" s="91"/>
      <c r="L5997" s="91"/>
      <c r="M5997" s="91"/>
      <c r="N5997" s="91"/>
      <c r="O5997" s="715" t="s">
        <v>18493</v>
      </c>
      <c r="P5997" s="91" t="n">
        <v>1</v>
      </c>
      <c r="Q5997" s="15" t="s">
        <v>45</v>
      </c>
    </row>
    <row r="5998" customFormat="false" ht="95.5" hidden="false" customHeight="false" outlineLevel="0" collapsed="false">
      <c r="A5998" s="429" t="s">
        <v>1819</v>
      </c>
      <c r="B5998" s="91" t="s">
        <v>556</v>
      </c>
      <c r="C5998" s="91" t="s">
        <v>18494</v>
      </c>
      <c r="D5998" s="91" t="s">
        <v>53</v>
      </c>
      <c r="E5998" s="91" t="s">
        <v>18495</v>
      </c>
      <c r="F5998" s="91" t="s">
        <v>18496</v>
      </c>
      <c r="G5998" s="91" t="n">
        <v>6800</v>
      </c>
      <c r="H5998" s="91"/>
      <c r="I5998" s="91"/>
      <c r="J5998" s="91"/>
      <c r="K5998" s="91"/>
      <c r="L5998" s="91"/>
      <c r="M5998" s="91" t="s">
        <v>18497</v>
      </c>
      <c r="N5998" s="99" t="n">
        <v>43512</v>
      </c>
      <c r="O5998" s="207" t="s">
        <v>1266</v>
      </c>
      <c r="P5998" s="91" t="n">
        <v>1</v>
      </c>
      <c r="Q5998" s="15" t="s">
        <v>45</v>
      </c>
    </row>
    <row r="5999" customFormat="false" ht="14.9" hidden="false" customHeight="false" outlineLevel="0" collapsed="false">
      <c r="A5999" s="429" t="s">
        <v>1673</v>
      </c>
      <c r="B5999" s="91" t="s">
        <v>556</v>
      </c>
      <c r="C5999" s="91" t="s">
        <v>18498</v>
      </c>
      <c r="D5999" s="91" t="s">
        <v>1308</v>
      </c>
      <c r="E5999" s="91" t="s">
        <v>18499</v>
      </c>
      <c r="F5999" s="91" t="s">
        <v>18500</v>
      </c>
      <c r="G5999" s="91" t="s">
        <v>18501</v>
      </c>
      <c r="H5999" s="91"/>
      <c r="I5999" s="91"/>
      <c r="J5999" s="91"/>
      <c r="K5999" s="91"/>
      <c r="L5999" s="91"/>
      <c r="M5999" s="91"/>
      <c r="N5999" s="91"/>
      <c r="O5999" s="95" t="s">
        <v>18502</v>
      </c>
      <c r="P5999" s="91" t="n">
        <v>1</v>
      </c>
      <c r="Q5999" s="15" t="s">
        <v>45</v>
      </c>
    </row>
    <row r="6000" customFormat="false" ht="95.5" hidden="false" customHeight="false" outlineLevel="0" collapsed="false">
      <c r="A6000" s="429" t="s">
        <v>1678</v>
      </c>
      <c r="B6000" s="91" t="s">
        <v>1252</v>
      </c>
      <c r="C6000" s="91" t="s">
        <v>18503</v>
      </c>
      <c r="D6000" s="91" t="s">
        <v>53</v>
      </c>
      <c r="E6000" s="91" t="s">
        <v>18504</v>
      </c>
      <c r="F6000" s="91" t="s">
        <v>10754</v>
      </c>
      <c r="G6000" s="91" t="n">
        <v>3200</v>
      </c>
      <c r="H6000" s="91"/>
      <c r="I6000" s="91"/>
      <c r="J6000" s="91"/>
      <c r="K6000" s="91"/>
      <c r="L6000" s="91"/>
      <c r="M6000" s="91" t="s">
        <v>18505</v>
      </c>
      <c r="N6000" s="99" t="n">
        <v>43510</v>
      </c>
      <c r="O6000" s="207" t="s">
        <v>1266</v>
      </c>
      <c r="P6000" s="91" t="n">
        <v>1</v>
      </c>
      <c r="Q6000" s="15" t="s">
        <v>45</v>
      </c>
    </row>
    <row r="6001" customFormat="false" ht="28.35" hidden="false" customHeight="false" outlineLevel="0" collapsed="false">
      <c r="A6001" s="429" t="s">
        <v>1732</v>
      </c>
      <c r="B6001" s="91" t="s">
        <v>354</v>
      </c>
      <c r="C6001" s="91" t="s">
        <v>18506</v>
      </c>
      <c r="D6001" s="91" t="s">
        <v>1308</v>
      </c>
      <c r="E6001" s="91" t="s">
        <v>18507</v>
      </c>
      <c r="F6001" s="91" t="s">
        <v>18508</v>
      </c>
      <c r="H6001" s="91" t="n">
        <v>18000</v>
      </c>
      <c r="I6001" s="91"/>
      <c r="J6001" s="91"/>
      <c r="K6001" s="91"/>
      <c r="L6001" s="91"/>
      <c r="M6001" s="91"/>
      <c r="N6001" s="91"/>
      <c r="O6001" s="207" t="s">
        <v>1266</v>
      </c>
      <c r="P6001" s="91" t="n">
        <v>1</v>
      </c>
      <c r="Q6001" s="15" t="s">
        <v>45</v>
      </c>
    </row>
    <row r="6002" customFormat="false" ht="14.9" hidden="false" customHeight="false" outlineLevel="0" collapsed="false">
      <c r="A6002" s="429" t="s">
        <v>1833</v>
      </c>
      <c r="B6002" s="91" t="s">
        <v>4771</v>
      </c>
      <c r="C6002" s="91" t="s">
        <v>18509</v>
      </c>
      <c r="D6002" s="91" t="s">
        <v>1308</v>
      </c>
      <c r="E6002" s="91" t="s">
        <v>18510</v>
      </c>
      <c r="F6002" s="91" t="s">
        <v>18511</v>
      </c>
      <c r="G6002" s="91" t="s">
        <v>734</v>
      </c>
      <c r="H6002" s="91"/>
      <c r="I6002" s="91"/>
      <c r="J6002" s="91"/>
      <c r="K6002" s="91"/>
      <c r="L6002" s="91"/>
      <c r="M6002" s="91"/>
      <c r="N6002" s="91"/>
      <c r="O6002" s="95" t="s">
        <v>18512</v>
      </c>
      <c r="P6002" s="91" t="n">
        <v>1</v>
      </c>
      <c r="Q6002" s="15" t="s">
        <v>45</v>
      </c>
    </row>
    <row r="6003" customFormat="false" ht="23.1" hidden="false" customHeight="false" outlineLevel="0" collapsed="false">
      <c r="A6003" s="429" t="s">
        <v>1839</v>
      </c>
      <c r="B6003" s="108" t="n">
        <v>0.541666666666667</v>
      </c>
      <c r="C6003" s="91" t="s">
        <v>18513</v>
      </c>
      <c r="D6003" s="91" t="s">
        <v>1308</v>
      </c>
      <c r="E6003" s="91" t="s">
        <v>18514</v>
      </c>
      <c r="F6003" s="91" t="s">
        <v>18515</v>
      </c>
      <c r="G6003" s="91" t="s">
        <v>16003</v>
      </c>
      <c r="H6003" s="91"/>
      <c r="I6003" s="91"/>
      <c r="J6003" s="91"/>
      <c r="K6003" s="91"/>
      <c r="L6003" s="91"/>
      <c r="M6003" s="91"/>
      <c r="N6003" s="91"/>
      <c r="O6003" s="207" t="s">
        <v>1266</v>
      </c>
      <c r="P6003" s="91" t="n">
        <v>1</v>
      </c>
      <c r="Q6003" s="15" t="s">
        <v>45</v>
      </c>
    </row>
    <row r="6004" customFormat="false" ht="14.9" hidden="false" customHeight="false" outlineLevel="0" collapsed="false">
      <c r="A6004" s="429" t="s">
        <v>1746</v>
      </c>
      <c r="B6004" s="91" t="s">
        <v>887</v>
      </c>
      <c r="C6004" s="91" t="s">
        <v>18516</v>
      </c>
      <c r="D6004" s="91" t="s">
        <v>1308</v>
      </c>
      <c r="E6004" s="91" t="s">
        <v>18516</v>
      </c>
      <c r="F6004" s="91" t="s">
        <v>18516</v>
      </c>
      <c r="G6004" s="91"/>
      <c r="H6004" s="91" t="n">
        <v>16129.79</v>
      </c>
      <c r="I6004" s="91"/>
      <c r="J6004" s="91"/>
      <c r="K6004" s="91"/>
      <c r="L6004" s="91"/>
      <c r="M6004" s="91"/>
      <c r="N6004" s="91"/>
      <c r="O6004" s="282" t="s">
        <v>18517</v>
      </c>
      <c r="P6004" s="91" t="n">
        <v>1</v>
      </c>
      <c r="Q6004" s="15" t="s">
        <v>45</v>
      </c>
    </row>
    <row r="6005" customFormat="false" ht="50.7" hidden="false" customHeight="false" outlineLevel="0" collapsed="false">
      <c r="A6005" s="429" t="s">
        <v>1696</v>
      </c>
      <c r="B6005" s="91" t="s">
        <v>227</v>
      </c>
      <c r="C6005" s="91" t="s">
        <v>18518</v>
      </c>
      <c r="D6005" s="91" t="s">
        <v>68</v>
      </c>
      <c r="E6005" s="91" t="s">
        <v>18519</v>
      </c>
      <c r="F6005" s="91" t="s">
        <v>937</v>
      </c>
      <c r="G6005" s="91"/>
      <c r="H6005" s="91"/>
      <c r="I6005" s="91"/>
      <c r="J6005" s="91"/>
      <c r="K6005" s="91"/>
      <c r="L6005" s="91"/>
      <c r="M6005" s="91"/>
      <c r="N6005" s="91"/>
      <c r="O6005" s="412" t="s">
        <v>18520</v>
      </c>
      <c r="P6005" s="91" t="n">
        <v>1</v>
      </c>
      <c r="Q6005" s="15" t="s">
        <v>45</v>
      </c>
    </row>
    <row r="6006" customFormat="false" ht="23.1" hidden="false" customHeight="false" outlineLevel="0" collapsed="false">
      <c r="A6006" s="429" t="s">
        <v>1758</v>
      </c>
      <c r="B6006" s="91" t="s">
        <v>10387</v>
      </c>
      <c r="C6006" s="91" t="s">
        <v>18521</v>
      </c>
      <c r="D6006" s="91" t="s">
        <v>1308</v>
      </c>
      <c r="E6006" s="91" t="s">
        <v>18522</v>
      </c>
      <c r="F6006" s="91" t="s">
        <v>18523</v>
      </c>
      <c r="G6006" s="91"/>
      <c r="H6006" s="24" t="s">
        <v>282</v>
      </c>
      <c r="I6006" s="91"/>
      <c r="J6006" s="91"/>
      <c r="K6006" s="91"/>
      <c r="L6006" s="91"/>
      <c r="M6006" s="91"/>
      <c r="N6006" s="91"/>
      <c r="O6006" s="207" t="s">
        <v>1266</v>
      </c>
      <c r="P6006" s="91" t="n">
        <v>1</v>
      </c>
      <c r="Q6006" s="15" t="s">
        <v>45</v>
      </c>
    </row>
    <row r="6007" customFormat="false" ht="29.85" hidden="false" customHeight="false" outlineLevel="0" collapsed="false">
      <c r="A6007" s="884" t="s">
        <v>18524</v>
      </c>
      <c r="B6007" s="91" t="s">
        <v>5035</v>
      </c>
      <c r="C6007" s="91" t="s">
        <v>18525</v>
      </c>
      <c r="D6007" s="91" t="s">
        <v>1308</v>
      </c>
      <c r="E6007" s="91" t="s">
        <v>18526</v>
      </c>
      <c r="F6007" s="91"/>
      <c r="G6007" s="91" t="s">
        <v>3179</v>
      </c>
      <c r="H6007" s="91"/>
      <c r="I6007" s="91"/>
      <c r="J6007" s="91"/>
      <c r="K6007" s="91"/>
      <c r="L6007" s="91"/>
      <c r="M6007" s="91"/>
      <c r="N6007" s="91"/>
      <c r="O6007" s="976" t="s">
        <v>5423</v>
      </c>
      <c r="P6007" s="91" t="n">
        <v>1</v>
      </c>
      <c r="Q6007" s="15" t="s">
        <v>45</v>
      </c>
    </row>
    <row r="6008" customFormat="false" ht="83.55" hidden="false" customHeight="false" outlineLevel="0" collapsed="false">
      <c r="A6008" s="429" t="s">
        <v>1765</v>
      </c>
      <c r="B6008" s="91" t="s">
        <v>78</v>
      </c>
      <c r="C6008" s="91" t="s">
        <v>18527</v>
      </c>
      <c r="D6008" s="91" t="s">
        <v>1308</v>
      </c>
      <c r="E6008" s="91" t="s">
        <v>18528</v>
      </c>
      <c r="F6008" s="91"/>
      <c r="G6008" s="91" t="s">
        <v>448</v>
      </c>
      <c r="H6008" s="91"/>
      <c r="I6008" s="91"/>
      <c r="J6008" s="91"/>
      <c r="K6008" s="91"/>
      <c r="L6008" s="91"/>
      <c r="M6008" s="91"/>
      <c r="N6008" s="91"/>
      <c r="O6008" s="426" t="s">
        <v>18529</v>
      </c>
      <c r="P6008" s="91" t="n">
        <v>1</v>
      </c>
      <c r="Q6008" s="15" t="s">
        <v>45</v>
      </c>
    </row>
    <row r="6009" customFormat="false" ht="114.9" hidden="false" customHeight="false" outlineLevel="0" collapsed="false">
      <c r="A6009" s="429" t="s">
        <v>4300</v>
      </c>
      <c r="B6009" s="99" t="n">
        <v>43693</v>
      </c>
      <c r="C6009" s="451" t="s">
        <v>18530</v>
      </c>
      <c r="D6009" s="91" t="s">
        <v>1308</v>
      </c>
      <c r="E6009" s="91" t="s">
        <v>18531</v>
      </c>
      <c r="F6009" s="91"/>
      <c r="G6009" s="91"/>
      <c r="H6009" s="91"/>
      <c r="I6009" s="91"/>
      <c r="J6009" s="91"/>
      <c r="K6009" s="91"/>
      <c r="L6009" s="91"/>
      <c r="M6009" s="91"/>
      <c r="N6009" s="91"/>
      <c r="O6009" s="976" t="s">
        <v>18532</v>
      </c>
      <c r="P6009" s="91" t="n">
        <v>1</v>
      </c>
      <c r="Q6009" s="15" t="s">
        <v>45</v>
      </c>
    </row>
    <row r="6010" customFormat="false" ht="29.85" hidden="false" customHeight="false" outlineLevel="0" collapsed="false">
      <c r="A6010" s="429" t="s">
        <v>4304</v>
      </c>
      <c r="B6010" s="99" t="n">
        <v>43724</v>
      </c>
      <c r="C6010" s="91" t="s">
        <v>18533</v>
      </c>
      <c r="D6010" s="91" t="s">
        <v>1308</v>
      </c>
      <c r="E6010" s="91" t="s">
        <v>18534</v>
      </c>
      <c r="F6010" s="91"/>
      <c r="G6010" s="91" t="s">
        <v>16003</v>
      </c>
      <c r="H6010" s="91"/>
      <c r="I6010" s="91"/>
      <c r="J6010" s="91"/>
      <c r="K6010" s="91"/>
      <c r="L6010" s="91"/>
      <c r="M6010" s="91"/>
      <c r="N6010" s="91"/>
      <c r="O6010" s="977" t="s">
        <v>18535</v>
      </c>
      <c r="P6010" s="91" t="n">
        <v>1</v>
      </c>
      <c r="Q6010" s="15" t="s">
        <v>45</v>
      </c>
    </row>
    <row r="6011" customFormat="false" ht="28.35" hidden="false" customHeight="false" outlineLevel="0" collapsed="false">
      <c r="A6011" s="884" t="s">
        <v>18536</v>
      </c>
      <c r="B6011" s="91" t="s">
        <v>691</v>
      </c>
      <c r="C6011" s="91" t="s">
        <v>18537</v>
      </c>
      <c r="D6011" s="91" t="s">
        <v>1308</v>
      </c>
      <c r="E6011" s="91" t="s">
        <v>18538</v>
      </c>
      <c r="F6011" s="91" t="s">
        <v>18539</v>
      </c>
      <c r="G6011" s="91" t="s">
        <v>16003</v>
      </c>
      <c r="H6011" s="91"/>
      <c r="I6011" s="91"/>
      <c r="J6011" s="91"/>
      <c r="K6011" s="91"/>
      <c r="L6011" s="91"/>
      <c r="M6011" s="91"/>
      <c r="N6011" s="91"/>
      <c r="O6011" s="207" t="s">
        <v>1266</v>
      </c>
      <c r="P6011" s="91" t="n">
        <v>1</v>
      </c>
      <c r="Q6011" s="15" t="s">
        <v>45</v>
      </c>
    </row>
    <row r="6012" customFormat="false" ht="108.95" hidden="false" customHeight="false" outlineLevel="0" collapsed="false">
      <c r="A6012" s="429" t="s">
        <v>1781</v>
      </c>
      <c r="B6012" s="91" t="s">
        <v>83</v>
      </c>
      <c r="C6012" s="451" t="s">
        <v>18540</v>
      </c>
      <c r="D6012" s="91" t="s">
        <v>53</v>
      </c>
      <c r="E6012" s="91" t="s">
        <v>18541</v>
      </c>
      <c r="F6012" s="91" t="s">
        <v>18542</v>
      </c>
      <c r="G6012" s="91" t="n">
        <v>5000</v>
      </c>
      <c r="H6012" s="91"/>
      <c r="I6012" s="91"/>
      <c r="J6012" s="91"/>
      <c r="K6012" s="91"/>
      <c r="L6012" s="91"/>
      <c r="M6012" s="91" t="s">
        <v>18543</v>
      </c>
      <c r="N6012" s="99" t="n">
        <v>43513</v>
      </c>
      <c r="O6012" s="207" t="s">
        <v>1266</v>
      </c>
      <c r="P6012" s="91" t="n">
        <v>1</v>
      </c>
      <c r="Q6012" s="15" t="s">
        <v>45</v>
      </c>
    </row>
    <row r="6013" customFormat="false" ht="82.05" hidden="false" customHeight="false" outlineLevel="0" collapsed="false">
      <c r="A6013" s="429" t="s">
        <v>1914</v>
      </c>
      <c r="B6013" s="91" t="s">
        <v>294</v>
      </c>
      <c r="C6013" s="91" t="s">
        <v>18544</v>
      </c>
      <c r="D6013" s="91" t="s">
        <v>68</v>
      </c>
      <c r="E6013" s="91" t="s">
        <v>18545</v>
      </c>
      <c r="F6013" s="91" t="s">
        <v>18542</v>
      </c>
      <c r="G6013" s="91"/>
      <c r="H6013" s="91"/>
      <c r="I6013" s="91"/>
      <c r="J6013" s="91"/>
      <c r="K6013" s="91"/>
      <c r="L6013" s="91"/>
      <c r="M6013" s="91"/>
      <c r="N6013" s="91"/>
      <c r="O6013" s="338" t="s">
        <v>18546</v>
      </c>
      <c r="P6013" s="91" t="n">
        <v>1</v>
      </c>
      <c r="Q6013" s="15" t="s">
        <v>45</v>
      </c>
    </row>
    <row r="6014" customFormat="false" ht="68.65" hidden="false" customHeight="false" outlineLevel="0" collapsed="false">
      <c r="A6014" s="429" t="s">
        <v>1917</v>
      </c>
      <c r="B6014" s="91" t="s">
        <v>386</v>
      </c>
      <c r="C6014" s="91" t="s">
        <v>18547</v>
      </c>
      <c r="D6014" s="91" t="s">
        <v>1308</v>
      </c>
      <c r="E6014" s="91" t="s">
        <v>18547</v>
      </c>
      <c r="F6014" s="91" t="s">
        <v>18547</v>
      </c>
      <c r="G6014" s="91"/>
      <c r="H6014" s="91" t="n">
        <v>18000</v>
      </c>
      <c r="I6014" s="91"/>
      <c r="J6014" s="91"/>
      <c r="K6014" s="91"/>
      <c r="L6014" s="91"/>
      <c r="M6014" s="91"/>
      <c r="N6014" s="91"/>
      <c r="O6014" s="282" t="s">
        <v>18547</v>
      </c>
      <c r="P6014" s="91" t="n">
        <v>1</v>
      </c>
      <c r="Q6014" s="15" t="s">
        <v>45</v>
      </c>
    </row>
    <row r="6015" customFormat="false" ht="26.85" hidden="false" customHeight="false" outlineLevel="0" collapsed="false">
      <c r="A6015" s="429" t="s">
        <v>3008</v>
      </c>
      <c r="B6015" s="91" t="s">
        <v>1445</v>
      </c>
      <c r="C6015" s="153" t="s">
        <v>18548</v>
      </c>
      <c r="D6015" s="91" t="s">
        <v>1308</v>
      </c>
      <c r="E6015" s="91" t="s">
        <v>18549</v>
      </c>
      <c r="F6015" s="91" t="s">
        <v>18550</v>
      </c>
      <c r="G6015" s="91" t="s">
        <v>109</v>
      </c>
      <c r="H6015" s="91"/>
      <c r="I6015" s="91"/>
      <c r="J6015" s="91"/>
      <c r="K6015" s="91"/>
      <c r="L6015" s="91"/>
      <c r="M6015" s="91"/>
      <c r="N6015" s="91"/>
      <c r="O6015" s="451" t="s">
        <v>18551</v>
      </c>
      <c r="P6015" s="91" t="n">
        <v>1</v>
      </c>
      <c r="Q6015" s="15" t="s">
        <v>45</v>
      </c>
    </row>
    <row r="6016" customFormat="false" ht="79.85" hidden="false" customHeight="false" outlineLevel="0" collapsed="false">
      <c r="A6016" s="3" t="s">
        <v>17111</v>
      </c>
      <c r="B6016" s="6" t="s">
        <v>17112</v>
      </c>
      <c r="C6016" s="4" t="s">
        <v>17113</v>
      </c>
      <c r="D6016" s="6" t="s">
        <v>17114</v>
      </c>
      <c r="E6016" s="6" t="s">
        <v>17115</v>
      </c>
      <c r="F6016" s="5" t="s">
        <v>10096</v>
      </c>
      <c r="G6016" s="6" t="s">
        <v>38</v>
      </c>
      <c r="H6016" s="6" t="s">
        <v>17116</v>
      </c>
      <c r="I6016" s="6" t="s">
        <v>40</v>
      </c>
      <c r="J6016" s="6"/>
      <c r="K6016" s="6" t="s">
        <v>17648</v>
      </c>
      <c r="L6016" s="6"/>
      <c r="M6016" s="6" t="s">
        <v>41</v>
      </c>
      <c r="N6016" s="6" t="s">
        <v>42</v>
      </c>
      <c r="O6016" s="6" t="s">
        <v>17117</v>
      </c>
      <c r="P6016" s="91" t="n">
        <v>1</v>
      </c>
      <c r="Q6016" s="15" t="s">
        <v>45</v>
      </c>
    </row>
    <row r="6017" customFormat="false" ht="15" hidden="false" customHeight="false" outlineLevel="0" collapsed="false">
      <c r="A6017" s="60" t="n">
        <v>43511</v>
      </c>
      <c r="B6017" s="374" t="s">
        <v>394</v>
      </c>
      <c r="C6017" s="62"/>
      <c r="D6017" s="62"/>
      <c r="E6017" s="63"/>
      <c r="F6017" s="911" t="n">
        <f aca="false">G6017+H6017+K6017</f>
        <v>167899</v>
      </c>
      <c r="G6017" s="912" t="n">
        <f aca="false">SUM(G6018:G6049)</f>
        <v>65700</v>
      </c>
      <c r="H6017" s="913" t="n">
        <f aca="false">SUM(H6018:H6049)</f>
        <v>93399</v>
      </c>
      <c r="I6017" s="912" t="n">
        <f aca="false">SUM(I6018:I6049)</f>
        <v>0</v>
      </c>
      <c r="J6017" s="912"/>
      <c r="K6017" s="912" t="n">
        <f aca="false">SUM(K6018:K6049)</f>
        <v>8800</v>
      </c>
      <c r="L6017" s="912"/>
      <c r="M6017" s="281"/>
      <c r="N6017" s="281"/>
      <c r="O6017" s="594"/>
      <c r="P6017" s="91" t="n">
        <v>1</v>
      </c>
      <c r="Q6017" s="15" t="s">
        <v>45</v>
      </c>
    </row>
    <row r="6018" customFormat="false" ht="14.9" hidden="false" customHeight="false" outlineLevel="0" collapsed="false">
      <c r="A6018" s="429" t="s">
        <v>1810</v>
      </c>
      <c r="B6018" s="91" t="s">
        <v>51</v>
      </c>
      <c r="C6018" s="91" t="s">
        <v>18552</v>
      </c>
      <c r="D6018" s="91" t="s">
        <v>53</v>
      </c>
      <c r="E6018" s="91" t="s">
        <v>18552</v>
      </c>
      <c r="F6018" s="91" t="s">
        <v>18552</v>
      </c>
      <c r="G6018" s="91"/>
      <c r="H6018" s="91" t="n">
        <v>1500</v>
      </c>
      <c r="I6018" s="91"/>
      <c r="J6018" s="91"/>
      <c r="K6018" s="91"/>
      <c r="L6018" s="91"/>
      <c r="M6018" s="91"/>
      <c r="N6018" s="91"/>
      <c r="O6018" s="282" t="s">
        <v>18552</v>
      </c>
      <c r="P6018" s="91" t="n">
        <v>1</v>
      </c>
      <c r="Q6018" s="15" t="s">
        <v>45</v>
      </c>
    </row>
    <row r="6019" customFormat="false" ht="14.9" hidden="false" customHeight="false" outlineLevel="0" collapsed="false">
      <c r="A6019" s="429" t="s">
        <v>1814</v>
      </c>
      <c r="B6019" s="91" t="s">
        <v>51</v>
      </c>
      <c r="C6019" s="91" t="s">
        <v>18553</v>
      </c>
      <c r="D6019" s="91" t="s">
        <v>53</v>
      </c>
      <c r="E6019" s="91" t="s">
        <v>18553</v>
      </c>
      <c r="F6019" s="91" t="s">
        <v>18553</v>
      </c>
      <c r="G6019" s="91"/>
      <c r="H6019" s="91" t="n">
        <v>2400</v>
      </c>
      <c r="I6019" s="91"/>
      <c r="J6019" s="91"/>
      <c r="K6019" s="91"/>
      <c r="L6019" s="91"/>
      <c r="M6019" s="91"/>
      <c r="N6019" s="91"/>
      <c r="O6019" s="282" t="s">
        <v>18553</v>
      </c>
      <c r="P6019" s="91" t="n">
        <v>1</v>
      </c>
      <c r="Q6019" s="15" t="s">
        <v>45</v>
      </c>
    </row>
    <row r="6020" customFormat="false" ht="14.9" hidden="false" customHeight="false" outlineLevel="0" collapsed="false">
      <c r="A6020" s="429" t="s">
        <v>1819</v>
      </c>
      <c r="B6020" s="91" t="s">
        <v>51</v>
      </c>
      <c r="C6020" s="91" t="s">
        <v>18554</v>
      </c>
      <c r="D6020" s="91" t="s">
        <v>53</v>
      </c>
      <c r="E6020" s="91" t="s">
        <v>18554</v>
      </c>
      <c r="F6020" s="91" t="s">
        <v>18554</v>
      </c>
      <c r="G6020" s="91"/>
      <c r="H6020" s="91" t="n">
        <v>5532.17</v>
      </c>
      <c r="I6020" s="91"/>
      <c r="J6020" s="91"/>
      <c r="K6020" s="91"/>
      <c r="L6020" s="91"/>
      <c r="M6020" s="91"/>
      <c r="N6020" s="91"/>
      <c r="O6020" s="282" t="s">
        <v>18554</v>
      </c>
      <c r="P6020" s="91" t="n">
        <v>1</v>
      </c>
      <c r="Q6020" s="15" t="s">
        <v>45</v>
      </c>
    </row>
    <row r="6021" customFormat="false" ht="14.9" hidden="false" customHeight="false" outlineLevel="0" collapsed="false">
      <c r="A6021" s="429" t="s">
        <v>1673</v>
      </c>
      <c r="B6021" s="91" t="s">
        <v>51</v>
      </c>
      <c r="C6021" s="91" t="s">
        <v>18555</v>
      </c>
      <c r="D6021" s="91" t="s">
        <v>1308</v>
      </c>
      <c r="E6021" s="91" t="s">
        <v>18555</v>
      </c>
      <c r="F6021" s="91" t="s">
        <v>18555</v>
      </c>
      <c r="G6021" s="91"/>
      <c r="H6021" s="91" t="n">
        <v>3900</v>
      </c>
      <c r="I6021" s="91"/>
      <c r="J6021" s="91"/>
      <c r="K6021" s="91"/>
      <c r="L6021" s="91"/>
      <c r="M6021" s="91"/>
      <c r="N6021" s="91"/>
      <c r="O6021" s="282" t="s">
        <v>18555</v>
      </c>
      <c r="P6021" s="91" t="n">
        <v>1</v>
      </c>
      <c r="Q6021" s="15" t="s">
        <v>45</v>
      </c>
    </row>
    <row r="6022" customFormat="false" ht="122.35" hidden="false" customHeight="false" outlineLevel="0" collapsed="false">
      <c r="A6022" s="429" t="s">
        <v>1678</v>
      </c>
      <c r="B6022" s="91" t="s">
        <v>359</v>
      </c>
      <c r="C6022" s="91" t="s">
        <v>18556</v>
      </c>
      <c r="D6022" s="91" t="s">
        <v>18557</v>
      </c>
      <c r="E6022" s="91" t="s">
        <v>18558</v>
      </c>
      <c r="F6022" s="91" t="s">
        <v>48</v>
      </c>
      <c r="G6022" s="91" t="n">
        <v>3800</v>
      </c>
      <c r="H6022" s="91"/>
      <c r="I6022" s="91"/>
      <c r="J6022" s="91"/>
      <c r="K6022" s="91"/>
      <c r="L6022" s="91"/>
      <c r="M6022" s="91" t="s">
        <v>18559</v>
      </c>
      <c r="N6022" s="99" t="n">
        <v>43514</v>
      </c>
      <c r="O6022" s="207" t="s">
        <v>1266</v>
      </c>
      <c r="P6022" s="91" t="n">
        <v>1</v>
      </c>
      <c r="Q6022" s="15" t="s">
        <v>45</v>
      </c>
    </row>
    <row r="6023" customFormat="false" ht="28.35" hidden="false" customHeight="false" outlineLevel="0" collapsed="false">
      <c r="A6023" s="429" t="s">
        <v>1732</v>
      </c>
      <c r="B6023" s="91" t="s">
        <v>6967</v>
      </c>
      <c r="C6023" s="91" t="s">
        <v>18560</v>
      </c>
      <c r="D6023" s="91" t="s">
        <v>1308</v>
      </c>
      <c r="E6023" s="91" t="s">
        <v>18561</v>
      </c>
      <c r="F6023" s="91" t="s">
        <v>18561</v>
      </c>
      <c r="G6023" s="91"/>
      <c r="H6023" s="91" t="s">
        <v>4928</v>
      </c>
      <c r="I6023" s="91"/>
      <c r="J6023" s="91"/>
      <c r="K6023" s="91"/>
      <c r="L6023" s="91"/>
      <c r="M6023" s="91"/>
      <c r="N6023" s="91"/>
      <c r="O6023" s="978" t="s">
        <v>18562</v>
      </c>
      <c r="P6023" s="91" t="n">
        <v>1</v>
      </c>
      <c r="Q6023" s="15" t="s">
        <v>45</v>
      </c>
    </row>
    <row r="6024" customFormat="false" ht="28.35" hidden="false" customHeight="false" outlineLevel="0" collapsed="false">
      <c r="A6024" s="429" t="s">
        <v>1833</v>
      </c>
      <c r="B6024" s="91" t="s">
        <v>708</v>
      </c>
      <c r="C6024" s="91" t="s">
        <v>18563</v>
      </c>
      <c r="D6024" s="91" t="s">
        <v>53</v>
      </c>
      <c r="E6024" s="91" t="s">
        <v>18563</v>
      </c>
      <c r="F6024" s="91" t="s">
        <v>18563</v>
      </c>
      <c r="G6024" s="91"/>
      <c r="H6024" s="91" t="n">
        <v>5825</v>
      </c>
      <c r="I6024" s="91"/>
      <c r="J6024" s="91"/>
      <c r="K6024" s="91"/>
      <c r="L6024" s="91"/>
      <c r="M6024" s="91"/>
      <c r="N6024" s="91"/>
      <c r="O6024" s="282" t="s">
        <v>18563</v>
      </c>
      <c r="P6024" s="91" t="n">
        <v>1</v>
      </c>
      <c r="Q6024" s="15" t="s">
        <v>45</v>
      </c>
    </row>
    <row r="6025" customFormat="false" ht="14.9" hidden="false" customHeight="false" outlineLevel="0" collapsed="false">
      <c r="A6025" s="429" t="s">
        <v>1839</v>
      </c>
      <c r="B6025" s="91" t="s">
        <v>708</v>
      </c>
      <c r="C6025" s="91" t="s">
        <v>18564</v>
      </c>
      <c r="D6025" s="91" t="s">
        <v>1308</v>
      </c>
      <c r="E6025" s="91" t="s">
        <v>18564</v>
      </c>
      <c r="F6025" s="91" t="s">
        <v>18564</v>
      </c>
      <c r="G6025" s="91"/>
      <c r="H6025" s="204" t="n">
        <v>36183.65</v>
      </c>
      <c r="I6025" s="91"/>
      <c r="J6025" s="91"/>
      <c r="K6025" s="91"/>
      <c r="L6025" s="91"/>
      <c r="M6025" s="91"/>
      <c r="N6025" s="91"/>
      <c r="O6025" s="282" t="s">
        <v>18564</v>
      </c>
      <c r="P6025" s="91" t="n">
        <v>1</v>
      </c>
      <c r="Q6025" s="15" t="s">
        <v>45</v>
      </c>
    </row>
    <row r="6026" customFormat="false" ht="108.95" hidden="false" customHeight="false" outlineLevel="0" collapsed="false">
      <c r="A6026" s="429" t="s">
        <v>1746</v>
      </c>
      <c r="B6026" s="91" t="s">
        <v>404</v>
      </c>
      <c r="C6026" s="451" t="s">
        <v>18565</v>
      </c>
      <c r="D6026" s="91" t="s">
        <v>18557</v>
      </c>
      <c r="E6026" s="91" t="s">
        <v>18566</v>
      </c>
      <c r="F6026" s="91" t="s">
        <v>11696</v>
      </c>
      <c r="G6026" s="91" t="n">
        <v>3200</v>
      </c>
      <c r="H6026" s="91"/>
      <c r="I6026" s="91"/>
      <c r="J6026" s="91"/>
      <c r="K6026" s="91"/>
      <c r="L6026" s="91"/>
      <c r="M6026" s="91" t="s">
        <v>18567</v>
      </c>
      <c r="N6026" s="99" t="n">
        <v>43512</v>
      </c>
      <c r="O6026" s="207" t="s">
        <v>1266</v>
      </c>
      <c r="P6026" s="91" t="n">
        <v>1</v>
      </c>
      <c r="Q6026" s="15" t="s">
        <v>45</v>
      </c>
    </row>
    <row r="6027" customFormat="false" ht="82.05" hidden="false" customHeight="false" outlineLevel="0" collapsed="false">
      <c r="A6027" s="429" t="s">
        <v>1696</v>
      </c>
      <c r="B6027" s="91" t="s">
        <v>404</v>
      </c>
      <c r="C6027" s="451" t="s">
        <v>18568</v>
      </c>
      <c r="D6027" s="91" t="s">
        <v>68</v>
      </c>
      <c r="E6027" s="91" t="s">
        <v>18569</v>
      </c>
      <c r="F6027" s="91" t="s">
        <v>4415</v>
      </c>
      <c r="G6027" s="91"/>
      <c r="H6027" s="91"/>
      <c r="I6027" s="91"/>
      <c r="J6027" s="91"/>
      <c r="K6027" s="91"/>
      <c r="L6027" s="91"/>
      <c r="M6027" s="91"/>
      <c r="N6027" s="91"/>
      <c r="O6027" s="412" t="s">
        <v>18461</v>
      </c>
      <c r="P6027" s="91" t="n">
        <v>1</v>
      </c>
      <c r="Q6027" s="15" t="s">
        <v>45</v>
      </c>
    </row>
    <row r="6028" customFormat="false" ht="28.35" hidden="false" customHeight="false" outlineLevel="0" collapsed="false">
      <c r="A6028" s="884" t="s">
        <v>18570</v>
      </c>
      <c r="B6028" s="91" t="s">
        <v>848</v>
      </c>
      <c r="C6028" s="91" t="s">
        <v>18571</v>
      </c>
      <c r="D6028" s="91" t="s">
        <v>1308</v>
      </c>
      <c r="E6028" s="91" t="s">
        <v>18572</v>
      </c>
      <c r="F6028" s="91"/>
      <c r="G6028" s="91" t="s">
        <v>3179</v>
      </c>
      <c r="H6028" s="91"/>
      <c r="I6028" s="91"/>
      <c r="J6028" s="91"/>
      <c r="K6028" s="91"/>
      <c r="L6028" s="91"/>
      <c r="M6028" s="91"/>
      <c r="N6028" s="91"/>
      <c r="O6028" s="451" t="s">
        <v>18573</v>
      </c>
      <c r="P6028" s="91" t="n">
        <v>1</v>
      </c>
      <c r="Q6028" s="15" t="s">
        <v>45</v>
      </c>
    </row>
    <row r="6029" customFormat="false" ht="41.75" hidden="false" customHeight="false" outlineLevel="0" collapsed="false">
      <c r="A6029" s="429" t="s">
        <v>1761</v>
      </c>
      <c r="B6029" s="91" t="s">
        <v>602</v>
      </c>
      <c r="C6029" s="91" t="s">
        <v>18574</v>
      </c>
      <c r="D6029" s="91" t="s">
        <v>68</v>
      </c>
      <c r="E6029" s="91" t="s">
        <v>18574</v>
      </c>
      <c r="F6029" s="91" t="s">
        <v>18574</v>
      </c>
      <c r="G6029" s="91"/>
      <c r="H6029" s="91" t="n">
        <v>4695.67</v>
      </c>
      <c r="I6029" s="91"/>
      <c r="J6029" s="91"/>
      <c r="K6029" s="91"/>
      <c r="L6029" s="91"/>
      <c r="M6029" s="91"/>
      <c r="N6029" s="91"/>
      <c r="O6029" s="282" t="s">
        <v>18575</v>
      </c>
      <c r="P6029" s="91" t="n">
        <v>1</v>
      </c>
      <c r="Q6029" s="15" t="s">
        <v>45</v>
      </c>
    </row>
    <row r="6030" customFormat="false" ht="14.9" hidden="false" customHeight="false" outlineLevel="0" collapsed="false">
      <c r="A6030" s="429" t="s">
        <v>1765</v>
      </c>
      <c r="B6030" s="91" t="s">
        <v>602</v>
      </c>
      <c r="C6030" s="91" t="s">
        <v>18576</v>
      </c>
      <c r="D6030" s="91" t="s">
        <v>1308</v>
      </c>
      <c r="E6030" s="91" t="s">
        <v>18576</v>
      </c>
      <c r="F6030" s="91" t="s">
        <v>18576</v>
      </c>
      <c r="G6030" s="91"/>
      <c r="H6030" s="91" t="n">
        <v>9800</v>
      </c>
      <c r="I6030" s="91"/>
      <c r="J6030" s="91"/>
      <c r="K6030" s="91"/>
      <c r="L6030" s="91"/>
      <c r="M6030" s="91"/>
      <c r="N6030" s="91"/>
      <c r="O6030" s="282" t="s">
        <v>18576</v>
      </c>
      <c r="P6030" s="91" t="n">
        <v>1</v>
      </c>
      <c r="Q6030" s="15" t="s">
        <v>45</v>
      </c>
    </row>
    <row r="6031" customFormat="false" ht="41.75" hidden="false" customHeight="false" outlineLevel="0" collapsed="false">
      <c r="A6031" s="429" t="s">
        <v>4300</v>
      </c>
      <c r="B6031" s="91" t="s">
        <v>18577</v>
      </c>
      <c r="C6031" s="451" t="s">
        <v>18578</v>
      </c>
      <c r="D6031" s="91" t="s">
        <v>1308</v>
      </c>
      <c r="E6031" s="91" t="s">
        <v>18579</v>
      </c>
      <c r="F6031" s="91"/>
      <c r="G6031" s="91"/>
      <c r="H6031" s="91"/>
      <c r="I6031" s="91"/>
      <c r="J6031" s="91"/>
      <c r="K6031" s="91"/>
      <c r="L6031" s="91"/>
      <c r="M6031" s="91"/>
      <c r="N6031" s="91"/>
      <c r="O6031" s="95" t="s">
        <v>18580</v>
      </c>
      <c r="P6031" s="91" t="n">
        <v>1</v>
      </c>
      <c r="Q6031" s="15" t="s">
        <v>45</v>
      </c>
    </row>
    <row r="6032" customFormat="false" ht="55.2" hidden="false" customHeight="false" outlineLevel="0" collapsed="false">
      <c r="A6032" s="429" t="s">
        <v>4304</v>
      </c>
      <c r="B6032" s="91" t="s">
        <v>18581</v>
      </c>
      <c r="C6032" s="91" t="s">
        <v>18581</v>
      </c>
      <c r="D6032" s="91" t="s">
        <v>1308</v>
      </c>
      <c r="E6032" s="91" t="s">
        <v>18581</v>
      </c>
      <c r="F6032" s="91" t="s">
        <v>18582</v>
      </c>
      <c r="G6032" s="91" t="n">
        <v>5000</v>
      </c>
      <c r="H6032" s="203"/>
      <c r="I6032" s="91"/>
      <c r="J6032" s="91"/>
      <c r="K6032" s="91"/>
      <c r="L6032" s="91"/>
      <c r="M6032" s="203" t="s">
        <v>9280</v>
      </c>
      <c r="N6032" s="99" t="n">
        <v>43514</v>
      </c>
      <c r="O6032" s="207" t="s">
        <v>1266</v>
      </c>
      <c r="P6032" s="91" t="n">
        <v>1</v>
      </c>
      <c r="Q6032" s="15" t="s">
        <v>45</v>
      </c>
    </row>
    <row r="6033" customFormat="false" ht="79.85" hidden="false" customHeight="false" outlineLevel="0" collapsed="false">
      <c r="A6033" s="3" t="s">
        <v>17111</v>
      </c>
      <c r="B6033" s="6" t="s">
        <v>17112</v>
      </c>
      <c r="C6033" s="4" t="s">
        <v>17113</v>
      </c>
      <c r="D6033" s="6" t="s">
        <v>17114</v>
      </c>
      <c r="E6033" s="6" t="s">
        <v>17115</v>
      </c>
      <c r="F6033" s="5" t="s">
        <v>10096</v>
      </c>
      <c r="G6033" s="6" t="s">
        <v>38</v>
      </c>
      <c r="H6033" s="6" t="s">
        <v>17116</v>
      </c>
      <c r="I6033" s="6" t="s">
        <v>40</v>
      </c>
      <c r="J6033" s="6"/>
      <c r="K6033" s="6" t="s">
        <v>17648</v>
      </c>
      <c r="L6033" s="6"/>
      <c r="M6033" s="6" t="s">
        <v>41</v>
      </c>
      <c r="N6033" s="6" t="s">
        <v>42</v>
      </c>
      <c r="O6033" s="6" t="s">
        <v>17117</v>
      </c>
      <c r="P6033" s="91" t="n">
        <v>1</v>
      </c>
      <c r="Q6033" s="15" t="s">
        <v>45</v>
      </c>
    </row>
    <row r="6034" customFormat="false" ht="15" hidden="false" customHeight="false" outlineLevel="0" collapsed="false">
      <c r="A6034" s="60" t="n">
        <v>43512</v>
      </c>
      <c r="B6034" s="374" t="s">
        <v>403</v>
      </c>
      <c r="C6034" s="62"/>
      <c r="D6034" s="62"/>
      <c r="E6034" s="63"/>
      <c r="F6034" s="911" t="n">
        <f aca="false">G6034+H6034+K6034</f>
        <v>28900</v>
      </c>
      <c r="G6034" s="912" t="n">
        <f aca="false">SUM(G6035:G6042)</f>
        <v>24500</v>
      </c>
      <c r="H6034" s="913" t="n">
        <f aca="false">SUM(H6035:H6042)</f>
        <v>0</v>
      </c>
      <c r="I6034" s="912" t="n">
        <f aca="false">SUM(I6035:I6042)</f>
        <v>0</v>
      </c>
      <c r="J6034" s="912"/>
      <c r="K6034" s="912" t="n">
        <f aca="false">SUM(K6035:K6042)</f>
        <v>4400</v>
      </c>
      <c r="L6034" s="912"/>
      <c r="M6034" s="281"/>
      <c r="N6034" s="281"/>
      <c r="O6034" s="594"/>
      <c r="P6034" s="91" t="n">
        <v>1</v>
      </c>
      <c r="Q6034" s="15" t="s">
        <v>45</v>
      </c>
    </row>
    <row r="6035" customFormat="false" ht="108.95" hidden="false" customHeight="false" outlineLevel="0" collapsed="false">
      <c r="A6035" s="953" t="s">
        <v>18583</v>
      </c>
      <c r="B6035" s="24" t="s">
        <v>51</v>
      </c>
      <c r="C6035" s="91" t="s">
        <v>18584</v>
      </c>
      <c r="D6035" s="91" t="s">
        <v>18557</v>
      </c>
      <c r="E6035" s="91" t="s">
        <v>18585</v>
      </c>
      <c r="F6035" s="91" t="s">
        <v>15210</v>
      </c>
      <c r="G6035" s="91"/>
      <c r="H6035" s="91"/>
      <c r="I6035" s="91"/>
      <c r="J6035" s="91"/>
      <c r="K6035" s="91" t="n">
        <v>4400</v>
      </c>
      <c r="L6035" s="91"/>
      <c r="M6035" s="91" t="s">
        <v>18586</v>
      </c>
      <c r="N6035" s="99" t="n">
        <v>43513</v>
      </c>
      <c r="O6035" s="207" t="s">
        <v>1266</v>
      </c>
      <c r="P6035" s="91" t="n">
        <v>1</v>
      </c>
      <c r="Q6035" s="15" t="s">
        <v>45</v>
      </c>
    </row>
    <row r="6036" customFormat="false" ht="108.95" hidden="false" customHeight="false" outlineLevel="0" collapsed="false">
      <c r="A6036" s="429" t="s">
        <v>1814</v>
      </c>
      <c r="B6036" s="91" t="s">
        <v>113</v>
      </c>
      <c r="C6036" s="91" t="s">
        <v>18587</v>
      </c>
      <c r="D6036" s="91" t="s">
        <v>18557</v>
      </c>
      <c r="E6036" s="91" t="s">
        <v>18588</v>
      </c>
      <c r="F6036" s="91" t="s">
        <v>15210</v>
      </c>
      <c r="G6036" s="91" t="n">
        <v>3000</v>
      </c>
      <c r="H6036" s="91"/>
      <c r="I6036" s="91"/>
      <c r="J6036" s="91"/>
      <c r="K6036" s="91"/>
      <c r="L6036" s="91"/>
      <c r="M6036" s="91" t="s">
        <v>18589</v>
      </c>
      <c r="N6036" s="99" t="n">
        <v>43512</v>
      </c>
      <c r="O6036" s="207" t="s">
        <v>1266</v>
      </c>
      <c r="P6036" s="91" t="n">
        <v>1</v>
      </c>
      <c r="Q6036" s="15" t="s">
        <v>45</v>
      </c>
    </row>
    <row r="6037" customFormat="false" ht="108.95" hidden="false" customHeight="false" outlineLevel="0" collapsed="false">
      <c r="A6037" s="429" t="s">
        <v>1819</v>
      </c>
      <c r="B6037" s="91" t="s">
        <v>214</v>
      </c>
      <c r="C6037" s="91" t="s">
        <v>18590</v>
      </c>
      <c r="D6037" s="91" t="s">
        <v>18557</v>
      </c>
      <c r="E6037" s="91" t="s">
        <v>18591</v>
      </c>
      <c r="F6037" s="91" t="s">
        <v>15210</v>
      </c>
      <c r="G6037" s="91" t="n">
        <v>3500</v>
      </c>
      <c r="H6037" s="91"/>
      <c r="I6037" s="91"/>
      <c r="J6037" s="91"/>
      <c r="K6037" s="91"/>
      <c r="L6037" s="91"/>
      <c r="M6037" s="91" t="s">
        <v>18592</v>
      </c>
      <c r="N6037" s="99" t="n">
        <v>43512</v>
      </c>
      <c r="O6037" s="207" t="s">
        <v>1266</v>
      </c>
      <c r="P6037" s="91" t="n">
        <v>1</v>
      </c>
      <c r="Q6037" s="15" t="s">
        <v>45</v>
      </c>
    </row>
    <row r="6038" customFormat="false" ht="122.35" hidden="false" customHeight="false" outlineLevel="0" collapsed="false">
      <c r="A6038" s="429" t="s">
        <v>1673</v>
      </c>
      <c r="B6038" s="242" t="n">
        <v>43750</v>
      </c>
      <c r="C6038" s="91" t="s">
        <v>18593</v>
      </c>
      <c r="D6038" s="91" t="s">
        <v>18557</v>
      </c>
      <c r="E6038" s="91" t="s">
        <v>18594</v>
      </c>
      <c r="F6038" s="91" t="s">
        <v>15210</v>
      </c>
      <c r="G6038" s="91" t="n">
        <v>3000</v>
      </c>
      <c r="H6038" s="91"/>
      <c r="I6038" s="91"/>
      <c r="J6038" s="91"/>
      <c r="K6038" s="91"/>
      <c r="L6038" s="91"/>
      <c r="M6038" s="91" t="s">
        <v>18595</v>
      </c>
      <c r="N6038" s="99" t="n">
        <v>43513</v>
      </c>
      <c r="O6038" s="207" t="s">
        <v>1266</v>
      </c>
      <c r="P6038" s="91" t="n">
        <v>1</v>
      </c>
      <c r="Q6038" s="15" t="s">
        <v>45</v>
      </c>
    </row>
    <row r="6039" customFormat="false" ht="28.35" hidden="false" customHeight="false" outlineLevel="0" collapsed="false">
      <c r="A6039" s="429" t="s">
        <v>1678</v>
      </c>
      <c r="B6039" s="91" t="s">
        <v>1175</v>
      </c>
      <c r="C6039" s="451" t="s">
        <v>18596</v>
      </c>
      <c r="D6039" s="91" t="s">
        <v>18557</v>
      </c>
      <c r="E6039" s="91"/>
      <c r="F6039" s="91"/>
      <c r="G6039" s="91"/>
      <c r="H6039" s="91"/>
      <c r="I6039" s="91"/>
      <c r="J6039" s="91"/>
      <c r="K6039" s="91"/>
      <c r="L6039" s="91"/>
      <c r="M6039" s="91"/>
      <c r="N6039" s="91"/>
      <c r="O6039" s="460" t="s">
        <v>18597</v>
      </c>
      <c r="P6039" s="91" t="n">
        <v>1</v>
      </c>
      <c r="Q6039" s="15" t="s">
        <v>45</v>
      </c>
    </row>
    <row r="6040" customFormat="false" ht="23.1" hidden="false" customHeight="false" outlineLevel="0" collapsed="false">
      <c r="A6040" s="429" t="s">
        <v>1732</v>
      </c>
      <c r="B6040" s="91" t="s">
        <v>2291</v>
      </c>
      <c r="C6040" s="363" t="s">
        <v>18598</v>
      </c>
      <c r="D6040" s="91" t="s">
        <v>476</v>
      </c>
      <c r="E6040" s="91" t="s">
        <v>18599</v>
      </c>
      <c r="F6040" s="24" t="s">
        <v>18600</v>
      </c>
      <c r="G6040" s="91" t="n">
        <v>6000</v>
      </c>
      <c r="H6040" s="91"/>
      <c r="I6040" s="91"/>
      <c r="J6040" s="91"/>
      <c r="K6040" s="91"/>
      <c r="L6040" s="91"/>
      <c r="M6040" s="19" t="s">
        <v>18601</v>
      </c>
      <c r="N6040" s="91"/>
      <c r="O6040" s="207" t="s">
        <v>1266</v>
      </c>
      <c r="P6040" s="91" t="n">
        <v>1</v>
      </c>
      <c r="Q6040" s="15" t="s">
        <v>45</v>
      </c>
    </row>
    <row r="6041" customFormat="false" ht="23.1" hidden="false" customHeight="false" outlineLevel="0" collapsed="false">
      <c r="A6041" s="122" t="s">
        <v>18602</v>
      </c>
      <c r="B6041" s="91" t="s">
        <v>5769</v>
      </c>
      <c r="C6041" s="24" t="s">
        <v>18603</v>
      </c>
      <c r="D6041" s="91" t="s">
        <v>476</v>
      </c>
      <c r="E6041" s="19" t="s">
        <v>18604</v>
      </c>
      <c r="F6041" s="24" t="s">
        <v>6034</v>
      </c>
      <c r="G6041" s="91" t="n">
        <v>4500</v>
      </c>
      <c r="H6041" s="91"/>
      <c r="I6041" s="91"/>
      <c r="J6041" s="91"/>
      <c r="K6041" s="91"/>
      <c r="L6041" s="91"/>
      <c r="M6041" s="19" t="s">
        <v>18605</v>
      </c>
      <c r="N6041" s="99" t="n">
        <v>43513</v>
      </c>
      <c r="O6041" s="207" t="s">
        <v>1266</v>
      </c>
      <c r="P6041" s="91" t="n">
        <v>1</v>
      </c>
      <c r="Q6041" s="15" t="s">
        <v>45</v>
      </c>
    </row>
    <row r="6042" customFormat="false" ht="41.75" hidden="false" customHeight="false" outlineLevel="0" collapsed="false">
      <c r="A6042" s="429" t="s">
        <v>1839</v>
      </c>
      <c r="B6042" s="91" t="s">
        <v>18606</v>
      </c>
      <c r="C6042" s="91" t="s">
        <v>18607</v>
      </c>
      <c r="D6042" s="91" t="s">
        <v>476</v>
      </c>
      <c r="E6042" s="91" t="s">
        <v>18608</v>
      </c>
      <c r="F6042" s="91" t="s">
        <v>11316</v>
      </c>
      <c r="G6042" s="91" t="n">
        <v>4500</v>
      </c>
      <c r="H6042" s="91"/>
      <c r="I6042" s="91"/>
      <c r="J6042" s="91"/>
      <c r="K6042" s="91"/>
      <c r="L6042" s="91"/>
      <c r="M6042" s="19" t="s">
        <v>18609</v>
      </c>
      <c r="N6042" s="99" t="n">
        <v>43513</v>
      </c>
      <c r="O6042" s="207" t="s">
        <v>1266</v>
      </c>
      <c r="P6042" s="91" t="n">
        <v>1</v>
      </c>
      <c r="Q6042" s="15" t="s">
        <v>45</v>
      </c>
    </row>
    <row r="6043" customFormat="false" ht="79.85" hidden="false" customHeight="false" outlineLevel="0" collapsed="false">
      <c r="A6043" s="3" t="s">
        <v>17111</v>
      </c>
      <c r="B6043" s="6" t="s">
        <v>17112</v>
      </c>
      <c r="C6043" s="4" t="s">
        <v>17113</v>
      </c>
      <c r="D6043" s="6" t="s">
        <v>17114</v>
      </c>
      <c r="E6043" s="6" t="s">
        <v>17115</v>
      </c>
      <c r="F6043" s="5" t="s">
        <v>10096</v>
      </c>
      <c r="G6043" s="6" t="s">
        <v>38</v>
      </c>
      <c r="H6043" s="6" t="s">
        <v>17116</v>
      </c>
      <c r="I6043" s="6" t="s">
        <v>40</v>
      </c>
      <c r="J6043" s="6"/>
      <c r="K6043" s="6" t="s">
        <v>17648</v>
      </c>
      <c r="L6043" s="6"/>
      <c r="M6043" s="6" t="s">
        <v>41</v>
      </c>
      <c r="N6043" s="6" t="s">
        <v>42</v>
      </c>
      <c r="O6043" s="6" t="s">
        <v>17117</v>
      </c>
      <c r="P6043" s="91" t="n">
        <v>1</v>
      </c>
      <c r="Q6043" s="15" t="s">
        <v>45</v>
      </c>
    </row>
    <row r="6044" customFormat="false" ht="15" hidden="false" customHeight="false" outlineLevel="0" collapsed="false">
      <c r="A6044" s="60" t="n">
        <v>43513</v>
      </c>
      <c r="B6044" s="374" t="s">
        <v>414</v>
      </c>
      <c r="C6044" s="62"/>
      <c r="D6044" s="62"/>
      <c r="E6044" s="63"/>
      <c r="F6044" s="911" t="n">
        <f aca="false">G6044+H6044+K6044</f>
        <v>0</v>
      </c>
      <c r="G6044" s="912" t="n">
        <f aca="false">SUM(G6045:G6047)</f>
        <v>0</v>
      </c>
      <c r="H6044" s="913" t="n">
        <f aca="false">SUM(H6045:H6047)</f>
        <v>0</v>
      </c>
      <c r="I6044" s="912" t="n">
        <f aca="false">SUM(I6045:I6047)</f>
        <v>0</v>
      </c>
      <c r="J6044" s="912"/>
      <c r="K6044" s="912" t="n">
        <f aca="false">SUM(K6045:K6047)</f>
        <v>0</v>
      </c>
      <c r="L6044" s="912"/>
      <c r="M6044" s="281"/>
      <c r="N6044" s="281"/>
      <c r="O6044" s="594"/>
      <c r="P6044" s="91" t="n">
        <v>1</v>
      </c>
      <c r="Q6044" s="15" t="s">
        <v>45</v>
      </c>
    </row>
    <row r="6045" customFormat="false" ht="41.75" hidden="false" customHeight="false" outlineLevel="0" collapsed="false">
      <c r="A6045" s="429" t="s">
        <v>1810</v>
      </c>
      <c r="B6045" s="99" t="n">
        <v>43533</v>
      </c>
      <c r="C6045" s="91" t="s">
        <v>18610</v>
      </c>
      <c r="D6045" s="91" t="s">
        <v>476</v>
      </c>
      <c r="E6045" s="91" t="s">
        <v>18611</v>
      </c>
      <c r="F6045" s="91" t="s">
        <v>18612</v>
      </c>
      <c r="G6045" s="91" t="s">
        <v>564</v>
      </c>
      <c r="H6045" s="91"/>
      <c r="I6045" s="91"/>
      <c r="J6045" s="91"/>
      <c r="K6045" s="91"/>
      <c r="L6045" s="91"/>
      <c r="M6045" s="91"/>
      <c r="N6045" s="91"/>
      <c r="O6045" s="137" t="s">
        <v>18613</v>
      </c>
      <c r="P6045" s="91" t="n">
        <v>1</v>
      </c>
      <c r="Q6045" s="15" t="s">
        <v>45</v>
      </c>
    </row>
    <row r="6046" customFormat="false" ht="28.35" hidden="false" customHeight="false" outlineLevel="0" collapsed="false">
      <c r="A6046" s="429" t="s">
        <v>1814</v>
      </c>
      <c r="C6046" s="451" t="s">
        <v>18614</v>
      </c>
      <c r="D6046" s="91" t="s">
        <v>476</v>
      </c>
      <c r="E6046" s="91" t="s">
        <v>18615</v>
      </c>
      <c r="F6046" s="97"/>
      <c r="G6046" s="91"/>
      <c r="H6046" s="91"/>
      <c r="I6046" s="91"/>
      <c r="J6046" s="91"/>
      <c r="K6046" s="91"/>
      <c r="L6046" s="91"/>
      <c r="M6046" s="91"/>
      <c r="N6046" s="91"/>
      <c r="O6046" s="526" t="s">
        <v>18616</v>
      </c>
      <c r="P6046" s="91" t="n">
        <v>1</v>
      </c>
      <c r="Q6046" s="15" t="s">
        <v>45</v>
      </c>
    </row>
    <row r="6047" customFormat="false" ht="14.9" hidden="false" customHeight="false" outlineLevel="0" collapsed="false">
      <c r="A6047" s="429" t="s">
        <v>1819</v>
      </c>
      <c r="B6047" s="91" t="s">
        <v>16255</v>
      </c>
      <c r="C6047" s="451" t="s">
        <v>18617</v>
      </c>
      <c r="D6047" s="91" t="s">
        <v>476</v>
      </c>
      <c r="E6047" s="91" t="s">
        <v>18618</v>
      </c>
      <c r="F6047" s="97"/>
      <c r="G6047" s="91" t="s">
        <v>4928</v>
      </c>
      <c r="H6047" s="91"/>
      <c r="I6047" s="91"/>
      <c r="J6047" s="91"/>
      <c r="K6047" s="91"/>
      <c r="L6047" s="91"/>
      <c r="M6047" s="91"/>
      <c r="N6047" s="91"/>
      <c r="O6047" s="137" t="s">
        <v>7193</v>
      </c>
      <c r="P6047" s="91" t="n">
        <v>1</v>
      </c>
      <c r="Q6047" s="15" t="s">
        <v>45</v>
      </c>
    </row>
    <row r="6048" customFormat="false" ht="79.85" hidden="false" customHeight="false" outlineLevel="0" collapsed="false">
      <c r="A6048" s="3" t="s">
        <v>17111</v>
      </c>
      <c r="B6048" s="6" t="s">
        <v>17112</v>
      </c>
      <c r="C6048" s="4" t="s">
        <v>17113</v>
      </c>
      <c r="D6048" s="6" t="s">
        <v>17114</v>
      </c>
      <c r="E6048" s="6" t="s">
        <v>17115</v>
      </c>
      <c r="F6048" s="5" t="s">
        <v>10096</v>
      </c>
      <c r="G6048" s="6" t="s">
        <v>38</v>
      </c>
      <c r="H6048" s="6" t="s">
        <v>17116</v>
      </c>
      <c r="I6048" s="6" t="s">
        <v>40</v>
      </c>
      <c r="J6048" s="6"/>
      <c r="K6048" s="6" t="s">
        <v>17648</v>
      </c>
      <c r="L6048" s="6"/>
      <c r="M6048" s="6" t="s">
        <v>41</v>
      </c>
      <c r="N6048" s="6" t="s">
        <v>42</v>
      </c>
      <c r="O6048" s="6" t="s">
        <v>17117</v>
      </c>
      <c r="P6048" s="91" t="n">
        <v>1</v>
      </c>
      <c r="Q6048" s="15" t="s">
        <v>45</v>
      </c>
    </row>
    <row r="6049" customFormat="false" ht="15" hidden="false" customHeight="false" outlineLevel="0" collapsed="false">
      <c r="A6049" s="60" t="n">
        <v>43514</v>
      </c>
      <c r="B6049" s="374" t="s">
        <v>18619</v>
      </c>
      <c r="C6049" s="62"/>
      <c r="D6049" s="62"/>
      <c r="E6049" s="63"/>
      <c r="F6049" s="911" t="n">
        <f aca="false">G6049+H6049+K6049</f>
        <v>28262.51</v>
      </c>
      <c r="G6049" s="912" t="n">
        <f aca="false">SUM(G6050:G6066)</f>
        <v>4700</v>
      </c>
      <c r="H6049" s="913" t="n">
        <f aca="false">SUM(H6050:H6066)</f>
        <v>23562.51</v>
      </c>
      <c r="I6049" s="912" t="n">
        <f aca="false">SUM(I6050:I6081)</f>
        <v>0</v>
      </c>
      <c r="J6049" s="912"/>
      <c r="K6049" s="912" t="n">
        <f aca="false">SUM(K6050:K6081)</f>
        <v>0</v>
      </c>
      <c r="L6049" s="912"/>
      <c r="M6049" s="281"/>
      <c r="N6049" s="281"/>
      <c r="O6049" s="594"/>
      <c r="P6049" s="91" t="n">
        <v>1</v>
      </c>
      <c r="Q6049" s="15" t="s">
        <v>45</v>
      </c>
    </row>
    <row r="6050" customFormat="false" ht="23.1" hidden="false" customHeight="false" outlineLevel="0" collapsed="false">
      <c r="A6050" s="429" t="s">
        <v>1810</v>
      </c>
      <c r="B6050" s="91" t="s">
        <v>51</v>
      </c>
      <c r="C6050" s="440" t="s">
        <v>18620</v>
      </c>
      <c r="D6050" s="91" t="s">
        <v>476</v>
      </c>
      <c r="E6050" s="91" t="s">
        <v>18621</v>
      </c>
      <c r="F6050" s="91" t="s">
        <v>18622</v>
      </c>
      <c r="G6050" s="91" t="n">
        <v>4700</v>
      </c>
      <c r="H6050" s="91"/>
      <c r="I6050" s="91"/>
      <c r="J6050" s="91"/>
      <c r="K6050" s="91"/>
      <c r="L6050" s="91"/>
      <c r="M6050" s="91" t="s">
        <v>18623</v>
      </c>
      <c r="N6050" s="99" t="n">
        <v>43520</v>
      </c>
      <c r="O6050" s="207" t="s">
        <v>1266</v>
      </c>
      <c r="P6050" s="91" t="n">
        <v>1</v>
      </c>
      <c r="Q6050" s="15" t="s">
        <v>45</v>
      </c>
    </row>
    <row r="6051" customFormat="false" ht="55.2" hidden="false" customHeight="false" outlineLevel="0" collapsed="false">
      <c r="A6051" s="429" t="s">
        <v>1814</v>
      </c>
      <c r="B6051" s="91" t="s">
        <v>1483</v>
      </c>
      <c r="C6051" s="91" t="s">
        <v>18624</v>
      </c>
      <c r="D6051" s="91" t="s">
        <v>8766</v>
      </c>
      <c r="E6051" s="91" t="s">
        <v>17123</v>
      </c>
      <c r="F6051" s="91" t="s">
        <v>18625</v>
      </c>
      <c r="G6051" s="91"/>
      <c r="H6051" s="91" t="s">
        <v>3179</v>
      </c>
      <c r="I6051" s="91"/>
      <c r="J6051" s="91"/>
      <c r="K6051" s="91"/>
      <c r="L6051" s="91"/>
      <c r="M6051" s="91"/>
      <c r="N6051" s="91"/>
      <c r="O6051" s="799" t="s">
        <v>18626</v>
      </c>
      <c r="P6051" s="91" t="n">
        <v>1</v>
      </c>
      <c r="Q6051" s="15" t="s">
        <v>45</v>
      </c>
    </row>
    <row r="6052" customFormat="false" ht="28.35" hidden="false" customHeight="false" outlineLevel="0" collapsed="false">
      <c r="A6052" s="429" t="s">
        <v>1819</v>
      </c>
      <c r="B6052" s="108" t="n">
        <v>0.505555555555556</v>
      </c>
      <c r="C6052" s="91" t="s">
        <v>18627</v>
      </c>
      <c r="D6052" s="91" t="s">
        <v>2625</v>
      </c>
      <c r="E6052" s="91" t="s">
        <v>18628</v>
      </c>
      <c r="F6052" s="91" t="s">
        <v>18629</v>
      </c>
      <c r="G6052" s="91"/>
      <c r="H6052" s="91" t="s">
        <v>1173</v>
      </c>
      <c r="I6052" s="91"/>
      <c r="J6052" s="91"/>
      <c r="K6052" s="91"/>
      <c r="L6052" s="91"/>
      <c r="M6052" s="91"/>
      <c r="N6052" s="91"/>
      <c r="O6052" s="122" t="s">
        <v>18630</v>
      </c>
      <c r="P6052" s="91" t="n">
        <v>1</v>
      </c>
      <c r="Q6052" s="15" t="s">
        <v>45</v>
      </c>
    </row>
    <row r="6053" customFormat="false" ht="28.35" hidden="false" customHeight="false" outlineLevel="0" collapsed="false">
      <c r="A6053" s="429" t="s">
        <v>1673</v>
      </c>
      <c r="B6053" s="91" t="s">
        <v>13604</v>
      </c>
      <c r="C6053" s="451" t="s">
        <v>18631</v>
      </c>
      <c r="D6053" s="91" t="s">
        <v>476</v>
      </c>
      <c r="E6053" s="91" t="s">
        <v>18632</v>
      </c>
      <c r="F6053" s="91" t="s">
        <v>18633</v>
      </c>
      <c r="G6053" s="91"/>
      <c r="H6053" s="91" t="s">
        <v>18634</v>
      </c>
      <c r="I6053" s="91"/>
      <c r="J6053" s="91"/>
      <c r="K6053" s="91"/>
      <c r="L6053" s="91"/>
      <c r="M6053" s="91"/>
      <c r="N6053" s="91"/>
      <c r="O6053" s="451" t="s">
        <v>18635</v>
      </c>
      <c r="P6053" s="91" t="n">
        <v>1</v>
      </c>
      <c r="Q6053" s="15" t="s">
        <v>45</v>
      </c>
    </row>
    <row r="6054" customFormat="false" ht="55.2" hidden="false" customHeight="false" outlineLevel="0" collapsed="false">
      <c r="A6054" s="429" t="s">
        <v>1678</v>
      </c>
      <c r="B6054" s="108" t="n">
        <v>0.55</v>
      </c>
      <c r="C6054" s="440" t="s">
        <v>18636</v>
      </c>
      <c r="D6054" s="91" t="s">
        <v>8766</v>
      </c>
      <c r="E6054" s="91" t="s">
        <v>18637</v>
      </c>
      <c r="F6054" s="91" t="s">
        <v>18638</v>
      </c>
      <c r="G6054" s="91"/>
      <c r="H6054" s="91" t="s">
        <v>7047</v>
      </c>
      <c r="I6054" s="91"/>
      <c r="J6054" s="91"/>
      <c r="K6054" s="91"/>
      <c r="L6054" s="91"/>
      <c r="M6054" s="91"/>
      <c r="N6054" s="91"/>
      <c r="O6054" s="451" t="s">
        <v>18639</v>
      </c>
      <c r="P6054" s="91" t="n">
        <v>1</v>
      </c>
      <c r="Q6054" s="15" t="s">
        <v>45</v>
      </c>
    </row>
    <row r="6055" customFormat="false" ht="41.75" hidden="false" customHeight="false" outlineLevel="0" collapsed="false">
      <c r="A6055" s="429" t="s">
        <v>1732</v>
      </c>
      <c r="B6055" s="91" t="s">
        <v>18640</v>
      </c>
      <c r="C6055" s="91" t="s">
        <v>18641</v>
      </c>
      <c r="D6055" s="91" t="s">
        <v>476</v>
      </c>
      <c r="E6055" s="91" t="s">
        <v>18642</v>
      </c>
      <c r="F6055" s="91" t="s">
        <v>18643</v>
      </c>
      <c r="G6055" s="91"/>
      <c r="H6055" s="91" t="s">
        <v>18644</v>
      </c>
      <c r="I6055" s="91"/>
      <c r="J6055" s="91"/>
      <c r="K6055" s="91"/>
      <c r="L6055" s="91"/>
      <c r="M6055" s="91"/>
      <c r="N6055" s="91"/>
      <c r="O6055" s="122" t="s">
        <v>18645</v>
      </c>
      <c r="P6055" s="91" t="n">
        <v>1</v>
      </c>
      <c r="Q6055" s="15" t="s">
        <v>45</v>
      </c>
    </row>
    <row r="6056" customFormat="false" ht="14.9" hidden="false" customHeight="false" outlineLevel="0" collapsed="false">
      <c r="A6056" s="429" t="s">
        <v>1732</v>
      </c>
      <c r="B6056" s="242" t="n">
        <v>43815</v>
      </c>
      <c r="C6056" s="91" t="s">
        <v>18646</v>
      </c>
      <c r="D6056" s="91" t="s">
        <v>476</v>
      </c>
      <c r="E6056" s="91" t="s">
        <v>18647</v>
      </c>
      <c r="F6056" s="91" t="s">
        <v>3347</v>
      </c>
      <c r="G6056" s="91"/>
      <c r="H6056" s="91"/>
      <c r="I6056" s="91"/>
      <c r="J6056" s="91"/>
      <c r="K6056" s="91"/>
      <c r="L6056" s="91"/>
      <c r="M6056" s="91"/>
      <c r="N6056" s="91"/>
      <c r="O6056" s="95" t="s">
        <v>18648</v>
      </c>
      <c r="P6056" s="91"/>
      <c r="Q6056" s="15" t="s">
        <v>45</v>
      </c>
    </row>
    <row r="6057" customFormat="false" ht="28.35" hidden="false" customHeight="false" outlineLevel="0" collapsed="false">
      <c r="A6057" s="429" t="s">
        <v>1833</v>
      </c>
      <c r="B6057" s="108" t="n">
        <v>0.675694444444444</v>
      </c>
      <c r="C6057" s="440" t="s">
        <v>18649</v>
      </c>
      <c r="D6057" s="91" t="s">
        <v>2625</v>
      </c>
      <c r="E6057" s="91"/>
      <c r="F6057" s="91" t="s">
        <v>48</v>
      </c>
      <c r="G6057" s="91"/>
      <c r="H6057" s="91"/>
      <c r="I6057" s="91"/>
      <c r="J6057" s="91"/>
      <c r="K6057" s="91"/>
      <c r="L6057" s="91"/>
      <c r="M6057" s="91"/>
      <c r="N6057" s="91"/>
      <c r="O6057" s="95" t="s">
        <v>18650</v>
      </c>
      <c r="P6057" s="91"/>
      <c r="Q6057" s="15" t="s">
        <v>45</v>
      </c>
    </row>
    <row r="6058" customFormat="false" ht="28.35" hidden="false" customHeight="false" outlineLevel="0" collapsed="false">
      <c r="A6058" s="429" t="s">
        <v>1839</v>
      </c>
      <c r="B6058" s="108" t="n">
        <v>0.678472222222222</v>
      </c>
      <c r="C6058" s="91" t="s">
        <v>18651</v>
      </c>
      <c r="D6058" s="91" t="s">
        <v>2625</v>
      </c>
      <c r="E6058" s="91" t="s">
        <v>18652</v>
      </c>
      <c r="F6058" s="91" t="s">
        <v>18653</v>
      </c>
      <c r="G6058" s="91"/>
      <c r="H6058" s="91" t="s">
        <v>4557</v>
      </c>
      <c r="I6058" s="91"/>
      <c r="J6058" s="91"/>
      <c r="K6058" s="91"/>
      <c r="L6058" s="91"/>
      <c r="M6058" s="91"/>
      <c r="N6058" s="91"/>
      <c r="O6058" s="122" t="s">
        <v>18654</v>
      </c>
      <c r="P6058" s="91"/>
      <c r="Q6058" s="15" t="s">
        <v>45</v>
      </c>
    </row>
    <row r="6059" customFormat="false" ht="14.9" hidden="false" customHeight="false" outlineLevel="0" collapsed="false">
      <c r="A6059" s="429" t="s">
        <v>1746</v>
      </c>
      <c r="B6059" s="91" t="s">
        <v>1016</v>
      </c>
      <c r="C6059" s="91" t="s">
        <v>18655</v>
      </c>
      <c r="D6059" s="91" t="s">
        <v>476</v>
      </c>
      <c r="E6059" s="91" t="s">
        <v>18656</v>
      </c>
      <c r="F6059" s="91"/>
      <c r="G6059" s="91" t="s">
        <v>3179</v>
      </c>
      <c r="H6059" s="91"/>
      <c r="I6059" s="91"/>
      <c r="J6059" s="91"/>
      <c r="K6059" s="91"/>
      <c r="L6059" s="91"/>
      <c r="M6059" s="91"/>
      <c r="N6059" s="91"/>
      <c r="O6059" s="137" t="s">
        <v>18657</v>
      </c>
      <c r="P6059" s="91"/>
      <c r="Q6059" s="15" t="s">
        <v>45</v>
      </c>
    </row>
    <row r="6060" customFormat="false" ht="14.9" hidden="false" customHeight="false" outlineLevel="0" collapsed="false">
      <c r="A6060" s="91" t="s">
        <v>18658</v>
      </c>
      <c r="B6060" s="91"/>
      <c r="C6060" s="91" t="s">
        <v>18658</v>
      </c>
      <c r="D6060" s="91" t="s">
        <v>18658</v>
      </c>
      <c r="E6060" s="91" t="s">
        <v>18658</v>
      </c>
      <c r="F6060" s="91" t="s">
        <v>18658</v>
      </c>
      <c r="G6060" s="91" t="s">
        <v>18658</v>
      </c>
      <c r="H6060" s="979" t="n">
        <v>3383.74</v>
      </c>
      <c r="I6060" s="91"/>
      <c r="J6060" s="91"/>
      <c r="K6060" s="91"/>
      <c r="L6060" s="91"/>
      <c r="M6060" s="91"/>
      <c r="N6060" s="91"/>
      <c r="O6060" s="282" t="s">
        <v>18658</v>
      </c>
      <c r="P6060" s="91"/>
      <c r="Q6060" s="15" t="s">
        <v>45</v>
      </c>
    </row>
    <row r="6061" customFormat="false" ht="14.9" hidden="false" customHeight="false" outlineLevel="0" collapsed="false">
      <c r="A6061" s="91" t="s">
        <v>18658</v>
      </c>
      <c r="B6061" s="91"/>
      <c r="C6061" s="91" t="s">
        <v>18658</v>
      </c>
      <c r="D6061" s="91" t="s">
        <v>18658</v>
      </c>
      <c r="E6061" s="91" t="s">
        <v>18658</v>
      </c>
      <c r="F6061" s="91" t="s">
        <v>18658</v>
      </c>
      <c r="G6061" s="91" t="s">
        <v>18658</v>
      </c>
      <c r="H6061" s="980" t="n">
        <v>4495.77</v>
      </c>
      <c r="I6061" s="91"/>
      <c r="J6061" s="91"/>
      <c r="K6061" s="91"/>
      <c r="L6061" s="91"/>
      <c r="M6061" s="91"/>
      <c r="N6061" s="91"/>
      <c r="O6061" s="282" t="s">
        <v>18658</v>
      </c>
      <c r="P6061" s="91"/>
      <c r="Q6061" s="15" t="s">
        <v>45</v>
      </c>
    </row>
    <row r="6062" customFormat="false" ht="28.35" hidden="false" customHeight="false" outlineLevel="0" collapsed="false">
      <c r="A6062" s="429" t="s">
        <v>1696</v>
      </c>
      <c r="B6062" s="108" t="n">
        <v>0.686111111111111</v>
      </c>
      <c r="C6062" s="440" t="s">
        <v>18659</v>
      </c>
      <c r="D6062" s="91" t="s">
        <v>476</v>
      </c>
      <c r="E6062" s="91" t="s">
        <v>18660</v>
      </c>
      <c r="F6062" s="91" t="s">
        <v>18661</v>
      </c>
      <c r="H6062" s="91" t="s">
        <v>18662</v>
      </c>
      <c r="I6062" s="91"/>
      <c r="J6062" s="91"/>
      <c r="K6062" s="91"/>
      <c r="L6062" s="91"/>
      <c r="M6062" s="91"/>
      <c r="N6062" s="91"/>
      <c r="O6062" s="317" t="s">
        <v>18663</v>
      </c>
      <c r="P6062" s="91"/>
      <c r="Q6062" s="15" t="s">
        <v>45</v>
      </c>
    </row>
    <row r="6063" customFormat="false" ht="28.35" hidden="false" customHeight="false" outlineLevel="0" collapsed="false">
      <c r="A6063" s="429" t="s">
        <v>1758</v>
      </c>
      <c r="B6063" s="108" t="n">
        <v>0.690277777777778</v>
      </c>
      <c r="C6063" s="91" t="s">
        <v>18664</v>
      </c>
      <c r="D6063" s="91" t="s">
        <v>2625</v>
      </c>
      <c r="E6063" s="91" t="s">
        <v>18665</v>
      </c>
      <c r="F6063" s="91" t="s">
        <v>4157</v>
      </c>
      <c r="G6063" s="91"/>
      <c r="H6063" s="91" t="s">
        <v>4331</v>
      </c>
      <c r="I6063" s="91"/>
      <c r="J6063" s="91"/>
      <c r="K6063" s="91"/>
      <c r="L6063" s="91"/>
      <c r="M6063" s="91"/>
      <c r="N6063" s="91"/>
      <c r="O6063" s="137" t="s">
        <v>18666</v>
      </c>
      <c r="P6063" s="91"/>
      <c r="Q6063" s="15" t="s">
        <v>45</v>
      </c>
    </row>
    <row r="6064" customFormat="false" ht="28.35" hidden="false" customHeight="false" outlineLevel="0" collapsed="false">
      <c r="A6064" s="429" t="s">
        <v>1761</v>
      </c>
      <c r="B6064" s="99" t="n">
        <v>43726</v>
      </c>
      <c r="C6064" s="451" t="s">
        <v>18667</v>
      </c>
      <c r="D6064" s="91" t="s">
        <v>476</v>
      </c>
      <c r="E6064" s="91" t="s">
        <v>18668</v>
      </c>
      <c r="F6064" s="91"/>
      <c r="G6064" s="91"/>
      <c r="H6064" s="91"/>
      <c r="I6064" s="91"/>
      <c r="J6064" s="91"/>
      <c r="K6064" s="91"/>
      <c r="L6064" s="91"/>
      <c r="M6064" s="91"/>
      <c r="N6064" s="91"/>
      <c r="O6064" s="95" t="s">
        <v>600</v>
      </c>
      <c r="P6064" s="91"/>
      <c r="Q6064" s="15" t="s">
        <v>45</v>
      </c>
    </row>
    <row r="6065" customFormat="false" ht="14.9" hidden="false" customHeight="false" outlineLevel="0" collapsed="false">
      <c r="A6065" s="91"/>
      <c r="B6065" s="282" t="s">
        <v>18669</v>
      </c>
      <c r="C6065" s="282" t="s">
        <v>18669</v>
      </c>
      <c r="D6065" s="282" t="s">
        <v>18669</v>
      </c>
      <c r="E6065" s="282" t="s">
        <v>18669</v>
      </c>
      <c r="F6065" s="282" t="s">
        <v>18669</v>
      </c>
      <c r="G6065" s="91"/>
      <c r="H6065" s="91" t="n">
        <v>12800</v>
      </c>
      <c r="I6065" s="91"/>
      <c r="J6065" s="91"/>
      <c r="K6065" s="91"/>
      <c r="L6065" s="91"/>
      <c r="M6065" s="91"/>
      <c r="N6065" s="91"/>
      <c r="O6065" s="282" t="s">
        <v>18669</v>
      </c>
      <c r="P6065" s="91"/>
      <c r="Q6065" s="15" t="s">
        <v>45</v>
      </c>
    </row>
    <row r="6066" customFormat="false" ht="14.9" hidden="false" customHeight="false" outlineLevel="0" collapsed="false">
      <c r="A6066" s="91"/>
      <c r="B6066" s="282" t="s">
        <v>18670</v>
      </c>
      <c r="C6066" s="282" t="s">
        <v>18670</v>
      </c>
      <c r="D6066" s="282" t="s">
        <v>18670</v>
      </c>
      <c r="E6066" s="282" t="s">
        <v>18670</v>
      </c>
      <c r="F6066" s="282" t="s">
        <v>18670</v>
      </c>
      <c r="G6066" s="91"/>
      <c r="H6066" s="91" t="n">
        <v>2883</v>
      </c>
      <c r="I6066" s="91"/>
      <c r="J6066" s="91"/>
      <c r="K6066" s="91"/>
      <c r="L6066" s="91"/>
      <c r="M6066" s="91"/>
      <c r="N6066" s="91"/>
      <c r="O6066" s="282" t="s">
        <v>18670</v>
      </c>
      <c r="P6066" s="91"/>
      <c r="Q6066" s="15" t="s">
        <v>45</v>
      </c>
    </row>
    <row r="6067" customFormat="false" ht="79.85" hidden="false" customHeight="false" outlineLevel="0" collapsed="false">
      <c r="A6067" s="3" t="s">
        <v>17111</v>
      </c>
      <c r="B6067" s="6" t="s">
        <v>17112</v>
      </c>
      <c r="C6067" s="4" t="s">
        <v>17113</v>
      </c>
      <c r="D6067" s="6" t="s">
        <v>17114</v>
      </c>
      <c r="E6067" s="6" t="s">
        <v>17115</v>
      </c>
      <c r="F6067" s="5" t="s">
        <v>10096</v>
      </c>
      <c r="G6067" s="6" t="s">
        <v>38</v>
      </c>
      <c r="H6067" s="6" t="s">
        <v>17116</v>
      </c>
      <c r="I6067" s="6" t="s">
        <v>40</v>
      </c>
      <c r="J6067" s="6"/>
      <c r="K6067" s="6" t="s">
        <v>17648</v>
      </c>
      <c r="L6067" s="6"/>
      <c r="M6067" s="6" t="s">
        <v>41</v>
      </c>
      <c r="N6067" s="6" t="s">
        <v>42</v>
      </c>
      <c r="O6067" s="6" t="s">
        <v>17117</v>
      </c>
      <c r="P6067" s="91"/>
      <c r="Q6067" s="15" t="s">
        <v>45</v>
      </c>
    </row>
    <row r="6068" customFormat="false" ht="15" hidden="false" customHeight="false" outlineLevel="0" collapsed="false">
      <c r="A6068" s="60" t="n">
        <v>43515</v>
      </c>
      <c r="B6068" s="374" t="s">
        <v>260</v>
      </c>
      <c r="C6068" s="62"/>
      <c r="D6068" s="62"/>
      <c r="E6068" s="63"/>
      <c r="F6068" s="821" t="n">
        <f aca="false">G6068+H6068+K6068</f>
        <v>55892.525</v>
      </c>
      <c r="G6068" s="981" t="n">
        <f aca="false">SUM(G6069:G6094)</f>
        <v>4500</v>
      </c>
      <c r="H6068" s="982" t="n">
        <f aca="false">SUM(H6069:H6094)</f>
        <v>51392.525</v>
      </c>
      <c r="I6068" s="981" t="n">
        <f aca="false">SUM(I6069:I6094)</f>
        <v>0</v>
      </c>
      <c r="J6068" s="981"/>
      <c r="K6068" s="981" t="n">
        <f aca="false">SUM(K6069:K6094)</f>
        <v>0</v>
      </c>
      <c r="L6068" s="912"/>
      <c r="M6068" s="281"/>
      <c r="N6068" s="281"/>
      <c r="O6068" s="594"/>
      <c r="P6068" s="91" t="n">
        <v>1</v>
      </c>
      <c r="Q6068" s="15" t="s">
        <v>45</v>
      </c>
    </row>
    <row r="6069" customFormat="false" ht="14.9" hidden="false" customHeight="false" outlineLevel="0" collapsed="false">
      <c r="A6069" s="429" t="s">
        <v>1810</v>
      </c>
      <c r="B6069" s="108" t="n">
        <v>0.445138888888889</v>
      </c>
      <c r="C6069" s="91" t="s">
        <v>18671</v>
      </c>
      <c r="D6069" s="91" t="s">
        <v>2625</v>
      </c>
      <c r="E6069" s="91" t="s">
        <v>18672</v>
      </c>
      <c r="F6069" s="24" t="s">
        <v>18673</v>
      </c>
      <c r="G6069" s="91"/>
      <c r="H6069" s="91" t="s">
        <v>2950</v>
      </c>
      <c r="I6069" s="91"/>
      <c r="J6069" s="91"/>
      <c r="K6069" s="91"/>
      <c r="L6069" s="91"/>
      <c r="M6069" s="91"/>
      <c r="N6069" s="91"/>
      <c r="O6069" s="137" t="s">
        <v>18674</v>
      </c>
      <c r="P6069" s="91" t="n">
        <v>1</v>
      </c>
      <c r="Q6069" s="15" t="s">
        <v>45</v>
      </c>
    </row>
    <row r="6070" customFormat="false" ht="28.35" hidden="false" customHeight="false" outlineLevel="0" collapsed="false">
      <c r="A6070" s="429" t="s">
        <v>1814</v>
      </c>
      <c r="B6070" s="91" t="s">
        <v>744</v>
      </c>
      <c r="C6070" s="91" t="s">
        <v>18675</v>
      </c>
      <c r="D6070" s="91" t="s">
        <v>476</v>
      </c>
      <c r="E6070" s="91" t="s">
        <v>18676</v>
      </c>
      <c r="F6070" s="91" t="s">
        <v>18677</v>
      </c>
      <c r="G6070" s="91" t="s">
        <v>16003</v>
      </c>
      <c r="H6070" s="91"/>
      <c r="I6070" s="91"/>
      <c r="J6070" s="91"/>
      <c r="K6070" s="91"/>
      <c r="L6070" s="91"/>
      <c r="M6070" s="91"/>
      <c r="N6070" s="91"/>
      <c r="O6070" s="451" t="s">
        <v>18678</v>
      </c>
      <c r="P6070" s="91" t="n">
        <v>1</v>
      </c>
      <c r="Q6070" s="15" t="s">
        <v>45</v>
      </c>
    </row>
    <row r="6071" customFormat="false" ht="41.75" hidden="false" customHeight="false" outlineLevel="0" collapsed="false">
      <c r="A6071" s="429" t="s">
        <v>1819</v>
      </c>
      <c r="B6071" s="91" t="s">
        <v>541</v>
      </c>
      <c r="C6071" s="91" t="s">
        <v>18679</v>
      </c>
      <c r="D6071" s="91" t="s">
        <v>476</v>
      </c>
      <c r="E6071" s="91" t="s">
        <v>18680</v>
      </c>
      <c r="F6071" s="91" t="s">
        <v>18681</v>
      </c>
      <c r="G6071" s="91" t="s">
        <v>898</v>
      </c>
      <c r="H6071" s="91"/>
      <c r="I6071" s="91"/>
      <c r="J6071" s="91"/>
      <c r="K6071" s="91"/>
      <c r="L6071" s="91"/>
      <c r="M6071" s="91"/>
      <c r="N6071" s="91"/>
      <c r="O6071" s="207" t="s">
        <v>1266</v>
      </c>
      <c r="P6071" s="91" t="n">
        <v>1</v>
      </c>
      <c r="Q6071" s="15" t="s">
        <v>45</v>
      </c>
    </row>
    <row r="6072" customFormat="false" ht="28.35" hidden="false" customHeight="false" outlineLevel="0" collapsed="false">
      <c r="A6072" s="429" t="s">
        <v>1673</v>
      </c>
      <c r="B6072" s="108" t="n">
        <v>0.463888888888889</v>
      </c>
      <c r="C6072" s="91" t="s">
        <v>18682</v>
      </c>
      <c r="D6072" s="91" t="s">
        <v>2625</v>
      </c>
      <c r="E6072" s="15" t="s">
        <v>18683</v>
      </c>
      <c r="F6072" s="91" t="s">
        <v>18684</v>
      </c>
      <c r="G6072" s="91" t="s">
        <v>2677</v>
      </c>
      <c r="H6072" s="91"/>
      <c r="I6072" s="91"/>
      <c r="J6072" s="91"/>
      <c r="K6072" s="91"/>
      <c r="L6072" s="91"/>
      <c r="M6072" s="91"/>
      <c r="N6072" s="91"/>
      <c r="O6072" s="137" t="s">
        <v>18685</v>
      </c>
      <c r="P6072" s="91" t="n">
        <v>1</v>
      </c>
      <c r="Q6072" s="15" t="s">
        <v>45</v>
      </c>
    </row>
    <row r="6073" customFormat="false" ht="41.75" hidden="false" customHeight="false" outlineLevel="0" collapsed="false">
      <c r="A6073" s="429" t="s">
        <v>1678</v>
      </c>
      <c r="B6073" s="99" t="n">
        <v>43688</v>
      </c>
      <c r="C6073" s="91" t="s">
        <v>18686</v>
      </c>
      <c r="D6073" s="91" t="s">
        <v>476</v>
      </c>
      <c r="E6073" s="91" t="s">
        <v>18687</v>
      </c>
      <c r="F6073" s="91" t="s">
        <v>18688</v>
      </c>
      <c r="G6073" s="91" t="s">
        <v>501</v>
      </c>
      <c r="H6073" s="91"/>
      <c r="I6073" s="91"/>
      <c r="J6073" s="91"/>
      <c r="K6073" s="91"/>
      <c r="L6073" s="91"/>
      <c r="M6073" s="91"/>
      <c r="N6073" s="91"/>
      <c r="O6073" s="451" t="s">
        <v>18689</v>
      </c>
      <c r="P6073" s="91" t="n">
        <v>1</v>
      </c>
      <c r="Q6073" s="15" t="s">
        <v>45</v>
      </c>
    </row>
    <row r="6074" customFormat="false" ht="14.9" hidden="false" customHeight="false" outlineLevel="0" collapsed="false">
      <c r="A6074" s="24" t="s">
        <v>18690</v>
      </c>
      <c r="B6074" s="91"/>
      <c r="C6074" s="24" t="s">
        <v>18690</v>
      </c>
      <c r="D6074" s="24" t="s">
        <v>18690</v>
      </c>
      <c r="E6074" s="24" t="s">
        <v>18690</v>
      </c>
      <c r="F6074" s="24" t="s">
        <v>18690</v>
      </c>
      <c r="G6074" s="91"/>
      <c r="H6074" s="324" t="n">
        <v>19500</v>
      </c>
      <c r="I6074" s="91"/>
      <c r="J6074" s="91"/>
      <c r="K6074" s="91"/>
      <c r="L6074" s="100"/>
      <c r="M6074" s="24" t="s">
        <v>18690</v>
      </c>
      <c r="N6074" s="91"/>
      <c r="O6074" s="286" t="s">
        <v>18690</v>
      </c>
      <c r="P6074" s="91" t="n">
        <v>1</v>
      </c>
      <c r="Q6074" s="15" t="s">
        <v>45</v>
      </c>
    </row>
    <row r="6075" customFormat="false" ht="82.05" hidden="false" customHeight="false" outlineLevel="0" collapsed="false">
      <c r="A6075" s="429" t="s">
        <v>1732</v>
      </c>
      <c r="B6075" s="91" t="s">
        <v>940</v>
      </c>
      <c r="C6075" s="91" t="n">
        <v>79035285566</v>
      </c>
      <c r="D6075" s="91" t="s">
        <v>8766</v>
      </c>
      <c r="E6075" s="24" t="s">
        <v>18691</v>
      </c>
      <c r="F6075" s="91" t="s">
        <v>5574</v>
      </c>
      <c r="G6075" s="91" t="s">
        <v>774</v>
      </c>
      <c r="H6075" s="91"/>
      <c r="I6075" s="91"/>
      <c r="J6075" s="91"/>
      <c r="K6075" s="91"/>
      <c r="L6075" s="91"/>
      <c r="M6075" s="91"/>
      <c r="N6075" s="91"/>
      <c r="O6075" s="451" t="s">
        <v>18692</v>
      </c>
      <c r="P6075" s="91" t="n">
        <v>1</v>
      </c>
      <c r="Q6075" s="15" t="s">
        <v>45</v>
      </c>
    </row>
    <row r="6076" customFormat="false" ht="28.35" hidden="false" customHeight="false" outlineLevel="0" collapsed="false">
      <c r="A6076" s="429" t="s">
        <v>1833</v>
      </c>
      <c r="B6076" s="108" t="n">
        <v>0.497222222222222</v>
      </c>
      <c r="C6076" s="440" t="s">
        <v>18693</v>
      </c>
      <c r="D6076" s="91" t="s">
        <v>2625</v>
      </c>
      <c r="E6076" s="91" t="s">
        <v>18694</v>
      </c>
      <c r="F6076" s="91" t="s">
        <v>18695</v>
      </c>
      <c r="G6076" s="91"/>
      <c r="H6076" s="91"/>
      <c r="I6076" s="91"/>
      <c r="J6076" s="91"/>
      <c r="K6076" s="91"/>
      <c r="L6076" s="91"/>
      <c r="M6076" s="91"/>
      <c r="N6076" s="91"/>
      <c r="O6076" s="137" t="s">
        <v>18696</v>
      </c>
      <c r="P6076" s="91" t="n">
        <v>1</v>
      </c>
      <c r="Q6076" s="15" t="s">
        <v>45</v>
      </c>
    </row>
    <row r="6077" customFormat="false" ht="23.1" hidden="false" customHeight="false" outlineLevel="0" collapsed="false">
      <c r="A6077" s="429" t="s">
        <v>1839</v>
      </c>
      <c r="B6077" s="91" t="s">
        <v>359</v>
      </c>
      <c r="C6077" s="91" t="s">
        <v>18697</v>
      </c>
      <c r="D6077" s="91" t="s">
        <v>476</v>
      </c>
      <c r="E6077" s="91" t="s">
        <v>18698</v>
      </c>
      <c r="F6077" s="91" t="s">
        <v>18699</v>
      </c>
      <c r="G6077" s="91" t="s">
        <v>8226</v>
      </c>
      <c r="H6077" s="91"/>
      <c r="I6077" s="91"/>
      <c r="J6077" s="91"/>
      <c r="K6077" s="91"/>
      <c r="L6077" s="91"/>
      <c r="M6077" s="91"/>
      <c r="N6077" s="91"/>
      <c r="O6077" s="207" t="s">
        <v>1266</v>
      </c>
      <c r="P6077" s="91" t="n">
        <v>1</v>
      </c>
      <c r="Q6077" s="15" t="s">
        <v>45</v>
      </c>
    </row>
    <row r="6078" customFormat="false" ht="26.85" hidden="false" customHeight="false" outlineLevel="0" collapsed="false">
      <c r="A6078" s="429" t="s">
        <v>1746</v>
      </c>
      <c r="B6078" s="108" t="n">
        <v>0.509722222222222</v>
      </c>
      <c r="C6078" s="553" t="s">
        <v>18700</v>
      </c>
      <c r="D6078" s="91" t="s">
        <v>2625</v>
      </c>
      <c r="E6078" s="91" t="s">
        <v>18701</v>
      </c>
      <c r="F6078" s="91" t="s">
        <v>18702</v>
      </c>
      <c r="G6078" s="91"/>
      <c r="H6078" s="91"/>
      <c r="I6078" s="91"/>
      <c r="J6078" s="91"/>
      <c r="K6078" s="91"/>
      <c r="L6078" s="91"/>
      <c r="M6078" s="91"/>
      <c r="N6078" s="91"/>
      <c r="O6078" s="137" t="s">
        <v>18703</v>
      </c>
      <c r="P6078" s="91" t="n">
        <v>1</v>
      </c>
      <c r="Q6078" s="15" t="s">
        <v>45</v>
      </c>
    </row>
    <row r="6079" customFormat="false" ht="28.35" hidden="false" customHeight="false" outlineLevel="0" collapsed="false">
      <c r="A6079" s="429" t="s">
        <v>1696</v>
      </c>
      <c r="B6079" s="91"/>
      <c r="C6079" s="95" t="s">
        <v>18704</v>
      </c>
      <c r="D6079" s="91" t="s">
        <v>476</v>
      </c>
      <c r="E6079" s="91" t="s">
        <v>18705</v>
      </c>
      <c r="F6079" s="91" t="s">
        <v>16135</v>
      </c>
      <c r="G6079" s="91"/>
      <c r="H6079" s="91"/>
      <c r="I6079" s="91"/>
      <c r="J6079" s="91"/>
      <c r="K6079" s="91"/>
      <c r="L6079" s="91"/>
      <c r="M6079" s="91"/>
      <c r="N6079" s="91"/>
      <c r="O6079" s="95" t="s">
        <v>9191</v>
      </c>
      <c r="P6079" s="91" t="n">
        <v>1</v>
      </c>
      <c r="Q6079" s="15" t="s">
        <v>45</v>
      </c>
    </row>
    <row r="6080" customFormat="false" ht="14.9" hidden="false" customHeight="false" outlineLevel="0" collapsed="false">
      <c r="A6080" s="282" t="s">
        <v>18706</v>
      </c>
      <c r="B6080" s="282" t="s">
        <v>18706</v>
      </c>
      <c r="C6080" s="282" t="s">
        <v>18706</v>
      </c>
      <c r="D6080" s="282" t="s">
        <v>18706</v>
      </c>
      <c r="E6080" s="282" t="s">
        <v>18706</v>
      </c>
      <c r="F6080" s="282" t="s">
        <v>18706</v>
      </c>
      <c r="G6080" s="91"/>
      <c r="H6080" s="286" t="n">
        <v>21399.345</v>
      </c>
      <c r="I6080" s="91"/>
      <c r="J6080" s="91"/>
      <c r="K6080" s="91"/>
      <c r="L6080" s="91"/>
      <c r="M6080" s="91"/>
      <c r="N6080" s="91"/>
      <c r="O6080" s="282" t="s">
        <v>18706</v>
      </c>
      <c r="P6080" s="91" t="n">
        <v>1</v>
      </c>
      <c r="Q6080" s="15" t="s">
        <v>45</v>
      </c>
    </row>
    <row r="6081" customFormat="false" ht="14.9" hidden="false" customHeight="false" outlineLevel="0" collapsed="false">
      <c r="A6081" s="282" t="s">
        <v>18706</v>
      </c>
      <c r="B6081" s="282" t="s">
        <v>18706</v>
      </c>
      <c r="C6081" s="282" t="s">
        <v>18706</v>
      </c>
      <c r="D6081" s="282" t="s">
        <v>18706</v>
      </c>
      <c r="E6081" s="282" t="s">
        <v>18706</v>
      </c>
      <c r="F6081" s="282" t="s">
        <v>18706</v>
      </c>
      <c r="G6081" s="91"/>
      <c r="H6081" s="286" t="n">
        <v>4993.18</v>
      </c>
      <c r="I6081" s="91"/>
      <c r="J6081" s="91"/>
      <c r="K6081" s="91"/>
      <c r="L6081" s="91"/>
      <c r="M6081" s="91"/>
      <c r="N6081" s="91"/>
      <c r="O6081" s="282" t="s">
        <v>18706</v>
      </c>
      <c r="P6081" s="91" t="n">
        <v>1</v>
      </c>
      <c r="Q6081" s="15" t="s">
        <v>45</v>
      </c>
    </row>
    <row r="6082" customFormat="false" ht="28.35" hidden="false" customHeight="false" outlineLevel="0" collapsed="false">
      <c r="A6082" s="429" t="s">
        <v>1758</v>
      </c>
      <c r="B6082" s="91" t="s">
        <v>983</v>
      </c>
      <c r="C6082" s="91" t="s">
        <v>18707</v>
      </c>
      <c r="D6082" s="91" t="s">
        <v>476</v>
      </c>
      <c r="E6082" s="91" t="s">
        <v>18708</v>
      </c>
      <c r="F6082" s="91" t="s">
        <v>18709</v>
      </c>
      <c r="G6082" s="91"/>
      <c r="H6082" s="91" t="s">
        <v>1042</v>
      </c>
      <c r="I6082" s="91"/>
      <c r="J6082" s="91"/>
      <c r="K6082" s="91"/>
      <c r="L6082" s="91"/>
      <c r="M6082" s="91"/>
      <c r="N6082" s="91"/>
      <c r="O6082" s="137" t="s">
        <v>4837</v>
      </c>
      <c r="P6082" s="91" t="n">
        <v>1</v>
      </c>
      <c r="Q6082" s="15" t="s">
        <v>45</v>
      </c>
    </row>
    <row r="6083" customFormat="false" ht="28.35" hidden="false" customHeight="false" outlineLevel="0" collapsed="false">
      <c r="A6083" s="429" t="s">
        <v>1761</v>
      </c>
      <c r="B6083" s="91"/>
      <c r="C6083" s="91" t="s">
        <v>18710</v>
      </c>
      <c r="D6083" s="91" t="s">
        <v>110</v>
      </c>
      <c r="E6083" s="91" t="s">
        <v>18711</v>
      </c>
      <c r="F6083" s="91" t="s">
        <v>18712</v>
      </c>
      <c r="G6083" s="91" t="s">
        <v>16003</v>
      </c>
      <c r="H6083" s="91"/>
      <c r="I6083" s="91"/>
      <c r="J6083" s="91"/>
      <c r="K6083" s="91"/>
      <c r="L6083" s="91"/>
      <c r="M6083" s="91"/>
      <c r="N6083" s="91"/>
      <c r="O6083" s="137" t="s">
        <v>18713</v>
      </c>
      <c r="P6083" s="91" t="n">
        <v>1</v>
      </c>
      <c r="Q6083" s="15" t="s">
        <v>45</v>
      </c>
    </row>
    <row r="6084" customFormat="false" ht="28.35" hidden="false" customHeight="false" outlineLevel="0" collapsed="false">
      <c r="A6084" s="429" t="s">
        <v>1765</v>
      </c>
      <c r="B6084" s="91" t="s">
        <v>8856</v>
      </c>
      <c r="C6084" s="91" t="s">
        <v>18714</v>
      </c>
      <c r="D6084" s="91" t="s">
        <v>8766</v>
      </c>
      <c r="E6084" s="91" t="s">
        <v>18715</v>
      </c>
      <c r="F6084" s="91" t="s">
        <v>18716</v>
      </c>
      <c r="G6084" s="91" t="s">
        <v>10157</v>
      </c>
      <c r="H6084" s="91"/>
      <c r="I6084" s="91"/>
      <c r="J6084" s="91"/>
      <c r="K6084" s="91"/>
      <c r="L6084" s="91"/>
      <c r="M6084" s="91"/>
      <c r="N6084" s="91"/>
      <c r="O6084" s="137" t="s">
        <v>18717</v>
      </c>
      <c r="P6084" s="91" t="n">
        <v>1</v>
      </c>
      <c r="Q6084" s="15" t="s">
        <v>45</v>
      </c>
    </row>
    <row r="6085" customFormat="false" ht="28.35" hidden="false" customHeight="false" outlineLevel="0" collapsed="false">
      <c r="A6085" s="429" t="s">
        <v>4300</v>
      </c>
      <c r="B6085" s="91" t="s">
        <v>16512</v>
      </c>
      <c r="C6085" s="91" t="s">
        <v>18718</v>
      </c>
      <c r="D6085" s="91" t="s">
        <v>476</v>
      </c>
      <c r="E6085" s="91" t="s">
        <v>18719</v>
      </c>
      <c r="F6085" s="91" t="s">
        <v>18720</v>
      </c>
      <c r="G6085" s="960" t="s">
        <v>7047</v>
      </c>
      <c r="H6085" s="91"/>
      <c r="I6085" s="91"/>
      <c r="J6085" s="91"/>
      <c r="K6085" s="91"/>
      <c r="L6085" s="91"/>
      <c r="M6085" s="91"/>
      <c r="N6085" s="91"/>
      <c r="O6085" s="451" t="s">
        <v>18721</v>
      </c>
      <c r="P6085" s="91" t="n">
        <v>1</v>
      </c>
      <c r="Q6085" s="15" t="s">
        <v>45</v>
      </c>
    </row>
    <row r="6086" customFormat="false" ht="28.35" hidden="false" customHeight="false" outlineLevel="0" collapsed="false">
      <c r="A6086" s="429" t="s">
        <v>4304</v>
      </c>
      <c r="B6086" s="99" t="n">
        <v>43481</v>
      </c>
      <c r="C6086" s="91" t="s">
        <v>18722</v>
      </c>
      <c r="D6086" s="91" t="s">
        <v>476</v>
      </c>
      <c r="E6086" s="91" t="s">
        <v>18723</v>
      </c>
      <c r="F6086" s="91" t="s">
        <v>18724</v>
      </c>
      <c r="G6086" s="91" t="s">
        <v>3179</v>
      </c>
      <c r="H6086" s="91"/>
      <c r="I6086" s="91"/>
      <c r="J6086" s="91"/>
      <c r="K6086" s="91"/>
      <c r="L6086" s="91"/>
      <c r="M6086" s="91"/>
      <c r="N6086" s="91"/>
      <c r="O6086" s="451" t="s">
        <v>18725</v>
      </c>
      <c r="P6086" s="91"/>
      <c r="Q6086" s="15" t="s">
        <v>45</v>
      </c>
    </row>
    <row r="6087" customFormat="false" ht="14.9" hidden="false" customHeight="false" outlineLevel="0" collapsed="false">
      <c r="A6087" s="429" t="s">
        <v>4309</v>
      </c>
      <c r="B6087" s="99" t="n">
        <v>43481</v>
      </c>
      <c r="C6087" s="91" t="s">
        <v>18726</v>
      </c>
      <c r="D6087" s="91" t="s">
        <v>476</v>
      </c>
      <c r="E6087" s="91" t="s">
        <v>18727</v>
      </c>
      <c r="F6087" s="91"/>
      <c r="G6087" s="91" t="s">
        <v>501</v>
      </c>
      <c r="H6087" s="91"/>
      <c r="I6087" s="91"/>
      <c r="J6087" s="91"/>
      <c r="K6087" s="91"/>
      <c r="L6087" s="91"/>
      <c r="M6087" s="91"/>
      <c r="N6087" s="91"/>
      <c r="O6087" s="137" t="s">
        <v>4921</v>
      </c>
      <c r="P6087" s="91"/>
      <c r="Q6087" s="15" t="s">
        <v>45</v>
      </c>
    </row>
    <row r="6088" customFormat="false" ht="14.9" hidden="false" customHeight="false" outlineLevel="0" collapsed="false">
      <c r="A6088" s="429" t="s">
        <v>18728</v>
      </c>
      <c r="B6088" s="91" t="n">
        <v>16.3</v>
      </c>
      <c r="C6088" s="91" t="s">
        <v>18729</v>
      </c>
      <c r="D6088" s="556" t="s">
        <v>8766</v>
      </c>
      <c r="E6088" s="91" t="s">
        <v>18730</v>
      </c>
      <c r="F6088" s="91" t="s">
        <v>6329</v>
      </c>
      <c r="G6088" s="91" t="s">
        <v>18731</v>
      </c>
      <c r="H6088" s="91"/>
      <c r="I6088" s="91"/>
      <c r="J6088" s="91"/>
      <c r="K6088" s="91"/>
      <c r="L6088" s="91"/>
      <c r="M6088" s="91"/>
      <c r="N6088" s="91"/>
      <c r="O6088" s="352" t="s">
        <v>18732</v>
      </c>
      <c r="P6088" s="91"/>
      <c r="Q6088" s="15" t="s">
        <v>45</v>
      </c>
    </row>
    <row r="6089" customFormat="false" ht="23.1" hidden="false" customHeight="false" outlineLevel="0" collapsed="false">
      <c r="A6089" s="429" t="s">
        <v>1914</v>
      </c>
      <c r="B6089" s="99" t="n">
        <v>43633</v>
      </c>
      <c r="C6089" s="91" t="s">
        <v>18733</v>
      </c>
      <c r="D6089" s="91" t="s">
        <v>476</v>
      </c>
      <c r="E6089" s="91" t="s">
        <v>18734</v>
      </c>
      <c r="F6089" s="91" t="s">
        <v>18735</v>
      </c>
      <c r="G6089" s="91" t="n">
        <v>4500</v>
      </c>
      <c r="H6089" s="91"/>
      <c r="I6089" s="91"/>
      <c r="J6089" s="91"/>
      <c r="K6089" s="91"/>
      <c r="L6089" s="91"/>
      <c r="M6089" s="91" t="s">
        <v>18736</v>
      </c>
      <c r="N6089" s="99" t="n">
        <v>43516</v>
      </c>
      <c r="O6089" s="207" t="s">
        <v>1266</v>
      </c>
      <c r="P6089" s="91"/>
      <c r="Q6089" s="15" t="s">
        <v>45</v>
      </c>
    </row>
    <row r="6090" customFormat="false" ht="14.9" hidden="false" customHeight="false" outlineLevel="0" collapsed="false">
      <c r="A6090" s="429" t="s">
        <v>1917</v>
      </c>
      <c r="B6090" s="54" t="s">
        <v>18737</v>
      </c>
      <c r="C6090" s="91" t="s">
        <v>18738</v>
      </c>
      <c r="D6090" s="91" t="s">
        <v>476</v>
      </c>
      <c r="E6090" s="91" t="s">
        <v>18739</v>
      </c>
      <c r="F6090" s="91"/>
      <c r="G6090" s="91" t="s">
        <v>1011</v>
      </c>
      <c r="H6090" s="91"/>
      <c r="I6090" s="91"/>
      <c r="J6090" s="91"/>
      <c r="K6090" s="91"/>
      <c r="L6090" s="91"/>
      <c r="M6090" s="91"/>
      <c r="N6090" s="91"/>
      <c r="O6090" s="451" t="s">
        <v>18740</v>
      </c>
      <c r="P6090" s="91"/>
      <c r="Q6090" s="15" t="s">
        <v>45</v>
      </c>
    </row>
    <row r="6091" customFormat="false" ht="14.9" hidden="false" customHeight="false" outlineLevel="0" collapsed="false">
      <c r="A6091" s="91" t="s">
        <v>18741</v>
      </c>
      <c r="B6091" s="91" t="s">
        <v>18741</v>
      </c>
      <c r="C6091" s="91" t="s">
        <v>18741</v>
      </c>
      <c r="D6091" s="91" t="s">
        <v>18741</v>
      </c>
      <c r="E6091" s="91" t="s">
        <v>18741</v>
      </c>
      <c r="F6091" s="91"/>
      <c r="G6091" s="91"/>
      <c r="H6091" s="91" t="n">
        <v>5500</v>
      </c>
      <c r="I6091" s="91"/>
      <c r="J6091" s="91"/>
      <c r="K6091" s="91"/>
      <c r="L6091" s="91"/>
      <c r="M6091" s="91"/>
      <c r="N6091" s="91"/>
      <c r="O6091" s="282" t="s">
        <v>18741</v>
      </c>
      <c r="P6091" s="91"/>
      <c r="Q6091" s="15" t="s">
        <v>45</v>
      </c>
    </row>
    <row r="6092" customFormat="false" ht="28.35" hidden="false" customHeight="false" outlineLevel="0" collapsed="false">
      <c r="A6092" s="429" t="s">
        <v>3008</v>
      </c>
      <c r="B6092" s="841" t="n">
        <v>43542</v>
      </c>
      <c r="C6092" s="91" t="s">
        <v>18742</v>
      </c>
      <c r="D6092" s="91" t="s">
        <v>476</v>
      </c>
      <c r="E6092" s="91" t="s">
        <v>18743</v>
      </c>
      <c r="F6092" s="91"/>
      <c r="G6092" s="91"/>
      <c r="H6092" s="91"/>
      <c r="I6092" s="91"/>
      <c r="J6092" s="91"/>
      <c r="K6092" s="91"/>
      <c r="L6092" s="91"/>
      <c r="M6092" s="91"/>
      <c r="N6092" s="91"/>
      <c r="O6092" s="95" t="s">
        <v>18742</v>
      </c>
      <c r="P6092" s="91"/>
      <c r="Q6092" s="15" t="s">
        <v>45</v>
      </c>
    </row>
    <row r="6093" customFormat="false" ht="14.9" hidden="false" customHeight="false" outlineLevel="0" collapsed="false">
      <c r="A6093" s="429" t="s">
        <v>3012</v>
      </c>
      <c r="B6093" s="99" t="n">
        <v>43542</v>
      </c>
      <c r="C6093" s="91" t="s">
        <v>18744</v>
      </c>
      <c r="D6093" s="91" t="s">
        <v>476</v>
      </c>
      <c r="E6093" s="91" t="s">
        <v>18745</v>
      </c>
      <c r="F6093" s="91"/>
      <c r="G6093" s="91" t="s">
        <v>16003</v>
      </c>
      <c r="H6093" s="91"/>
      <c r="I6093" s="91"/>
      <c r="J6093" s="91"/>
      <c r="K6093" s="91"/>
      <c r="L6093" s="91"/>
      <c r="M6093" s="91"/>
      <c r="N6093" s="91"/>
      <c r="O6093" s="451" t="s">
        <v>18746</v>
      </c>
      <c r="P6093" s="91"/>
      <c r="Q6093" s="15" t="s">
        <v>45</v>
      </c>
    </row>
    <row r="6094" customFormat="false" ht="14.9" hidden="false" customHeight="false" outlineLevel="0" collapsed="false">
      <c r="A6094" s="429" t="s">
        <v>1798</v>
      </c>
      <c r="B6094" s="91"/>
      <c r="C6094" s="91" t="s">
        <v>18747</v>
      </c>
      <c r="D6094" s="556" t="s">
        <v>8766</v>
      </c>
      <c r="E6094" s="91" t="s">
        <v>18748</v>
      </c>
      <c r="F6094" s="91"/>
      <c r="G6094" s="91" t="s">
        <v>8226</v>
      </c>
      <c r="H6094" s="91"/>
      <c r="I6094" s="91"/>
      <c r="J6094" s="91"/>
      <c r="K6094" s="91"/>
      <c r="L6094" s="91"/>
      <c r="M6094" s="91"/>
      <c r="N6094" s="91"/>
      <c r="O6094" s="451" t="s">
        <v>18749</v>
      </c>
      <c r="P6094" s="91"/>
      <c r="Q6094" s="15" t="s">
        <v>45</v>
      </c>
    </row>
    <row r="6095" customFormat="false" ht="79.85" hidden="false" customHeight="false" outlineLevel="0" collapsed="false">
      <c r="A6095" s="3" t="s">
        <v>17111</v>
      </c>
      <c r="B6095" s="6" t="s">
        <v>17112</v>
      </c>
      <c r="C6095" s="4" t="s">
        <v>17113</v>
      </c>
      <c r="D6095" s="6" t="s">
        <v>17114</v>
      </c>
      <c r="E6095" s="6" t="s">
        <v>17115</v>
      </c>
      <c r="F6095" s="5" t="s">
        <v>10096</v>
      </c>
      <c r="G6095" s="6" t="s">
        <v>38</v>
      </c>
      <c r="H6095" s="6" t="s">
        <v>17116</v>
      </c>
      <c r="I6095" s="6" t="s">
        <v>40</v>
      </c>
      <c r="J6095" s="6"/>
      <c r="K6095" s="6" t="s">
        <v>17648</v>
      </c>
      <c r="L6095" s="6"/>
      <c r="M6095" s="6" t="s">
        <v>41</v>
      </c>
      <c r="N6095" s="6" t="s">
        <v>42</v>
      </c>
      <c r="O6095" s="6" t="s">
        <v>17117</v>
      </c>
      <c r="P6095" s="91"/>
      <c r="Q6095" s="15" t="s">
        <v>45</v>
      </c>
    </row>
    <row r="6096" customFormat="false" ht="15" hidden="false" customHeight="false" outlineLevel="0" collapsed="false">
      <c r="A6096" s="60" t="n">
        <v>43516</v>
      </c>
      <c r="B6096" s="374" t="s">
        <v>311</v>
      </c>
      <c r="C6096" s="62"/>
      <c r="D6096" s="62"/>
      <c r="E6096" s="63"/>
      <c r="F6096" s="911" t="n">
        <f aca="false">G6096+H6096+K6096</f>
        <v>25300</v>
      </c>
      <c r="G6096" s="912" t="n">
        <f aca="false">SUM(G6097:G6112)</f>
        <v>6000</v>
      </c>
      <c r="H6096" s="913" t="n">
        <f aca="false">SUM(H6097:H6112)</f>
        <v>19300</v>
      </c>
      <c r="I6096" s="912" t="n">
        <f aca="false">SUM(I6097:I6112)</f>
        <v>0</v>
      </c>
      <c r="J6096" s="912"/>
      <c r="K6096" s="912" t="n">
        <f aca="false">SUM(K6097:K6112)</f>
        <v>0</v>
      </c>
      <c r="L6096" s="912"/>
      <c r="M6096" s="281"/>
      <c r="N6096" s="281"/>
      <c r="O6096" s="594"/>
      <c r="P6096" s="91"/>
      <c r="Q6096" s="15" t="s">
        <v>45</v>
      </c>
    </row>
    <row r="6097" customFormat="false" ht="66.4" hidden="false" customHeight="false" outlineLevel="0" collapsed="false">
      <c r="A6097" s="429" t="s">
        <v>1810</v>
      </c>
      <c r="B6097" s="108" t="n">
        <v>0.388888888888889</v>
      </c>
      <c r="C6097" s="440" t="s">
        <v>18750</v>
      </c>
      <c r="D6097" s="91" t="s">
        <v>476</v>
      </c>
      <c r="E6097" s="91" t="s">
        <v>18751</v>
      </c>
      <c r="F6097" s="91" t="s">
        <v>18752</v>
      </c>
      <c r="G6097" s="91" t="s">
        <v>1011</v>
      </c>
      <c r="H6097" s="91"/>
      <c r="I6097" s="91"/>
      <c r="J6097" s="91"/>
      <c r="K6097" s="91"/>
      <c r="L6097" s="91"/>
      <c r="M6097" s="91"/>
      <c r="N6097" s="91"/>
      <c r="O6097" s="320" t="s">
        <v>18753</v>
      </c>
      <c r="P6097" s="91"/>
      <c r="Q6097" s="15" t="s">
        <v>45</v>
      </c>
    </row>
    <row r="6098" customFormat="false" ht="23.1" hidden="false" customHeight="false" outlineLevel="0" collapsed="false">
      <c r="A6098" s="429" t="s">
        <v>1814</v>
      </c>
      <c r="B6098" s="108" t="n">
        <v>0.433333333333333</v>
      </c>
      <c r="C6098" s="440" t="s">
        <v>18754</v>
      </c>
      <c r="D6098" s="91" t="s">
        <v>110</v>
      </c>
      <c r="E6098" s="91" t="s">
        <v>6542</v>
      </c>
      <c r="F6098" s="24" t="s">
        <v>18755</v>
      </c>
      <c r="G6098" s="91" t="n">
        <v>5200</v>
      </c>
      <c r="H6098" s="91"/>
      <c r="I6098" s="91"/>
      <c r="J6098" s="91"/>
      <c r="K6098" s="91"/>
      <c r="L6098" s="100"/>
      <c r="M6098" s="24" t="s">
        <v>18756</v>
      </c>
      <c r="N6098" s="99" t="n">
        <v>43516</v>
      </c>
      <c r="O6098" s="207" t="s">
        <v>1266</v>
      </c>
      <c r="P6098" s="91" t="n">
        <v>1</v>
      </c>
      <c r="Q6098" s="15" t="s">
        <v>45</v>
      </c>
    </row>
    <row r="6099" customFormat="false" ht="28.35" hidden="false" customHeight="false" outlineLevel="0" collapsed="false">
      <c r="A6099" s="429" t="s">
        <v>1819</v>
      </c>
      <c r="B6099" s="108" t="n">
        <v>0.455555555555556</v>
      </c>
      <c r="C6099" s="91" t="s">
        <v>18757</v>
      </c>
      <c r="D6099" s="91" t="s">
        <v>110</v>
      </c>
      <c r="E6099" s="91" t="s">
        <v>18758</v>
      </c>
      <c r="F6099" s="91" t="s">
        <v>18759</v>
      </c>
      <c r="G6099" s="91" t="s">
        <v>5533</v>
      </c>
      <c r="H6099" s="91"/>
      <c r="I6099" s="91"/>
      <c r="J6099" s="91"/>
      <c r="K6099" s="91"/>
      <c r="L6099" s="91"/>
      <c r="M6099" s="91"/>
      <c r="N6099" s="91"/>
      <c r="O6099" s="95" t="s">
        <v>14551</v>
      </c>
      <c r="P6099" s="91" t="n">
        <v>1</v>
      </c>
      <c r="Q6099" s="15" t="s">
        <v>45</v>
      </c>
    </row>
    <row r="6100" customFormat="false" ht="28.35" hidden="false" customHeight="false" outlineLevel="0" collapsed="false">
      <c r="A6100" s="429" t="s">
        <v>1673</v>
      </c>
      <c r="B6100" s="91" t="s">
        <v>5809</v>
      </c>
      <c r="C6100" s="91" t="s">
        <v>18760</v>
      </c>
      <c r="D6100" s="91" t="s">
        <v>476</v>
      </c>
      <c r="E6100" s="91"/>
      <c r="F6100" s="91"/>
      <c r="G6100" s="91" t="s">
        <v>16003</v>
      </c>
      <c r="H6100" s="91"/>
      <c r="I6100" s="91"/>
      <c r="J6100" s="91"/>
      <c r="K6100" s="91"/>
      <c r="L6100" s="100"/>
      <c r="N6100" s="91"/>
      <c r="O6100" s="451" t="s">
        <v>18761</v>
      </c>
      <c r="P6100" s="91" t="n">
        <v>1</v>
      </c>
      <c r="Q6100" s="15" t="s">
        <v>45</v>
      </c>
    </row>
    <row r="6101" customFormat="false" ht="14.9" hidden="false" customHeight="false" outlineLevel="0" collapsed="false">
      <c r="A6101" s="429" t="s">
        <v>1678</v>
      </c>
      <c r="B6101" s="99" t="n">
        <v>43507</v>
      </c>
      <c r="C6101" s="91" t="n">
        <v>89670752804</v>
      </c>
      <c r="D6101" s="91" t="s">
        <v>476</v>
      </c>
      <c r="E6101" s="91" t="s">
        <v>18762</v>
      </c>
      <c r="F6101" s="91" t="s">
        <v>18763</v>
      </c>
      <c r="G6101" s="91"/>
      <c r="H6101" s="91"/>
      <c r="I6101" s="91"/>
      <c r="J6101" s="91"/>
      <c r="K6101" s="91"/>
      <c r="L6101" s="91"/>
      <c r="M6101" s="91"/>
      <c r="N6101" s="91"/>
      <c r="O6101" s="95" t="s">
        <v>18762</v>
      </c>
      <c r="P6101" s="91" t="n">
        <v>1</v>
      </c>
      <c r="Q6101" s="15" t="s">
        <v>45</v>
      </c>
    </row>
    <row r="6102" customFormat="false" ht="23.1" hidden="false" customHeight="false" outlineLevel="0" collapsed="false">
      <c r="A6102" s="429" t="s">
        <v>1732</v>
      </c>
      <c r="B6102" s="91" t="s">
        <v>154</v>
      </c>
      <c r="C6102" s="349" t="s">
        <v>18764</v>
      </c>
      <c r="D6102" s="91" t="s">
        <v>8766</v>
      </c>
      <c r="E6102" s="719" t="s">
        <v>18765</v>
      </c>
      <c r="F6102" s="91" t="s">
        <v>18766</v>
      </c>
      <c r="H6102" s="91" t="s">
        <v>526</v>
      </c>
      <c r="I6102" s="91"/>
      <c r="J6102" s="91"/>
      <c r="K6102" s="91"/>
      <c r="L6102" s="91"/>
      <c r="M6102" s="91"/>
      <c r="N6102" s="99" t="n">
        <v>43517</v>
      </c>
      <c r="O6102" s="182" t="s">
        <v>18767</v>
      </c>
      <c r="P6102" s="91" t="n">
        <v>1</v>
      </c>
      <c r="Q6102" s="15" t="s">
        <v>45</v>
      </c>
    </row>
    <row r="6103" customFormat="false" ht="23.1" hidden="false" customHeight="false" outlineLevel="0" collapsed="false">
      <c r="A6103" s="429" t="s">
        <v>1833</v>
      </c>
      <c r="B6103" s="91" t="s">
        <v>3318</v>
      </c>
      <c r="C6103" s="451" t="s">
        <v>18768</v>
      </c>
      <c r="D6103" s="91" t="s">
        <v>8766</v>
      </c>
      <c r="E6103" s="983" t="s">
        <v>18769</v>
      </c>
      <c r="F6103" s="91" t="s">
        <v>18770</v>
      </c>
      <c r="G6103" s="91"/>
      <c r="H6103" s="91" t="n">
        <v>7800</v>
      </c>
      <c r="I6103" s="91"/>
      <c r="J6103" s="91"/>
      <c r="K6103" s="91"/>
      <c r="L6103" s="91"/>
      <c r="M6103" s="19" t="s">
        <v>17728</v>
      </c>
      <c r="N6103" s="99" t="n">
        <v>43517</v>
      </c>
      <c r="O6103" s="207" t="s">
        <v>18771</v>
      </c>
      <c r="P6103" s="91" t="n">
        <v>1</v>
      </c>
      <c r="Q6103" s="15" t="s">
        <v>45</v>
      </c>
    </row>
    <row r="6104" customFormat="false" ht="23.1" hidden="false" customHeight="false" outlineLevel="0" collapsed="false">
      <c r="A6104" s="429" t="s">
        <v>1839</v>
      </c>
      <c r="B6104" s="99" t="n">
        <v>43599</v>
      </c>
      <c r="C6104" s="91" t="s">
        <v>18772</v>
      </c>
      <c r="D6104" s="91" t="s">
        <v>476</v>
      </c>
      <c r="E6104" s="91" t="s">
        <v>18773</v>
      </c>
      <c r="F6104" s="91" t="s">
        <v>18774</v>
      </c>
      <c r="G6104" s="91" t="n">
        <v>800</v>
      </c>
      <c r="H6104" s="91"/>
      <c r="I6104" s="91"/>
      <c r="J6104" s="91"/>
      <c r="K6104" s="91"/>
      <c r="L6104" s="91"/>
      <c r="M6104" s="19" t="s">
        <v>18775</v>
      </c>
      <c r="N6104" s="99" t="n">
        <v>43517</v>
      </c>
      <c r="O6104" s="207" t="s">
        <v>18771</v>
      </c>
      <c r="P6104" s="91" t="n">
        <v>1</v>
      </c>
      <c r="Q6104" s="15" t="s">
        <v>45</v>
      </c>
    </row>
    <row r="6105" customFormat="false" ht="108.95" hidden="false" customHeight="false" outlineLevel="0" collapsed="false">
      <c r="A6105" s="429" t="s">
        <v>1746</v>
      </c>
      <c r="B6105" s="91" t="s">
        <v>3318</v>
      </c>
      <c r="C6105" s="799" t="s">
        <v>18776</v>
      </c>
      <c r="D6105" s="91" t="s">
        <v>8766</v>
      </c>
      <c r="E6105" s="91" t="s">
        <v>18777</v>
      </c>
      <c r="F6105" s="91"/>
      <c r="G6105" s="91"/>
      <c r="H6105" s="91"/>
      <c r="I6105" s="91"/>
      <c r="J6105" s="91"/>
      <c r="K6105" s="91"/>
      <c r="L6105" s="91"/>
      <c r="M6105" s="91"/>
      <c r="N6105" s="91"/>
      <c r="O6105" s="137" t="s">
        <v>18778</v>
      </c>
      <c r="P6105" s="91" t="n">
        <v>1</v>
      </c>
      <c r="Q6105" s="15" t="s">
        <v>45</v>
      </c>
    </row>
    <row r="6106" customFormat="false" ht="28.35" hidden="false" customHeight="false" outlineLevel="0" collapsed="false">
      <c r="A6106" s="429" t="s">
        <v>1696</v>
      </c>
      <c r="B6106" s="91" t="s">
        <v>3318</v>
      </c>
      <c r="C6106" s="91" t="s">
        <v>18779</v>
      </c>
      <c r="D6106" s="91" t="s">
        <v>476</v>
      </c>
      <c r="E6106" s="91" t="s">
        <v>18780</v>
      </c>
      <c r="F6106" s="91" t="s">
        <v>18781</v>
      </c>
      <c r="G6106" s="91" t="s">
        <v>1011</v>
      </c>
      <c r="H6106" s="91"/>
      <c r="I6106" s="91"/>
      <c r="J6106" s="91"/>
      <c r="K6106" s="91"/>
      <c r="L6106" s="91"/>
      <c r="M6106" s="91"/>
      <c r="N6106" s="91"/>
      <c r="O6106" s="137" t="s">
        <v>4921</v>
      </c>
      <c r="P6106" s="91" t="n">
        <v>1</v>
      </c>
      <c r="Q6106" s="15" t="s">
        <v>45</v>
      </c>
    </row>
    <row r="6107" customFormat="false" ht="14.9" hidden="false" customHeight="false" outlineLevel="0" collapsed="false">
      <c r="A6107" s="429" t="s">
        <v>1758</v>
      </c>
      <c r="B6107" s="108" t="n">
        <v>0.626388888888889</v>
      </c>
      <c r="C6107" s="91" t="s">
        <v>18782</v>
      </c>
      <c r="D6107" s="91" t="s">
        <v>6490</v>
      </c>
      <c r="E6107" s="91" t="s">
        <v>18783</v>
      </c>
      <c r="F6107" s="91" t="s">
        <v>10072</v>
      </c>
      <c r="G6107" s="91" t="s">
        <v>1005</v>
      </c>
      <c r="H6107" s="91"/>
      <c r="I6107" s="91"/>
      <c r="J6107" s="91"/>
      <c r="K6107" s="91"/>
      <c r="L6107" s="91"/>
      <c r="M6107" s="91"/>
      <c r="N6107" s="91"/>
      <c r="O6107" s="95" t="s">
        <v>18784</v>
      </c>
      <c r="P6107" s="91" t="n">
        <v>1</v>
      </c>
      <c r="Q6107" s="15" t="s">
        <v>45</v>
      </c>
    </row>
    <row r="6108" customFormat="false" ht="28.35" hidden="false" customHeight="false" outlineLevel="0" collapsed="false">
      <c r="A6108" s="429" t="s">
        <v>1761</v>
      </c>
      <c r="B6108" s="108" t="n">
        <v>0.626388888888889</v>
      </c>
      <c r="C6108" s="137" t="s">
        <v>18785</v>
      </c>
      <c r="D6108" s="91" t="s">
        <v>6490</v>
      </c>
      <c r="E6108" s="91" t="s">
        <v>18786</v>
      </c>
      <c r="F6108" s="91" t="s">
        <v>18787</v>
      </c>
      <c r="G6108" s="91"/>
      <c r="H6108" s="91"/>
      <c r="I6108" s="91"/>
      <c r="J6108" s="91"/>
      <c r="K6108" s="91"/>
      <c r="L6108" s="91"/>
      <c r="M6108" s="91"/>
      <c r="N6108" s="91"/>
      <c r="O6108" s="451" t="s">
        <v>18788</v>
      </c>
      <c r="P6108" s="91" t="n">
        <v>1</v>
      </c>
      <c r="Q6108" s="15" t="s">
        <v>45</v>
      </c>
    </row>
    <row r="6109" customFormat="false" ht="28.35" hidden="false" customHeight="false" outlineLevel="0" collapsed="false">
      <c r="A6109" s="884" t="s">
        <v>18789</v>
      </c>
      <c r="B6109" s="15" t="s">
        <v>18790</v>
      </c>
      <c r="C6109" s="137" t="s">
        <v>18785</v>
      </c>
      <c r="D6109" s="91" t="s">
        <v>476</v>
      </c>
      <c r="E6109" s="15" t="s">
        <v>18791</v>
      </c>
      <c r="F6109" s="97"/>
      <c r="G6109" s="91"/>
      <c r="H6109" s="91"/>
      <c r="I6109" s="91"/>
      <c r="J6109" s="91"/>
      <c r="K6109" s="91"/>
      <c r="L6109" s="91"/>
      <c r="M6109" s="91"/>
      <c r="N6109" s="91"/>
      <c r="O6109" s="451" t="s">
        <v>18788</v>
      </c>
      <c r="P6109" s="91" t="n">
        <v>1</v>
      </c>
      <c r="Q6109" s="15" t="s">
        <v>45</v>
      </c>
    </row>
    <row r="6110" customFormat="false" ht="28.35" hidden="false" customHeight="false" outlineLevel="0" collapsed="false">
      <c r="A6110" s="429" t="s">
        <v>1765</v>
      </c>
      <c r="B6110" s="15" t="s">
        <v>18790</v>
      </c>
      <c r="C6110" s="91" t="s">
        <v>18792</v>
      </c>
      <c r="D6110" s="91" t="s">
        <v>476</v>
      </c>
      <c r="E6110" s="91" t="s">
        <v>18793</v>
      </c>
      <c r="F6110" s="91"/>
      <c r="G6110" s="91" t="s">
        <v>788</v>
      </c>
      <c r="H6110" s="91"/>
      <c r="I6110" s="91"/>
      <c r="J6110" s="91"/>
      <c r="K6110" s="91"/>
      <c r="L6110" s="91"/>
      <c r="M6110" s="91"/>
      <c r="N6110" s="91"/>
      <c r="O6110" s="137" t="s">
        <v>4921</v>
      </c>
      <c r="P6110" s="91"/>
      <c r="Q6110" s="15" t="s">
        <v>45</v>
      </c>
    </row>
    <row r="6111" customFormat="false" ht="28.35" hidden="false" customHeight="false" outlineLevel="0" collapsed="false">
      <c r="A6111" s="282" t="s">
        <v>18794</v>
      </c>
      <c r="B6111" s="282" t="s">
        <v>18794</v>
      </c>
      <c r="C6111" s="282" t="s">
        <v>18794</v>
      </c>
      <c r="D6111" s="282" t="s">
        <v>18794</v>
      </c>
      <c r="E6111" s="282" t="s">
        <v>18794</v>
      </c>
      <c r="F6111" s="91" t="s">
        <v>18794</v>
      </c>
      <c r="G6111" s="91"/>
      <c r="H6111" s="91" t="n">
        <v>11500</v>
      </c>
      <c r="I6111" s="91"/>
      <c r="J6111" s="91"/>
      <c r="K6111" s="91"/>
      <c r="L6111" s="91"/>
      <c r="M6111" s="91"/>
      <c r="N6111" s="91"/>
      <c r="O6111" s="282" t="s">
        <v>18794</v>
      </c>
      <c r="P6111" s="91"/>
      <c r="Q6111" s="15" t="s">
        <v>45</v>
      </c>
    </row>
    <row r="6112" customFormat="false" ht="28.35" hidden="false" customHeight="false" outlineLevel="0" collapsed="false">
      <c r="A6112" s="429" t="s">
        <v>4300</v>
      </c>
      <c r="B6112" s="362" t="n">
        <v>43542</v>
      </c>
      <c r="C6112" s="451" t="s">
        <v>18795</v>
      </c>
      <c r="D6112" s="91" t="s">
        <v>476</v>
      </c>
      <c r="E6112" s="91" t="s">
        <v>18796</v>
      </c>
      <c r="F6112" s="91"/>
      <c r="G6112" s="91"/>
      <c r="H6112" s="91"/>
      <c r="I6112" s="91"/>
      <c r="J6112" s="91"/>
      <c r="K6112" s="91"/>
      <c r="L6112" s="91"/>
      <c r="M6112" s="91"/>
      <c r="N6112" s="91"/>
      <c r="O6112" s="95" t="s">
        <v>600</v>
      </c>
      <c r="P6112" s="91"/>
      <c r="Q6112" s="15" t="s">
        <v>45</v>
      </c>
    </row>
    <row r="6113" customFormat="false" ht="79.85" hidden="false" customHeight="false" outlineLevel="0" collapsed="false">
      <c r="A6113" s="3" t="s">
        <v>17111</v>
      </c>
      <c r="B6113" s="6" t="s">
        <v>17112</v>
      </c>
      <c r="C6113" s="4" t="s">
        <v>17113</v>
      </c>
      <c r="D6113" s="6" t="s">
        <v>17114</v>
      </c>
      <c r="E6113" s="6" t="s">
        <v>17115</v>
      </c>
      <c r="F6113" s="5" t="s">
        <v>10096</v>
      </c>
      <c r="G6113" s="6" t="s">
        <v>38</v>
      </c>
      <c r="H6113" s="6" t="s">
        <v>17116</v>
      </c>
      <c r="I6113" s="6" t="s">
        <v>40</v>
      </c>
      <c r="J6113" s="6"/>
      <c r="K6113" s="6" t="s">
        <v>17648</v>
      </c>
      <c r="L6113" s="6"/>
      <c r="M6113" s="6" t="s">
        <v>41</v>
      </c>
      <c r="N6113" s="6" t="s">
        <v>42</v>
      </c>
      <c r="O6113" s="6" t="s">
        <v>17117</v>
      </c>
      <c r="P6113" s="91"/>
      <c r="Q6113" s="15" t="s">
        <v>45</v>
      </c>
    </row>
    <row r="6114" customFormat="false" ht="15" hidden="false" customHeight="false" outlineLevel="0" collapsed="false">
      <c r="A6114" s="60" t="n">
        <v>43517</v>
      </c>
      <c r="B6114" s="374" t="s">
        <v>349</v>
      </c>
      <c r="C6114" s="62"/>
      <c r="D6114" s="62"/>
      <c r="E6114" s="63"/>
      <c r="F6114" s="911" t="n">
        <f aca="false">G6114+H6114+K6114</f>
        <v>62000</v>
      </c>
      <c r="G6114" s="912" t="n">
        <f aca="false">SUM(G6115:G6140)</f>
        <v>13800</v>
      </c>
      <c r="H6114" s="913" t="n">
        <f aca="false">SUM(H6115:H6140)</f>
        <v>48200</v>
      </c>
      <c r="I6114" s="912" t="n">
        <f aca="false">SUM(I6115:I6140)</f>
        <v>0</v>
      </c>
      <c r="J6114" s="912"/>
      <c r="K6114" s="912" t="n">
        <f aca="false">SUM(K6115:K6140)</f>
        <v>0</v>
      </c>
      <c r="L6114" s="912"/>
      <c r="M6114" s="281"/>
      <c r="N6114" s="281"/>
      <c r="O6114" s="594"/>
      <c r="P6114" s="91"/>
      <c r="Q6114" s="15" t="s">
        <v>45</v>
      </c>
    </row>
    <row r="6115" customFormat="false" ht="41.75" hidden="false" customHeight="false" outlineLevel="0" collapsed="false">
      <c r="A6115" s="429" t="s">
        <v>1810</v>
      </c>
      <c r="B6115" s="91" t="s">
        <v>869</v>
      </c>
      <c r="C6115" s="91" t="n">
        <v>84955796110</v>
      </c>
      <c r="D6115" s="91" t="s">
        <v>8766</v>
      </c>
      <c r="E6115" s="91"/>
      <c r="F6115" s="91"/>
      <c r="G6115" s="91"/>
      <c r="H6115" s="91"/>
      <c r="I6115" s="91"/>
      <c r="J6115" s="91"/>
      <c r="K6115" s="91"/>
      <c r="L6115" s="91"/>
      <c r="M6115" s="91"/>
      <c r="N6115" s="91"/>
      <c r="O6115" s="137" t="s">
        <v>18797</v>
      </c>
      <c r="P6115" s="91" t="n">
        <v>1</v>
      </c>
      <c r="Q6115" s="15" t="s">
        <v>45</v>
      </c>
    </row>
    <row r="6116" customFormat="false" ht="28.35" hidden="false" customHeight="false" outlineLevel="0" collapsed="false">
      <c r="A6116" s="429" t="s">
        <v>1814</v>
      </c>
      <c r="B6116" s="91" t="s">
        <v>1865</v>
      </c>
      <c r="C6116" s="91" t="s">
        <v>18798</v>
      </c>
      <c r="D6116" s="91" t="s">
        <v>476</v>
      </c>
      <c r="E6116" s="91" t="s">
        <v>18799</v>
      </c>
      <c r="F6116" s="91" t="s">
        <v>18800</v>
      </c>
      <c r="G6116" s="91" t="n">
        <v>7200</v>
      </c>
      <c r="H6116" s="91"/>
      <c r="I6116" s="91"/>
      <c r="J6116" s="91"/>
      <c r="K6116" s="91"/>
      <c r="L6116" s="91"/>
      <c r="M6116" s="19" t="s">
        <v>18801</v>
      </c>
      <c r="N6116" s="99" t="n">
        <v>43518</v>
      </c>
      <c r="O6116" s="207" t="s">
        <v>1266</v>
      </c>
      <c r="P6116" s="91" t="n">
        <v>1</v>
      </c>
      <c r="Q6116" s="15" t="s">
        <v>45</v>
      </c>
    </row>
    <row r="6117" customFormat="false" ht="28.35" hidden="false" customHeight="false" outlineLevel="0" collapsed="false">
      <c r="A6117" s="429" t="s">
        <v>1819</v>
      </c>
      <c r="B6117" s="108" t="n">
        <v>0.440972222222222</v>
      </c>
      <c r="C6117" s="91" t="s">
        <v>18802</v>
      </c>
      <c r="D6117" s="91" t="s">
        <v>110</v>
      </c>
      <c r="E6117" s="91" t="s">
        <v>18803</v>
      </c>
      <c r="F6117" s="91"/>
      <c r="G6117" s="91" t="s">
        <v>933</v>
      </c>
      <c r="H6117" s="91"/>
      <c r="I6117" s="91"/>
      <c r="J6117" s="91"/>
      <c r="K6117" s="91"/>
      <c r="L6117" s="91"/>
      <c r="M6117" s="91"/>
      <c r="N6117" s="91"/>
      <c r="O6117" s="95" t="s">
        <v>18804</v>
      </c>
      <c r="P6117" s="91" t="n">
        <v>1</v>
      </c>
      <c r="Q6117" s="15" t="s">
        <v>45</v>
      </c>
    </row>
    <row r="6118" customFormat="false" ht="28.35" hidden="false" customHeight="false" outlineLevel="0" collapsed="false">
      <c r="A6118" s="429" t="s">
        <v>1673</v>
      </c>
      <c r="B6118" s="99" t="n">
        <v>43476</v>
      </c>
      <c r="C6118" s="91" t="s">
        <v>18805</v>
      </c>
      <c r="D6118" s="91" t="s">
        <v>476</v>
      </c>
      <c r="E6118" s="91" t="s">
        <v>18806</v>
      </c>
      <c r="F6118" s="91"/>
      <c r="G6118" s="91" t="s">
        <v>18807</v>
      </c>
      <c r="H6118" s="91"/>
      <c r="I6118" s="91"/>
      <c r="J6118" s="91"/>
      <c r="K6118" s="91"/>
      <c r="L6118" s="91"/>
      <c r="M6118" s="91"/>
      <c r="N6118" s="91"/>
      <c r="O6118" s="137" t="s">
        <v>18808</v>
      </c>
      <c r="P6118" s="91" t="n">
        <v>1</v>
      </c>
      <c r="Q6118" s="15" t="s">
        <v>45</v>
      </c>
    </row>
    <row r="6119" customFormat="false" ht="44.75" hidden="false" customHeight="false" outlineLevel="0" collapsed="false">
      <c r="A6119" s="429" t="s">
        <v>1678</v>
      </c>
      <c r="B6119" s="108" t="n">
        <v>0.493055555555556</v>
      </c>
      <c r="C6119" s="91" t="s">
        <v>18809</v>
      </c>
      <c r="D6119" s="91" t="s">
        <v>110</v>
      </c>
      <c r="E6119" s="91" t="s">
        <v>18810</v>
      </c>
      <c r="F6119" s="91" t="s">
        <v>18811</v>
      </c>
      <c r="G6119" s="91"/>
      <c r="H6119" s="349" t="s">
        <v>18812</v>
      </c>
      <c r="I6119" s="91"/>
      <c r="J6119" s="91"/>
      <c r="K6119" s="91"/>
      <c r="L6119" s="91"/>
      <c r="M6119" s="91"/>
      <c r="N6119" s="91"/>
      <c r="O6119" s="182" t="s">
        <v>18813</v>
      </c>
      <c r="P6119" s="91" t="n">
        <v>1</v>
      </c>
      <c r="Q6119" s="15" t="s">
        <v>45</v>
      </c>
    </row>
    <row r="6120" customFormat="false" ht="41.75" hidden="false" customHeight="false" outlineLevel="0" collapsed="false">
      <c r="A6120" s="429" t="s">
        <v>1732</v>
      </c>
      <c r="B6120" s="108" t="n">
        <v>0.498611111111111</v>
      </c>
      <c r="C6120" s="91" t="s">
        <v>18814</v>
      </c>
      <c r="D6120" s="91" t="s">
        <v>110</v>
      </c>
      <c r="E6120" s="91" t="s">
        <v>18815</v>
      </c>
      <c r="F6120" s="91" t="s">
        <v>18816</v>
      </c>
      <c r="G6120" s="91" t="n">
        <v>3800</v>
      </c>
      <c r="H6120" s="91"/>
      <c r="I6120" s="91"/>
      <c r="J6120" s="91"/>
      <c r="K6120" s="91"/>
      <c r="L6120" s="91"/>
      <c r="M6120" s="19" t="s">
        <v>18817</v>
      </c>
      <c r="N6120" s="99" t="n">
        <v>43520</v>
      </c>
      <c r="O6120" s="207" t="s">
        <v>1266</v>
      </c>
      <c r="P6120" s="91" t="n">
        <v>1</v>
      </c>
      <c r="Q6120" s="15" t="s">
        <v>45</v>
      </c>
    </row>
    <row r="6121" customFormat="false" ht="14.9" hidden="false" customHeight="false" outlineLevel="0" collapsed="false">
      <c r="A6121" s="429" t="s">
        <v>1833</v>
      </c>
      <c r="B6121" s="108" t="n">
        <v>0.498611111111111</v>
      </c>
      <c r="C6121" s="91" t="s">
        <v>18818</v>
      </c>
      <c r="D6121" s="91" t="s">
        <v>476</v>
      </c>
      <c r="E6121" s="91" t="s">
        <v>18819</v>
      </c>
      <c r="F6121" s="91"/>
      <c r="H6121" s="91"/>
      <c r="I6121" s="91"/>
      <c r="J6121" s="91"/>
      <c r="K6121" s="91"/>
      <c r="L6121" s="91"/>
      <c r="M6121" s="91"/>
      <c r="N6121" s="91"/>
      <c r="O6121" s="451" t="s">
        <v>18820</v>
      </c>
      <c r="P6121" s="91" t="n">
        <v>1</v>
      </c>
      <c r="Q6121" s="15" t="s">
        <v>45</v>
      </c>
    </row>
    <row r="6122" customFormat="false" ht="28.35" hidden="false" customHeight="false" outlineLevel="0" collapsed="false">
      <c r="A6122" s="429" t="s">
        <v>1839</v>
      </c>
      <c r="B6122" s="242" t="n">
        <v>43751</v>
      </c>
      <c r="C6122" s="91" t="n">
        <v>89104234552</v>
      </c>
      <c r="D6122" s="91" t="s">
        <v>8766</v>
      </c>
      <c r="E6122" s="91" t="s">
        <v>18821</v>
      </c>
      <c r="F6122" s="91"/>
      <c r="G6122" s="91" t="s">
        <v>1379</v>
      </c>
      <c r="H6122" s="91"/>
      <c r="I6122" s="91"/>
      <c r="J6122" s="91"/>
      <c r="K6122" s="91"/>
      <c r="L6122" s="91"/>
      <c r="M6122" s="91"/>
      <c r="N6122" s="91"/>
      <c r="O6122" s="451" t="s">
        <v>18822</v>
      </c>
      <c r="P6122" s="91" t="n">
        <v>1</v>
      </c>
      <c r="Q6122" s="15" t="s">
        <v>45</v>
      </c>
    </row>
    <row r="6123" customFormat="false" ht="14.9" hidden="false" customHeight="false" outlineLevel="0" collapsed="false">
      <c r="A6123" s="429" t="s">
        <v>1746</v>
      </c>
      <c r="B6123" s="91" t="s">
        <v>73</v>
      </c>
      <c r="C6123" s="91" t="s">
        <v>18823</v>
      </c>
      <c r="D6123" s="91" t="s">
        <v>476</v>
      </c>
      <c r="E6123" s="91" t="s">
        <v>18824</v>
      </c>
      <c r="F6123" s="91"/>
      <c r="G6123" s="91" t="s">
        <v>1011</v>
      </c>
      <c r="H6123" s="91"/>
      <c r="I6123" s="91"/>
      <c r="J6123" s="91"/>
      <c r="K6123" s="91"/>
      <c r="L6123" s="91"/>
      <c r="M6123" s="91"/>
      <c r="N6123" s="91"/>
      <c r="O6123" s="451" t="s">
        <v>18825</v>
      </c>
      <c r="P6123" s="91" t="n">
        <v>1</v>
      </c>
      <c r="Q6123" s="15" t="s">
        <v>45</v>
      </c>
    </row>
    <row r="6124" customFormat="false" ht="26.85" hidden="false" customHeight="false" outlineLevel="0" collapsed="false">
      <c r="A6124" s="429" t="s">
        <v>1696</v>
      </c>
      <c r="B6124" s="91" t="s">
        <v>16224</v>
      </c>
      <c r="C6124" s="349" t="s">
        <v>18826</v>
      </c>
      <c r="D6124" s="91" t="s">
        <v>8766</v>
      </c>
      <c r="E6124" s="153" t="s">
        <v>18827</v>
      </c>
      <c r="F6124" s="24" t="s">
        <v>18828</v>
      </c>
      <c r="G6124" s="91"/>
      <c r="H6124" s="91" t="s">
        <v>5018</v>
      </c>
      <c r="I6124" s="91"/>
      <c r="J6124" s="91"/>
      <c r="K6124" s="91"/>
      <c r="L6124" s="91"/>
      <c r="M6124" s="19" t="s">
        <v>15677</v>
      </c>
      <c r="N6124" s="99" t="n">
        <v>43709</v>
      </c>
      <c r="O6124" s="137" t="s">
        <v>4921</v>
      </c>
      <c r="P6124" s="91" t="n">
        <v>1</v>
      </c>
      <c r="Q6124" s="15" t="s">
        <v>45</v>
      </c>
    </row>
    <row r="6125" customFormat="false" ht="14.9" hidden="false" customHeight="false" outlineLevel="0" collapsed="false">
      <c r="A6125" s="429" t="s">
        <v>1758</v>
      </c>
      <c r="B6125" s="91" t="s">
        <v>18829</v>
      </c>
      <c r="C6125" s="91" t="s">
        <v>18830</v>
      </c>
      <c r="D6125" s="91" t="s">
        <v>476</v>
      </c>
      <c r="E6125" s="91" t="s">
        <v>18831</v>
      </c>
      <c r="F6125" s="91"/>
      <c r="G6125" s="91"/>
      <c r="H6125" s="91"/>
      <c r="I6125" s="91"/>
      <c r="J6125" s="91"/>
      <c r="K6125" s="91"/>
      <c r="L6125" s="91"/>
      <c r="M6125" s="91"/>
      <c r="N6125" s="91"/>
      <c r="O6125" s="137" t="s">
        <v>18832</v>
      </c>
      <c r="P6125" s="91" t="n">
        <v>1</v>
      </c>
      <c r="Q6125" s="15" t="s">
        <v>45</v>
      </c>
    </row>
    <row r="6126" customFormat="false" ht="41.75" hidden="false" customHeight="false" outlineLevel="0" collapsed="false">
      <c r="A6126" s="429" t="s">
        <v>1761</v>
      </c>
      <c r="B6126" s="99" t="n">
        <v>43601</v>
      </c>
      <c r="C6126" s="91" t="s">
        <v>18833</v>
      </c>
      <c r="D6126" s="91" t="s">
        <v>8766</v>
      </c>
      <c r="E6126" s="91" t="s">
        <v>18834</v>
      </c>
      <c r="F6126" s="91" t="s">
        <v>18835</v>
      </c>
      <c r="G6126" s="91" t="n">
        <v>2800</v>
      </c>
      <c r="H6126" s="91"/>
      <c r="I6126" s="91"/>
      <c r="J6126" s="91"/>
      <c r="K6126" s="91"/>
      <c r="L6126" s="91"/>
      <c r="M6126" s="19" t="s">
        <v>18836</v>
      </c>
      <c r="N6126" s="99" t="n">
        <v>43699</v>
      </c>
      <c r="O6126" s="207" t="s">
        <v>1266</v>
      </c>
      <c r="P6126" s="91" t="n">
        <v>1</v>
      </c>
      <c r="Q6126" s="15" t="s">
        <v>45</v>
      </c>
    </row>
    <row r="6127" customFormat="false" ht="14.9" hidden="false" customHeight="false" outlineLevel="0" collapsed="false">
      <c r="A6127" s="429" t="s">
        <v>1765</v>
      </c>
      <c r="B6127" s="108" t="n">
        <v>0.677083333333333</v>
      </c>
      <c r="C6127" s="553" t="s">
        <v>18837</v>
      </c>
      <c r="D6127" s="91" t="s">
        <v>476</v>
      </c>
      <c r="E6127" s="938" t="s">
        <v>18838</v>
      </c>
      <c r="F6127" s="91"/>
      <c r="G6127" s="91"/>
      <c r="H6127" s="91"/>
      <c r="I6127" s="91"/>
      <c r="J6127" s="91"/>
      <c r="K6127" s="91"/>
      <c r="L6127" s="91"/>
      <c r="M6127" s="91"/>
      <c r="N6127" s="91"/>
      <c r="O6127" s="122" t="s">
        <v>18839</v>
      </c>
      <c r="P6127" s="91" t="n">
        <v>1</v>
      </c>
      <c r="Q6127" s="15" t="s">
        <v>45</v>
      </c>
    </row>
    <row r="6128" customFormat="false" ht="28.35" hidden="false" customHeight="false" outlineLevel="0" collapsed="false">
      <c r="A6128" s="429" t="s">
        <v>4300</v>
      </c>
      <c r="B6128" s="108" t="n">
        <v>0.682638888888889</v>
      </c>
      <c r="C6128" s="91" t="s">
        <v>18840</v>
      </c>
      <c r="D6128" s="91" t="s">
        <v>110</v>
      </c>
      <c r="E6128" s="91" t="s">
        <v>129</v>
      </c>
      <c r="F6128" s="91" t="s">
        <v>18841</v>
      </c>
      <c r="G6128" s="91" t="s">
        <v>1730</v>
      </c>
      <c r="H6128" s="91"/>
      <c r="I6128" s="91"/>
      <c r="J6128" s="91"/>
      <c r="K6128" s="91"/>
      <c r="L6128" s="91"/>
      <c r="M6128" s="91"/>
      <c r="N6128" s="91"/>
      <c r="O6128" s="137" t="s">
        <v>18842</v>
      </c>
      <c r="P6128" s="91" t="n">
        <v>1</v>
      </c>
      <c r="Q6128" s="15" t="s">
        <v>45</v>
      </c>
    </row>
    <row r="6129" customFormat="false" ht="14.9" hidden="false" customHeight="false" outlineLevel="0" collapsed="false">
      <c r="A6129" s="429" t="s">
        <v>4304</v>
      </c>
      <c r="B6129" s="108" t="n">
        <v>0.709722222222222</v>
      </c>
      <c r="C6129" s="349" t="s">
        <v>18843</v>
      </c>
      <c r="D6129" s="91" t="s">
        <v>110</v>
      </c>
      <c r="E6129" s="91" t="s">
        <v>18844</v>
      </c>
      <c r="F6129" s="91"/>
      <c r="G6129" s="91"/>
      <c r="H6129" s="91"/>
      <c r="I6129" s="91"/>
      <c r="J6129" s="91"/>
      <c r="K6129" s="91"/>
      <c r="L6129" s="91"/>
      <c r="M6129" s="91"/>
      <c r="N6129" s="91"/>
      <c r="O6129" s="95" t="s">
        <v>18845</v>
      </c>
      <c r="P6129" s="91" t="n">
        <v>1</v>
      </c>
      <c r="Q6129" s="15" t="s">
        <v>45</v>
      </c>
    </row>
    <row r="6130" customFormat="false" ht="28.35" hidden="false" customHeight="false" outlineLevel="0" collapsed="false">
      <c r="A6130" s="429" t="s">
        <v>4300</v>
      </c>
      <c r="B6130" s="99" t="n">
        <v>43633</v>
      </c>
      <c r="C6130" s="91" t="s">
        <v>18846</v>
      </c>
      <c r="D6130" s="91" t="s">
        <v>476</v>
      </c>
      <c r="E6130" s="91" t="s">
        <v>18847</v>
      </c>
      <c r="F6130" s="91"/>
      <c r="G6130" s="91" t="s">
        <v>564</v>
      </c>
      <c r="H6130" s="91"/>
      <c r="I6130" s="91"/>
      <c r="J6130" s="91"/>
      <c r="K6130" s="91"/>
      <c r="L6130" s="91"/>
      <c r="M6130" s="91"/>
      <c r="N6130" s="91"/>
      <c r="O6130" s="137" t="s">
        <v>18848</v>
      </c>
      <c r="P6130" s="91" t="n">
        <v>1</v>
      </c>
      <c r="Q6130" s="15" t="s">
        <v>45</v>
      </c>
    </row>
    <row r="6131" customFormat="false" ht="14.9" hidden="false" customHeight="false" outlineLevel="0" collapsed="false">
      <c r="A6131" s="429" t="s">
        <v>4309</v>
      </c>
      <c r="B6131" s="91" t="s">
        <v>18849</v>
      </c>
      <c r="C6131" s="24" t="s">
        <v>18850</v>
      </c>
      <c r="D6131" s="91" t="s">
        <v>476</v>
      </c>
      <c r="E6131" s="91" t="s">
        <v>18851</v>
      </c>
      <c r="F6131" s="91" t="s">
        <v>18852</v>
      </c>
      <c r="G6131" s="91"/>
      <c r="H6131" s="91"/>
      <c r="I6131" s="91"/>
      <c r="J6131" s="91"/>
      <c r="K6131" s="91"/>
      <c r="L6131" s="91"/>
      <c r="M6131" s="91"/>
      <c r="N6131" s="91"/>
      <c r="O6131" s="137" t="s">
        <v>18853</v>
      </c>
      <c r="P6131" s="91" t="n">
        <v>1</v>
      </c>
      <c r="Q6131" s="15" t="s">
        <v>45</v>
      </c>
    </row>
    <row r="6132" customFormat="false" ht="28.35" hidden="false" customHeight="false" outlineLevel="0" collapsed="false">
      <c r="A6132" s="429" t="s">
        <v>1781</v>
      </c>
      <c r="B6132" s="91" t="s">
        <v>386</v>
      </c>
      <c r="C6132" s="451" t="s">
        <v>18854</v>
      </c>
      <c r="D6132" s="91" t="s">
        <v>476</v>
      </c>
      <c r="E6132" s="91" t="s">
        <v>18855</v>
      </c>
      <c r="F6132" s="91"/>
      <c r="G6132" s="91"/>
      <c r="H6132" s="91"/>
      <c r="I6132" s="91"/>
      <c r="J6132" s="91"/>
      <c r="K6132" s="91"/>
      <c r="L6132" s="91"/>
      <c r="M6132" s="91"/>
      <c r="N6132" s="91"/>
      <c r="O6132" s="95" t="s">
        <v>18856</v>
      </c>
      <c r="P6132" s="91" t="n">
        <v>1</v>
      </c>
      <c r="Q6132" s="15" t="s">
        <v>45</v>
      </c>
    </row>
    <row r="6133" customFormat="false" ht="28.35" hidden="false" customHeight="false" outlineLevel="0" collapsed="false">
      <c r="A6133" s="429" t="s">
        <v>1914</v>
      </c>
      <c r="B6133" s="99" t="n">
        <v>43695</v>
      </c>
      <c r="C6133" s="204" t="s">
        <v>18857</v>
      </c>
      <c r="D6133" s="91" t="s">
        <v>476</v>
      </c>
      <c r="E6133" s="91" t="s">
        <v>18858</v>
      </c>
      <c r="F6133" s="91" t="s">
        <v>18859</v>
      </c>
      <c r="G6133" s="91" t="s">
        <v>885</v>
      </c>
      <c r="H6133" s="91"/>
      <c r="I6133" s="91"/>
      <c r="J6133" s="91"/>
      <c r="K6133" s="91"/>
      <c r="L6133" s="91"/>
      <c r="M6133" s="91"/>
      <c r="N6133" s="91"/>
      <c r="O6133" s="317" t="s">
        <v>7287</v>
      </c>
      <c r="P6133" s="91" t="n">
        <v>1</v>
      </c>
      <c r="Q6133" s="15" t="s">
        <v>45</v>
      </c>
    </row>
    <row r="6134" customFormat="false" ht="14.9" hidden="false" customHeight="false" outlineLevel="0" collapsed="false">
      <c r="A6134" s="262" t="s">
        <v>18860</v>
      </c>
      <c r="B6134" s="91"/>
      <c r="C6134" s="451" t="n">
        <v>89295250664</v>
      </c>
      <c r="D6134" s="91" t="s">
        <v>476</v>
      </c>
      <c r="E6134" s="91" t="s">
        <v>18861</v>
      </c>
      <c r="G6134" s="91"/>
      <c r="I6134" s="91"/>
      <c r="J6134" s="91"/>
      <c r="K6134" s="91"/>
      <c r="L6134" s="91"/>
      <c r="M6134" s="91"/>
      <c r="N6134" s="91"/>
      <c r="O6134" s="95" t="s">
        <v>18796</v>
      </c>
      <c r="P6134" s="91"/>
      <c r="Q6134" s="15" t="s">
        <v>45</v>
      </c>
    </row>
    <row r="6135" customFormat="false" ht="14.9" hidden="false" customHeight="false" outlineLevel="0" collapsed="false">
      <c r="A6135" s="282" t="s">
        <v>18862</v>
      </c>
      <c r="B6135" s="282" t="s">
        <v>18862</v>
      </c>
      <c r="C6135" s="282" t="s">
        <v>18862</v>
      </c>
      <c r="D6135" s="282" t="s">
        <v>18862</v>
      </c>
      <c r="E6135" s="282" t="s">
        <v>18862</v>
      </c>
      <c r="F6135" s="282" t="s">
        <v>18862</v>
      </c>
      <c r="G6135" s="282"/>
      <c r="H6135" s="282" t="n">
        <v>3400</v>
      </c>
      <c r="I6135" s="282"/>
      <c r="J6135" s="282"/>
      <c r="K6135" s="282"/>
      <c r="L6135" s="984"/>
      <c r="M6135" s="286" t="s">
        <v>18863</v>
      </c>
      <c r="N6135" s="282"/>
      <c r="O6135" s="282" t="s">
        <v>18862</v>
      </c>
      <c r="P6135" s="91"/>
      <c r="Q6135" s="15" t="s">
        <v>45</v>
      </c>
    </row>
    <row r="6136" customFormat="false" ht="14.9" hidden="false" customHeight="false" outlineLevel="0" collapsed="false">
      <c r="A6136" s="282" t="s">
        <v>18864</v>
      </c>
      <c r="B6136" s="282" t="s">
        <v>18864</v>
      </c>
      <c r="C6136" s="282" t="s">
        <v>18864</v>
      </c>
      <c r="D6136" s="282" t="s">
        <v>18864</v>
      </c>
      <c r="E6136" s="282" t="s">
        <v>18864</v>
      </c>
      <c r="F6136" s="282" t="s">
        <v>18864</v>
      </c>
      <c r="G6136" s="282"/>
      <c r="H6136" s="282" t="n">
        <v>18000</v>
      </c>
      <c r="I6136" s="282"/>
      <c r="J6136" s="282"/>
      <c r="K6136" s="282"/>
      <c r="L6136" s="282"/>
      <c r="M6136" s="139" t="s">
        <v>7600</v>
      </c>
      <c r="N6136" s="282"/>
      <c r="O6136" s="282" t="s">
        <v>18864</v>
      </c>
      <c r="P6136" s="91"/>
      <c r="Q6136" s="15" t="s">
        <v>45</v>
      </c>
    </row>
    <row r="6137" customFormat="false" ht="14.9" hidden="false" customHeight="false" outlineLevel="0" collapsed="false">
      <c r="A6137" s="282" t="s">
        <v>18865</v>
      </c>
      <c r="B6137" s="282" t="s">
        <v>18865</v>
      </c>
      <c r="C6137" s="282" t="s">
        <v>18865</v>
      </c>
      <c r="D6137" s="282" t="s">
        <v>18865</v>
      </c>
      <c r="E6137" s="282" t="s">
        <v>18865</v>
      </c>
      <c r="F6137" s="282" t="s">
        <v>18865</v>
      </c>
      <c r="G6137" s="282"/>
      <c r="H6137" s="282" t="n">
        <v>18800</v>
      </c>
      <c r="I6137" s="282"/>
      <c r="J6137" s="282"/>
      <c r="K6137" s="282"/>
      <c r="L6137" s="282"/>
      <c r="M6137" s="139" t="s">
        <v>18866</v>
      </c>
      <c r="N6137" s="282"/>
      <c r="O6137" s="282" t="s">
        <v>18865</v>
      </c>
      <c r="P6137" s="91"/>
      <c r="Q6137" s="15" t="s">
        <v>45</v>
      </c>
    </row>
    <row r="6138" customFormat="false" ht="14.9" hidden="false" customHeight="false" outlineLevel="0" collapsed="false">
      <c r="A6138" s="282" t="s">
        <v>18867</v>
      </c>
      <c r="B6138" s="282" t="s">
        <v>18867</v>
      </c>
      <c r="C6138" s="282" t="s">
        <v>18867</v>
      </c>
      <c r="D6138" s="282" t="s">
        <v>18867</v>
      </c>
      <c r="E6138" s="282" t="s">
        <v>18867</v>
      </c>
      <c r="F6138" s="282" t="s">
        <v>18867</v>
      </c>
      <c r="G6138" s="282"/>
      <c r="H6138" s="282" t="n">
        <v>8000</v>
      </c>
      <c r="I6138" s="282"/>
      <c r="J6138" s="282"/>
      <c r="K6138" s="282"/>
      <c r="L6138" s="282"/>
      <c r="M6138" s="139" t="s">
        <v>15578</v>
      </c>
      <c r="N6138" s="282"/>
      <c r="O6138" s="282" t="s">
        <v>18867</v>
      </c>
      <c r="P6138" s="91"/>
      <c r="Q6138" s="15" t="s">
        <v>45</v>
      </c>
    </row>
    <row r="6139" customFormat="false" ht="28.35" hidden="false" customHeight="false" outlineLevel="0" collapsed="false">
      <c r="A6139" s="262" t="s">
        <v>18868</v>
      </c>
      <c r="B6139" s="99" t="n">
        <v>43697</v>
      </c>
      <c r="C6139" s="91" t="s">
        <v>18869</v>
      </c>
      <c r="D6139" s="91" t="s">
        <v>476</v>
      </c>
      <c r="E6139" s="91" t="s">
        <v>18870</v>
      </c>
      <c r="F6139" s="91" t="s">
        <v>18871</v>
      </c>
      <c r="G6139" s="91"/>
      <c r="H6139" s="91"/>
      <c r="I6139" s="91"/>
      <c r="J6139" s="91"/>
      <c r="K6139" s="91"/>
      <c r="L6139" s="91"/>
      <c r="M6139" s="91"/>
      <c r="N6139" s="91"/>
      <c r="O6139" s="262" t="s">
        <v>18872</v>
      </c>
      <c r="P6139" s="91"/>
      <c r="Q6139" s="15" t="s">
        <v>45</v>
      </c>
    </row>
    <row r="6140" customFormat="false" ht="68.65" hidden="false" customHeight="false" outlineLevel="0" collapsed="false">
      <c r="A6140" s="262" t="s">
        <v>18873</v>
      </c>
      <c r="B6140" s="91" t="s">
        <v>3699</v>
      </c>
      <c r="C6140" s="91" t="s">
        <v>18874</v>
      </c>
      <c r="D6140" s="91" t="s">
        <v>476</v>
      </c>
      <c r="E6140" s="91" t="s">
        <v>18875</v>
      </c>
      <c r="F6140" s="91" t="s">
        <v>18876</v>
      </c>
      <c r="G6140" s="91" t="s">
        <v>18877</v>
      </c>
      <c r="H6140" s="91"/>
      <c r="I6140" s="91"/>
      <c r="J6140" s="91"/>
      <c r="K6140" s="91"/>
      <c r="L6140" s="91"/>
      <c r="M6140" s="91"/>
      <c r="N6140" s="91"/>
      <c r="O6140" s="262" t="s">
        <v>18878</v>
      </c>
      <c r="P6140" s="91"/>
      <c r="Q6140" s="15" t="s">
        <v>45</v>
      </c>
    </row>
    <row r="6141" customFormat="false" ht="79.85" hidden="false" customHeight="false" outlineLevel="0" collapsed="false">
      <c r="A6141" s="3" t="s">
        <v>17111</v>
      </c>
      <c r="B6141" s="6" t="s">
        <v>17112</v>
      </c>
      <c r="C6141" s="4" t="s">
        <v>17113</v>
      </c>
      <c r="D6141" s="6" t="s">
        <v>17114</v>
      </c>
      <c r="E6141" s="6" t="s">
        <v>17115</v>
      </c>
      <c r="F6141" s="5" t="s">
        <v>10096</v>
      </c>
      <c r="G6141" s="6" t="s">
        <v>38</v>
      </c>
      <c r="H6141" s="6" t="s">
        <v>17116</v>
      </c>
      <c r="I6141" s="6" t="s">
        <v>40</v>
      </c>
      <c r="J6141" s="6"/>
      <c r="K6141" s="6" t="s">
        <v>17648</v>
      </c>
      <c r="L6141" s="6"/>
      <c r="M6141" s="6" t="s">
        <v>41</v>
      </c>
      <c r="N6141" s="6" t="s">
        <v>42</v>
      </c>
      <c r="O6141" s="6" t="s">
        <v>17117</v>
      </c>
      <c r="P6141" s="91"/>
      <c r="Q6141" s="15" t="s">
        <v>45</v>
      </c>
    </row>
    <row r="6142" customFormat="false" ht="15" hidden="false" customHeight="false" outlineLevel="0" collapsed="false">
      <c r="A6142" s="60" t="n">
        <v>43518</v>
      </c>
      <c r="B6142" s="374" t="s">
        <v>394</v>
      </c>
      <c r="C6142" s="62"/>
      <c r="D6142" s="62"/>
      <c r="E6142" s="63"/>
      <c r="F6142" s="911" t="n">
        <f aca="false">G6142+H6142+K6142</f>
        <v>31000</v>
      </c>
      <c r="G6142" s="912" t="n">
        <f aca="false">SUM(G6143:G6164)</f>
        <v>31000</v>
      </c>
      <c r="H6142" s="913" t="n">
        <f aca="false">SUM(H6143:H6164)</f>
        <v>0</v>
      </c>
      <c r="I6142" s="912" t="n">
        <f aca="false">SUM(I6143:I6164)</f>
        <v>0</v>
      </c>
      <c r="J6142" s="912"/>
      <c r="K6142" s="912" t="n">
        <f aca="false">SUM(K6143:K6164)</f>
        <v>0</v>
      </c>
      <c r="L6142" s="912"/>
      <c r="M6142" s="281"/>
      <c r="N6142" s="281"/>
      <c r="O6142" s="594"/>
      <c r="P6142" s="91"/>
      <c r="Q6142" s="15" t="s">
        <v>45</v>
      </c>
    </row>
    <row r="6143" customFormat="false" ht="41.75" hidden="false" customHeight="false" outlineLevel="0" collapsed="false">
      <c r="A6143" s="91" t="s">
        <v>18879</v>
      </c>
      <c r="B6143" s="108" t="n">
        <v>0.381944444444444</v>
      </c>
      <c r="C6143" s="91" t="n">
        <v>89651515555</v>
      </c>
      <c r="D6143" s="91" t="s">
        <v>110</v>
      </c>
      <c r="E6143" s="91" t="s">
        <v>18880</v>
      </c>
      <c r="F6143" s="91" t="s">
        <v>18881</v>
      </c>
      <c r="G6143" s="91"/>
      <c r="H6143" s="91" t="s">
        <v>4331</v>
      </c>
      <c r="I6143" s="91"/>
      <c r="J6143" s="91"/>
      <c r="K6143" s="91"/>
      <c r="L6143" s="91"/>
      <c r="M6143" s="91"/>
      <c r="N6143" s="91"/>
      <c r="O6143" s="122" t="s">
        <v>9271</v>
      </c>
      <c r="P6143" s="91" t="n">
        <v>1</v>
      </c>
      <c r="Q6143" s="15" t="s">
        <v>45</v>
      </c>
    </row>
    <row r="6144" customFormat="false" ht="41.75" hidden="false" customHeight="false" outlineLevel="0" collapsed="false">
      <c r="A6144" s="429" t="s">
        <v>1810</v>
      </c>
      <c r="B6144" s="91" t="s">
        <v>869</v>
      </c>
      <c r="C6144" s="91" t="s">
        <v>18882</v>
      </c>
      <c r="D6144" s="91" t="s">
        <v>476</v>
      </c>
      <c r="E6144" s="91" t="s">
        <v>18883</v>
      </c>
      <c r="F6144" s="91" t="s">
        <v>18884</v>
      </c>
      <c r="G6144" s="91" t="s">
        <v>4061</v>
      </c>
      <c r="H6144" s="91"/>
      <c r="I6144" s="91"/>
      <c r="J6144" s="91"/>
      <c r="K6144" s="91"/>
      <c r="L6144" s="91"/>
      <c r="M6144" s="91"/>
      <c r="N6144" s="91"/>
      <c r="O6144" s="451" t="s">
        <v>18885</v>
      </c>
      <c r="P6144" s="91" t="n">
        <v>1</v>
      </c>
      <c r="Q6144" s="15" t="s">
        <v>45</v>
      </c>
    </row>
    <row r="6145" customFormat="false" ht="41.75" hidden="false" customHeight="false" outlineLevel="0" collapsed="false">
      <c r="A6145" s="429" t="s">
        <v>1814</v>
      </c>
      <c r="B6145" s="91"/>
      <c r="C6145" s="91" t="s">
        <v>18886</v>
      </c>
      <c r="D6145" s="91" t="s">
        <v>476</v>
      </c>
      <c r="E6145" s="91" t="s">
        <v>18887</v>
      </c>
      <c r="F6145" s="91" t="s">
        <v>18888</v>
      </c>
      <c r="G6145" s="91" t="s">
        <v>3117</v>
      </c>
      <c r="H6145" s="91"/>
      <c r="I6145" s="91"/>
      <c r="J6145" s="91"/>
      <c r="K6145" s="91"/>
      <c r="L6145" s="91"/>
      <c r="M6145" s="91"/>
      <c r="N6145" s="91"/>
      <c r="O6145" s="137" t="s">
        <v>18889</v>
      </c>
      <c r="P6145" s="91" t="n">
        <v>1</v>
      </c>
      <c r="Q6145" s="15" t="s">
        <v>45</v>
      </c>
    </row>
    <row r="6146" customFormat="false" ht="55.2" hidden="false" customHeight="false" outlineLevel="0" collapsed="false">
      <c r="A6146" s="348" t="s">
        <v>2683</v>
      </c>
      <c r="B6146" s="19" t="s">
        <v>940</v>
      </c>
      <c r="C6146" s="19" t="s">
        <v>12614</v>
      </c>
      <c r="D6146" s="19" t="s">
        <v>18890</v>
      </c>
      <c r="E6146" s="91" t="s">
        <v>18891</v>
      </c>
      <c r="F6146" s="19" t="s">
        <v>12616</v>
      </c>
      <c r="G6146" s="97"/>
      <c r="H6146" s="19" t="s">
        <v>2808</v>
      </c>
      <c r="I6146" s="97"/>
      <c r="J6146" s="97"/>
      <c r="K6146" s="97"/>
      <c r="L6146" s="97"/>
      <c r="M6146" s="19" t="s">
        <v>12617</v>
      </c>
      <c r="N6146" s="91"/>
      <c r="O6146" s="207" t="s">
        <v>18771</v>
      </c>
      <c r="P6146" s="91" t="n">
        <v>1</v>
      </c>
      <c r="Q6146" s="15" t="s">
        <v>45</v>
      </c>
    </row>
    <row r="6147" customFormat="false" ht="28.35" hidden="false" customHeight="false" outlineLevel="0" collapsed="false">
      <c r="A6147" s="262" t="s">
        <v>18892</v>
      </c>
      <c r="B6147" s="242" t="n">
        <v>43780</v>
      </c>
      <c r="C6147" s="91" t="s">
        <v>18893</v>
      </c>
      <c r="D6147" s="91" t="s">
        <v>476</v>
      </c>
      <c r="E6147" s="91" t="s">
        <v>18894</v>
      </c>
      <c r="F6147" s="91" t="s">
        <v>18895</v>
      </c>
      <c r="G6147" s="91" t="n">
        <v>4700</v>
      </c>
      <c r="H6147" s="91"/>
      <c r="I6147" s="91"/>
      <c r="J6147" s="91"/>
      <c r="K6147" s="91"/>
      <c r="L6147" s="91"/>
      <c r="M6147" s="19" t="s">
        <v>18896</v>
      </c>
      <c r="N6147" s="99" t="n">
        <v>43519</v>
      </c>
      <c r="O6147" s="207" t="s">
        <v>1266</v>
      </c>
      <c r="P6147" s="91" t="n">
        <v>1</v>
      </c>
      <c r="Q6147" s="15" t="s">
        <v>45</v>
      </c>
    </row>
    <row r="6148" customFormat="false" ht="26.85" hidden="false" customHeight="false" outlineLevel="0" collapsed="false">
      <c r="A6148" s="348" t="s">
        <v>2877</v>
      </c>
      <c r="B6148" s="108" t="n">
        <v>0.468055555555556</v>
      </c>
      <c r="C6148" s="553" t="s">
        <v>18897</v>
      </c>
      <c r="D6148" s="91" t="s">
        <v>110</v>
      </c>
      <c r="E6148" s="91"/>
      <c r="F6148" s="91"/>
      <c r="G6148" s="91"/>
      <c r="H6148" s="91"/>
      <c r="I6148" s="91"/>
      <c r="J6148" s="91"/>
      <c r="K6148" s="91"/>
      <c r="L6148" s="91"/>
      <c r="M6148" s="91"/>
      <c r="N6148" s="91"/>
      <c r="O6148" s="95" t="s">
        <v>18898</v>
      </c>
      <c r="P6148" s="91" t="n">
        <v>1</v>
      </c>
      <c r="Q6148" s="15" t="s">
        <v>45</v>
      </c>
    </row>
    <row r="6149" customFormat="false" ht="23.1" hidden="false" customHeight="false" outlineLevel="0" collapsed="false">
      <c r="A6149" s="348" t="s">
        <v>2953</v>
      </c>
      <c r="B6149" s="91" t="s">
        <v>1252</v>
      </c>
      <c r="C6149" s="91" t="s">
        <v>18899</v>
      </c>
      <c r="D6149" s="91" t="s">
        <v>8766</v>
      </c>
      <c r="E6149" s="91" t="s">
        <v>18900</v>
      </c>
      <c r="F6149" s="91" t="s">
        <v>18901</v>
      </c>
      <c r="G6149" s="91" t="n">
        <v>4800</v>
      </c>
      <c r="H6149" s="91"/>
      <c r="I6149" s="91"/>
      <c r="J6149" s="91"/>
      <c r="K6149" s="91"/>
      <c r="L6149" s="91"/>
      <c r="M6149" s="19" t="s">
        <v>18902</v>
      </c>
      <c r="N6149" s="99" t="n">
        <v>43520</v>
      </c>
      <c r="O6149" s="207" t="s">
        <v>1266</v>
      </c>
      <c r="P6149" s="91" t="n">
        <v>1</v>
      </c>
      <c r="Q6149" s="15" t="s">
        <v>45</v>
      </c>
    </row>
    <row r="6150" customFormat="false" ht="15" hidden="false" customHeight="false" outlineLevel="0" collapsed="false">
      <c r="A6150" s="985" t="s">
        <v>18903</v>
      </c>
      <c r="B6150" s="108" t="n">
        <v>0.515972222222222</v>
      </c>
      <c r="C6150" s="91" t="s">
        <v>18904</v>
      </c>
      <c r="D6150" s="91" t="s">
        <v>6490</v>
      </c>
      <c r="E6150" s="91" t="s">
        <v>18905</v>
      </c>
      <c r="F6150" s="91" t="s">
        <v>18906</v>
      </c>
      <c r="H6150" s="91" t="s">
        <v>501</v>
      </c>
      <c r="I6150" s="91"/>
      <c r="J6150" s="91"/>
      <c r="K6150" s="91"/>
      <c r="L6150" s="91"/>
      <c r="M6150" s="91"/>
      <c r="N6150" s="91"/>
      <c r="O6150" s="137" t="s">
        <v>18907</v>
      </c>
      <c r="P6150" s="91" t="n">
        <v>1</v>
      </c>
      <c r="Q6150" s="15" t="s">
        <v>45</v>
      </c>
    </row>
    <row r="6151" customFormat="false" ht="14.9" hidden="false" customHeight="false" outlineLevel="0" collapsed="false">
      <c r="A6151" s="348" t="s">
        <v>2825</v>
      </c>
      <c r="B6151" s="108" t="n">
        <v>0.515972222222222</v>
      </c>
      <c r="C6151" s="451" t="s">
        <v>18908</v>
      </c>
      <c r="D6151" s="91" t="s">
        <v>110</v>
      </c>
      <c r="E6151" s="91"/>
      <c r="F6151" s="91"/>
      <c r="G6151" s="91"/>
      <c r="H6151" s="91"/>
      <c r="I6151" s="91"/>
      <c r="J6151" s="91"/>
      <c r="K6151" s="91"/>
      <c r="L6151" s="91"/>
      <c r="M6151" s="91"/>
      <c r="N6151" s="91"/>
      <c r="O6151" s="95" t="s">
        <v>18898</v>
      </c>
      <c r="P6151" s="91" t="n">
        <v>1</v>
      </c>
      <c r="Q6151" s="15" t="s">
        <v>45</v>
      </c>
    </row>
    <row r="6152" customFormat="false" ht="41.75" hidden="false" customHeight="false" outlineLevel="0" collapsed="false">
      <c r="A6152" s="348" t="s">
        <v>2707</v>
      </c>
      <c r="B6152" s="108" t="n">
        <v>0.520833333333333</v>
      </c>
      <c r="C6152" s="91" t="s">
        <v>18909</v>
      </c>
      <c r="D6152" s="91" t="s">
        <v>110</v>
      </c>
      <c r="E6152" s="91" t="s">
        <v>18910</v>
      </c>
      <c r="F6152" s="91" t="s">
        <v>18911</v>
      </c>
      <c r="G6152" s="91" t="s">
        <v>18912</v>
      </c>
      <c r="H6152" s="91"/>
      <c r="I6152" s="91"/>
      <c r="J6152" s="91"/>
      <c r="K6152" s="91"/>
      <c r="L6152" s="91"/>
      <c r="M6152" s="91"/>
      <c r="N6152" s="91"/>
      <c r="O6152" s="137" t="s">
        <v>18913</v>
      </c>
      <c r="P6152" s="91" t="n">
        <v>1</v>
      </c>
      <c r="Q6152" s="15" t="s">
        <v>45</v>
      </c>
    </row>
    <row r="6153" customFormat="false" ht="41.75" hidden="false" customHeight="false" outlineLevel="0" collapsed="false">
      <c r="A6153" s="348" t="s">
        <v>2712</v>
      </c>
      <c r="B6153" s="91" t="s">
        <v>11821</v>
      </c>
      <c r="C6153" s="91" t="s">
        <v>18914</v>
      </c>
      <c r="D6153" s="91" t="s">
        <v>8766</v>
      </c>
      <c r="E6153" s="91" t="s">
        <v>18915</v>
      </c>
      <c r="F6153" s="91" t="s">
        <v>2910</v>
      </c>
      <c r="G6153" s="91" t="s">
        <v>506</v>
      </c>
      <c r="H6153" s="91"/>
      <c r="I6153" s="91"/>
      <c r="J6153" s="91"/>
      <c r="K6153" s="91"/>
      <c r="L6153" s="91"/>
      <c r="M6153" s="91"/>
      <c r="N6153" s="91"/>
      <c r="O6153" s="137" t="s">
        <v>18916</v>
      </c>
      <c r="P6153" s="91" t="n">
        <v>1</v>
      </c>
      <c r="Q6153" s="15" t="s">
        <v>45</v>
      </c>
    </row>
    <row r="6154" customFormat="false" ht="41.75" hidden="false" customHeight="false" outlineLevel="0" collapsed="false">
      <c r="A6154" s="985" t="s">
        <v>18917</v>
      </c>
      <c r="B6154" s="108" t="n">
        <v>0.548611111111111</v>
      </c>
      <c r="C6154" s="91" t="s">
        <v>18918</v>
      </c>
      <c r="D6154" s="91" t="s">
        <v>110</v>
      </c>
      <c r="E6154" s="91" t="s">
        <v>18919</v>
      </c>
      <c r="F6154" s="91" t="s">
        <v>18920</v>
      </c>
      <c r="G6154" s="91" t="s">
        <v>18921</v>
      </c>
      <c r="H6154" s="91"/>
      <c r="I6154" s="91"/>
      <c r="J6154" s="91"/>
      <c r="K6154" s="91"/>
      <c r="L6154" s="91"/>
      <c r="M6154" s="91"/>
      <c r="N6154" s="91"/>
      <c r="O6154" s="137" t="s">
        <v>18922</v>
      </c>
      <c r="P6154" s="91" t="n">
        <v>1</v>
      </c>
      <c r="Q6154" s="15" t="s">
        <v>45</v>
      </c>
    </row>
    <row r="6155" customFormat="false" ht="44.75" hidden="false" customHeight="false" outlineLevel="0" collapsed="false">
      <c r="A6155" s="348" t="s">
        <v>2903</v>
      </c>
      <c r="B6155" s="108" t="n">
        <v>0.563194444444444</v>
      </c>
      <c r="C6155" s="248" t="s">
        <v>18923</v>
      </c>
      <c r="D6155" s="91" t="s">
        <v>110</v>
      </c>
      <c r="E6155" s="91" t="s">
        <v>18924</v>
      </c>
      <c r="F6155" s="91" t="s">
        <v>48</v>
      </c>
      <c r="G6155" s="91" t="s">
        <v>3515</v>
      </c>
      <c r="H6155" s="91"/>
      <c r="I6155" s="91"/>
      <c r="J6155" s="91"/>
      <c r="K6155" s="91"/>
      <c r="L6155" s="91"/>
      <c r="M6155" s="91"/>
      <c r="N6155" s="91"/>
      <c r="O6155" s="619" t="s">
        <v>18925</v>
      </c>
      <c r="P6155" s="91" t="n">
        <v>1</v>
      </c>
      <c r="Q6155" s="15" t="s">
        <v>45</v>
      </c>
    </row>
    <row r="6156" customFormat="false" ht="55.2" hidden="false" customHeight="false" outlineLevel="0" collapsed="false">
      <c r="A6156" s="348" t="s">
        <v>2768</v>
      </c>
      <c r="B6156" s="108" t="n">
        <v>0.572916666666667</v>
      </c>
      <c r="C6156" s="91" t="n">
        <v>89035595202</v>
      </c>
      <c r="D6156" s="91" t="s">
        <v>8766</v>
      </c>
      <c r="E6156" s="91"/>
      <c r="F6156" s="91"/>
      <c r="G6156" s="91"/>
      <c r="H6156" s="91"/>
      <c r="I6156" s="91"/>
      <c r="J6156" s="91"/>
      <c r="K6156" s="91"/>
      <c r="L6156" s="91"/>
      <c r="M6156" s="91"/>
      <c r="N6156" s="91"/>
      <c r="O6156" s="451" t="s">
        <v>18926</v>
      </c>
      <c r="P6156" s="91" t="n">
        <v>1</v>
      </c>
      <c r="Q6156" s="15" t="s">
        <v>45</v>
      </c>
    </row>
    <row r="6157" customFormat="false" ht="58.2" hidden="false" customHeight="false" outlineLevel="0" collapsed="false">
      <c r="A6157" s="348" t="s">
        <v>2912</v>
      </c>
      <c r="B6157" s="91" t="s">
        <v>708</v>
      </c>
      <c r="C6157" s="137" t="s">
        <v>18927</v>
      </c>
      <c r="D6157" s="91" t="s">
        <v>110</v>
      </c>
      <c r="E6157" s="91" t="s">
        <v>18928</v>
      </c>
      <c r="F6157" s="91" t="s">
        <v>18929</v>
      </c>
      <c r="G6157" s="91" t="s">
        <v>569</v>
      </c>
      <c r="H6157" s="91"/>
      <c r="I6157" s="91"/>
      <c r="J6157" s="91"/>
      <c r="K6157" s="91"/>
      <c r="L6157" s="91"/>
      <c r="M6157" s="91"/>
      <c r="N6157" s="91"/>
      <c r="O6157" s="266" t="s">
        <v>8602</v>
      </c>
      <c r="P6157" s="91" t="n">
        <v>1</v>
      </c>
      <c r="Q6157" s="15" t="s">
        <v>45</v>
      </c>
    </row>
    <row r="6158" customFormat="false" ht="58.2" hidden="false" customHeight="false" outlineLevel="0" collapsed="false">
      <c r="A6158" s="262" t="s">
        <v>2285</v>
      </c>
      <c r="B6158" s="986" t="n">
        <v>0.585416666666667</v>
      </c>
      <c r="C6158" s="137" t="s">
        <v>18927</v>
      </c>
      <c r="D6158" s="137" t="s">
        <v>110</v>
      </c>
      <c r="E6158" s="137" t="s">
        <v>18930</v>
      </c>
      <c r="F6158" s="137"/>
      <c r="G6158" s="137"/>
      <c r="H6158" s="137"/>
      <c r="I6158" s="137"/>
      <c r="J6158" s="137"/>
      <c r="K6158" s="137"/>
      <c r="L6158" s="137"/>
      <c r="M6158" s="137"/>
      <c r="N6158" s="137"/>
      <c r="O6158" s="968" t="s">
        <v>8602</v>
      </c>
      <c r="P6158" s="137" t="n">
        <v>1</v>
      </c>
      <c r="Q6158" s="15" t="s">
        <v>45</v>
      </c>
    </row>
    <row r="6159" customFormat="false" ht="29.85" hidden="false" customHeight="false" outlineLevel="0" collapsed="false">
      <c r="A6159" s="348" t="s">
        <v>2922</v>
      </c>
      <c r="B6159" s="108" t="n">
        <v>0.596527777777778</v>
      </c>
      <c r="C6159" s="657" t="s">
        <v>18931</v>
      </c>
      <c r="D6159" s="91" t="s">
        <v>110</v>
      </c>
      <c r="E6159" s="203" t="s">
        <v>18932</v>
      </c>
      <c r="F6159" s="91"/>
      <c r="G6159" s="91"/>
      <c r="H6159" s="91"/>
      <c r="I6159" s="91"/>
      <c r="J6159" s="91"/>
      <c r="K6159" s="91"/>
      <c r="L6159" s="91"/>
      <c r="M6159" s="91"/>
      <c r="N6159" s="91"/>
      <c r="O6159" s="976" t="s">
        <v>18933</v>
      </c>
      <c r="P6159" s="91" t="n">
        <v>1</v>
      </c>
      <c r="Q6159" s="15" t="s">
        <v>45</v>
      </c>
    </row>
    <row r="6160" customFormat="false" ht="29.85" hidden="false" customHeight="false" outlineLevel="0" collapsed="false">
      <c r="A6160" s="348" t="s">
        <v>2927</v>
      </c>
      <c r="B6160" s="108" t="n">
        <v>0.600694444444444</v>
      </c>
      <c r="C6160" s="91" t="s">
        <v>18934</v>
      </c>
      <c r="D6160" s="91" t="s">
        <v>110</v>
      </c>
      <c r="E6160" s="91" t="s">
        <v>18935</v>
      </c>
      <c r="F6160" s="91" t="s">
        <v>18936</v>
      </c>
      <c r="G6160" s="91" t="n">
        <v>15500</v>
      </c>
      <c r="H6160" s="91"/>
      <c r="I6160" s="91"/>
      <c r="J6160" s="91"/>
      <c r="K6160" s="91"/>
      <c r="L6160" s="91"/>
      <c r="M6160" s="91"/>
      <c r="N6160" s="91"/>
      <c r="O6160" s="987" t="s">
        <v>18937</v>
      </c>
      <c r="P6160" s="91" t="n">
        <v>1</v>
      </c>
      <c r="Q6160" s="15" t="s">
        <v>45</v>
      </c>
    </row>
    <row r="6161" customFormat="false" ht="28.35" hidden="false" customHeight="false" outlineLevel="0" collapsed="false">
      <c r="A6161" s="348" t="s">
        <v>2997</v>
      </c>
      <c r="B6161" s="108" t="n">
        <v>0.609027777777778</v>
      </c>
      <c r="C6161" s="91" t="s">
        <v>18938</v>
      </c>
      <c r="D6161" s="91" t="s">
        <v>110</v>
      </c>
      <c r="E6161" s="91" t="s">
        <v>18939</v>
      </c>
      <c r="F6161" s="91"/>
      <c r="G6161" s="91"/>
      <c r="H6161" s="91"/>
      <c r="I6161" s="91"/>
      <c r="J6161" s="91"/>
      <c r="K6161" s="91"/>
      <c r="L6161" s="91"/>
      <c r="M6161" s="91"/>
      <c r="N6161" s="91"/>
      <c r="O6161" s="137" t="s">
        <v>18940</v>
      </c>
      <c r="P6161" s="91" t="n">
        <v>1</v>
      </c>
      <c r="Q6161" s="15" t="s">
        <v>45</v>
      </c>
    </row>
    <row r="6162" customFormat="false" ht="14.9" hidden="false" customHeight="false" outlineLevel="0" collapsed="false">
      <c r="A6162" s="348" t="s">
        <v>3003</v>
      </c>
      <c r="B6162" s="91"/>
      <c r="C6162" s="91" t="s">
        <v>18941</v>
      </c>
      <c r="D6162" s="91" t="s">
        <v>476</v>
      </c>
      <c r="E6162" s="91" t="s">
        <v>18942</v>
      </c>
      <c r="F6162" s="91" t="s">
        <v>18943</v>
      </c>
      <c r="G6162" s="91" t="s">
        <v>933</v>
      </c>
      <c r="H6162" s="91"/>
      <c r="I6162" s="91"/>
      <c r="J6162" s="91"/>
      <c r="K6162" s="91"/>
      <c r="L6162" s="91"/>
      <c r="M6162" s="91"/>
      <c r="N6162" s="91"/>
      <c r="O6162" s="451" t="s">
        <v>679</v>
      </c>
      <c r="P6162" s="91"/>
      <c r="Q6162" s="15" t="s">
        <v>45</v>
      </c>
    </row>
    <row r="6163" customFormat="false" ht="28.35" hidden="false" customHeight="false" outlineLevel="0" collapsed="false">
      <c r="A6163" s="348" t="s">
        <v>3154</v>
      </c>
      <c r="B6163" s="91"/>
      <c r="C6163" s="451" t="s">
        <v>18944</v>
      </c>
      <c r="D6163" s="91"/>
      <c r="E6163" s="91"/>
      <c r="F6163" s="91"/>
      <c r="G6163" s="91"/>
      <c r="H6163" s="91"/>
      <c r="I6163" s="91"/>
      <c r="J6163" s="91"/>
      <c r="K6163" s="91"/>
      <c r="L6163" s="91"/>
      <c r="M6163" s="91"/>
      <c r="N6163" s="91"/>
      <c r="O6163" s="137" t="s">
        <v>4201</v>
      </c>
      <c r="P6163" s="91"/>
      <c r="Q6163" s="15" t="s">
        <v>45</v>
      </c>
    </row>
    <row r="6164" customFormat="false" ht="29.15" hidden="false" customHeight="false" outlineLevel="0" collapsed="false">
      <c r="A6164" s="348" t="s">
        <v>3158</v>
      </c>
      <c r="B6164" s="91"/>
      <c r="C6164" s="91" t="s">
        <v>18945</v>
      </c>
      <c r="D6164" s="91" t="s">
        <v>476</v>
      </c>
      <c r="E6164" s="91" t="s">
        <v>18946</v>
      </c>
      <c r="F6164" s="91" t="s">
        <v>18947</v>
      </c>
      <c r="G6164" s="91" t="n">
        <v>6000</v>
      </c>
      <c r="H6164" s="91"/>
      <c r="I6164" s="91"/>
      <c r="J6164" s="91"/>
      <c r="K6164" s="91"/>
      <c r="L6164" s="91"/>
      <c r="M6164" s="19" t="s">
        <v>18948</v>
      </c>
      <c r="N6164" s="99" t="n">
        <v>43519</v>
      </c>
      <c r="O6164" s="988" t="s">
        <v>15</v>
      </c>
      <c r="P6164" s="91"/>
      <c r="Q6164" s="15" t="s">
        <v>45</v>
      </c>
    </row>
    <row r="6165" customFormat="false" ht="79.85" hidden="false" customHeight="false" outlineLevel="0" collapsed="false">
      <c r="A6165" s="3" t="s">
        <v>17111</v>
      </c>
      <c r="B6165" s="6" t="s">
        <v>17112</v>
      </c>
      <c r="C6165" s="4" t="s">
        <v>17113</v>
      </c>
      <c r="D6165" s="6" t="s">
        <v>17114</v>
      </c>
      <c r="E6165" s="6" t="s">
        <v>17115</v>
      </c>
      <c r="F6165" s="5" t="s">
        <v>10096</v>
      </c>
      <c r="G6165" s="6" t="s">
        <v>38</v>
      </c>
      <c r="H6165" s="6" t="s">
        <v>17116</v>
      </c>
      <c r="I6165" s="6" t="s">
        <v>40</v>
      </c>
      <c r="J6165" s="6"/>
      <c r="K6165" s="6" t="s">
        <v>17648</v>
      </c>
      <c r="L6165" s="6"/>
      <c r="M6165" s="6" t="s">
        <v>41</v>
      </c>
      <c r="N6165" s="6" t="s">
        <v>42</v>
      </c>
      <c r="O6165" s="6" t="s">
        <v>17117</v>
      </c>
      <c r="P6165" s="91"/>
      <c r="Q6165" s="15" t="s">
        <v>45</v>
      </c>
    </row>
    <row r="6166" customFormat="false" ht="15" hidden="false" customHeight="false" outlineLevel="0" collapsed="false">
      <c r="A6166" s="60" t="n">
        <v>43519</v>
      </c>
      <c r="B6166" s="374" t="s">
        <v>403</v>
      </c>
      <c r="C6166" s="62"/>
      <c r="D6166" s="62"/>
      <c r="E6166" s="63"/>
      <c r="F6166" s="911" t="n">
        <f aca="false">G6166+H6166+K6166</f>
        <v>0</v>
      </c>
      <c r="G6166" s="912" t="n">
        <f aca="false">SUM(G6167)</f>
        <v>0</v>
      </c>
      <c r="H6166" s="913" t="n">
        <f aca="false">SUM(H6167)</f>
        <v>0</v>
      </c>
      <c r="I6166" s="912" t="n">
        <f aca="false">SUM(I6167)</f>
        <v>0</v>
      </c>
      <c r="J6166" s="912"/>
      <c r="K6166" s="912" t="n">
        <f aca="false">SUM(K6167:K6168)</f>
        <v>0</v>
      </c>
      <c r="L6166" s="912"/>
      <c r="M6166" s="281"/>
      <c r="N6166" s="281"/>
      <c r="O6166" s="594"/>
      <c r="P6166" s="91"/>
      <c r="Q6166" s="15" t="s">
        <v>45</v>
      </c>
    </row>
    <row r="6167" customFormat="false" ht="14.9" hidden="false" customHeight="false" outlineLevel="0" collapsed="false">
      <c r="A6167" s="868" t="s">
        <v>14290</v>
      </c>
      <c r="B6167" s="100" t="s">
        <v>6367</v>
      </c>
      <c r="C6167" s="100" t="s">
        <v>18949</v>
      </c>
      <c r="D6167" s="100" t="s">
        <v>8766</v>
      </c>
      <c r="E6167" s="100" t="s">
        <v>18950</v>
      </c>
      <c r="F6167" s="100" t="s">
        <v>18951</v>
      </c>
      <c r="G6167" s="100" t="s">
        <v>16003</v>
      </c>
      <c r="H6167" s="100"/>
      <c r="I6167" s="100"/>
      <c r="J6167" s="100"/>
      <c r="K6167" s="100"/>
      <c r="L6167" s="100"/>
      <c r="M6167" s="100"/>
      <c r="N6167" s="100"/>
      <c r="O6167" s="355" t="s">
        <v>8602</v>
      </c>
      <c r="P6167" s="91"/>
      <c r="Q6167" s="15" t="s">
        <v>45</v>
      </c>
    </row>
    <row r="6168" customFormat="false" ht="79.85" hidden="false" customHeight="false" outlineLevel="0" collapsed="false">
      <c r="A6168" s="3" t="s">
        <v>17111</v>
      </c>
      <c r="B6168" s="103" t="s">
        <v>17112</v>
      </c>
      <c r="C6168" s="3" t="s">
        <v>17113</v>
      </c>
      <c r="D6168" s="103" t="s">
        <v>17114</v>
      </c>
      <c r="E6168" s="103" t="s">
        <v>17115</v>
      </c>
      <c r="F6168" s="102" t="s">
        <v>10096</v>
      </c>
      <c r="G6168" s="103" t="s">
        <v>38</v>
      </c>
      <c r="H6168" s="103" t="s">
        <v>17116</v>
      </c>
      <c r="I6168" s="103" t="s">
        <v>40</v>
      </c>
      <c r="J6168" s="103"/>
      <c r="K6168" s="103" t="s">
        <v>17648</v>
      </c>
      <c r="L6168" s="103"/>
      <c r="M6168" s="103" t="s">
        <v>41</v>
      </c>
      <c r="N6168" s="103" t="s">
        <v>42</v>
      </c>
      <c r="O6168" s="103" t="s">
        <v>17117</v>
      </c>
      <c r="P6168" s="91"/>
      <c r="Q6168" s="15" t="s">
        <v>45</v>
      </c>
    </row>
    <row r="6169" customFormat="false" ht="15" hidden="false" customHeight="false" outlineLevel="0" collapsed="false">
      <c r="A6169" s="105" t="n">
        <v>43521</v>
      </c>
      <c r="B6169" s="465" t="s">
        <v>422</v>
      </c>
      <c r="C6169" s="9"/>
      <c r="D6169" s="9"/>
      <c r="E6169" s="10"/>
      <c r="F6169" s="821" t="n">
        <f aca="false">G6169+H6169+K6169</f>
        <v>177900</v>
      </c>
      <c r="G6169" s="822" t="n">
        <f aca="false">SUM(G6170:G6195)</f>
        <v>40700</v>
      </c>
      <c r="H6169" s="989" t="n">
        <f aca="false">SUM(H6170:H6195)</f>
        <v>137200</v>
      </c>
      <c r="I6169" s="822" t="n">
        <f aca="false">SUM(I6170:I6195)</f>
        <v>0</v>
      </c>
      <c r="J6169" s="822"/>
      <c r="K6169" s="822" t="n">
        <f aca="false">SUM(K6170:K6195)</f>
        <v>0</v>
      </c>
      <c r="L6169" s="822"/>
      <c r="M6169" s="466"/>
      <c r="N6169" s="466"/>
      <c r="O6169" s="18"/>
      <c r="P6169" s="91"/>
      <c r="Q6169" s="15" t="s">
        <v>45</v>
      </c>
    </row>
    <row r="6170" customFormat="false" ht="23.1" hidden="false" customHeight="false" outlineLevel="0" collapsed="false">
      <c r="A6170" s="348" t="s">
        <v>2931</v>
      </c>
      <c r="B6170" s="110" t="n">
        <v>0.395833333333333</v>
      </c>
      <c r="C6170" s="32" t="s">
        <v>18952</v>
      </c>
      <c r="D6170" s="19" t="s">
        <v>110</v>
      </c>
      <c r="E6170" s="19" t="s">
        <v>129</v>
      </c>
      <c r="F6170" s="19" t="s">
        <v>18953</v>
      </c>
      <c r="G6170" s="19" t="n">
        <v>1400</v>
      </c>
      <c r="H6170" s="97"/>
      <c r="I6170" s="97"/>
      <c r="J6170" s="97"/>
      <c r="K6170" s="97"/>
      <c r="M6170" s="24" t="s">
        <v>18954</v>
      </c>
      <c r="N6170" s="20" t="n">
        <v>43522</v>
      </c>
      <c r="O6170" s="207" t="s">
        <v>1266</v>
      </c>
      <c r="P6170" s="19" t="n">
        <v>1</v>
      </c>
      <c r="Q6170" s="15" t="s">
        <v>45</v>
      </c>
    </row>
    <row r="6171" customFormat="false" ht="23.1" hidden="false" customHeight="false" outlineLevel="0" collapsed="false">
      <c r="A6171" s="348" t="s">
        <v>2861</v>
      </c>
      <c r="B6171" s="19" t="s">
        <v>1095</v>
      </c>
      <c r="C6171" s="19" t="s">
        <v>18955</v>
      </c>
      <c r="D6171" s="91" t="s">
        <v>476</v>
      </c>
      <c r="E6171" s="19" t="s">
        <v>18956</v>
      </c>
      <c r="F6171" s="19" t="s">
        <v>18957</v>
      </c>
      <c r="G6171" s="19" t="n">
        <v>4700</v>
      </c>
      <c r="H6171" s="97"/>
      <c r="I6171" s="97"/>
      <c r="J6171" s="97"/>
      <c r="K6171" s="97"/>
      <c r="L6171" s="97"/>
      <c r="M6171" s="19" t="s">
        <v>18958</v>
      </c>
      <c r="N6171" s="20" t="n">
        <v>43522</v>
      </c>
      <c r="O6171" s="207" t="s">
        <v>1266</v>
      </c>
      <c r="P6171" s="19" t="n">
        <v>1</v>
      </c>
      <c r="Q6171" s="15" t="s">
        <v>45</v>
      </c>
    </row>
    <row r="6172" customFormat="false" ht="23.1" hidden="false" customHeight="false" outlineLevel="0" collapsed="false">
      <c r="A6172" s="19" t="s">
        <v>18959</v>
      </c>
      <c r="B6172" s="110" t="n">
        <v>0.454861111111111</v>
      </c>
      <c r="C6172" s="19" t="s">
        <v>18960</v>
      </c>
      <c r="D6172" s="19" t="s">
        <v>110</v>
      </c>
      <c r="E6172" s="19" t="s">
        <v>129</v>
      </c>
      <c r="F6172" s="19" t="s">
        <v>5255</v>
      </c>
      <c r="G6172" s="19" t="n">
        <v>2500</v>
      </c>
      <c r="H6172" s="97"/>
      <c r="I6172" s="97"/>
      <c r="J6172" s="97"/>
      <c r="K6172" s="97"/>
      <c r="M6172" s="24" t="s">
        <v>18961</v>
      </c>
      <c r="N6172" s="20" t="n">
        <v>43525</v>
      </c>
      <c r="O6172" s="207" t="s">
        <v>1266</v>
      </c>
      <c r="P6172" s="19" t="n">
        <v>1</v>
      </c>
      <c r="Q6172" s="15" t="s">
        <v>45</v>
      </c>
    </row>
    <row r="6173" customFormat="false" ht="55.2" hidden="false" customHeight="false" outlineLevel="0" collapsed="false">
      <c r="A6173" s="91" t="s">
        <v>18962</v>
      </c>
      <c r="B6173" s="91" t="s">
        <v>18962</v>
      </c>
      <c r="C6173" s="91" t="s">
        <v>18962</v>
      </c>
      <c r="D6173" s="91" t="s">
        <v>476</v>
      </c>
      <c r="E6173" s="91" t="s">
        <v>18962</v>
      </c>
      <c r="F6173" s="91"/>
      <c r="G6173" s="91" t="n">
        <v>6500</v>
      </c>
      <c r="H6173" s="91"/>
      <c r="I6173" s="91"/>
      <c r="J6173" s="91"/>
      <c r="K6173" s="91"/>
      <c r="L6173" s="91"/>
      <c r="M6173" s="91"/>
      <c r="N6173" s="20" t="n">
        <v>43522</v>
      </c>
      <c r="O6173" s="207" t="s">
        <v>1266</v>
      </c>
      <c r="P6173" s="91" t="n">
        <v>1</v>
      </c>
      <c r="Q6173" s="15" t="s">
        <v>45</v>
      </c>
    </row>
    <row r="6174" customFormat="false" ht="28.35" hidden="false" customHeight="false" outlineLevel="0" collapsed="false">
      <c r="A6174" s="91" t="s">
        <v>18963</v>
      </c>
      <c r="B6174" s="91" t="s">
        <v>18963</v>
      </c>
      <c r="C6174" s="91" t="s">
        <v>18963</v>
      </c>
      <c r="D6174" s="91" t="s">
        <v>476</v>
      </c>
      <c r="E6174" s="91" t="s">
        <v>18964</v>
      </c>
      <c r="F6174" s="91"/>
      <c r="G6174" s="91" t="n">
        <v>2000</v>
      </c>
      <c r="H6174" s="91"/>
      <c r="I6174" s="91"/>
      <c r="J6174" s="91"/>
      <c r="K6174" s="91"/>
      <c r="L6174" s="100"/>
      <c r="M6174" s="24" t="s">
        <v>18965</v>
      </c>
      <c r="N6174" s="20" t="n">
        <v>43521</v>
      </c>
      <c r="O6174" s="282" t="s">
        <v>18963</v>
      </c>
      <c r="P6174" s="91" t="n">
        <v>1</v>
      </c>
      <c r="Q6174" s="15" t="s">
        <v>45</v>
      </c>
    </row>
    <row r="6175" customFormat="false" ht="28.35" hidden="false" customHeight="false" outlineLevel="0" collapsed="false">
      <c r="A6175" s="348" t="s">
        <v>2683</v>
      </c>
      <c r="B6175" s="91" t="s">
        <v>1988</v>
      </c>
      <c r="C6175" s="451" t="s">
        <v>18966</v>
      </c>
      <c r="D6175" s="91" t="s">
        <v>8766</v>
      </c>
      <c r="E6175" s="91"/>
      <c r="F6175" s="91"/>
      <c r="G6175" s="91"/>
      <c r="H6175" s="91"/>
      <c r="I6175" s="91"/>
      <c r="J6175" s="91"/>
      <c r="K6175" s="91"/>
      <c r="L6175" s="91"/>
      <c r="M6175" s="91"/>
      <c r="N6175" s="91"/>
      <c r="O6175" s="137" t="s">
        <v>18967</v>
      </c>
      <c r="P6175" s="91" t="n">
        <v>1</v>
      </c>
      <c r="Q6175" s="15" t="s">
        <v>45</v>
      </c>
    </row>
    <row r="6176" customFormat="false" ht="41.75" hidden="false" customHeight="false" outlineLevel="0" collapsed="false">
      <c r="A6176" s="348" t="s">
        <v>2870</v>
      </c>
      <c r="B6176" s="99" t="n">
        <v>43536</v>
      </c>
      <c r="C6176" s="91" t="s">
        <v>18968</v>
      </c>
      <c r="D6176" s="91" t="s">
        <v>8766</v>
      </c>
      <c r="E6176" s="91" t="s">
        <v>18969</v>
      </c>
      <c r="F6176" s="91" t="s">
        <v>18970</v>
      </c>
      <c r="G6176" s="91" t="s">
        <v>1011</v>
      </c>
      <c r="H6176" s="91"/>
      <c r="I6176" s="91"/>
      <c r="J6176" s="91"/>
      <c r="K6176" s="91"/>
      <c r="L6176" s="91"/>
      <c r="M6176" s="91"/>
      <c r="N6176" s="91"/>
      <c r="O6176" s="137" t="s">
        <v>4921</v>
      </c>
      <c r="P6176" s="91" t="n">
        <v>1</v>
      </c>
      <c r="Q6176" s="15" t="s">
        <v>45</v>
      </c>
    </row>
    <row r="6177" customFormat="false" ht="23.1" hidden="false" customHeight="false" outlineLevel="0" collapsed="false">
      <c r="A6177" s="348" t="s">
        <v>2877</v>
      </c>
      <c r="B6177" s="91" t="s">
        <v>439</v>
      </c>
      <c r="C6177" s="91" t="s">
        <v>18971</v>
      </c>
      <c r="D6177" s="91" t="s">
        <v>8766</v>
      </c>
      <c r="E6177" s="91" t="s">
        <v>18972</v>
      </c>
      <c r="F6177" s="91" t="s">
        <v>18973</v>
      </c>
      <c r="G6177" s="91" t="n">
        <v>3000</v>
      </c>
      <c r="H6177" s="91"/>
      <c r="I6177" s="91"/>
      <c r="J6177" s="91"/>
      <c r="K6177" s="91"/>
      <c r="L6177" s="91"/>
      <c r="M6177" s="19" t="s">
        <v>18974</v>
      </c>
      <c r="N6177" s="99" t="n">
        <v>43523</v>
      </c>
      <c r="O6177" s="207" t="s">
        <v>1266</v>
      </c>
      <c r="P6177" s="91" t="n">
        <v>1</v>
      </c>
      <c r="Q6177" s="15" t="s">
        <v>45</v>
      </c>
    </row>
    <row r="6178" customFormat="false" ht="28.35" hidden="false" customHeight="false" outlineLevel="0" collapsed="false">
      <c r="A6178" s="348" t="s">
        <v>2953</v>
      </c>
      <c r="B6178" s="91" t="s">
        <v>10022</v>
      </c>
      <c r="C6178" s="91" t="s">
        <v>18975</v>
      </c>
      <c r="D6178" s="91" t="s">
        <v>8766</v>
      </c>
      <c r="E6178" s="91" t="s">
        <v>18976</v>
      </c>
      <c r="F6178" s="91"/>
      <c r="G6178" s="91" t="s">
        <v>1464</v>
      </c>
      <c r="H6178" s="91"/>
      <c r="I6178" s="91"/>
      <c r="J6178" s="91"/>
      <c r="K6178" s="91"/>
      <c r="L6178" s="91"/>
      <c r="M6178" s="91"/>
      <c r="N6178" s="91"/>
      <c r="O6178" s="137" t="s">
        <v>4921</v>
      </c>
      <c r="P6178" s="91" t="n">
        <v>1</v>
      </c>
      <c r="Q6178" s="15" t="s">
        <v>45</v>
      </c>
    </row>
    <row r="6179" customFormat="false" ht="28.35" hidden="false" customHeight="false" outlineLevel="0" collapsed="false">
      <c r="A6179" s="348" t="s">
        <v>2700</v>
      </c>
      <c r="B6179" s="91" t="s">
        <v>284</v>
      </c>
      <c r="C6179" s="451" t="s">
        <v>18977</v>
      </c>
      <c r="D6179" s="91" t="s">
        <v>8766</v>
      </c>
      <c r="F6179" s="91"/>
      <c r="G6179" s="91"/>
      <c r="H6179" s="91"/>
      <c r="I6179" s="91"/>
      <c r="J6179" s="91"/>
      <c r="K6179" s="91"/>
      <c r="L6179" s="91"/>
      <c r="M6179" s="91"/>
      <c r="N6179" s="91"/>
      <c r="O6179" s="137" t="s">
        <v>18978</v>
      </c>
      <c r="P6179" s="91" t="n">
        <v>1</v>
      </c>
      <c r="Q6179" s="15" t="s">
        <v>45</v>
      </c>
    </row>
    <row r="6180" customFormat="false" ht="28.35" hidden="false" customHeight="false" outlineLevel="0" collapsed="false">
      <c r="A6180" s="348" t="s">
        <v>2825</v>
      </c>
      <c r="B6180" s="99" t="n">
        <v>43599</v>
      </c>
      <c r="C6180" s="91" t="s">
        <v>18979</v>
      </c>
      <c r="D6180" s="91" t="s">
        <v>476</v>
      </c>
      <c r="E6180" s="91" t="s">
        <v>18980</v>
      </c>
      <c r="F6180" s="91" t="s">
        <v>18981</v>
      </c>
      <c r="G6180" s="91" t="s">
        <v>501</v>
      </c>
      <c r="H6180" s="91"/>
      <c r="I6180" s="91"/>
      <c r="J6180" s="91"/>
      <c r="K6180" s="91"/>
      <c r="L6180" s="91"/>
      <c r="M6180" s="91"/>
      <c r="N6180" s="91"/>
      <c r="O6180" s="137" t="s">
        <v>4837</v>
      </c>
      <c r="P6180" s="91" t="n">
        <v>1</v>
      </c>
      <c r="Q6180" s="15" t="s">
        <v>45</v>
      </c>
    </row>
    <row r="6181" customFormat="false" ht="14.9" hidden="false" customHeight="false" outlineLevel="0" collapsed="false">
      <c r="A6181" s="348" t="s">
        <v>2707</v>
      </c>
      <c r="B6181" s="91" t="s">
        <v>2343</v>
      </c>
      <c r="C6181" s="91" t="s">
        <v>18982</v>
      </c>
      <c r="D6181" s="91" t="s">
        <v>8766</v>
      </c>
      <c r="E6181" s="91"/>
      <c r="F6181" s="91"/>
      <c r="G6181" s="91"/>
      <c r="H6181" s="91"/>
      <c r="I6181" s="91"/>
      <c r="J6181" s="91"/>
      <c r="K6181" s="91"/>
      <c r="L6181" s="91"/>
      <c r="M6181" s="91"/>
      <c r="N6181" s="91"/>
      <c r="O6181" s="451" t="s">
        <v>18983</v>
      </c>
      <c r="P6181" s="91" t="n">
        <v>1</v>
      </c>
      <c r="Q6181" s="15" t="s">
        <v>45</v>
      </c>
    </row>
    <row r="6182" customFormat="false" ht="14.9" hidden="false" customHeight="false" outlineLevel="0" collapsed="false">
      <c r="A6182" s="348" t="s">
        <v>2712</v>
      </c>
      <c r="B6182" s="91" t="s">
        <v>15173</v>
      </c>
      <c r="C6182" s="91" t="s">
        <v>18984</v>
      </c>
      <c r="D6182" s="91" t="s">
        <v>476</v>
      </c>
      <c r="E6182" s="91" t="s">
        <v>18985</v>
      </c>
      <c r="G6182" s="91"/>
      <c r="H6182" s="91"/>
      <c r="I6182" s="91"/>
      <c r="J6182" s="91"/>
      <c r="K6182" s="91"/>
      <c r="L6182" s="91"/>
      <c r="M6182" s="91"/>
      <c r="N6182" s="91"/>
      <c r="O6182" s="95" t="s">
        <v>18986</v>
      </c>
      <c r="P6182" s="91" t="n">
        <v>1</v>
      </c>
      <c r="Q6182" s="15" t="s">
        <v>45</v>
      </c>
    </row>
    <row r="6183" customFormat="false" ht="28.35" hidden="false" customHeight="false" outlineLevel="0" collapsed="false">
      <c r="A6183" s="348" t="s">
        <v>2898</v>
      </c>
      <c r="B6183" s="91" t="s">
        <v>18987</v>
      </c>
      <c r="C6183" s="91" t="s">
        <v>18988</v>
      </c>
      <c r="D6183" s="91" t="s">
        <v>476</v>
      </c>
      <c r="E6183" s="91" t="s">
        <v>18989</v>
      </c>
      <c r="F6183" s="91"/>
      <c r="G6183" s="91" t="s">
        <v>268</v>
      </c>
      <c r="H6183" s="91"/>
      <c r="I6183" s="91"/>
      <c r="J6183" s="91"/>
      <c r="K6183" s="91"/>
      <c r="L6183" s="91"/>
      <c r="M6183" s="91"/>
      <c r="N6183" s="91"/>
      <c r="O6183" s="451" t="s">
        <v>18990</v>
      </c>
      <c r="P6183" s="91" t="n">
        <v>1</v>
      </c>
      <c r="Q6183" s="15" t="s">
        <v>45</v>
      </c>
    </row>
    <row r="6184" customFormat="false" ht="14.9" hidden="false" customHeight="false" outlineLevel="0" collapsed="false">
      <c r="A6184" s="348" t="s">
        <v>2898</v>
      </c>
      <c r="B6184" s="91" t="s">
        <v>2503</v>
      </c>
      <c r="C6184" s="91" t="n">
        <v>84953973049</v>
      </c>
      <c r="D6184" s="91" t="s">
        <v>8766</v>
      </c>
      <c r="E6184" s="91" t="s">
        <v>129</v>
      </c>
      <c r="F6184" s="91" t="s">
        <v>18991</v>
      </c>
      <c r="G6184" s="91" t="s">
        <v>328</v>
      </c>
      <c r="H6184" s="91"/>
      <c r="I6184" s="91"/>
      <c r="J6184" s="91"/>
      <c r="K6184" s="91"/>
      <c r="L6184" s="91"/>
      <c r="M6184" s="91"/>
      <c r="N6184" s="91"/>
      <c r="O6184" s="137" t="s">
        <v>18992</v>
      </c>
      <c r="P6184" s="91" t="n">
        <v>1</v>
      </c>
      <c r="Q6184" s="15" t="s">
        <v>45</v>
      </c>
    </row>
    <row r="6185" customFormat="false" ht="79.85" hidden="false" customHeight="false" outlineLevel="0" collapsed="false">
      <c r="A6185" s="3" t="s">
        <v>17111</v>
      </c>
      <c r="B6185" s="103" t="s">
        <v>17112</v>
      </c>
      <c r="C6185" s="3" t="s">
        <v>17113</v>
      </c>
      <c r="D6185" s="103" t="s">
        <v>17114</v>
      </c>
      <c r="E6185" s="103" t="s">
        <v>17115</v>
      </c>
      <c r="F6185" s="102" t="s">
        <v>10096</v>
      </c>
      <c r="G6185" s="103" t="s">
        <v>38</v>
      </c>
      <c r="H6185" s="103" t="s">
        <v>17116</v>
      </c>
      <c r="I6185" s="103" t="s">
        <v>40</v>
      </c>
      <c r="J6185" s="103"/>
      <c r="K6185" s="103" t="s">
        <v>17648</v>
      </c>
      <c r="L6185" s="103"/>
      <c r="M6185" s="103" t="s">
        <v>41</v>
      </c>
      <c r="N6185" s="103" t="s">
        <v>42</v>
      </c>
      <c r="O6185" s="103" t="s">
        <v>17117</v>
      </c>
      <c r="P6185" s="91"/>
      <c r="Q6185" s="15" t="s">
        <v>45</v>
      </c>
    </row>
    <row r="6186" customFormat="false" ht="15" hidden="false" customHeight="false" outlineLevel="0" collapsed="false">
      <c r="A6186" s="105" t="n">
        <v>43522</v>
      </c>
      <c r="B6186" s="465" t="s">
        <v>528</v>
      </c>
      <c r="C6186" s="9"/>
      <c r="D6186" s="9"/>
      <c r="E6186" s="10"/>
      <c r="F6186" s="821" t="n">
        <f aca="false">G6186+H6186+K6186</f>
        <v>78900</v>
      </c>
      <c r="G6186" s="822" t="n">
        <f aca="false">SUM(G6187:G6195)</f>
        <v>10300</v>
      </c>
      <c r="H6186" s="989" t="n">
        <f aca="false">SUM(H6187:H6195)</f>
        <v>68600</v>
      </c>
      <c r="I6186" s="822" t="n">
        <f aca="false">SUM(I6187:I6195)</f>
        <v>0</v>
      </c>
      <c r="J6186" s="822"/>
      <c r="K6186" s="822" t="n">
        <f aca="false">SUM(K6187:K6195)</f>
        <v>0</v>
      </c>
      <c r="L6186" s="822"/>
      <c r="M6186" s="466"/>
      <c r="N6186" s="466"/>
      <c r="O6186" s="18"/>
      <c r="P6186" s="91"/>
      <c r="Q6186" s="15" t="s">
        <v>45</v>
      </c>
    </row>
    <row r="6187" customFormat="false" ht="28.35" hidden="false" customHeight="false" outlineLevel="0" collapsed="false">
      <c r="A6187" s="91" t="s">
        <v>18993</v>
      </c>
      <c r="B6187" s="99" t="n">
        <v>43475</v>
      </c>
      <c r="C6187" s="91" t="s">
        <v>18994</v>
      </c>
      <c r="D6187" s="91" t="s">
        <v>18995</v>
      </c>
      <c r="F6187" s="91" t="s">
        <v>6094</v>
      </c>
      <c r="G6187" s="91"/>
      <c r="H6187" s="91" t="n">
        <v>3500</v>
      </c>
      <c r="I6187" s="91"/>
      <c r="J6187" s="91"/>
      <c r="K6187" s="91"/>
      <c r="L6187" s="91"/>
      <c r="M6187" s="91"/>
      <c r="N6187" s="91"/>
      <c r="O6187" s="207" t="s">
        <v>1266</v>
      </c>
      <c r="P6187" s="91" t="n">
        <v>1</v>
      </c>
      <c r="Q6187" s="15" t="s">
        <v>45</v>
      </c>
    </row>
    <row r="6188" customFormat="false" ht="14.9" hidden="false" customHeight="false" outlineLevel="0" collapsed="false">
      <c r="A6188" s="282" t="s">
        <v>18996</v>
      </c>
      <c r="B6188" s="282" t="s">
        <v>18996</v>
      </c>
      <c r="C6188" s="282" t="s">
        <v>18996</v>
      </c>
      <c r="D6188" s="282" t="s">
        <v>18996</v>
      </c>
      <c r="E6188" s="282" t="s">
        <v>18996</v>
      </c>
      <c r="F6188" s="91"/>
      <c r="G6188" s="91"/>
      <c r="H6188" s="91" t="n">
        <v>12000</v>
      </c>
      <c r="I6188" s="91"/>
      <c r="J6188" s="91"/>
      <c r="K6188" s="91"/>
      <c r="L6188" s="100"/>
      <c r="M6188" s="24" t="s">
        <v>18997</v>
      </c>
      <c r="N6188" s="97"/>
      <c r="O6188" s="282" t="s">
        <v>18996</v>
      </c>
      <c r="P6188" s="91" t="n">
        <v>1</v>
      </c>
      <c r="Q6188" s="15" t="s">
        <v>45</v>
      </c>
    </row>
    <row r="6189" customFormat="false" ht="14.9" hidden="false" customHeight="false" outlineLevel="0" collapsed="false">
      <c r="A6189" s="348" t="s">
        <v>2861</v>
      </c>
      <c r="B6189" s="91" t="s">
        <v>1033</v>
      </c>
      <c r="C6189" s="91" t="n">
        <v>89777836415</v>
      </c>
      <c r="D6189" s="91" t="s">
        <v>15475</v>
      </c>
      <c r="E6189" s="91" t="s">
        <v>18998</v>
      </c>
      <c r="F6189" s="91"/>
      <c r="G6189" s="91" t="s">
        <v>103</v>
      </c>
      <c r="H6189" s="91"/>
      <c r="I6189" s="91"/>
      <c r="J6189" s="91"/>
      <c r="K6189" s="91"/>
      <c r="L6189" s="91"/>
      <c r="M6189" s="91"/>
      <c r="N6189" s="97"/>
      <c r="O6189" s="137" t="s">
        <v>18999</v>
      </c>
      <c r="P6189" s="91" t="n">
        <v>1</v>
      </c>
      <c r="Q6189" s="15" t="s">
        <v>45</v>
      </c>
    </row>
    <row r="6190" customFormat="false" ht="14.9" hidden="false" customHeight="false" outlineLevel="0" collapsed="false">
      <c r="A6190" s="157" t="s">
        <v>19000</v>
      </c>
      <c r="B6190" s="157" t="s">
        <v>19000</v>
      </c>
      <c r="C6190" s="157" t="s">
        <v>19000</v>
      </c>
      <c r="D6190" s="157" t="s">
        <v>19000</v>
      </c>
      <c r="E6190" s="157" t="s">
        <v>19000</v>
      </c>
      <c r="F6190" s="91"/>
      <c r="G6190" s="91"/>
      <c r="H6190" s="91" t="n">
        <v>38300</v>
      </c>
      <c r="I6190" s="91"/>
      <c r="J6190" s="91"/>
      <c r="K6190" s="91"/>
      <c r="L6190" s="91"/>
      <c r="M6190" s="9" t="s">
        <v>19001</v>
      </c>
      <c r="N6190" s="97"/>
      <c r="O6190" s="157" t="s">
        <v>19000</v>
      </c>
      <c r="P6190" s="91" t="n">
        <v>1</v>
      </c>
      <c r="Q6190" s="15" t="s">
        <v>45</v>
      </c>
    </row>
    <row r="6191" customFormat="false" ht="14.9" hidden="false" customHeight="false" outlineLevel="0" collapsed="false">
      <c r="A6191" s="286" t="s">
        <v>19002</v>
      </c>
      <c r="B6191" s="286" t="s">
        <v>19002</v>
      </c>
      <c r="C6191" s="286" t="s">
        <v>19002</v>
      </c>
      <c r="D6191" s="286" t="s">
        <v>19002</v>
      </c>
      <c r="E6191" s="286" t="s">
        <v>19002</v>
      </c>
      <c r="F6191" s="91"/>
      <c r="G6191" s="91"/>
      <c r="H6191" s="91" t="n">
        <v>14800</v>
      </c>
      <c r="I6191" s="91"/>
      <c r="J6191" s="91"/>
      <c r="K6191" s="91"/>
      <c r="L6191" s="91"/>
      <c r="M6191" s="19" t="s">
        <v>19003</v>
      </c>
      <c r="N6191" s="97"/>
      <c r="O6191" s="286" t="s">
        <v>19002</v>
      </c>
      <c r="P6191" s="91" t="n">
        <v>1</v>
      </c>
      <c r="Q6191" s="15" t="s">
        <v>45</v>
      </c>
    </row>
    <row r="6192" customFormat="false" ht="108.95" hidden="false" customHeight="false" outlineLevel="0" collapsed="false">
      <c r="A6192" s="348" t="s">
        <v>2683</v>
      </c>
      <c r="B6192" s="150" t="n">
        <v>43387</v>
      </c>
      <c r="C6192" s="402" t="s">
        <v>19004</v>
      </c>
      <c r="D6192" s="19" t="s">
        <v>4339</v>
      </c>
      <c r="E6192" s="204" t="s">
        <v>4563</v>
      </c>
      <c r="F6192" s="19" t="s">
        <v>3809</v>
      </c>
      <c r="G6192" s="19" t="n">
        <v>7000</v>
      </c>
      <c r="H6192" s="97"/>
      <c r="I6192" s="97"/>
      <c r="J6192" s="97"/>
      <c r="K6192" s="97"/>
      <c r="L6192" s="97"/>
      <c r="M6192" s="178" t="s">
        <v>4564</v>
      </c>
      <c r="N6192" s="20" t="n">
        <v>43525</v>
      </c>
      <c r="O6192" s="434" t="s">
        <v>15</v>
      </c>
      <c r="P6192" s="19" t="n">
        <v>1</v>
      </c>
      <c r="Q6192" s="15" t="s">
        <v>45</v>
      </c>
    </row>
    <row r="6193" customFormat="false" ht="28.35" hidden="false" customHeight="false" outlineLevel="0" collapsed="false">
      <c r="A6193" s="262" t="s">
        <v>19005</v>
      </c>
      <c r="B6193" s="91" t="s">
        <v>11391</v>
      </c>
      <c r="C6193" s="91" t="s">
        <v>19006</v>
      </c>
      <c r="D6193" s="91" t="s">
        <v>476</v>
      </c>
      <c r="E6193" s="91" t="s">
        <v>19007</v>
      </c>
      <c r="F6193" s="91"/>
      <c r="G6193" s="91" t="s">
        <v>328</v>
      </c>
      <c r="H6193" s="91"/>
      <c r="I6193" s="91"/>
      <c r="J6193" s="91"/>
      <c r="K6193" s="91"/>
      <c r="L6193" s="91"/>
      <c r="M6193" s="91"/>
      <c r="N6193" s="91"/>
      <c r="O6193" s="451" t="s">
        <v>19008</v>
      </c>
      <c r="P6193" s="91" t="n">
        <v>1</v>
      </c>
      <c r="Q6193" s="15" t="s">
        <v>45</v>
      </c>
    </row>
    <row r="6194" customFormat="false" ht="28.35" hidden="false" customHeight="false" outlineLevel="0" collapsed="false">
      <c r="A6194" s="348" t="s">
        <v>2870</v>
      </c>
      <c r="B6194" s="91" t="s">
        <v>83</v>
      </c>
      <c r="C6194" s="91" t="s">
        <v>19009</v>
      </c>
      <c r="D6194" s="91" t="s">
        <v>15475</v>
      </c>
      <c r="E6194" s="91" t="s">
        <v>19010</v>
      </c>
      <c r="F6194" s="91" t="s">
        <v>19011</v>
      </c>
      <c r="G6194" s="91" t="s">
        <v>506</v>
      </c>
      <c r="I6194" s="91"/>
      <c r="J6194" s="91"/>
      <c r="K6194" s="91"/>
      <c r="L6194" s="91"/>
      <c r="M6194" s="91"/>
      <c r="N6194" s="91"/>
      <c r="O6194" s="137" t="s">
        <v>19012</v>
      </c>
      <c r="P6194" s="91"/>
      <c r="Q6194" s="15" t="s">
        <v>45</v>
      </c>
    </row>
    <row r="6195" customFormat="false" ht="41.75" hidden="false" customHeight="false" outlineLevel="0" collapsed="false">
      <c r="A6195" s="348" t="s">
        <v>2877</v>
      </c>
      <c r="B6195" s="91" t="s">
        <v>19013</v>
      </c>
      <c r="C6195" s="91" t="s">
        <v>19014</v>
      </c>
      <c r="D6195" s="91" t="s">
        <v>476</v>
      </c>
      <c r="E6195" s="91" t="s">
        <v>19015</v>
      </c>
      <c r="F6195" s="91"/>
      <c r="G6195" s="91" t="n">
        <v>3300</v>
      </c>
      <c r="H6195" s="91"/>
      <c r="I6195" s="91"/>
      <c r="J6195" s="91"/>
      <c r="K6195" s="91"/>
      <c r="L6195" s="91"/>
      <c r="M6195" s="19" t="s">
        <v>19016</v>
      </c>
      <c r="N6195" s="20" t="n">
        <v>43525</v>
      </c>
      <c r="O6195" s="434" t="s">
        <v>15</v>
      </c>
      <c r="P6195" s="91"/>
      <c r="Q6195" s="15" t="s">
        <v>45</v>
      </c>
    </row>
    <row r="6196" customFormat="false" ht="79.85" hidden="false" customHeight="false" outlineLevel="0" collapsed="false">
      <c r="A6196" s="3" t="s">
        <v>17111</v>
      </c>
      <c r="B6196" s="103" t="s">
        <v>17112</v>
      </c>
      <c r="C6196" s="3" t="s">
        <v>17113</v>
      </c>
      <c r="D6196" s="103" t="s">
        <v>17114</v>
      </c>
      <c r="E6196" s="103" t="s">
        <v>17115</v>
      </c>
      <c r="F6196" s="102" t="s">
        <v>10096</v>
      </c>
      <c r="G6196" s="103" t="s">
        <v>38</v>
      </c>
      <c r="H6196" s="103" t="s">
        <v>17116</v>
      </c>
      <c r="I6196" s="103" t="s">
        <v>40</v>
      </c>
      <c r="J6196" s="103"/>
      <c r="K6196" s="103" t="s">
        <v>17648</v>
      </c>
      <c r="L6196" s="103"/>
      <c r="M6196" s="103" t="s">
        <v>41</v>
      </c>
      <c r="N6196" s="103" t="s">
        <v>42</v>
      </c>
      <c r="O6196" s="103" t="s">
        <v>17117</v>
      </c>
      <c r="P6196" s="91"/>
      <c r="Q6196" s="15" t="s">
        <v>45</v>
      </c>
    </row>
    <row r="6197" customFormat="false" ht="15" hidden="false" customHeight="false" outlineLevel="0" collapsed="false">
      <c r="A6197" s="105" t="n">
        <v>43523</v>
      </c>
      <c r="B6197" s="465" t="s">
        <v>311</v>
      </c>
      <c r="C6197" s="9"/>
      <c r="D6197" s="9"/>
      <c r="E6197" s="10"/>
      <c r="F6197" s="821" t="n">
        <f aca="false">G6197+H6197+K6197</f>
        <v>35208.68</v>
      </c>
      <c r="G6197" s="822" t="n">
        <f aca="false">SUM(G6198:G6210)</f>
        <v>2100</v>
      </c>
      <c r="H6197" s="989" t="n">
        <f aca="false">SUM(H6198:H6210)</f>
        <v>33108.68</v>
      </c>
      <c r="I6197" s="822" t="n">
        <f aca="false">SUM(I6198:I6210)</f>
        <v>0</v>
      </c>
      <c r="J6197" s="822"/>
      <c r="K6197" s="822" t="n">
        <f aca="false">SUM(K6198:K6210)</f>
        <v>0</v>
      </c>
      <c r="L6197" s="822"/>
      <c r="M6197" s="466"/>
      <c r="N6197" s="466"/>
      <c r="O6197" s="18"/>
      <c r="P6197" s="91"/>
      <c r="Q6197" s="15" t="s">
        <v>45</v>
      </c>
    </row>
    <row r="6198" customFormat="false" ht="28.35" hidden="false" customHeight="false" outlineLevel="0" collapsed="false">
      <c r="A6198" s="348" t="s">
        <v>2931</v>
      </c>
      <c r="B6198" s="91"/>
      <c r="C6198" s="91" t="s">
        <v>19017</v>
      </c>
      <c r="D6198" s="91" t="s">
        <v>476</v>
      </c>
      <c r="E6198" s="91" t="s">
        <v>19018</v>
      </c>
      <c r="F6198" s="91"/>
      <c r="G6198" s="24" t="s">
        <v>1310</v>
      </c>
      <c r="H6198" s="91"/>
      <c r="I6198" s="91"/>
      <c r="J6198" s="91"/>
      <c r="K6198" s="91"/>
      <c r="L6198" s="91"/>
      <c r="M6198" s="91"/>
      <c r="N6198" s="91"/>
      <c r="O6198" s="451" t="s">
        <v>19019</v>
      </c>
      <c r="P6198" s="91"/>
      <c r="Q6198" s="15" t="s">
        <v>45</v>
      </c>
    </row>
    <row r="6199" customFormat="false" ht="28.35" hidden="false" customHeight="false" outlineLevel="0" collapsed="false">
      <c r="A6199" s="348" t="s">
        <v>2861</v>
      </c>
      <c r="B6199" s="91" t="s">
        <v>1883</v>
      </c>
      <c r="C6199" s="91" t="s">
        <v>19020</v>
      </c>
      <c r="D6199" s="15" t="s">
        <v>8766</v>
      </c>
      <c r="E6199" s="91" t="s">
        <v>19021</v>
      </c>
      <c r="F6199" s="91" t="s">
        <v>19022</v>
      </c>
      <c r="G6199" s="91" t="n">
        <v>2100</v>
      </c>
      <c r="H6199" s="91"/>
      <c r="I6199" s="91"/>
      <c r="J6199" s="91"/>
      <c r="K6199" s="91"/>
      <c r="L6199" s="91"/>
      <c r="M6199" s="19" t="s">
        <v>19023</v>
      </c>
      <c r="N6199" s="99" t="n">
        <v>43524</v>
      </c>
      <c r="O6199" s="434" t="s">
        <v>15</v>
      </c>
      <c r="P6199" s="91"/>
      <c r="Q6199" s="15" t="s">
        <v>45</v>
      </c>
    </row>
    <row r="6200" customFormat="false" ht="28.35" hidden="false" customHeight="false" outlineLevel="0" collapsed="false">
      <c r="A6200" s="348" t="s">
        <v>2683</v>
      </c>
      <c r="B6200" s="91" t="s">
        <v>19024</v>
      </c>
      <c r="C6200" s="91" t="s">
        <v>19025</v>
      </c>
      <c r="D6200" s="91" t="s">
        <v>476</v>
      </c>
      <c r="E6200" s="91" t="s">
        <v>19026</v>
      </c>
      <c r="F6200" s="91" t="s">
        <v>19027</v>
      </c>
      <c r="G6200" s="91" t="s">
        <v>17849</v>
      </c>
      <c r="H6200" s="91"/>
      <c r="I6200" s="91"/>
      <c r="J6200" s="91"/>
      <c r="K6200" s="91"/>
      <c r="L6200" s="91"/>
      <c r="M6200" s="91"/>
      <c r="N6200" s="91"/>
      <c r="O6200" s="137" t="s">
        <v>4837</v>
      </c>
      <c r="P6200" s="91"/>
      <c r="Q6200" s="15" t="s">
        <v>45</v>
      </c>
    </row>
    <row r="6201" customFormat="false" ht="55.2" hidden="false" customHeight="false" outlineLevel="0" collapsed="false">
      <c r="A6201" s="348" t="s">
        <v>2870</v>
      </c>
      <c r="B6201" s="91" t="s">
        <v>5214</v>
      </c>
      <c r="C6201" s="91" t="s">
        <v>19028</v>
      </c>
      <c r="D6201" s="91" t="s">
        <v>476</v>
      </c>
      <c r="E6201" s="91" t="s">
        <v>19029</v>
      </c>
      <c r="F6201" s="91"/>
      <c r="G6201" s="91" t="s">
        <v>506</v>
      </c>
      <c r="H6201" s="91"/>
      <c r="I6201" s="91"/>
      <c r="J6201" s="91"/>
      <c r="K6201" s="91"/>
      <c r="L6201" s="91"/>
      <c r="M6201" s="91"/>
      <c r="N6201" s="91"/>
      <c r="O6201" s="451" t="s">
        <v>19030</v>
      </c>
      <c r="P6201" s="91"/>
      <c r="Q6201" s="15" t="s">
        <v>45</v>
      </c>
    </row>
    <row r="6202" customFormat="false" ht="28.35" hidden="false" customHeight="false" outlineLevel="0" collapsed="false">
      <c r="A6202" s="262" t="s">
        <v>19031</v>
      </c>
      <c r="B6202" s="91" t="s">
        <v>12275</v>
      </c>
      <c r="C6202" s="91" t="s">
        <v>19032</v>
      </c>
      <c r="D6202" s="91" t="s">
        <v>476</v>
      </c>
      <c r="E6202" s="91" t="s">
        <v>19033</v>
      </c>
      <c r="F6202" s="91" t="s">
        <v>19034</v>
      </c>
      <c r="G6202" s="324" t="s">
        <v>614</v>
      </c>
      <c r="H6202" s="91"/>
      <c r="I6202" s="91"/>
      <c r="J6202" s="91"/>
      <c r="K6202" s="91"/>
      <c r="L6202" s="91"/>
      <c r="M6202" s="91"/>
      <c r="N6202" s="91"/>
      <c r="O6202" s="451" t="s">
        <v>19035</v>
      </c>
      <c r="P6202" s="91"/>
      <c r="Q6202" s="15" t="s">
        <v>45</v>
      </c>
    </row>
    <row r="6203" customFormat="false" ht="14.9" hidden="false" customHeight="false" outlineLevel="0" collapsed="false">
      <c r="A6203" s="348" t="s">
        <v>2953</v>
      </c>
      <c r="B6203" s="99" t="n">
        <v>43723</v>
      </c>
      <c r="C6203" s="91" t="n">
        <v>89252639373</v>
      </c>
      <c r="D6203" s="91" t="s">
        <v>476</v>
      </c>
      <c r="E6203" s="91" t="s">
        <v>19036</v>
      </c>
      <c r="F6203" s="91" t="s">
        <v>19036</v>
      </c>
      <c r="G6203" s="91"/>
      <c r="H6203" s="91"/>
      <c r="I6203" s="91"/>
      <c r="J6203" s="91"/>
      <c r="K6203" s="91"/>
      <c r="L6203" s="91"/>
      <c r="M6203" s="91"/>
      <c r="N6203" s="91"/>
      <c r="O6203" s="95" t="s">
        <v>19036</v>
      </c>
      <c r="P6203" s="91"/>
      <c r="Q6203" s="15" t="s">
        <v>45</v>
      </c>
    </row>
    <row r="6204" customFormat="false" ht="41.75" hidden="false" customHeight="false" outlineLevel="0" collapsed="false">
      <c r="A6204" s="282" t="s">
        <v>19037</v>
      </c>
      <c r="B6204" s="282" t="s">
        <v>19037</v>
      </c>
      <c r="C6204" s="282" t="s">
        <v>19037</v>
      </c>
      <c r="D6204" s="282" t="s">
        <v>476</v>
      </c>
      <c r="E6204" s="282" t="s">
        <v>19037</v>
      </c>
      <c r="F6204" s="282" t="s">
        <v>19037</v>
      </c>
      <c r="H6204" s="91" t="n">
        <v>3500</v>
      </c>
      <c r="I6204" s="204"/>
      <c r="J6204" s="204"/>
      <c r="K6204" s="204"/>
      <c r="L6204" s="204"/>
      <c r="M6204" s="282" t="s">
        <v>19037</v>
      </c>
      <c r="N6204" s="282" t="s">
        <v>19037</v>
      </c>
      <c r="O6204" s="282" t="s">
        <v>19037</v>
      </c>
      <c r="P6204" s="91"/>
      <c r="Q6204" s="15" t="s">
        <v>45</v>
      </c>
    </row>
    <row r="6205" customFormat="false" ht="28.35" hidden="false" customHeight="false" outlineLevel="0" collapsed="false">
      <c r="A6205" s="348" t="s">
        <v>2700</v>
      </c>
      <c r="B6205" s="99" t="n">
        <v>43512</v>
      </c>
      <c r="C6205" s="451" t="s">
        <v>19038</v>
      </c>
      <c r="D6205" s="15" t="s">
        <v>8766</v>
      </c>
      <c r="E6205" s="91"/>
      <c r="F6205" s="91"/>
      <c r="G6205" s="91"/>
      <c r="H6205" s="91"/>
      <c r="I6205" s="91"/>
      <c r="J6205" s="91"/>
      <c r="K6205" s="91"/>
      <c r="L6205" s="91"/>
      <c r="M6205" s="91"/>
      <c r="N6205" s="91"/>
      <c r="O6205" s="451" t="s">
        <v>19039</v>
      </c>
      <c r="P6205" s="91"/>
      <c r="Q6205" s="15" t="s">
        <v>45</v>
      </c>
    </row>
    <row r="6206" customFormat="false" ht="28.35" hidden="false" customHeight="false" outlineLevel="0" collapsed="false">
      <c r="A6206" s="348" t="s">
        <v>2825</v>
      </c>
      <c r="B6206" s="91" t="s">
        <v>83</v>
      </c>
      <c r="C6206" s="91" t="n">
        <v>84951500604</v>
      </c>
      <c r="D6206" s="91" t="s">
        <v>476</v>
      </c>
      <c r="E6206" s="91" t="s">
        <v>19040</v>
      </c>
      <c r="F6206" s="91"/>
      <c r="G6206" s="91" t="s">
        <v>501</v>
      </c>
      <c r="H6206" s="91"/>
      <c r="I6206" s="91"/>
      <c r="J6206" s="91"/>
      <c r="K6206" s="91"/>
      <c r="L6206" s="91"/>
      <c r="M6206" s="91"/>
      <c r="N6206" s="91"/>
      <c r="O6206" s="137" t="s">
        <v>19041</v>
      </c>
      <c r="P6206" s="100"/>
      <c r="Q6206" s="15" t="s">
        <v>45</v>
      </c>
    </row>
    <row r="6207" customFormat="false" ht="14.9" hidden="false" customHeight="false" outlineLevel="0" collapsed="false">
      <c r="A6207" s="348" t="s">
        <v>2707</v>
      </c>
      <c r="B6207" s="91"/>
      <c r="C6207" s="990" t="s">
        <v>19042</v>
      </c>
      <c r="D6207" s="196" t="s">
        <v>476</v>
      </c>
      <c r="E6207" s="91" t="s">
        <v>19043</v>
      </c>
      <c r="F6207" s="91"/>
      <c r="G6207" s="91" t="s">
        <v>16003</v>
      </c>
      <c r="I6207" s="91"/>
      <c r="J6207" s="91"/>
      <c r="K6207" s="91"/>
      <c r="L6207" s="91"/>
      <c r="M6207" s="91"/>
      <c r="N6207" s="91"/>
      <c r="O6207" s="137" t="s">
        <v>19044</v>
      </c>
      <c r="P6207" s="100"/>
      <c r="Q6207" s="15" t="s">
        <v>45</v>
      </c>
    </row>
    <row r="6208" customFormat="false" ht="14.9" hidden="false" customHeight="false" outlineLevel="0" collapsed="false">
      <c r="A6208" s="991" t="s">
        <v>19045</v>
      </c>
      <c r="B6208" s="991" t="s">
        <v>19045</v>
      </c>
      <c r="C6208" s="991" t="s">
        <v>19045</v>
      </c>
      <c r="D6208" s="991" t="s">
        <v>19045</v>
      </c>
      <c r="E6208" s="991" t="s">
        <v>19045</v>
      </c>
      <c r="F6208" s="991" t="s">
        <v>19045</v>
      </c>
      <c r="G6208" s="91"/>
      <c r="H6208" s="91" t="n">
        <v>9692.45</v>
      </c>
      <c r="I6208" s="91"/>
      <c r="J6208" s="91"/>
      <c r="K6208" s="91"/>
      <c r="L6208" s="91"/>
      <c r="M6208" s="91"/>
      <c r="N6208" s="91"/>
      <c r="O6208" s="991" t="s">
        <v>19045</v>
      </c>
      <c r="P6208" s="100"/>
      <c r="Q6208" s="15" t="s">
        <v>45</v>
      </c>
    </row>
    <row r="6209" customFormat="false" ht="68.65" hidden="false" customHeight="false" outlineLevel="0" collapsed="false">
      <c r="A6209" s="282" t="s">
        <v>19046</v>
      </c>
      <c r="B6209" s="282" t="s">
        <v>19046</v>
      </c>
      <c r="C6209" s="282" t="s">
        <v>19046</v>
      </c>
      <c r="D6209" s="282" t="s">
        <v>19046</v>
      </c>
      <c r="E6209" s="282" t="s">
        <v>19046</v>
      </c>
      <c r="F6209" s="282" t="s">
        <v>19046</v>
      </c>
      <c r="G6209" s="91"/>
      <c r="H6209" s="204" t="n">
        <v>11641.11</v>
      </c>
      <c r="I6209" s="91"/>
      <c r="J6209" s="91"/>
      <c r="K6209" s="91"/>
      <c r="L6209" s="91"/>
      <c r="M6209" s="91"/>
      <c r="N6209" s="91"/>
      <c r="O6209" s="282" t="s">
        <v>19046</v>
      </c>
      <c r="P6209" s="100"/>
      <c r="Q6209" s="15" t="s">
        <v>45</v>
      </c>
    </row>
    <row r="6210" customFormat="false" ht="52.2" hidden="false" customHeight="false" outlineLevel="0" collapsed="false">
      <c r="A6210" s="909" t="s">
        <v>15974</v>
      </c>
      <c r="B6210" s="909" t="s">
        <v>15974</v>
      </c>
      <c r="C6210" s="909" t="s">
        <v>15974</v>
      </c>
      <c r="D6210" s="909" t="s">
        <v>15974</v>
      </c>
      <c r="E6210" s="909" t="s">
        <v>15974</v>
      </c>
      <c r="F6210" s="909" t="s">
        <v>15974</v>
      </c>
      <c r="G6210" s="91"/>
      <c r="H6210" s="31" t="n">
        <v>8275.12</v>
      </c>
      <c r="I6210" s="91"/>
      <c r="J6210" s="91"/>
      <c r="K6210" s="91"/>
      <c r="L6210" s="91"/>
      <c r="M6210" s="91"/>
      <c r="N6210" s="91"/>
      <c r="O6210" s="909" t="s">
        <v>15974</v>
      </c>
      <c r="P6210" s="100"/>
      <c r="Q6210" s="15" t="s">
        <v>45</v>
      </c>
    </row>
    <row r="6211" customFormat="false" ht="79.85" hidden="false" customHeight="false" outlineLevel="0" collapsed="false">
      <c r="A6211" s="3" t="s">
        <v>17111</v>
      </c>
      <c r="B6211" s="103" t="s">
        <v>17112</v>
      </c>
      <c r="C6211" s="3" t="s">
        <v>17113</v>
      </c>
      <c r="D6211" s="103" t="s">
        <v>17114</v>
      </c>
      <c r="E6211" s="103" t="s">
        <v>17115</v>
      </c>
      <c r="F6211" s="102" t="s">
        <v>10096</v>
      </c>
      <c r="G6211" s="103" t="s">
        <v>38</v>
      </c>
      <c r="H6211" s="103" t="s">
        <v>17116</v>
      </c>
      <c r="I6211" s="103" t="s">
        <v>40</v>
      </c>
      <c r="J6211" s="103"/>
      <c r="K6211" s="103" t="s">
        <v>17648</v>
      </c>
      <c r="L6211" s="103"/>
      <c r="M6211" s="103" t="s">
        <v>41</v>
      </c>
      <c r="N6211" s="103" t="s">
        <v>42</v>
      </c>
      <c r="O6211" s="103" t="s">
        <v>17117</v>
      </c>
      <c r="P6211" s="91"/>
      <c r="Q6211" s="15" t="s">
        <v>45</v>
      </c>
    </row>
    <row r="6212" customFormat="false" ht="15" hidden="false" customHeight="false" outlineLevel="0" collapsed="false">
      <c r="A6212" s="105" t="n">
        <v>43524</v>
      </c>
      <c r="B6212" s="465" t="s">
        <v>349</v>
      </c>
      <c r="C6212" s="9"/>
      <c r="D6212" s="9"/>
      <c r="E6212" s="10"/>
      <c r="F6212" s="821" t="n">
        <f aca="false">G6212+H6212+K6212</f>
        <v>81694.22</v>
      </c>
      <c r="G6212" s="822" t="n">
        <f aca="false">SUM(G6213:G6226)</f>
        <v>7900</v>
      </c>
      <c r="H6212" s="989" t="n">
        <f aca="false">SUM(H6213:H6226)</f>
        <v>73794.22</v>
      </c>
      <c r="I6212" s="822" t="n">
        <f aca="false">SUM(I6213:I6226)</f>
        <v>0</v>
      </c>
      <c r="J6212" s="822"/>
      <c r="K6212" s="822" t="n">
        <f aca="false">SUM(K6213:K6226)</f>
        <v>0</v>
      </c>
      <c r="L6212" s="822"/>
      <c r="M6212" s="466"/>
      <c r="N6212" s="466"/>
      <c r="O6212" s="18"/>
      <c r="P6212" s="91"/>
      <c r="Q6212" s="15" t="s">
        <v>45</v>
      </c>
    </row>
    <row r="6213" customFormat="false" ht="28.35" hidden="false" customHeight="false" outlineLevel="0" collapsed="false">
      <c r="A6213" s="348" t="s">
        <v>2931</v>
      </c>
      <c r="B6213" s="242" t="n">
        <v>43748</v>
      </c>
      <c r="C6213" s="451" t="s">
        <v>19047</v>
      </c>
      <c r="D6213" s="91" t="s">
        <v>476</v>
      </c>
      <c r="E6213" s="91" t="s">
        <v>19048</v>
      </c>
      <c r="F6213" s="91" t="s">
        <v>19049</v>
      </c>
      <c r="G6213" s="91" t="s">
        <v>16003</v>
      </c>
      <c r="H6213" s="91"/>
      <c r="I6213" s="91"/>
      <c r="J6213" s="91"/>
      <c r="K6213" s="91"/>
      <c r="L6213" s="91"/>
      <c r="M6213" s="91"/>
      <c r="N6213" s="91"/>
      <c r="O6213" s="137" t="s">
        <v>19050</v>
      </c>
      <c r="P6213" s="100"/>
      <c r="Q6213" s="15" t="s">
        <v>45</v>
      </c>
    </row>
    <row r="6214" customFormat="false" ht="41.75" hidden="false" customHeight="false" outlineLevel="0" collapsed="false">
      <c r="A6214" s="348" t="s">
        <v>2861</v>
      </c>
      <c r="B6214" s="242" t="n">
        <v>43748</v>
      </c>
      <c r="C6214" s="451" t="s">
        <v>19051</v>
      </c>
      <c r="D6214" s="91" t="s">
        <v>476</v>
      </c>
      <c r="E6214" s="91" t="s">
        <v>6492</v>
      </c>
      <c r="F6214" s="91"/>
      <c r="G6214" s="91"/>
      <c r="H6214" s="91"/>
      <c r="I6214" s="91"/>
      <c r="J6214" s="91"/>
      <c r="K6214" s="91"/>
      <c r="L6214" s="91"/>
      <c r="M6214" s="91"/>
      <c r="N6214" s="91"/>
      <c r="O6214" s="95" t="s">
        <v>19052</v>
      </c>
      <c r="P6214" s="100"/>
      <c r="Q6214" s="15" t="s">
        <v>45</v>
      </c>
    </row>
    <row r="6215" customFormat="false" ht="41.75" hidden="false" customHeight="false" outlineLevel="0" collapsed="false">
      <c r="A6215" s="348" t="s">
        <v>2683</v>
      </c>
      <c r="B6215" s="91" t="s">
        <v>14072</v>
      </c>
      <c r="C6215" s="451" t="s">
        <v>19053</v>
      </c>
      <c r="D6215" s="91" t="s">
        <v>476</v>
      </c>
      <c r="E6215" s="91" t="s">
        <v>19054</v>
      </c>
      <c r="F6215" s="91" t="s">
        <v>19055</v>
      </c>
      <c r="G6215" s="91" t="s">
        <v>16003</v>
      </c>
      <c r="H6215" s="91"/>
      <c r="I6215" s="91"/>
      <c r="J6215" s="91"/>
      <c r="K6215" s="91"/>
      <c r="L6215" s="91"/>
      <c r="M6215" s="91"/>
      <c r="N6215" s="91"/>
      <c r="O6215" s="137" t="s">
        <v>19056</v>
      </c>
      <c r="P6215" s="100"/>
      <c r="Q6215" s="15" t="s">
        <v>45</v>
      </c>
    </row>
    <row r="6216" customFormat="false" ht="26.85" hidden="false" customHeight="false" outlineLevel="0" collapsed="false">
      <c r="A6216" s="992" t="s">
        <v>19057</v>
      </c>
      <c r="B6216" s="992" t="s">
        <v>19057</v>
      </c>
      <c r="C6216" s="992" t="s">
        <v>19057</v>
      </c>
      <c r="D6216" s="91" t="s">
        <v>476</v>
      </c>
      <c r="E6216" s="993" t="s">
        <v>19057</v>
      </c>
      <c r="F6216" s="993" t="s">
        <v>19057</v>
      </c>
      <c r="G6216" s="91"/>
      <c r="H6216" s="324" t="n">
        <v>24167.25</v>
      </c>
      <c r="I6216" s="91"/>
      <c r="J6216" s="91"/>
      <c r="K6216" s="91"/>
      <c r="L6216" s="91"/>
      <c r="M6216" s="91"/>
      <c r="N6216" s="91"/>
      <c r="O6216" s="286" t="s">
        <v>19057</v>
      </c>
      <c r="P6216" s="100"/>
      <c r="Q6216" s="15" t="s">
        <v>45</v>
      </c>
    </row>
    <row r="6217" customFormat="false" ht="41.75" hidden="false" customHeight="false" outlineLevel="0" collapsed="false">
      <c r="A6217" s="994" t="s">
        <v>19058</v>
      </c>
      <c r="B6217" s="994" t="s">
        <v>19058</v>
      </c>
      <c r="C6217" s="994" t="s">
        <v>19058</v>
      </c>
      <c r="D6217" s="91" t="s">
        <v>476</v>
      </c>
      <c r="E6217" s="994" t="s">
        <v>19058</v>
      </c>
      <c r="F6217" s="994" t="s">
        <v>19058</v>
      </c>
      <c r="G6217" s="91"/>
      <c r="H6217" s="23" t="n">
        <v>1911.6</v>
      </c>
      <c r="I6217" s="91"/>
      <c r="J6217" s="91"/>
      <c r="K6217" s="91"/>
      <c r="L6217" s="91"/>
      <c r="M6217" s="91"/>
      <c r="N6217" s="91"/>
      <c r="O6217" s="994" t="s">
        <v>19058</v>
      </c>
      <c r="P6217" s="100"/>
      <c r="Q6217" s="15" t="s">
        <v>45</v>
      </c>
    </row>
    <row r="6218" customFormat="false" ht="41.75" hidden="false" customHeight="false" outlineLevel="0" collapsed="false">
      <c r="A6218" s="995" t="s">
        <v>19058</v>
      </c>
      <c r="B6218" s="995" t="s">
        <v>19058</v>
      </c>
      <c r="C6218" s="995" t="s">
        <v>19058</v>
      </c>
      <c r="D6218" s="91" t="s">
        <v>476</v>
      </c>
      <c r="E6218" s="995" t="s">
        <v>19058</v>
      </c>
      <c r="F6218" s="995" t="s">
        <v>19058</v>
      </c>
      <c r="G6218" s="91"/>
      <c r="H6218" s="996" t="n">
        <v>3021.45</v>
      </c>
      <c r="I6218" s="91"/>
      <c r="J6218" s="91"/>
      <c r="K6218" s="91"/>
      <c r="L6218" s="91"/>
      <c r="M6218" s="91"/>
      <c r="N6218" s="91"/>
      <c r="O6218" s="995" t="s">
        <v>19058</v>
      </c>
      <c r="P6218" s="100"/>
      <c r="Q6218" s="15" t="s">
        <v>45</v>
      </c>
    </row>
    <row r="6219" customFormat="false" ht="41.75" hidden="false" customHeight="false" outlineLevel="0" collapsed="false">
      <c r="A6219" s="995" t="s">
        <v>19058</v>
      </c>
      <c r="B6219" s="995" t="s">
        <v>19058</v>
      </c>
      <c r="C6219" s="995" t="s">
        <v>19058</v>
      </c>
      <c r="D6219" s="91" t="s">
        <v>476</v>
      </c>
      <c r="E6219" s="995" t="s">
        <v>19058</v>
      </c>
      <c r="F6219" s="995" t="s">
        <v>19058</v>
      </c>
      <c r="G6219" s="91"/>
      <c r="H6219" s="996" t="n">
        <v>3693.92</v>
      </c>
      <c r="I6219" s="91"/>
      <c r="J6219" s="91"/>
      <c r="K6219" s="91"/>
      <c r="L6219" s="91"/>
      <c r="M6219" s="91"/>
      <c r="N6219" s="91"/>
      <c r="O6219" s="995" t="s">
        <v>19058</v>
      </c>
      <c r="P6219" s="100"/>
      <c r="Q6219" s="15" t="s">
        <v>45</v>
      </c>
    </row>
    <row r="6220" customFormat="false" ht="28.35" hidden="false" customHeight="false" outlineLevel="0" collapsed="false">
      <c r="A6220" s="282" t="s">
        <v>19059</v>
      </c>
      <c r="B6220" s="282" t="s">
        <v>19059</v>
      </c>
      <c r="C6220" s="282" t="s">
        <v>19059</v>
      </c>
      <c r="D6220" s="91" t="s">
        <v>476</v>
      </c>
      <c r="E6220" s="282" t="s">
        <v>19059</v>
      </c>
      <c r="F6220" s="282" t="s">
        <v>19059</v>
      </c>
      <c r="G6220" s="91"/>
      <c r="H6220" s="91" t="n">
        <v>33000</v>
      </c>
      <c r="I6220" s="91"/>
      <c r="J6220" s="91"/>
      <c r="K6220" s="91"/>
      <c r="L6220" s="100"/>
      <c r="M6220" s="24" t="s">
        <v>19060</v>
      </c>
      <c r="N6220" s="91"/>
      <c r="O6220" s="282" t="s">
        <v>19059</v>
      </c>
      <c r="P6220" s="100"/>
      <c r="Q6220" s="15" t="s">
        <v>45</v>
      </c>
    </row>
    <row r="6221" customFormat="false" ht="28.35" hidden="false" customHeight="false" outlineLevel="0" collapsed="false">
      <c r="A6221" s="348" t="s">
        <v>2870</v>
      </c>
      <c r="B6221" s="91" t="s">
        <v>476</v>
      </c>
      <c r="C6221" s="91" t="s">
        <v>19061</v>
      </c>
      <c r="D6221" s="91" t="s">
        <v>476</v>
      </c>
      <c r="E6221" s="91" t="s">
        <v>19062</v>
      </c>
      <c r="F6221" s="91" t="s">
        <v>19063</v>
      </c>
      <c r="G6221" s="91" t="s">
        <v>8180</v>
      </c>
      <c r="H6221" s="91"/>
      <c r="I6221" s="91"/>
      <c r="J6221" s="91"/>
      <c r="K6221" s="91"/>
      <c r="L6221" s="91"/>
      <c r="M6221" s="91"/>
      <c r="N6221" s="91"/>
      <c r="O6221" s="137" t="s">
        <v>19064</v>
      </c>
      <c r="P6221" s="100"/>
      <c r="Q6221" s="15" t="s">
        <v>45</v>
      </c>
    </row>
    <row r="6222" customFormat="false" ht="14.9" hidden="false" customHeight="false" outlineLevel="0" collapsed="false">
      <c r="A6222" s="282" t="s">
        <v>19065</v>
      </c>
      <c r="B6222" s="282" t="s">
        <v>19065</v>
      </c>
      <c r="C6222" s="282" t="s">
        <v>19065</v>
      </c>
      <c r="D6222" s="282" t="s">
        <v>476</v>
      </c>
      <c r="E6222" s="282" t="s">
        <v>19065</v>
      </c>
      <c r="F6222" s="282" t="s">
        <v>19065</v>
      </c>
      <c r="G6222" s="91"/>
      <c r="H6222" s="91" t="n">
        <v>8000</v>
      </c>
      <c r="I6222" s="91"/>
      <c r="J6222" s="91"/>
      <c r="K6222" s="91"/>
      <c r="L6222" s="91"/>
      <c r="M6222" s="19" t="s">
        <v>15864</v>
      </c>
      <c r="N6222" s="99" t="n">
        <v>43527</v>
      </c>
      <c r="O6222" s="282" t="s">
        <v>19065</v>
      </c>
      <c r="P6222" s="100"/>
      <c r="Q6222" s="15" t="s">
        <v>45</v>
      </c>
    </row>
    <row r="6223" customFormat="false" ht="14.9" hidden="false" customHeight="false" outlineLevel="0" collapsed="false">
      <c r="A6223" s="348" t="s">
        <v>2877</v>
      </c>
      <c r="B6223" s="99" t="n">
        <v>43663</v>
      </c>
      <c r="C6223" s="91" t="s">
        <v>19066</v>
      </c>
      <c r="D6223" s="91" t="s">
        <v>8766</v>
      </c>
      <c r="E6223" s="91" t="s">
        <v>19067</v>
      </c>
      <c r="F6223" s="91" t="s">
        <v>19068</v>
      </c>
      <c r="G6223" s="91" t="n">
        <v>3900</v>
      </c>
      <c r="H6223" s="91"/>
      <c r="I6223" s="91"/>
      <c r="J6223" s="91"/>
      <c r="K6223" s="91"/>
      <c r="L6223" s="91"/>
      <c r="M6223" s="19" t="s">
        <v>19069</v>
      </c>
      <c r="N6223" s="99" t="n">
        <v>43524</v>
      </c>
      <c r="O6223" s="282" t="s">
        <v>1187</v>
      </c>
      <c r="P6223" s="100"/>
      <c r="Q6223" s="15" t="s">
        <v>45</v>
      </c>
    </row>
    <row r="6224" customFormat="false" ht="28.35" hidden="false" customHeight="false" outlineLevel="0" collapsed="false">
      <c r="A6224" s="348" t="s">
        <v>2953</v>
      </c>
      <c r="B6224" s="91" t="s">
        <v>10494</v>
      </c>
      <c r="C6224" s="91" t="s">
        <v>19070</v>
      </c>
      <c r="D6224" s="91" t="s">
        <v>8766</v>
      </c>
      <c r="E6224" s="91" t="s">
        <v>19071</v>
      </c>
      <c r="F6224" s="91" t="s">
        <v>19072</v>
      </c>
      <c r="G6224" s="91" t="n">
        <v>2000</v>
      </c>
      <c r="H6224" s="91"/>
      <c r="I6224" s="91"/>
      <c r="J6224" s="91"/>
      <c r="K6224" s="91"/>
      <c r="L6224" s="91"/>
      <c r="M6224" s="9" t="s">
        <v>19073</v>
      </c>
      <c r="N6224" s="99" t="n">
        <v>43526</v>
      </c>
      <c r="O6224" s="282" t="s">
        <v>1187</v>
      </c>
      <c r="P6224" s="100"/>
      <c r="Q6224" s="15" t="s">
        <v>45</v>
      </c>
    </row>
    <row r="6225" customFormat="false" ht="28.35" hidden="false" customHeight="false" outlineLevel="0" collapsed="false">
      <c r="A6225" s="348" t="s">
        <v>2700</v>
      </c>
      <c r="B6225" s="91" t="s">
        <v>10494</v>
      </c>
      <c r="C6225" s="91" t="s">
        <v>19070</v>
      </c>
      <c r="D6225" s="91" t="s">
        <v>8766</v>
      </c>
      <c r="E6225" s="91" t="s">
        <v>19071</v>
      </c>
      <c r="F6225" s="91" t="s">
        <v>19074</v>
      </c>
      <c r="G6225" s="91" t="n">
        <v>2000</v>
      </c>
      <c r="H6225" s="91"/>
      <c r="I6225" s="91"/>
      <c r="J6225" s="91"/>
      <c r="K6225" s="91"/>
      <c r="L6225" s="840"/>
      <c r="M6225" s="573" t="s">
        <v>19075</v>
      </c>
      <c r="N6225" s="99" t="n">
        <v>43528</v>
      </c>
      <c r="O6225" s="282" t="s">
        <v>1187</v>
      </c>
      <c r="P6225" s="100"/>
      <c r="Q6225" s="15" t="s">
        <v>45</v>
      </c>
    </row>
    <row r="6226" customFormat="false" ht="28.35" hidden="false" customHeight="false" outlineLevel="0" collapsed="false">
      <c r="A6226" s="348" t="s">
        <v>2825</v>
      </c>
      <c r="B6226" s="91" t="s">
        <v>13827</v>
      </c>
      <c r="C6226" s="451" t="s">
        <v>19076</v>
      </c>
      <c r="D6226" s="91" t="s">
        <v>8766</v>
      </c>
      <c r="E6226" s="91"/>
      <c r="F6226" s="91" t="s">
        <v>8613</v>
      </c>
      <c r="G6226" s="91"/>
      <c r="H6226" s="91"/>
      <c r="I6226" s="91"/>
      <c r="J6226" s="91"/>
      <c r="K6226" s="91"/>
      <c r="L6226" s="91"/>
      <c r="M6226" s="91"/>
      <c r="N6226" s="91"/>
      <c r="O6226" s="451" t="s">
        <v>19077</v>
      </c>
      <c r="P6226" s="100"/>
      <c r="Q6226" s="15" t="s">
        <v>45</v>
      </c>
    </row>
    <row r="6227" customFormat="false" ht="15" hidden="false" customHeight="false" outlineLevel="0" collapsed="false">
      <c r="A6227" s="997" t="s">
        <v>2707</v>
      </c>
      <c r="B6227" s="998" t="s">
        <v>918</v>
      </c>
      <c r="C6227" s="999" t="s">
        <v>19078</v>
      </c>
      <c r="D6227" s="1000" t="s">
        <v>476</v>
      </c>
      <c r="E6227" s="998" t="s">
        <v>19079</v>
      </c>
      <c r="F6227" s="1001"/>
      <c r="G6227" s="998" t="s">
        <v>16003</v>
      </c>
      <c r="H6227" s="998"/>
      <c r="I6227" s="998"/>
      <c r="J6227" s="998"/>
      <c r="K6227" s="998"/>
      <c r="L6227" s="998"/>
      <c r="M6227" s="998"/>
      <c r="N6227" s="998"/>
      <c r="O6227" s="137" t="s">
        <v>19080</v>
      </c>
      <c r="P6227" s="664"/>
      <c r="Q6227" s="15" t="s">
        <v>45</v>
      </c>
      <c r="R6227" s="265"/>
      <c r="S6227" s="265"/>
      <c r="T6227" s="265"/>
      <c r="U6227" s="265"/>
      <c r="V6227" s="265"/>
      <c r="W6227" s="265"/>
      <c r="X6227" s="265"/>
      <c r="Y6227" s="265"/>
      <c r="Z6227" s="265"/>
      <c r="AA6227" s="265"/>
      <c r="AB6227" s="265"/>
      <c r="AC6227" s="265"/>
      <c r="AD6227" s="265"/>
      <c r="AE6227" s="265"/>
      <c r="AF6227" s="265"/>
      <c r="AG6227" s="265"/>
      <c r="AH6227" s="265"/>
      <c r="AI6227" s="265"/>
      <c r="AJ6227" s="265"/>
      <c r="AK6227" s="265"/>
    </row>
    <row r="6228" customFormat="false" ht="79.85" hidden="false" customHeight="false" outlineLevel="0" collapsed="false">
      <c r="A6228" s="3" t="s">
        <v>17111</v>
      </c>
      <c r="B6228" s="103" t="s">
        <v>17112</v>
      </c>
      <c r="C6228" s="3" t="s">
        <v>17113</v>
      </c>
      <c r="D6228" s="103" t="s">
        <v>17114</v>
      </c>
      <c r="E6228" s="103" t="s">
        <v>17115</v>
      </c>
      <c r="F6228" s="102" t="s">
        <v>10096</v>
      </c>
      <c r="G6228" s="103" t="s">
        <v>38</v>
      </c>
      <c r="H6228" s="103" t="s">
        <v>17116</v>
      </c>
      <c r="I6228" s="103" t="s">
        <v>40</v>
      </c>
      <c r="J6228" s="103"/>
      <c r="K6228" s="103" t="s">
        <v>17648</v>
      </c>
      <c r="L6228" s="103"/>
      <c r="M6228" s="103" t="s">
        <v>41</v>
      </c>
      <c r="N6228" s="103" t="s">
        <v>42</v>
      </c>
      <c r="O6228" s="103" t="s">
        <v>17117</v>
      </c>
      <c r="P6228" s="100"/>
      <c r="Q6228" s="15" t="s">
        <v>45</v>
      </c>
    </row>
    <row r="6229" customFormat="false" ht="15" hidden="false" customHeight="false" outlineLevel="0" collapsed="false">
      <c r="A6229" s="105" t="n">
        <v>43525</v>
      </c>
      <c r="B6229" s="465" t="s">
        <v>394</v>
      </c>
      <c r="C6229" s="9"/>
      <c r="D6229" s="9"/>
      <c r="E6229" s="10"/>
      <c r="F6229" s="821" t="n">
        <f aca="false">G6229+H6229+K6229</f>
        <v>59087.06</v>
      </c>
      <c r="G6229" s="822" t="n">
        <f aca="false">SUM(G6230:G6240)</f>
        <v>24400</v>
      </c>
      <c r="H6229" s="989" t="n">
        <f aca="false">SUM(H6230:H6240)</f>
        <v>34687.06</v>
      </c>
      <c r="I6229" s="822" t="n">
        <f aca="false">SUM(I6230:I6240)</f>
        <v>0</v>
      </c>
      <c r="J6229" s="822"/>
      <c r="K6229" s="822" t="n">
        <f aca="false">SUM(K6230:K6240)</f>
        <v>0</v>
      </c>
      <c r="L6229" s="822"/>
      <c r="M6229" s="466"/>
      <c r="N6229" s="466"/>
      <c r="O6229" s="18"/>
      <c r="P6229" s="100"/>
      <c r="Q6229" s="15" t="s">
        <v>45</v>
      </c>
    </row>
    <row r="6230" customFormat="false" ht="28.35" hidden="false" customHeight="false" outlineLevel="0" collapsed="false">
      <c r="A6230" s="348" t="s">
        <v>2931</v>
      </c>
      <c r="B6230" s="242" t="n">
        <v>43780</v>
      </c>
      <c r="C6230" s="91" t="s">
        <v>19081</v>
      </c>
      <c r="D6230" s="1000" t="s">
        <v>476</v>
      </c>
      <c r="E6230" s="91" t="s">
        <v>19082</v>
      </c>
      <c r="F6230" s="91" t="s">
        <v>19083</v>
      </c>
      <c r="G6230" s="91" t="s">
        <v>3515</v>
      </c>
      <c r="H6230" s="91"/>
      <c r="I6230" s="91"/>
      <c r="J6230" s="91"/>
      <c r="K6230" s="91"/>
      <c r="L6230" s="91"/>
      <c r="M6230" s="91"/>
      <c r="N6230" s="91"/>
      <c r="O6230" s="451" t="s">
        <v>19084</v>
      </c>
      <c r="P6230" s="100"/>
      <c r="Q6230" s="15" t="s">
        <v>45</v>
      </c>
    </row>
    <row r="6231" customFormat="false" ht="28.35" hidden="false" customHeight="false" outlineLevel="0" collapsed="false">
      <c r="A6231" s="348" t="s">
        <v>2861</v>
      </c>
      <c r="B6231" s="91" t="s">
        <v>6367</v>
      </c>
      <c r="C6231" s="91" t="s">
        <v>19085</v>
      </c>
      <c r="D6231" s="1000" t="s">
        <v>476</v>
      </c>
      <c r="E6231" s="91" t="s">
        <v>19086</v>
      </c>
      <c r="F6231" s="91" t="s">
        <v>19087</v>
      </c>
      <c r="G6231" s="91" t="n">
        <v>4200</v>
      </c>
      <c r="H6231" s="91"/>
      <c r="I6231" s="91"/>
      <c r="J6231" s="91"/>
      <c r="K6231" s="91"/>
      <c r="L6231" s="91"/>
      <c r="M6231" s="91" t="s">
        <v>19088</v>
      </c>
      <c r="N6231" s="99" t="n">
        <v>43526</v>
      </c>
      <c r="O6231" s="282" t="s">
        <v>1187</v>
      </c>
      <c r="P6231" s="100"/>
      <c r="Q6231" s="15" t="s">
        <v>45</v>
      </c>
    </row>
    <row r="6232" customFormat="false" ht="14.9" hidden="false" customHeight="false" outlineLevel="0" collapsed="false">
      <c r="A6232" s="282" t="s">
        <v>19089</v>
      </c>
      <c r="B6232" s="282" t="s">
        <v>19089</v>
      </c>
      <c r="C6232" s="282" t="s">
        <v>19089</v>
      </c>
      <c r="D6232" s="282" t="s">
        <v>19089</v>
      </c>
      <c r="E6232" s="282" t="s">
        <v>19089</v>
      </c>
      <c r="F6232" s="282" t="s">
        <v>19089</v>
      </c>
      <c r="G6232" s="91"/>
      <c r="H6232" s="1002" t="n">
        <v>17491.63</v>
      </c>
      <c r="I6232" s="91"/>
      <c r="J6232" s="91"/>
      <c r="K6232" s="91"/>
      <c r="L6232" s="91"/>
      <c r="M6232" s="91"/>
      <c r="N6232" s="91"/>
      <c r="O6232" s="282" t="s">
        <v>19089</v>
      </c>
      <c r="P6232" s="100"/>
      <c r="Q6232" s="15" t="s">
        <v>45</v>
      </c>
    </row>
    <row r="6233" customFormat="false" ht="14.9" hidden="false" customHeight="false" outlineLevel="0" collapsed="false">
      <c r="A6233" s="282" t="s">
        <v>19089</v>
      </c>
      <c r="B6233" s="282" t="s">
        <v>19089</v>
      </c>
      <c r="C6233" s="282" t="s">
        <v>19089</v>
      </c>
      <c r="D6233" s="282" t="s">
        <v>19089</v>
      </c>
      <c r="E6233" s="282" t="s">
        <v>19089</v>
      </c>
      <c r="F6233" s="282" t="s">
        <v>19089</v>
      </c>
      <c r="G6233" s="91"/>
      <c r="H6233" s="1003" t="n">
        <f aca="false">1949+450.41</f>
        <v>2399.41</v>
      </c>
      <c r="I6233" s="91"/>
      <c r="J6233" s="91"/>
      <c r="K6233" s="91"/>
      <c r="L6233" s="91"/>
      <c r="M6233" s="91"/>
      <c r="N6233" s="91"/>
      <c r="O6233" s="282" t="s">
        <v>19089</v>
      </c>
      <c r="P6233" s="100"/>
      <c r="Q6233" s="15" t="s">
        <v>45</v>
      </c>
    </row>
    <row r="6234" customFormat="false" ht="14.9" hidden="false" customHeight="false" outlineLevel="0" collapsed="false">
      <c r="A6234" s="282" t="s">
        <v>19089</v>
      </c>
      <c r="B6234" s="282" t="s">
        <v>19089</v>
      </c>
      <c r="C6234" s="282" t="s">
        <v>19089</v>
      </c>
      <c r="D6234" s="282" t="s">
        <v>19089</v>
      </c>
      <c r="E6234" s="282" t="s">
        <v>19089</v>
      </c>
      <c r="F6234" s="282" t="s">
        <v>19089</v>
      </c>
      <c r="G6234" s="91"/>
      <c r="H6234" s="1003" t="n">
        <f aca="false">2305.53+406.86</f>
        <v>2712.39</v>
      </c>
      <c r="I6234" s="91"/>
      <c r="J6234" s="91"/>
      <c r="K6234" s="91"/>
      <c r="L6234" s="91"/>
      <c r="M6234" s="91"/>
      <c r="N6234" s="91"/>
      <c r="O6234" s="282" t="s">
        <v>19089</v>
      </c>
      <c r="P6234" s="100"/>
      <c r="Q6234" s="15" t="s">
        <v>45</v>
      </c>
    </row>
    <row r="6235" customFormat="false" ht="28.35" hidden="false" customHeight="false" outlineLevel="0" collapsed="false">
      <c r="A6235" s="282" t="s">
        <v>19090</v>
      </c>
      <c r="B6235" s="282" t="s">
        <v>19090</v>
      </c>
      <c r="C6235" s="282" t="s">
        <v>19090</v>
      </c>
      <c r="D6235" s="282" t="s">
        <v>19090</v>
      </c>
      <c r="E6235" s="282" t="s">
        <v>19090</v>
      </c>
      <c r="F6235" s="282" t="s">
        <v>19090</v>
      </c>
      <c r="G6235" s="91"/>
      <c r="H6235" s="1004" t="n">
        <v>12083.63</v>
      </c>
      <c r="I6235" s="91"/>
      <c r="J6235" s="91"/>
      <c r="K6235" s="91"/>
      <c r="L6235" s="91"/>
      <c r="M6235" s="91"/>
      <c r="N6235" s="91"/>
      <c r="O6235" s="282" t="s">
        <v>19090</v>
      </c>
      <c r="P6235" s="100"/>
      <c r="Q6235" s="15" t="s">
        <v>45</v>
      </c>
    </row>
    <row r="6236" customFormat="false" ht="41.75" hidden="false" customHeight="false" outlineLevel="0" collapsed="false">
      <c r="A6236" s="348" t="s">
        <v>2683</v>
      </c>
      <c r="B6236" s="91" t="s">
        <v>19091</v>
      </c>
      <c r="C6236" s="91" t="s">
        <v>19092</v>
      </c>
      <c r="D6236" s="1000" t="s">
        <v>476</v>
      </c>
      <c r="E6236" s="91" t="s">
        <v>19093</v>
      </c>
      <c r="F6236" s="91" t="s">
        <v>19094</v>
      </c>
      <c r="H6236" s="91" t="s">
        <v>463</v>
      </c>
      <c r="I6236" s="91"/>
      <c r="J6236" s="91"/>
      <c r="K6236" s="91"/>
      <c r="L6236" s="91"/>
      <c r="M6236" s="91"/>
      <c r="N6236" s="91"/>
      <c r="O6236" s="137" t="s">
        <v>19095</v>
      </c>
      <c r="P6236" s="100" t="s">
        <v>19096</v>
      </c>
      <c r="Q6236" s="15" t="s">
        <v>45</v>
      </c>
    </row>
    <row r="6237" customFormat="false" ht="28.35" hidden="false" customHeight="false" outlineLevel="0" collapsed="false">
      <c r="A6237" s="348" t="s">
        <v>19097</v>
      </c>
      <c r="B6237" s="91" t="s">
        <v>19098</v>
      </c>
      <c r="C6237" s="91" t="s">
        <v>19099</v>
      </c>
      <c r="D6237" s="1000" t="s">
        <v>476</v>
      </c>
      <c r="E6237" s="91" t="s">
        <v>19100</v>
      </c>
      <c r="F6237" s="91" t="s">
        <v>19101</v>
      </c>
      <c r="G6237" s="91"/>
      <c r="H6237" s="91" t="s">
        <v>564</v>
      </c>
      <c r="I6237" s="91"/>
      <c r="J6237" s="91"/>
      <c r="K6237" s="91"/>
      <c r="L6237" s="91"/>
      <c r="M6237" s="91"/>
      <c r="N6237" s="91"/>
      <c r="O6237" s="137" t="s">
        <v>19102</v>
      </c>
      <c r="P6237" s="100"/>
      <c r="Q6237" s="15" t="s">
        <v>45</v>
      </c>
    </row>
    <row r="6238" customFormat="false" ht="28.35" hidden="false" customHeight="false" outlineLevel="0" collapsed="false">
      <c r="A6238" s="348" t="s">
        <v>2877</v>
      </c>
      <c r="B6238" s="99" t="n">
        <v>43514</v>
      </c>
      <c r="C6238" s="91" t="s">
        <v>19103</v>
      </c>
      <c r="D6238" s="1000" t="s">
        <v>476</v>
      </c>
      <c r="E6238" s="91" t="s">
        <v>19104</v>
      </c>
      <c r="F6238" s="91" t="s">
        <v>19105</v>
      </c>
      <c r="G6238" s="91" t="n">
        <v>3700</v>
      </c>
      <c r="H6238" s="91"/>
      <c r="I6238" s="91"/>
      <c r="J6238" s="91"/>
      <c r="K6238" s="91"/>
      <c r="L6238" s="91"/>
      <c r="M6238" s="91" t="s">
        <v>19106</v>
      </c>
      <c r="N6238" s="99" t="n">
        <v>43526</v>
      </c>
      <c r="O6238" s="282" t="s">
        <v>1187</v>
      </c>
      <c r="P6238" s="100"/>
      <c r="Q6238" s="15" t="s">
        <v>45</v>
      </c>
    </row>
    <row r="6239" customFormat="false" ht="55.2" hidden="false" customHeight="false" outlineLevel="0" collapsed="false">
      <c r="A6239" s="348" t="s">
        <v>2953</v>
      </c>
      <c r="B6239" s="108" t="n">
        <v>0.772916666666667</v>
      </c>
      <c r="C6239" s="91" t="s">
        <v>19107</v>
      </c>
      <c r="D6239" s="91" t="s">
        <v>110</v>
      </c>
      <c r="E6239" s="91" t="s">
        <v>19108</v>
      </c>
      <c r="F6239" s="91" t="s">
        <v>19109</v>
      </c>
      <c r="G6239" s="91" t="n">
        <v>16500</v>
      </c>
      <c r="H6239" s="91"/>
      <c r="I6239" s="91"/>
      <c r="J6239" s="91"/>
      <c r="K6239" s="91"/>
      <c r="L6239" s="91"/>
      <c r="M6239" s="91" t="s">
        <v>19110</v>
      </c>
      <c r="N6239" s="99" t="n">
        <v>43526</v>
      </c>
      <c r="O6239" s="282" t="s">
        <v>1187</v>
      </c>
      <c r="P6239" s="100"/>
      <c r="Q6239" s="15" t="s">
        <v>45</v>
      </c>
    </row>
    <row r="6240" customFormat="false" ht="15" hidden="false" customHeight="false" outlineLevel="0" collapsed="false">
      <c r="A6240" s="348" t="s">
        <v>2700</v>
      </c>
      <c r="B6240" s="91" t="s">
        <v>19111</v>
      </c>
      <c r="C6240" s="91" t="s">
        <v>19112</v>
      </c>
      <c r="D6240" s="1000" t="s">
        <v>476</v>
      </c>
      <c r="E6240" s="91" t="s">
        <v>19113</v>
      </c>
      <c r="F6240" s="91" t="s">
        <v>19114</v>
      </c>
      <c r="G6240" s="91" t="s">
        <v>16003</v>
      </c>
      <c r="H6240" s="91"/>
      <c r="I6240" s="91"/>
      <c r="J6240" s="91"/>
      <c r="K6240" s="91"/>
      <c r="L6240" s="91"/>
      <c r="M6240" s="91"/>
      <c r="N6240" s="91"/>
      <c r="O6240" s="137" t="s">
        <v>4837</v>
      </c>
      <c r="P6240" s="100"/>
      <c r="Q6240" s="15" t="s">
        <v>45</v>
      </c>
    </row>
    <row r="6241" customFormat="false" ht="79.85" hidden="false" customHeight="false" outlineLevel="0" collapsed="false">
      <c r="A6241" s="3" t="s">
        <v>17111</v>
      </c>
      <c r="B6241" s="103" t="s">
        <v>17112</v>
      </c>
      <c r="C6241" s="3" t="s">
        <v>17113</v>
      </c>
      <c r="D6241" s="103" t="s">
        <v>17114</v>
      </c>
      <c r="E6241" s="103" t="s">
        <v>17115</v>
      </c>
      <c r="F6241" s="102" t="s">
        <v>10096</v>
      </c>
      <c r="G6241" s="103" t="s">
        <v>38</v>
      </c>
      <c r="H6241" s="103" t="s">
        <v>17116</v>
      </c>
      <c r="I6241" s="103" t="s">
        <v>40</v>
      </c>
      <c r="J6241" s="103"/>
      <c r="K6241" s="103" t="s">
        <v>17648</v>
      </c>
      <c r="L6241" s="103"/>
      <c r="M6241" s="103" t="s">
        <v>41</v>
      </c>
      <c r="N6241" s="103" t="s">
        <v>42</v>
      </c>
      <c r="O6241" s="103" t="s">
        <v>17117</v>
      </c>
      <c r="P6241" s="100"/>
      <c r="Q6241" s="15" t="s">
        <v>45</v>
      </c>
    </row>
    <row r="6242" customFormat="false" ht="15" hidden="false" customHeight="false" outlineLevel="0" collapsed="false">
      <c r="A6242" s="105" t="n">
        <v>43526</v>
      </c>
      <c r="B6242" s="465" t="s">
        <v>403</v>
      </c>
      <c r="C6242" s="9"/>
      <c r="D6242" s="9"/>
      <c r="E6242" s="10"/>
      <c r="F6242" s="821" t="n">
        <f aca="false">G6242+H6242+K6242</f>
        <v>4200</v>
      </c>
      <c r="G6242" s="822" t="n">
        <f aca="false">SUM(G6243:G6247)</f>
        <v>4200</v>
      </c>
      <c r="H6242" s="989" t="n">
        <f aca="false">SUM(H6243:H6247)</f>
        <v>0</v>
      </c>
      <c r="I6242" s="822" t="n">
        <f aca="false">SUM(I6243:I6263)</f>
        <v>0</v>
      </c>
      <c r="J6242" s="822"/>
      <c r="K6242" s="822" t="n">
        <f aca="false">SUM(K6243:K6263)</f>
        <v>0</v>
      </c>
      <c r="L6242" s="822"/>
      <c r="M6242" s="466"/>
      <c r="N6242" s="466"/>
      <c r="O6242" s="18"/>
      <c r="P6242" s="100"/>
      <c r="Q6242" s="15" t="s">
        <v>45</v>
      </c>
    </row>
    <row r="6243" customFormat="false" ht="15" hidden="false" customHeight="false" outlineLevel="0" collapsed="false">
      <c r="A6243" s="348" t="s">
        <v>2931</v>
      </c>
      <c r="B6243" s="89" t="s">
        <v>5035</v>
      </c>
      <c r="C6243" s="91" t="s">
        <v>19115</v>
      </c>
      <c r="D6243" s="1000" t="s">
        <v>476</v>
      </c>
      <c r="E6243" s="91" t="s">
        <v>19116</v>
      </c>
      <c r="F6243" s="91"/>
      <c r="G6243" s="91"/>
      <c r="H6243" s="91"/>
      <c r="I6243" s="91"/>
      <c r="J6243" s="91"/>
      <c r="K6243" s="91"/>
      <c r="L6243" s="91"/>
      <c r="M6243" s="91"/>
      <c r="N6243" s="91"/>
      <c r="O6243" s="137" t="s">
        <v>19117</v>
      </c>
      <c r="P6243" s="100"/>
      <c r="Q6243" s="15" t="s">
        <v>45</v>
      </c>
    </row>
    <row r="6244" customFormat="false" ht="15" hidden="false" customHeight="false" outlineLevel="0" collapsed="false">
      <c r="A6244" s="348" t="s">
        <v>2861</v>
      </c>
      <c r="B6244" s="1005" t="n">
        <v>43754</v>
      </c>
      <c r="C6244" s="15" t="s">
        <v>19118</v>
      </c>
      <c r="D6244" s="1000" t="s">
        <v>476</v>
      </c>
      <c r="E6244" s="15" t="s">
        <v>19119</v>
      </c>
      <c r="G6244" s="15" t="s">
        <v>109</v>
      </c>
      <c r="O6244" s="352" t="s">
        <v>19120</v>
      </c>
      <c r="Q6244" s="15" t="s">
        <v>45</v>
      </c>
    </row>
    <row r="6245" customFormat="false" ht="28.35" hidden="false" customHeight="false" outlineLevel="0" collapsed="false">
      <c r="A6245" s="348" t="s">
        <v>2683</v>
      </c>
      <c r="B6245" s="89" t="s">
        <v>19121</v>
      </c>
      <c r="C6245" s="91" t="s">
        <v>19122</v>
      </c>
      <c r="D6245" s="1000" t="s">
        <v>476</v>
      </c>
      <c r="E6245" s="91" t="s">
        <v>19123</v>
      </c>
      <c r="F6245" s="91" t="s">
        <v>19124</v>
      </c>
      <c r="G6245" s="91" t="n">
        <v>4200</v>
      </c>
      <c r="H6245" s="91"/>
      <c r="I6245" s="91"/>
      <c r="J6245" s="91"/>
      <c r="K6245" s="91"/>
      <c r="L6245" s="91"/>
      <c r="M6245" s="91" t="s">
        <v>19125</v>
      </c>
      <c r="N6245" s="99" t="n">
        <v>43529</v>
      </c>
      <c r="O6245" s="282" t="s">
        <v>1187</v>
      </c>
      <c r="P6245" s="100"/>
      <c r="Q6245" s="15" t="s">
        <v>45</v>
      </c>
    </row>
    <row r="6246" customFormat="false" ht="28.35" hidden="false" customHeight="false" outlineLevel="0" collapsed="false">
      <c r="A6246" s="348" t="s">
        <v>2870</v>
      </c>
      <c r="B6246" s="99" t="n">
        <v>43637</v>
      </c>
      <c r="C6246" s="91" t="s">
        <v>19126</v>
      </c>
      <c r="D6246" s="1000" t="s">
        <v>476</v>
      </c>
      <c r="E6246" s="91" t="s">
        <v>19127</v>
      </c>
      <c r="F6246" s="91" t="s">
        <v>19128</v>
      </c>
      <c r="G6246" s="91" t="s">
        <v>564</v>
      </c>
      <c r="H6246" s="91"/>
      <c r="I6246" s="91"/>
      <c r="J6246" s="91"/>
      <c r="K6246" s="91"/>
      <c r="L6246" s="91"/>
      <c r="M6246" s="91"/>
      <c r="N6246" s="91"/>
      <c r="O6246" s="451" t="s">
        <v>19129</v>
      </c>
      <c r="P6246" s="100"/>
      <c r="Q6246" s="15" t="s">
        <v>45</v>
      </c>
    </row>
    <row r="6247" customFormat="false" ht="15" hidden="false" customHeight="false" outlineLevel="0" collapsed="false">
      <c r="A6247" s="348" t="s">
        <v>2877</v>
      </c>
      <c r="B6247" s="91" t="s">
        <v>18028</v>
      </c>
      <c r="C6247" s="91" t="s">
        <v>19130</v>
      </c>
      <c r="D6247" s="1000" t="s">
        <v>476</v>
      </c>
      <c r="E6247" s="15" t="s">
        <v>19131</v>
      </c>
      <c r="F6247" s="91" t="s">
        <v>19132</v>
      </c>
      <c r="G6247" s="91" t="s">
        <v>564</v>
      </c>
      <c r="H6247" s="91"/>
      <c r="I6247" s="91"/>
      <c r="J6247" s="91"/>
      <c r="K6247" s="91"/>
      <c r="L6247" s="91"/>
      <c r="M6247" s="91"/>
      <c r="N6247" s="91"/>
      <c r="O6247" s="451" t="s">
        <v>19133</v>
      </c>
      <c r="P6247" s="100"/>
      <c r="Q6247" s="15" t="s">
        <v>45</v>
      </c>
    </row>
    <row r="6248" customFormat="false" ht="79.85" hidden="false" customHeight="false" outlineLevel="0" collapsed="false">
      <c r="A6248" s="3" t="s">
        <v>17111</v>
      </c>
      <c r="B6248" s="103" t="s">
        <v>17112</v>
      </c>
      <c r="C6248" s="3" t="s">
        <v>17113</v>
      </c>
      <c r="D6248" s="103" t="s">
        <v>17114</v>
      </c>
      <c r="E6248" s="103" t="s">
        <v>17115</v>
      </c>
      <c r="F6248" s="102" t="s">
        <v>10096</v>
      </c>
      <c r="G6248" s="103" t="s">
        <v>38</v>
      </c>
      <c r="H6248" s="103" t="s">
        <v>17116</v>
      </c>
      <c r="I6248" s="103" t="s">
        <v>40</v>
      </c>
      <c r="J6248" s="103"/>
      <c r="K6248" s="103" t="s">
        <v>17648</v>
      </c>
      <c r="L6248" s="103"/>
      <c r="M6248" s="103" t="s">
        <v>41</v>
      </c>
      <c r="N6248" s="103" t="s">
        <v>42</v>
      </c>
      <c r="O6248" s="103" t="s">
        <v>17117</v>
      </c>
      <c r="P6248" s="100"/>
      <c r="Q6248" s="15" t="s">
        <v>45</v>
      </c>
    </row>
    <row r="6249" customFormat="false" ht="15" hidden="false" customHeight="false" outlineLevel="0" collapsed="false">
      <c r="A6249" s="105" t="n">
        <v>43527</v>
      </c>
      <c r="B6249" s="465" t="s">
        <v>414</v>
      </c>
      <c r="C6249" s="9"/>
      <c r="D6249" s="9"/>
      <c r="E6249" s="10"/>
      <c r="F6249" s="821" t="n">
        <f aca="false">G6249+H6249+K6249</f>
        <v>8000</v>
      </c>
      <c r="G6249" s="822" t="n">
        <f aca="false">SUM(G6250:G6251)</f>
        <v>8000</v>
      </c>
      <c r="H6249" s="989" t="n">
        <f aca="false">SUM(H6250:H6251)</f>
        <v>0</v>
      </c>
      <c r="I6249" s="822" t="n">
        <f aca="false">SUM(I6250:I6251)</f>
        <v>0</v>
      </c>
      <c r="J6249" s="822"/>
      <c r="K6249" s="822" t="n">
        <f aca="false">SUM(K6250:K6251)</f>
        <v>0</v>
      </c>
      <c r="L6249" s="822"/>
      <c r="M6249" s="466"/>
      <c r="N6249" s="466"/>
      <c r="O6249" s="18"/>
      <c r="P6249" s="100"/>
      <c r="Q6249" s="15" t="s">
        <v>45</v>
      </c>
    </row>
    <row r="6250" customFormat="false" ht="28.35" hidden="false" customHeight="false" outlineLevel="0" collapsed="false">
      <c r="A6250" s="429" t="s">
        <v>19134</v>
      </c>
      <c r="B6250" s="91" t="s">
        <v>1483</v>
      </c>
      <c r="C6250" s="91" t="s">
        <v>19135</v>
      </c>
      <c r="D6250" s="1000" t="s">
        <v>476</v>
      </c>
      <c r="E6250" s="91" t="s">
        <v>19136</v>
      </c>
      <c r="F6250" s="91" t="s">
        <v>19137</v>
      </c>
      <c r="G6250" s="91" t="n">
        <v>4200</v>
      </c>
      <c r="H6250" s="91"/>
      <c r="I6250" s="91"/>
      <c r="J6250" s="91"/>
      <c r="K6250" s="91"/>
      <c r="L6250" s="91"/>
      <c r="M6250" s="91" t="s">
        <v>19138</v>
      </c>
      <c r="N6250" s="99" t="n">
        <v>43527</v>
      </c>
      <c r="O6250" s="282" t="s">
        <v>1187</v>
      </c>
      <c r="P6250" s="100"/>
      <c r="Q6250" s="15" t="s">
        <v>45</v>
      </c>
    </row>
    <row r="6251" customFormat="false" ht="28.35" hidden="false" customHeight="false" outlineLevel="0" collapsed="false">
      <c r="A6251" s="429" t="s">
        <v>19139</v>
      </c>
      <c r="B6251" s="91"/>
      <c r="C6251" s="91" t="s">
        <v>19140</v>
      </c>
      <c r="D6251" s="1000" t="s">
        <v>476</v>
      </c>
      <c r="E6251" s="91" t="s">
        <v>19141</v>
      </c>
      <c r="F6251" s="91" t="s">
        <v>19142</v>
      </c>
      <c r="G6251" s="91" t="n">
        <v>3800</v>
      </c>
      <c r="H6251" s="91"/>
      <c r="I6251" s="91"/>
      <c r="J6251" s="91"/>
      <c r="K6251" s="91"/>
      <c r="L6251" s="91"/>
      <c r="M6251" s="91" t="s">
        <v>19143</v>
      </c>
      <c r="N6251" s="99" t="n">
        <v>43528</v>
      </c>
      <c r="O6251" s="282" t="s">
        <v>1187</v>
      </c>
      <c r="P6251" s="100"/>
      <c r="Q6251" s="15" t="s">
        <v>45</v>
      </c>
    </row>
    <row r="6252" customFormat="false" ht="79.85" hidden="false" customHeight="false" outlineLevel="0" collapsed="false">
      <c r="A6252" s="3" t="s">
        <v>17111</v>
      </c>
      <c r="B6252" s="103" t="s">
        <v>17112</v>
      </c>
      <c r="C6252" s="3" t="s">
        <v>17113</v>
      </c>
      <c r="D6252" s="103" t="s">
        <v>17114</v>
      </c>
      <c r="E6252" s="103" t="s">
        <v>17115</v>
      </c>
      <c r="F6252" s="102" t="s">
        <v>10096</v>
      </c>
      <c r="G6252" s="103" t="s">
        <v>38</v>
      </c>
      <c r="H6252" s="103" t="s">
        <v>17116</v>
      </c>
      <c r="I6252" s="103" t="s">
        <v>40</v>
      </c>
      <c r="J6252" s="103" t="s">
        <v>19144</v>
      </c>
      <c r="K6252" s="103" t="s">
        <v>17648</v>
      </c>
      <c r="L6252" s="103"/>
      <c r="M6252" s="103" t="s">
        <v>41</v>
      </c>
      <c r="N6252" s="103" t="s">
        <v>42</v>
      </c>
      <c r="O6252" s="103" t="s">
        <v>17117</v>
      </c>
      <c r="P6252" s="100"/>
      <c r="Q6252" s="15" t="s">
        <v>45</v>
      </c>
    </row>
    <row r="6253" customFormat="false" ht="15" hidden="false" customHeight="false" outlineLevel="0" collapsed="false">
      <c r="A6253" s="105" t="n">
        <v>43528</v>
      </c>
      <c r="B6253" s="465" t="s">
        <v>422</v>
      </c>
      <c r="C6253" s="9"/>
      <c r="D6253" s="9"/>
      <c r="E6253" s="10"/>
      <c r="F6253" s="821" t="n">
        <f aca="false">G6253+H6253+K6253+J6253</f>
        <v>32200</v>
      </c>
      <c r="G6253" s="1006" t="n">
        <f aca="false">SUM(G6254:G6277)</f>
        <v>13200</v>
      </c>
      <c r="H6253" s="989" t="n">
        <f aca="false">SUM(H6254:H6277)</f>
        <v>16700</v>
      </c>
      <c r="I6253" s="1007" t="n">
        <f aca="false">SUM(I6254:I6277)</f>
        <v>0</v>
      </c>
      <c r="J6253" s="1008" t="n">
        <f aca="false">SUM(J6254:J6277)</f>
        <v>2300</v>
      </c>
      <c r="K6253" s="1009" t="n">
        <f aca="false">SUM(K6254:K6277)</f>
        <v>0</v>
      </c>
      <c r="L6253" s="1009"/>
      <c r="M6253" s="466"/>
      <c r="N6253" s="466"/>
      <c r="O6253" s="18"/>
      <c r="P6253" s="100"/>
      <c r="Q6253" s="15" t="s">
        <v>45</v>
      </c>
    </row>
    <row r="6254" customFormat="false" ht="14.9" hidden="false" customHeight="false" outlineLevel="0" collapsed="false">
      <c r="A6254" s="429" t="s">
        <v>19134</v>
      </c>
      <c r="B6254" s="108" t="n">
        <v>0.418055555555556</v>
      </c>
      <c r="C6254" s="91" t="s">
        <v>19145</v>
      </c>
      <c r="D6254" s="91" t="s">
        <v>110</v>
      </c>
      <c r="E6254" s="91" t="s">
        <v>3739</v>
      </c>
      <c r="F6254" s="91" t="s">
        <v>1169</v>
      </c>
      <c r="G6254" s="91" t="s">
        <v>328</v>
      </c>
      <c r="H6254" s="91"/>
      <c r="I6254" s="91"/>
      <c r="J6254" s="91"/>
      <c r="K6254" s="91"/>
      <c r="L6254" s="91"/>
      <c r="M6254" s="91"/>
      <c r="N6254" s="91"/>
      <c r="O6254" s="137" t="s">
        <v>19146</v>
      </c>
      <c r="P6254" s="100"/>
      <c r="Q6254" s="15" t="s">
        <v>45</v>
      </c>
    </row>
    <row r="6255" customFormat="false" ht="28.35" hidden="false" customHeight="false" outlineLevel="0" collapsed="false">
      <c r="A6255" s="429" t="s">
        <v>19147</v>
      </c>
      <c r="B6255" s="91" t="s">
        <v>51</v>
      </c>
      <c r="C6255" s="451" t="s">
        <v>19148</v>
      </c>
      <c r="D6255" s="1000" t="s">
        <v>8766</v>
      </c>
      <c r="E6255" s="91" t="s">
        <v>5574</v>
      </c>
      <c r="F6255" s="91"/>
      <c r="G6255" s="91"/>
      <c r="H6255" s="91"/>
      <c r="I6255" s="91"/>
      <c r="J6255" s="91"/>
      <c r="K6255" s="91"/>
      <c r="L6255" s="91"/>
      <c r="M6255" s="91"/>
      <c r="N6255" s="91"/>
      <c r="O6255" s="451" t="s">
        <v>19149</v>
      </c>
      <c r="P6255" s="100"/>
      <c r="Q6255" s="15" t="s">
        <v>45</v>
      </c>
    </row>
    <row r="6256" customFormat="false" ht="28.35" hidden="false" customHeight="false" outlineLevel="0" collapsed="false">
      <c r="A6256" s="429" t="s">
        <v>19150</v>
      </c>
      <c r="B6256" s="108" t="n">
        <v>0.472222222222222</v>
      </c>
      <c r="C6256" s="91" t="s">
        <v>19151</v>
      </c>
      <c r="D6256" s="91" t="s">
        <v>110</v>
      </c>
      <c r="E6256" s="91" t="s">
        <v>19152</v>
      </c>
      <c r="F6256" s="91" t="s">
        <v>19153</v>
      </c>
      <c r="G6256" s="91"/>
      <c r="H6256" s="91"/>
      <c r="I6256" s="91"/>
      <c r="J6256" s="91"/>
      <c r="K6256" s="91"/>
      <c r="L6256" s="91"/>
      <c r="M6256" s="91"/>
      <c r="N6256" s="91"/>
      <c r="O6256" s="137" t="s">
        <v>19154</v>
      </c>
      <c r="P6256" s="100"/>
      <c r="Q6256" s="15" t="s">
        <v>45</v>
      </c>
    </row>
    <row r="6257" customFormat="false" ht="17.9" hidden="false" customHeight="false" outlineLevel="0" collapsed="false">
      <c r="A6257" s="1010" t="s">
        <v>19155</v>
      </c>
      <c r="B6257" s="91" t="s">
        <v>4963</v>
      </c>
      <c r="C6257" s="91" t="s">
        <v>19156</v>
      </c>
      <c r="D6257" s="1000" t="s">
        <v>8766</v>
      </c>
      <c r="E6257" s="91" t="s">
        <v>19157</v>
      </c>
      <c r="F6257" s="91" t="s">
        <v>19158</v>
      </c>
      <c r="G6257" s="91"/>
      <c r="H6257" s="91"/>
      <c r="I6257" s="91"/>
      <c r="J6257" s="91" t="n">
        <v>2300</v>
      </c>
      <c r="K6257" s="91"/>
      <c r="L6257" s="91"/>
      <c r="M6257" s="19" t="s">
        <v>19159</v>
      </c>
      <c r="N6257" s="99" t="n">
        <v>43529</v>
      </c>
      <c r="O6257" s="228" t="s">
        <v>1187</v>
      </c>
      <c r="P6257" s="100"/>
      <c r="Q6257" s="15" t="s">
        <v>45</v>
      </c>
    </row>
    <row r="6258" customFormat="false" ht="28.35" hidden="false" customHeight="false" outlineLevel="0" collapsed="false">
      <c r="A6258" s="262" t="s">
        <v>16161</v>
      </c>
      <c r="B6258" s="91" t="s">
        <v>19160</v>
      </c>
      <c r="C6258" s="137" t="s">
        <v>19161</v>
      </c>
      <c r="D6258" s="1000" t="s">
        <v>476</v>
      </c>
      <c r="E6258" s="91" t="s">
        <v>19162</v>
      </c>
      <c r="F6258" s="91" t="s">
        <v>19163</v>
      </c>
      <c r="H6258" s="91"/>
      <c r="I6258" s="91" t="s">
        <v>8180</v>
      </c>
      <c r="J6258" s="91"/>
      <c r="K6258" s="91"/>
      <c r="L6258" s="91"/>
      <c r="M6258" s="91"/>
      <c r="N6258" s="91"/>
      <c r="O6258" s="137" t="s">
        <v>19164</v>
      </c>
      <c r="P6258" s="100"/>
      <c r="Q6258" s="15" t="s">
        <v>45</v>
      </c>
    </row>
    <row r="6259" customFormat="false" ht="15" hidden="false" customHeight="false" outlineLevel="0" collapsed="false">
      <c r="A6259" s="1010" t="s">
        <v>19165</v>
      </c>
      <c r="B6259" s="91" t="s">
        <v>14319</v>
      </c>
      <c r="C6259" s="137" t="s">
        <v>19166</v>
      </c>
      <c r="D6259" s="1000"/>
      <c r="E6259" s="91" t="s">
        <v>19167</v>
      </c>
      <c r="F6259" s="91"/>
      <c r="G6259" s="91"/>
      <c r="H6259" s="91"/>
      <c r="I6259" s="91"/>
      <c r="J6259" s="91"/>
      <c r="K6259" s="91"/>
      <c r="L6259" s="91"/>
      <c r="M6259" s="91"/>
      <c r="N6259" s="91"/>
      <c r="O6259" s="402" t="s">
        <v>19167</v>
      </c>
      <c r="P6259" s="100"/>
      <c r="Q6259" s="15" t="s">
        <v>45</v>
      </c>
    </row>
    <row r="6260" customFormat="false" ht="15" hidden="false" customHeight="false" outlineLevel="0" collapsed="false">
      <c r="A6260" s="262" t="s">
        <v>19168</v>
      </c>
      <c r="B6260" s="91" t="s">
        <v>9003</v>
      </c>
      <c r="C6260" s="451" t="s">
        <v>19169</v>
      </c>
      <c r="D6260" s="1000" t="s">
        <v>8766</v>
      </c>
      <c r="E6260" s="91" t="s">
        <v>19170</v>
      </c>
      <c r="F6260" s="91"/>
      <c r="G6260" s="91" t="s">
        <v>5533</v>
      </c>
      <c r="H6260" s="91"/>
      <c r="I6260" s="91"/>
      <c r="J6260" s="91"/>
      <c r="K6260" s="91"/>
      <c r="L6260" s="91"/>
      <c r="M6260" s="91"/>
      <c r="N6260" s="91"/>
      <c r="O6260" s="137" t="s">
        <v>19171</v>
      </c>
      <c r="P6260" s="100"/>
      <c r="Q6260" s="15" t="s">
        <v>45</v>
      </c>
    </row>
    <row r="6261" customFormat="false" ht="28.35" hidden="false" customHeight="false" outlineLevel="0" collapsed="false">
      <c r="A6261" s="1010" t="s">
        <v>19172</v>
      </c>
      <c r="B6261" s="91" t="s">
        <v>9003</v>
      </c>
      <c r="C6261" s="91" t="s">
        <v>19173</v>
      </c>
      <c r="D6261" s="1000" t="s">
        <v>476</v>
      </c>
      <c r="E6261" s="91" t="s">
        <v>19174</v>
      </c>
      <c r="F6261" s="91"/>
      <c r="H6261" s="91"/>
      <c r="I6261" s="91" t="s">
        <v>1776</v>
      </c>
      <c r="J6261" s="91"/>
      <c r="K6261" s="91"/>
      <c r="L6261" s="91"/>
      <c r="M6261" s="91"/>
      <c r="N6261" s="91"/>
      <c r="O6261" s="137" t="s">
        <v>19175</v>
      </c>
      <c r="P6261" s="100"/>
      <c r="Q6261" s="15" t="s">
        <v>45</v>
      </c>
    </row>
    <row r="6262" customFormat="false" ht="28.35" hidden="false" customHeight="false" outlineLevel="0" collapsed="false">
      <c r="A6262" s="91" t="s">
        <v>19176</v>
      </c>
      <c r="B6262" s="108" t="n">
        <v>0.482638888888889</v>
      </c>
      <c r="C6262" s="91" t="s">
        <v>8581</v>
      </c>
      <c r="D6262" s="91" t="s">
        <v>110</v>
      </c>
      <c r="E6262" s="91" t="s">
        <v>12371</v>
      </c>
      <c r="F6262" s="91" t="s">
        <v>19177</v>
      </c>
      <c r="G6262" s="91" t="n">
        <v>3500</v>
      </c>
      <c r="H6262" s="91"/>
      <c r="I6262" s="91"/>
      <c r="J6262" s="91"/>
      <c r="K6262" s="91"/>
      <c r="L6262" s="100"/>
      <c r="M6262" s="24" t="s">
        <v>19178</v>
      </c>
      <c r="N6262" s="99" t="n">
        <v>43529</v>
      </c>
      <c r="O6262" s="228" t="s">
        <v>1187</v>
      </c>
      <c r="P6262" s="100"/>
      <c r="Q6262" s="15" t="s">
        <v>45</v>
      </c>
    </row>
    <row r="6263" customFormat="false" ht="28.35" hidden="false" customHeight="false" outlineLevel="0" collapsed="false">
      <c r="A6263" s="262" t="s">
        <v>2654</v>
      </c>
      <c r="B6263" s="108" t="n">
        <v>0.510416666666667</v>
      </c>
      <c r="C6263" s="91" t="s">
        <v>19179</v>
      </c>
      <c r="D6263" s="91" t="s">
        <v>110</v>
      </c>
      <c r="E6263" s="91" t="s">
        <v>19180</v>
      </c>
      <c r="F6263" s="91" t="s">
        <v>19181</v>
      </c>
      <c r="G6263" s="91" t="s">
        <v>651</v>
      </c>
      <c r="H6263" s="91"/>
      <c r="I6263" s="91"/>
      <c r="J6263" s="91"/>
      <c r="K6263" s="91"/>
      <c r="L6263" s="91"/>
      <c r="M6263" s="91"/>
      <c r="N6263" s="91"/>
      <c r="O6263" s="137" t="s">
        <v>19182</v>
      </c>
      <c r="P6263" s="100"/>
      <c r="Q6263" s="15" t="s">
        <v>45</v>
      </c>
    </row>
    <row r="6264" customFormat="false" ht="68.65" hidden="false" customHeight="false" outlineLevel="0" collapsed="false">
      <c r="A6264" s="91" t="s">
        <v>19183</v>
      </c>
      <c r="B6264" s="91" t="s">
        <v>19183</v>
      </c>
      <c r="C6264" s="91" t="s">
        <v>19183</v>
      </c>
      <c r="D6264" s="1011" t="s">
        <v>19183</v>
      </c>
      <c r="E6264" s="1011" t="s">
        <v>19183</v>
      </c>
      <c r="F6264" s="1012" t="s">
        <v>19183</v>
      </c>
      <c r="G6264" s="91"/>
      <c r="H6264" s="91" t="n">
        <v>12700</v>
      </c>
      <c r="I6264" s="91"/>
      <c r="J6264" s="91"/>
      <c r="K6264" s="91"/>
      <c r="L6264" s="91"/>
      <c r="M6264" s="19" t="s">
        <v>17652</v>
      </c>
      <c r="N6264" s="91"/>
      <c r="O6264" s="1013" t="s">
        <v>19183</v>
      </c>
      <c r="P6264" s="100"/>
      <c r="Q6264" s="15" t="s">
        <v>45</v>
      </c>
    </row>
    <row r="6265" customFormat="false" ht="68.65" hidden="false" customHeight="false" outlineLevel="0" collapsed="false">
      <c r="A6265" s="91" t="s">
        <v>19183</v>
      </c>
      <c r="B6265" s="91" t="s">
        <v>19183</v>
      </c>
      <c r="C6265" s="91" t="s">
        <v>19183</v>
      </c>
      <c r="D6265" s="1014" t="s">
        <v>19183</v>
      </c>
      <c r="E6265" s="1014" t="s">
        <v>19183</v>
      </c>
      <c r="F6265" s="1015" t="s">
        <v>19183</v>
      </c>
      <c r="G6265" s="91"/>
      <c r="H6265" s="91" t="n">
        <v>4000</v>
      </c>
      <c r="I6265" s="91"/>
      <c r="J6265" s="91"/>
      <c r="K6265" s="91"/>
      <c r="L6265" s="91"/>
      <c r="M6265" s="19" t="s">
        <v>17652</v>
      </c>
      <c r="N6265" s="91"/>
      <c r="O6265" s="1016" t="s">
        <v>19183</v>
      </c>
      <c r="P6265" s="100"/>
      <c r="Q6265" s="15" t="s">
        <v>45</v>
      </c>
    </row>
    <row r="6266" customFormat="false" ht="28.35" hidden="false" customHeight="false" outlineLevel="0" collapsed="false">
      <c r="A6266" s="429" t="s">
        <v>19184</v>
      </c>
      <c r="B6266" s="91" t="s">
        <v>3318</v>
      </c>
      <c r="C6266" s="91" t="s">
        <v>19185</v>
      </c>
      <c r="D6266" s="1000" t="s">
        <v>476</v>
      </c>
      <c r="E6266" s="91" t="s">
        <v>19186</v>
      </c>
      <c r="F6266" s="91" t="s">
        <v>19187</v>
      </c>
      <c r="G6266" s="91" t="n">
        <v>5500</v>
      </c>
      <c r="H6266" s="91"/>
      <c r="I6266" s="91"/>
      <c r="J6266" s="91"/>
      <c r="K6266" s="91"/>
      <c r="L6266" s="91"/>
      <c r="M6266" s="19" t="s">
        <v>19188</v>
      </c>
      <c r="N6266" s="99" t="n">
        <v>43528</v>
      </c>
      <c r="O6266" s="228" t="s">
        <v>1187</v>
      </c>
      <c r="P6266" s="100"/>
      <c r="Q6266" s="15" t="s">
        <v>45</v>
      </c>
    </row>
    <row r="6267" customFormat="false" ht="50.7" hidden="false" customHeight="false" outlineLevel="0" collapsed="false">
      <c r="A6267" s="429" t="s">
        <v>19189</v>
      </c>
      <c r="B6267" s="91" t="s">
        <v>2206</v>
      </c>
      <c r="C6267" s="451" t="s">
        <v>19190</v>
      </c>
      <c r="D6267" s="91" t="s">
        <v>53</v>
      </c>
      <c r="E6267" s="91" t="s">
        <v>19191</v>
      </c>
      <c r="F6267" s="91"/>
      <c r="G6267" s="91"/>
      <c r="H6267" s="91"/>
      <c r="I6267" s="91"/>
      <c r="J6267" s="91"/>
      <c r="K6267" s="91"/>
      <c r="L6267" s="91"/>
      <c r="M6267" s="91"/>
      <c r="N6267" s="91"/>
      <c r="O6267" s="460" t="s">
        <v>19192</v>
      </c>
      <c r="P6267" s="100"/>
      <c r="Q6267" s="15" t="s">
        <v>45</v>
      </c>
    </row>
    <row r="6268" customFormat="false" ht="15" hidden="false" customHeight="false" outlineLevel="0" collapsed="false">
      <c r="A6268" s="262" t="s">
        <v>1518</v>
      </c>
      <c r="B6268" s="91" t="s">
        <v>78</v>
      </c>
      <c r="C6268" s="91" t="s">
        <v>19193</v>
      </c>
      <c r="D6268" s="1000" t="s">
        <v>476</v>
      </c>
      <c r="E6268" s="91" t="s">
        <v>19194</v>
      </c>
      <c r="F6268" s="91" t="s">
        <v>19195</v>
      </c>
      <c r="G6268" s="91" t="s">
        <v>3117</v>
      </c>
      <c r="H6268" s="91"/>
      <c r="I6268" s="91"/>
      <c r="J6268" s="91"/>
      <c r="K6268" s="91"/>
      <c r="L6268" s="91"/>
      <c r="M6268" s="91"/>
      <c r="N6268" s="91"/>
      <c r="O6268" s="451" t="s">
        <v>19196</v>
      </c>
      <c r="P6268" s="100"/>
      <c r="Q6268" s="15" t="s">
        <v>45</v>
      </c>
    </row>
    <row r="6269" customFormat="false" ht="14.9" hidden="false" customHeight="false" outlineLevel="0" collapsed="false">
      <c r="A6269" s="429" t="s">
        <v>19197</v>
      </c>
      <c r="B6269" s="99" t="n">
        <v>43601</v>
      </c>
      <c r="C6269" s="91" t="s">
        <v>19193</v>
      </c>
      <c r="D6269" s="91" t="s">
        <v>53</v>
      </c>
      <c r="E6269" s="91" t="s">
        <v>19194</v>
      </c>
      <c r="F6269" s="91" t="s">
        <v>19198</v>
      </c>
      <c r="G6269" s="91" t="s">
        <v>1890</v>
      </c>
      <c r="H6269" s="91"/>
      <c r="I6269" s="91"/>
      <c r="J6269" s="91"/>
      <c r="K6269" s="91"/>
      <c r="L6269" s="91"/>
      <c r="M6269" s="91"/>
      <c r="N6269" s="91"/>
      <c r="O6269" s="451" t="s">
        <v>19196</v>
      </c>
      <c r="P6269" s="100"/>
      <c r="Q6269" s="15" t="s">
        <v>45</v>
      </c>
    </row>
    <row r="6270" customFormat="false" ht="14.9" hidden="false" customHeight="false" outlineLevel="0" collapsed="false">
      <c r="A6270" s="1010" t="s">
        <v>19199</v>
      </c>
      <c r="B6270" s="242" t="n">
        <v>43754</v>
      </c>
      <c r="C6270" s="91" t="s">
        <v>19193</v>
      </c>
      <c r="D6270" s="91" t="s">
        <v>12454</v>
      </c>
      <c r="E6270" s="91" t="s">
        <v>19194</v>
      </c>
      <c r="F6270" s="91" t="s">
        <v>19200</v>
      </c>
      <c r="G6270" s="91" t="s">
        <v>569</v>
      </c>
      <c r="H6270" s="91"/>
      <c r="I6270" s="91"/>
      <c r="J6270" s="91"/>
      <c r="K6270" s="91"/>
      <c r="L6270" s="91"/>
      <c r="M6270" s="91"/>
      <c r="N6270" s="91"/>
      <c r="O6270" s="451" t="s">
        <v>19196</v>
      </c>
      <c r="P6270" s="100"/>
      <c r="Q6270" s="15" t="s">
        <v>45</v>
      </c>
    </row>
    <row r="6271" customFormat="false" ht="55.2" hidden="false" customHeight="false" outlineLevel="0" collapsed="false">
      <c r="A6271" s="429" t="s">
        <v>19201</v>
      </c>
      <c r="B6271" s="91" t="s">
        <v>1016</v>
      </c>
      <c r="C6271" s="91" t="s">
        <v>19202</v>
      </c>
      <c r="D6271" s="91" t="s">
        <v>68</v>
      </c>
      <c r="E6271" s="91" t="s">
        <v>19203</v>
      </c>
      <c r="F6271" s="91" t="s">
        <v>19204</v>
      </c>
      <c r="G6271" s="91"/>
      <c r="H6271" s="91" t="s">
        <v>2727</v>
      </c>
      <c r="I6271" s="91"/>
      <c r="J6271" s="91"/>
      <c r="K6271" s="91"/>
      <c r="L6271" s="91"/>
      <c r="M6271" s="91"/>
      <c r="N6271" s="91"/>
      <c r="O6271" s="338" t="s">
        <v>19205</v>
      </c>
      <c r="P6271" s="100"/>
      <c r="Q6271" s="15" t="s">
        <v>45</v>
      </c>
    </row>
    <row r="6272" customFormat="false" ht="28.35" hidden="false" customHeight="false" outlineLevel="0" collapsed="false">
      <c r="A6272" s="429" t="s">
        <v>19206</v>
      </c>
      <c r="B6272" s="91" t="s">
        <v>11227</v>
      </c>
      <c r="C6272" s="91" t="s">
        <v>19207</v>
      </c>
      <c r="D6272" s="1000" t="s">
        <v>476</v>
      </c>
      <c r="E6272" s="91" t="s">
        <v>19208</v>
      </c>
      <c r="F6272" s="91" t="s">
        <v>19209</v>
      </c>
      <c r="G6272" s="91"/>
      <c r="H6272" s="91"/>
      <c r="I6272" s="91"/>
      <c r="J6272" s="91"/>
      <c r="K6272" s="91"/>
      <c r="L6272" s="91"/>
      <c r="M6272" s="91"/>
      <c r="N6272" s="91"/>
      <c r="O6272" s="137" t="s">
        <v>19210</v>
      </c>
      <c r="P6272" s="100"/>
      <c r="Q6272" s="15" t="s">
        <v>45</v>
      </c>
    </row>
    <row r="6273" customFormat="false" ht="28.35" hidden="false" customHeight="false" outlineLevel="0" collapsed="false">
      <c r="A6273" s="429" t="s">
        <v>19211</v>
      </c>
      <c r="B6273" s="108" t="n">
        <v>0.729861111111111</v>
      </c>
      <c r="C6273" s="91" t="s">
        <v>19212</v>
      </c>
      <c r="D6273" s="91" t="s">
        <v>110</v>
      </c>
      <c r="E6273" s="91" t="s">
        <v>19213</v>
      </c>
      <c r="F6273" s="91" t="s">
        <v>19214</v>
      </c>
      <c r="G6273" s="91" t="s">
        <v>3515</v>
      </c>
      <c r="H6273" s="91"/>
      <c r="I6273" s="91"/>
      <c r="J6273" s="91"/>
      <c r="K6273" s="91"/>
      <c r="L6273" s="91"/>
      <c r="M6273" s="91"/>
      <c r="N6273" s="91"/>
      <c r="O6273" s="137" t="s">
        <v>19215</v>
      </c>
      <c r="P6273" s="100"/>
      <c r="Q6273" s="15" t="s">
        <v>45</v>
      </c>
    </row>
    <row r="6274" customFormat="false" ht="108.95" hidden="false" customHeight="false" outlineLevel="0" collapsed="false">
      <c r="A6274" s="133" t="s">
        <v>19216</v>
      </c>
      <c r="B6274" s="95" t="s">
        <v>386</v>
      </c>
      <c r="C6274" s="95" t="s">
        <v>19217</v>
      </c>
      <c r="D6274" s="95" t="s">
        <v>53</v>
      </c>
      <c r="E6274" s="95" t="s">
        <v>19218</v>
      </c>
      <c r="F6274" s="95" t="s">
        <v>19219</v>
      </c>
      <c r="G6274" s="95" t="s">
        <v>282</v>
      </c>
      <c r="H6274" s="95"/>
      <c r="I6274" s="95"/>
      <c r="J6274" s="95"/>
      <c r="K6274" s="95"/>
      <c r="L6274" s="95"/>
      <c r="M6274" s="95" t="s">
        <v>19220</v>
      </c>
      <c r="N6274" s="841" t="n">
        <v>43529</v>
      </c>
      <c r="O6274" s="708" t="s">
        <v>19221</v>
      </c>
      <c r="P6274" s="100"/>
      <c r="Q6274" s="15" t="s">
        <v>45</v>
      </c>
    </row>
    <row r="6275" customFormat="false" ht="28.35" hidden="false" customHeight="false" outlineLevel="0" collapsed="false">
      <c r="A6275" s="429" t="s">
        <v>19222</v>
      </c>
      <c r="B6275" s="91" t="s">
        <v>19223</v>
      </c>
      <c r="C6275" s="91" t="s">
        <v>19224</v>
      </c>
      <c r="D6275" s="1000" t="s">
        <v>476</v>
      </c>
      <c r="E6275" s="91" t="s">
        <v>19225</v>
      </c>
      <c r="F6275" s="91" t="s">
        <v>19226</v>
      </c>
      <c r="G6275" s="1017" t="n">
        <v>4200</v>
      </c>
      <c r="H6275" s="91"/>
      <c r="I6275" s="91"/>
      <c r="J6275" s="91"/>
      <c r="K6275" s="91"/>
      <c r="L6275" s="91"/>
      <c r="M6275" s="91" t="s">
        <v>19227</v>
      </c>
      <c r="N6275" s="99" t="n">
        <v>43529</v>
      </c>
      <c r="O6275" s="228" t="s">
        <v>1187</v>
      </c>
      <c r="P6275" s="100"/>
      <c r="Q6275" s="15" t="s">
        <v>45</v>
      </c>
    </row>
    <row r="6276" customFormat="false" ht="15" hidden="false" customHeight="false" outlineLevel="0" collapsed="false">
      <c r="A6276" s="429" t="s">
        <v>19228</v>
      </c>
      <c r="B6276" s="91" t="s">
        <v>702</v>
      </c>
      <c r="C6276" s="91" t="n">
        <v>89999991388</v>
      </c>
      <c r="D6276" s="1000" t="s">
        <v>476</v>
      </c>
      <c r="E6276" s="91" t="s">
        <v>19229</v>
      </c>
      <c r="F6276" s="91"/>
      <c r="G6276" s="91" t="s">
        <v>564</v>
      </c>
      <c r="H6276" s="91"/>
      <c r="I6276" s="91"/>
      <c r="J6276" s="91"/>
      <c r="K6276" s="91"/>
      <c r="L6276" s="91"/>
      <c r="M6276" s="91"/>
      <c r="N6276" s="91"/>
      <c r="O6276" s="137" t="s">
        <v>19230</v>
      </c>
      <c r="P6276" s="100"/>
      <c r="Q6276" s="15" t="s">
        <v>45</v>
      </c>
    </row>
    <row r="6277" customFormat="false" ht="28.35" hidden="false" customHeight="false" outlineLevel="0" collapsed="false">
      <c r="A6277" s="429" t="s">
        <v>19231</v>
      </c>
      <c r="B6277" s="91" t="s">
        <v>19232</v>
      </c>
      <c r="C6277" s="91" t="s">
        <v>19233</v>
      </c>
      <c r="D6277" s="1000" t="s">
        <v>476</v>
      </c>
      <c r="E6277" s="91" t="s">
        <v>19234</v>
      </c>
      <c r="F6277" s="91" t="s">
        <v>19235</v>
      </c>
      <c r="G6277" s="1018" t="s">
        <v>2874</v>
      </c>
      <c r="H6277" s="91"/>
      <c r="I6277" s="91"/>
      <c r="J6277" s="91"/>
      <c r="K6277" s="91"/>
      <c r="L6277" s="91"/>
      <c r="M6277" s="91"/>
      <c r="N6277" s="91"/>
      <c r="O6277" s="451" t="s">
        <v>19236</v>
      </c>
      <c r="P6277" s="100"/>
      <c r="Q6277" s="15" t="s">
        <v>45</v>
      </c>
    </row>
    <row r="6278" customFormat="false" ht="79.85" hidden="false" customHeight="false" outlineLevel="0" collapsed="false">
      <c r="A6278" s="3" t="s">
        <v>17111</v>
      </c>
      <c r="B6278" s="103" t="s">
        <v>17112</v>
      </c>
      <c r="C6278" s="3" t="s">
        <v>17113</v>
      </c>
      <c r="D6278" s="103" t="s">
        <v>17114</v>
      </c>
      <c r="E6278" s="103" t="s">
        <v>17115</v>
      </c>
      <c r="F6278" s="102" t="s">
        <v>10096</v>
      </c>
      <c r="G6278" s="103" t="s">
        <v>38</v>
      </c>
      <c r="H6278" s="103" t="s">
        <v>17116</v>
      </c>
      <c r="I6278" s="103" t="s">
        <v>40</v>
      </c>
      <c r="J6278" s="103" t="s">
        <v>19144</v>
      </c>
      <c r="K6278" s="103" t="s">
        <v>17648</v>
      </c>
      <c r="L6278" s="103"/>
      <c r="M6278" s="103" t="s">
        <v>41</v>
      </c>
      <c r="N6278" s="103" t="s">
        <v>42</v>
      </c>
      <c r="O6278" s="103" t="s">
        <v>17117</v>
      </c>
      <c r="P6278" s="100"/>
      <c r="Q6278" s="15" t="s">
        <v>45</v>
      </c>
    </row>
    <row r="6279" customFormat="false" ht="15" hidden="false" customHeight="false" outlineLevel="0" collapsed="false">
      <c r="A6279" s="105" t="n">
        <v>43529</v>
      </c>
      <c r="B6279" s="465" t="s">
        <v>528</v>
      </c>
      <c r="C6279" s="9"/>
      <c r="D6279" s="9"/>
      <c r="E6279" s="10"/>
      <c r="F6279" s="821" t="n">
        <f aca="false">G6279+H6279+I6279+J6279+K6279</f>
        <v>12500</v>
      </c>
      <c r="G6279" s="1006" t="n">
        <f aca="false">SUM(G6280:G6299)</f>
        <v>9000</v>
      </c>
      <c r="H6279" s="989" t="n">
        <f aca="false">SUM(H6280:H6299)</f>
        <v>0</v>
      </c>
      <c r="I6279" s="1007" t="n">
        <f aca="false">SUM(I6280:I6299)</f>
        <v>3500</v>
      </c>
      <c r="J6279" s="1008" t="n">
        <f aca="false">SUM(J6280:J6299)</f>
        <v>0</v>
      </c>
      <c r="K6279" s="1009" t="n">
        <f aca="false">SUM(K6280:K6299)</f>
        <v>0</v>
      </c>
      <c r="L6279" s="1009"/>
      <c r="M6279" s="466"/>
      <c r="N6279" s="466"/>
      <c r="O6279" s="18"/>
      <c r="P6279" s="100"/>
      <c r="Q6279" s="15" t="s">
        <v>45</v>
      </c>
    </row>
    <row r="6280" customFormat="false" ht="68.65" hidden="false" customHeight="false" outlineLevel="0" collapsed="false">
      <c r="A6280" s="429" t="s">
        <v>19237</v>
      </c>
      <c r="B6280" s="268" t="s">
        <v>869</v>
      </c>
      <c r="C6280" s="91" t="s">
        <v>19238</v>
      </c>
      <c r="D6280" s="91" t="s">
        <v>53</v>
      </c>
      <c r="E6280" s="91" t="s">
        <v>19239</v>
      </c>
      <c r="F6280" s="91" t="s">
        <v>19240</v>
      </c>
      <c r="G6280" s="91"/>
      <c r="H6280" s="91"/>
      <c r="I6280" s="91"/>
      <c r="J6280" s="91"/>
      <c r="K6280" s="91"/>
      <c r="L6280" s="91"/>
      <c r="M6280" s="91"/>
      <c r="N6280" s="91"/>
      <c r="O6280" s="1019" t="s">
        <v>19241</v>
      </c>
      <c r="P6280" s="100"/>
      <c r="Q6280" s="15" t="s">
        <v>45</v>
      </c>
    </row>
    <row r="6281" customFormat="false" ht="34.3" hidden="false" customHeight="false" outlineLevel="0" collapsed="false">
      <c r="A6281" s="429" t="s">
        <v>19242</v>
      </c>
      <c r="B6281" s="268" t="s">
        <v>200</v>
      </c>
      <c r="C6281" s="137" t="s">
        <v>19243</v>
      </c>
      <c r="D6281" s="91" t="s">
        <v>53</v>
      </c>
      <c r="E6281" s="91" t="s">
        <v>19244</v>
      </c>
      <c r="F6281" s="91" t="s">
        <v>19245</v>
      </c>
      <c r="G6281" s="91"/>
      <c r="H6281" s="91" t="s">
        <v>9110</v>
      </c>
      <c r="I6281" s="91"/>
      <c r="J6281" s="91"/>
      <c r="K6281" s="91"/>
      <c r="L6281" s="91"/>
      <c r="M6281" s="91"/>
      <c r="N6281" s="91"/>
      <c r="O6281" s="423" t="s">
        <v>19246</v>
      </c>
      <c r="P6281" s="100"/>
      <c r="Q6281" s="15" t="s">
        <v>45</v>
      </c>
    </row>
    <row r="6282" customFormat="false" ht="28.35" hidden="false" customHeight="false" outlineLevel="0" collapsed="false">
      <c r="A6282" s="1010" t="s">
        <v>19247</v>
      </c>
      <c r="B6282" s="268" t="s">
        <v>556</v>
      </c>
      <c r="C6282" s="137" t="s">
        <v>19243</v>
      </c>
      <c r="D6282" s="91" t="s">
        <v>12454</v>
      </c>
      <c r="E6282" s="91" t="s">
        <v>19244</v>
      </c>
      <c r="F6282" s="91" t="s">
        <v>19245</v>
      </c>
      <c r="G6282" s="91"/>
      <c r="H6282" s="91" t="s">
        <v>1854</v>
      </c>
      <c r="I6282" s="91"/>
      <c r="J6282" s="91"/>
      <c r="K6282" s="91"/>
      <c r="L6282" s="91"/>
      <c r="M6282" s="91"/>
      <c r="N6282" s="91"/>
      <c r="O6282" s="152" t="s">
        <v>19248</v>
      </c>
      <c r="P6282" s="100"/>
      <c r="Q6282" s="15" t="s">
        <v>45</v>
      </c>
    </row>
    <row r="6283" customFormat="false" ht="28.35" hidden="false" customHeight="false" outlineLevel="0" collapsed="false">
      <c r="A6283" s="429" t="s">
        <v>19249</v>
      </c>
      <c r="B6283" s="951" t="n">
        <v>43596</v>
      </c>
      <c r="C6283" s="91" t="s">
        <v>19250</v>
      </c>
      <c r="D6283" s="1000" t="s">
        <v>476</v>
      </c>
      <c r="E6283" s="91" t="s">
        <v>19251</v>
      </c>
      <c r="F6283" s="91" t="s">
        <v>19251</v>
      </c>
      <c r="G6283" s="91"/>
      <c r="H6283" s="91" t="s">
        <v>1011</v>
      </c>
      <c r="I6283" s="91"/>
      <c r="J6283" s="91"/>
      <c r="K6283" s="91"/>
      <c r="L6283" s="91"/>
      <c r="M6283" s="91"/>
      <c r="N6283" s="91"/>
      <c r="O6283" s="451" t="s">
        <v>19252</v>
      </c>
      <c r="P6283" s="100"/>
      <c r="Q6283" s="15" t="s">
        <v>45</v>
      </c>
    </row>
    <row r="6284" customFormat="false" ht="67.15" hidden="false" customHeight="false" outlineLevel="0" collapsed="false">
      <c r="A6284" s="429" t="s">
        <v>19253</v>
      </c>
      <c r="B6284" s="268" t="s">
        <v>556</v>
      </c>
      <c r="C6284" s="137" t="s">
        <v>19243</v>
      </c>
      <c r="D6284" s="1000" t="s">
        <v>476</v>
      </c>
      <c r="E6284" s="91" t="s">
        <v>19244</v>
      </c>
      <c r="F6284" s="91" t="s">
        <v>19254</v>
      </c>
      <c r="G6284" s="91" t="s">
        <v>1464</v>
      </c>
      <c r="H6284" s="91"/>
      <c r="I6284" s="91"/>
      <c r="J6284" s="91"/>
      <c r="K6284" s="91"/>
      <c r="L6284" s="91"/>
      <c r="M6284" s="91"/>
      <c r="N6284" s="91"/>
      <c r="O6284" s="423" t="s">
        <v>19255</v>
      </c>
      <c r="P6284" s="100"/>
      <c r="Q6284" s="15" t="s">
        <v>45</v>
      </c>
    </row>
    <row r="6285" customFormat="false" ht="17.9" hidden="false" customHeight="false" outlineLevel="0" collapsed="false">
      <c r="A6285" s="429" t="s">
        <v>19256</v>
      </c>
      <c r="B6285" s="951" t="n">
        <v>43596</v>
      </c>
      <c r="C6285" s="91" t="s">
        <v>19257</v>
      </c>
      <c r="D6285" s="91" t="s">
        <v>53</v>
      </c>
      <c r="E6285" s="91" t="s">
        <v>18411</v>
      </c>
      <c r="F6285" s="91" t="s">
        <v>18411</v>
      </c>
      <c r="G6285" s="91"/>
      <c r="H6285" s="91"/>
      <c r="I6285" s="91"/>
      <c r="J6285" s="91"/>
      <c r="K6285" s="91"/>
      <c r="L6285" s="91"/>
      <c r="M6285" s="91"/>
      <c r="N6285" s="91"/>
      <c r="O6285" s="460" t="s">
        <v>12788</v>
      </c>
      <c r="P6285" s="100"/>
      <c r="Q6285" s="15" t="s">
        <v>45</v>
      </c>
    </row>
    <row r="6286" customFormat="false" ht="95.5" hidden="false" customHeight="false" outlineLevel="0" collapsed="false">
      <c r="A6286" s="262" t="s">
        <v>1945</v>
      </c>
      <c r="B6286" s="91" t="s">
        <v>395</v>
      </c>
      <c r="C6286" s="91" t="s">
        <v>19258</v>
      </c>
      <c r="D6286" s="91" t="s">
        <v>53</v>
      </c>
      <c r="E6286" s="91" t="s">
        <v>19259</v>
      </c>
      <c r="F6286" s="91" t="s">
        <v>19260</v>
      </c>
      <c r="G6286" s="91"/>
      <c r="H6286" s="91"/>
      <c r="I6286" s="91" t="n">
        <v>3500</v>
      </c>
      <c r="J6286" s="91"/>
      <c r="K6286" s="91"/>
      <c r="L6286" s="91"/>
      <c r="M6286" s="91" t="s">
        <v>19261</v>
      </c>
      <c r="N6286" s="99" t="n">
        <v>43532</v>
      </c>
      <c r="O6286" s="228" t="s">
        <v>1187</v>
      </c>
      <c r="P6286" s="100"/>
      <c r="Q6286" s="15" t="s">
        <v>45</v>
      </c>
    </row>
    <row r="6287" customFormat="false" ht="34.3" hidden="false" customHeight="false" outlineLevel="0" collapsed="false">
      <c r="A6287" s="429" t="s">
        <v>19262</v>
      </c>
      <c r="B6287" s="91" t="s">
        <v>359</v>
      </c>
      <c r="C6287" s="451" t="s">
        <v>19263</v>
      </c>
      <c r="D6287" s="91" t="s">
        <v>68</v>
      </c>
      <c r="E6287" s="91" t="s">
        <v>19264</v>
      </c>
      <c r="F6287" s="91" t="s">
        <v>19264</v>
      </c>
      <c r="G6287" s="91"/>
      <c r="H6287" s="91"/>
      <c r="I6287" s="91"/>
      <c r="J6287" s="91"/>
      <c r="K6287" s="91"/>
      <c r="L6287" s="91"/>
      <c r="M6287" s="91"/>
      <c r="N6287" s="91"/>
      <c r="O6287" s="412" t="s">
        <v>19265</v>
      </c>
      <c r="P6287" s="100"/>
      <c r="Q6287" s="15" t="s">
        <v>45</v>
      </c>
    </row>
    <row r="6288" customFormat="false" ht="15" hidden="false" customHeight="false" outlineLevel="0" collapsed="false">
      <c r="A6288" s="429" t="s">
        <v>19266</v>
      </c>
      <c r="B6288" s="91" t="s">
        <v>284</v>
      </c>
      <c r="C6288" s="440" t="s">
        <v>19267</v>
      </c>
      <c r="D6288" s="1000" t="s">
        <v>476</v>
      </c>
      <c r="E6288" s="91" t="s">
        <v>19268</v>
      </c>
      <c r="F6288" s="91"/>
      <c r="G6288" s="91"/>
      <c r="H6288" s="91"/>
      <c r="I6288" s="91"/>
      <c r="J6288" s="91"/>
      <c r="K6288" s="91"/>
      <c r="L6288" s="91"/>
      <c r="M6288" s="91"/>
      <c r="N6288" s="91"/>
      <c r="O6288" s="1020" t="s">
        <v>600</v>
      </c>
      <c r="P6288" s="100"/>
      <c r="Q6288" s="15" t="s">
        <v>45</v>
      </c>
    </row>
    <row r="6289" customFormat="false" ht="108.95" hidden="false" customHeight="false" outlineLevel="0" collapsed="false">
      <c r="A6289" s="429" t="s">
        <v>19269</v>
      </c>
      <c r="B6289" s="91" t="s">
        <v>708</v>
      </c>
      <c r="C6289" s="24" t="s">
        <v>19270</v>
      </c>
      <c r="D6289" s="91" t="s">
        <v>53</v>
      </c>
      <c r="E6289" s="91" t="s">
        <v>19271</v>
      </c>
      <c r="F6289" s="91" t="s">
        <v>19272</v>
      </c>
      <c r="G6289" s="91" t="n">
        <v>5000</v>
      </c>
      <c r="H6289" s="91"/>
      <c r="I6289" s="91"/>
      <c r="J6289" s="91"/>
      <c r="K6289" s="91"/>
      <c r="L6289" s="91"/>
      <c r="M6289" s="91" t="s">
        <v>19273</v>
      </c>
      <c r="N6289" s="99" t="n">
        <v>43529</v>
      </c>
      <c r="O6289" s="228" t="s">
        <v>1187</v>
      </c>
      <c r="P6289" s="100"/>
      <c r="Q6289" s="15" t="s">
        <v>45</v>
      </c>
    </row>
    <row r="6290" customFormat="false" ht="41.75" hidden="false" customHeight="false" outlineLevel="0" collapsed="false">
      <c r="A6290" s="429" t="s">
        <v>19189</v>
      </c>
      <c r="B6290" s="91" t="s">
        <v>1411</v>
      </c>
      <c r="C6290" s="91" t="s">
        <v>19274</v>
      </c>
      <c r="D6290" s="91" t="s">
        <v>53</v>
      </c>
      <c r="E6290" s="91" t="s">
        <v>19275</v>
      </c>
      <c r="F6290" s="91" t="s">
        <v>19276</v>
      </c>
      <c r="G6290" s="91"/>
      <c r="H6290" s="91" t="s">
        <v>1011</v>
      </c>
      <c r="I6290" s="91"/>
      <c r="J6290" s="91"/>
      <c r="K6290" s="91"/>
      <c r="L6290" s="91"/>
      <c r="M6290" s="91"/>
      <c r="N6290" s="91"/>
      <c r="O6290" s="494" t="s">
        <v>19277</v>
      </c>
      <c r="P6290" s="100"/>
      <c r="Q6290" s="15" t="s">
        <v>45</v>
      </c>
    </row>
    <row r="6291" customFormat="false" ht="189.55" hidden="false" customHeight="false" outlineLevel="0" collapsed="false">
      <c r="A6291" s="429" t="s">
        <v>19278</v>
      </c>
      <c r="B6291" s="91" t="s">
        <v>2598</v>
      </c>
      <c r="C6291" s="91" t="s">
        <v>19279</v>
      </c>
      <c r="D6291" s="91" t="s">
        <v>53</v>
      </c>
      <c r="E6291" s="91" t="s">
        <v>19280</v>
      </c>
      <c r="F6291" s="91" t="s">
        <v>19281</v>
      </c>
      <c r="G6291" s="91" t="n">
        <v>4000</v>
      </c>
      <c r="H6291" s="91"/>
      <c r="I6291" s="91"/>
      <c r="J6291" s="91"/>
      <c r="K6291" s="91"/>
      <c r="L6291" s="91"/>
      <c r="M6291" s="91" t="s">
        <v>19282</v>
      </c>
      <c r="N6291" s="99" t="n">
        <v>43530</v>
      </c>
      <c r="O6291" s="228" t="s">
        <v>1187</v>
      </c>
      <c r="P6291" s="100"/>
      <c r="Q6291" s="15" t="s">
        <v>45</v>
      </c>
    </row>
    <row r="6292" customFormat="false" ht="82.05" hidden="false" customHeight="false" outlineLevel="0" collapsed="false">
      <c r="A6292" s="429" t="s">
        <v>19197</v>
      </c>
      <c r="B6292" s="91" t="s">
        <v>162</v>
      </c>
      <c r="C6292" s="91" t="s">
        <v>19283</v>
      </c>
      <c r="D6292" s="91" t="s">
        <v>53</v>
      </c>
      <c r="E6292" s="91" t="s">
        <v>19284</v>
      </c>
      <c r="F6292" s="91" t="s">
        <v>3584</v>
      </c>
      <c r="G6292" s="91"/>
      <c r="H6292" s="91"/>
      <c r="I6292" s="91"/>
      <c r="J6292" s="91"/>
      <c r="K6292" s="91"/>
      <c r="L6292" s="91"/>
      <c r="M6292" s="91"/>
      <c r="N6292" s="91"/>
      <c r="O6292" s="597" t="s">
        <v>19285</v>
      </c>
      <c r="P6292" s="100"/>
      <c r="Q6292" s="15" t="s">
        <v>45</v>
      </c>
      <c r="T6292" s="15" t="n">
        <v>901</v>
      </c>
      <c r="U6292" s="15" t="n">
        <v>3</v>
      </c>
    </row>
    <row r="6293" customFormat="false" ht="95.5" hidden="false" customHeight="false" outlineLevel="0" collapsed="false">
      <c r="A6293" s="429" t="s">
        <v>19286</v>
      </c>
      <c r="B6293" s="99" t="n">
        <v>43600</v>
      </c>
      <c r="C6293" s="451" t="s">
        <v>19287</v>
      </c>
      <c r="D6293" s="91" t="s">
        <v>68</v>
      </c>
      <c r="E6293" s="91" t="s">
        <v>19288</v>
      </c>
      <c r="F6293" s="91" t="s">
        <v>4415</v>
      </c>
      <c r="G6293" s="91"/>
      <c r="H6293" s="91"/>
      <c r="I6293" s="91"/>
      <c r="J6293" s="91"/>
      <c r="K6293" s="91"/>
      <c r="L6293" s="91"/>
      <c r="M6293" s="91"/>
      <c r="N6293" s="91"/>
      <c r="O6293" s="412" t="s">
        <v>19265</v>
      </c>
      <c r="P6293" s="100"/>
      <c r="Q6293" s="15" t="s">
        <v>45</v>
      </c>
      <c r="U6293" s="15" t="n">
        <v>1</v>
      </c>
    </row>
    <row r="6294" customFormat="false" ht="41.75" hidden="false" customHeight="false" outlineLevel="0" collapsed="false">
      <c r="A6294" s="429" t="s">
        <v>19201</v>
      </c>
      <c r="B6294" s="91"/>
      <c r="C6294" s="91" t="s">
        <v>19289</v>
      </c>
      <c r="D6294" s="1000" t="s">
        <v>476</v>
      </c>
      <c r="E6294" s="91" t="s">
        <v>19290</v>
      </c>
      <c r="F6294" s="91"/>
      <c r="G6294" s="91" t="s">
        <v>7795</v>
      </c>
      <c r="H6294" s="91"/>
      <c r="I6294" s="91"/>
      <c r="J6294" s="91"/>
      <c r="K6294" s="91"/>
      <c r="L6294" s="91"/>
      <c r="M6294" s="91"/>
      <c r="N6294" s="91"/>
      <c r="O6294" s="494" t="s">
        <v>19291</v>
      </c>
      <c r="P6294" s="100"/>
      <c r="Q6294" s="15" t="s">
        <v>45</v>
      </c>
      <c r="V6294" s="15" t="n">
        <v>63</v>
      </c>
    </row>
    <row r="6295" customFormat="false" ht="55.2" hidden="false" customHeight="false" outlineLevel="0" collapsed="false">
      <c r="A6295" s="133" t="s">
        <v>19206</v>
      </c>
      <c r="B6295" s="841" t="n">
        <v>43692</v>
      </c>
      <c r="C6295" s="95" t="s">
        <v>19292</v>
      </c>
      <c r="D6295" s="95" t="s">
        <v>53</v>
      </c>
      <c r="E6295" s="95" t="s">
        <v>19293</v>
      </c>
      <c r="F6295" s="95" t="s">
        <v>11696</v>
      </c>
      <c r="G6295" s="95" t="s">
        <v>328</v>
      </c>
      <c r="H6295" s="95"/>
      <c r="I6295" s="95"/>
      <c r="J6295" s="95"/>
      <c r="K6295" s="95"/>
      <c r="L6295" s="95"/>
      <c r="M6295" s="95" t="s">
        <v>19294</v>
      </c>
      <c r="N6295" s="841" t="n">
        <v>43533</v>
      </c>
      <c r="O6295" s="708" t="s">
        <v>19295</v>
      </c>
      <c r="P6295" s="391"/>
      <c r="Q6295" s="15" t="s">
        <v>45</v>
      </c>
      <c r="R6295" s="278"/>
      <c r="S6295" s="278"/>
      <c r="T6295" s="278"/>
      <c r="U6295" s="278"/>
      <c r="V6295" s="278"/>
      <c r="W6295" s="278"/>
      <c r="X6295" s="278"/>
      <c r="Y6295" s="278"/>
      <c r="Z6295" s="278"/>
      <c r="AA6295" s="278"/>
      <c r="AB6295" s="278"/>
      <c r="AC6295" s="278"/>
      <c r="AD6295" s="278"/>
      <c r="AE6295" s="278"/>
      <c r="AF6295" s="278"/>
      <c r="AG6295" s="278"/>
      <c r="AH6295" s="278"/>
      <c r="AI6295" s="364" t="n">
        <v>1</v>
      </c>
      <c r="AJ6295" s="364"/>
      <c r="AK6295" s="364"/>
    </row>
    <row r="6296" customFormat="false" ht="34.3" hidden="false" customHeight="false" outlineLevel="0" collapsed="false">
      <c r="A6296" s="429" t="s">
        <v>19211</v>
      </c>
      <c r="B6296" s="91" t="s">
        <v>2343</v>
      </c>
      <c r="C6296" s="91" t="s">
        <v>19296</v>
      </c>
      <c r="D6296" s="91" t="s">
        <v>68</v>
      </c>
      <c r="E6296" s="91" t="s">
        <v>19297</v>
      </c>
      <c r="F6296" s="91" t="s">
        <v>19297</v>
      </c>
      <c r="G6296" s="91"/>
      <c r="H6296" s="91"/>
      <c r="I6296" s="91"/>
      <c r="J6296" s="91"/>
      <c r="K6296" s="91"/>
      <c r="L6296" s="91"/>
      <c r="M6296" s="91"/>
      <c r="N6296" s="91"/>
      <c r="O6296" s="412" t="s">
        <v>19265</v>
      </c>
      <c r="P6296" s="100"/>
      <c r="Q6296" s="15" t="s">
        <v>45</v>
      </c>
    </row>
    <row r="6297" customFormat="false" ht="28.35" hidden="false" customHeight="false" outlineLevel="0" collapsed="false">
      <c r="A6297" s="429" t="s">
        <v>19216</v>
      </c>
      <c r="B6297" s="91" t="s">
        <v>2669</v>
      </c>
      <c r="C6297" s="451" t="s">
        <v>19298</v>
      </c>
      <c r="D6297" s="91" t="s">
        <v>53</v>
      </c>
      <c r="E6297" s="91" t="s">
        <v>600</v>
      </c>
      <c r="F6297" s="91" t="s">
        <v>600</v>
      </c>
      <c r="G6297" s="91"/>
      <c r="H6297" s="91"/>
      <c r="I6297" s="91"/>
      <c r="J6297" s="91"/>
      <c r="K6297" s="91"/>
      <c r="L6297" s="91"/>
      <c r="M6297" s="91"/>
      <c r="N6297" s="91"/>
      <c r="O6297" s="1020" t="s">
        <v>600</v>
      </c>
      <c r="P6297" s="100"/>
      <c r="Q6297" s="15" t="s">
        <v>45</v>
      </c>
    </row>
    <row r="6298" customFormat="false" ht="68.65" hidden="false" customHeight="false" outlineLevel="0" collapsed="false">
      <c r="A6298" s="429" t="s">
        <v>19222</v>
      </c>
      <c r="B6298" s="91" t="s">
        <v>2669</v>
      </c>
      <c r="C6298" s="91" t="s">
        <v>19299</v>
      </c>
      <c r="D6298" s="91" t="s">
        <v>53</v>
      </c>
      <c r="E6298" s="91" t="s">
        <v>19300</v>
      </c>
      <c r="F6298" s="91" t="s">
        <v>19300</v>
      </c>
      <c r="G6298" s="91" t="s">
        <v>1011</v>
      </c>
      <c r="H6298" s="91"/>
      <c r="I6298" s="91"/>
      <c r="J6298" s="91"/>
      <c r="K6298" s="91"/>
      <c r="L6298" s="91"/>
      <c r="M6298" s="91"/>
      <c r="N6298" s="91"/>
      <c r="O6298" s="292" t="s">
        <v>19301</v>
      </c>
      <c r="P6298" s="100"/>
      <c r="Q6298" s="15" t="s">
        <v>45</v>
      </c>
    </row>
    <row r="6299" customFormat="false" ht="41.75" hidden="false" customHeight="false" outlineLevel="0" collapsed="false">
      <c r="A6299" s="429" t="s">
        <v>19228</v>
      </c>
      <c r="B6299" s="91" t="s">
        <v>386</v>
      </c>
      <c r="C6299" s="91" t="s">
        <v>19302</v>
      </c>
      <c r="D6299" s="91" t="s">
        <v>53</v>
      </c>
      <c r="E6299" s="91" t="s">
        <v>19303</v>
      </c>
      <c r="F6299" s="91" t="s">
        <v>7108</v>
      </c>
      <c r="G6299" s="91" t="s">
        <v>103</v>
      </c>
      <c r="H6299" s="91"/>
      <c r="I6299" s="91"/>
      <c r="J6299" s="91"/>
      <c r="K6299" s="91"/>
      <c r="L6299" s="91"/>
      <c r="M6299" s="91"/>
      <c r="N6299" s="91"/>
      <c r="O6299" s="423" t="s">
        <v>19304</v>
      </c>
      <c r="P6299" s="100"/>
      <c r="Q6299" s="15" t="s">
        <v>45</v>
      </c>
    </row>
    <row r="6300" customFormat="false" ht="79.85" hidden="false" customHeight="false" outlineLevel="0" collapsed="false">
      <c r="A6300" s="3" t="s">
        <v>17111</v>
      </c>
      <c r="B6300" s="103" t="s">
        <v>17112</v>
      </c>
      <c r="C6300" s="3" t="s">
        <v>17113</v>
      </c>
      <c r="D6300" s="103" t="s">
        <v>17114</v>
      </c>
      <c r="E6300" s="103" t="s">
        <v>17115</v>
      </c>
      <c r="F6300" s="102" t="s">
        <v>10096</v>
      </c>
      <c r="G6300" s="103" t="s">
        <v>38</v>
      </c>
      <c r="H6300" s="103" t="s">
        <v>17116</v>
      </c>
      <c r="I6300" s="103" t="s">
        <v>40</v>
      </c>
      <c r="J6300" s="103" t="s">
        <v>19144</v>
      </c>
      <c r="K6300" s="103" t="s">
        <v>17648</v>
      </c>
      <c r="L6300" s="103"/>
      <c r="M6300" s="103" t="s">
        <v>41</v>
      </c>
      <c r="N6300" s="103" t="s">
        <v>42</v>
      </c>
      <c r="O6300" s="103" t="s">
        <v>17117</v>
      </c>
      <c r="P6300" s="100"/>
      <c r="Q6300" s="15" t="s">
        <v>45</v>
      </c>
    </row>
    <row r="6301" customFormat="false" ht="15" hidden="false" customHeight="false" outlineLevel="0" collapsed="false">
      <c r="A6301" s="105" t="n">
        <v>43530</v>
      </c>
      <c r="B6301" s="465" t="s">
        <v>926</v>
      </c>
      <c r="C6301" s="9"/>
      <c r="D6301" s="9"/>
      <c r="E6301" s="10"/>
      <c r="F6301" s="821" t="n">
        <f aca="false">G6301+H6301+I6301+J6301+K6301</f>
        <v>165489.02</v>
      </c>
      <c r="G6301" s="1006" t="n">
        <f aca="false">SUM(G6302:G6323)</f>
        <v>30250</v>
      </c>
      <c r="H6301" s="989" t="n">
        <f aca="false">SUM(H6302:H6323)</f>
        <v>132239.02</v>
      </c>
      <c r="I6301" s="1007" t="n">
        <f aca="false">SUM(I6302:I6323)</f>
        <v>3000</v>
      </c>
      <c r="J6301" s="1008" t="n">
        <f aca="false">SUM(J6302:J6323)</f>
        <v>0</v>
      </c>
      <c r="K6301" s="1009" t="n">
        <f aca="false">SUM(K6302:K6323)</f>
        <v>0</v>
      </c>
      <c r="L6301" s="1009"/>
      <c r="M6301" s="466"/>
      <c r="N6301" s="466"/>
      <c r="O6301" s="18"/>
      <c r="P6301" s="100"/>
      <c r="Q6301" s="15" t="s">
        <v>45</v>
      </c>
    </row>
    <row r="6302" customFormat="false" ht="14.9" hidden="false" customHeight="false" outlineLevel="0" collapsed="false">
      <c r="A6302" s="282" t="s">
        <v>19305</v>
      </c>
      <c r="B6302" s="282" t="s">
        <v>19305</v>
      </c>
      <c r="C6302" s="282" t="s">
        <v>19305</v>
      </c>
      <c r="D6302" s="282" t="s">
        <v>19305</v>
      </c>
      <c r="E6302" s="282" t="s">
        <v>19305</v>
      </c>
      <c r="F6302" s="282" t="s">
        <v>19305</v>
      </c>
      <c r="G6302" s="91"/>
      <c r="H6302" s="30" t="n">
        <v>12780.9</v>
      </c>
      <c r="I6302" s="91"/>
      <c r="J6302" s="91"/>
      <c r="K6302" s="91"/>
      <c r="L6302" s="91"/>
      <c r="M6302" s="91"/>
      <c r="N6302" s="91"/>
      <c r="O6302" s="282" t="s">
        <v>19305</v>
      </c>
      <c r="P6302" s="100"/>
      <c r="Q6302" s="15" t="s">
        <v>45</v>
      </c>
    </row>
    <row r="6303" customFormat="false" ht="55.2" hidden="false" customHeight="false" outlineLevel="0" collapsed="false">
      <c r="A6303" s="429" t="s">
        <v>19306</v>
      </c>
      <c r="B6303" s="91" t="s">
        <v>457</v>
      </c>
      <c r="C6303" s="91" t="s">
        <v>19307</v>
      </c>
      <c r="D6303" s="91" t="s">
        <v>53</v>
      </c>
      <c r="E6303" s="91" t="s">
        <v>19308</v>
      </c>
      <c r="F6303" s="91" t="s">
        <v>19309</v>
      </c>
      <c r="G6303" s="91"/>
      <c r="H6303" s="30" t="s">
        <v>7657</v>
      </c>
      <c r="I6303" s="91"/>
      <c r="J6303" s="91"/>
      <c r="K6303" s="91"/>
      <c r="L6303" s="91"/>
      <c r="M6303" s="91"/>
      <c r="N6303" s="91"/>
      <c r="O6303" s="426" t="s">
        <v>19310</v>
      </c>
      <c r="P6303" s="100"/>
      <c r="Q6303" s="15" t="s">
        <v>45</v>
      </c>
    </row>
    <row r="6304" customFormat="false" ht="41.75" hidden="false" customHeight="false" outlineLevel="0" collapsed="false">
      <c r="A6304" s="429" t="s">
        <v>19242</v>
      </c>
      <c r="B6304" s="91" t="s">
        <v>1820</v>
      </c>
      <c r="C6304" s="91" t="s">
        <v>19311</v>
      </c>
      <c r="D6304" s="1000" t="s">
        <v>476</v>
      </c>
      <c r="E6304" s="91" t="s">
        <v>19312</v>
      </c>
      <c r="F6304" s="91" t="s">
        <v>19313</v>
      </c>
      <c r="G6304" s="91" t="s">
        <v>2439</v>
      </c>
      <c r="H6304" s="91"/>
      <c r="I6304" s="91"/>
      <c r="J6304" s="91"/>
      <c r="K6304" s="91"/>
      <c r="L6304" s="91"/>
      <c r="M6304" s="91"/>
      <c r="N6304" s="91"/>
      <c r="O6304" s="1021" t="s">
        <v>8602</v>
      </c>
      <c r="P6304" s="100"/>
      <c r="Q6304" s="15" t="s">
        <v>45</v>
      </c>
    </row>
    <row r="6305" customFormat="false" ht="41.75" hidden="false" customHeight="false" outlineLevel="0" collapsed="false">
      <c r="A6305" s="429" t="s">
        <v>19314</v>
      </c>
      <c r="B6305" s="91" t="s">
        <v>1252</v>
      </c>
      <c r="C6305" s="91" t="s">
        <v>19315</v>
      </c>
      <c r="D6305" s="91" t="s">
        <v>53</v>
      </c>
      <c r="E6305" s="91" t="s">
        <v>19316</v>
      </c>
      <c r="F6305" s="91" t="s">
        <v>19316</v>
      </c>
      <c r="G6305" s="91"/>
      <c r="H6305" s="91" t="s">
        <v>569</v>
      </c>
      <c r="I6305" s="91"/>
      <c r="J6305" s="91"/>
      <c r="K6305" s="91"/>
      <c r="L6305" s="91"/>
      <c r="M6305" s="91"/>
      <c r="N6305" s="91"/>
      <c r="O6305" s="292" t="s">
        <v>19317</v>
      </c>
      <c r="P6305" s="100"/>
      <c r="Q6305" s="15" t="s">
        <v>45</v>
      </c>
    </row>
    <row r="6306" customFormat="false" ht="15.65" hidden="false" customHeight="false" outlineLevel="0" collapsed="false">
      <c r="A6306" s="429" t="s">
        <v>19318</v>
      </c>
      <c r="B6306" s="91" t="s">
        <v>589</v>
      </c>
      <c r="C6306" s="91" t="s">
        <v>19319</v>
      </c>
      <c r="D6306" s="1000" t="s">
        <v>476</v>
      </c>
      <c r="E6306" s="91" t="s">
        <v>19320</v>
      </c>
      <c r="F6306" s="91"/>
      <c r="G6306" s="91" t="s">
        <v>1011</v>
      </c>
      <c r="H6306" s="91"/>
      <c r="I6306" s="91"/>
      <c r="J6306" s="91"/>
      <c r="K6306" s="91"/>
      <c r="L6306" s="91"/>
      <c r="M6306" s="91"/>
      <c r="N6306" s="91"/>
      <c r="O6306" s="1021" t="s">
        <v>19321</v>
      </c>
      <c r="P6306" s="100"/>
      <c r="Q6306" s="15" t="s">
        <v>45</v>
      </c>
    </row>
    <row r="6307" customFormat="false" ht="95.5" hidden="false" customHeight="false" outlineLevel="0" collapsed="false">
      <c r="A6307" s="262" t="s">
        <v>16161</v>
      </c>
      <c r="B6307" s="91" t="s">
        <v>940</v>
      </c>
      <c r="C6307" s="91" t="s">
        <v>19322</v>
      </c>
      <c r="D6307" s="91" t="s">
        <v>53</v>
      </c>
      <c r="E6307" s="91" t="s">
        <v>19323</v>
      </c>
      <c r="F6307" s="91" t="s">
        <v>8172</v>
      </c>
      <c r="G6307" s="91"/>
      <c r="H6307" s="91"/>
      <c r="I6307" s="91" t="n">
        <v>3000</v>
      </c>
      <c r="J6307" s="91"/>
      <c r="K6307" s="91"/>
      <c r="L6307" s="91"/>
      <c r="M6307" s="91" t="s">
        <v>19324</v>
      </c>
      <c r="N6307" s="99" t="n">
        <v>43530</v>
      </c>
      <c r="O6307" s="228" t="s">
        <v>1187</v>
      </c>
      <c r="P6307" s="100"/>
      <c r="Q6307" s="15" t="s">
        <v>45</v>
      </c>
    </row>
    <row r="6308" customFormat="false" ht="68.65" hidden="false" customHeight="false" outlineLevel="0" collapsed="false">
      <c r="A6308" s="429" t="s">
        <v>19256</v>
      </c>
      <c r="B6308" s="91" t="s">
        <v>1175</v>
      </c>
      <c r="C6308" s="451" t="s">
        <v>19325</v>
      </c>
      <c r="D6308" s="91" t="s">
        <v>53</v>
      </c>
      <c r="E6308" s="91" t="s">
        <v>19326</v>
      </c>
      <c r="F6308" s="91" t="s">
        <v>19327</v>
      </c>
      <c r="G6308" s="91"/>
      <c r="H6308" s="91"/>
      <c r="I6308" s="91"/>
      <c r="J6308" s="91"/>
      <c r="K6308" s="91"/>
      <c r="L6308" s="91"/>
      <c r="M6308" s="91"/>
      <c r="N6308" s="91"/>
      <c r="O6308" s="412" t="s">
        <v>19328</v>
      </c>
      <c r="P6308" s="100"/>
      <c r="Q6308" s="15" t="s">
        <v>45</v>
      </c>
    </row>
    <row r="6309" customFormat="false" ht="15" hidden="false" customHeight="false" outlineLevel="0" collapsed="false">
      <c r="A6309" s="429" t="s">
        <v>19329</v>
      </c>
      <c r="B6309" s="242" t="n">
        <v>43750</v>
      </c>
      <c r="C6309" s="91" t="s">
        <v>19330</v>
      </c>
      <c r="D6309" s="1000" t="s">
        <v>476</v>
      </c>
      <c r="E6309" s="91" t="s">
        <v>19331</v>
      </c>
      <c r="F6309" s="91" t="s">
        <v>19332</v>
      </c>
      <c r="G6309" s="91" t="s">
        <v>885</v>
      </c>
      <c r="H6309" s="91"/>
      <c r="I6309" s="91"/>
      <c r="J6309" s="91"/>
      <c r="K6309" s="91"/>
      <c r="L6309" s="91"/>
      <c r="M6309" s="91"/>
      <c r="N6309" s="91"/>
      <c r="O6309" s="451" t="s">
        <v>19333</v>
      </c>
      <c r="P6309" s="100"/>
      <c r="Q6309" s="15" t="s">
        <v>45</v>
      </c>
    </row>
    <row r="6310" customFormat="false" ht="17.9" hidden="false" customHeight="false" outlineLevel="0" collapsed="false">
      <c r="A6310" s="262" t="s">
        <v>19334</v>
      </c>
      <c r="B6310" s="91" t="s">
        <v>19335</v>
      </c>
      <c r="C6310" s="91" t="s">
        <v>19336</v>
      </c>
      <c r="D6310" s="1000" t="s">
        <v>476</v>
      </c>
      <c r="E6310" s="91" t="s">
        <v>19337</v>
      </c>
      <c r="F6310" s="91" t="s">
        <v>1768</v>
      </c>
      <c r="G6310" s="91" t="s">
        <v>2808</v>
      </c>
      <c r="H6310" s="91"/>
      <c r="I6310" s="91"/>
      <c r="J6310" s="91"/>
      <c r="K6310" s="91"/>
      <c r="L6310" s="91"/>
      <c r="M6310" s="91"/>
      <c r="N6310" s="91"/>
      <c r="O6310" s="426" t="s">
        <v>19338</v>
      </c>
      <c r="P6310" s="100"/>
      <c r="Q6310" s="15" t="s">
        <v>45</v>
      </c>
    </row>
    <row r="6311" customFormat="false" ht="14.9" hidden="false" customHeight="false" outlineLevel="0" collapsed="false">
      <c r="A6311" s="282" t="s">
        <v>16378</v>
      </c>
      <c r="B6311" s="282" t="s">
        <v>16378</v>
      </c>
      <c r="C6311" s="282" t="s">
        <v>16378</v>
      </c>
      <c r="D6311" s="282" t="s">
        <v>16378</v>
      </c>
      <c r="E6311" s="282" t="s">
        <v>16378</v>
      </c>
      <c r="F6311" s="282" t="s">
        <v>16378</v>
      </c>
      <c r="G6311" s="91"/>
      <c r="H6311" s="91" t="n">
        <v>29966.41</v>
      </c>
      <c r="I6311" s="91"/>
      <c r="J6311" s="91"/>
      <c r="K6311" s="91"/>
      <c r="L6311" s="91"/>
      <c r="M6311" s="91"/>
      <c r="N6311" s="91"/>
      <c r="O6311" s="282" t="s">
        <v>16378</v>
      </c>
      <c r="P6311" s="100"/>
      <c r="Q6311" s="15" t="s">
        <v>45</v>
      </c>
    </row>
    <row r="6312" customFormat="false" ht="14.9" hidden="false" customHeight="false" outlineLevel="0" collapsed="false">
      <c r="A6312" s="282" t="s">
        <v>19339</v>
      </c>
      <c r="B6312" s="282" t="s">
        <v>19339</v>
      </c>
      <c r="C6312" s="282" t="s">
        <v>19339</v>
      </c>
      <c r="D6312" s="282" t="s">
        <v>19339</v>
      </c>
      <c r="E6312" s="282" t="s">
        <v>19339</v>
      </c>
      <c r="F6312" s="282" t="s">
        <v>19339</v>
      </c>
      <c r="G6312" s="91"/>
      <c r="H6312" s="91" t="n">
        <v>11682.36</v>
      </c>
      <c r="I6312" s="91"/>
      <c r="J6312" s="91"/>
      <c r="K6312" s="91"/>
      <c r="L6312" s="91"/>
      <c r="M6312" s="91"/>
      <c r="N6312" s="91"/>
      <c r="O6312" s="282" t="s">
        <v>19339</v>
      </c>
      <c r="P6312" s="100"/>
      <c r="Q6312" s="15" t="s">
        <v>45</v>
      </c>
    </row>
    <row r="6313" customFormat="false" ht="28.35" hidden="false" customHeight="false" outlineLevel="0" collapsed="false">
      <c r="A6313" s="282" t="s">
        <v>19340</v>
      </c>
      <c r="B6313" s="282" t="s">
        <v>19340</v>
      </c>
      <c r="C6313" s="282" t="s">
        <v>19340</v>
      </c>
      <c r="D6313" s="282" t="s">
        <v>19340</v>
      </c>
      <c r="E6313" s="282" t="s">
        <v>19340</v>
      </c>
      <c r="F6313" s="282" t="s">
        <v>19340</v>
      </c>
      <c r="G6313" s="91"/>
      <c r="H6313" s="91" t="n">
        <v>1066</v>
      </c>
      <c r="I6313" s="91"/>
      <c r="J6313" s="91"/>
      <c r="K6313" s="91"/>
      <c r="L6313" s="91"/>
      <c r="M6313" s="91"/>
      <c r="N6313" s="91"/>
      <c r="O6313" s="282" t="s">
        <v>19340</v>
      </c>
      <c r="P6313" s="100"/>
      <c r="Q6313" s="15" t="s">
        <v>45</v>
      </c>
    </row>
    <row r="6314" customFormat="false" ht="41.75" hidden="false" customHeight="false" outlineLevel="0" collapsed="false">
      <c r="A6314" s="429" t="s">
        <v>19266</v>
      </c>
      <c r="B6314" s="99" t="n">
        <v>43690</v>
      </c>
      <c r="C6314" s="91" t="s">
        <v>19341</v>
      </c>
      <c r="D6314" s="1000" t="s">
        <v>476</v>
      </c>
      <c r="E6314" s="91" t="s">
        <v>19342</v>
      </c>
      <c r="F6314" s="91" t="s">
        <v>19343</v>
      </c>
      <c r="G6314" s="91" t="s">
        <v>3179</v>
      </c>
      <c r="H6314" s="91"/>
      <c r="I6314" s="91"/>
      <c r="J6314" s="91"/>
      <c r="K6314" s="91"/>
      <c r="L6314" s="91"/>
      <c r="M6314" s="91"/>
      <c r="N6314" s="91"/>
      <c r="O6314" s="137" t="s">
        <v>19344</v>
      </c>
      <c r="P6314" s="100"/>
      <c r="Q6314" s="15" t="s">
        <v>45</v>
      </c>
    </row>
    <row r="6315" customFormat="false" ht="41.75" hidden="false" customHeight="false" outlineLevel="0" collapsed="false">
      <c r="A6315" s="1010" t="s">
        <v>19345</v>
      </c>
      <c r="B6315" s="99" t="n">
        <v>43691</v>
      </c>
      <c r="C6315" s="91" t="s">
        <v>19346</v>
      </c>
      <c r="D6315" s="1000" t="s">
        <v>476</v>
      </c>
      <c r="E6315" s="91" t="s">
        <v>19347</v>
      </c>
      <c r="F6315" s="91" t="s">
        <v>19348</v>
      </c>
      <c r="G6315" s="91" t="s">
        <v>16003</v>
      </c>
      <c r="H6315" s="91"/>
      <c r="I6315" s="91"/>
      <c r="J6315" s="91"/>
      <c r="K6315" s="91"/>
      <c r="L6315" s="91"/>
      <c r="M6315" s="91"/>
      <c r="N6315" s="91"/>
      <c r="O6315" s="137" t="s">
        <v>19349</v>
      </c>
      <c r="P6315" s="100"/>
      <c r="Q6315" s="15" t="s">
        <v>45</v>
      </c>
    </row>
    <row r="6316" customFormat="false" ht="99.95" hidden="false" customHeight="false" outlineLevel="0" collapsed="false">
      <c r="A6316" s="262" t="s">
        <v>1513</v>
      </c>
      <c r="B6316" s="91" t="s">
        <v>2913</v>
      </c>
      <c r="C6316" s="91" t="s">
        <v>19350</v>
      </c>
      <c r="D6316" s="91" t="s">
        <v>53</v>
      </c>
      <c r="E6316" s="91" t="s">
        <v>19351</v>
      </c>
      <c r="F6316" s="91" t="s">
        <v>19352</v>
      </c>
      <c r="G6316" s="91"/>
      <c r="H6316" s="91"/>
      <c r="I6316" s="91" t="s">
        <v>832</v>
      </c>
      <c r="J6316" s="91"/>
      <c r="K6316" s="91"/>
      <c r="L6316" s="91"/>
      <c r="M6316" s="91"/>
      <c r="N6316" s="91"/>
      <c r="O6316" s="423" t="s">
        <v>19353</v>
      </c>
      <c r="P6316" s="100"/>
      <c r="Q6316" s="15" t="s">
        <v>45</v>
      </c>
    </row>
    <row r="6317" customFormat="false" ht="82.05" hidden="false" customHeight="false" outlineLevel="0" collapsed="false">
      <c r="A6317" s="429" t="s">
        <v>19278</v>
      </c>
      <c r="B6317" s="91" t="s">
        <v>78</v>
      </c>
      <c r="C6317" s="91" t="s">
        <v>19299</v>
      </c>
      <c r="D6317" s="91" t="s">
        <v>53</v>
      </c>
      <c r="E6317" s="91" t="s">
        <v>19300</v>
      </c>
      <c r="F6317" s="91" t="s">
        <v>19354</v>
      </c>
      <c r="G6317" s="91" t="n">
        <v>7800</v>
      </c>
      <c r="H6317" s="91"/>
      <c r="I6317" s="91"/>
      <c r="J6317" s="91"/>
      <c r="K6317" s="91"/>
      <c r="L6317" s="91"/>
      <c r="M6317" s="91" t="s">
        <v>17869</v>
      </c>
      <c r="N6317" s="99" t="n">
        <v>43530</v>
      </c>
      <c r="O6317" s="228" t="s">
        <v>19355</v>
      </c>
      <c r="P6317" s="100"/>
      <c r="Q6317" s="15" t="s">
        <v>45</v>
      </c>
    </row>
    <row r="6318" customFormat="false" ht="28.35" hidden="false" customHeight="false" outlineLevel="0" collapsed="false">
      <c r="A6318" s="282" t="s">
        <v>19356</v>
      </c>
      <c r="B6318" s="282" t="s">
        <v>19356</v>
      </c>
      <c r="C6318" s="282" t="s">
        <v>19356</v>
      </c>
      <c r="D6318" s="282" t="s">
        <v>19356</v>
      </c>
      <c r="E6318" s="282" t="s">
        <v>19356</v>
      </c>
      <c r="F6318" s="282" t="s">
        <v>19356</v>
      </c>
      <c r="G6318" s="324" t="n">
        <v>5000</v>
      </c>
      <c r="H6318" s="91"/>
      <c r="I6318" s="91"/>
      <c r="J6318" s="91"/>
      <c r="K6318" s="91"/>
      <c r="L6318" s="91"/>
      <c r="M6318" s="91"/>
      <c r="N6318" s="99" t="n">
        <v>43531</v>
      </c>
      <c r="O6318" s="282" t="s">
        <v>19356</v>
      </c>
      <c r="P6318" s="100"/>
      <c r="Q6318" s="15" t="s">
        <v>45</v>
      </c>
    </row>
    <row r="6319" customFormat="false" ht="55.2" hidden="false" customHeight="false" outlineLevel="0" collapsed="false">
      <c r="A6319" s="429" t="s">
        <v>19197</v>
      </c>
      <c r="B6319" s="91" t="s">
        <v>602</v>
      </c>
      <c r="C6319" s="91" t="s">
        <v>19357</v>
      </c>
      <c r="D6319" s="91" t="s">
        <v>53</v>
      </c>
      <c r="E6319" s="91" t="s">
        <v>19358</v>
      </c>
      <c r="F6319" s="91" t="s">
        <v>3584</v>
      </c>
      <c r="G6319" s="91" t="s">
        <v>6237</v>
      </c>
      <c r="H6319" s="91"/>
      <c r="I6319" s="91"/>
      <c r="J6319" s="91"/>
      <c r="K6319" s="91"/>
      <c r="L6319" s="91"/>
      <c r="M6319" s="91"/>
      <c r="N6319" s="91"/>
      <c r="O6319" s="426" t="s">
        <v>19359</v>
      </c>
      <c r="P6319" s="100"/>
      <c r="Q6319" s="15" t="s">
        <v>45</v>
      </c>
    </row>
    <row r="6320" customFormat="false" ht="28.35" hidden="false" customHeight="false" outlineLevel="0" collapsed="false">
      <c r="A6320" s="429" t="s">
        <v>19286</v>
      </c>
      <c r="B6320" s="91" t="s">
        <v>15173</v>
      </c>
      <c r="C6320" s="451" t="s">
        <v>19360</v>
      </c>
      <c r="D6320" s="91" t="s">
        <v>8766</v>
      </c>
      <c r="E6320" s="91" t="s">
        <v>19361</v>
      </c>
      <c r="F6320" s="91" t="s">
        <v>19362</v>
      </c>
      <c r="G6320" s="91"/>
      <c r="H6320" s="91"/>
      <c r="I6320" s="91"/>
      <c r="J6320" s="91"/>
      <c r="K6320" s="91"/>
      <c r="L6320" s="91"/>
      <c r="M6320" s="91"/>
      <c r="N6320" s="91"/>
      <c r="O6320" s="244" t="s">
        <v>600</v>
      </c>
      <c r="P6320" s="100"/>
      <c r="Q6320" s="15" t="s">
        <v>45</v>
      </c>
    </row>
    <row r="6321" customFormat="false" ht="79.85" hidden="false" customHeight="false" outlineLevel="0" collapsed="false">
      <c r="A6321" s="3" t="s">
        <v>17111</v>
      </c>
      <c r="B6321" s="103" t="s">
        <v>17112</v>
      </c>
      <c r="C6321" s="3" t="s">
        <v>17113</v>
      </c>
      <c r="D6321" s="103" t="s">
        <v>17114</v>
      </c>
      <c r="E6321" s="103" t="s">
        <v>17115</v>
      </c>
      <c r="F6321" s="102" t="s">
        <v>10096</v>
      </c>
      <c r="G6321" s="103" t="s">
        <v>38</v>
      </c>
      <c r="H6321" s="103" t="s">
        <v>17116</v>
      </c>
      <c r="I6321" s="103" t="s">
        <v>40</v>
      </c>
      <c r="J6321" s="103" t="s">
        <v>19144</v>
      </c>
      <c r="K6321" s="103" t="s">
        <v>17648</v>
      </c>
      <c r="L6321" s="103"/>
      <c r="M6321" s="103" t="s">
        <v>41</v>
      </c>
      <c r="N6321" s="103" t="s">
        <v>42</v>
      </c>
      <c r="O6321" s="103" t="s">
        <v>17117</v>
      </c>
      <c r="P6321" s="100"/>
      <c r="Q6321" s="15" t="s">
        <v>45</v>
      </c>
    </row>
    <row r="6322" customFormat="false" ht="15" hidden="false" customHeight="false" outlineLevel="0" collapsed="false">
      <c r="A6322" s="105" t="n">
        <v>43531</v>
      </c>
      <c r="B6322" s="465" t="s">
        <v>349</v>
      </c>
      <c r="C6322" s="9"/>
      <c r="D6322" s="9"/>
      <c r="E6322" s="10"/>
      <c r="F6322" s="821" t="n">
        <f aca="false">G6322+H6322+I6322+J6322+K6322</f>
        <v>91093.35</v>
      </c>
      <c r="G6322" s="1006" t="n">
        <f aca="false">SUM(G6323:G6342)</f>
        <v>14350</v>
      </c>
      <c r="H6322" s="989" t="n">
        <f aca="false">SUM(H6323:H6342)</f>
        <v>76743.35</v>
      </c>
      <c r="I6322" s="1007" t="n">
        <f aca="false">SUM(I6323:I6342)</f>
        <v>0</v>
      </c>
      <c r="J6322" s="1008" t="n">
        <f aca="false">SUM(J6323:J6342)</f>
        <v>0</v>
      </c>
      <c r="K6322" s="1009" t="n">
        <f aca="false">SUM(K6323:K6342)</f>
        <v>0</v>
      </c>
      <c r="L6322" s="1009"/>
      <c r="M6322" s="466"/>
      <c r="N6322" s="466"/>
      <c r="O6322" s="18"/>
      <c r="P6322" s="100"/>
      <c r="Q6322" s="15" t="s">
        <v>45</v>
      </c>
    </row>
    <row r="6323" customFormat="false" ht="28.35" hidden="false" customHeight="false" outlineLevel="0" collapsed="false">
      <c r="A6323" s="429" t="s">
        <v>19306</v>
      </c>
      <c r="B6323" s="91" t="s">
        <v>19363</v>
      </c>
      <c r="C6323" s="91" t="s">
        <v>19364</v>
      </c>
      <c r="D6323" s="91" t="s">
        <v>8766</v>
      </c>
      <c r="E6323" s="91" t="s">
        <v>19365</v>
      </c>
      <c r="F6323" s="91" t="s">
        <v>19366</v>
      </c>
      <c r="G6323" s="91" t="n">
        <v>3100</v>
      </c>
      <c r="H6323" s="91"/>
      <c r="I6323" s="91"/>
      <c r="J6323" s="91"/>
      <c r="K6323" s="91"/>
      <c r="L6323" s="91"/>
      <c r="M6323" s="19" t="s">
        <v>19367</v>
      </c>
      <c r="N6323" s="1022" t="n">
        <v>43532</v>
      </c>
      <c r="O6323" s="228" t="s">
        <v>1187</v>
      </c>
      <c r="P6323" s="100"/>
      <c r="Q6323" s="15" t="s">
        <v>45</v>
      </c>
    </row>
    <row r="6324" customFormat="false" ht="28.35" hidden="false" customHeight="false" outlineLevel="0" collapsed="false">
      <c r="A6324" s="429" t="s">
        <v>19242</v>
      </c>
      <c r="B6324" s="91" t="s">
        <v>19368</v>
      </c>
      <c r="C6324" s="451" t="s">
        <v>19369</v>
      </c>
      <c r="D6324" s="1000" t="s">
        <v>476</v>
      </c>
      <c r="E6324" s="91" t="s">
        <v>19370</v>
      </c>
      <c r="F6324" s="91" t="s">
        <v>19371</v>
      </c>
      <c r="H6324" s="91" t="s">
        <v>282</v>
      </c>
      <c r="I6324" s="91"/>
      <c r="J6324" s="91"/>
      <c r="K6324" s="91"/>
      <c r="L6324" s="91"/>
      <c r="M6324" s="91"/>
      <c r="N6324" s="91"/>
      <c r="O6324" s="137" t="s">
        <v>8602</v>
      </c>
      <c r="P6324" s="100"/>
      <c r="Q6324" s="15" t="s">
        <v>45</v>
      </c>
    </row>
    <row r="6325" customFormat="false" ht="14.9" hidden="false" customHeight="false" outlineLevel="0" collapsed="false">
      <c r="A6325" s="282" t="s">
        <v>19372</v>
      </c>
      <c r="B6325" s="282" t="s">
        <v>19372</v>
      </c>
      <c r="C6325" s="282" t="s">
        <v>19372</v>
      </c>
      <c r="D6325" s="282" t="s">
        <v>19372</v>
      </c>
      <c r="E6325" s="282" t="s">
        <v>19372</v>
      </c>
      <c r="F6325" s="282" t="s">
        <v>19372</v>
      </c>
      <c r="G6325" s="91"/>
      <c r="H6325" s="91" t="n">
        <v>1000</v>
      </c>
      <c r="I6325" s="91"/>
      <c r="J6325" s="91"/>
      <c r="K6325" s="91"/>
      <c r="L6325" s="91"/>
      <c r="M6325" s="91"/>
      <c r="N6325" s="91"/>
      <c r="O6325" s="282" t="s">
        <v>19372</v>
      </c>
      <c r="P6325" s="100"/>
      <c r="Q6325" s="15" t="s">
        <v>45</v>
      </c>
    </row>
    <row r="6326" customFormat="false" ht="28.35" hidden="false" customHeight="false" outlineLevel="0" collapsed="false">
      <c r="A6326" s="282" t="s">
        <v>19373</v>
      </c>
      <c r="B6326" s="282" t="s">
        <v>19373</v>
      </c>
      <c r="C6326" s="282" t="s">
        <v>19373</v>
      </c>
      <c r="D6326" s="282" t="s">
        <v>19373</v>
      </c>
      <c r="E6326" s="282" t="s">
        <v>19373</v>
      </c>
      <c r="F6326" s="282" t="s">
        <v>19373</v>
      </c>
      <c r="G6326" s="91"/>
      <c r="H6326" s="91" t="n">
        <v>20800</v>
      </c>
      <c r="I6326" s="91"/>
      <c r="J6326" s="91"/>
      <c r="K6326" s="91"/>
      <c r="L6326" s="91"/>
      <c r="M6326" s="91"/>
      <c r="N6326" s="91"/>
      <c r="O6326" s="282" t="s">
        <v>19373</v>
      </c>
      <c r="P6326" s="100"/>
      <c r="Q6326" s="15" t="s">
        <v>45</v>
      </c>
    </row>
    <row r="6327" customFormat="false" ht="15" hidden="false" customHeight="false" outlineLevel="0" collapsed="false">
      <c r="A6327" s="122" t="s">
        <v>19374</v>
      </c>
      <c r="B6327" s="99" t="n">
        <v>43657</v>
      </c>
      <c r="C6327" s="91" t="s">
        <v>19375</v>
      </c>
      <c r="D6327" s="1000" t="s">
        <v>476</v>
      </c>
      <c r="E6327" s="91" t="s">
        <v>19376</v>
      </c>
      <c r="F6327" s="91"/>
      <c r="G6327" s="91" t="s">
        <v>774</v>
      </c>
      <c r="H6327" s="91"/>
      <c r="I6327" s="91"/>
      <c r="J6327" s="91"/>
      <c r="K6327" s="91"/>
      <c r="L6327" s="91"/>
      <c r="M6327" s="91"/>
      <c r="N6327" s="91"/>
      <c r="O6327" s="95" t="s">
        <v>12289</v>
      </c>
      <c r="P6327" s="100"/>
      <c r="Q6327" s="15" t="s">
        <v>45</v>
      </c>
    </row>
    <row r="6328" customFormat="false" ht="55.2" hidden="false" customHeight="false" outlineLevel="0" collapsed="false">
      <c r="A6328" s="429" t="s">
        <v>19318</v>
      </c>
      <c r="B6328" s="91" t="s">
        <v>4693</v>
      </c>
      <c r="C6328" s="91" t="s">
        <v>19377</v>
      </c>
      <c r="D6328" s="1000" t="s">
        <v>476</v>
      </c>
      <c r="E6328" s="91" t="s">
        <v>19378</v>
      </c>
      <c r="F6328" s="91" t="s">
        <v>19379</v>
      </c>
      <c r="H6328" s="91" t="s">
        <v>6493</v>
      </c>
      <c r="I6328" s="91"/>
      <c r="J6328" s="91"/>
      <c r="K6328" s="91"/>
      <c r="L6328" s="91"/>
      <c r="M6328" s="91"/>
      <c r="N6328" s="91"/>
      <c r="O6328" s="317" t="s">
        <v>19380</v>
      </c>
      <c r="P6328" s="100"/>
      <c r="Q6328" s="15" t="s">
        <v>45</v>
      </c>
    </row>
    <row r="6329" customFormat="false" ht="15" hidden="false" customHeight="false" outlineLevel="0" collapsed="false">
      <c r="A6329" s="262" t="s">
        <v>16161</v>
      </c>
      <c r="B6329" s="91" t="s">
        <v>1875</v>
      </c>
      <c r="C6329" s="95" t="s">
        <v>19381</v>
      </c>
      <c r="D6329" s="1000" t="s">
        <v>476</v>
      </c>
      <c r="E6329" s="24" t="s">
        <v>2833</v>
      </c>
      <c r="F6329" s="91"/>
      <c r="G6329" s="91"/>
      <c r="H6329" s="91"/>
      <c r="I6329" s="91"/>
      <c r="J6329" s="91"/>
      <c r="K6329" s="91"/>
      <c r="L6329" s="91"/>
      <c r="M6329" s="91"/>
      <c r="N6329" s="91"/>
      <c r="O6329" s="250" t="s">
        <v>2833</v>
      </c>
      <c r="P6329" s="100"/>
      <c r="Q6329" s="15" t="s">
        <v>45</v>
      </c>
    </row>
    <row r="6330" customFormat="false" ht="29.85" hidden="false" customHeight="false" outlineLevel="0" collapsed="false">
      <c r="A6330" s="429" t="s">
        <v>19256</v>
      </c>
      <c r="B6330" s="99" t="n">
        <v>43567</v>
      </c>
      <c r="C6330" s="451" t="s">
        <v>19382</v>
      </c>
      <c r="D6330" s="91" t="s">
        <v>8766</v>
      </c>
      <c r="E6330" s="91" t="s">
        <v>19383</v>
      </c>
      <c r="F6330" s="91" t="s">
        <v>19384</v>
      </c>
      <c r="G6330" s="91"/>
      <c r="H6330" s="24"/>
      <c r="I6330" s="91"/>
      <c r="J6330" s="91"/>
      <c r="K6330" s="91"/>
      <c r="L6330" s="91"/>
      <c r="M6330" s="91"/>
      <c r="N6330" s="91"/>
      <c r="O6330" s="571" t="s">
        <v>19385</v>
      </c>
      <c r="P6330" s="100"/>
      <c r="Q6330" s="15" t="s">
        <v>45</v>
      </c>
    </row>
    <row r="6331" customFormat="false" ht="17.9" hidden="false" customHeight="false" outlineLevel="0" collapsed="false">
      <c r="A6331" s="30" t="s">
        <v>19386</v>
      </c>
      <c r="B6331" s="30" t="s">
        <v>19386</v>
      </c>
      <c r="C6331" s="30" t="s">
        <v>19386</v>
      </c>
      <c r="D6331" s="30" t="s">
        <v>19386</v>
      </c>
      <c r="E6331" s="30" t="s">
        <v>19386</v>
      </c>
      <c r="F6331" s="30" t="s">
        <v>19386</v>
      </c>
      <c r="G6331" s="91" t="n">
        <v>1250</v>
      </c>
      <c r="H6331" s="91"/>
      <c r="I6331" s="91"/>
      <c r="J6331" s="91"/>
      <c r="K6331" s="91"/>
      <c r="L6331" s="91"/>
      <c r="M6331" s="91"/>
      <c r="N6331" s="1022" t="n">
        <v>43536</v>
      </c>
      <c r="O6331" s="228" t="s">
        <v>19387</v>
      </c>
      <c r="P6331" s="100"/>
      <c r="Q6331" s="15" t="s">
        <v>45</v>
      </c>
    </row>
    <row r="6332" customFormat="false" ht="14.9" hidden="false" customHeight="false" outlineLevel="0" collapsed="false">
      <c r="A6332" s="282" t="s">
        <v>19388</v>
      </c>
      <c r="B6332" s="282" t="s">
        <v>19388</v>
      </c>
      <c r="C6332" s="282" t="s">
        <v>19388</v>
      </c>
      <c r="D6332" s="282" t="s">
        <v>19388</v>
      </c>
      <c r="E6332" s="282" t="s">
        <v>19388</v>
      </c>
      <c r="F6332" s="282" t="s">
        <v>19388</v>
      </c>
      <c r="G6332" s="91"/>
      <c r="H6332" s="954" t="n">
        <v>15282.22</v>
      </c>
      <c r="I6332" s="91"/>
      <c r="J6332" s="91"/>
      <c r="K6332" s="91"/>
      <c r="L6332" s="91"/>
      <c r="M6332" s="91"/>
      <c r="N6332" s="91"/>
      <c r="O6332" s="282" t="s">
        <v>19388</v>
      </c>
      <c r="P6332" s="100"/>
      <c r="Q6332" s="15" t="s">
        <v>45</v>
      </c>
    </row>
    <row r="6333" customFormat="false" ht="41.75" hidden="false" customHeight="false" outlineLevel="0" collapsed="false">
      <c r="A6333" s="262" t="s">
        <v>1945</v>
      </c>
      <c r="B6333" s="99" t="n">
        <v>43537</v>
      </c>
      <c r="C6333" s="91" t="s">
        <v>19389</v>
      </c>
      <c r="D6333" s="1000" t="s">
        <v>476</v>
      </c>
      <c r="E6333" s="91" t="s">
        <v>19390</v>
      </c>
      <c r="F6333" s="91" t="s">
        <v>19391</v>
      </c>
      <c r="G6333" s="91" t="s">
        <v>501</v>
      </c>
      <c r="H6333" s="91"/>
      <c r="I6333" s="91"/>
      <c r="J6333" s="91"/>
      <c r="K6333" s="91"/>
      <c r="L6333" s="91"/>
      <c r="M6333" s="91"/>
      <c r="N6333" s="91"/>
      <c r="O6333" s="451" t="s">
        <v>19392</v>
      </c>
      <c r="P6333" s="100"/>
      <c r="Q6333" s="15" t="s">
        <v>45</v>
      </c>
    </row>
    <row r="6334" customFormat="false" ht="14.9" hidden="false" customHeight="false" outlineLevel="0" collapsed="false">
      <c r="A6334" s="282" t="s">
        <v>19388</v>
      </c>
      <c r="B6334" s="282" t="s">
        <v>19388</v>
      </c>
      <c r="C6334" s="282" t="s">
        <v>19388</v>
      </c>
      <c r="D6334" s="282" t="s">
        <v>19388</v>
      </c>
      <c r="E6334" s="282" t="s">
        <v>19388</v>
      </c>
      <c r="F6334" s="282" t="s">
        <v>19388</v>
      </c>
      <c r="G6334" s="91"/>
      <c r="H6334" s="282" t="n">
        <v>7761.13</v>
      </c>
      <c r="I6334" s="91"/>
      <c r="J6334" s="91"/>
      <c r="K6334" s="91"/>
      <c r="L6334" s="91"/>
      <c r="M6334" s="91"/>
      <c r="N6334" s="91"/>
      <c r="O6334" s="282" t="s">
        <v>19388</v>
      </c>
      <c r="P6334" s="100"/>
      <c r="Q6334" s="15" t="s">
        <v>45</v>
      </c>
    </row>
    <row r="6335" customFormat="false" ht="41.75" hidden="false" customHeight="false" outlineLevel="0" collapsed="false">
      <c r="A6335" s="262" t="s">
        <v>19334</v>
      </c>
      <c r="B6335" s="91" t="s">
        <v>7424</v>
      </c>
      <c r="C6335" s="451" t="s">
        <v>19393</v>
      </c>
      <c r="D6335" s="91" t="s">
        <v>8766</v>
      </c>
      <c r="E6335" s="91" t="s">
        <v>19394</v>
      </c>
      <c r="F6335" s="91" t="s">
        <v>19395</v>
      </c>
      <c r="G6335" s="91"/>
      <c r="H6335" s="91" t="s">
        <v>19396</v>
      </c>
      <c r="I6335" s="91"/>
      <c r="J6335" s="91"/>
      <c r="K6335" s="91"/>
      <c r="L6335" s="91"/>
      <c r="M6335" s="554" t="s">
        <v>19397</v>
      </c>
      <c r="N6335" s="91"/>
      <c r="O6335" s="317" t="s">
        <v>11950</v>
      </c>
      <c r="P6335" s="100"/>
      <c r="Q6335" s="15" t="s">
        <v>45</v>
      </c>
    </row>
    <row r="6336" customFormat="false" ht="17.9" hidden="false" customHeight="false" outlineLevel="0" collapsed="false">
      <c r="A6336" s="113" t="s">
        <v>19398</v>
      </c>
      <c r="B6336" s="24" t="s">
        <v>19398</v>
      </c>
      <c r="C6336" s="24" t="s">
        <v>19398</v>
      </c>
      <c r="D6336" s="24" t="s">
        <v>19398</v>
      </c>
      <c r="E6336" s="24" t="s">
        <v>19398</v>
      </c>
      <c r="F6336" s="24" t="s">
        <v>19398</v>
      </c>
      <c r="G6336" s="91" t="n">
        <v>2300</v>
      </c>
      <c r="H6336" s="91"/>
      <c r="I6336" s="91"/>
      <c r="J6336" s="91"/>
      <c r="K6336" s="91"/>
      <c r="L6336" s="91"/>
      <c r="M6336" s="91"/>
      <c r="N6336" s="1022" t="n">
        <v>43533</v>
      </c>
      <c r="O6336" s="228" t="s">
        <v>19387</v>
      </c>
      <c r="P6336" s="100"/>
      <c r="Q6336" s="15" t="s">
        <v>45</v>
      </c>
    </row>
    <row r="6337" customFormat="false" ht="17.9" hidden="false" customHeight="false" outlineLevel="0" collapsed="false">
      <c r="A6337" s="429" t="s">
        <v>19266</v>
      </c>
      <c r="B6337" s="91" t="s">
        <v>1175</v>
      </c>
      <c r="C6337" s="91" t="s">
        <v>14742</v>
      </c>
      <c r="D6337" s="91" t="s">
        <v>8766</v>
      </c>
      <c r="E6337" s="91" t="s">
        <v>19399</v>
      </c>
      <c r="F6337" s="91" t="s">
        <v>5574</v>
      </c>
      <c r="G6337" s="91" t="n">
        <v>3100</v>
      </c>
      <c r="H6337" s="91"/>
      <c r="I6337" s="91"/>
      <c r="J6337" s="91"/>
      <c r="K6337" s="91"/>
      <c r="L6337" s="91"/>
      <c r="M6337" s="19" t="s">
        <v>19400</v>
      </c>
      <c r="N6337" s="99" t="n">
        <v>43532</v>
      </c>
      <c r="O6337" s="228" t="s">
        <v>1187</v>
      </c>
      <c r="P6337" s="100"/>
      <c r="Q6337" s="15" t="s">
        <v>45</v>
      </c>
    </row>
    <row r="6338" customFormat="false" ht="17.9" hidden="false" customHeight="false" outlineLevel="0" collapsed="false">
      <c r="A6338" s="429" t="s">
        <v>19269</v>
      </c>
      <c r="B6338" s="91" t="s">
        <v>12086</v>
      </c>
      <c r="C6338" s="19" t="s">
        <v>19401</v>
      </c>
      <c r="D6338" s="91" t="s">
        <v>8766</v>
      </c>
      <c r="E6338" s="19" t="s">
        <v>19402</v>
      </c>
      <c r="F6338" s="91" t="s">
        <v>9953</v>
      </c>
      <c r="G6338" s="91" t="n">
        <v>2300</v>
      </c>
      <c r="H6338" s="91"/>
      <c r="I6338" s="91"/>
      <c r="J6338" s="91"/>
      <c r="K6338" s="91"/>
      <c r="L6338" s="91"/>
      <c r="M6338" s="19" t="s">
        <v>19403</v>
      </c>
      <c r="N6338" s="99" t="n">
        <v>43533</v>
      </c>
      <c r="O6338" s="228" t="s">
        <v>1187</v>
      </c>
      <c r="P6338" s="100"/>
      <c r="Q6338" s="15" t="s">
        <v>45</v>
      </c>
    </row>
    <row r="6339" customFormat="false" ht="28.35" hidden="false" customHeight="false" outlineLevel="0" collapsed="false">
      <c r="A6339" s="282" t="s">
        <v>19404</v>
      </c>
      <c r="B6339" s="282" t="s">
        <v>19404</v>
      </c>
      <c r="C6339" s="282" t="s">
        <v>19404</v>
      </c>
      <c r="D6339" s="282" t="s">
        <v>19404</v>
      </c>
      <c r="E6339" s="282" t="s">
        <v>19404</v>
      </c>
      <c r="F6339" s="282" t="s">
        <v>19404</v>
      </c>
      <c r="G6339" s="91"/>
      <c r="H6339" s="91" t="n">
        <v>18800</v>
      </c>
      <c r="I6339" s="91"/>
      <c r="J6339" s="91"/>
      <c r="K6339" s="91"/>
      <c r="L6339" s="91"/>
      <c r="M6339" s="19" t="s">
        <v>19405</v>
      </c>
      <c r="N6339" s="91"/>
      <c r="O6339" s="282" t="s">
        <v>19404</v>
      </c>
      <c r="P6339" s="100"/>
      <c r="Q6339" s="15" t="s">
        <v>45</v>
      </c>
    </row>
    <row r="6340" customFormat="false" ht="41.75" hidden="false" customHeight="false" outlineLevel="0" collapsed="false">
      <c r="A6340" s="282" t="s">
        <v>19406</v>
      </c>
      <c r="B6340" s="282" t="s">
        <v>19406</v>
      </c>
      <c r="C6340" s="282" t="s">
        <v>19406</v>
      </c>
      <c r="D6340" s="282" t="s">
        <v>19406</v>
      </c>
      <c r="E6340" s="282" t="s">
        <v>19406</v>
      </c>
      <c r="F6340" s="282" t="s">
        <v>19406</v>
      </c>
      <c r="H6340" s="91" t="n">
        <v>7800</v>
      </c>
      <c r="I6340" s="91"/>
      <c r="J6340" s="91"/>
      <c r="K6340" s="91"/>
      <c r="L6340" s="100"/>
      <c r="M6340" s="1023" t="s">
        <v>19407</v>
      </c>
      <c r="N6340" s="91"/>
      <c r="O6340" s="282" t="s">
        <v>19406</v>
      </c>
      <c r="P6340" s="100"/>
      <c r="Q6340" s="15" t="s">
        <v>45</v>
      </c>
    </row>
    <row r="6341" customFormat="false" ht="34.3" hidden="false" customHeight="false" outlineLevel="0" collapsed="false">
      <c r="A6341" s="19" t="s">
        <v>19408</v>
      </c>
      <c r="B6341" s="19" t="s">
        <v>19408</v>
      </c>
      <c r="C6341" s="19" t="s">
        <v>19408</v>
      </c>
      <c r="D6341" s="19" t="s">
        <v>19408</v>
      </c>
      <c r="E6341" s="19" t="s">
        <v>19408</v>
      </c>
      <c r="F6341" s="19" t="s">
        <v>19408</v>
      </c>
      <c r="G6341" s="91" t="n">
        <v>2300</v>
      </c>
      <c r="H6341" s="91"/>
      <c r="I6341" s="91"/>
      <c r="J6341" s="91"/>
      <c r="K6341" s="91"/>
      <c r="L6341" s="91"/>
      <c r="M6341" s="19" t="s">
        <v>19409</v>
      </c>
      <c r="N6341" s="1022" t="n">
        <v>43533</v>
      </c>
      <c r="O6341" s="228" t="s">
        <v>19410</v>
      </c>
      <c r="P6341" s="100"/>
      <c r="Q6341" s="15" t="s">
        <v>45</v>
      </c>
    </row>
    <row r="6342" customFormat="false" ht="17.9" hidden="false" customHeight="false" outlineLevel="0" collapsed="false">
      <c r="A6342" s="30" t="s">
        <v>19411</v>
      </c>
      <c r="B6342" s="30" t="s">
        <v>19411</v>
      </c>
      <c r="C6342" s="30" t="s">
        <v>19411</v>
      </c>
      <c r="D6342" s="30" t="s">
        <v>19411</v>
      </c>
      <c r="E6342" s="30" t="s">
        <v>19411</v>
      </c>
      <c r="F6342" s="24" t="s">
        <v>19411</v>
      </c>
      <c r="G6342" s="91"/>
      <c r="H6342" s="91" t="n">
        <v>5300</v>
      </c>
      <c r="I6342" s="91"/>
      <c r="J6342" s="91"/>
      <c r="K6342" s="91"/>
      <c r="L6342" s="100"/>
      <c r="M6342" s="24" t="s">
        <v>19412</v>
      </c>
      <c r="N6342" s="1022"/>
      <c r="O6342" s="228" t="s">
        <v>1187</v>
      </c>
      <c r="P6342" s="100"/>
      <c r="Q6342" s="15" t="s">
        <v>45</v>
      </c>
    </row>
    <row r="6343" customFormat="false" ht="79.85" hidden="false" customHeight="false" outlineLevel="0" collapsed="false">
      <c r="A6343" s="3" t="s">
        <v>17111</v>
      </c>
      <c r="B6343" s="103" t="s">
        <v>17112</v>
      </c>
      <c r="C6343" s="3" t="s">
        <v>17113</v>
      </c>
      <c r="D6343" s="103" t="s">
        <v>17114</v>
      </c>
      <c r="E6343" s="103" t="s">
        <v>17115</v>
      </c>
      <c r="F6343" s="102" t="s">
        <v>10096</v>
      </c>
      <c r="G6343" s="103" t="s">
        <v>38</v>
      </c>
      <c r="H6343" s="103" t="s">
        <v>17116</v>
      </c>
      <c r="I6343" s="103" t="s">
        <v>40</v>
      </c>
      <c r="J6343" s="103" t="s">
        <v>19144</v>
      </c>
      <c r="K6343" s="103" t="s">
        <v>17648</v>
      </c>
      <c r="L6343" s="103"/>
      <c r="M6343" s="103" t="s">
        <v>41</v>
      </c>
      <c r="N6343" s="103" t="s">
        <v>42</v>
      </c>
      <c r="O6343" s="103" t="s">
        <v>17117</v>
      </c>
      <c r="P6343" s="100"/>
      <c r="Q6343" s="15" t="s">
        <v>45</v>
      </c>
    </row>
    <row r="6344" customFormat="false" ht="15" hidden="false" customHeight="false" outlineLevel="0" collapsed="false">
      <c r="A6344" s="105" t="n">
        <v>43532</v>
      </c>
      <c r="B6344" s="465" t="s">
        <v>394</v>
      </c>
      <c r="C6344" s="9"/>
      <c r="D6344" s="9"/>
      <c r="E6344" s="10"/>
      <c r="F6344" s="821" t="n">
        <f aca="false">G6344+H6344+I6344+J6344+K6344</f>
        <v>3500</v>
      </c>
      <c r="G6344" s="1006" t="n">
        <f aca="false">SUM(G6345:G6347)</f>
        <v>3500</v>
      </c>
      <c r="H6344" s="989" t="n">
        <f aca="false">SUM(H6345:H6347)</f>
        <v>0</v>
      </c>
      <c r="I6344" s="1007" t="n">
        <f aca="false">SUM(I6345:I6347)</f>
        <v>0</v>
      </c>
      <c r="J6344" s="1008" t="n">
        <f aca="false">SUM(J6345:J6347)</f>
        <v>0</v>
      </c>
      <c r="K6344" s="1009" t="n">
        <f aca="false">SUM(K6345:K6347)</f>
        <v>0</v>
      </c>
      <c r="L6344" s="1009"/>
      <c r="M6344" s="466"/>
      <c r="N6344" s="466"/>
      <c r="O6344" s="18"/>
      <c r="P6344" s="100"/>
      <c r="Q6344" s="15" t="s">
        <v>45</v>
      </c>
    </row>
    <row r="6345" customFormat="false" ht="17.9" hidden="false" customHeight="false" outlineLevel="0" collapsed="false">
      <c r="A6345" s="133" t="s">
        <v>19306</v>
      </c>
      <c r="B6345" s="95" t="s">
        <v>14962</v>
      </c>
      <c r="C6345" s="250" t="s">
        <v>19413</v>
      </c>
      <c r="D6345" s="204" t="s">
        <v>8766</v>
      </c>
      <c r="E6345" s="42" t="s">
        <v>19414</v>
      </c>
      <c r="F6345" s="95" t="s">
        <v>19415</v>
      </c>
      <c r="G6345" s="95"/>
      <c r="H6345" s="95"/>
      <c r="I6345" s="95"/>
      <c r="J6345" s="95"/>
      <c r="K6345" s="95" t="s">
        <v>7815</v>
      </c>
      <c r="L6345" s="95"/>
      <c r="M6345" s="141" t="s">
        <v>19416</v>
      </c>
      <c r="N6345" s="841" t="n">
        <v>43532</v>
      </c>
      <c r="O6345" s="271" t="s">
        <v>19417</v>
      </c>
      <c r="P6345" s="391"/>
      <c r="Q6345" s="15" t="s">
        <v>45</v>
      </c>
      <c r="R6345" s="278"/>
      <c r="S6345" s="278"/>
      <c r="T6345" s="278"/>
      <c r="U6345" s="278"/>
      <c r="V6345" s="278"/>
      <c r="W6345" s="278"/>
      <c r="X6345" s="278"/>
      <c r="Y6345" s="278"/>
      <c r="Z6345" s="278"/>
      <c r="AA6345" s="278"/>
      <c r="AB6345" s="278"/>
      <c r="AC6345" s="278"/>
      <c r="AD6345" s="278"/>
      <c r="AE6345" s="278"/>
      <c r="AF6345" s="278"/>
      <c r="AG6345" s="278"/>
      <c r="AH6345" s="278"/>
      <c r="AI6345" s="278"/>
      <c r="AJ6345" s="278"/>
      <c r="AK6345" s="278"/>
    </row>
    <row r="6346" customFormat="false" ht="28.35" hidden="false" customHeight="false" outlineLevel="0" collapsed="false">
      <c r="A6346" s="429" t="s">
        <v>19242</v>
      </c>
      <c r="B6346" s="91" t="s">
        <v>12683</v>
      </c>
      <c r="C6346" s="451" t="s">
        <v>19418</v>
      </c>
      <c r="D6346" s="204" t="s">
        <v>8766</v>
      </c>
      <c r="F6346" s="91"/>
      <c r="G6346" s="91"/>
      <c r="H6346" s="91"/>
      <c r="I6346" s="91"/>
      <c r="J6346" s="91"/>
      <c r="K6346" s="91"/>
      <c r="L6346" s="91"/>
      <c r="M6346" s="91"/>
      <c r="N6346" s="91"/>
      <c r="O6346" s="451" t="s">
        <v>18235</v>
      </c>
      <c r="P6346" s="100"/>
      <c r="Q6346" s="15" t="s">
        <v>45</v>
      </c>
    </row>
    <row r="6347" customFormat="false" ht="17.9" hidden="false" customHeight="false" outlineLevel="0" collapsed="false">
      <c r="A6347" s="429" t="s">
        <v>19314</v>
      </c>
      <c r="B6347" s="91" t="s">
        <v>4638</v>
      </c>
      <c r="C6347" s="91" t="s">
        <v>19419</v>
      </c>
      <c r="D6347" s="204" t="s">
        <v>8766</v>
      </c>
      <c r="E6347" s="91" t="s">
        <v>19420</v>
      </c>
      <c r="F6347" s="91" t="s">
        <v>19421</v>
      </c>
      <c r="G6347" s="91" t="n">
        <v>3500</v>
      </c>
      <c r="H6347" s="91"/>
      <c r="I6347" s="91"/>
      <c r="J6347" s="91"/>
      <c r="K6347" s="91"/>
      <c r="L6347" s="91"/>
      <c r="M6347" s="19" t="s">
        <v>19422</v>
      </c>
      <c r="N6347" s="99" t="n">
        <v>43533</v>
      </c>
      <c r="O6347" s="228" t="s">
        <v>1187</v>
      </c>
      <c r="P6347" s="100"/>
      <c r="Q6347" s="15" t="s">
        <v>45</v>
      </c>
    </row>
    <row r="6348" customFormat="false" ht="79.85" hidden="false" customHeight="false" outlineLevel="0" collapsed="false">
      <c r="A6348" s="3" t="s">
        <v>17111</v>
      </c>
      <c r="B6348" s="103" t="s">
        <v>17112</v>
      </c>
      <c r="C6348" s="3" t="s">
        <v>17113</v>
      </c>
      <c r="D6348" s="103" t="s">
        <v>17114</v>
      </c>
      <c r="E6348" s="103" t="s">
        <v>17115</v>
      </c>
      <c r="F6348" s="102" t="s">
        <v>10096</v>
      </c>
      <c r="G6348" s="103" t="s">
        <v>38</v>
      </c>
      <c r="H6348" s="103" t="s">
        <v>17116</v>
      </c>
      <c r="I6348" s="103" t="s">
        <v>40</v>
      </c>
      <c r="J6348" s="103" t="s">
        <v>19144</v>
      </c>
      <c r="K6348" s="103" t="s">
        <v>17648</v>
      </c>
      <c r="L6348" s="103"/>
      <c r="M6348" s="103" t="s">
        <v>41</v>
      </c>
      <c r="N6348" s="103" t="s">
        <v>42</v>
      </c>
      <c r="O6348" s="103" t="s">
        <v>17117</v>
      </c>
      <c r="P6348" s="100"/>
      <c r="Q6348" s="15" t="s">
        <v>45</v>
      </c>
    </row>
    <row r="6349" customFormat="false" ht="15" hidden="false" customHeight="false" outlineLevel="0" collapsed="false">
      <c r="A6349" s="105" t="n">
        <v>43533</v>
      </c>
      <c r="B6349" s="465" t="s">
        <v>403</v>
      </c>
      <c r="C6349" s="9"/>
      <c r="D6349" s="9"/>
      <c r="E6349" s="10"/>
      <c r="F6349" s="821" t="n">
        <f aca="false">G6349+H6349+I6349+J6349+K6349</f>
        <v>9500</v>
      </c>
      <c r="G6349" s="1006" t="n">
        <f aca="false">SUM(G6350:G6351)</f>
        <v>9500</v>
      </c>
      <c r="H6349" s="989" t="n">
        <f aca="false">SUM(H6350:H6351)</f>
        <v>0</v>
      </c>
      <c r="I6349" s="1007" t="n">
        <f aca="false">SUM(I6350:I6351)</f>
        <v>0</v>
      </c>
      <c r="J6349" s="1008" t="n">
        <f aca="false">SUM(J6350:J6351)</f>
        <v>0</v>
      </c>
      <c r="K6349" s="1009" t="n">
        <f aca="false">SUM(K6350:K6351)</f>
        <v>0</v>
      </c>
      <c r="L6349" s="1009"/>
      <c r="M6349" s="466"/>
      <c r="N6349" s="466"/>
      <c r="O6349" s="18"/>
      <c r="P6349" s="100"/>
      <c r="Q6349" s="15" t="s">
        <v>45</v>
      </c>
    </row>
    <row r="6350" customFormat="false" ht="28.35" hidden="false" customHeight="false" outlineLevel="0" collapsed="false">
      <c r="A6350" s="429" t="s">
        <v>19306</v>
      </c>
      <c r="B6350" s="99" t="n">
        <v>43657</v>
      </c>
      <c r="C6350" s="91" t="s">
        <v>19423</v>
      </c>
      <c r="D6350" s="91" t="s">
        <v>8766</v>
      </c>
      <c r="E6350" s="91" t="s">
        <v>19424</v>
      </c>
      <c r="F6350" s="91" t="s">
        <v>19425</v>
      </c>
      <c r="G6350" s="91" t="n">
        <v>2400</v>
      </c>
      <c r="H6350" s="91"/>
      <c r="I6350" s="91"/>
      <c r="J6350" s="91"/>
      <c r="K6350" s="91"/>
      <c r="L6350" s="91"/>
      <c r="M6350" s="19" t="s">
        <v>19426</v>
      </c>
      <c r="N6350" s="99" t="n">
        <v>43534</v>
      </c>
      <c r="O6350" s="228" t="s">
        <v>1187</v>
      </c>
      <c r="P6350" s="100"/>
      <c r="Q6350" s="15" t="s">
        <v>45</v>
      </c>
    </row>
    <row r="6351" customFormat="false" ht="55.2" hidden="false" customHeight="false" outlineLevel="0" collapsed="false">
      <c r="A6351" s="429" t="s">
        <v>19242</v>
      </c>
      <c r="B6351" s="465" t="s">
        <v>414</v>
      </c>
      <c r="C6351" s="91" t="s">
        <v>19427</v>
      </c>
      <c r="D6351" s="91" t="s">
        <v>53</v>
      </c>
      <c r="E6351" s="91" t="s">
        <v>19428</v>
      </c>
      <c r="F6351" s="91" t="s">
        <v>5899</v>
      </c>
      <c r="G6351" s="91" t="n">
        <v>7100</v>
      </c>
      <c r="H6351" s="91"/>
      <c r="I6351" s="91"/>
      <c r="J6351" s="91"/>
      <c r="K6351" s="91"/>
      <c r="L6351" s="91"/>
      <c r="M6351" s="19" t="s">
        <v>19429</v>
      </c>
      <c r="N6351" s="99" t="n">
        <v>43536</v>
      </c>
      <c r="O6351" s="228" t="s">
        <v>1187</v>
      </c>
      <c r="P6351" s="100"/>
      <c r="Q6351" s="15" t="s">
        <v>45</v>
      </c>
    </row>
    <row r="6352" customFormat="false" ht="79.85" hidden="false" customHeight="false" outlineLevel="0" collapsed="false">
      <c r="A6352" s="3" t="s">
        <v>17111</v>
      </c>
      <c r="B6352" s="103" t="s">
        <v>17112</v>
      </c>
      <c r="C6352" s="3" t="s">
        <v>17113</v>
      </c>
      <c r="D6352" s="103" t="s">
        <v>17114</v>
      </c>
      <c r="E6352" s="103" t="s">
        <v>17115</v>
      </c>
      <c r="F6352" s="102" t="s">
        <v>10096</v>
      </c>
      <c r="G6352" s="103" t="s">
        <v>38</v>
      </c>
      <c r="H6352" s="103" t="s">
        <v>17116</v>
      </c>
      <c r="I6352" s="103" t="s">
        <v>40</v>
      </c>
      <c r="J6352" s="103" t="s">
        <v>19144</v>
      </c>
      <c r="K6352" s="103" t="s">
        <v>17648</v>
      </c>
      <c r="L6352" s="103"/>
      <c r="M6352" s="103" t="s">
        <v>41</v>
      </c>
      <c r="N6352" s="103" t="s">
        <v>42</v>
      </c>
      <c r="O6352" s="103" t="s">
        <v>17117</v>
      </c>
      <c r="P6352" s="100"/>
      <c r="Q6352" s="15" t="s">
        <v>45</v>
      </c>
    </row>
    <row r="6353" customFormat="false" ht="15" hidden="false" customHeight="false" outlineLevel="0" collapsed="false">
      <c r="A6353" s="105" t="n">
        <v>43535</v>
      </c>
      <c r="B6353" s="465" t="s">
        <v>422</v>
      </c>
      <c r="C6353" s="9"/>
      <c r="D6353" s="9"/>
      <c r="E6353" s="10"/>
      <c r="F6353" s="821" t="n">
        <f aca="false">G6353+H6353+I6353+J6353+K6353</f>
        <v>66551</v>
      </c>
      <c r="G6353" s="1006" t="n">
        <f aca="false">SUM(G6354:G6378)</f>
        <v>10100</v>
      </c>
      <c r="H6353" s="989" t="n">
        <f aca="false">SUM(H6354:H6378)</f>
        <v>51551</v>
      </c>
      <c r="I6353" s="1007" t="n">
        <f aca="false">SUM(I6354:I6378)</f>
        <v>4900</v>
      </c>
      <c r="J6353" s="1008" t="n">
        <f aca="false">SUM(J6354:J6378)</f>
        <v>0</v>
      </c>
      <c r="K6353" s="1009" t="n">
        <f aca="false">SUM(K6354:K6378)</f>
        <v>0</v>
      </c>
      <c r="L6353" s="1009"/>
      <c r="M6353" s="466"/>
      <c r="N6353" s="466"/>
      <c r="O6353" s="18"/>
      <c r="P6353" s="100"/>
      <c r="Q6353" s="15" t="s">
        <v>45</v>
      </c>
    </row>
    <row r="6354" customFormat="false" ht="17.9" hidden="false" customHeight="false" outlineLevel="0" collapsed="false">
      <c r="A6354" s="429" t="s">
        <v>19306</v>
      </c>
      <c r="B6354" s="91" t="s">
        <v>19430</v>
      </c>
      <c r="C6354" s="451" t="s">
        <v>19431</v>
      </c>
      <c r="D6354" s="91" t="s">
        <v>53</v>
      </c>
      <c r="E6354" s="91" t="s">
        <v>19432</v>
      </c>
      <c r="F6354" s="91" t="s">
        <v>19433</v>
      </c>
      <c r="G6354" s="91"/>
      <c r="H6354" s="91"/>
      <c r="I6354" s="91"/>
      <c r="J6354" s="91"/>
      <c r="K6354" s="91"/>
      <c r="L6354" s="91"/>
      <c r="M6354" s="91"/>
      <c r="N6354" s="91"/>
      <c r="O6354" s="708" t="s">
        <v>19434</v>
      </c>
      <c r="P6354" s="100"/>
      <c r="Q6354" s="15" t="s">
        <v>45</v>
      </c>
    </row>
    <row r="6355" customFormat="false" ht="58.2" hidden="false" customHeight="false" outlineLevel="0" collapsed="false">
      <c r="A6355" s="429" t="s">
        <v>19242</v>
      </c>
      <c r="B6355" s="91" t="s">
        <v>630</v>
      </c>
      <c r="C6355" s="451" t="s">
        <v>19435</v>
      </c>
      <c r="D6355" s="91" t="s">
        <v>53</v>
      </c>
      <c r="E6355" s="91" t="s">
        <v>19436</v>
      </c>
      <c r="F6355" s="91" t="s">
        <v>102</v>
      </c>
      <c r="G6355" s="91"/>
      <c r="H6355" s="91"/>
      <c r="I6355" s="91"/>
      <c r="J6355" s="91"/>
      <c r="K6355" s="91"/>
      <c r="L6355" s="91"/>
      <c r="M6355" s="91"/>
      <c r="N6355" s="91"/>
      <c r="O6355" s="571" t="s">
        <v>19437</v>
      </c>
      <c r="P6355" s="100"/>
      <c r="Q6355" s="15" t="s">
        <v>45</v>
      </c>
    </row>
    <row r="6356" customFormat="false" ht="15" hidden="false" customHeight="false" outlineLevel="0" collapsed="false">
      <c r="A6356" s="429" t="s">
        <v>19314</v>
      </c>
      <c r="B6356" s="91" t="s">
        <v>1483</v>
      </c>
      <c r="C6356" s="91" t="s">
        <v>19438</v>
      </c>
      <c r="D6356" s="1000" t="s">
        <v>476</v>
      </c>
      <c r="E6356" s="91" t="s">
        <v>19439</v>
      </c>
      <c r="F6356" s="91" t="s">
        <v>19439</v>
      </c>
      <c r="H6356" s="91" t="n">
        <v>5600</v>
      </c>
      <c r="I6356" s="91"/>
      <c r="J6356" s="91"/>
      <c r="K6356" s="91"/>
      <c r="L6356" s="100"/>
      <c r="M6356" s="24" t="s">
        <v>8559</v>
      </c>
      <c r="N6356" s="91"/>
      <c r="O6356" s="317" t="s">
        <v>11950</v>
      </c>
      <c r="P6356" s="100"/>
      <c r="Q6356" s="15" t="s">
        <v>45</v>
      </c>
    </row>
    <row r="6357" customFormat="false" ht="77.6" hidden="false" customHeight="false" outlineLevel="0" collapsed="false">
      <c r="A6357" s="429" t="s">
        <v>19318</v>
      </c>
      <c r="B6357" s="91" t="s">
        <v>113</v>
      </c>
      <c r="C6357" s="91" t="s">
        <v>19440</v>
      </c>
      <c r="D6357" s="91" t="s">
        <v>53</v>
      </c>
      <c r="E6357" s="91" t="s">
        <v>19441</v>
      </c>
      <c r="F6357" s="91" t="s">
        <v>2910</v>
      </c>
      <c r="G6357" s="91" t="n">
        <f aca="false">4500-600</f>
        <v>3900</v>
      </c>
      <c r="H6357" s="91"/>
      <c r="I6357" s="91"/>
      <c r="J6357" s="91"/>
      <c r="K6357" s="91"/>
      <c r="L6357" s="91"/>
      <c r="M6357" s="91" t="s">
        <v>19442</v>
      </c>
      <c r="N6357" s="99" t="n">
        <v>43537</v>
      </c>
      <c r="O6357" s="228" t="s">
        <v>19443</v>
      </c>
      <c r="P6357" s="1024" t="s">
        <v>19444</v>
      </c>
      <c r="Q6357" s="15" t="s">
        <v>45</v>
      </c>
    </row>
    <row r="6358" customFormat="false" ht="67.15" hidden="false" customHeight="false" outlineLevel="0" collapsed="false">
      <c r="A6358" s="429" t="s">
        <v>19253</v>
      </c>
      <c r="B6358" s="91" t="s">
        <v>354</v>
      </c>
      <c r="C6358" s="91" t="s">
        <v>19445</v>
      </c>
      <c r="D6358" s="91" t="s">
        <v>1308</v>
      </c>
      <c r="E6358" s="91" t="s">
        <v>19446</v>
      </c>
      <c r="F6358" s="91" t="s">
        <v>19447</v>
      </c>
      <c r="G6358" s="91" t="s">
        <v>8180</v>
      </c>
      <c r="H6358" s="91"/>
      <c r="I6358" s="91"/>
      <c r="J6358" s="91"/>
      <c r="K6358" s="91"/>
      <c r="L6358" s="91"/>
      <c r="M6358" s="91"/>
      <c r="N6358" s="91"/>
      <c r="O6358" s="426" t="s">
        <v>19448</v>
      </c>
      <c r="P6358" s="100"/>
      <c r="Q6358" s="15" t="s">
        <v>45</v>
      </c>
    </row>
    <row r="6359" customFormat="false" ht="50.7" hidden="false" customHeight="false" outlineLevel="0" collapsed="false">
      <c r="A6359" s="429" t="s">
        <v>19256</v>
      </c>
      <c r="B6359" s="91" t="s">
        <v>9213</v>
      </c>
      <c r="C6359" s="451" t="s">
        <v>19449</v>
      </c>
      <c r="D6359" s="91" t="s">
        <v>53</v>
      </c>
      <c r="E6359" s="91" t="s">
        <v>19450</v>
      </c>
      <c r="F6359" s="91" t="s">
        <v>19451</v>
      </c>
      <c r="G6359" s="91" t="s">
        <v>328</v>
      </c>
      <c r="H6359" s="91"/>
      <c r="I6359" s="91"/>
      <c r="J6359" s="91"/>
      <c r="K6359" s="91"/>
      <c r="L6359" s="91"/>
      <c r="M6359" s="91"/>
      <c r="N6359" s="91"/>
      <c r="O6359" s="426" t="s">
        <v>19452</v>
      </c>
      <c r="P6359" s="100"/>
      <c r="Q6359" s="15" t="s">
        <v>45</v>
      </c>
    </row>
    <row r="6360" customFormat="false" ht="99.95" hidden="false" customHeight="false" outlineLevel="0" collapsed="false">
      <c r="A6360" s="122" t="s">
        <v>19453</v>
      </c>
      <c r="B6360" s="91"/>
      <c r="C6360" s="91" t="s">
        <v>19454</v>
      </c>
      <c r="D6360" s="91" t="s">
        <v>1308</v>
      </c>
      <c r="E6360" s="91" t="s">
        <v>19455</v>
      </c>
      <c r="F6360" s="91" t="s">
        <v>19456</v>
      </c>
      <c r="G6360" s="91" t="s">
        <v>734</v>
      </c>
      <c r="H6360" s="91"/>
      <c r="I6360" s="91"/>
      <c r="J6360" s="91"/>
      <c r="K6360" s="91"/>
      <c r="L6360" s="91"/>
      <c r="M6360" s="91"/>
      <c r="N6360" s="91"/>
      <c r="O6360" s="460" t="s">
        <v>19457</v>
      </c>
      <c r="P6360" s="100"/>
      <c r="Q6360" s="15" t="s">
        <v>45</v>
      </c>
    </row>
    <row r="6361" customFormat="false" ht="135.8" hidden="false" customHeight="false" outlineLevel="0" collapsed="false">
      <c r="A6361" s="262" t="s">
        <v>19334</v>
      </c>
      <c r="B6361" s="99" t="n">
        <v>43597</v>
      </c>
      <c r="C6361" s="91" t="s">
        <v>19458</v>
      </c>
      <c r="D6361" s="91" t="s">
        <v>53</v>
      </c>
      <c r="E6361" s="91" t="s">
        <v>19459</v>
      </c>
      <c r="F6361" s="91" t="s">
        <v>19460</v>
      </c>
      <c r="G6361" s="91"/>
      <c r="H6361" s="91"/>
      <c r="I6361" s="91" t="n">
        <v>4900</v>
      </c>
      <c r="J6361" s="91"/>
      <c r="K6361" s="91"/>
      <c r="L6361" s="91"/>
      <c r="M6361" s="91" t="s">
        <v>19461</v>
      </c>
      <c r="N6361" s="99" t="n">
        <v>43540</v>
      </c>
      <c r="O6361" s="228" t="s">
        <v>1187</v>
      </c>
      <c r="P6361" s="100"/>
      <c r="Q6361" s="15" t="s">
        <v>45</v>
      </c>
    </row>
    <row r="6362" customFormat="false" ht="116.4" hidden="false" customHeight="false" outlineLevel="0" collapsed="false">
      <c r="A6362" s="429" t="s">
        <v>19266</v>
      </c>
      <c r="B6362" s="99" t="n">
        <v>43628</v>
      </c>
      <c r="C6362" s="91" t="s">
        <v>19462</v>
      </c>
      <c r="D6362" s="91" t="s">
        <v>8766</v>
      </c>
      <c r="E6362" s="91" t="s">
        <v>19463</v>
      </c>
      <c r="F6362" s="91" t="s">
        <v>12344</v>
      </c>
      <c r="G6362" s="91" t="s">
        <v>268</v>
      </c>
      <c r="H6362" s="91"/>
      <c r="I6362" s="91"/>
      <c r="J6362" s="91"/>
      <c r="K6362" s="91"/>
      <c r="L6362" s="91"/>
      <c r="M6362" s="91"/>
      <c r="N6362" s="91"/>
      <c r="O6362" s="426" t="s">
        <v>19464</v>
      </c>
      <c r="P6362" s="100"/>
      <c r="Q6362" s="15" t="s">
        <v>45</v>
      </c>
    </row>
    <row r="6363" customFormat="false" ht="83.55" hidden="false" customHeight="false" outlineLevel="0" collapsed="false">
      <c r="A6363" s="429" t="s">
        <v>19269</v>
      </c>
      <c r="B6363" s="91" t="s">
        <v>7242</v>
      </c>
      <c r="C6363" s="91" t="s">
        <v>19465</v>
      </c>
      <c r="D6363" s="91" t="s">
        <v>110</v>
      </c>
      <c r="E6363" s="91" t="s">
        <v>19466</v>
      </c>
      <c r="F6363" s="91" t="s">
        <v>102</v>
      </c>
      <c r="G6363" s="91"/>
      <c r="H6363" s="91"/>
      <c r="I6363" s="91"/>
      <c r="J6363" s="91"/>
      <c r="K6363" s="91"/>
      <c r="L6363" s="91"/>
      <c r="M6363" s="91"/>
      <c r="N6363" s="91"/>
      <c r="O6363" s="423" t="s">
        <v>19467</v>
      </c>
      <c r="P6363" s="100"/>
      <c r="Q6363" s="15" t="s">
        <v>45</v>
      </c>
    </row>
    <row r="6364" customFormat="false" ht="199.95" hidden="false" customHeight="false" outlineLevel="0" collapsed="false">
      <c r="A6364" s="429" t="s">
        <v>19189</v>
      </c>
      <c r="B6364" s="108" t="n">
        <v>0.53125</v>
      </c>
      <c r="C6364" s="137" t="s">
        <v>19468</v>
      </c>
      <c r="D6364" s="91" t="s">
        <v>19469</v>
      </c>
      <c r="E6364" s="91" t="s">
        <v>19470</v>
      </c>
      <c r="F6364" s="91" t="s">
        <v>19471</v>
      </c>
      <c r="G6364" s="137" t="s">
        <v>16003</v>
      </c>
      <c r="H6364" s="91"/>
      <c r="I6364" s="91"/>
      <c r="J6364" s="91"/>
      <c r="K6364" s="91"/>
      <c r="L6364" s="91"/>
      <c r="M6364" s="91"/>
      <c r="N6364" s="91"/>
      <c r="O6364" s="968" t="s">
        <v>19472</v>
      </c>
      <c r="P6364" s="100"/>
      <c r="Q6364" s="15" t="s">
        <v>45</v>
      </c>
    </row>
    <row r="6365" customFormat="false" ht="28.35" hidden="false" customHeight="false" outlineLevel="0" collapsed="false">
      <c r="A6365" s="262" t="s">
        <v>1518</v>
      </c>
      <c r="B6365" s="91" t="s">
        <v>149</v>
      </c>
      <c r="C6365" s="91" t="s">
        <v>19473</v>
      </c>
      <c r="D6365" s="91" t="s">
        <v>53</v>
      </c>
      <c r="E6365" s="91" t="s">
        <v>19474</v>
      </c>
      <c r="F6365" s="91"/>
      <c r="G6365" s="91"/>
      <c r="H6365" s="91"/>
      <c r="I6365" s="91"/>
      <c r="J6365" s="91"/>
      <c r="K6365" s="91"/>
      <c r="L6365" s="91"/>
      <c r="M6365" s="91"/>
      <c r="N6365" s="91"/>
      <c r="O6365" s="708" t="s">
        <v>19475</v>
      </c>
      <c r="P6365" s="100"/>
      <c r="Q6365" s="15" t="s">
        <v>45</v>
      </c>
    </row>
    <row r="6366" customFormat="false" ht="29.85" hidden="false" customHeight="false" outlineLevel="0" collapsed="false">
      <c r="A6366" s="429" t="s">
        <v>19197</v>
      </c>
      <c r="B6366" s="99" t="n">
        <v>43598</v>
      </c>
      <c r="C6366" s="451" t="s">
        <v>19476</v>
      </c>
      <c r="D6366" s="91" t="s">
        <v>53</v>
      </c>
      <c r="E6366" s="91" t="s">
        <v>19477</v>
      </c>
      <c r="F6366" s="91"/>
      <c r="G6366" s="91"/>
      <c r="H6366" s="91"/>
      <c r="I6366" s="91"/>
      <c r="J6366" s="91"/>
      <c r="K6366" s="91"/>
      <c r="L6366" s="91"/>
      <c r="M6366" s="91"/>
      <c r="N6366" s="91"/>
      <c r="O6366" s="571" t="s">
        <v>19478</v>
      </c>
      <c r="P6366" s="100"/>
      <c r="Q6366" s="15" t="s">
        <v>45</v>
      </c>
    </row>
    <row r="6367" customFormat="false" ht="41.75" hidden="false" customHeight="false" outlineLevel="0" collapsed="false">
      <c r="A6367" s="262" t="s">
        <v>19479</v>
      </c>
      <c r="B6367" s="108" t="n">
        <v>0.541666666666667</v>
      </c>
      <c r="C6367" s="353" t="s">
        <v>19468</v>
      </c>
      <c r="D6367" s="91" t="s">
        <v>110</v>
      </c>
      <c r="E6367" s="91" t="s">
        <v>19480</v>
      </c>
      <c r="F6367" s="91" t="s">
        <v>19471</v>
      </c>
      <c r="G6367" s="137" t="s">
        <v>9813</v>
      </c>
      <c r="H6367" s="91"/>
      <c r="I6367" s="91"/>
      <c r="J6367" s="91"/>
      <c r="K6367" s="91"/>
      <c r="L6367" s="91"/>
      <c r="M6367" s="91"/>
      <c r="N6367" s="91"/>
      <c r="O6367" s="422" t="s">
        <v>19481</v>
      </c>
      <c r="P6367" s="100"/>
      <c r="Q6367" s="15" t="s">
        <v>45</v>
      </c>
    </row>
    <row r="6368" customFormat="false" ht="28.35" hidden="false" customHeight="false" outlineLevel="0" collapsed="false">
      <c r="A6368" s="429" t="s">
        <v>19201</v>
      </c>
      <c r="B6368" s="99" t="n">
        <v>43478</v>
      </c>
      <c r="C6368" s="451" t="s">
        <v>19482</v>
      </c>
      <c r="D6368" s="91" t="s">
        <v>1308</v>
      </c>
      <c r="E6368" s="91" t="s">
        <v>19483</v>
      </c>
      <c r="F6368" s="91" t="s">
        <v>19484</v>
      </c>
      <c r="G6368" s="91" t="s">
        <v>2439</v>
      </c>
      <c r="H6368" s="91"/>
      <c r="I6368" s="91"/>
      <c r="J6368" s="91"/>
      <c r="K6368" s="91"/>
      <c r="L6368" s="91"/>
      <c r="M6368" s="91"/>
      <c r="N6368" s="91"/>
      <c r="O6368" s="571" t="s">
        <v>19485</v>
      </c>
      <c r="P6368" s="100"/>
      <c r="Q6368" s="15" t="s">
        <v>45</v>
      </c>
    </row>
    <row r="6369" customFormat="false" ht="55.2" hidden="false" customHeight="false" outlineLevel="0" collapsed="false">
      <c r="A6369" s="262" t="s">
        <v>19486</v>
      </c>
      <c r="B6369" s="91" t="s">
        <v>983</v>
      </c>
      <c r="C6369" s="137" t="s">
        <v>19487</v>
      </c>
      <c r="D6369" s="137" t="s">
        <v>18557</v>
      </c>
      <c r="E6369" s="137" t="s">
        <v>19488</v>
      </c>
      <c r="F6369" s="91" t="s">
        <v>6329</v>
      </c>
      <c r="G6369" s="91"/>
      <c r="H6369" s="91"/>
      <c r="I6369" s="91"/>
      <c r="J6369" s="91"/>
      <c r="K6369" s="91"/>
      <c r="L6369" s="91"/>
      <c r="M6369" s="91"/>
      <c r="N6369" s="91"/>
      <c r="O6369" s="423" t="s">
        <v>19489</v>
      </c>
      <c r="P6369" s="100"/>
      <c r="Q6369" s="15" t="s">
        <v>45</v>
      </c>
    </row>
    <row r="6370" customFormat="false" ht="17.9" hidden="false" customHeight="false" outlineLevel="0" collapsed="false">
      <c r="A6370" s="429" t="s">
        <v>1781</v>
      </c>
      <c r="B6370" s="15" t="s">
        <v>7424</v>
      </c>
      <c r="C6370" s="19" t="s">
        <v>19490</v>
      </c>
      <c r="D6370" s="19" t="s">
        <v>8766</v>
      </c>
      <c r="E6370" s="19" t="s">
        <v>19491</v>
      </c>
      <c r="F6370" s="19" t="s">
        <v>19492</v>
      </c>
      <c r="G6370" s="19" t="n">
        <v>6200</v>
      </c>
      <c r="H6370" s="97"/>
      <c r="I6370" s="97"/>
      <c r="J6370" s="97"/>
      <c r="K6370" s="97"/>
      <c r="L6370" s="97"/>
      <c r="M6370" s="19" t="s">
        <v>19493</v>
      </c>
      <c r="N6370" s="362" t="n">
        <v>43536</v>
      </c>
      <c r="O6370" s="228" t="s">
        <v>1187</v>
      </c>
      <c r="Q6370" s="15" t="s">
        <v>45</v>
      </c>
    </row>
    <row r="6371" customFormat="false" ht="14.9" hidden="false" customHeight="false" outlineLevel="0" collapsed="false">
      <c r="A6371" s="429" t="s">
        <v>1914</v>
      </c>
      <c r="B6371" s="91" t="s">
        <v>983</v>
      </c>
      <c r="C6371" s="137" t="s">
        <v>19487</v>
      </c>
      <c r="D6371" s="91" t="s">
        <v>1308</v>
      </c>
      <c r="E6371" s="137" t="s">
        <v>19494</v>
      </c>
      <c r="F6371" s="91"/>
      <c r="G6371" s="91"/>
      <c r="H6371" s="91"/>
      <c r="I6371" s="91"/>
      <c r="J6371" s="91"/>
      <c r="K6371" s="91"/>
      <c r="L6371" s="91"/>
      <c r="M6371" s="91"/>
      <c r="N6371" s="91"/>
      <c r="O6371" s="1025" t="s">
        <v>19495</v>
      </c>
      <c r="P6371" s="100"/>
      <c r="Q6371" s="15" t="s">
        <v>45</v>
      </c>
    </row>
    <row r="6372" customFormat="false" ht="99.95" hidden="false" customHeight="false" outlineLevel="0" collapsed="false">
      <c r="A6372" s="122" t="s">
        <v>19496</v>
      </c>
      <c r="B6372" s="91" t="s">
        <v>2543</v>
      </c>
      <c r="C6372" s="91" t="s">
        <v>19497</v>
      </c>
      <c r="D6372" s="91" t="s">
        <v>18557</v>
      </c>
      <c r="E6372" s="91" t="s">
        <v>19498</v>
      </c>
      <c r="F6372" s="91" t="s">
        <v>19499</v>
      </c>
      <c r="G6372" s="91"/>
      <c r="H6372" s="91"/>
      <c r="I6372" s="91"/>
      <c r="J6372" s="91"/>
      <c r="K6372" s="91"/>
      <c r="L6372" s="91"/>
      <c r="M6372" s="91"/>
      <c r="N6372" s="91"/>
      <c r="O6372" s="423" t="s">
        <v>19500</v>
      </c>
      <c r="P6372" s="100"/>
      <c r="Q6372" s="15" t="s">
        <v>45</v>
      </c>
    </row>
    <row r="6373" customFormat="false" ht="28.35" hidden="false" customHeight="false" outlineLevel="0" collapsed="false">
      <c r="A6373" s="282" t="s">
        <v>19501</v>
      </c>
      <c r="B6373" s="282" t="s">
        <v>19501</v>
      </c>
      <c r="C6373" s="282" t="s">
        <v>19501</v>
      </c>
      <c r="D6373" s="282" t="s">
        <v>19501</v>
      </c>
      <c r="E6373" s="282" t="s">
        <v>19501</v>
      </c>
      <c r="F6373" s="282" t="s">
        <v>19501</v>
      </c>
      <c r="G6373" s="91"/>
      <c r="H6373" s="954" t="n">
        <v>23151</v>
      </c>
      <c r="I6373" s="91"/>
      <c r="J6373" s="91"/>
      <c r="K6373" s="91"/>
      <c r="L6373" s="91"/>
      <c r="M6373" s="91"/>
      <c r="N6373" s="91"/>
      <c r="O6373" s="282" t="s">
        <v>19502</v>
      </c>
      <c r="P6373" s="100"/>
      <c r="Q6373" s="15" t="s">
        <v>45</v>
      </c>
    </row>
    <row r="6374" customFormat="false" ht="82.05" hidden="false" customHeight="false" outlineLevel="0" collapsed="false">
      <c r="A6374" s="429" t="s">
        <v>3008</v>
      </c>
      <c r="B6374" s="242" t="n">
        <v>43753</v>
      </c>
      <c r="C6374" s="91" t="s">
        <v>19503</v>
      </c>
      <c r="D6374" s="91" t="s">
        <v>18557</v>
      </c>
      <c r="E6374" s="91" t="s">
        <v>19504</v>
      </c>
      <c r="F6374" s="91" t="s">
        <v>1169</v>
      </c>
      <c r="G6374" s="91"/>
      <c r="H6374" s="91" t="s">
        <v>734</v>
      </c>
      <c r="I6374" s="91"/>
      <c r="J6374" s="91"/>
      <c r="K6374" s="91"/>
      <c r="L6374" s="91"/>
      <c r="M6374" s="91"/>
      <c r="N6374" s="91"/>
      <c r="O6374" s="426" t="s">
        <v>19505</v>
      </c>
      <c r="P6374" s="100"/>
      <c r="Q6374" s="15" t="s">
        <v>45</v>
      </c>
    </row>
    <row r="6375" customFormat="false" ht="14.9" hidden="false" customHeight="false" outlineLevel="0" collapsed="false">
      <c r="A6375" s="429" t="s">
        <v>3012</v>
      </c>
      <c r="B6375" s="91" t="s">
        <v>4397</v>
      </c>
      <c r="C6375" s="91" t="s">
        <v>19506</v>
      </c>
      <c r="D6375" s="91" t="s">
        <v>1308</v>
      </c>
      <c r="E6375" s="91" t="s">
        <v>19507</v>
      </c>
      <c r="F6375" s="91"/>
      <c r="G6375" s="91"/>
      <c r="H6375" s="91"/>
      <c r="I6375" s="91"/>
      <c r="J6375" s="91"/>
      <c r="K6375" s="91"/>
      <c r="L6375" s="91"/>
      <c r="M6375" s="91"/>
      <c r="N6375" s="91"/>
      <c r="O6375" s="95" t="s">
        <v>19508</v>
      </c>
      <c r="P6375" s="100"/>
      <c r="Q6375" s="15" t="s">
        <v>45</v>
      </c>
    </row>
    <row r="6376" customFormat="false" ht="95.5" hidden="false" customHeight="false" outlineLevel="0" collapsed="false">
      <c r="A6376" s="429" t="s">
        <v>1798</v>
      </c>
      <c r="B6376" s="91" t="s">
        <v>78</v>
      </c>
      <c r="C6376" s="91" t="s">
        <v>19509</v>
      </c>
      <c r="D6376" s="19" t="s">
        <v>68</v>
      </c>
      <c r="E6376" s="91" t="s">
        <v>19510</v>
      </c>
      <c r="F6376" s="91" t="s">
        <v>19511</v>
      </c>
      <c r="G6376" s="91" t="s">
        <v>3347</v>
      </c>
      <c r="H6376" s="91" t="s">
        <v>19512</v>
      </c>
      <c r="I6376" s="91"/>
      <c r="J6376" s="91"/>
      <c r="K6376" s="91"/>
      <c r="L6376" s="91"/>
      <c r="M6376" s="91"/>
      <c r="N6376" s="91"/>
      <c r="O6376" s="412" t="s">
        <v>19513</v>
      </c>
      <c r="P6376" s="100"/>
      <c r="Q6376" s="15" t="s">
        <v>45</v>
      </c>
    </row>
    <row r="6377" customFormat="false" ht="14.9" hidden="false" customHeight="false" outlineLevel="0" collapsed="false">
      <c r="A6377" s="282" t="s">
        <v>19514</v>
      </c>
      <c r="B6377" s="282" t="s">
        <v>19514</v>
      </c>
      <c r="C6377" s="282" t="s">
        <v>19514</v>
      </c>
      <c r="D6377" s="282" t="s">
        <v>19514</v>
      </c>
      <c r="E6377" s="282" t="s">
        <v>19514</v>
      </c>
      <c r="F6377" s="282" t="s">
        <v>19514</v>
      </c>
      <c r="G6377" s="91"/>
      <c r="H6377" s="282" t="n">
        <v>14300</v>
      </c>
      <c r="I6377" s="91"/>
      <c r="J6377" s="91"/>
      <c r="K6377" s="91"/>
      <c r="L6377" s="91"/>
      <c r="M6377" s="91"/>
      <c r="N6377" s="91"/>
      <c r="O6377" s="282" t="s">
        <v>19515</v>
      </c>
      <c r="P6377" s="100"/>
      <c r="Q6377" s="15" t="s">
        <v>45</v>
      </c>
    </row>
    <row r="6378" customFormat="false" ht="14.9" hidden="false" customHeight="false" outlineLevel="0" collapsed="false">
      <c r="A6378" s="282" t="s">
        <v>19516</v>
      </c>
      <c r="B6378" s="282" t="s">
        <v>19516</v>
      </c>
      <c r="C6378" s="282" t="s">
        <v>19516</v>
      </c>
      <c r="D6378" s="282" t="s">
        <v>19516</v>
      </c>
      <c r="E6378" s="282" t="s">
        <v>19516</v>
      </c>
      <c r="F6378" s="282" t="s">
        <v>19516</v>
      </c>
      <c r="G6378" s="91"/>
      <c r="H6378" s="282" t="n">
        <v>8500</v>
      </c>
      <c r="I6378" s="91"/>
      <c r="J6378" s="91"/>
      <c r="K6378" s="91"/>
      <c r="L6378" s="91"/>
      <c r="M6378" s="91"/>
      <c r="N6378" s="91"/>
      <c r="O6378" s="282" t="s">
        <v>19517</v>
      </c>
      <c r="P6378" s="100"/>
      <c r="Q6378" s="15" t="s">
        <v>45</v>
      </c>
    </row>
    <row r="6379" customFormat="false" ht="79.85" hidden="false" customHeight="false" outlineLevel="0" collapsed="false">
      <c r="A6379" s="3" t="s">
        <v>17111</v>
      </c>
      <c r="B6379" s="103" t="s">
        <v>17112</v>
      </c>
      <c r="C6379" s="3" t="s">
        <v>17113</v>
      </c>
      <c r="D6379" s="103" t="s">
        <v>17114</v>
      </c>
      <c r="E6379" s="103" t="s">
        <v>17115</v>
      </c>
      <c r="F6379" s="102" t="s">
        <v>10096</v>
      </c>
      <c r="G6379" s="103" t="s">
        <v>38</v>
      </c>
      <c r="H6379" s="103" t="s">
        <v>17116</v>
      </c>
      <c r="I6379" s="103" t="s">
        <v>40</v>
      </c>
      <c r="J6379" s="103" t="s">
        <v>19144</v>
      </c>
      <c r="K6379" s="103" t="s">
        <v>17648</v>
      </c>
      <c r="L6379" s="103"/>
      <c r="M6379" s="103" t="s">
        <v>41</v>
      </c>
      <c r="N6379" s="103" t="s">
        <v>42</v>
      </c>
      <c r="O6379" s="103" t="s">
        <v>17117</v>
      </c>
      <c r="P6379" s="100"/>
      <c r="Q6379" s="15" t="s">
        <v>45</v>
      </c>
    </row>
    <row r="6380" customFormat="false" ht="15" hidden="false" customHeight="false" outlineLevel="0" collapsed="false">
      <c r="A6380" s="105" t="n">
        <v>43536</v>
      </c>
      <c r="B6380" s="465" t="s">
        <v>260</v>
      </c>
      <c r="C6380" s="9"/>
      <c r="D6380" s="9"/>
      <c r="E6380" s="10"/>
      <c r="F6380" s="821" t="n">
        <f aca="false">G6380+H6380+I6380+J6380+K6380</f>
        <v>17000</v>
      </c>
      <c r="G6380" s="1006" t="n">
        <f aca="false">SUM(G6381:G6392)</f>
        <v>17000</v>
      </c>
      <c r="H6380" s="989" t="n">
        <f aca="false">SUM(H6381:H6392)</f>
        <v>0</v>
      </c>
      <c r="I6380" s="1007" t="n">
        <f aca="false">SUM(I6381:I6392)</f>
        <v>0</v>
      </c>
      <c r="J6380" s="1008" t="n">
        <f aca="false">SUM(J6381:J6392)</f>
        <v>0</v>
      </c>
      <c r="K6380" s="1009" t="n">
        <f aca="false">SUM(K6381:K6392)</f>
        <v>0</v>
      </c>
      <c r="L6380" s="1009"/>
      <c r="M6380" s="466"/>
      <c r="N6380" s="466"/>
      <c r="O6380" s="18"/>
      <c r="P6380" s="100"/>
      <c r="Q6380" s="15" t="s">
        <v>45</v>
      </c>
    </row>
    <row r="6381" customFormat="false" ht="67.15" hidden="false" customHeight="false" outlineLevel="0" collapsed="false">
      <c r="A6381" s="429" t="s">
        <v>1810</v>
      </c>
      <c r="B6381" s="99" t="n">
        <v>43595</v>
      </c>
      <c r="C6381" s="91" t="s">
        <v>19518</v>
      </c>
      <c r="D6381" s="91" t="s">
        <v>53</v>
      </c>
      <c r="E6381" s="91" t="s">
        <v>19519</v>
      </c>
      <c r="F6381" s="91" t="s">
        <v>3584</v>
      </c>
      <c r="G6381" s="91" t="s">
        <v>4928</v>
      </c>
      <c r="H6381" s="91"/>
      <c r="I6381" s="91"/>
      <c r="J6381" s="91"/>
      <c r="K6381" s="91"/>
      <c r="L6381" s="91"/>
      <c r="M6381" s="91"/>
      <c r="N6381" s="91"/>
      <c r="O6381" s="426" t="s">
        <v>19520</v>
      </c>
      <c r="P6381" s="100"/>
      <c r="Q6381" s="15" t="s">
        <v>45</v>
      </c>
    </row>
    <row r="6382" customFormat="false" ht="100.7" hidden="false" customHeight="false" outlineLevel="0" collapsed="false">
      <c r="A6382" s="429" t="s">
        <v>1814</v>
      </c>
      <c r="B6382" s="91" t="s">
        <v>2357</v>
      </c>
      <c r="C6382" s="91" t="s">
        <v>19521</v>
      </c>
      <c r="D6382" s="91" t="s">
        <v>53</v>
      </c>
      <c r="E6382" s="91" t="s">
        <v>19522</v>
      </c>
      <c r="F6382" s="91" t="s">
        <v>19523</v>
      </c>
      <c r="G6382" s="91"/>
      <c r="H6382" s="91"/>
      <c r="I6382" s="91"/>
      <c r="J6382" s="91"/>
      <c r="K6382" s="91"/>
      <c r="L6382" s="91"/>
      <c r="M6382" s="91"/>
      <c r="N6382" s="91"/>
      <c r="O6382" s="441" t="s">
        <v>19524</v>
      </c>
      <c r="P6382" s="100"/>
      <c r="Q6382" s="15" t="s">
        <v>45</v>
      </c>
    </row>
    <row r="6383" customFormat="false" ht="95.5" hidden="false" customHeight="false" outlineLevel="0" collapsed="false">
      <c r="A6383" s="429" t="s">
        <v>1819</v>
      </c>
      <c r="B6383" s="91" t="s">
        <v>1483</v>
      </c>
      <c r="C6383" s="91" t="s">
        <v>19525</v>
      </c>
      <c r="D6383" s="91" t="s">
        <v>53</v>
      </c>
      <c r="E6383" s="91" t="s">
        <v>19526</v>
      </c>
      <c r="F6383" s="91" t="s">
        <v>19527</v>
      </c>
      <c r="G6383" s="91" t="n">
        <v>4500</v>
      </c>
      <c r="H6383" s="91"/>
      <c r="I6383" s="91"/>
      <c r="J6383" s="91"/>
      <c r="K6383" s="91"/>
      <c r="L6383" s="91"/>
      <c r="M6383" s="91" t="s">
        <v>19528</v>
      </c>
      <c r="N6383" s="99" t="n">
        <v>43536</v>
      </c>
      <c r="O6383" s="228" t="s">
        <v>1187</v>
      </c>
      <c r="P6383" s="100"/>
      <c r="Q6383" s="15" t="s">
        <v>45</v>
      </c>
    </row>
    <row r="6384" customFormat="false" ht="15" hidden="false" customHeight="false" outlineLevel="0" collapsed="false">
      <c r="A6384" s="429" t="s">
        <v>1673</v>
      </c>
      <c r="B6384" s="91" t="s">
        <v>9990</v>
      </c>
      <c r="C6384" s="91" t="s">
        <v>19529</v>
      </c>
      <c r="D6384" s="91" t="s">
        <v>1308</v>
      </c>
      <c r="E6384" s="91" t="s">
        <v>19530</v>
      </c>
      <c r="F6384" s="91" t="s">
        <v>19531</v>
      </c>
      <c r="G6384" s="91" t="s">
        <v>885</v>
      </c>
      <c r="H6384" s="91"/>
      <c r="I6384" s="91"/>
      <c r="J6384" s="91"/>
      <c r="K6384" s="91"/>
      <c r="L6384" s="91"/>
      <c r="M6384" s="537" t="s">
        <v>19532</v>
      </c>
      <c r="N6384" s="91"/>
      <c r="O6384" s="864" t="s">
        <v>4921</v>
      </c>
      <c r="P6384" s="100"/>
      <c r="Q6384" s="15" t="s">
        <v>45</v>
      </c>
    </row>
    <row r="6385" customFormat="false" ht="55.2" hidden="false" customHeight="false" outlineLevel="0" collapsed="false">
      <c r="A6385" s="91" t="s">
        <v>19533</v>
      </c>
      <c r="B6385" s="91" t="s">
        <v>930</v>
      </c>
      <c r="C6385" s="91" t="s">
        <v>19534</v>
      </c>
      <c r="D6385" s="91" t="s">
        <v>1308</v>
      </c>
      <c r="E6385" s="91" t="s">
        <v>19535</v>
      </c>
      <c r="F6385" s="91" t="s">
        <v>19536</v>
      </c>
      <c r="G6385" s="91" t="s">
        <v>1011</v>
      </c>
      <c r="H6385" s="91"/>
      <c r="I6385" s="91"/>
      <c r="J6385" s="91"/>
      <c r="K6385" s="91"/>
      <c r="L6385" s="91"/>
      <c r="M6385" s="91"/>
      <c r="N6385" s="91"/>
      <c r="O6385" s="137" t="s">
        <v>8602</v>
      </c>
      <c r="P6385" s="100"/>
      <c r="Q6385" s="15" t="s">
        <v>45</v>
      </c>
    </row>
    <row r="6386" customFormat="false" ht="28.35" hidden="false" customHeight="false" outlineLevel="0" collapsed="false">
      <c r="A6386" s="429" t="s">
        <v>1678</v>
      </c>
      <c r="B6386" s="91" t="s">
        <v>556</v>
      </c>
      <c r="C6386" s="451" t="s">
        <v>19537</v>
      </c>
      <c r="D6386" s="91" t="s">
        <v>53</v>
      </c>
      <c r="E6386" s="91" t="s">
        <v>19538</v>
      </c>
      <c r="F6386" s="91" t="s">
        <v>6329</v>
      </c>
      <c r="G6386" s="91"/>
      <c r="H6386" s="91"/>
      <c r="I6386" s="91"/>
      <c r="J6386" s="91"/>
      <c r="K6386" s="91"/>
      <c r="L6386" s="91"/>
      <c r="M6386" s="91"/>
      <c r="N6386" s="91"/>
      <c r="O6386" s="441" t="s">
        <v>19539</v>
      </c>
      <c r="P6386" s="100"/>
      <c r="Q6386" s="15" t="s">
        <v>45</v>
      </c>
    </row>
    <row r="6387" customFormat="false" ht="122.35" hidden="false" customHeight="false" outlineLevel="0" collapsed="false">
      <c r="A6387" s="429" t="s">
        <v>1732</v>
      </c>
      <c r="B6387" s="91" t="s">
        <v>359</v>
      </c>
      <c r="C6387" s="91" t="s">
        <v>19540</v>
      </c>
      <c r="D6387" s="91" t="s">
        <v>53</v>
      </c>
      <c r="E6387" s="91" t="s">
        <v>19541</v>
      </c>
      <c r="F6387" s="91" t="s">
        <v>19542</v>
      </c>
      <c r="G6387" s="91" t="n">
        <v>12500</v>
      </c>
      <c r="H6387" s="91"/>
      <c r="I6387" s="91"/>
      <c r="J6387" s="91"/>
      <c r="K6387" s="91"/>
      <c r="L6387" s="91"/>
      <c r="M6387" s="91" t="s">
        <v>19543</v>
      </c>
      <c r="N6387" s="99" t="n">
        <v>43539</v>
      </c>
      <c r="O6387" s="228" t="s">
        <v>1187</v>
      </c>
      <c r="P6387" s="100"/>
      <c r="Q6387" s="15" t="s">
        <v>45</v>
      </c>
    </row>
    <row r="6388" customFormat="false" ht="41.75" hidden="false" customHeight="false" outlineLevel="0" collapsed="false">
      <c r="A6388" s="262" t="s">
        <v>1945</v>
      </c>
      <c r="B6388" s="91" t="s">
        <v>708</v>
      </c>
      <c r="C6388" s="451" t="s">
        <v>19544</v>
      </c>
      <c r="D6388" s="91" t="s">
        <v>53</v>
      </c>
      <c r="E6388" s="91" t="s">
        <v>600</v>
      </c>
      <c r="F6388" s="91"/>
      <c r="G6388" s="91"/>
      <c r="H6388" s="91"/>
      <c r="I6388" s="91"/>
      <c r="J6388" s="91"/>
      <c r="K6388" s="91"/>
      <c r="L6388" s="91"/>
      <c r="M6388" s="91"/>
      <c r="N6388" s="91"/>
      <c r="O6388" s="441" t="s">
        <v>19545</v>
      </c>
      <c r="P6388" s="100"/>
      <c r="Q6388" s="15" t="s">
        <v>45</v>
      </c>
    </row>
    <row r="6389" customFormat="false" ht="28.35" hidden="false" customHeight="false" outlineLevel="0" collapsed="false">
      <c r="A6389" s="429" t="s">
        <v>1839</v>
      </c>
      <c r="B6389" s="91" t="s">
        <v>993</v>
      </c>
      <c r="C6389" s="91" t="s">
        <v>19546</v>
      </c>
      <c r="D6389" s="91" t="s">
        <v>1308</v>
      </c>
      <c r="E6389" s="91" t="s">
        <v>19547</v>
      </c>
      <c r="F6389" s="91" t="s">
        <v>19548</v>
      </c>
      <c r="G6389" s="91"/>
      <c r="H6389" s="91"/>
      <c r="I6389" s="91"/>
      <c r="J6389" s="91"/>
      <c r="K6389" s="91"/>
      <c r="L6389" s="91"/>
      <c r="M6389" s="91"/>
      <c r="N6389" s="91"/>
      <c r="O6389" s="451" t="s">
        <v>19549</v>
      </c>
      <c r="P6389" s="100"/>
      <c r="Q6389" s="15" t="s">
        <v>45</v>
      </c>
    </row>
    <row r="6390" customFormat="false" ht="14.9" hidden="false" customHeight="false" outlineLevel="0" collapsed="false">
      <c r="A6390" s="262" t="s">
        <v>2654</v>
      </c>
      <c r="B6390" s="91" t="s">
        <v>73</v>
      </c>
      <c r="C6390" s="91" t="s">
        <v>19550</v>
      </c>
      <c r="D6390" s="91" t="s">
        <v>1308</v>
      </c>
      <c r="E6390" s="95" t="s">
        <v>19551</v>
      </c>
      <c r="F6390" s="91"/>
      <c r="G6390" s="91"/>
      <c r="H6390" s="91"/>
      <c r="I6390" s="91"/>
      <c r="J6390" s="91"/>
      <c r="K6390" s="91"/>
      <c r="L6390" s="91"/>
      <c r="M6390" s="91"/>
      <c r="N6390" s="91"/>
      <c r="O6390" s="95" t="s">
        <v>19552</v>
      </c>
      <c r="P6390" s="100"/>
      <c r="Q6390" s="15" t="s">
        <v>45</v>
      </c>
    </row>
    <row r="6391" customFormat="false" ht="67.15" hidden="false" customHeight="false" outlineLevel="0" collapsed="false">
      <c r="A6391" s="429" t="s">
        <v>1696</v>
      </c>
      <c r="B6391" s="91" t="s">
        <v>83</v>
      </c>
      <c r="C6391" s="451" t="s">
        <v>19553</v>
      </c>
      <c r="D6391" s="91" t="s">
        <v>68</v>
      </c>
      <c r="E6391" s="91" t="s">
        <v>19554</v>
      </c>
      <c r="F6391" s="91" t="s">
        <v>1332</v>
      </c>
      <c r="G6391" s="91"/>
      <c r="H6391" s="91"/>
      <c r="I6391" s="91"/>
      <c r="J6391" s="91"/>
      <c r="K6391" s="91"/>
      <c r="L6391" s="91"/>
      <c r="M6391" s="91"/>
      <c r="N6391" s="91"/>
      <c r="O6391" s="426" t="s">
        <v>19555</v>
      </c>
      <c r="P6391" s="100"/>
      <c r="Q6391" s="15" t="s">
        <v>45</v>
      </c>
    </row>
    <row r="6392" customFormat="false" ht="50.7" hidden="false" customHeight="false" outlineLevel="0" collapsed="false">
      <c r="A6392" s="429" t="s">
        <v>1758</v>
      </c>
      <c r="B6392" s="91" t="s">
        <v>19556</v>
      </c>
      <c r="C6392" s="451" t="s">
        <v>19557</v>
      </c>
      <c r="D6392" s="91" t="s">
        <v>68</v>
      </c>
      <c r="E6392" s="91" t="s">
        <v>19558</v>
      </c>
      <c r="F6392" s="91" t="s">
        <v>9480</v>
      </c>
      <c r="G6392" s="91"/>
      <c r="H6392" s="91"/>
      <c r="I6392" s="91"/>
      <c r="J6392" s="91"/>
      <c r="K6392" s="91"/>
      <c r="L6392" s="91"/>
      <c r="M6392" s="91"/>
      <c r="N6392" s="91"/>
      <c r="O6392" s="412" t="s">
        <v>19559</v>
      </c>
      <c r="P6392" s="100"/>
      <c r="Q6392" s="15" t="s">
        <v>45</v>
      </c>
    </row>
    <row r="6393" customFormat="false" ht="79.85" hidden="false" customHeight="false" outlineLevel="0" collapsed="false">
      <c r="A6393" s="3" t="s">
        <v>17111</v>
      </c>
      <c r="B6393" s="103" t="s">
        <v>17112</v>
      </c>
      <c r="C6393" s="3" t="s">
        <v>17113</v>
      </c>
      <c r="D6393" s="103" t="s">
        <v>17114</v>
      </c>
      <c r="E6393" s="103" t="s">
        <v>17115</v>
      </c>
      <c r="F6393" s="102" t="s">
        <v>10096</v>
      </c>
      <c r="G6393" s="103" t="s">
        <v>38</v>
      </c>
      <c r="H6393" s="103" t="s">
        <v>17116</v>
      </c>
      <c r="I6393" s="103" t="s">
        <v>40</v>
      </c>
      <c r="J6393" s="103" t="s">
        <v>19144</v>
      </c>
      <c r="K6393" s="103" t="s">
        <v>17648</v>
      </c>
      <c r="L6393" s="103"/>
      <c r="M6393" s="103" t="s">
        <v>41</v>
      </c>
      <c r="N6393" s="103" t="s">
        <v>42</v>
      </c>
      <c r="O6393" s="103" t="s">
        <v>17117</v>
      </c>
      <c r="P6393" s="100"/>
      <c r="Q6393" s="15" t="s">
        <v>45</v>
      </c>
    </row>
    <row r="6394" customFormat="false" ht="15" hidden="false" customHeight="false" outlineLevel="0" collapsed="false">
      <c r="A6394" s="105" t="n">
        <v>43537</v>
      </c>
      <c r="B6394" s="465" t="s">
        <v>311</v>
      </c>
      <c r="C6394" s="9"/>
      <c r="D6394" s="9"/>
      <c r="E6394" s="10"/>
      <c r="F6394" s="821" t="n">
        <f aca="false">G6394+H6394+I6394+J6394+K6394</f>
        <v>44236.5</v>
      </c>
      <c r="G6394" s="1006" t="n">
        <f aca="false">SUM(G6395:G6415)</f>
        <v>11700</v>
      </c>
      <c r="H6394" s="989" t="n">
        <f aca="false">SUM(H6395:H6415)</f>
        <v>32536.5</v>
      </c>
      <c r="I6394" s="1007" t="n">
        <f aca="false">SUM(I6395:I6415)</f>
        <v>0</v>
      </c>
      <c r="J6394" s="1008" t="n">
        <f aca="false">SUM(J6395:J6415)</f>
        <v>0</v>
      </c>
      <c r="K6394" s="1009" t="n">
        <f aca="false">SUM(K6395:K6415)</f>
        <v>0</v>
      </c>
      <c r="L6394" s="1009"/>
      <c r="M6394" s="466"/>
      <c r="N6394" s="466"/>
      <c r="O6394" s="18"/>
      <c r="P6394" s="100"/>
      <c r="Q6394" s="15" t="s">
        <v>45</v>
      </c>
    </row>
    <row r="6395" customFormat="false" ht="135.8" hidden="false" customHeight="false" outlineLevel="0" collapsed="false">
      <c r="A6395" s="429" t="s">
        <v>1810</v>
      </c>
      <c r="B6395" s="91" t="s">
        <v>1865</v>
      </c>
      <c r="C6395" s="91" t="s">
        <v>19560</v>
      </c>
      <c r="D6395" s="91" t="s">
        <v>53</v>
      </c>
      <c r="E6395" s="91" t="s">
        <v>19561</v>
      </c>
      <c r="F6395" s="91" t="s">
        <v>19562</v>
      </c>
      <c r="G6395" s="91" t="n">
        <v>6500</v>
      </c>
      <c r="H6395" s="91"/>
      <c r="I6395" s="91"/>
      <c r="J6395" s="91"/>
      <c r="K6395" s="91"/>
      <c r="L6395" s="91"/>
      <c r="M6395" s="91" t="s">
        <v>19563</v>
      </c>
      <c r="N6395" s="99" t="n">
        <v>43537</v>
      </c>
      <c r="O6395" s="228" t="s">
        <v>1187</v>
      </c>
      <c r="P6395" s="100"/>
      <c r="Q6395" s="15" t="s">
        <v>45</v>
      </c>
    </row>
    <row r="6396" customFormat="false" ht="149.25" hidden="false" customHeight="false" outlineLevel="0" collapsed="false">
      <c r="A6396" s="429" t="s">
        <v>1814</v>
      </c>
      <c r="B6396" s="91" t="s">
        <v>19564</v>
      </c>
      <c r="C6396" s="451" t="s">
        <v>19565</v>
      </c>
      <c r="D6396" s="91" t="s">
        <v>53</v>
      </c>
      <c r="E6396" s="91" t="s">
        <v>19566</v>
      </c>
      <c r="F6396" s="91" t="s">
        <v>19567</v>
      </c>
      <c r="G6396" s="91"/>
      <c r="H6396" s="91"/>
      <c r="I6396" s="91"/>
      <c r="J6396" s="91"/>
      <c r="K6396" s="91"/>
      <c r="L6396" s="91"/>
      <c r="M6396" s="91"/>
      <c r="N6396" s="91"/>
      <c r="O6396" s="460" t="s">
        <v>19568</v>
      </c>
      <c r="P6396" s="100"/>
      <c r="Q6396" s="15" t="s">
        <v>45</v>
      </c>
    </row>
    <row r="6397" customFormat="false" ht="83.55" hidden="false" customHeight="false" outlineLevel="0" collapsed="false">
      <c r="A6397" s="429" t="s">
        <v>1819</v>
      </c>
      <c r="B6397" s="91" t="s">
        <v>2357</v>
      </c>
      <c r="C6397" s="451" t="s">
        <v>19569</v>
      </c>
      <c r="D6397" s="91" t="s">
        <v>53</v>
      </c>
      <c r="E6397" s="91" t="s">
        <v>19570</v>
      </c>
      <c r="F6397" s="91" t="s">
        <v>5574</v>
      </c>
      <c r="G6397" s="91" t="s">
        <v>328</v>
      </c>
      <c r="H6397" s="91"/>
      <c r="I6397" s="91"/>
      <c r="J6397" s="91"/>
      <c r="K6397" s="91"/>
      <c r="L6397" s="91"/>
      <c r="M6397" s="91"/>
      <c r="N6397" s="91"/>
      <c r="O6397" s="423" t="s">
        <v>19571</v>
      </c>
      <c r="P6397" s="100"/>
      <c r="Q6397" s="15" t="s">
        <v>45</v>
      </c>
    </row>
    <row r="6398" customFormat="false" ht="95.5" hidden="false" customHeight="false" outlineLevel="0" collapsed="false">
      <c r="A6398" s="262" t="s">
        <v>19572</v>
      </c>
      <c r="B6398" s="91" t="s">
        <v>457</v>
      </c>
      <c r="C6398" s="91" t="s">
        <v>19573</v>
      </c>
      <c r="D6398" s="91" t="s">
        <v>53</v>
      </c>
      <c r="E6398" s="91" t="s">
        <v>19574</v>
      </c>
      <c r="F6398" s="91" t="s">
        <v>102</v>
      </c>
      <c r="G6398" s="91"/>
      <c r="H6398" s="91" t="s">
        <v>4928</v>
      </c>
      <c r="I6398" s="91"/>
      <c r="J6398" s="91"/>
      <c r="K6398" s="91"/>
      <c r="L6398" s="91"/>
      <c r="M6398" s="91"/>
      <c r="N6398" s="91"/>
      <c r="O6398" s="783" t="s">
        <v>19575</v>
      </c>
      <c r="P6398" s="100"/>
      <c r="Q6398" s="15" t="s">
        <v>45</v>
      </c>
    </row>
    <row r="6399" customFormat="false" ht="68.65" hidden="false" customHeight="false" outlineLevel="0" collapsed="false">
      <c r="A6399" s="262" t="s">
        <v>19576</v>
      </c>
      <c r="B6399" s="137" t="s">
        <v>2357</v>
      </c>
      <c r="C6399" s="451" t="s">
        <v>19569</v>
      </c>
      <c r="D6399" s="137" t="s">
        <v>53</v>
      </c>
      <c r="E6399" s="137" t="s">
        <v>19570</v>
      </c>
      <c r="F6399" s="91" t="s">
        <v>5574</v>
      </c>
      <c r="G6399" s="91" t="s">
        <v>614</v>
      </c>
      <c r="H6399" s="91"/>
      <c r="I6399" s="91"/>
      <c r="J6399" s="91"/>
      <c r="K6399" s="91"/>
      <c r="L6399" s="91"/>
      <c r="M6399" s="91"/>
      <c r="N6399" s="91"/>
      <c r="O6399" s="883" t="s">
        <v>19577</v>
      </c>
      <c r="P6399" s="100"/>
      <c r="Q6399" s="15" t="s">
        <v>45</v>
      </c>
    </row>
    <row r="6400" customFormat="false" ht="28.35" hidden="false" customHeight="false" outlineLevel="0" collapsed="false">
      <c r="A6400" s="429" t="s">
        <v>1732</v>
      </c>
      <c r="B6400" s="91" t="s">
        <v>1820</v>
      </c>
      <c r="C6400" s="91" t="s">
        <v>19578</v>
      </c>
      <c r="D6400" s="91" t="s">
        <v>1308</v>
      </c>
      <c r="E6400" s="91" t="s">
        <v>19579</v>
      </c>
      <c r="F6400" s="91" t="s">
        <v>19580</v>
      </c>
      <c r="G6400" s="91" t="s">
        <v>885</v>
      </c>
      <c r="H6400" s="91"/>
      <c r="I6400" s="91"/>
      <c r="J6400" s="91"/>
      <c r="K6400" s="91"/>
      <c r="L6400" s="91"/>
      <c r="M6400" s="91"/>
      <c r="N6400" s="91"/>
      <c r="O6400" s="783" t="s">
        <v>8602</v>
      </c>
      <c r="P6400" s="100"/>
      <c r="Q6400" s="15" t="s">
        <v>45</v>
      </c>
    </row>
    <row r="6401" customFormat="false" ht="83.55" hidden="false" customHeight="false" outlineLevel="0" collapsed="false">
      <c r="A6401" s="429" t="s">
        <v>1833</v>
      </c>
      <c r="B6401" s="108" t="n">
        <v>0.458333333333333</v>
      </c>
      <c r="C6401" s="91" t="s">
        <v>19581</v>
      </c>
      <c r="D6401" s="91" t="s">
        <v>110</v>
      </c>
      <c r="E6401" s="91" t="s">
        <v>19582</v>
      </c>
      <c r="F6401" s="24" t="s">
        <v>19583</v>
      </c>
      <c r="G6401" s="91"/>
      <c r="H6401" s="91" t="s">
        <v>1963</v>
      </c>
      <c r="I6401" s="91"/>
      <c r="J6401" s="91"/>
      <c r="K6401" s="91"/>
      <c r="L6401" s="91"/>
      <c r="M6401" s="91"/>
      <c r="N6401" s="91"/>
      <c r="O6401" s="426" t="s">
        <v>19584</v>
      </c>
      <c r="P6401" s="100"/>
      <c r="Q6401" s="15" t="s">
        <v>45</v>
      </c>
    </row>
    <row r="6402" customFormat="false" ht="28.35" hidden="false" customHeight="false" outlineLevel="0" collapsed="false">
      <c r="A6402" s="429" t="s">
        <v>1839</v>
      </c>
      <c r="B6402" s="99" t="n">
        <v>43719</v>
      </c>
      <c r="C6402" s="91" t="s">
        <v>19585</v>
      </c>
      <c r="D6402" s="91" t="s">
        <v>1308</v>
      </c>
      <c r="E6402" s="91" t="s">
        <v>19586</v>
      </c>
      <c r="F6402" s="91" t="s">
        <v>19587</v>
      </c>
      <c r="G6402" s="91"/>
      <c r="H6402" s="91"/>
      <c r="I6402" s="91"/>
      <c r="J6402" s="91"/>
      <c r="K6402" s="91"/>
      <c r="L6402" s="91"/>
      <c r="M6402" s="91"/>
      <c r="N6402" s="91"/>
      <c r="O6402" s="451" t="s">
        <v>19588</v>
      </c>
      <c r="P6402" s="100"/>
      <c r="Q6402" s="15" t="s">
        <v>45</v>
      </c>
    </row>
    <row r="6403" customFormat="false" ht="28.35" hidden="false" customHeight="false" outlineLevel="0" collapsed="false">
      <c r="A6403" s="429" t="s">
        <v>1746</v>
      </c>
      <c r="B6403" s="93" t="n">
        <v>0.484027777777778</v>
      </c>
      <c r="C6403" s="91" t="s">
        <v>19589</v>
      </c>
      <c r="D6403" s="91" t="s">
        <v>1308</v>
      </c>
      <c r="E6403" s="91" t="s">
        <v>19590</v>
      </c>
      <c r="F6403" s="91" t="s">
        <v>19591</v>
      </c>
      <c r="G6403" s="91" t="n">
        <v>5200</v>
      </c>
      <c r="H6403" s="91"/>
      <c r="I6403" s="91"/>
      <c r="J6403" s="91"/>
      <c r="K6403" s="91"/>
      <c r="L6403" s="91"/>
      <c r="M6403" s="91" t="s">
        <v>19592</v>
      </c>
      <c r="N6403" s="99" t="n">
        <v>43538</v>
      </c>
      <c r="O6403" s="228" t="s">
        <v>1187</v>
      </c>
      <c r="P6403" s="100"/>
      <c r="Q6403" s="15" t="s">
        <v>45</v>
      </c>
    </row>
    <row r="6404" customFormat="false" ht="14.9" hidden="false" customHeight="false" outlineLevel="0" collapsed="false">
      <c r="A6404" s="429" t="s">
        <v>1696</v>
      </c>
      <c r="B6404" s="89" t="s">
        <v>7067</v>
      </c>
      <c r="C6404" s="91" t="s">
        <v>19593</v>
      </c>
      <c r="D6404" s="91" t="s">
        <v>1308</v>
      </c>
      <c r="E6404" s="91" t="s">
        <v>19594</v>
      </c>
      <c r="F6404" s="91" t="s">
        <v>19595</v>
      </c>
      <c r="G6404" s="91"/>
      <c r="H6404" s="91"/>
      <c r="I6404" s="91"/>
      <c r="J6404" s="91"/>
      <c r="K6404" s="91"/>
      <c r="L6404" s="91"/>
      <c r="M6404" s="91"/>
      <c r="N6404" s="91"/>
      <c r="O6404" s="451" t="s">
        <v>19596</v>
      </c>
      <c r="P6404" s="100"/>
      <c r="Q6404" s="15" t="s">
        <v>45</v>
      </c>
    </row>
    <row r="6405" customFormat="false" ht="17.9" hidden="false" customHeight="false" outlineLevel="0" collapsed="false">
      <c r="A6405" s="429" t="s">
        <v>1758</v>
      </c>
      <c r="B6405" s="89" t="s">
        <v>1988</v>
      </c>
      <c r="C6405" s="91" t="s">
        <v>19597</v>
      </c>
      <c r="D6405" s="91" t="s">
        <v>1308</v>
      </c>
      <c r="E6405" s="91" t="s">
        <v>19598</v>
      </c>
      <c r="F6405" s="91" t="s">
        <v>19599</v>
      </c>
      <c r="G6405" s="91"/>
      <c r="H6405" s="91"/>
      <c r="I6405" s="91"/>
      <c r="J6405" s="91"/>
      <c r="K6405" s="91"/>
      <c r="L6405" s="91"/>
      <c r="M6405" s="91"/>
      <c r="N6405" s="91"/>
      <c r="O6405" s="783" t="s">
        <v>8602</v>
      </c>
      <c r="P6405" s="100"/>
      <c r="Q6405" s="15" t="s">
        <v>45</v>
      </c>
    </row>
    <row r="6406" customFormat="false" ht="17.9" hidden="false" customHeight="false" outlineLevel="0" collapsed="false">
      <c r="A6406" s="429" t="s">
        <v>1761</v>
      </c>
      <c r="B6406" s="89" t="s">
        <v>769</v>
      </c>
      <c r="C6406" s="91" t="s">
        <v>19600</v>
      </c>
      <c r="D6406" s="91" t="s">
        <v>1308</v>
      </c>
      <c r="E6406" s="91" t="s">
        <v>19601</v>
      </c>
      <c r="F6406" s="91" t="s">
        <v>19602</v>
      </c>
      <c r="G6406" s="91" t="s">
        <v>1011</v>
      </c>
      <c r="H6406" s="91"/>
      <c r="I6406" s="91"/>
      <c r="J6406" s="91"/>
      <c r="K6406" s="91"/>
      <c r="L6406" s="91"/>
      <c r="M6406" s="91"/>
      <c r="N6406" s="91"/>
      <c r="O6406" s="412" t="s">
        <v>19575</v>
      </c>
      <c r="P6406" s="100"/>
      <c r="Q6406" s="15" t="s">
        <v>45</v>
      </c>
    </row>
    <row r="6407" customFormat="false" ht="135.8" hidden="false" customHeight="false" outlineLevel="0" collapsed="false">
      <c r="A6407" s="122" t="s">
        <v>19603</v>
      </c>
      <c r="B6407" s="91" t="s">
        <v>464</v>
      </c>
      <c r="C6407" s="91" t="s">
        <v>19604</v>
      </c>
      <c r="D6407" s="91" t="s">
        <v>19605</v>
      </c>
      <c r="E6407" s="91" t="s">
        <v>19606</v>
      </c>
      <c r="F6407" s="91" t="s">
        <v>9480</v>
      </c>
      <c r="G6407" s="91"/>
      <c r="H6407" s="91"/>
      <c r="I6407" s="91"/>
      <c r="J6407" s="91"/>
      <c r="K6407" s="91"/>
      <c r="L6407" s="91"/>
      <c r="M6407" s="91"/>
      <c r="N6407" s="91"/>
      <c r="O6407" s="412" t="s">
        <v>19607</v>
      </c>
      <c r="P6407" s="100"/>
      <c r="Q6407" s="15" t="s">
        <v>45</v>
      </c>
    </row>
    <row r="6408" customFormat="false" ht="28.35" hidden="false" customHeight="false" outlineLevel="0" collapsed="false">
      <c r="A6408" s="429" t="s">
        <v>4300</v>
      </c>
      <c r="B6408" s="91" t="s">
        <v>3378</v>
      </c>
      <c r="C6408" s="451" t="s">
        <v>19608</v>
      </c>
      <c r="D6408" s="91" t="s">
        <v>1308</v>
      </c>
      <c r="E6408" s="91" t="s">
        <v>19609</v>
      </c>
      <c r="F6408" s="95" t="s">
        <v>771</v>
      </c>
      <c r="G6408" s="91"/>
      <c r="H6408" s="91"/>
      <c r="I6408" s="91"/>
      <c r="J6408" s="91"/>
      <c r="K6408" s="91"/>
      <c r="L6408" s="91"/>
      <c r="M6408" s="91"/>
      <c r="N6408" s="91"/>
      <c r="O6408" s="95" t="s">
        <v>771</v>
      </c>
      <c r="P6408" s="100"/>
      <c r="Q6408" s="15" t="s">
        <v>45</v>
      </c>
    </row>
    <row r="6409" customFormat="false" ht="28.35" hidden="false" customHeight="false" outlineLevel="0" collapsed="false">
      <c r="A6409" s="429" t="s">
        <v>4304</v>
      </c>
      <c r="B6409" s="91" t="s">
        <v>708</v>
      </c>
      <c r="C6409" s="451" t="s">
        <v>19610</v>
      </c>
      <c r="D6409" s="91" t="s">
        <v>8766</v>
      </c>
      <c r="E6409" s="91"/>
      <c r="F6409" s="91"/>
      <c r="G6409" s="91"/>
      <c r="H6409" s="91"/>
      <c r="I6409" s="91"/>
      <c r="J6409" s="91"/>
      <c r="K6409" s="91"/>
      <c r="L6409" s="91"/>
      <c r="M6409" s="91"/>
      <c r="N6409" s="91"/>
      <c r="O6409" s="95" t="s">
        <v>771</v>
      </c>
      <c r="P6409" s="100"/>
      <c r="Q6409" s="15" t="s">
        <v>45</v>
      </c>
    </row>
    <row r="6410" customFormat="false" ht="14.9" hidden="false" customHeight="false" outlineLevel="0" collapsed="false">
      <c r="A6410" s="429" t="s">
        <v>4309</v>
      </c>
      <c r="B6410" s="91" t="s">
        <v>708</v>
      </c>
      <c r="C6410" s="451" t="s">
        <v>19611</v>
      </c>
      <c r="D6410" s="91" t="s">
        <v>8766</v>
      </c>
      <c r="E6410" s="91"/>
      <c r="F6410" s="91"/>
      <c r="G6410" s="91"/>
      <c r="H6410" s="91"/>
      <c r="I6410" s="91"/>
      <c r="J6410" s="91"/>
      <c r="K6410" s="91"/>
      <c r="L6410" s="91"/>
      <c r="M6410" s="91"/>
      <c r="N6410" s="91"/>
      <c r="O6410" s="95" t="s">
        <v>771</v>
      </c>
      <c r="P6410" s="100"/>
      <c r="Q6410" s="15" t="s">
        <v>45</v>
      </c>
    </row>
    <row r="6411" customFormat="false" ht="14.9" hidden="false" customHeight="false" outlineLevel="0" collapsed="false">
      <c r="A6411" s="282" t="s">
        <v>19612</v>
      </c>
      <c r="B6411" s="282" t="s">
        <v>19612</v>
      </c>
      <c r="C6411" s="282" t="s">
        <v>19612</v>
      </c>
      <c r="D6411" s="282" t="s">
        <v>19612</v>
      </c>
      <c r="E6411" s="282" t="s">
        <v>19612</v>
      </c>
      <c r="F6411" s="282" t="s">
        <v>19612</v>
      </c>
      <c r="H6411" s="282" t="n">
        <v>7859.46</v>
      </c>
      <c r="I6411" s="91"/>
      <c r="J6411" s="91"/>
      <c r="K6411" s="91"/>
      <c r="L6411" s="91"/>
      <c r="M6411" s="91"/>
      <c r="N6411" s="91"/>
      <c r="O6411" s="1026" t="s">
        <v>19612</v>
      </c>
      <c r="P6411" s="100"/>
      <c r="Q6411" s="15" t="s">
        <v>45</v>
      </c>
    </row>
    <row r="6412" customFormat="false" ht="14.9" hidden="false" customHeight="false" outlineLevel="0" collapsed="false">
      <c r="A6412" s="282" t="s">
        <v>19612</v>
      </c>
      <c r="B6412" s="282" t="s">
        <v>19612</v>
      </c>
      <c r="C6412" s="282" t="s">
        <v>19612</v>
      </c>
      <c r="D6412" s="282" t="s">
        <v>19612</v>
      </c>
      <c r="E6412" s="282" t="s">
        <v>19612</v>
      </c>
      <c r="F6412" s="282" t="s">
        <v>19612</v>
      </c>
      <c r="H6412" s="282" t="n">
        <v>7859.46</v>
      </c>
      <c r="I6412" s="91"/>
      <c r="J6412" s="91"/>
      <c r="K6412" s="91"/>
      <c r="L6412" s="91"/>
      <c r="M6412" s="91"/>
      <c r="N6412" s="91"/>
      <c r="O6412" s="1027" t="s">
        <v>19612</v>
      </c>
      <c r="P6412" s="100"/>
      <c r="Q6412" s="15" t="s">
        <v>45</v>
      </c>
    </row>
    <row r="6413" customFormat="false" ht="41.75" hidden="false" customHeight="false" outlineLevel="0" collapsed="false">
      <c r="A6413" s="429" t="s">
        <v>1781</v>
      </c>
      <c r="B6413" s="242" t="n">
        <v>43784</v>
      </c>
      <c r="C6413" s="451" t="s">
        <v>19613</v>
      </c>
      <c r="D6413" s="91" t="s">
        <v>1308</v>
      </c>
      <c r="E6413" s="91" t="s">
        <v>19614</v>
      </c>
      <c r="F6413" s="91" t="s">
        <v>19615</v>
      </c>
      <c r="G6413" s="91" t="s">
        <v>8180</v>
      </c>
      <c r="H6413" s="91"/>
      <c r="I6413" s="91"/>
      <c r="J6413" s="91"/>
      <c r="K6413" s="91"/>
      <c r="L6413" s="91"/>
      <c r="M6413" s="91"/>
      <c r="N6413" s="91"/>
      <c r="O6413" s="137" t="s">
        <v>19616</v>
      </c>
      <c r="P6413" s="100"/>
      <c r="Q6413" s="15" t="s">
        <v>45</v>
      </c>
    </row>
    <row r="6414" customFormat="false" ht="122.35" hidden="false" customHeight="false" outlineLevel="0" collapsed="false">
      <c r="A6414" s="133" t="s">
        <v>1914</v>
      </c>
      <c r="B6414" s="95" t="s">
        <v>73</v>
      </c>
      <c r="C6414" s="95" t="s">
        <v>19617</v>
      </c>
      <c r="D6414" s="95" t="s">
        <v>19605</v>
      </c>
      <c r="E6414" s="95" t="s">
        <v>19618</v>
      </c>
      <c r="F6414" s="95" t="s">
        <v>5574</v>
      </c>
      <c r="G6414" s="95" t="s">
        <v>268</v>
      </c>
      <c r="H6414" s="95"/>
      <c r="I6414" s="95"/>
      <c r="J6414" s="95"/>
      <c r="K6414" s="95"/>
      <c r="L6414" s="95"/>
      <c r="M6414" s="95" t="s">
        <v>19619</v>
      </c>
      <c r="N6414" s="841" t="n">
        <v>43541</v>
      </c>
      <c r="O6414" s="271" t="s">
        <v>19620</v>
      </c>
      <c r="P6414" s="391"/>
      <c r="Q6414" s="15" t="s">
        <v>45</v>
      </c>
      <c r="R6414" s="278"/>
      <c r="S6414" s="278"/>
      <c r="T6414" s="278"/>
      <c r="U6414" s="278"/>
      <c r="V6414" s="278"/>
      <c r="W6414" s="278"/>
      <c r="X6414" s="278"/>
      <c r="Y6414" s="278"/>
      <c r="Z6414" s="278"/>
      <c r="AA6414" s="278"/>
      <c r="AB6414" s="278"/>
      <c r="AC6414" s="278"/>
      <c r="AD6414" s="278"/>
      <c r="AE6414" s="278"/>
      <c r="AF6414" s="278"/>
      <c r="AG6414" s="278"/>
      <c r="AH6414" s="278"/>
      <c r="AI6414" s="278"/>
      <c r="AJ6414" s="278"/>
      <c r="AK6414" s="278"/>
    </row>
    <row r="6415" customFormat="false" ht="122.35" hidden="false" customHeight="false" outlineLevel="0" collapsed="false">
      <c r="A6415" s="282" t="s">
        <v>19621</v>
      </c>
      <c r="B6415" s="282" t="s">
        <v>19621</v>
      </c>
      <c r="C6415" s="282" t="s">
        <v>19621</v>
      </c>
      <c r="D6415" s="282" t="s">
        <v>19621</v>
      </c>
      <c r="E6415" s="282" t="s">
        <v>19621</v>
      </c>
      <c r="F6415" s="282" t="s">
        <v>19621</v>
      </c>
      <c r="G6415" s="91"/>
      <c r="H6415" s="282" t="n">
        <v>16817.58</v>
      </c>
      <c r="I6415" s="91"/>
      <c r="J6415" s="91"/>
      <c r="K6415" s="91"/>
      <c r="L6415" s="91"/>
      <c r="M6415" s="91"/>
      <c r="N6415" s="91"/>
      <c r="O6415" s="282" t="s">
        <v>19621</v>
      </c>
      <c r="P6415" s="100"/>
      <c r="Q6415" s="15" t="s">
        <v>45</v>
      </c>
    </row>
    <row r="6416" customFormat="false" ht="79.85" hidden="false" customHeight="false" outlineLevel="0" collapsed="false">
      <c r="A6416" s="3" t="s">
        <v>17111</v>
      </c>
      <c r="B6416" s="103" t="s">
        <v>17112</v>
      </c>
      <c r="C6416" s="3" t="s">
        <v>17113</v>
      </c>
      <c r="D6416" s="103" t="s">
        <v>17114</v>
      </c>
      <c r="E6416" s="103" t="s">
        <v>17115</v>
      </c>
      <c r="F6416" s="102" t="s">
        <v>10096</v>
      </c>
      <c r="G6416" s="103" t="s">
        <v>38</v>
      </c>
      <c r="H6416" s="103" t="s">
        <v>17116</v>
      </c>
      <c r="I6416" s="103" t="s">
        <v>40</v>
      </c>
      <c r="J6416" s="103" t="s">
        <v>19144</v>
      </c>
      <c r="K6416" s="103" t="s">
        <v>17648</v>
      </c>
      <c r="L6416" s="103"/>
      <c r="M6416" s="103" t="s">
        <v>41</v>
      </c>
      <c r="N6416" s="103" t="s">
        <v>42</v>
      </c>
      <c r="O6416" s="103" t="s">
        <v>17117</v>
      </c>
      <c r="P6416" s="100"/>
      <c r="Q6416" s="15" t="s">
        <v>45</v>
      </c>
    </row>
    <row r="6417" customFormat="false" ht="15" hidden="false" customHeight="false" outlineLevel="0" collapsed="false">
      <c r="A6417" s="105" t="n">
        <v>43538</v>
      </c>
      <c r="B6417" s="465" t="s">
        <v>349</v>
      </c>
      <c r="C6417" s="9"/>
      <c r="D6417" s="9"/>
      <c r="E6417" s="10"/>
      <c r="F6417" s="821" t="n">
        <f aca="false">G6417+H6417+I6417+J6417+K6417</f>
        <v>31319.33</v>
      </c>
      <c r="G6417" s="1006" t="n">
        <f aca="false">SUM(G6418:G6437)</f>
        <v>26500</v>
      </c>
      <c r="H6417" s="989" t="n">
        <f aca="false">SUM(H6418:H6437)</f>
        <v>4819.33</v>
      </c>
      <c r="I6417" s="1007" t="n">
        <f aca="false">SUM(I6418:I6437)</f>
        <v>0</v>
      </c>
      <c r="J6417" s="1008" t="n">
        <f aca="false">SUM(J6418:J6437)</f>
        <v>0</v>
      </c>
      <c r="K6417" s="1009" t="n">
        <f aca="false">SUM(K6418:K6437)</f>
        <v>0</v>
      </c>
      <c r="L6417" s="1009"/>
      <c r="M6417" s="466"/>
      <c r="N6417" s="466"/>
      <c r="O6417" s="18"/>
      <c r="P6417" s="100"/>
      <c r="Q6417" s="15" t="s">
        <v>45</v>
      </c>
    </row>
    <row r="6418" customFormat="false" ht="108.95" hidden="false" customHeight="false" outlineLevel="0" collapsed="false">
      <c r="A6418" s="429" t="s">
        <v>1810</v>
      </c>
      <c r="B6418" s="91" t="s">
        <v>5393</v>
      </c>
      <c r="C6418" s="91" t="s">
        <v>19622</v>
      </c>
      <c r="D6418" s="91" t="s">
        <v>68</v>
      </c>
      <c r="E6418" s="91" t="s">
        <v>19623</v>
      </c>
      <c r="F6418" s="91" t="s">
        <v>102</v>
      </c>
      <c r="G6418" s="91" t="n">
        <v>4000</v>
      </c>
      <c r="H6418" s="91"/>
      <c r="I6418" s="91"/>
      <c r="J6418" s="91"/>
      <c r="K6418" s="91"/>
      <c r="L6418" s="91"/>
      <c r="M6418" s="91" t="s">
        <v>19624</v>
      </c>
      <c r="N6418" s="99" t="n">
        <v>43539</v>
      </c>
      <c r="O6418" s="228" t="s">
        <v>19625</v>
      </c>
      <c r="P6418" s="100"/>
      <c r="Q6418" s="15" t="s">
        <v>45</v>
      </c>
    </row>
    <row r="6419" customFormat="false" ht="34.3" hidden="false" customHeight="false" outlineLevel="0" collapsed="false">
      <c r="A6419" s="429" t="s">
        <v>1814</v>
      </c>
      <c r="B6419" s="242" t="n">
        <v>43748</v>
      </c>
      <c r="C6419" s="91" t="s">
        <v>19626</v>
      </c>
      <c r="D6419" s="91" t="s">
        <v>476</v>
      </c>
      <c r="E6419" s="91" t="s">
        <v>19627</v>
      </c>
      <c r="F6419" s="91" t="s">
        <v>19628</v>
      </c>
      <c r="G6419" s="91"/>
      <c r="H6419" s="91"/>
      <c r="I6419" s="91"/>
      <c r="J6419" s="91"/>
      <c r="K6419" s="91"/>
      <c r="L6419" s="91"/>
      <c r="M6419" s="91"/>
      <c r="N6419" s="91"/>
      <c r="O6419" s="460" t="s">
        <v>19629</v>
      </c>
      <c r="P6419" s="100"/>
      <c r="Q6419" s="15" t="s">
        <v>45</v>
      </c>
    </row>
    <row r="6420" customFormat="false" ht="28.35" hidden="false" customHeight="false" outlineLevel="0" collapsed="false">
      <c r="A6420" s="526" t="s">
        <v>19630</v>
      </c>
      <c r="B6420" s="95" t="s">
        <v>4512</v>
      </c>
      <c r="C6420" s="95" t="s">
        <v>19631</v>
      </c>
      <c r="D6420" s="95" t="s">
        <v>476</v>
      </c>
      <c r="E6420" s="95" t="s">
        <v>19632</v>
      </c>
      <c r="F6420" s="95" t="s">
        <v>19633</v>
      </c>
      <c r="G6420" s="278"/>
      <c r="H6420" s="95"/>
      <c r="I6420" s="95"/>
      <c r="J6420" s="95" t="s">
        <v>2808</v>
      </c>
      <c r="K6420" s="95"/>
      <c r="L6420" s="95"/>
      <c r="M6420" s="95" t="s">
        <v>19634</v>
      </c>
      <c r="N6420" s="841" t="n">
        <v>43543</v>
      </c>
      <c r="O6420" s="460" t="s">
        <v>19635</v>
      </c>
      <c r="P6420" s="391"/>
      <c r="Q6420" s="15" t="s">
        <v>45</v>
      </c>
      <c r="R6420" s="278"/>
      <c r="S6420" s="278"/>
      <c r="T6420" s="278"/>
      <c r="U6420" s="278"/>
      <c r="V6420" s="278"/>
      <c r="W6420" s="278"/>
      <c r="X6420" s="278"/>
      <c r="Y6420" s="278"/>
      <c r="Z6420" s="278"/>
      <c r="AA6420" s="278"/>
      <c r="AB6420" s="278"/>
      <c r="AC6420" s="278"/>
      <c r="AD6420" s="278"/>
      <c r="AE6420" s="278"/>
      <c r="AF6420" s="278"/>
      <c r="AG6420" s="278"/>
      <c r="AH6420" s="278"/>
      <c r="AI6420" s="278"/>
      <c r="AJ6420" s="278"/>
      <c r="AK6420" s="278"/>
    </row>
    <row r="6421" customFormat="false" ht="68.65" hidden="false" customHeight="false" outlineLevel="0" collapsed="false">
      <c r="A6421" s="429" t="s">
        <v>1673</v>
      </c>
      <c r="B6421" s="91" t="s">
        <v>113</v>
      </c>
      <c r="C6421" s="30" t="s">
        <v>9947</v>
      </c>
      <c r="D6421" s="91" t="s">
        <v>53</v>
      </c>
      <c r="E6421" s="91" t="s">
        <v>19636</v>
      </c>
      <c r="F6421" s="91" t="s">
        <v>19637</v>
      </c>
      <c r="G6421" s="91" t="n">
        <v>4000</v>
      </c>
      <c r="H6421" s="91"/>
      <c r="I6421" s="91"/>
      <c r="J6421" s="91"/>
      <c r="K6421" s="91"/>
      <c r="L6421" s="91"/>
      <c r="M6421" s="91" t="s">
        <v>19638</v>
      </c>
      <c r="N6421" s="99" t="n">
        <v>43541</v>
      </c>
      <c r="O6421" s="228" t="s">
        <v>19639</v>
      </c>
      <c r="P6421" s="100"/>
      <c r="Q6421" s="15" t="s">
        <v>45</v>
      </c>
    </row>
    <row r="6422" customFormat="false" ht="28.35" hidden="false" customHeight="false" outlineLevel="0" collapsed="false">
      <c r="A6422" s="429" t="s">
        <v>1678</v>
      </c>
      <c r="B6422" s="91" t="s">
        <v>19640</v>
      </c>
      <c r="C6422" s="30" t="s">
        <v>19641</v>
      </c>
      <c r="D6422" s="91" t="s">
        <v>476</v>
      </c>
      <c r="E6422" s="91" t="s">
        <v>19642</v>
      </c>
      <c r="F6422" s="91" t="s">
        <v>3897</v>
      </c>
      <c r="G6422" s="91" t="n">
        <v>4200</v>
      </c>
      <c r="H6422" s="91"/>
      <c r="I6422" s="91"/>
      <c r="J6422" s="91"/>
      <c r="K6422" s="91"/>
      <c r="L6422" s="100"/>
      <c r="M6422" s="24" t="s">
        <v>19643</v>
      </c>
      <c r="N6422" s="99" t="n">
        <v>43540</v>
      </c>
      <c r="O6422" s="228" t="s">
        <v>1187</v>
      </c>
      <c r="P6422" s="100"/>
      <c r="Q6422" s="15" t="s">
        <v>45</v>
      </c>
    </row>
    <row r="6423" customFormat="false" ht="108.95" hidden="false" customHeight="false" outlineLevel="0" collapsed="false">
      <c r="A6423" s="429" t="s">
        <v>1732</v>
      </c>
      <c r="B6423" s="137" t="s">
        <v>556</v>
      </c>
      <c r="C6423" s="137" t="s">
        <v>19644</v>
      </c>
      <c r="D6423" s="137" t="s">
        <v>53</v>
      </c>
      <c r="E6423" s="137" t="s">
        <v>19645</v>
      </c>
      <c r="F6423" s="137" t="s">
        <v>19646</v>
      </c>
      <c r="G6423" s="137" t="s">
        <v>328</v>
      </c>
      <c r="H6423" s="137"/>
      <c r="I6423" s="137"/>
      <c r="J6423" s="137"/>
      <c r="K6423" s="137"/>
      <c r="L6423" s="137"/>
      <c r="M6423" s="137" t="s">
        <v>19647</v>
      </c>
      <c r="N6423" s="1028" t="n">
        <v>43539</v>
      </c>
      <c r="O6423" s="251" t="s">
        <v>19648</v>
      </c>
      <c r="P6423" s="100"/>
      <c r="Q6423" s="15" t="s">
        <v>45</v>
      </c>
    </row>
    <row r="6424" customFormat="false" ht="14.9" hidden="false" customHeight="false" outlineLevel="0" collapsed="false">
      <c r="A6424" s="282" t="s">
        <v>19649</v>
      </c>
      <c r="B6424" s="282" t="s">
        <v>19649</v>
      </c>
      <c r="C6424" s="282" t="s">
        <v>19649</v>
      </c>
      <c r="D6424" s="282" t="s">
        <v>19649</v>
      </c>
      <c r="E6424" s="282" t="s">
        <v>19649</v>
      </c>
      <c r="F6424" s="282" t="s">
        <v>19649</v>
      </c>
      <c r="G6424" s="91"/>
      <c r="H6424" s="282" t="n">
        <v>1500</v>
      </c>
      <c r="I6424" s="91"/>
      <c r="J6424" s="91"/>
      <c r="K6424" s="91"/>
      <c r="L6424" s="91"/>
      <c r="M6424" s="91"/>
      <c r="N6424" s="91"/>
      <c r="O6424" s="282" t="s">
        <v>19650</v>
      </c>
      <c r="P6424" s="100"/>
      <c r="Q6424" s="15" t="s">
        <v>45</v>
      </c>
    </row>
    <row r="6425" customFormat="false" ht="162.65" hidden="false" customHeight="false" outlineLevel="0" collapsed="false">
      <c r="A6425" s="1010" t="s">
        <v>19453</v>
      </c>
      <c r="B6425" s="91" t="s">
        <v>589</v>
      </c>
      <c r="C6425" s="91" t="s">
        <v>19651</v>
      </c>
      <c r="D6425" s="91" t="s">
        <v>53</v>
      </c>
      <c r="E6425" s="91" t="s">
        <v>19652</v>
      </c>
      <c r="F6425" s="91" t="s">
        <v>19653</v>
      </c>
      <c r="G6425" s="91"/>
      <c r="H6425" s="91"/>
      <c r="I6425" s="91"/>
      <c r="J6425" s="91"/>
      <c r="K6425" s="91"/>
      <c r="L6425" s="91"/>
      <c r="M6425" s="91"/>
      <c r="N6425" s="91"/>
      <c r="O6425" s="783" t="s">
        <v>4921</v>
      </c>
      <c r="P6425" s="100"/>
      <c r="Q6425" s="15" t="s">
        <v>45</v>
      </c>
    </row>
    <row r="6426" customFormat="false" ht="14.9" hidden="false" customHeight="false" outlineLevel="0" collapsed="false">
      <c r="A6426" s="282" t="s">
        <v>19654</v>
      </c>
      <c r="B6426" s="282" t="s">
        <v>19654</v>
      </c>
      <c r="C6426" s="282" t="s">
        <v>19654</v>
      </c>
      <c r="D6426" s="282" t="s">
        <v>19654</v>
      </c>
      <c r="E6426" s="282" t="s">
        <v>19654</v>
      </c>
      <c r="F6426" s="282" t="s">
        <v>19654</v>
      </c>
      <c r="G6426" s="91"/>
      <c r="H6426" s="282" t="n">
        <v>3319.33</v>
      </c>
      <c r="I6426" s="91"/>
      <c r="J6426" s="91"/>
      <c r="K6426" s="91"/>
      <c r="L6426" s="91"/>
      <c r="M6426" s="91"/>
      <c r="N6426" s="91"/>
      <c r="O6426" s="282" t="s">
        <v>19654</v>
      </c>
      <c r="P6426" s="100"/>
      <c r="Q6426" s="15" t="s">
        <v>45</v>
      </c>
    </row>
    <row r="6427" customFormat="false" ht="41.75" hidden="false" customHeight="false" outlineLevel="0" collapsed="false">
      <c r="A6427" s="429" t="s">
        <v>1839</v>
      </c>
      <c r="B6427" s="91" t="s">
        <v>4412</v>
      </c>
      <c r="C6427" s="95" t="s">
        <v>19655</v>
      </c>
      <c r="D6427" s="91" t="s">
        <v>476</v>
      </c>
      <c r="E6427" s="95" t="s">
        <v>19656</v>
      </c>
      <c r="F6427" s="91"/>
      <c r="G6427" s="91"/>
      <c r="H6427" s="91"/>
      <c r="I6427" s="91"/>
      <c r="J6427" s="91"/>
      <c r="K6427" s="91"/>
      <c r="L6427" s="91"/>
      <c r="M6427" s="91"/>
      <c r="N6427" s="91"/>
      <c r="O6427" s="95" t="s">
        <v>19656</v>
      </c>
      <c r="P6427" s="100"/>
      <c r="Q6427" s="15" t="s">
        <v>45</v>
      </c>
    </row>
    <row r="6428" customFormat="false" ht="82.05" hidden="false" customHeight="false" outlineLevel="0" collapsed="false">
      <c r="A6428" s="429" t="s">
        <v>1746</v>
      </c>
      <c r="B6428" s="91" t="s">
        <v>149</v>
      </c>
      <c r="C6428" s="91" t="s">
        <v>19657</v>
      </c>
      <c r="D6428" s="91" t="s">
        <v>53</v>
      </c>
      <c r="E6428" s="91" t="s">
        <v>19658</v>
      </c>
      <c r="F6428" s="91" t="s">
        <v>11696</v>
      </c>
      <c r="G6428" s="91" t="n">
        <v>3500</v>
      </c>
      <c r="H6428" s="91"/>
      <c r="I6428" s="91"/>
      <c r="J6428" s="91"/>
      <c r="K6428" s="91"/>
      <c r="L6428" s="91"/>
      <c r="M6428" s="91" t="s">
        <v>19659</v>
      </c>
      <c r="N6428" s="99" t="n">
        <v>43538</v>
      </c>
      <c r="O6428" s="228" t="s">
        <v>1187</v>
      </c>
      <c r="P6428" s="100"/>
      <c r="Q6428" s="15" t="s">
        <v>45</v>
      </c>
    </row>
    <row r="6429" customFormat="false" ht="15.65" hidden="false" customHeight="false" outlineLevel="0" collapsed="false">
      <c r="A6429" s="1010" t="s">
        <v>19660</v>
      </c>
      <c r="B6429" s="99" t="n">
        <v>43598</v>
      </c>
      <c r="C6429" s="91" t="s">
        <v>19661</v>
      </c>
      <c r="D6429" s="91" t="s">
        <v>476</v>
      </c>
      <c r="E6429" s="91" t="s">
        <v>19662</v>
      </c>
      <c r="F6429" s="91" t="s">
        <v>19663</v>
      </c>
      <c r="G6429" s="91" t="s">
        <v>16003</v>
      </c>
      <c r="H6429" s="91"/>
      <c r="I6429" s="91"/>
      <c r="J6429" s="91"/>
      <c r="K6429" s="91"/>
      <c r="L6429" s="91"/>
      <c r="M6429" s="91"/>
      <c r="N6429" s="91"/>
      <c r="O6429" s="144" t="s">
        <v>19664</v>
      </c>
      <c r="P6429" s="100"/>
      <c r="Q6429" s="15" t="s">
        <v>45</v>
      </c>
    </row>
    <row r="6430" customFormat="false" ht="29.85" hidden="false" customHeight="false" outlineLevel="0" collapsed="false">
      <c r="A6430" s="429" t="s">
        <v>1758</v>
      </c>
      <c r="B6430" s="91" t="s">
        <v>19665</v>
      </c>
      <c r="C6430" s="91" t="s">
        <v>19666</v>
      </c>
      <c r="D6430" s="91" t="s">
        <v>476</v>
      </c>
      <c r="E6430" s="91" t="s">
        <v>19667</v>
      </c>
      <c r="F6430" s="91" t="s">
        <v>19668</v>
      </c>
      <c r="G6430" s="91"/>
      <c r="H6430" s="91"/>
      <c r="I6430" s="91"/>
      <c r="J6430" s="91"/>
      <c r="K6430" s="91"/>
      <c r="L6430" s="91"/>
      <c r="M6430" s="91"/>
      <c r="N6430" s="91"/>
      <c r="O6430" s="452" t="s">
        <v>19669</v>
      </c>
      <c r="P6430" s="100"/>
      <c r="Q6430" s="15" t="s">
        <v>45</v>
      </c>
    </row>
    <row r="6431" customFormat="false" ht="55.2" hidden="false" customHeight="false" outlineLevel="0" collapsed="false">
      <c r="A6431" s="429" t="s">
        <v>1761</v>
      </c>
      <c r="B6431" s="242" t="n">
        <v>43783</v>
      </c>
      <c r="C6431" s="91" t="s">
        <v>19670</v>
      </c>
      <c r="D6431" s="91" t="s">
        <v>476</v>
      </c>
      <c r="E6431" s="91" t="s">
        <v>19671</v>
      </c>
      <c r="F6431" s="91" t="s">
        <v>19672</v>
      </c>
      <c r="G6431" s="91"/>
      <c r="H6431" s="91"/>
      <c r="I6431" s="91"/>
      <c r="J6431" s="91"/>
      <c r="K6431" s="91"/>
      <c r="L6431" s="91"/>
      <c r="M6431" s="91"/>
      <c r="N6431" s="91"/>
      <c r="O6431" s="452" t="s">
        <v>19673</v>
      </c>
      <c r="P6431" s="100"/>
      <c r="Q6431" s="15" t="s">
        <v>45</v>
      </c>
    </row>
    <row r="6432" customFormat="false" ht="55.2" hidden="false" customHeight="false" outlineLevel="0" collapsed="false">
      <c r="A6432" s="429" t="s">
        <v>1765</v>
      </c>
      <c r="B6432" s="91" t="s">
        <v>404</v>
      </c>
      <c r="C6432" s="481" t="s">
        <v>19674</v>
      </c>
      <c r="D6432" s="91" t="s">
        <v>53</v>
      </c>
      <c r="E6432" s="91" t="s">
        <v>19675</v>
      </c>
      <c r="F6432" s="91" t="s">
        <v>10043</v>
      </c>
      <c r="G6432" s="91" t="n">
        <v>3000</v>
      </c>
      <c r="H6432" s="91"/>
      <c r="I6432" s="91"/>
      <c r="J6432" s="91"/>
      <c r="K6432" s="91"/>
      <c r="L6432" s="91"/>
      <c r="M6432" s="91" t="s">
        <v>19676</v>
      </c>
      <c r="N6432" s="99" t="n">
        <v>43539</v>
      </c>
      <c r="O6432" s="228" t="s">
        <v>19677</v>
      </c>
      <c r="P6432" s="100"/>
      <c r="Q6432" s="15" t="s">
        <v>45</v>
      </c>
    </row>
    <row r="6433" customFormat="false" ht="72.35" hidden="false" customHeight="false" outlineLevel="0" collapsed="false">
      <c r="A6433" s="429" t="s">
        <v>4300</v>
      </c>
      <c r="B6433" s="99" t="n">
        <v>43692</v>
      </c>
      <c r="C6433" s="91" t="s">
        <v>19678</v>
      </c>
      <c r="D6433" s="91" t="s">
        <v>53</v>
      </c>
      <c r="E6433" s="91" t="s">
        <v>19679</v>
      </c>
      <c r="F6433" s="91" t="s">
        <v>19680</v>
      </c>
      <c r="G6433" s="91"/>
      <c r="H6433" s="91"/>
      <c r="I6433" s="91"/>
      <c r="J6433" s="91"/>
      <c r="K6433" s="91"/>
      <c r="L6433" s="91"/>
      <c r="M6433" s="91"/>
      <c r="N6433" s="91"/>
      <c r="O6433" s="441" t="s">
        <v>19681</v>
      </c>
      <c r="P6433" s="100"/>
      <c r="Q6433" s="15" t="s">
        <v>45</v>
      </c>
    </row>
    <row r="6434" customFormat="false" ht="82.05" hidden="false" customHeight="false" outlineLevel="0" collapsed="false">
      <c r="A6434" s="429" t="s">
        <v>4304</v>
      </c>
      <c r="B6434" s="91" t="s">
        <v>3252</v>
      </c>
      <c r="C6434" s="91" t="s">
        <v>19682</v>
      </c>
      <c r="D6434" s="91" t="s">
        <v>53</v>
      </c>
      <c r="E6434" s="91" t="s">
        <v>19683</v>
      </c>
      <c r="F6434" s="91" t="s">
        <v>19684</v>
      </c>
      <c r="G6434" s="91" t="n">
        <v>7800</v>
      </c>
      <c r="H6434" s="91"/>
      <c r="I6434" s="91"/>
      <c r="J6434" s="91"/>
      <c r="K6434" s="91"/>
      <c r="L6434" s="91"/>
      <c r="M6434" s="91" t="s">
        <v>19685</v>
      </c>
      <c r="N6434" s="99" t="n">
        <v>43539</v>
      </c>
      <c r="O6434" s="228" t="s">
        <v>1187</v>
      </c>
      <c r="P6434" s="100"/>
      <c r="Q6434" s="15" t="s">
        <v>45</v>
      </c>
    </row>
    <row r="6435" customFormat="false" ht="67.15" hidden="false" customHeight="false" outlineLevel="0" collapsed="false">
      <c r="A6435" s="429" t="s">
        <v>4309</v>
      </c>
      <c r="B6435" s="91" t="s">
        <v>78</v>
      </c>
      <c r="C6435" s="91" t="s">
        <v>19686</v>
      </c>
      <c r="D6435" s="91" t="s">
        <v>68</v>
      </c>
      <c r="E6435" s="91" t="s">
        <v>19687</v>
      </c>
      <c r="F6435" s="91" t="s">
        <v>19688</v>
      </c>
      <c r="G6435" s="91"/>
      <c r="H6435" s="91"/>
      <c r="I6435" s="91"/>
      <c r="J6435" s="91"/>
      <c r="K6435" s="91"/>
      <c r="L6435" s="91"/>
      <c r="M6435" s="91"/>
      <c r="N6435" s="91"/>
      <c r="O6435" s="412" t="s">
        <v>19689</v>
      </c>
      <c r="P6435" s="100"/>
      <c r="Q6435" s="15" t="s">
        <v>45</v>
      </c>
    </row>
    <row r="6436" customFormat="false" ht="44.75" hidden="false" customHeight="false" outlineLevel="0" collapsed="false">
      <c r="A6436" s="429" t="s">
        <v>19690</v>
      </c>
      <c r="B6436" s="91" t="s">
        <v>3275</v>
      </c>
      <c r="C6436" s="91" t="s">
        <v>19691</v>
      </c>
      <c r="D6436" s="91" t="s">
        <v>476</v>
      </c>
      <c r="E6436" s="91" t="s">
        <v>19692</v>
      </c>
      <c r="F6436" s="15" t="s">
        <v>19693</v>
      </c>
      <c r="G6436" s="91" t="s">
        <v>134</v>
      </c>
      <c r="H6436" s="91"/>
      <c r="I6436" s="91"/>
      <c r="J6436" s="91"/>
      <c r="K6436" s="91"/>
      <c r="L6436" s="91"/>
      <c r="M6436" s="91"/>
      <c r="N6436" s="91"/>
      <c r="O6436" s="338" t="s">
        <v>19694</v>
      </c>
      <c r="P6436" s="100"/>
      <c r="Q6436" s="15" t="s">
        <v>45</v>
      </c>
    </row>
    <row r="6437" customFormat="false" ht="114.9" hidden="false" customHeight="false" outlineLevel="0" collapsed="false">
      <c r="A6437" s="429" t="s">
        <v>1914</v>
      </c>
      <c r="B6437" s="91" t="s">
        <v>7457</v>
      </c>
      <c r="C6437" s="91" t="s">
        <v>19695</v>
      </c>
      <c r="D6437" s="91" t="s">
        <v>53</v>
      </c>
      <c r="E6437" s="91" t="s">
        <v>19696</v>
      </c>
      <c r="F6437" s="91" t="s">
        <v>19697</v>
      </c>
      <c r="G6437" s="91"/>
      <c r="H6437" s="91"/>
      <c r="I6437" s="91"/>
      <c r="J6437" s="91"/>
      <c r="K6437" s="91"/>
      <c r="L6437" s="91"/>
      <c r="M6437" s="91"/>
      <c r="N6437" s="91"/>
      <c r="O6437" s="571" t="s">
        <v>19698</v>
      </c>
      <c r="P6437" s="100"/>
      <c r="Q6437" s="15" t="s">
        <v>45</v>
      </c>
    </row>
    <row r="6438" customFormat="false" ht="79.85" hidden="false" customHeight="false" outlineLevel="0" collapsed="false">
      <c r="A6438" s="3" t="s">
        <v>17111</v>
      </c>
      <c r="B6438" s="103" t="s">
        <v>17112</v>
      </c>
      <c r="C6438" s="3" t="s">
        <v>17113</v>
      </c>
      <c r="D6438" s="103" t="s">
        <v>17114</v>
      </c>
      <c r="E6438" s="103" t="s">
        <v>17115</v>
      </c>
      <c r="F6438" s="102" t="s">
        <v>10096</v>
      </c>
      <c r="G6438" s="103" t="s">
        <v>38</v>
      </c>
      <c r="H6438" s="103" t="s">
        <v>17116</v>
      </c>
      <c r="I6438" s="103" t="s">
        <v>40</v>
      </c>
      <c r="J6438" s="103" t="s">
        <v>19144</v>
      </c>
      <c r="K6438" s="103" t="s">
        <v>17648</v>
      </c>
      <c r="L6438" s="103"/>
      <c r="M6438" s="103" t="s">
        <v>41</v>
      </c>
      <c r="N6438" s="103" t="s">
        <v>42</v>
      </c>
      <c r="O6438" s="103" t="s">
        <v>17117</v>
      </c>
      <c r="P6438" s="100"/>
      <c r="Q6438" s="15" t="s">
        <v>45</v>
      </c>
    </row>
    <row r="6439" customFormat="false" ht="15" hidden="false" customHeight="false" outlineLevel="0" collapsed="false">
      <c r="A6439" s="105" t="n">
        <v>43539</v>
      </c>
      <c r="B6439" s="465" t="s">
        <v>394</v>
      </c>
      <c r="C6439" s="9"/>
      <c r="D6439" s="9"/>
      <c r="E6439" s="10"/>
      <c r="F6439" s="821" t="n">
        <f aca="false">G6439+H6439+I6439+J6439+K6439</f>
        <v>160300.08</v>
      </c>
      <c r="G6439" s="1006" t="n">
        <f aca="false">SUM(G6440:G6472)</f>
        <v>36000</v>
      </c>
      <c r="H6439" s="989" t="n">
        <f aca="false">SUM(H6440:H6472)</f>
        <v>97900.08</v>
      </c>
      <c r="I6439" s="1007" t="n">
        <f aca="false">SUM(I6440:I6472)</f>
        <v>18100</v>
      </c>
      <c r="J6439" s="1008" t="n">
        <f aca="false">SUM(J6440:J6472)</f>
        <v>8300</v>
      </c>
      <c r="K6439" s="1009" t="n">
        <f aca="false">SUM(K6440:K6464)</f>
        <v>0</v>
      </c>
      <c r="L6439" s="1009"/>
      <c r="M6439" s="466"/>
      <c r="N6439" s="466"/>
      <c r="O6439" s="18"/>
      <c r="P6439" s="100"/>
      <c r="Q6439" s="15" t="s">
        <v>45</v>
      </c>
    </row>
    <row r="6440" customFormat="false" ht="82.05" hidden="false" customHeight="false" outlineLevel="0" collapsed="false">
      <c r="A6440" s="429" t="s">
        <v>1810</v>
      </c>
      <c r="B6440" s="91" t="s">
        <v>1483</v>
      </c>
      <c r="C6440" s="91" t="s">
        <v>19699</v>
      </c>
      <c r="D6440" s="91" t="s">
        <v>53</v>
      </c>
      <c r="E6440" s="91" t="s">
        <v>19700</v>
      </c>
      <c r="F6440" s="91" t="s">
        <v>19701</v>
      </c>
      <c r="G6440" s="91" t="s">
        <v>19702</v>
      </c>
      <c r="H6440" s="91"/>
      <c r="I6440" s="91"/>
      <c r="J6440" s="91"/>
      <c r="K6440" s="91"/>
      <c r="L6440" s="91"/>
      <c r="M6440" s="91" t="s">
        <v>19703</v>
      </c>
      <c r="N6440" s="99" t="n">
        <v>43543</v>
      </c>
      <c r="O6440" s="228" t="s">
        <v>1187</v>
      </c>
      <c r="P6440" s="100"/>
      <c r="Q6440" s="15" t="s">
        <v>45</v>
      </c>
    </row>
    <row r="6441" customFormat="false" ht="34.3" hidden="false" customHeight="false" outlineLevel="0" collapsed="false">
      <c r="A6441" s="122" t="s">
        <v>19704</v>
      </c>
      <c r="B6441" s="91" t="s">
        <v>19705</v>
      </c>
      <c r="C6441" s="91" t="s">
        <v>19706</v>
      </c>
      <c r="D6441" s="91" t="s">
        <v>476</v>
      </c>
      <c r="E6441" s="91" t="s">
        <v>19707</v>
      </c>
      <c r="F6441" s="91" t="s">
        <v>19708</v>
      </c>
      <c r="H6441" s="91"/>
      <c r="J6441" s="91" t="n">
        <v>4500</v>
      </c>
      <c r="K6441" s="91"/>
      <c r="L6441" s="91"/>
      <c r="M6441" s="797" t="s">
        <v>19709</v>
      </c>
      <c r="N6441" s="20" t="n">
        <v>43539</v>
      </c>
      <c r="O6441" s="228" t="s">
        <v>1187</v>
      </c>
      <c r="P6441" s="100"/>
      <c r="Q6441" s="15" t="s">
        <v>45</v>
      </c>
    </row>
    <row r="6442" customFormat="false" ht="95.5" hidden="false" customHeight="false" outlineLevel="0" collapsed="false">
      <c r="A6442" s="429" t="s">
        <v>1819</v>
      </c>
      <c r="B6442" s="91" t="s">
        <v>556</v>
      </c>
      <c r="C6442" s="91" t="s">
        <v>19710</v>
      </c>
      <c r="D6442" s="91" t="s">
        <v>53</v>
      </c>
      <c r="E6442" s="91" t="s">
        <v>19711</v>
      </c>
      <c r="F6442" s="91" t="s">
        <v>19712</v>
      </c>
      <c r="G6442" s="91" t="n">
        <v>7100</v>
      </c>
      <c r="H6442" s="91"/>
      <c r="I6442" s="91"/>
      <c r="J6442" s="91"/>
      <c r="K6442" s="91"/>
      <c r="L6442" s="91"/>
      <c r="M6442" s="91" t="s">
        <v>19713</v>
      </c>
      <c r="N6442" s="99" t="n">
        <v>43542</v>
      </c>
      <c r="O6442" s="228" t="s">
        <v>1187</v>
      </c>
      <c r="P6442" s="100"/>
      <c r="Q6442" s="15" t="s">
        <v>45</v>
      </c>
    </row>
    <row r="6443" customFormat="false" ht="28.35" hidden="false" customHeight="false" outlineLevel="0" collapsed="false">
      <c r="A6443" s="262" t="s">
        <v>19714</v>
      </c>
      <c r="B6443" s="91" t="s">
        <v>8702</v>
      </c>
      <c r="C6443" s="91" t="s">
        <v>19715</v>
      </c>
      <c r="D6443" s="91" t="s">
        <v>476</v>
      </c>
      <c r="E6443" s="91" t="s">
        <v>19716</v>
      </c>
      <c r="F6443" s="91" t="s">
        <v>19717</v>
      </c>
      <c r="G6443" s="91"/>
      <c r="H6443" s="91"/>
      <c r="I6443" s="91" t="n">
        <v>5800</v>
      </c>
      <c r="J6443" s="91"/>
      <c r="K6443" s="91"/>
      <c r="L6443" s="91"/>
      <c r="M6443" s="91" t="s">
        <v>19718</v>
      </c>
      <c r="N6443" s="20" t="n">
        <v>43542</v>
      </c>
      <c r="O6443" s="228" t="s">
        <v>1187</v>
      </c>
      <c r="P6443" s="100"/>
      <c r="Q6443" s="15" t="s">
        <v>45</v>
      </c>
    </row>
    <row r="6444" customFormat="false" ht="108.95" hidden="false" customHeight="false" outlineLevel="0" collapsed="false">
      <c r="A6444" s="122" t="s">
        <v>19719</v>
      </c>
      <c r="B6444" s="99" t="n">
        <v>43507</v>
      </c>
      <c r="C6444" s="91" t="s">
        <v>19720</v>
      </c>
      <c r="D6444" s="91" t="s">
        <v>53</v>
      </c>
      <c r="E6444" s="91" t="s">
        <v>19721</v>
      </c>
      <c r="F6444" s="91" t="s">
        <v>19722</v>
      </c>
      <c r="G6444" s="91"/>
      <c r="H6444" s="91"/>
      <c r="I6444" s="91"/>
      <c r="J6444" s="91" t="n">
        <v>3800</v>
      </c>
      <c r="K6444" s="91"/>
      <c r="L6444" s="91"/>
      <c r="M6444" s="91" t="s">
        <v>19723</v>
      </c>
      <c r="N6444" s="99" t="n">
        <v>43547</v>
      </c>
      <c r="O6444" s="228" t="s">
        <v>1187</v>
      </c>
      <c r="P6444" s="100"/>
      <c r="Q6444" s="15" t="s">
        <v>45</v>
      </c>
    </row>
    <row r="6445" customFormat="false" ht="14.9" hidden="false" customHeight="false" outlineLevel="0" collapsed="false">
      <c r="A6445" s="282" t="s">
        <v>19724</v>
      </c>
      <c r="B6445" s="282" t="s">
        <v>19724</v>
      </c>
      <c r="C6445" s="282" t="s">
        <v>19724</v>
      </c>
      <c r="D6445" s="282" t="s">
        <v>19724</v>
      </c>
      <c r="E6445" s="282" t="s">
        <v>19724</v>
      </c>
      <c r="F6445" s="282" t="s">
        <v>19724</v>
      </c>
      <c r="G6445" s="91"/>
      <c r="H6445" s="282" t="n">
        <v>2883</v>
      </c>
      <c r="I6445" s="91"/>
      <c r="J6445" s="91"/>
      <c r="K6445" s="91"/>
      <c r="L6445" s="91"/>
      <c r="M6445" s="91"/>
      <c r="N6445" s="91"/>
      <c r="O6445" s="282" t="s">
        <v>17109</v>
      </c>
      <c r="P6445" s="100"/>
      <c r="Q6445" s="15" t="s">
        <v>45</v>
      </c>
    </row>
    <row r="6446" customFormat="false" ht="28.35" hidden="false" customHeight="false" outlineLevel="0" collapsed="false">
      <c r="A6446" s="282" t="s">
        <v>19725</v>
      </c>
      <c r="B6446" s="282" t="s">
        <v>19725</v>
      </c>
      <c r="C6446" s="282" t="s">
        <v>19725</v>
      </c>
      <c r="D6446" s="282" t="s">
        <v>19725</v>
      </c>
      <c r="E6446" s="282" t="s">
        <v>19725</v>
      </c>
      <c r="F6446" s="282" t="s">
        <v>19725</v>
      </c>
      <c r="G6446" s="91"/>
      <c r="H6446" s="282" t="n">
        <v>6500</v>
      </c>
      <c r="I6446" s="91"/>
      <c r="J6446" s="91"/>
      <c r="K6446" s="91"/>
      <c r="L6446" s="91"/>
      <c r="M6446" s="91"/>
      <c r="N6446" s="91"/>
      <c r="O6446" s="282" t="s">
        <v>19726</v>
      </c>
      <c r="P6446" s="100"/>
      <c r="Q6446" s="15" t="s">
        <v>45</v>
      </c>
    </row>
    <row r="6447" customFormat="false" ht="14.9" hidden="false" customHeight="false" outlineLevel="0" collapsed="false">
      <c r="A6447" s="282" t="s">
        <v>19727</v>
      </c>
      <c r="B6447" s="282" t="s">
        <v>19727</v>
      </c>
      <c r="C6447" s="282" t="s">
        <v>19727</v>
      </c>
      <c r="D6447" s="282" t="s">
        <v>19727</v>
      </c>
      <c r="E6447" s="282" t="s">
        <v>19727</v>
      </c>
      <c r="F6447" s="282" t="s">
        <v>19727</v>
      </c>
      <c r="G6447" s="91"/>
      <c r="H6447" s="282" t="n">
        <v>4695.67</v>
      </c>
      <c r="I6447" s="91"/>
      <c r="J6447" s="91"/>
      <c r="K6447" s="91"/>
      <c r="L6447" s="91"/>
      <c r="M6447" s="91"/>
      <c r="N6447" s="91"/>
      <c r="O6447" s="282" t="s">
        <v>19727</v>
      </c>
      <c r="P6447" s="100"/>
      <c r="Q6447" s="15" t="s">
        <v>45</v>
      </c>
    </row>
    <row r="6448" customFormat="false" ht="14.9" hidden="false" customHeight="false" outlineLevel="0" collapsed="false">
      <c r="A6448" s="282" t="s">
        <v>19728</v>
      </c>
      <c r="B6448" s="282" t="s">
        <v>19728</v>
      </c>
      <c r="C6448" s="282" t="s">
        <v>19728</v>
      </c>
      <c r="D6448" s="282" t="s">
        <v>19728</v>
      </c>
      <c r="E6448" s="282" t="s">
        <v>19728</v>
      </c>
      <c r="F6448" s="282" t="s">
        <v>19728</v>
      </c>
      <c r="G6448" s="91"/>
      <c r="H6448" s="282" t="n">
        <v>16129.79</v>
      </c>
      <c r="I6448" s="91"/>
      <c r="J6448" s="91"/>
      <c r="K6448" s="91"/>
      <c r="L6448" s="91"/>
      <c r="M6448" s="91"/>
      <c r="N6448" s="91"/>
      <c r="O6448" s="282" t="s">
        <v>19729</v>
      </c>
      <c r="P6448" s="100"/>
      <c r="Q6448" s="15" t="s">
        <v>45</v>
      </c>
    </row>
    <row r="6449" customFormat="false" ht="14.9" hidden="false" customHeight="false" outlineLevel="0" collapsed="false">
      <c r="A6449" s="282" t="s">
        <v>19730</v>
      </c>
      <c r="B6449" s="282" t="s">
        <v>19730</v>
      </c>
      <c r="C6449" s="282" t="s">
        <v>19730</v>
      </c>
      <c r="D6449" s="282" t="s">
        <v>19730</v>
      </c>
      <c r="E6449" s="282" t="s">
        <v>19730</v>
      </c>
      <c r="F6449" s="282" t="s">
        <v>19730</v>
      </c>
      <c r="G6449" s="91"/>
      <c r="H6449" s="282" t="n">
        <v>4495.77</v>
      </c>
      <c r="I6449" s="91"/>
      <c r="J6449" s="91"/>
      <c r="K6449" s="91"/>
      <c r="L6449" s="91"/>
      <c r="M6449" s="91"/>
      <c r="N6449" s="91"/>
      <c r="O6449" s="282" t="s">
        <v>19730</v>
      </c>
      <c r="P6449" s="100"/>
      <c r="Q6449" s="15" t="s">
        <v>45</v>
      </c>
    </row>
    <row r="6450" customFormat="false" ht="14.9" hidden="false" customHeight="false" outlineLevel="0" collapsed="false">
      <c r="A6450" s="282" t="s">
        <v>19730</v>
      </c>
      <c r="B6450" s="282" t="s">
        <v>19730</v>
      </c>
      <c r="C6450" s="282" t="s">
        <v>19730</v>
      </c>
      <c r="D6450" s="282" t="s">
        <v>19730</v>
      </c>
      <c r="E6450" s="282" t="s">
        <v>19730</v>
      </c>
      <c r="F6450" s="282" t="s">
        <v>19730</v>
      </c>
      <c r="G6450" s="91"/>
      <c r="H6450" s="282" t="n">
        <v>9002.74</v>
      </c>
      <c r="I6450" s="91"/>
      <c r="J6450" s="91"/>
      <c r="K6450" s="91"/>
      <c r="L6450" s="91"/>
      <c r="M6450" s="91"/>
      <c r="N6450" s="91"/>
      <c r="O6450" s="282" t="s">
        <v>19730</v>
      </c>
      <c r="P6450" s="100"/>
      <c r="Q6450" s="15" t="s">
        <v>45</v>
      </c>
    </row>
    <row r="6451" customFormat="false" ht="41.75" hidden="false" customHeight="false" outlineLevel="0" collapsed="false">
      <c r="A6451" s="282" t="s">
        <v>19731</v>
      </c>
      <c r="B6451" s="282" t="s">
        <v>19731</v>
      </c>
      <c r="C6451" s="282" t="s">
        <v>19731</v>
      </c>
      <c r="D6451" s="282" t="s">
        <v>19731</v>
      </c>
      <c r="E6451" s="282" t="s">
        <v>19731</v>
      </c>
      <c r="F6451" s="282" t="s">
        <v>19731</v>
      </c>
      <c r="G6451" s="91"/>
      <c r="H6451" s="282" t="n">
        <v>32435.81</v>
      </c>
      <c r="I6451" s="91"/>
      <c r="J6451" s="91"/>
      <c r="K6451" s="91"/>
      <c r="L6451" s="91"/>
      <c r="M6451" s="91"/>
      <c r="N6451" s="91"/>
      <c r="O6451" s="282" t="s">
        <v>19731</v>
      </c>
      <c r="P6451" s="100"/>
      <c r="Q6451" s="15" t="s">
        <v>45</v>
      </c>
    </row>
    <row r="6452" customFormat="false" ht="17.9" hidden="false" customHeight="false" outlineLevel="0" collapsed="false">
      <c r="A6452" s="429" t="s">
        <v>19732</v>
      </c>
      <c r="B6452" s="108" t="n">
        <v>0.479166666666667</v>
      </c>
      <c r="C6452" s="451" t="n">
        <v>89262247603</v>
      </c>
      <c r="D6452" s="91" t="s">
        <v>110</v>
      </c>
      <c r="E6452" s="91" t="s">
        <v>19733</v>
      </c>
      <c r="F6452" s="24" t="s">
        <v>19734</v>
      </c>
      <c r="G6452" s="91" t="n">
        <v>2500</v>
      </c>
      <c r="H6452" s="91"/>
      <c r="I6452" s="91"/>
      <c r="J6452" s="91"/>
      <c r="K6452" s="91"/>
      <c r="L6452" s="100"/>
      <c r="M6452" s="24" t="s">
        <v>19735</v>
      </c>
      <c r="N6452" s="99" t="n">
        <v>43540</v>
      </c>
      <c r="O6452" s="228" t="s">
        <v>1187</v>
      </c>
      <c r="P6452" s="100"/>
      <c r="Q6452" s="15" t="s">
        <v>45</v>
      </c>
    </row>
    <row r="6453" customFormat="false" ht="44.75" hidden="false" customHeight="false" outlineLevel="0" collapsed="false">
      <c r="A6453" s="429" t="s">
        <v>1833</v>
      </c>
      <c r="B6453" s="91" t="s">
        <v>778</v>
      </c>
      <c r="C6453" s="91" t="s">
        <v>19736</v>
      </c>
      <c r="D6453" s="91" t="s">
        <v>476</v>
      </c>
      <c r="E6453" s="91" t="s">
        <v>19737</v>
      </c>
      <c r="F6453" s="91" t="s">
        <v>19738</v>
      </c>
      <c r="G6453" s="91"/>
      <c r="H6453" s="91"/>
      <c r="I6453" s="91"/>
      <c r="J6453" s="91"/>
      <c r="K6453" s="91"/>
      <c r="L6453" s="91"/>
      <c r="M6453" s="91"/>
      <c r="N6453" s="91"/>
      <c r="O6453" s="338" t="s">
        <v>19739</v>
      </c>
      <c r="P6453" s="100"/>
      <c r="Q6453" s="15" t="s">
        <v>45</v>
      </c>
    </row>
    <row r="6454" customFormat="false" ht="68.65" hidden="false" customHeight="false" outlineLevel="0" collapsed="false">
      <c r="A6454" s="429" t="s">
        <v>1839</v>
      </c>
      <c r="B6454" s="91" t="s">
        <v>149</v>
      </c>
      <c r="C6454" s="451" t="s">
        <v>19740</v>
      </c>
      <c r="D6454" s="91" t="s">
        <v>53</v>
      </c>
      <c r="E6454" s="91" t="s">
        <v>19741</v>
      </c>
      <c r="F6454" s="91" t="s">
        <v>19742</v>
      </c>
      <c r="G6454" s="91" t="n">
        <v>4000</v>
      </c>
      <c r="H6454" s="91"/>
      <c r="I6454" s="91"/>
      <c r="J6454" s="91"/>
      <c r="K6454" s="91"/>
      <c r="L6454" s="91"/>
      <c r="M6454" s="91" t="s">
        <v>19743</v>
      </c>
      <c r="N6454" s="99" t="n">
        <v>43544</v>
      </c>
      <c r="O6454" s="228" t="s">
        <v>1187</v>
      </c>
      <c r="P6454" s="100"/>
      <c r="Q6454" s="15" t="s">
        <v>45</v>
      </c>
    </row>
    <row r="6455" customFormat="false" ht="14.9" hidden="false" customHeight="false" outlineLevel="0" collapsed="false">
      <c r="A6455" s="429" t="s">
        <v>1746</v>
      </c>
      <c r="B6455" s="91" t="s">
        <v>149</v>
      </c>
      <c r="C6455" s="91" t="s">
        <v>19744</v>
      </c>
      <c r="D6455" s="91" t="s">
        <v>476</v>
      </c>
      <c r="E6455" s="91" t="s">
        <v>19745</v>
      </c>
      <c r="F6455" s="91" t="s">
        <v>19746</v>
      </c>
      <c r="G6455" s="91"/>
      <c r="H6455" s="91"/>
      <c r="I6455" s="91"/>
      <c r="J6455" s="91"/>
      <c r="K6455" s="91"/>
      <c r="L6455" s="91"/>
      <c r="M6455" s="91"/>
      <c r="N6455" s="91"/>
      <c r="O6455" s="451" t="s">
        <v>19747</v>
      </c>
      <c r="P6455" s="100"/>
      <c r="Q6455" s="15" t="s">
        <v>45</v>
      </c>
    </row>
    <row r="6456" customFormat="false" ht="14.9" hidden="false" customHeight="false" outlineLevel="0" collapsed="false">
      <c r="A6456" s="429" t="s">
        <v>1696</v>
      </c>
      <c r="B6456" s="99" t="n">
        <v>43478</v>
      </c>
      <c r="C6456" s="91" t="s">
        <v>19748</v>
      </c>
      <c r="D6456" s="91" t="s">
        <v>476</v>
      </c>
      <c r="E6456" s="91" t="s">
        <v>19749</v>
      </c>
      <c r="F6456" s="91"/>
      <c r="G6456" s="91"/>
      <c r="H6456" s="91"/>
      <c r="I6456" s="91"/>
      <c r="J6456" s="91"/>
      <c r="K6456" s="91"/>
      <c r="L6456" s="91"/>
      <c r="M6456" s="91"/>
      <c r="N6456" s="91"/>
      <c r="O6456" s="95" t="s">
        <v>12412</v>
      </c>
      <c r="P6456" s="100"/>
      <c r="Q6456" s="15" t="s">
        <v>45</v>
      </c>
    </row>
    <row r="6457" customFormat="false" ht="58.2" hidden="false" customHeight="false" outlineLevel="0" collapsed="false">
      <c r="A6457" s="429" t="s">
        <v>1758</v>
      </c>
      <c r="B6457" s="91" t="s">
        <v>19750</v>
      </c>
      <c r="C6457" s="91" t="s">
        <v>19751</v>
      </c>
      <c r="D6457" s="91" t="s">
        <v>476</v>
      </c>
      <c r="E6457" s="91" t="s">
        <v>19752</v>
      </c>
      <c r="F6457" s="91" t="s">
        <v>19753</v>
      </c>
      <c r="G6457" s="91"/>
      <c r="H6457" s="91"/>
      <c r="I6457" s="91"/>
      <c r="J6457" s="91"/>
      <c r="K6457" s="91"/>
      <c r="L6457" s="91"/>
      <c r="M6457" s="91"/>
      <c r="N6457" s="91"/>
      <c r="O6457" s="452" t="s">
        <v>19754</v>
      </c>
      <c r="P6457" s="100"/>
      <c r="Q6457" s="15" t="s">
        <v>45</v>
      </c>
    </row>
    <row r="6458" customFormat="false" ht="28.35" hidden="false" customHeight="false" outlineLevel="0" collapsed="false">
      <c r="A6458" s="429" t="s">
        <v>1761</v>
      </c>
      <c r="B6458" s="91" t="s">
        <v>7097</v>
      </c>
      <c r="C6458" s="451" t="s">
        <v>19755</v>
      </c>
      <c r="D6458" s="91" t="s">
        <v>476</v>
      </c>
      <c r="E6458" s="91" t="s">
        <v>19756</v>
      </c>
      <c r="F6458" s="91"/>
      <c r="G6458" s="91"/>
      <c r="H6458" s="91"/>
      <c r="I6458" s="91"/>
      <c r="J6458" s="91"/>
      <c r="K6458" s="91"/>
      <c r="L6458" s="91"/>
      <c r="M6458" s="91"/>
      <c r="N6458" s="91"/>
      <c r="O6458" s="95" t="s">
        <v>771</v>
      </c>
      <c r="P6458" s="100"/>
      <c r="Q6458" s="15" t="s">
        <v>45</v>
      </c>
    </row>
    <row r="6459" customFormat="false" ht="17.9" hidden="false" customHeight="false" outlineLevel="0" collapsed="false">
      <c r="A6459" s="429" t="s">
        <v>1765</v>
      </c>
      <c r="B6459" s="91" t="s">
        <v>16854</v>
      </c>
      <c r="C6459" s="91" t="s">
        <v>19757</v>
      </c>
      <c r="D6459" s="91" t="s">
        <v>8766</v>
      </c>
      <c r="E6459" s="91" t="s">
        <v>19758</v>
      </c>
      <c r="F6459" s="91" t="s">
        <v>19759</v>
      </c>
      <c r="G6459" s="91" t="n">
        <v>3700</v>
      </c>
      <c r="H6459" s="91"/>
      <c r="I6459" s="91"/>
      <c r="J6459" s="91"/>
      <c r="K6459" s="91"/>
      <c r="L6459" s="91"/>
      <c r="M6459" s="19" t="s">
        <v>19760</v>
      </c>
      <c r="N6459" s="99" t="n">
        <v>43540</v>
      </c>
      <c r="O6459" s="228" t="s">
        <v>1187</v>
      </c>
      <c r="P6459" s="100"/>
      <c r="Q6459" s="15" t="s">
        <v>45</v>
      </c>
    </row>
    <row r="6460" customFormat="false" ht="82.05" hidden="false" customHeight="false" outlineLevel="0" collapsed="false">
      <c r="A6460" s="262" t="s">
        <v>19761</v>
      </c>
      <c r="B6460" s="91" t="s">
        <v>2598</v>
      </c>
      <c r="C6460" s="113" t="s">
        <v>19762</v>
      </c>
      <c r="D6460" s="91" t="s">
        <v>53</v>
      </c>
      <c r="E6460" s="91" t="s">
        <v>19763</v>
      </c>
      <c r="F6460" s="91" t="s">
        <v>11696</v>
      </c>
      <c r="G6460" s="91"/>
      <c r="H6460" s="91"/>
      <c r="I6460" s="91" t="n">
        <v>4100</v>
      </c>
      <c r="J6460" s="91"/>
      <c r="K6460" s="91"/>
      <c r="L6460" s="100"/>
      <c r="M6460" s="24" t="s">
        <v>19764</v>
      </c>
      <c r="N6460" s="99" t="n">
        <v>43540</v>
      </c>
      <c r="O6460" s="228" t="s">
        <v>1187</v>
      </c>
      <c r="P6460" s="100"/>
      <c r="Q6460" s="15" t="s">
        <v>45</v>
      </c>
    </row>
    <row r="6461" customFormat="false" ht="122.35" hidden="false" customHeight="false" outlineLevel="0" collapsed="false">
      <c r="A6461" s="429" t="s">
        <v>4304</v>
      </c>
      <c r="B6461" s="91" t="s">
        <v>404</v>
      </c>
      <c r="C6461" s="91" t="s">
        <v>19765</v>
      </c>
      <c r="D6461" s="91" t="s">
        <v>53</v>
      </c>
      <c r="E6461" s="91" t="s">
        <v>19766</v>
      </c>
      <c r="F6461" s="91" t="s">
        <v>11696</v>
      </c>
      <c r="G6461" s="91" t="n">
        <v>5000</v>
      </c>
      <c r="H6461" s="91"/>
      <c r="I6461" s="91"/>
      <c r="J6461" s="91"/>
      <c r="K6461" s="91"/>
      <c r="L6461" s="91"/>
      <c r="M6461" s="91" t="s">
        <v>19767</v>
      </c>
      <c r="N6461" s="99" t="n">
        <v>43563</v>
      </c>
      <c r="O6461" s="228" t="s">
        <v>19768</v>
      </c>
      <c r="P6461" s="100"/>
      <c r="Q6461" s="15" t="s">
        <v>45</v>
      </c>
    </row>
    <row r="6462" customFormat="false" ht="66.4" hidden="false" customHeight="false" outlineLevel="0" collapsed="false">
      <c r="A6462" s="429" t="s">
        <v>4309</v>
      </c>
      <c r="B6462" s="91" t="s">
        <v>78</v>
      </c>
      <c r="C6462" s="451" t="s">
        <v>19769</v>
      </c>
      <c r="D6462" s="91" t="s">
        <v>476</v>
      </c>
      <c r="E6462" s="91" t="s">
        <v>19770</v>
      </c>
      <c r="F6462" s="91" t="s">
        <v>19770</v>
      </c>
      <c r="G6462" s="91"/>
      <c r="H6462" s="91"/>
      <c r="I6462" s="91"/>
      <c r="J6462" s="91"/>
      <c r="K6462" s="91"/>
      <c r="L6462" s="91"/>
      <c r="M6462" s="91"/>
      <c r="N6462" s="91"/>
      <c r="O6462" s="619" t="s">
        <v>19771</v>
      </c>
      <c r="P6462" s="100"/>
      <c r="Q6462" s="15" t="s">
        <v>45</v>
      </c>
    </row>
    <row r="6463" customFormat="false" ht="14.9" hidden="false" customHeight="false" outlineLevel="0" collapsed="false">
      <c r="A6463" s="286" t="s">
        <v>19772</v>
      </c>
      <c r="B6463" s="286" t="s">
        <v>19772</v>
      </c>
      <c r="C6463" s="286" t="s">
        <v>19772</v>
      </c>
      <c r="D6463" s="286" t="s">
        <v>19772</v>
      </c>
      <c r="E6463" s="286" t="s">
        <v>19772</v>
      </c>
      <c r="F6463" s="286" t="s">
        <v>19772</v>
      </c>
      <c r="G6463" s="91"/>
      <c r="H6463" s="91" t="n">
        <v>15000</v>
      </c>
      <c r="I6463" s="91"/>
      <c r="J6463" s="91"/>
      <c r="K6463" s="91"/>
      <c r="L6463" s="91"/>
      <c r="M6463" s="91"/>
      <c r="N6463" s="91"/>
      <c r="O6463" s="993" t="s">
        <v>19772</v>
      </c>
      <c r="P6463" s="100"/>
      <c r="Q6463" s="15" t="s">
        <v>45</v>
      </c>
    </row>
    <row r="6464" customFormat="false" ht="95.5" hidden="false" customHeight="false" outlineLevel="0" collapsed="false">
      <c r="A6464" s="429" t="s">
        <v>1781</v>
      </c>
      <c r="B6464" s="91" t="s">
        <v>78</v>
      </c>
      <c r="C6464" s="91" t="s">
        <v>19773</v>
      </c>
      <c r="D6464" s="91" t="s">
        <v>53</v>
      </c>
      <c r="E6464" s="91" t="s">
        <v>19774</v>
      </c>
      <c r="F6464" s="91" t="s">
        <v>5986</v>
      </c>
      <c r="G6464" s="91" t="n">
        <v>2100</v>
      </c>
      <c r="H6464" s="91"/>
      <c r="I6464" s="91"/>
      <c r="J6464" s="91"/>
      <c r="K6464" s="91"/>
      <c r="L6464" s="91"/>
      <c r="M6464" s="91" t="s">
        <v>19775</v>
      </c>
      <c r="N6464" s="99" t="n">
        <v>43540</v>
      </c>
      <c r="O6464" s="228" t="s">
        <v>1187</v>
      </c>
      <c r="P6464" s="100"/>
      <c r="Q6464" s="15" t="s">
        <v>45</v>
      </c>
    </row>
    <row r="6465" customFormat="false" ht="14.9" hidden="false" customHeight="false" outlineLevel="0" collapsed="false">
      <c r="A6465" s="262" t="s">
        <v>16137</v>
      </c>
      <c r="B6465" s="91"/>
      <c r="C6465" s="137" t="n">
        <v>89259818986</v>
      </c>
      <c r="D6465" s="91" t="s">
        <v>8766</v>
      </c>
      <c r="E6465" s="91" t="s">
        <v>19776</v>
      </c>
      <c r="F6465" s="91" t="s">
        <v>48</v>
      </c>
      <c r="G6465" s="91"/>
      <c r="H6465" s="91"/>
      <c r="I6465" s="91"/>
      <c r="J6465" s="91"/>
      <c r="K6465" s="91"/>
      <c r="L6465" s="91"/>
      <c r="M6465" s="91"/>
      <c r="N6465" s="91"/>
      <c r="O6465" s="282" t="s">
        <v>19777</v>
      </c>
      <c r="P6465" s="100"/>
      <c r="Q6465" s="15" t="s">
        <v>45</v>
      </c>
    </row>
    <row r="6466" customFormat="false" ht="28.35" hidden="false" customHeight="false" outlineLevel="0" collapsed="false">
      <c r="A6466" s="884" t="s">
        <v>19778</v>
      </c>
      <c r="B6466" s="91" t="s">
        <v>19779</v>
      </c>
      <c r="C6466" s="91" t="s">
        <v>19780</v>
      </c>
      <c r="D6466" s="91" t="s">
        <v>476</v>
      </c>
      <c r="E6466" s="91" t="s">
        <v>19781</v>
      </c>
      <c r="F6466" s="91" t="s">
        <v>19782</v>
      </c>
      <c r="H6466" s="91"/>
      <c r="I6466" s="91" t="n">
        <v>4000</v>
      </c>
      <c r="K6466" s="91"/>
      <c r="L6466" s="91"/>
      <c r="M6466" s="21" t="s">
        <v>19783</v>
      </c>
      <c r="N6466" s="99" t="n">
        <v>43540</v>
      </c>
      <c r="O6466" s="228" t="s">
        <v>1187</v>
      </c>
      <c r="P6466" s="100"/>
      <c r="Q6466" s="15" t="s">
        <v>45</v>
      </c>
    </row>
    <row r="6467" customFormat="false" ht="28.35" hidden="false" customHeight="false" outlineLevel="0" collapsed="false">
      <c r="A6467" s="282" t="s">
        <v>19784</v>
      </c>
      <c r="B6467" s="282" t="s">
        <v>19784</v>
      </c>
      <c r="C6467" s="282" t="s">
        <v>19784</v>
      </c>
      <c r="D6467" s="282" t="s">
        <v>19784</v>
      </c>
      <c r="E6467" s="282" t="s">
        <v>19784</v>
      </c>
      <c r="F6467" s="282" t="s">
        <v>19784</v>
      </c>
      <c r="G6467" s="91" t="n">
        <v>9100</v>
      </c>
      <c r="H6467" s="91"/>
      <c r="I6467" s="91"/>
      <c r="J6467" s="91"/>
      <c r="K6467" s="91"/>
      <c r="L6467" s="91"/>
      <c r="M6467" s="91"/>
      <c r="N6467" s="99" t="n">
        <v>43541</v>
      </c>
      <c r="O6467" s="282" t="s">
        <v>19784</v>
      </c>
      <c r="P6467" s="100"/>
      <c r="Q6467" s="15" t="s">
        <v>45</v>
      </c>
    </row>
    <row r="6468" customFormat="false" ht="41.75" hidden="false" customHeight="false" outlineLevel="0" collapsed="false">
      <c r="A6468" s="91" t="s">
        <v>19785</v>
      </c>
      <c r="B6468" s="91" t="s">
        <v>19785</v>
      </c>
      <c r="C6468" s="91" t="s">
        <v>19785</v>
      </c>
      <c r="D6468" s="91" t="s">
        <v>19785</v>
      </c>
      <c r="E6468" s="91" t="s">
        <v>19785</v>
      </c>
      <c r="F6468" s="91" t="s">
        <v>19785</v>
      </c>
      <c r="G6468" s="91"/>
      <c r="H6468" s="91" t="n">
        <v>6757.3</v>
      </c>
      <c r="I6468" s="91"/>
      <c r="J6468" s="91"/>
      <c r="K6468" s="91"/>
      <c r="L6468" s="91"/>
      <c r="M6468" s="91"/>
      <c r="N6468" s="91"/>
      <c r="O6468" s="282" t="s">
        <v>19785</v>
      </c>
      <c r="P6468" s="100"/>
      <c r="Q6468" s="15" t="s">
        <v>45</v>
      </c>
    </row>
    <row r="6469" customFormat="false" ht="14.9" hidden="false" customHeight="false" outlineLevel="0" collapsed="false">
      <c r="A6469" s="429" t="s">
        <v>4421</v>
      </c>
      <c r="B6469" s="99" t="n">
        <v>43725</v>
      </c>
      <c r="C6469" s="91" t="s">
        <v>19786</v>
      </c>
      <c r="D6469" s="91" t="s">
        <v>476</v>
      </c>
      <c r="E6469" s="91" t="s">
        <v>19787</v>
      </c>
      <c r="F6469" s="91" t="s">
        <v>19788</v>
      </c>
      <c r="G6469" s="91" t="s">
        <v>788</v>
      </c>
      <c r="H6469" s="91"/>
      <c r="I6469" s="91"/>
      <c r="J6469" s="91"/>
      <c r="K6469" s="91"/>
      <c r="L6469" s="91"/>
      <c r="M6469" s="91"/>
      <c r="N6469" s="91"/>
      <c r="O6469" s="137" t="s">
        <v>19789</v>
      </c>
      <c r="P6469" s="100"/>
      <c r="Q6469" s="15" t="s">
        <v>45</v>
      </c>
    </row>
    <row r="6470" customFormat="false" ht="14.9" hidden="false" customHeight="false" outlineLevel="0" collapsed="false">
      <c r="A6470" s="429" t="s">
        <v>7071</v>
      </c>
      <c r="B6470" s="91" t="s">
        <v>7168</v>
      </c>
      <c r="C6470" s="91" t="s">
        <v>19790</v>
      </c>
      <c r="D6470" s="91" t="s">
        <v>476</v>
      </c>
      <c r="E6470" s="91" t="s">
        <v>19791</v>
      </c>
      <c r="F6470" s="91"/>
      <c r="G6470" s="91"/>
      <c r="H6470" s="91"/>
      <c r="I6470" s="91"/>
      <c r="J6470" s="91"/>
      <c r="K6470" s="91"/>
      <c r="L6470" s="91"/>
      <c r="M6470" s="91"/>
      <c r="N6470" s="91"/>
      <c r="O6470" s="1010" t="s">
        <v>19792</v>
      </c>
      <c r="P6470" s="100"/>
      <c r="Q6470" s="15" t="s">
        <v>45</v>
      </c>
    </row>
    <row r="6471" customFormat="false" ht="17.9" hidden="false" customHeight="false" outlineLevel="0" collapsed="false">
      <c r="A6471" s="262" t="s">
        <v>19793</v>
      </c>
      <c r="B6471" s="91" t="s">
        <v>19794</v>
      </c>
      <c r="C6471" s="91" t="s">
        <v>19795</v>
      </c>
      <c r="D6471" s="91" t="s">
        <v>476</v>
      </c>
      <c r="E6471" s="91" t="s">
        <v>19796</v>
      </c>
      <c r="F6471" s="91"/>
      <c r="G6471" s="91"/>
      <c r="H6471" s="91"/>
      <c r="I6471" s="91" t="n">
        <v>4200</v>
      </c>
      <c r="K6471" s="91"/>
      <c r="L6471" s="91"/>
      <c r="M6471" s="21" t="s">
        <v>19797</v>
      </c>
      <c r="N6471" s="99" t="n">
        <v>43540</v>
      </c>
      <c r="O6471" s="228" t="s">
        <v>1187</v>
      </c>
      <c r="P6471" s="100"/>
      <c r="Q6471" s="15" t="s">
        <v>45</v>
      </c>
    </row>
    <row r="6472" customFormat="false" ht="17.9" hidden="false" customHeight="false" outlineLevel="0" collapsed="false">
      <c r="A6472" s="429" t="s">
        <v>1801</v>
      </c>
      <c r="B6472" s="108" t="n">
        <v>0.745138888888889</v>
      </c>
      <c r="C6472" s="137" t="s">
        <v>19798</v>
      </c>
      <c r="D6472" s="91" t="s">
        <v>110</v>
      </c>
      <c r="E6472" s="91" t="s">
        <v>48</v>
      </c>
      <c r="F6472" s="91" t="s">
        <v>19799</v>
      </c>
      <c r="G6472" s="91" t="n">
        <v>2500</v>
      </c>
      <c r="H6472" s="91"/>
      <c r="I6472" s="91"/>
      <c r="J6472" s="91"/>
      <c r="K6472" s="91"/>
      <c r="L6472" s="100"/>
      <c r="M6472" s="24" t="s">
        <v>19800</v>
      </c>
      <c r="N6472" s="99" t="n">
        <v>43541</v>
      </c>
      <c r="O6472" s="228" t="s">
        <v>1187</v>
      </c>
      <c r="P6472" s="100"/>
      <c r="Q6472" s="15" t="s">
        <v>45</v>
      </c>
    </row>
    <row r="6473" customFormat="false" ht="79.85" hidden="false" customHeight="false" outlineLevel="0" collapsed="false">
      <c r="A6473" s="3" t="s">
        <v>17111</v>
      </c>
      <c r="B6473" s="103" t="s">
        <v>17112</v>
      </c>
      <c r="C6473" s="3" t="s">
        <v>17113</v>
      </c>
      <c r="D6473" s="103" t="s">
        <v>17114</v>
      </c>
      <c r="E6473" s="103" t="s">
        <v>17115</v>
      </c>
      <c r="F6473" s="102" t="s">
        <v>10096</v>
      </c>
      <c r="G6473" s="103" t="s">
        <v>38</v>
      </c>
      <c r="H6473" s="103" t="s">
        <v>17116</v>
      </c>
      <c r="I6473" s="103" t="s">
        <v>40</v>
      </c>
      <c r="J6473" s="103" t="s">
        <v>19144</v>
      </c>
      <c r="K6473" s="103" t="s">
        <v>17648</v>
      </c>
      <c r="L6473" s="103"/>
      <c r="M6473" s="103" t="s">
        <v>41</v>
      </c>
      <c r="N6473" s="103" t="s">
        <v>42</v>
      </c>
      <c r="O6473" s="103" t="s">
        <v>17117</v>
      </c>
      <c r="P6473" s="100"/>
      <c r="Q6473" s="15" t="s">
        <v>45</v>
      </c>
    </row>
    <row r="6474" customFormat="false" ht="15" hidden="false" customHeight="false" outlineLevel="0" collapsed="false">
      <c r="A6474" s="105" t="n">
        <v>43540</v>
      </c>
      <c r="B6474" s="465" t="s">
        <v>403</v>
      </c>
      <c r="C6474" s="9"/>
      <c r="D6474" s="9"/>
      <c r="E6474" s="10"/>
      <c r="F6474" s="821" t="n">
        <f aca="false">G6474+H6474+I6474+J6474+K6474</f>
        <v>5000</v>
      </c>
      <c r="G6474" s="1006" t="n">
        <f aca="false">SUM(G6475:G6476)</f>
        <v>5000</v>
      </c>
      <c r="H6474" s="989" t="n">
        <f aca="false">SUM(H6475:H6476)</f>
        <v>0</v>
      </c>
      <c r="I6474" s="1007" t="n">
        <f aca="false">SUM(I6475:I6476)</f>
        <v>0</v>
      </c>
      <c r="J6474" s="1008" t="n">
        <f aca="false">SUM(J6475:J6476)</f>
        <v>0</v>
      </c>
      <c r="K6474" s="1009" t="n">
        <f aca="false">SUM(K6475:K6476)</f>
        <v>0</v>
      </c>
      <c r="L6474" s="1009"/>
      <c r="M6474" s="466"/>
      <c r="N6474" s="466"/>
      <c r="O6474" s="18"/>
      <c r="P6474" s="100"/>
      <c r="Q6474" s="15" t="s">
        <v>45</v>
      </c>
    </row>
    <row r="6475" customFormat="false" ht="14.9" hidden="false" customHeight="false" outlineLevel="0" collapsed="false">
      <c r="A6475" s="429" t="s">
        <v>1810</v>
      </c>
      <c r="B6475" s="242" t="n">
        <v>43748</v>
      </c>
      <c r="C6475" s="91" t="n">
        <v>74999763381</v>
      </c>
      <c r="D6475" s="91" t="s">
        <v>8766</v>
      </c>
      <c r="E6475" s="91" t="s">
        <v>19801</v>
      </c>
      <c r="F6475" s="91" t="s">
        <v>5574</v>
      </c>
      <c r="G6475" s="91" t="s">
        <v>103</v>
      </c>
      <c r="H6475" s="91"/>
      <c r="I6475" s="91"/>
      <c r="J6475" s="91"/>
      <c r="K6475" s="91"/>
      <c r="L6475" s="91"/>
      <c r="M6475" s="91"/>
      <c r="N6475" s="91"/>
      <c r="O6475" s="137" t="s">
        <v>19802</v>
      </c>
      <c r="P6475" s="100"/>
      <c r="Q6475" s="15" t="s">
        <v>45</v>
      </c>
    </row>
    <row r="6476" customFormat="false" ht="28.35" hidden="false" customHeight="false" outlineLevel="0" collapsed="false">
      <c r="A6476" s="429" t="s">
        <v>1814</v>
      </c>
      <c r="B6476" s="91" t="n">
        <v>15.3</v>
      </c>
      <c r="C6476" s="91" t="s">
        <v>19803</v>
      </c>
      <c r="D6476" s="91" t="s">
        <v>476</v>
      </c>
      <c r="E6476" s="91" t="s">
        <v>19804</v>
      </c>
      <c r="F6476" s="91" t="s">
        <v>19805</v>
      </c>
      <c r="G6476" s="91" t="n">
        <v>5000</v>
      </c>
      <c r="H6476" s="91"/>
      <c r="I6476" s="91"/>
      <c r="J6476" s="91"/>
      <c r="K6476" s="91"/>
      <c r="L6476" s="91"/>
      <c r="M6476" s="19" t="s">
        <v>19806</v>
      </c>
      <c r="N6476" s="91"/>
      <c r="O6476" s="228" t="s">
        <v>1187</v>
      </c>
      <c r="P6476" s="100"/>
      <c r="Q6476" s="15" t="s">
        <v>45</v>
      </c>
    </row>
    <row r="6477" customFormat="false" ht="79.85" hidden="false" customHeight="false" outlineLevel="0" collapsed="false">
      <c r="A6477" s="3" t="s">
        <v>17111</v>
      </c>
      <c r="B6477" s="103" t="s">
        <v>17112</v>
      </c>
      <c r="C6477" s="3" t="s">
        <v>17113</v>
      </c>
      <c r="D6477" s="103" t="s">
        <v>17114</v>
      </c>
      <c r="E6477" s="103" t="s">
        <v>17115</v>
      </c>
      <c r="F6477" s="102" t="s">
        <v>10096</v>
      </c>
      <c r="G6477" s="103" t="s">
        <v>38</v>
      </c>
      <c r="H6477" s="103" t="s">
        <v>17116</v>
      </c>
      <c r="I6477" s="103" t="s">
        <v>40</v>
      </c>
      <c r="J6477" s="103" t="s">
        <v>19144</v>
      </c>
      <c r="K6477" s="103" t="s">
        <v>17648</v>
      </c>
      <c r="L6477" s="103" t="s">
        <v>19807</v>
      </c>
      <c r="M6477" s="103" t="s">
        <v>41</v>
      </c>
      <c r="N6477" s="103" t="s">
        <v>42</v>
      </c>
      <c r="O6477" s="103" t="s">
        <v>17117</v>
      </c>
      <c r="P6477" s="100"/>
      <c r="Q6477" s="15" t="s">
        <v>45</v>
      </c>
    </row>
    <row r="6478" customFormat="false" ht="15" hidden="false" customHeight="false" outlineLevel="0" collapsed="false">
      <c r="A6478" s="105" t="n">
        <v>43542</v>
      </c>
      <c r="B6478" s="465" t="s">
        <v>422</v>
      </c>
      <c r="C6478" s="9"/>
      <c r="D6478" s="9"/>
      <c r="E6478" s="10"/>
      <c r="F6478" s="821" t="n">
        <f aca="false">G6478+H6478+I6478+J6478+K6478</f>
        <v>47608.67</v>
      </c>
      <c r="G6478" s="1006" t="n">
        <f aca="false">SUM(G6479:G6508)</f>
        <v>10750</v>
      </c>
      <c r="H6478" s="989" t="n">
        <f aca="false">SUM(H6479:H6508)</f>
        <v>31258.67</v>
      </c>
      <c r="I6478" s="1007" t="n">
        <f aca="false">SUM(I6479:I6508)</f>
        <v>5600</v>
      </c>
      <c r="J6478" s="1008" t="n">
        <f aca="false">SUM(J6479:J6508)</f>
        <v>0</v>
      </c>
      <c r="K6478" s="1009" t="n">
        <f aca="false">SUM(K6479:K6508)</f>
        <v>0</v>
      </c>
      <c r="L6478" s="1029" t="n">
        <f aca="false">SUM(L6479:L6508)</f>
        <v>0</v>
      </c>
      <c r="M6478" s="466"/>
      <c r="N6478" s="466"/>
      <c r="O6478" s="18"/>
      <c r="P6478" s="100"/>
      <c r="Q6478" s="15" t="s">
        <v>45</v>
      </c>
    </row>
    <row r="6479" customFormat="false" ht="17.9" hidden="false" customHeight="false" outlineLevel="0" collapsed="false">
      <c r="A6479" s="262" t="s">
        <v>14290</v>
      </c>
      <c r="B6479" s="91" t="n">
        <v>9.03</v>
      </c>
      <c r="C6479" s="91" t="s">
        <v>19808</v>
      </c>
      <c r="D6479" s="91" t="s">
        <v>19809</v>
      </c>
      <c r="E6479" s="91" t="s">
        <v>19810</v>
      </c>
      <c r="F6479" s="91" t="s">
        <v>19811</v>
      </c>
      <c r="G6479" s="91"/>
      <c r="H6479" s="91"/>
      <c r="I6479" s="91" t="n">
        <v>3500</v>
      </c>
      <c r="J6479" s="91"/>
      <c r="K6479" s="91"/>
      <c r="L6479" s="91"/>
      <c r="M6479" s="19" t="s">
        <v>19812</v>
      </c>
      <c r="N6479" s="91"/>
      <c r="O6479" s="228" t="s">
        <v>1187</v>
      </c>
      <c r="P6479" s="100"/>
      <c r="Q6479" s="15" t="s">
        <v>45</v>
      </c>
    </row>
    <row r="6480" customFormat="false" ht="34.3" hidden="false" customHeight="false" outlineLevel="0" collapsed="false">
      <c r="A6480" s="429" t="s">
        <v>1814</v>
      </c>
      <c r="B6480" s="91" t="s">
        <v>3448</v>
      </c>
      <c r="C6480" s="91" t="s">
        <v>19813</v>
      </c>
      <c r="D6480" s="91" t="s">
        <v>18557</v>
      </c>
      <c r="E6480" s="91" t="s">
        <v>19814</v>
      </c>
      <c r="F6480" s="91"/>
      <c r="G6480" s="91"/>
      <c r="H6480" s="91"/>
      <c r="I6480" s="91"/>
      <c r="J6480" s="91"/>
      <c r="K6480" s="91"/>
      <c r="L6480" s="91"/>
      <c r="M6480" s="91"/>
      <c r="N6480" s="91"/>
      <c r="O6480" s="708" t="s">
        <v>19815</v>
      </c>
      <c r="P6480" s="100"/>
      <c r="Q6480" s="15" t="s">
        <v>45</v>
      </c>
    </row>
    <row r="6481" customFormat="false" ht="41.75" hidden="false" customHeight="false" outlineLevel="0" collapsed="false">
      <c r="A6481" s="282" t="s">
        <v>19816</v>
      </c>
      <c r="B6481" s="282" t="s">
        <v>19816</v>
      </c>
      <c r="C6481" s="282" t="s">
        <v>19816</v>
      </c>
      <c r="D6481" s="282"/>
      <c r="E6481" s="282" t="s">
        <v>19816</v>
      </c>
      <c r="F6481" s="282" t="s">
        <v>19817</v>
      </c>
      <c r="G6481" s="91" t="n">
        <v>2650</v>
      </c>
      <c r="I6481" s="91"/>
      <c r="J6481" s="91"/>
      <c r="K6481" s="91"/>
      <c r="L6481" s="91"/>
      <c r="M6481" s="91"/>
      <c r="N6481" s="99" t="n">
        <v>43543</v>
      </c>
      <c r="O6481" s="282" t="s">
        <v>19816</v>
      </c>
      <c r="P6481" s="100"/>
      <c r="Q6481" s="15" t="s">
        <v>45</v>
      </c>
    </row>
    <row r="6482" customFormat="false" ht="17.9" hidden="false" customHeight="false" outlineLevel="0" collapsed="false">
      <c r="A6482" s="91" t="s">
        <v>18959</v>
      </c>
      <c r="B6482" s="91" t="s">
        <v>51</v>
      </c>
      <c r="C6482" s="1030" t="s">
        <v>19818</v>
      </c>
      <c r="D6482" s="91" t="s">
        <v>110</v>
      </c>
      <c r="E6482" s="91" t="s">
        <v>129</v>
      </c>
      <c r="F6482" s="91" t="s">
        <v>19819</v>
      </c>
      <c r="G6482" s="91" t="n">
        <v>1800</v>
      </c>
      <c r="H6482" s="91"/>
      <c r="I6482" s="91"/>
      <c r="J6482" s="91"/>
      <c r="K6482" s="91"/>
      <c r="L6482" s="100"/>
      <c r="M6482" s="24" t="s">
        <v>19820</v>
      </c>
      <c r="N6482" s="99" t="n">
        <v>43542</v>
      </c>
      <c r="O6482" s="228" t="s">
        <v>1187</v>
      </c>
      <c r="P6482" s="100"/>
      <c r="Q6482" s="15" t="s">
        <v>45</v>
      </c>
    </row>
    <row r="6483" customFormat="false" ht="66.4" hidden="false" customHeight="false" outlineLevel="0" collapsed="false">
      <c r="A6483" s="429" t="s">
        <v>1819</v>
      </c>
      <c r="B6483" s="91" t="s">
        <v>541</v>
      </c>
      <c r="C6483" s="91" t="s">
        <v>19821</v>
      </c>
      <c r="D6483" s="91" t="s">
        <v>18557</v>
      </c>
      <c r="E6483" s="91" t="s">
        <v>19822</v>
      </c>
      <c r="F6483" s="91" t="s">
        <v>4415</v>
      </c>
      <c r="G6483" s="91"/>
      <c r="H6483" s="91"/>
      <c r="I6483" s="91"/>
      <c r="J6483" s="91"/>
      <c r="K6483" s="91"/>
      <c r="L6483" s="91"/>
      <c r="M6483" s="91"/>
      <c r="N6483" s="91"/>
      <c r="O6483" s="771" t="s">
        <v>19823</v>
      </c>
      <c r="P6483" s="100"/>
      <c r="Q6483" s="15" t="s">
        <v>45</v>
      </c>
    </row>
    <row r="6484" customFormat="false" ht="50.7" hidden="false" customHeight="false" outlineLevel="0" collapsed="false">
      <c r="A6484" s="429" t="s">
        <v>1673</v>
      </c>
      <c r="B6484" s="91" t="s">
        <v>930</v>
      </c>
      <c r="C6484" s="91" t="s">
        <v>19824</v>
      </c>
      <c r="D6484" s="91" t="s">
        <v>19825</v>
      </c>
      <c r="E6484" s="91" t="s">
        <v>19826</v>
      </c>
      <c r="F6484" s="91" t="s">
        <v>19827</v>
      </c>
      <c r="G6484" s="91" t="s">
        <v>8180</v>
      </c>
      <c r="H6484" s="91"/>
      <c r="I6484" s="91"/>
      <c r="J6484" s="91"/>
      <c r="K6484" s="91"/>
      <c r="L6484" s="91"/>
      <c r="M6484" s="91"/>
      <c r="N6484" s="91"/>
      <c r="O6484" s="423" t="s">
        <v>19828</v>
      </c>
      <c r="P6484" s="100"/>
      <c r="Q6484" s="15" t="s">
        <v>45</v>
      </c>
    </row>
    <row r="6485" customFormat="false" ht="28.35" hidden="false" customHeight="false" outlineLevel="0" collapsed="false">
      <c r="A6485" s="429" t="s">
        <v>1678</v>
      </c>
      <c r="B6485" s="91" t="s">
        <v>14610</v>
      </c>
      <c r="C6485" s="451" t="s">
        <v>19829</v>
      </c>
      <c r="D6485" s="91" t="s">
        <v>53</v>
      </c>
      <c r="E6485" s="91" t="s">
        <v>600</v>
      </c>
      <c r="F6485" s="91" t="s">
        <v>600</v>
      </c>
      <c r="G6485" s="91"/>
      <c r="H6485" s="91"/>
      <c r="I6485" s="91"/>
      <c r="J6485" s="91"/>
      <c r="K6485" s="91"/>
      <c r="L6485" s="91"/>
      <c r="M6485" s="91"/>
      <c r="N6485" s="91"/>
      <c r="O6485" s="708" t="s">
        <v>600</v>
      </c>
      <c r="P6485" s="100"/>
      <c r="Q6485" s="15" t="s">
        <v>45</v>
      </c>
    </row>
    <row r="6486" customFormat="false" ht="122.35" hidden="false" customHeight="false" outlineLevel="0" collapsed="false">
      <c r="A6486" s="429" t="s">
        <v>1732</v>
      </c>
      <c r="B6486" s="91" t="s">
        <v>359</v>
      </c>
      <c r="C6486" s="451" t="s">
        <v>19830</v>
      </c>
      <c r="D6486" s="91" t="s">
        <v>19831</v>
      </c>
      <c r="E6486" s="91" t="s">
        <v>19832</v>
      </c>
      <c r="F6486" s="91" t="s">
        <v>15845</v>
      </c>
      <c r="G6486" s="91"/>
      <c r="H6486" s="91"/>
      <c r="I6486" s="91"/>
      <c r="J6486" s="91"/>
      <c r="K6486" s="91"/>
      <c r="L6486" s="91"/>
      <c r="M6486" s="91"/>
      <c r="N6486" s="91"/>
      <c r="O6486" s="452" t="s">
        <v>19833</v>
      </c>
      <c r="P6486" s="100"/>
      <c r="Q6486" s="15" t="s">
        <v>45</v>
      </c>
    </row>
    <row r="6487" customFormat="false" ht="28.35" hidden="false" customHeight="false" outlineLevel="0" collapsed="false">
      <c r="A6487" s="133" t="s">
        <v>19834</v>
      </c>
      <c r="B6487" s="242" t="n">
        <v>43750</v>
      </c>
      <c r="C6487" s="91" t="s">
        <v>19835</v>
      </c>
      <c r="D6487" s="91" t="s">
        <v>476</v>
      </c>
      <c r="E6487" s="95" t="s">
        <v>19836</v>
      </c>
      <c r="F6487" s="91"/>
      <c r="G6487" s="91"/>
      <c r="H6487" s="91"/>
      <c r="I6487" s="91"/>
      <c r="J6487" s="91"/>
      <c r="K6487" s="91"/>
      <c r="L6487" s="91"/>
      <c r="M6487" s="91"/>
      <c r="N6487" s="91"/>
      <c r="O6487" s="95" t="s">
        <v>12412</v>
      </c>
      <c r="P6487" s="100"/>
      <c r="Q6487" s="15" t="s">
        <v>45</v>
      </c>
    </row>
    <row r="6488" customFormat="false" ht="176.1" hidden="false" customHeight="false" outlineLevel="0" collapsed="false">
      <c r="A6488" s="429" t="s">
        <v>1839</v>
      </c>
      <c r="B6488" s="91" t="s">
        <v>122</v>
      </c>
      <c r="C6488" s="91" t="s">
        <v>19837</v>
      </c>
      <c r="D6488" s="91" t="s">
        <v>53</v>
      </c>
      <c r="E6488" s="91" t="s">
        <v>19838</v>
      </c>
      <c r="F6488" s="91" t="s">
        <v>3584</v>
      </c>
      <c r="G6488" s="91" t="n">
        <v>6300</v>
      </c>
      <c r="H6488" s="91"/>
      <c r="I6488" s="91"/>
      <c r="J6488" s="91"/>
      <c r="K6488" s="91"/>
      <c r="L6488" s="91"/>
      <c r="M6488" s="91" t="s">
        <v>19839</v>
      </c>
      <c r="N6488" s="99" t="n">
        <v>43543</v>
      </c>
      <c r="O6488" s="228" t="s">
        <v>1187</v>
      </c>
      <c r="P6488" s="100"/>
      <c r="Q6488" s="15" t="s">
        <v>45</v>
      </c>
    </row>
    <row r="6489" customFormat="false" ht="95.5" hidden="false" customHeight="false" outlineLevel="0" collapsed="false">
      <c r="A6489" s="262" t="s">
        <v>2654</v>
      </c>
      <c r="B6489" s="91" t="s">
        <v>227</v>
      </c>
      <c r="C6489" s="91" t="s">
        <v>19840</v>
      </c>
      <c r="D6489" s="91" t="s">
        <v>53</v>
      </c>
      <c r="E6489" s="91" t="s">
        <v>19841</v>
      </c>
      <c r="F6489" s="91" t="s">
        <v>19842</v>
      </c>
      <c r="G6489" s="91"/>
      <c r="H6489" s="91"/>
      <c r="I6489" s="91" t="n">
        <f aca="false">3100-1000</f>
        <v>2100</v>
      </c>
      <c r="J6489" s="91"/>
      <c r="K6489" s="91"/>
      <c r="L6489" s="91"/>
      <c r="M6489" s="91" t="s">
        <v>19843</v>
      </c>
      <c r="N6489" s="99" t="n">
        <v>43542</v>
      </c>
      <c r="O6489" s="228" t="s">
        <v>19844</v>
      </c>
      <c r="P6489" s="100"/>
      <c r="Q6489" s="15" t="s">
        <v>45</v>
      </c>
    </row>
    <row r="6490" customFormat="false" ht="41.75" hidden="false" customHeight="false" outlineLevel="0" collapsed="false">
      <c r="A6490" s="262" t="s">
        <v>1509</v>
      </c>
      <c r="B6490" s="91"/>
      <c r="C6490" s="451" t="s">
        <v>19845</v>
      </c>
      <c r="D6490" s="91" t="s">
        <v>476</v>
      </c>
      <c r="E6490" s="95" t="s">
        <v>600</v>
      </c>
      <c r="F6490" s="91"/>
      <c r="G6490" s="91"/>
      <c r="H6490" s="91"/>
      <c r="I6490" s="91"/>
      <c r="J6490" s="91"/>
      <c r="K6490" s="91"/>
      <c r="L6490" s="91"/>
      <c r="M6490" s="91"/>
      <c r="N6490" s="91"/>
      <c r="O6490" s="95" t="s">
        <v>600</v>
      </c>
      <c r="P6490" s="100"/>
      <c r="Q6490" s="15" t="s">
        <v>45</v>
      </c>
    </row>
    <row r="6491" customFormat="false" ht="44.75" hidden="false" customHeight="false" outlineLevel="0" collapsed="false">
      <c r="A6491" s="429" t="s">
        <v>19846</v>
      </c>
      <c r="B6491" s="91" t="s">
        <v>12262</v>
      </c>
      <c r="C6491" s="91" t="s">
        <v>19847</v>
      </c>
      <c r="D6491" s="91" t="s">
        <v>476</v>
      </c>
      <c r="E6491" s="91" t="s">
        <v>19848</v>
      </c>
      <c r="F6491" s="91" t="s">
        <v>19849</v>
      </c>
      <c r="G6491" s="91" t="s">
        <v>4061</v>
      </c>
      <c r="H6491" s="91"/>
      <c r="I6491" s="91"/>
      <c r="J6491" s="91"/>
      <c r="K6491" s="91"/>
      <c r="L6491" s="91"/>
      <c r="M6491" s="91"/>
      <c r="N6491" s="91"/>
      <c r="O6491" s="771" t="s">
        <v>19850</v>
      </c>
      <c r="P6491" s="100"/>
      <c r="Q6491" s="15" t="s">
        <v>45</v>
      </c>
    </row>
    <row r="6492" customFormat="false" ht="50.7" hidden="false" customHeight="false" outlineLevel="0" collapsed="false">
      <c r="A6492" s="262" t="s">
        <v>1518</v>
      </c>
      <c r="B6492" s="91" t="s">
        <v>4565</v>
      </c>
      <c r="C6492" s="451" t="s">
        <v>19851</v>
      </c>
      <c r="D6492" s="91" t="s">
        <v>53</v>
      </c>
      <c r="E6492" s="91" t="s">
        <v>19852</v>
      </c>
      <c r="F6492" s="91" t="s">
        <v>5574</v>
      </c>
      <c r="G6492" s="91"/>
      <c r="H6492" s="91"/>
      <c r="I6492" s="91"/>
      <c r="J6492" s="91"/>
      <c r="K6492" s="91"/>
      <c r="L6492" s="91"/>
      <c r="M6492" s="91"/>
      <c r="N6492" s="91"/>
      <c r="O6492" s="299" t="s">
        <v>19853</v>
      </c>
      <c r="P6492" s="100"/>
      <c r="Q6492" s="15" t="s">
        <v>45</v>
      </c>
    </row>
    <row r="6493" customFormat="false" ht="14.9" hidden="false" customHeight="false" outlineLevel="0" collapsed="false">
      <c r="A6493" s="429" t="s">
        <v>1765</v>
      </c>
      <c r="B6493" s="99" t="n">
        <v>43600</v>
      </c>
      <c r="C6493" s="91" t="s">
        <v>19854</v>
      </c>
      <c r="D6493" s="91" t="s">
        <v>476</v>
      </c>
      <c r="E6493" s="91" t="s">
        <v>19855</v>
      </c>
      <c r="F6493" s="91" t="s">
        <v>19856</v>
      </c>
      <c r="G6493" s="91" t="s">
        <v>1011</v>
      </c>
      <c r="H6493" s="91"/>
      <c r="I6493" s="91"/>
      <c r="J6493" s="91"/>
      <c r="K6493" s="91"/>
      <c r="L6493" s="91"/>
      <c r="M6493" s="91"/>
      <c r="N6493" s="91"/>
      <c r="O6493" s="451" t="s">
        <v>19857</v>
      </c>
      <c r="P6493" s="100"/>
      <c r="Q6493" s="15" t="s">
        <v>45</v>
      </c>
    </row>
    <row r="6494" customFormat="false" ht="44.75" hidden="false" customHeight="false" outlineLevel="0" collapsed="false">
      <c r="A6494" s="262" t="s">
        <v>19858</v>
      </c>
      <c r="B6494" s="137" t="s">
        <v>3135</v>
      </c>
      <c r="C6494" s="137" t="s">
        <v>19859</v>
      </c>
      <c r="D6494" s="137" t="s">
        <v>476</v>
      </c>
      <c r="E6494" s="352" t="s">
        <v>19860</v>
      </c>
      <c r="F6494" s="137" t="s">
        <v>19861</v>
      </c>
      <c r="G6494" s="91" t="s">
        <v>8180</v>
      </c>
      <c r="H6494" s="91"/>
      <c r="I6494" s="91"/>
      <c r="J6494" s="91"/>
      <c r="K6494" s="91"/>
      <c r="L6494" s="91"/>
      <c r="M6494" s="91"/>
      <c r="N6494" s="91"/>
      <c r="O6494" s="771" t="s">
        <v>19850</v>
      </c>
      <c r="P6494" s="100"/>
      <c r="Q6494" s="15" t="s">
        <v>45</v>
      </c>
    </row>
    <row r="6495" customFormat="false" ht="122.35" hidden="false" customHeight="false" outlineLevel="0" collapsed="false">
      <c r="A6495" s="429" t="s">
        <v>4304</v>
      </c>
      <c r="B6495" s="91" t="s">
        <v>73</v>
      </c>
      <c r="C6495" s="451" t="s">
        <v>19862</v>
      </c>
      <c r="D6495" s="91" t="s">
        <v>68</v>
      </c>
      <c r="E6495" s="91" t="s">
        <v>19863</v>
      </c>
      <c r="F6495" s="91" t="s">
        <v>19863</v>
      </c>
      <c r="G6495" s="91"/>
      <c r="H6495" s="91"/>
      <c r="I6495" s="91"/>
      <c r="J6495" s="91"/>
      <c r="K6495" s="91"/>
      <c r="L6495" s="91"/>
      <c r="M6495" s="91"/>
      <c r="N6495" s="91"/>
      <c r="O6495" s="771" t="s">
        <v>19864</v>
      </c>
      <c r="P6495" s="100"/>
      <c r="Q6495" s="15" t="s">
        <v>45</v>
      </c>
    </row>
    <row r="6496" customFormat="false" ht="14.9" hidden="false" customHeight="false" outlineLevel="0" collapsed="false">
      <c r="A6496" s="429" t="s">
        <v>4309</v>
      </c>
      <c r="B6496" s="91" t="s">
        <v>12539</v>
      </c>
      <c r="C6496" s="91" t="s">
        <v>19865</v>
      </c>
      <c r="D6496" s="91" t="s">
        <v>476</v>
      </c>
      <c r="E6496" s="91" t="s">
        <v>19866</v>
      </c>
      <c r="F6496" s="91"/>
      <c r="G6496" s="91"/>
      <c r="H6496" s="91"/>
      <c r="I6496" s="91"/>
      <c r="J6496" s="91"/>
      <c r="K6496" s="91"/>
      <c r="L6496" s="91"/>
      <c r="M6496" s="91"/>
      <c r="N6496" s="91"/>
      <c r="O6496" s="451" t="s">
        <v>6742</v>
      </c>
      <c r="P6496" s="100"/>
      <c r="Q6496" s="15" t="s">
        <v>45</v>
      </c>
    </row>
    <row r="6497" customFormat="false" ht="67.15" hidden="false" customHeight="false" outlineLevel="0" collapsed="false">
      <c r="A6497" s="429" t="s">
        <v>1781</v>
      </c>
      <c r="B6497" s="91" t="s">
        <v>523</v>
      </c>
      <c r="C6497" s="91" t="s">
        <v>19867</v>
      </c>
      <c r="D6497" s="91" t="s">
        <v>476</v>
      </c>
      <c r="E6497" s="91" t="s">
        <v>19868</v>
      </c>
      <c r="F6497" s="91" t="s">
        <v>19869</v>
      </c>
      <c r="G6497" s="91" t="s">
        <v>1464</v>
      </c>
      <c r="H6497" s="91"/>
      <c r="I6497" s="91"/>
      <c r="J6497" s="91"/>
      <c r="K6497" s="91"/>
      <c r="L6497" s="91"/>
      <c r="M6497" s="91"/>
      <c r="N6497" s="91"/>
      <c r="O6497" s="426" t="s">
        <v>19870</v>
      </c>
      <c r="P6497" s="100"/>
      <c r="Q6497" s="15" t="s">
        <v>45</v>
      </c>
    </row>
    <row r="6498" customFormat="false" ht="41.75" hidden="false" customHeight="false" outlineLevel="0" collapsed="false">
      <c r="A6498" s="429" t="s">
        <v>1914</v>
      </c>
      <c r="B6498" s="137" t="s">
        <v>78</v>
      </c>
      <c r="C6498" s="137" t="s">
        <v>19859</v>
      </c>
      <c r="D6498" s="137" t="s">
        <v>53</v>
      </c>
      <c r="E6498" s="137" t="s">
        <v>19871</v>
      </c>
      <c r="F6498" s="137" t="s">
        <v>19872</v>
      </c>
      <c r="G6498" s="91" t="s">
        <v>8180</v>
      </c>
      <c r="H6498" s="91"/>
      <c r="I6498" s="91"/>
      <c r="J6498" s="91"/>
      <c r="K6498" s="91"/>
      <c r="L6498" s="91"/>
      <c r="M6498" s="91"/>
      <c r="N6498" s="91"/>
      <c r="O6498" s="422" t="s">
        <v>19873</v>
      </c>
      <c r="P6498" s="100"/>
      <c r="Q6498" s="15" t="s">
        <v>45</v>
      </c>
    </row>
    <row r="6499" customFormat="false" ht="28.35" hidden="false" customHeight="false" outlineLevel="0" collapsed="false">
      <c r="A6499" s="429" t="s">
        <v>1917</v>
      </c>
      <c r="B6499" s="91" t="s">
        <v>78</v>
      </c>
      <c r="C6499" s="91" t="s">
        <v>19874</v>
      </c>
      <c r="D6499" s="91" t="s">
        <v>476</v>
      </c>
      <c r="E6499" s="91" t="s">
        <v>19875</v>
      </c>
      <c r="F6499" s="91" t="s">
        <v>19876</v>
      </c>
      <c r="G6499" s="91" t="s">
        <v>788</v>
      </c>
      <c r="H6499" s="91"/>
      <c r="I6499" s="91"/>
      <c r="J6499" s="91"/>
      <c r="K6499" s="91"/>
      <c r="L6499" s="91"/>
      <c r="M6499" s="91"/>
      <c r="N6499" s="91"/>
      <c r="O6499" s="137" t="s">
        <v>19877</v>
      </c>
      <c r="P6499" s="100"/>
      <c r="Q6499" s="15" t="s">
        <v>45</v>
      </c>
    </row>
    <row r="6500" customFormat="false" ht="83.55" hidden="false" customHeight="false" outlineLevel="0" collapsed="false">
      <c r="A6500" s="429" t="s">
        <v>3008</v>
      </c>
      <c r="B6500" s="242" t="n">
        <v>43815</v>
      </c>
      <c r="C6500" s="91" t="s">
        <v>19878</v>
      </c>
      <c r="D6500" s="91" t="s">
        <v>53</v>
      </c>
      <c r="E6500" s="91" t="s">
        <v>19879</v>
      </c>
      <c r="F6500" s="91" t="s">
        <v>19879</v>
      </c>
      <c r="G6500" s="91"/>
      <c r="H6500" s="91"/>
      <c r="I6500" s="91"/>
      <c r="J6500" s="91"/>
      <c r="K6500" s="91"/>
      <c r="L6500" s="91"/>
      <c r="M6500" s="91"/>
      <c r="N6500" s="91"/>
      <c r="O6500" s="411" t="s">
        <v>19880</v>
      </c>
      <c r="P6500" s="100"/>
      <c r="Q6500" s="15" t="s">
        <v>45</v>
      </c>
    </row>
    <row r="6501" customFormat="false" ht="28.35" hidden="false" customHeight="false" outlineLevel="0" collapsed="false">
      <c r="A6501" s="282" t="s">
        <v>19881</v>
      </c>
      <c r="B6501" s="282" t="s">
        <v>19881</v>
      </c>
      <c r="C6501" s="282" t="s">
        <v>19881</v>
      </c>
      <c r="D6501" s="282" t="s">
        <v>19881</v>
      </c>
      <c r="E6501" s="282" t="s">
        <v>19881</v>
      </c>
      <c r="F6501" s="282" t="s">
        <v>19881</v>
      </c>
      <c r="G6501" s="91"/>
      <c r="H6501" s="91" t="n">
        <v>4500</v>
      </c>
      <c r="I6501" s="91"/>
      <c r="J6501" s="91"/>
      <c r="K6501" s="91"/>
      <c r="L6501" s="91"/>
      <c r="M6501" s="91"/>
      <c r="N6501" s="91"/>
      <c r="O6501" s="282" t="s">
        <v>19881</v>
      </c>
      <c r="P6501" s="100"/>
      <c r="Q6501" s="15" t="s">
        <v>45</v>
      </c>
    </row>
    <row r="6502" customFormat="false" ht="14.9" hidden="false" customHeight="false" outlineLevel="0" collapsed="false">
      <c r="A6502" s="282" t="s">
        <v>19882</v>
      </c>
      <c r="B6502" s="282" t="s">
        <v>19882</v>
      </c>
      <c r="C6502" s="282" t="s">
        <v>19882</v>
      </c>
      <c r="D6502" s="282" t="s">
        <v>19882</v>
      </c>
      <c r="E6502" s="282" t="s">
        <v>19882</v>
      </c>
      <c r="F6502" s="282" t="s">
        <v>19882</v>
      </c>
      <c r="G6502" s="91"/>
      <c r="H6502" s="91" t="n">
        <v>6481.34</v>
      </c>
      <c r="I6502" s="91"/>
      <c r="J6502" s="91"/>
      <c r="K6502" s="91"/>
      <c r="L6502" s="91"/>
      <c r="M6502" s="91"/>
      <c r="N6502" s="91"/>
      <c r="O6502" s="282" t="s">
        <v>19882</v>
      </c>
      <c r="P6502" s="100"/>
      <c r="Q6502" s="15" t="s">
        <v>45</v>
      </c>
    </row>
    <row r="6503" customFormat="false" ht="14.9" hidden="false" customHeight="false" outlineLevel="0" collapsed="false">
      <c r="A6503" s="282" t="s">
        <v>19882</v>
      </c>
      <c r="B6503" s="282" t="s">
        <v>19882</v>
      </c>
      <c r="C6503" s="282" t="s">
        <v>19882</v>
      </c>
      <c r="D6503" s="282" t="s">
        <v>19882</v>
      </c>
      <c r="E6503" s="282" t="s">
        <v>19882</v>
      </c>
      <c r="F6503" s="282" t="s">
        <v>19882</v>
      </c>
      <c r="G6503" s="91"/>
      <c r="H6503" s="91" t="n">
        <v>3277.33</v>
      </c>
      <c r="I6503" s="91"/>
      <c r="J6503" s="91"/>
      <c r="K6503" s="91"/>
      <c r="L6503" s="91"/>
      <c r="M6503" s="91"/>
      <c r="N6503" s="91"/>
      <c r="O6503" s="282" t="s">
        <v>19882</v>
      </c>
      <c r="P6503" s="100"/>
      <c r="Q6503" s="15" t="s">
        <v>45</v>
      </c>
    </row>
    <row r="6504" customFormat="false" ht="28.35" hidden="false" customHeight="false" outlineLevel="0" collapsed="false">
      <c r="A6504" s="282" t="s">
        <v>19883</v>
      </c>
      <c r="B6504" s="282" t="s">
        <v>19883</v>
      </c>
      <c r="C6504" s="282" t="s">
        <v>19883</v>
      </c>
      <c r="D6504" s="282" t="s">
        <v>19883</v>
      </c>
      <c r="E6504" s="282" t="s">
        <v>19883</v>
      </c>
      <c r="F6504" s="282" t="s">
        <v>19883</v>
      </c>
      <c r="G6504" s="91"/>
      <c r="H6504" s="91" t="n">
        <v>8000</v>
      </c>
      <c r="I6504" s="91"/>
      <c r="J6504" s="91"/>
      <c r="K6504" s="91"/>
      <c r="L6504" s="91"/>
      <c r="M6504" s="91"/>
      <c r="N6504" s="91"/>
      <c r="O6504" s="282" t="s">
        <v>19883</v>
      </c>
      <c r="P6504" s="100"/>
      <c r="Q6504" s="15" t="s">
        <v>45</v>
      </c>
    </row>
    <row r="6505" customFormat="false" ht="28.35" hidden="false" customHeight="false" outlineLevel="0" collapsed="false">
      <c r="A6505" s="282" t="s">
        <v>19059</v>
      </c>
      <c r="B6505" s="282" t="s">
        <v>19059</v>
      </c>
      <c r="C6505" s="282" t="s">
        <v>19059</v>
      </c>
      <c r="D6505" s="282" t="s">
        <v>19059</v>
      </c>
      <c r="E6505" s="282" t="s">
        <v>19059</v>
      </c>
      <c r="F6505" s="282" t="s">
        <v>19059</v>
      </c>
      <c r="G6505" s="91"/>
      <c r="H6505" s="91" t="n">
        <v>3500</v>
      </c>
      <c r="I6505" s="91"/>
      <c r="J6505" s="91"/>
      <c r="K6505" s="91"/>
      <c r="L6505" s="91"/>
      <c r="M6505" s="91"/>
      <c r="N6505" s="91"/>
      <c r="O6505" s="282" t="s">
        <v>19059</v>
      </c>
      <c r="P6505" s="100"/>
      <c r="Q6505" s="15" t="s">
        <v>45</v>
      </c>
    </row>
    <row r="6506" customFormat="false" ht="41.75" hidden="false" customHeight="false" outlineLevel="0" collapsed="false">
      <c r="A6506" s="429" t="s">
        <v>3012</v>
      </c>
      <c r="B6506" s="242" t="n">
        <v>43482</v>
      </c>
      <c r="C6506" s="451" t="s">
        <v>19884</v>
      </c>
      <c r="D6506" s="91" t="s">
        <v>476</v>
      </c>
      <c r="E6506" s="91" t="s">
        <v>19885</v>
      </c>
      <c r="F6506" s="91" t="s">
        <v>19886</v>
      </c>
      <c r="H6506" s="91" t="s">
        <v>4245</v>
      </c>
      <c r="I6506" s="91"/>
      <c r="J6506" s="91"/>
      <c r="K6506" s="91"/>
      <c r="L6506" s="91"/>
      <c r="M6506" s="91"/>
      <c r="N6506" s="91"/>
      <c r="O6506" s="451" t="s">
        <v>19887</v>
      </c>
      <c r="P6506" s="100"/>
      <c r="Q6506" s="15" t="s">
        <v>45</v>
      </c>
    </row>
    <row r="6507" customFormat="false" ht="95.5" hidden="false" customHeight="false" outlineLevel="0" collapsed="false">
      <c r="A6507" s="429" t="s">
        <v>1798</v>
      </c>
      <c r="B6507" s="91" t="s">
        <v>386</v>
      </c>
      <c r="C6507" s="451" t="s">
        <v>19888</v>
      </c>
      <c r="D6507" s="91" t="s">
        <v>68</v>
      </c>
      <c r="E6507" s="91" t="s">
        <v>19889</v>
      </c>
      <c r="F6507" s="91" t="s">
        <v>4415</v>
      </c>
      <c r="G6507" s="91"/>
      <c r="H6507" s="91"/>
      <c r="I6507" s="91"/>
      <c r="J6507" s="91"/>
      <c r="K6507" s="91"/>
      <c r="L6507" s="91"/>
      <c r="M6507" s="91"/>
      <c r="N6507" s="91"/>
      <c r="O6507" s="452" t="s">
        <v>19833</v>
      </c>
      <c r="P6507" s="100"/>
      <c r="Q6507" s="15" t="s">
        <v>45</v>
      </c>
    </row>
    <row r="6508" customFormat="false" ht="14.9" hidden="false" customHeight="false" outlineLevel="0" collapsed="false">
      <c r="A6508" s="282" t="s">
        <v>15518</v>
      </c>
      <c r="B6508" s="282" t="s">
        <v>15518</v>
      </c>
      <c r="C6508" s="282" t="s">
        <v>15518</v>
      </c>
      <c r="D6508" s="282" t="s">
        <v>15518</v>
      </c>
      <c r="E6508" s="282" t="s">
        <v>15518</v>
      </c>
      <c r="F6508" s="282" t="s">
        <v>15518</v>
      </c>
      <c r="G6508" s="91"/>
      <c r="H6508" s="91" t="n">
        <v>5500</v>
      </c>
      <c r="I6508" s="91"/>
      <c r="J6508" s="91"/>
      <c r="K6508" s="91"/>
      <c r="L6508" s="91"/>
      <c r="M6508" s="91"/>
      <c r="N6508" s="91"/>
      <c r="O6508" s="282" t="s">
        <v>15518</v>
      </c>
      <c r="P6508" s="100"/>
      <c r="Q6508" s="15" t="s">
        <v>45</v>
      </c>
    </row>
    <row r="6509" customFormat="false" ht="79.85" hidden="false" customHeight="false" outlineLevel="0" collapsed="false">
      <c r="A6509" s="3" t="s">
        <v>17111</v>
      </c>
      <c r="B6509" s="103" t="s">
        <v>17112</v>
      </c>
      <c r="C6509" s="3" t="s">
        <v>17113</v>
      </c>
      <c r="D6509" s="103" t="s">
        <v>17114</v>
      </c>
      <c r="E6509" s="103" t="s">
        <v>17115</v>
      </c>
      <c r="F6509" s="102" t="s">
        <v>10096</v>
      </c>
      <c r="G6509" s="103" t="s">
        <v>38</v>
      </c>
      <c r="H6509" s="103" t="s">
        <v>17116</v>
      </c>
      <c r="I6509" s="103" t="s">
        <v>40</v>
      </c>
      <c r="J6509" s="103" t="s">
        <v>19144</v>
      </c>
      <c r="K6509" s="103" t="s">
        <v>17648</v>
      </c>
      <c r="L6509" s="103" t="s">
        <v>19807</v>
      </c>
      <c r="M6509" s="103" t="s">
        <v>41</v>
      </c>
      <c r="N6509" s="103" t="s">
        <v>42</v>
      </c>
      <c r="O6509" s="103" t="s">
        <v>17117</v>
      </c>
      <c r="P6509" s="100"/>
      <c r="Q6509" s="15" t="s">
        <v>45</v>
      </c>
    </row>
    <row r="6510" customFormat="false" ht="15" hidden="false" customHeight="false" outlineLevel="0" collapsed="false">
      <c r="A6510" s="105" t="n">
        <v>43543</v>
      </c>
      <c r="B6510" s="465" t="s">
        <v>260</v>
      </c>
      <c r="C6510" s="9"/>
      <c r="D6510" s="9"/>
      <c r="E6510" s="10"/>
      <c r="F6510" s="821" t="n">
        <f aca="false">G6510+H6510+I6510+J6510+K6510</f>
        <v>1400</v>
      </c>
      <c r="G6510" s="1006" t="n">
        <f aca="false">SUM(G6511:G6521)</f>
        <v>1400</v>
      </c>
      <c r="H6510" s="989" t="n">
        <f aca="false">SUM(H6511:H6521)</f>
        <v>0</v>
      </c>
      <c r="I6510" s="1007" t="n">
        <f aca="false">SUM(I6511:I6521)</f>
        <v>0</v>
      </c>
      <c r="J6510" s="1008" t="n">
        <f aca="false">SUM(J6511:J6521)</f>
        <v>0</v>
      </c>
      <c r="K6510" s="1009" t="n">
        <f aca="false">SUM(K6511:K6521)</f>
        <v>0</v>
      </c>
      <c r="L6510" s="1029" t="n">
        <f aca="false">SUM(L6511:L6521)</f>
        <v>0</v>
      </c>
      <c r="M6510" s="466"/>
      <c r="N6510" s="466"/>
      <c r="O6510" s="18"/>
      <c r="P6510" s="100"/>
      <c r="Q6510" s="15" t="s">
        <v>45</v>
      </c>
    </row>
    <row r="6511" customFormat="false" ht="44" hidden="false" customHeight="false" outlineLevel="0" collapsed="false">
      <c r="A6511" s="429" t="s">
        <v>1810</v>
      </c>
      <c r="B6511" s="108" t="n">
        <v>0.430555555555556</v>
      </c>
      <c r="C6511" s="91" t="s">
        <v>19890</v>
      </c>
      <c r="D6511" s="91" t="s">
        <v>110</v>
      </c>
      <c r="E6511" s="91" t="s">
        <v>19891</v>
      </c>
      <c r="F6511" s="91" t="s">
        <v>19892</v>
      </c>
      <c r="G6511" s="91"/>
      <c r="H6511" s="91" t="s">
        <v>7612</v>
      </c>
      <c r="I6511" s="91"/>
      <c r="J6511" s="91"/>
      <c r="K6511" s="91"/>
      <c r="L6511" s="91"/>
      <c r="M6511" s="91"/>
      <c r="N6511" s="91"/>
      <c r="O6511" s="144" t="s">
        <v>19893</v>
      </c>
      <c r="P6511" s="100"/>
      <c r="Q6511" s="15" t="s">
        <v>45</v>
      </c>
    </row>
    <row r="6512" customFormat="false" ht="28.35" hidden="false" customHeight="false" outlineLevel="0" collapsed="false">
      <c r="A6512" s="429" t="s">
        <v>1814</v>
      </c>
      <c r="B6512" s="91" t="s">
        <v>1483</v>
      </c>
      <c r="C6512" s="91" t="s">
        <v>19894</v>
      </c>
      <c r="D6512" s="91" t="s">
        <v>53</v>
      </c>
      <c r="E6512" s="91" t="s">
        <v>19895</v>
      </c>
      <c r="F6512" s="91" t="s">
        <v>19896</v>
      </c>
      <c r="G6512" s="91"/>
      <c r="H6512" s="91"/>
      <c r="I6512" s="91"/>
      <c r="J6512" s="91"/>
      <c r="K6512" s="91"/>
      <c r="L6512" s="91"/>
      <c r="M6512" s="91"/>
      <c r="N6512" s="91"/>
      <c r="O6512" s="155" t="s">
        <v>19897</v>
      </c>
      <c r="P6512" s="100"/>
      <c r="Q6512" s="15" t="s">
        <v>45</v>
      </c>
    </row>
    <row r="6513" customFormat="false" ht="68.65" hidden="false" customHeight="false" outlineLevel="0" collapsed="false">
      <c r="A6513" s="429" t="s">
        <v>1819</v>
      </c>
      <c r="B6513" s="99" t="n">
        <v>43627</v>
      </c>
      <c r="C6513" s="451" t="s">
        <v>19898</v>
      </c>
      <c r="D6513" s="91" t="s">
        <v>476</v>
      </c>
      <c r="E6513" s="204" t="s">
        <v>19899</v>
      </c>
      <c r="F6513" s="91" t="s">
        <v>19900</v>
      </c>
      <c r="G6513" s="91" t="n">
        <v>1400</v>
      </c>
      <c r="H6513" s="91"/>
      <c r="I6513" s="91"/>
      <c r="J6513" s="91"/>
      <c r="K6513" s="91"/>
      <c r="L6513" s="91"/>
      <c r="M6513" s="91" t="s">
        <v>19901</v>
      </c>
      <c r="N6513" s="99" t="n">
        <v>43544</v>
      </c>
      <c r="O6513" s="228" t="s">
        <v>1187</v>
      </c>
      <c r="P6513" s="100"/>
      <c r="Q6513" s="15" t="s">
        <v>45</v>
      </c>
    </row>
    <row r="6514" customFormat="false" ht="44" hidden="false" customHeight="false" outlineLevel="0" collapsed="false">
      <c r="A6514" s="429" t="s">
        <v>1673</v>
      </c>
      <c r="B6514" s="91" t="s">
        <v>589</v>
      </c>
      <c r="C6514" s="91" t="s">
        <v>19902</v>
      </c>
      <c r="D6514" s="91" t="s">
        <v>53</v>
      </c>
      <c r="E6514" s="91" t="s">
        <v>19903</v>
      </c>
      <c r="F6514" s="91" t="s">
        <v>102</v>
      </c>
      <c r="G6514" s="91"/>
      <c r="H6514" s="91"/>
      <c r="I6514" s="91"/>
      <c r="J6514" s="91"/>
      <c r="K6514" s="91"/>
      <c r="L6514" s="91"/>
      <c r="M6514" s="91"/>
      <c r="N6514" s="91"/>
      <c r="O6514" s="144" t="s">
        <v>19904</v>
      </c>
      <c r="P6514" s="100"/>
      <c r="Q6514" s="15" t="s">
        <v>45</v>
      </c>
    </row>
    <row r="6515" customFormat="false" ht="55.2" hidden="false" customHeight="false" outlineLevel="0" collapsed="false">
      <c r="A6515" s="429" t="s">
        <v>1678</v>
      </c>
      <c r="B6515" s="108" t="n">
        <v>0.520833333333333</v>
      </c>
      <c r="C6515" s="440" t="s">
        <v>19905</v>
      </c>
      <c r="D6515" s="91" t="s">
        <v>6490</v>
      </c>
      <c r="E6515" s="349" t="s">
        <v>18932</v>
      </c>
      <c r="F6515" s="91" t="s">
        <v>19906</v>
      </c>
      <c r="H6515" s="91" t="s">
        <v>282</v>
      </c>
      <c r="I6515" s="91"/>
      <c r="J6515" s="91"/>
      <c r="K6515" s="91"/>
      <c r="L6515" s="91"/>
      <c r="M6515" s="91"/>
      <c r="N6515" s="91"/>
      <c r="O6515" s="412" t="s">
        <v>19907</v>
      </c>
      <c r="P6515" s="100"/>
      <c r="Q6515" s="15" t="s">
        <v>45</v>
      </c>
    </row>
    <row r="6516" customFormat="false" ht="28.35" hidden="false" customHeight="false" outlineLevel="0" collapsed="false">
      <c r="A6516" s="429" t="s">
        <v>1732</v>
      </c>
      <c r="B6516" s="91" t="s">
        <v>14903</v>
      </c>
      <c r="C6516" s="91" t="s">
        <v>19908</v>
      </c>
      <c r="D6516" s="91" t="s">
        <v>8766</v>
      </c>
      <c r="E6516" s="91" t="s">
        <v>19909</v>
      </c>
      <c r="F6516" s="91"/>
      <c r="G6516" s="91" t="s">
        <v>885</v>
      </c>
      <c r="H6516" s="91"/>
      <c r="I6516" s="91"/>
      <c r="J6516" s="91"/>
      <c r="K6516" s="91"/>
      <c r="L6516" s="91"/>
      <c r="M6516" s="91"/>
      <c r="N6516" s="91"/>
      <c r="O6516" s="122" t="s">
        <v>19910</v>
      </c>
      <c r="P6516" s="100"/>
      <c r="Q6516" s="15" t="s">
        <v>45</v>
      </c>
    </row>
    <row r="6517" customFormat="false" ht="55.2" hidden="false" customHeight="false" outlineLevel="0" collapsed="false">
      <c r="A6517" s="429" t="s">
        <v>1833</v>
      </c>
      <c r="B6517" s="91" t="s">
        <v>4412</v>
      </c>
      <c r="C6517" s="451" t="s">
        <v>19911</v>
      </c>
      <c r="D6517" s="91" t="s">
        <v>53</v>
      </c>
      <c r="E6517" s="91" t="s">
        <v>19912</v>
      </c>
      <c r="F6517" s="91" t="s">
        <v>3434</v>
      </c>
      <c r="G6517" s="91"/>
      <c r="H6517" s="91"/>
      <c r="I6517" s="91"/>
      <c r="J6517" s="91"/>
      <c r="K6517" s="91"/>
      <c r="L6517" s="91"/>
      <c r="M6517" s="91"/>
      <c r="N6517" s="91"/>
      <c r="O6517" s="771" t="s">
        <v>19913</v>
      </c>
      <c r="P6517" s="100"/>
      <c r="Q6517" s="15" t="s">
        <v>45</v>
      </c>
    </row>
    <row r="6518" customFormat="false" ht="17.9" hidden="false" customHeight="false" outlineLevel="0" collapsed="false">
      <c r="A6518" s="429" t="s">
        <v>1839</v>
      </c>
      <c r="B6518" s="108" t="n">
        <v>0.613888888888889</v>
      </c>
      <c r="C6518" s="440" t="s">
        <v>19914</v>
      </c>
      <c r="D6518" s="91" t="s">
        <v>6490</v>
      </c>
      <c r="E6518" s="153" t="s">
        <v>19915</v>
      </c>
      <c r="F6518" s="91" t="s">
        <v>19916</v>
      </c>
      <c r="G6518" s="91"/>
      <c r="H6518" s="91"/>
      <c r="I6518" s="91"/>
      <c r="J6518" s="91"/>
      <c r="K6518" s="91"/>
      <c r="L6518" s="91"/>
      <c r="M6518" s="91"/>
      <c r="N6518" s="91"/>
      <c r="O6518" s="412" t="s">
        <v>19917</v>
      </c>
      <c r="P6518" s="100"/>
      <c r="Q6518" s="15" t="s">
        <v>45</v>
      </c>
    </row>
    <row r="6519" customFormat="false" ht="17.9" hidden="false" customHeight="false" outlineLevel="0" collapsed="false">
      <c r="A6519" s="133" t="s">
        <v>1746</v>
      </c>
      <c r="B6519" s="816" t="n">
        <v>43782</v>
      </c>
      <c r="C6519" s="95" t="s">
        <v>19918</v>
      </c>
      <c r="D6519" s="95" t="s">
        <v>8766</v>
      </c>
      <c r="E6519" s="95" t="s">
        <v>19919</v>
      </c>
      <c r="F6519" s="95" t="s">
        <v>19920</v>
      </c>
      <c r="G6519" s="95" t="s">
        <v>282</v>
      </c>
      <c r="H6519" s="95"/>
      <c r="I6519" s="95"/>
      <c r="J6519" s="95"/>
      <c r="K6519" s="95"/>
      <c r="L6519" s="95"/>
      <c r="M6519" s="141" t="s">
        <v>19921</v>
      </c>
      <c r="N6519" s="841" t="n">
        <v>43544</v>
      </c>
      <c r="O6519" s="271" t="s">
        <v>19922</v>
      </c>
      <c r="P6519" s="100"/>
      <c r="Q6519" s="15" t="s">
        <v>45</v>
      </c>
    </row>
    <row r="6520" customFormat="false" ht="28.35" hidden="false" customHeight="false" outlineLevel="0" collapsed="false">
      <c r="A6520" s="429" t="s">
        <v>1696</v>
      </c>
      <c r="B6520" s="91" t="s">
        <v>1114</v>
      </c>
      <c r="C6520" s="91" t="s">
        <v>19923</v>
      </c>
      <c r="D6520" s="91" t="s">
        <v>476</v>
      </c>
      <c r="E6520" s="91" t="s">
        <v>424</v>
      </c>
      <c r="F6520" s="91" t="s">
        <v>19924</v>
      </c>
      <c r="G6520" s="91" t="s">
        <v>328</v>
      </c>
      <c r="H6520" s="91"/>
      <c r="I6520" s="91"/>
      <c r="J6520" s="91"/>
      <c r="K6520" s="91"/>
      <c r="L6520" s="91"/>
      <c r="M6520" s="91"/>
      <c r="N6520" s="91"/>
      <c r="O6520" s="451" t="s">
        <v>19925</v>
      </c>
      <c r="P6520" s="100"/>
      <c r="Q6520" s="15" t="s">
        <v>45</v>
      </c>
    </row>
    <row r="6521" customFormat="false" ht="14.9" hidden="false" customHeight="false" outlineLevel="0" collapsed="false">
      <c r="A6521" s="429" t="s">
        <v>1758</v>
      </c>
      <c r="B6521" s="91" t="n">
        <v>15.34</v>
      </c>
      <c r="C6521" s="91" t="s">
        <v>19926</v>
      </c>
      <c r="D6521" s="91" t="s">
        <v>476</v>
      </c>
      <c r="E6521" s="95" t="s">
        <v>19927</v>
      </c>
      <c r="F6521" s="91"/>
      <c r="G6521" s="91" t="s">
        <v>788</v>
      </c>
      <c r="H6521" s="91"/>
      <c r="I6521" s="91"/>
      <c r="J6521" s="91"/>
      <c r="K6521" s="91"/>
      <c r="L6521" s="91"/>
      <c r="M6521" s="91"/>
      <c r="N6521" s="91"/>
      <c r="O6521" s="95" t="s">
        <v>19928</v>
      </c>
      <c r="P6521" s="100"/>
      <c r="Q6521" s="15" t="s">
        <v>45</v>
      </c>
    </row>
    <row r="6522" customFormat="false" ht="41.75" hidden="false" customHeight="false" outlineLevel="0" collapsed="false">
      <c r="A6522" s="282" t="s">
        <v>19929</v>
      </c>
      <c r="B6522" s="282" t="s">
        <v>19929</v>
      </c>
      <c r="C6522" s="282" t="s">
        <v>19929</v>
      </c>
      <c r="D6522" s="282" t="s">
        <v>19929</v>
      </c>
      <c r="E6522" s="282" t="s">
        <v>19929</v>
      </c>
      <c r="F6522" s="282" t="s">
        <v>19929</v>
      </c>
      <c r="G6522" s="91"/>
      <c r="H6522" s="282" t="n">
        <v>27382.55</v>
      </c>
      <c r="I6522" s="91"/>
      <c r="J6522" s="91"/>
      <c r="K6522" s="91"/>
      <c r="L6522" s="91"/>
      <c r="M6522" s="91"/>
      <c r="N6522" s="91"/>
      <c r="O6522" s="282" t="s">
        <v>19929</v>
      </c>
      <c r="P6522" s="100"/>
      <c r="Q6522" s="15" t="s">
        <v>45</v>
      </c>
    </row>
    <row r="6523" customFormat="false" ht="79.85" hidden="false" customHeight="false" outlineLevel="0" collapsed="false">
      <c r="A6523" s="3" t="s">
        <v>17111</v>
      </c>
      <c r="B6523" s="103" t="s">
        <v>17112</v>
      </c>
      <c r="C6523" s="3" t="s">
        <v>17113</v>
      </c>
      <c r="D6523" s="103" t="s">
        <v>17114</v>
      </c>
      <c r="E6523" s="103" t="s">
        <v>17115</v>
      </c>
      <c r="F6523" s="102" t="s">
        <v>10096</v>
      </c>
      <c r="G6523" s="103" t="s">
        <v>38</v>
      </c>
      <c r="H6523" s="103" t="s">
        <v>17116</v>
      </c>
      <c r="I6523" s="103" t="s">
        <v>40</v>
      </c>
      <c r="J6523" s="103" t="s">
        <v>19144</v>
      </c>
      <c r="K6523" s="103" t="s">
        <v>17648</v>
      </c>
      <c r="L6523" s="103" t="s">
        <v>19807</v>
      </c>
      <c r="M6523" s="103" t="s">
        <v>41</v>
      </c>
      <c r="N6523" s="103" t="s">
        <v>42</v>
      </c>
      <c r="O6523" s="103" t="s">
        <v>17117</v>
      </c>
      <c r="P6523" s="100"/>
      <c r="Q6523" s="15" t="s">
        <v>45</v>
      </c>
    </row>
    <row r="6524" customFormat="false" ht="15" hidden="false" customHeight="false" outlineLevel="0" collapsed="false">
      <c r="A6524" s="105" t="n">
        <v>43544</v>
      </c>
      <c r="B6524" s="465" t="s">
        <v>311</v>
      </c>
      <c r="C6524" s="9"/>
      <c r="D6524" s="9"/>
      <c r="E6524" s="10"/>
      <c r="F6524" s="821" t="n">
        <f aca="false">G6524+H6524+I6524+J6524+K6524</f>
        <v>52452</v>
      </c>
      <c r="G6524" s="1006" t="n">
        <f aca="false">SUM(G6525:G6541)</f>
        <v>32452</v>
      </c>
      <c r="H6524" s="989" t="n">
        <f aca="false">SUM(H6525:H6541)</f>
        <v>20000</v>
      </c>
      <c r="I6524" s="1007" t="n">
        <f aca="false">SUM(I6525:I6541)</f>
        <v>0</v>
      </c>
      <c r="J6524" s="1008" t="n">
        <f aca="false">SUM(J6525:J6541)</f>
        <v>0</v>
      </c>
      <c r="K6524" s="1009" t="n">
        <f aca="false">SUM(K6525:K6541)</f>
        <v>0</v>
      </c>
      <c r="L6524" s="1029" t="n">
        <f aca="false">SUM(L6525:L6541)</f>
        <v>0</v>
      </c>
      <c r="M6524" s="466"/>
      <c r="N6524" s="466"/>
      <c r="O6524" s="18"/>
      <c r="P6524" s="100"/>
      <c r="Q6524" s="15" t="s">
        <v>45</v>
      </c>
    </row>
    <row r="6525" customFormat="false" ht="17.9" hidden="false" customHeight="false" outlineLevel="0" collapsed="false">
      <c r="A6525" s="429" t="s">
        <v>1810</v>
      </c>
      <c r="B6525" s="91" t="s">
        <v>19930</v>
      </c>
      <c r="C6525" s="451" t="s">
        <v>19931</v>
      </c>
      <c r="D6525" s="91" t="s">
        <v>476</v>
      </c>
      <c r="E6525" s="91" t="s">
        <v>19932</v>
      </c>
      <c r="G6525" s="91" t="n">
        <v>4000</v>
      </c>
      <c r="H6525" s="91"/>
      <c r="I6525" s="91"/>
      <c r="J6525" s="91"/>
      <c r="K6525" s="91"/>
      <c r="L6525" s="91"/>
      <c r="M6525" s="19" t="s">
        <v>19933</v>
      </c>
      <c r="N6525" s="99" t="n">
        <v>43552</v>
      </c>
      <c r="O6525" s="228" t="s">
        <v>1187</v>
      </c>
      <c r="P6525" s="100"/>
      <c r="Q6525" s="15" t="s">
        <v>45</v>
      </c>
    </row>
    <row r="6526" customFormat="false" ht="26.85" hidden="false" customHeight="false" outlineLevel="0" collapsed="false">
      <c r="A6526" s="429" t="s">
        <v>1814</v>
      </c>
      <c r="B6526" s="108" t="n">
        <v>0.395138888888889</v>
      </c>
      <c r="C6526" s="553" t="s">
        <v>19934</v>
      </c>
      <c r="D6526" s="91" t="s">
        <v>8766</v>
      </c>
      <c r="E6526" s="91"/>
      <c r="F6526" s="91"/>
      <c r="G6526" s="91"/>
      <c r="H6526" s="91"/>
      <c r="I6526" s="91"/>
      <c r="J6526" s="91"/>
      <c r="K6526" s="91"/>
      <c r="L6526" s="91"/>
      <c r="M6526" s="91"/>
      <c r="N6526" s="91"/>
      <c r="O6526" s="95" t="s">
        <v>600</v>
      </c>
      <c r="P6526" s="100"/>
      <c r="Q6526" s="15" t="s">
        <v>45</v>
      </c>
    </row>
    <row r="6527" customFormat="false" ht="14.9" hidden="false" customHeight="false" outlineLevel="0" collapsed="false">
      <c r="A6527" s="282" t="s">
        <v>19935</v>
      </c>
      <c r="B6527" s="282" t="s">
        <v>19935</v>
      </c>
      <c r="C6527" s="282" t="s">
        <v>19935</v>
      </c>
      <c r="D6527" s="282" t="s">
        <v>19935</v>
      </c>
      <c r="E6527" s="282" t="s">
        <v>19935</v>
      </c>
      <c r="F6527" s="282" t="s">
        <v>19935</v>
      </c>
      <c r="G6527" s="91" t="n">
        <v>10800</v>
      </c>
      <c r="H6527" s="91"/>
      <c r="I6527" s="91"/>
      <c r="J6527" s="91"/>
      <c r="K6527" s="91"/>
      <c r="L6527" s="91"/>
      <c r="M6527" s="91"/>
      <c r="N6527" s="91"/>
      <c r="O6527" s="282" t="s">
        <v>19935</v>
      </c>
      <c r="P6527" s="100"/>
      <c r="Q6527" s="15" t="s">
        <v>45</v>
      </c>
    </row>
    <row r="6528" customFormat="false" ht="28.35" hidden="false" customHeight="false" outlineLevel="0" collapsed="false">
      <c r="A6528" s="429" t="s">
        <v>1819</v>
      </c>
      <c r="B6528" s="99" t="n">
        <v>43687</v>
      </c>
      <c r="C6528" s="91" t="n">
        <v>84952427715</v>
      </c>
      <c r="D6528" s="91" t="s">
        <v>8766</v>
      </c>
      <c r="E6528" s="91" t="s">
        <v>19936</v>
      </c>
      <c r="F6528" s="91" t="s">
        <v>12344</v>
      </c>
      <c r="G6528" s="91"/>
      <c r="H6528" s="91"/>
      <c r="I6528" s="91"/>
      <c r="J6528" s="91"/>
      <c r="K6528" s="91"/>
      <c r="L6528" s="91"/>
      <c r="M6528" s="91"/>
      <c r="N6528" s="91"/>
      <c r="O6528" s="451" t="s">
        <v>19937</v>
      </c>
      <c r="P6528" s="100"/>
      <c r="Q6528" s="15" t="s">
        <v>45</v>
      </c>
    </row>
    <row r="6529" customFormat="false" ht="28.35" hidden="false" customHeight="false" outlineLevel="0" collapsed="false">
      <c r="A6529" s="429" t="s">
        <v>1673</v>
      </c>
      <c r="B6529" s="91" t="s">
        <v>13642</v>
      </c>
      <c r="C6529" s="91" t="s">
        <v>19938</v>
      </c>
      <c r="D6529" s="91" t="s">
        <v>8766</v>
      </c>
      <c r="E6529" s="91" t="s">
        <v>19939</v>
      </c>
      <c r="F6529" s="91" t="s">
        <v>19940</v>
      </c>
      <c r="G6529" s="91" t="n">
        <v>3600</v>
      </c>
      <c r="H6529" s="91"/>
      <c r="I6529" s="91"/>
      <c r="J6529" s="91"/>
      <c r="K6529" s="91"/>
      <c r="L6529" s="91"/>
      <c r="M6529" s="19" t="s">
        <v>19941</v>
      </c>
      <c r="N6529" s="99" t="n">
        <v>43544</v>
      </c>
      <c r="O6529" s="228" t="s">
        <v>1187</v>
      </c>
      <c r="P6529" s="100"/>
      <c r="Q6529" s="15" t="s">
        <v>45</v>
      </c>
    </row>
    <row r="6530" customFormat="false" ht="28.35" hidden="false" customHeight="false" outlineLevel="0" collapsed="false">
      <c r="A6530" s="91" t="s">
        <v>3905</v>
      </c>
      <c r="B6530" s="108" t="n">
        <v>0.4375</v>
      </c>
      <c r="C6530" s="91" t="s">
        <v>19942</v>
      </c>
      <c r="D6530" s="91" t="s">
        <v>110</v>
      </c>
      <c r="E6530" s="91" t="s">
        <v>19943</v>
      </c>
      <c r="F6530" s="91" t="s">
        <v>19944</v>
      </c>
      <c r="G6530" s="91"/>
      <c r="H6530" s="91" t="n">
        <v>20000</v>
      </c>
      <c r="I6530" s="91"/>
      <c r="J6530" s="91"/>
      <c r="K6530" s="91"/>
      <c r="L6530" s="91"/>
      <c r="M6530" s="91" t="s">
        <v>19945</v>
      </c>
      <c r="N6530" s="91"/>
      <c r="O6530" s="336" t="s">
        <v>18771</v>
      </c>
      <c r="P6530" s="100"/>
      <c r="Q6530" s="15" t="s">
        <v>45</v>
      </c>
    </row>
    <row r="6531" customFormat="false" ht="31.3" hidden="false" customHeight="false" outlineLevel="0" collapsed="false">
      <c r="A6531" s="133" t="s">
        <v>1678</v>
      </c>
      <c r="B6531" s="95" t="s">
        <v>460</v>
      </c>
      <c r="C6531" s="95" t="s">
        <v>19946</v>
      </c>
      <c r="D6531" s="95" t="s">
        <v>8766</v>
      </c>
      <c r="E6531" s="95" t="s">
        <v>19947</v>
      </c>
      <c r="F6531" s="95" t="s">
        <v>19948</v>
      </c>
      <c r="G6531" s="95" t="s">
        <v>2950</v>
      </c>
      <c r="H6531" s="95"/>
      <c r="I6531" s="95"/>
      <c r="J6531" s="95"/>
      <c r="K6531" s="95"/>
      <c r="L6531" s="95"/>
      <c r="M6531" s="141" t="s">
        <v>19949</v>
      </c>
      <c r="N6531" s="841" t="n">
        <v>43545</v>
      </c>
      <c r="O6531" s="271" t="s">
        <v>19950</v>
      </c>
      <c r="P6531" s="100"/>
      <c r="Q6531" s="15" t="s">
        <v>45</v>
      </c>
    </row>
    <row r="6532" customFormat="false" ht="28.35" hidden="false" customHeight="false" outlineLevel="0" collapsed="false">
      <c r="A6532" s="429" t="s">
        <v>1732</v>
      </c>
      <c r="B6532" s="204" t="s">
        <v>945</v>
      </c>
      <c r="C6532" s="204" t="s">
        <v>19951</v>
      </c>
      <c r="D6532" s="91" t="s">
        <v>476</v>
      </c>
      <c r="E6532" s="204" t="s">
        <v>19952</v>
      </c>
      <c r="F6532" s="204" t="s">
        <v>19953</v>
      </c>
      <c r="G6532" s="204" t="n">
        <v>6000</v>
      </c>
      <c r="H6532" s="204"/>
      <c r="I6532" s="204"/>
      <c r="J6532" s="204"/>
      <c r="K6532" s="204"/>
      <c r="L6532" s="204"/>
      <c r="M6532" s="19" t="s">
        <v>19954</v>
      </c>
      <c r="N6532" s="901" t="n">
        <v>43544</v>
      </c>
      <c r="O6532" s="228" t="s">
        <v>1187</v>
      </c>
      <c r="P6532" s="664"/>
      <c r="Q6532" s="15" t="s">
        <v>45</v>
      </c>
      <c r="R6532" s="265"/>
      <c r="S6532" s="265"/>
      <c r="T6532" s="265"/>
      <c r="U6532" s="265"/>
      <c r="V6532" s="265"/>
      <c r="W6532" s="265"/>
      <c r="X6532" s="265"/>
      <c r="Y6532" s="265"/>
      <c r="Z6532" s="265"/>
      <c r="AA6532" s="265"/>
      <c r="AB6532" s="265"/>
      <c r="AC6532" s="265"/>
      <c r="AD6532" s="265"/>
      <c r="AE6532" s="265"/>
      <c r="AF6532" s="265"/>
      <c r="AG6532" s="265"/>
      <c r="AH6532" s="265"/>
      <c r="AI6532" s="265"/>
      <c r="AJ6532" s="265"/>
      <c r="AK6532" s="265"/>
    </row>
    <row r="6533" customFormat="false" ht="28.35" hidden="false" customHeight="false" outlineLevel="0" collapsed="false">
      <c r="A6533" s="429" t="s">
        <v>1833</v>
      </c>
      <c r="B6533" s="137" t="s">
        <v>1367</v>
      </c>
      <c r="C6533" s="137" t="s">
        <v>19955</v>
      </c>
      <c r="D6533" s="137" t="s">
        <v>476</v>
      </c>
      <c r="E6533" s="137" t="s">
        <v>19956</v>
      </c>
      <c r="F6533" s="91" t="s">
        <v>19957</v>
      </c>
      <c r="G6533" s="282" t="s">
        <v>16003</v>
      </c>
      <c r="H6533" s="91"/>
      <c r="I6533" s="91"/>
      <c r="J6533" s="91"/>
      <c r="K6533" s="91"/>
      <c r="L6533" s="91"/>
      <c r="M6533" s="91"/>
      <c r="N6533" s="91"/>
      <c r="O6533" s="137" t="s">
        <v>19958</v>
      </c>
      <c r="P6533" s="100"/>
      <c r="Q6533" s="15" t="s">
        <v>45</v>
      </c>
    </row>
    <row r="6534" customFormat="false" ht="41.75" hidden="false" customHeight="false" outlineLevel="0" collapsed="false">
      <c r="A6534" s="697" t="s">
        <v>19334</v>
      </c>
      <c r="B6534" s="986" t="n">
        <v>0.503472222222222</v>
      </c>
      <c r="C6534" s="137" t="s">
        <v>19959</v>
      </c>
      <c r="D6534" s="137" t="s">
        <v>476</v>
      </c>
      <c r="E6534" s="137" t="s">
        <v>19960</v>
      </c>
      <c r="F6534" s="91"/>
      <c r="G6534" s="91"/>
      <c r="H6534" s="91" t="s">
        <v>8180</v>
      </c>
      <c r="I6534" s="91"/>
      <c r="J6534" s="91"/>
      <c r="K6534" s="91"/>
      <c r="L6534" s="91"/>
      <c r="M6534" s="91"/>
      <c r="N6534" s="91"/>
      <c r="O6534" s="137" t="s">
        <v>19961</v>
      </c>
      <c r="P6534" s="100"/>
      <c r="Q6534" s="15" t="s">
        <v>45</v>
      </c>
    </row>
    <row r="6535" customFormat="false" ht="28.35" hidden="false" customHeight="false" outlineLevel="0" collapsed="false">
      <c r="A6535" s="429" t="s">
        <v>1746</v>
      </c>
      <c r="B6535" s="91" t="s">
        <v>11821</v>
      </c>
      <c r="C6535" s="91" t="s">
        <v>19962</v>
      </c>
      <c r="D6535" s="91" t="s">
        <v>8766</v>
      </c>
      <c r="E6535" s="137" t="s">
        <v>19963</v>
      </c>
      <c r="F6535" s="91" t="s">
        <v>19964</v>
      </c>
      <c r="G6535" s="91" t="n">
        <v>8052</v>
      </c>
      <c r="H6535" s="91"/>
      <c r="I6535" s="91"/>
      <c r="J6535" s="91"/>
      <c r="K6535" s="91"/>
      <c r="L6535" s="91"/>
      <c r="M6535" s="91"/>
      <c r="N6535" s="91"/>
      <c r="O6535" s="338" t="s">
        <v>19965</v>
      </c>
      <c r="P6535" s="100"/>
      <c r="Q6535" s="15" t="s">
        <v>45</v>
      </c>
    </row>
    <row r="6536" customFormat="false" ht="28.35" hidden="false" customHeight="false" outlineLevel="0" collapsed="false">
      <c r="A6536" s="429" t="s">
        <v>1696</v>
      </c>
      <c r="B6536" s="91" t="s">
        <v>15229</v>
      </c>
      <c r="C6536" s="451" t="s">
        <v>19966</v>
      </c>
      <c r="D6536" s="91" t="s">
        <v>8766</v>
      </c>
      <c r="E6536" s="91" t="s">
        <v>5574</v>
      </c>
      <c r="F6536" s="91"/>
      <c r="G6536" s="91"/>
      <c r="H6536" s="91"/>
      <c r="I6536" s="91"/>
      <c r="J6536" s="91"/>
      <c r="K6536" s="91"/>
      <c r="L6536" s="91"/>
      <c r="M6536" s="91"/>
      <c r="N6536" s="91"/>
      <c r="O6536" s="451" t="s">
        <v>19967</v>
      </c>
      <c r="P6536" s="100"/>
      <c r="Q6536" s="15" t="s">
        <v>45</v>
      </c>
    </row>
    <row r="6537" customFormat="false" ht="14.9" hidden="false" customHeight="false" outlineLevel="0" collapsed="false">
      <c r="A6537" s="429" t="s">
        <v>1758</v>
      </c>
      <c r="B6537" s="91" t="s">
        <v>3766</v>
      </c>
      <c r="C6537" s="91" t="s">
        <v>19968</v>
      </c>
      <c r="D6537" s="91" t="s">
        <v>476</v>
      </c>
      <c r="E6537" s="91" t="s">
        <v>19969</v>
      </c>
      <c r="F6537" s="91" t="s">
        <v>19970</v>
      </c>
      <c r="G6537" s="91" t="s">
        <v>4510</v>
      </c>
      <c r="H6537" s="91"/>
      <c r="I6537" s="91"/>
      <c r="J6537" s="91"/>
      <c r="K6537" s="91"/>
      <c r="L6537" s="91"/>
      <c r="M6537" s="91"/>
      <c r="N6537" s="91"/>
      <c r="O6537" s="91" t="s">
        <v>19971</v>
      </c>
      <c r="P6537" s="100"/>
      <c r="Q6537" s="15" t="s">
        <v>45</v>
      </c>
    </row>
    <row r="6538" customFormat="false" ht="28.35" hidden="false" customHeight="false" outlineLevel="0" collapsed="false">
      <c r="A6538" s="429" t="s">
        <v>1761</v>
      </c>
      <c r="B6538" s="242" t="n">
        <v>43751</v>
      </c>
      <c r="C6538" s="91" t="s">
        <v>19972</v>
      </c>
      <c r="D6538" s="91" t="s">
        <v>476</v>
      </c>
      <c r="E6538" s="91" t="s">
        <v>19973</v>
      </c>
      <c r="F6538" s="91" t="s">
        <v>19974</v>
      </c>
      <c r="G6538" s="91" t="s">
        <v>3175</v>
      </c>
      <c r="H6538" s="91"/>
      <c r="I6538" s="91"/>
      <c r="J6538" s="91"/>
      <c r="K6538" s="91"/>
      <c r="L6538" s="91"/>
      <c r="M6538" s="91"/>
      <c r="N6538" s="91"/>
      <c r="O6538" s="451" t="s">
        <v>19975</v>
      </c>
      <c r="P6538" s="100"/>
      <c r="Q6538" s="15" t="s">
        <v>45</v>
      </c>
    </row>
    <row r="6539" customFormat="false" ht="41.75" hidden="false" customHeight="false" outlineLevel="0" collapsed="false">
      <c r="A6539" s="697" t="s">
        <v>1524</v>
      </c>
      <c r="B6539" s="137" t="s">
        <v>983</v>
      </c>
      <c r="C6539" s="137" t="s">
        <v>19976</v>
      </c>
      <c r="D6539" s="137" t="s">
        <v>476</v>
      </c>
      <c r="E6539" s="137" t="s">
        <v>19977</v>
      </c>
      <c r="F6539" s="91" t="s">
        <v>19978</v>
      </c>
      <c r="G6539" s="91" t="s">
        <v>19979</v>
      </c>
      <c r="H6539" s="91"/>
      <c r="I6539" s="91"/>
      <c r="J6539" s="91"/>
      <c r="K6539" s="91"/>
      <c r="L6539" s="91"/>
      <c r="M6539" s="91"/>
      <c r="N6539" s="91"/>
      <c r="O6539" s="137" t="s">
        <v>19961</v>
      </c>
      <c r="P6539" s="100"/>
      <c r="Q6539" s="15" t="s">
        <v>45</v>
      </c>
    </row>
    <row r="6540" customFormat="false" ht="41.75" hidden="false" customHeight="false" outlineLevel="0" collapsed="false">
      <c r="A6540" s="282" t="s">
        <v>19980</v>
      </c>
      <c r="B6540" s="91" t="s">
        <v>975</v>
      </c>
      <c r="C6540" s="137" t="s">
        <v>19976</v>
      </c>
      <c r="D6540" s="91" t="s">
        <v>8766</v>
      </c>
      <c r="E6540" s="137" t="s">
        <v>19981</v>
      </c>
      <c r="F6540" s="91" t="s">
        <v>19978</v>
      </c>
      <c r="G6540" s="91" t="s">
        <v>19982</v>
      </c>
      <c r="H6540" s="91"/>
      <c r="I6540" s="91"/>
      <c r="J6540" s="91"/>
      <c r="K6540" s="91"/>
      <c r="L6540" s="91"/>
      <c r="M6540" s="91"/>
      <c r="N6540" s="91"/>
      <c r="O6540" s="137" t="s">
        <v>19961</v>
      </c>
      <c r="P6540" s="100"/>
      <c r="Q6540" s="15" t="s">
        <v>45</v>
      </c>
    </row>
    <row r="6541" customFormat="false" ht="55.2" hidden="false" customHeight="false" outlineLevel="0" collapsed="false">
      <c r="A6541" s="429" t="s">
        <v>4304</v>
      </c>
      <c r="B6541" s="91" t="s">
        <v>15754</v>
      </c>
      <c r="C6541" s="95" t="s">
        <v>19983</v>
      </c>
      <c r="D6541" s="91" t="s">
        <v>476</v>
      </c>
      <c r="E6541" s="95" t="s">
        <v>19984</v>
      </c>
      <c r="F6541" s="91"/>
      <c r="G6541" s="91"/>
      <c r="H6541" s="91"/>
      <c r="I6541" s="91"/>
      <c r="J6541" s="91"/>
      <c r="K6541" s="91"/>
      <c r="L6541" s="91"/>
      <c r="M6541" s="91"/>
      <c r="N6541" s="91"/>
      <c r="O6541" s="95" t="s">
        <v>19984</v>
      </c>
      <c r="P6541" s="100"/>
      <c r="Q6541" s="15" t="s">
        <v>45</v>
      </c>
    </row>
    <row r="6542" customFormat="false" ht="79.85" hidden="false" customHeight="false" outlineLevel="0" collapsed="false">
      <c r="A6542" s="3" t="s">
        <v>17111</v>
      </c>
      <c r="B6542" s="103" t="s">
        <v>17112</v>
      </c>
      <c r="C6542" s="3" t="s">
        <v>17113</v>
      </c>
      <c r="D6542" s="103" t="s">
        <v>17114</v>
      </c>
      <c r="E6542" s="103" t="s">
        <v>17115</v>
      </c>
      <c r="F6542" s="102" t="s">
        <v>10096</v>
      </c>
      <c r="G6542" s="103" t="s">
        <v>38</v>
      </c>
      <c r="H6542" s="103" t="s">
        <v>17116</v>
      </c>
      <c r="I6542" s="103" t="s">
        <v>40</v>
      </c>
      <c r="J6542" s="103" t="s">
        <v>19144</v>
      </c>
      <c r="K6542" s="103" t="s">
        <v>17648</v>
      </c>
      <c r="L6542" s="103" t="s">
        <v>19807</v>
      </c>
      <c r="M6542" s="103" t="s">
        <v>41</v>
      </c>
      <c r="N6542" s="103" t="s">
        <v>42</v>
      </c>
      <c r="O6542" s="103" t="s">
        <v>17117</v>
      </c>
      <c r="P6542" s="100"/>
      <c r="Q6542" s="15" t="s">
        <v>45</v>
      </c>
    </row>
    <row r="6543" customFormat="false" ht="15" hidden="false" customHeight="false" outlineLevel="0" collapsed="false">
      <c r="A6543" s="105" t="n">
        <v>43545</v>
      </c>
      <c r="B6543" s="465" t="s">
        <v>349</v>
      </c>
      <c r="C6543" s="9"/>
      <c r="D6543" s="9"/>
      <c r="E6543" s="10"/>
      <c r="F6543" s="821" t="n">
        <f aca="false">G6543+H6543+I6543+J6543+K6543</f>
        <v>38852</v>
      </c>
      <c r="G6543" s="1006" t="n">
        <f aca="false">SUM(G6544:G6559)</f>
        <v>27800</v>
      </c>
      <c r="H6543" s="989" t="n">
        <f aca="false">SUM(H6544:H6559)</f>
        <v>11052</v>
      </c>
      <c r="I6543" s="1007" t="n">
        <f aca="false">SUM(I6544:I6559)</f>
        <v>0</v>
      </c>
      <c r="J6543" s="1008" t="n">
        <f aca="false">SUM(J6544:J6559)</f>
        <v>0</v>
      </c>
      <c r="K6543" s="1009" t="n">
        <f aca="false">SUM(K6544:K6559)</f>
        <v>0</v>
      </c>
      <c r="L6543" s="1029" t="n">
        <f aca="false">SUM(L6544:L6559)</f>
        <v>0</v>
      </c>
      <c r="M6543" s="466"/>
      <c r="N6543" s="466"/>
      <c r="O6543" s="18"/>
      <c r="P6543" s="100"/>
      <c r="Q6543" s="15" t="s">
        <v>45</v>
      </c>
    </row>
    <row r="6544" customFormat="false" ht="41.75" hidden="false" customHeight="false" outlineLevel="0" collapsed="false">
      <c r="A6544" s="429" t="s">
        <v>1810</v>
      </c>
      <c r="B6544" s="91" t="s">
        <v>729</v>
      </c>
      <c r="C6544" s="91" t="s">
        <v>19985</v>
      </c>
      <c r="D6544" s="91" t="s">
        <v>476</v>
      </c>
      <c r="E6544" s="91" t="s">
        <v>19986</v>
      </c>
      <c r="F6544" s="91" t="s">
        <v>19987</v>
      </c>
      <c r="G6544" s="91" t="n">
        <v>3000</v>
      </c>
      <c r="H6544" s="91"/>
      <c r="I6544" s="91"/>
      <c r="J6544" s="91"/>
      <c r="K6544" s="91"/>
      <c r="L6544" s="91"/>
      <c r="M6544" s="19" t="s">
        <v>19988</v>
      </c>
      <c r="N6544" s="901" t="n">
        <v>43545</v>
      </c>
      <c r="O6544" s="228" t="s">
        <v>1187</v>
      </c>
      <c r="P6544" s="100"/>
      <c r="Q6544" s="15" t="s">
        <v>45</v>
      </c>
    </row>
    <row r="6545" customFormat="false" ht="34.3" hidden="false" customHeight="false" outlineLevel="0" collapsed="false">
      <c r="A6545" s="429" t="s">
        <v>1814</v>
      </c>
      <c r="B6545" s="95" t="s">
        <v>4738</v>
      </c>
      <c r="C6545" s="95" t="s">
        <v>19989</v>
      </c>
      <c r="D6545" s="95" t="s">
        <v>476</v>
      </c>
      <c r="E6545" s="95" t="s">
        <v>19990</v>
      </c>
      <c r="F6545" s="95" t="s">
        <v>19991</v>
      </c>
      <c r="G6545" s="95" t="s">
        <v>1464</v>
      </c>
      <c r="H6545" s="95"/>
      <c r="I6545" s="95"/>
      <c r="J6545" s="95"/>
      <c r="K6545" s="95"/>
      <c r="L6545" s="95"/>
      <c r="M6545" s="141" t="s">
        <v>19992</v>
      </c>
      <c r="N6545" s="841" t="n">
        <v>43550</v>
      </c>
      <c r="O6545" s="708" t="s">
        <v>19993</v>
      </c>
      <c r="P6545" s="100"/>
      <c r="Q6545" s="15" t="s">
        <v>45</v>
      </c>
    </row>
    <row r="6546" customFormat="false" ht="34.3" hidden="false" customHeight="false" outlineLevel="0" collapsed="false">
      <c r="A6546" s="429" t="s">
        <v>1819</v>
      </c>
      <c r="B6546" s="242" t="n">
        <v>43810</v>
      </c>
      <c r="C6546" s="91" t="s">
        <v>19994</v>
      </c>
      <c r="D6546" s="91" t="s">
        <v>8766</v>
      </c>
      <c r="E6546" s="91" t="s">
        <v>19995</v>
      </c>
      <c r="F6546" s="91" t="s">
        <v>19996</v>
      </c>
      <c r="G6546" s="91" t="s">
        <v>1005</v>
      </c>
      <c r="H6546" s="91"/>
      <c r="I6546" s="91"/>
      <c r="J6546" s="91"/>
      <c r="K6546" s="91"/>
      <c r="L6546" s="91"/>
      <c r="M6546" s="91"/>
      <c r="N6546" s="91"/>
      <c r="O6546" s="426" t="s">
        <v>19997</v>
      </c>
      <c r="P6546" s="100"/>
      <c r="Q6546" s="15" t="s">
        <v>45</v>
      </c>
    </row>
    <row r="6547" customFormat="false" ht="28.35" hidden="false" customHeight="false" outlineLevel="0" collapsed="false">
      <c r="A6547" s="429" t="s">
        <v>1673</v>
      </c>
      <c r="B6547" s="91" t="s">
        <v>1875</v>
      </c>
      <c r="C6547" s="451" t="s">
        <v>19998</v>
      </c>
      <c r="D6547" s="91" t="s">
        <v>8766</v>
      </c>
      <c r="E6547" s="91" t="s">
        <v>19999</v>
      </c>
      <c r="F6547" s="91" t="s">
        <v>9616</v>
      </c>
      <c r="G6547" s="91" t="n">
        <v>3300</v>
      </c>
      <c r="H6547" s="91"/>
      <c r="I6547" s="91"/>
      <c r="J6547" s="91"/>
      <c r="K6547" s="91"/>
      <c r="L6547" s="91"/>
      <c r="M6547" s="19" t="s">
        <v>20000</v>
      </c>
      <c r="N6547" s="99" t="n">
        <v>43546</v>
      </c>
      <c r="O6547" s="228" t="s">
        <v>1187</v>
      </c>
      <c r="P6547" s="100"/>
      <c r="Q6547" s="15" t="s">
        <v>45</v>
      </c>
    </row>
    <row r="6548" customFormat="false" ht="28.35" hidden="false" customHeight="false" outlineLevel="0" collapsed="false">
      <c r="A6548" s="91" t="s">
        <v>20001</v>
      </c>
      <c r="B6548" s="91" t="s">
        <v>17145</v>
      </c>
      <c r="C6548" s="91" t="s">
        <v>19923</v>
      </c>
      <c r="D6548" s="91" t="s">
        <v>476</v>
      </c>
      <c r="E6548" s="91" t="s">
        <v>20002</v>
      </c>
      <c r="F6548" s="91" t="s">
        <v>20003</v>
      </c>
      <c r="G6548" s="91"/>
      <c r="H6548" s="91"/>
      <c r="I6548" s="91"/>
      <c r="J6548" s="91"/>
      <c r="K6548" s="91"/>
      <c r="L6548" s="91"/>
      <c r="M6548" s="91"/>
      <c r="N6548" s="91"/>
      <c r="O6548" s="451" t="s">
        <v>20004</v>
      </c>
      <c r="P6548" s="100"/>
      <c r="Q6548" s="15" t="s">
        <v>45</v>
      </c>
    </row>
    <row r="6549" customFormat="false" ht="28.35" hidden="false" customHeight="false" outlineLevel="0" collapsed="false">
      <c r="A6549" s="429" t="s">
        <v>1678</v>
      </c>
      <c r="B6549" s="91" t="s">
        <v>5868</v>
      </c>
      <c r="C6549" s="282" t="s">
        <v>20005</v>
      </c>
      <c r="D6549" s="91" t="s">
        <v>476</v>
      </c>
      <c r="E6549" s="91" t="s">
        <v>20006</v>
      </c>
      <c r="F6549" s="91" t="s">
        <v>20007</v>
      </c>
      <c r="G6549" s="91" t="s">
        <v>9813</v>
      </c>
      <c r="H6549" s="91"/>
      <c r="I6549" s="91"/>
      <c r="J6549" s="91"/>
      <c r="K6549" s="91"/>
      <c r="L6549" s="91"/>
      <c r="M6549" s="91"/>
      <c r="N6549" s="91"/>
      <c r="O6549" s="282" t="s">
        <v>20008</v>
      </c>
      <c r="P6549" s="100"/>
      <c r="Q6549" s="15" t="s">
        <v>45</v>
      </c>
    </row>
    <row r="6550" customFormat="false" ht="28.35" hidden="false" customHeight="false" outlineLevel="0" collapsed="false">
      <c r="A6550" s="282" t="s">
        <v>20009</v>
      </c>
      <c r="B6550" s="91" t="s">
        <v>20010</v>
      </c>
      <c r="C6550" s="91" t="s">
        <v>20011</v>
      </c>
      <c r="D6550" s="91" t="s">
        <v>476</v>
      </c>
      <c r="E6550" s="91" t="s">
        <v>20012</v>
      </c>
      <c r="F6550" s="91" t="s">
        <v>20013</v>
      </c>
      <c r="G6550" s="91" t="s">
        <v>3175</v>
      </c>
      <c r="H6550" s="91"/>
      <c r="I6550" s="91"/>
      <c r="J6550" s="91"/>
      <c r="K6550" s="91"/>
      <c r="L6550" s="91"/>
      <c r="M6550" s="91"/>
      <c r="N6550" s="91"/>
      <c r="O6550" s="451" t="s">
        <v>20014</v>
      </c>
      <c r="P6550" s="100"/>
      <c r="Q6550" s="15" t="s">
        <v>45</v>
      </c>
    </row>
    <row r="6551" customFormat="false" ht="17.9" hidden="false" customHeight="false" outlineLevel="0" collapsed="false">
      <c r="A6551" s="429" t="s">
        <v>1833</v>
      </c>
      <c r="B6551" s="108" t="n">
        <v>0.538888888888889</v>
      </c>
      <c r="C6551" s="91" t="s">
        <v>20015</v>
      </c>
      <c r="D6551" s="91" t="s">
        <v>110</v>
      </c>
      <c r="E6551" s="91" t="s">
        <v>20016</v>
      </c>
      <c r="F6551" s="91" t="s">
        <v>20017</v>
      </c>
      <c r="G6551" s="91" t="n">
        <v>5000</v>
      </c>
      <c r="H6551" s="91"/>
      <c r="I6551" s="91"/>
      <c r="J6551" s="91"/>
      <c r="K6551" s="91"/>
      <c r="L6551" s="91"/>
      <c r="M6551" s="24" t="s">
        <v>20018</v>
      </c>
      <c r="N6551" s="99" t="n">
        <v>43547</v>
      </c>
      <c r="O6551" s="228" t="s">
        <v>1187</v>
      </c>
      <c r="P6551" s="100"/>
      <c r="Q6551" s="15" t="s">
        <v>45</v>
      </c>
    </row>
    <row r="6552" customFormat="false" ht="28.35" hidden="false" customHeight="false" outlineLevel="0" collapsed="false">
      <c r="A6552" s="377" t="s">
        <v>20019</v>
      </c>
      <c r="B6552" s="91" t="s">
        <v>2270</v>
      </c>
      <c r="C6552" s="91" t="s">
        <v>20020</v>
      </c>
      <c r="D6552" s="91" t="s">
        <v>8766</v>
      </c>
      <c r="E6552" s="91" t="s">
        <v>20021</v>
      </c>
      <c r="F6552" s="91" t="s">
        <v>20022</v>
      </c>
      <c r="G6552" s="91" t="n">
        <v>12800</v>
      </c>
      <c r="H6552" s="91"/>
      <c r="I6552" s="91"/>
      <c r="J6552" s="91"/>
      <c r="K6552" s="91"/>
      <c r="L6552" s="91"/>
      <c r="M6552" s="19" t="s">
        <v>20023</v>
      </c>
      <c r="N6552" s="99" t="n">
        <v>43547</v>
      </c>
      <c r="O6552" s="228" t="s">
        <v>1187</v>
      </c>
      <c r="P6552" s="100"/>
      <c r="Q6552" s="15" t="s">
        <v>45</v>
      </c>
    </row>
    <row r="6553" customFormat="false" ht="41.75" hidden="false" customHeight="false" outlineLevel="0" collapsed="false">
      <c r="A6553" s="429" t="s">
        <v>1746</v>
      </c>
      <c r="B6553" s="91" t="s">
        <v>5224</v>
      </c>
      <c r="C6553" s="91" t="s">
        <v>20024</v>
      </c>
      <c r="D6553" s="91" t="s">
        <v>8766</v>
      </c>
      <c r="E6553" s="91" t="s">
        <v>20025</v>
      </c>
      <c r="F6553" s="91" t="s">
        <v>20026</v>
      </c>
      <c r="G6553" s="91" t="n">
        <v>3700</v>
      </c>
      <c r="H6553" s="91"/>
      <c r="I6553" s="91"/>
      <c r="J6553" s="91"/>
      <c r="K6553" s="91"/>
      <c r="L6553" s="91"/>
      <c r="M6553" s="19" t="s">
        <v>20027</v>
      </c>
      <c r="N6553" s="99" t="n">
        <v>43547</v>
      </c>
      <c r="O6553" s="228" t="s">
        <v>1187</v>
      </c>
      <c r="P6553" s="100"/>
      <c r="Q6553" s="15" t="s">
        <v>45</v>
      </c>
    </row>
    <row r="6554" customFormat="false" ht="15" hidden="false" customHeight="false" outlineLevel="0" collapsed="false">
      <c r="A6554" s="91" t="s">
        <v>20028</v>
      </c>
      <c r="B6554" s="91" t="s">
        <v>20028</v>
      </c>
      <c r="C6554" s="91" t="s">
        <v>20028</v>
      </c>
      <c r="D6554" s="91" t="s">
        <v>476</v>
      </c>
      <c r="E6554" s="91" t="s">
        <v>20028</v>
      </c>
      <c r="F6554" s="91" t="s">
        <v>20028</v>
      </c>
      <c r="G6554" s="91"/>
      <c r="H6554" s="15" t="n">
        <v>8052</v>
      </c>
      <c r="I6554" s="91"/>
      <c r="J6554" s="91"/>
      <c r="K6554" s="91"/>
      <c r="L6554" s="91"/>
      <c r="M6554" s="537" t="s">
        <v>20029</v>
      </c>
      <c r="N6554" s="91"/>
      <c r="O6554" s="282" t="s">
        <v>14880</v>
      </c>
      <c r="P6554" s="100"/>
      <c r="Q6554" s="15" t="s">
        <v>45</v>
      </c>
    </row>
    <row r="6555" customFormat="false" ht="14.9" hidden="false" customHeight="false" outlineLevel="0" collapsed="false">
      <c r="A6555" s="429" t="s">
        <v>1696</v>
      </c>
      <c r="B6555" s="108" t="n">
        <v>0.625694444444444</v>
      </c>
      <c r="C6555" s="91" t="s">
        <v>20030</v>
      </c>
      <c r="D6555" s="91" t="s">
        <v>110</v>
      </c>
      <c r="E6555" s="91" t="s">
        <v>20031</v>
      </c>
      <c r="F6555" s="91" t="s">
        <v>48</v>
      </c>
      <c r="G6555" s="91" t="s">
        <v>6350</v>
      </c>
      <c r="H6555" s="91"/>
      <c r="I6555" s="91"/>
      <c r="J6555" s="91"/>
      <c r="K6555" s="91"/>
      <c r="L6555" s="91"/>
      <c r="M6555" s="91"/>
      <c r="N6555" s="91"/>
      <c r="O6555" s="91"/>
      <c r="P6555" s="100"/>
      <c r="Q6555" s="15" t="s">
        <v>45</v>
      </c>
    </row>
    <row r="6556" customFormat="false" ht="14.9" hidden="false" customHeight="false" outlineLevel="0" collapsed="false">
      <c r="A6556" s="1031" t="s">
        <v>20032</v>
      </c>
      <c r="B6556" s="91" t="s">
        <v>8653</v>
      </c>
      <c r="C6556" s="91" t="s">
        <v>20033</v>
      </c>
      <c r="D6556" s="91" t="s">
        <v>8766</v>
      </c>
      <c r="E6556" s="91" t="s">
        <v>20034</v>
      </c>
      <c r="F6556" s="91" t="s">
        <v>48</v>
      </c>
      <c r="G6556" s="91"/>
      <c r="H6556" s="91"/>
      <c r="I6556" s="91"/>
      <c r="J6556" s="91"/>
      <c r="K6556" s="91"/>
      <c r="L6556" s="91"/>
      <c r="M6556" s="91"/>
      <c r="N6556" s="91"/>
      <c r="O6556" s="122" t="s">
        <v>19668</v>
      </c>
      <c r="P6556" s="100"/>
      <c r="Q6556" s="15" t="s">
        <v>45</v>
      </c>
    </row>
    <row r="6557" customFormat="false" ht="41.75" hidden="false" customHeight="false" outlineLevel="0" collapsed="false">
      <c r="A6557" s="429" t="s">
        <v>14443</v>
      </c>
      <c r="B6557" s="91" t="s">
        <v>8653</v>
      </c>
      <c r="C6557" s="91" t="s">
        <v>20035</v>
      </c>
      <c r="D6557" s="91" t="s">
        <v>476</v>
      </c>
      <c r="E6557" s="91" t="s">
        <v>20036</v>
      </c>
      <c r="F6557" s="91" t="s">
        <v>20037</v>
      </c>
      <c r="G6557" s="91" t="s">
        <v>18501</v>
      </c>
      <c r="H6557" s="91"/>
      <c r="I6557" s="91"/>
      <c r="J6557" s="91"/>
      <c r="K6557" s="91"/>
      <c r="L6557" s="91"/>
      <c r="M6557" s="91"/>
      <c r="N6557" s="91"/>
      <c r="O6557" s="451" t="s">
        <v>20038</v>
      </c>
      <c r="P6557" s="100"/>
      <c r="Q6557" s="15" t="s">
        <v>45</v>
      </c>
    </row>
    <row r="6558" customFormat="false" ht="14.9" hidden="false" customHeight="false" outlineLevel="0" collapsed="false">
      <c r="A6558" s="429" t="s">
        <v>1765</v>
      </c>
      <c r="B6558" s="91" t="s">
        <v>7670</v>
      </c>
      <c r="C6558" s="91" t="s">
        <v>20039</v>
      </c>
      <c r="D6558" s="91" t="s">
        <v>8766</v>
      </c>
      <c r="E6558" s="91" t="s">
        <v>20040</v>
      </c>
      <c r="F6558" s="91" t="s">
        <v>20041</v>
      </c>
      <c r="G6558" s="91" t="s">
        <v>448</v>
      </c>
      <c r="H6558" s="91"/>
      <c r="I6558" s="91"/>
      <c r="J6558" s="91"/>
      <c r="K6558" s="91"/>
      <c r="L6558" s="91"/>
      <c r="M6558" s="91"/>
      <c r="N6558" s="91"/>
      <c r="O6558" s="137" t="s">
        <v>20042</v>
      </c>
      <c r="P6558" s="100"/>
      <c r="Q6558" s="15" t="s">
        <v>45</v>
      </c>
    </row>
    <row r="6559" customFormat="false" ht="28.35" hidden="false" customHeight="false" outlineLevel="0" collapsed="false">
      <c r="A6559" s="91" t="s">
        <v>20043</v>
      </c>
      <c r="B6559" s="91" t="s">
        <v>20043</v>
      </c>
      <c r="C6559" s="91" t="s">
        <v>20043</v>
      </c>
      <c r="D6559" s="91" t="s">
        <v>20043</v>
      </c>
      <c r="E6559" s="91" t="s">
        <v>20043</v>
      </c>
      <c r="F6559" s="91" t="s">
        <v>20043</v>
      </c>
      <c r="G6559" s="91"/>
      <c r="H6559" s="91" t="n">
        <v>3000</v>
      </c>
      <c r="I6559" s="91"/>
      <c r="J6559" s="91"/>
      <c r="K6559" s="91"/>
      <c r="L6559" s="91"/>
      <c r="M6559" s="91"/>
      <c r="N6559" s="91"/>
      <c r="O6559" s="282" t="s">
        <v>20043</v>
      </c>
      <c r="P6559" s="100"/>
      <c r="Q6559" s="15" t="s">
        <v>45</v>
      </c>
    </row>
    <row r="6560" customFormat="false" ht="79.85" hidden="false" customHeight="false" outlineLevel="0" collapsed="false">
      <c r="A6560" s="3" t="s">
        <v>17111</v>
      </c>
      <c r="B6560" s="103" t="s">
        <v>17112</v>
      </c>
      <c r="C6560" s="3" t="s">
        <v>17113</v>
      </c>
      <c r="D6560" s="103" t="s">
        <v>17114</v>
      </c>
      <c r="E6560" s="103" t="s">
        <v>17115</v>
      </c>
      <c r="F6560" s="102" t="s">
        <v>10096</v>
      </c>
      <c r="G6560" s="103" t="s">
        <v>38</v>
      </c>
      <c r="H6560" s="103" t="s">
        <v>17116</v>
      </c>
      <c r="I6560" s="103" t="s">
        <v>40</v>
      </c>
      <c r="J6560" s="103" t="s">
        <v>19144</v>
      </c>
      <c r="K6560" s="103" t="s">
        <v>17648</v>
      </c>
      <c r="L6560" s="103" t="s">
        <v>19807</v>
      </c>
      <c r="M6560" s="103" t="s">
        <v>41</v>
      </c>
      <c r="N6560" s="103" t="s">
        <v>42</v>
      </c>
      <c r="O6560" s="103" t="s">
        <v>17117</v>
      </c>
      <c r="P6560" s="100"/>
      <c r="Q6560" s="15" t="s">
        <v>45</v>
      </c>
    </row>
    <row r="6561" customFormat="false" ht="15" hidden="false" customHeight="false" outlineLevel="0" collapsed="false">
      <c r="A6561" s="105" t="n">
        <v>43546</v>
      </c>
      <c r="B6561" s="465" t="s">
        <v>394</v>
      </c>
      <c r="C6561" s="9"/>
      <c r="D6561" s="9"/>
      <c r="E6561" s="10"/>
      <c r="F6561" s="821" t="n">
        <f aca="false">G6561+H6561+I6561+J6561+K6561</f>
        <v>5200</v>
      </c>
      <c r="G6561" s="1006" t="n">
        <f aca="false">SUM(G6562:G6568)</f>
        <v>2200</v>
      </c>
      <c r="H6561" s="989" t="n">
        <f aca="false">SUM(H6562:H6568)</f>
        <v>3000</v>
      </c>
      <c r="I6561" s="1007" t="n">
        <f aca="false">SUM(I6562:I6568)</f>
        <v>0</v>
      </c>
      <c r="J6561" s="1008" t="n">
        <f aca="false">SUM(J6562:J6568)</f>
        <v>0</v>
      </c>
      <c r="K6561" s="1009" t="n">
        <f aca="false">SUM(K6562:K6568)</f>
        <v>0</v>
      </c>
      <c r="L6561" s="1029" t="n">
        <f aca="false">SUM(L6562:L6568)</f>
        <v>0</v>
      </c>
      <c r="M6561" s="466"/>
      <c r="N6561" s="466"/>
      <c r="O6561" s="18"/>
      <c r="P6561" s="100"/>
      <c r="Q6561" s="15" t="s">
        <v>45</v>
      </c>
    </row>
    <row r="6562" customFormat="false" ht="28.35" hidden="false" customHeight="false" outlineLevel="0" collapsed="false">
      <c r="A6562" s="429" t="s">
        <v>1810</v>
      </c>
      <c r="B6562" s="242" t="n">
        <v>43779</v>
      </c>
      <c r="C6562" s="451" t="s">
        <v>20044</v>
      </c>
      <c r="D6562" s="91" t="s">
        <v>8766</v>
      </c>
      <c r="E6562" s="91" t="s">
        <v>20045</v>
      </c>
      <c r="F6562" s="91" t="s">
        <v>20046</v>
      </c>
      <c r="G6562" s="91"/>
      <c r="H6562" s="91" t="s">
        <v>7687</v>
      </c>
      <c r="I6562" s="91"/>
      <c r="J6562" s="91"/>
      <c r="K6562" s="91"/>
      <c r="L6562" s="91"/>
      <c r="M6562" s="91"/>
      <c r="N6562" s="91"/>
      <c r="O6562" s="137" t="s">
        <v>20047</v>
      </c>
      <c r="P6562" s="100"/>
      <c r="Q6562" s="15" t="s">
        <v>45</v>
      </c>
    </row>
    <row r="6563" customFormat="false" ht="28.35" hidden="false" customHeight="false" outlineLevel="0" collapsed="false">
      <c r="A6563" s="429" t="s">
        <v>1814</v>
      </c>
      <c r="B6563" s="91" t="s">
        <v>4180</v>
      </c>
      <c r="C6563" s="451" t="s">
        <v>20048</v>
      </c>
      <c r="D6563" s="91" t="s">
        <v>476</v>
      </c>
      <c r="E6563" s="91" t="s">
        <v>20049</v>
      </c>
      <c r="F6563" s="91" t="s">
        <v>3347</v>
      </c>
      <c r="G6563" s="91"/>
      <c r="H6563" s="91"/>
      <c r="I6563" s="91"/>
      <c r="J6563" s="91"/>
      <c r="K6563" s="91"/>
      <c r="L6563" s="91"/>
      <c r="M6563" s="91"/>
      <c r="N6563" s="91"/>
      <c r="O6563" s="122" t="s">
        <v>20050</v>
      </c>
      <c r="P6563" s="100"/>
      <c r="Q6563" s="15" t="s">
        <v>45</v>
      </c>
    </row>
    <row r="6564" customFormat="false" ht="28.35" hidden="false" customHeight="false" outlineLevel="0" collapsed="false">
      <c r="A6564" s="429" t="s">
        <v>1819</v>
      </c>
      <c r="B6564" s="91" t="n">
        <v>11.49</v>
      </c>
      <c r="C6564" s="91" t="n">
        <v>89689439848</v>
      </c>
      <c r="D6564" s="91" t="s">
        <v>8766</v>
      </c>
      <c r="E6564" s="91" t="s">
        <v>20051</v>
      </c>
      <c r="F6564" s="91" t="s">
        <v>20052</v>
      </c>
      <c r="G6564" s="91" t="s">
        <v>2950</v>
      </c>
      <c r="H6564" s="91"/>
      <c r="I6564" s="91"/>
      <c r="J6564" s="91"/>
      <c r="K6564" s="91"/>
      <c r="L6564" s="91"/>
      <c r="M6564" s="91"/>
      <c r="N6564" s="91"/>
      <c r="O6564" s="451" t="s">
        <v>20053</v>
      </c>
      <c r="P6564" s="100"/>
      <c r="Q6564" s="15" t="s">
        <v>45</v>
      </c>
    </row>
    <row r="6565" customFormat="false" ht="28.35" hidden="false" customHeight="false" outlineLevel="0" collapsed="false">
      <c r="A6565" s="429" t="s">
        <v>1673</v>
      </c>
      <c r="B6565" s="91" t="s">
        <v>769</v>
      </c>
      <c r="C6565" s="91" t="s">
        <v>20054</v>
      </c>
      <c r="D6565" s="91" t="s">
        <v>476</v>
      </c>
      <c r="E6565" s="91" t="s">
        <v>20055</v>
      </c>
      <c r="F6565" s="91" t="s">
        <v>20056</v>
      </c>
      <c r="G6565" s="91" t="s">
        <v>328</v>
      </c>
      <c r="H6565" s="91"/>
      <c r="I6565" s="91"/>
      <c r="J6565" s="91"/>
      <c r="K6565" s="91"/>
      <c r="L6565" s="91"/>
      <c r="M6565" s="91"/>
      <c r="N6565" s="91"/>
      <c r="O6565" s="451" t="s">
        <v>20057</v>
      </c>
      <c r="P6565" s="100"/>
      <c r="Q6565" s="15" t="s">
        <v>45</v>
      </c>
    </row>
    <row r="6566" customFormat="false" ht="28.35" hidden="false" customHeight="false" outlineLevel="0" collapsed="false">
      <c r="A6566" s="429" t="s">
        <v>1678</v>
      </c>
      <c r="B6566" s="99" t="n">
        <v>43630</v>
      </c>
      <c r="C6566" s="113" t="s">
        <v>20058</v>
      </c>
      <c r="D6566" s="91" t="s">
        <v>8766</v>
      </c>
      <c r="E6566" s="91" t="s">
        <v>20059</v>
      </c>
      <c r="F6566" s="24" t="s">
        <v>20060</v>
      </c>
      <c r="G6566" s="91"/>
      <c r="H6566" s="91" t="n">
        <v>3000</v>
      </c>
      <c r="I6566" s="91"/>
      <c r="J6566" s="91"/>
      <c r="K6566" s="91"/>
      <c r="L6566" s="91"/>
      <c r="M6566" s="91"/>
      <c r="N6566" s="91"/>
      <c r="O6566" s="228" t="s">
        <v>18771</v>
      </c>
      <c r="P6566" s="100"/>
      <c r="Q6566" s="15" t="s">
        <v>45</v>
      </c>
    </row>
    <row r="6567" customFormat="false" ht="14.9" hidden="false" customHeight="false" outlineLevel="0" collapsed="false">
      <c r="A6567" s="429" t="s">
        <v>1732</v>
      </c>
      <c r="B6567" s="91" t="s">
        <v>404</v>
      </c>
      <c r="C6567" s="91" t="n">
        <v>79689022527</v>
      </c>
      <c r="D6567" s="91" t="s">
        <v>8766</v>
      </c>
      <c r="E6567" s="91" t="s">
        <v>20061</v>
      </c>
      <c r="F6567" s="91"/>
      <c r="G6567" s="91"/>
      <c r="H6567" s="91"/>
      <c r="I6567" s="91"/>
      <c r="J6567" s="91"/>
      <c r="K6567" s="91"/>
      <c r="L6567" s="91"/>
      <c r="M6567" s="91"/>
      <c r="N6567" s="91"/>
      <c r="O6567" s="451" t="s">
        <v>19230</v>
      </c>
      <c r="P6567" s="100"/>
      <c r="Q6567" s="15" t="s">
        <v>45</v>
      </c>
    </row>
    <row r="6568" customFormat="false" ht="17.9" hidden="false" customHeight="false" outlineLevel="0" collapsed="false">
      <c r="A6568" s="429" t="s">
        <v>1833</v>
      </c>
      <c r="B6568" s="91" t="s">
        <v>20062</v>
      </c>
      <c r="C6568" s="91" t="s">
        <v>20063</v>
      </c>
      <c r="D6568" s="91" t="s">
        <v>8766</v>
      </c>
      <c r="E6568" s="91" t="s">
        <v>20064</v>
      </c>
      <c r="F6568" s="91" t="s">
        <v>20065</v>
      </c>
      <c r="G6568" s="91" t="n">
        <v>2200</v>
      </c>
      <c r="H6568" s="91"/>
      <c r="I6568" s="91"/>
      <c r="J6568" s="91"/>
      <c r="K6568" s="91"/>
      <c r="L6568" s="91"/>
      <c r="M6568" s="19" t="s">
        <v>20066</v>
      </c>
      <c r="N6568" s="99" t="n">
        <v>43548</v>
      </c>
      <c r="O6568" s="228" t="s">
        <v>1187</v>
      </c>
      <c r="P6568" s="100"/>
      <c r="Q6568" s="15" t="s">
        <v>45</v>
      </c>
    </row>
    <row r="6569" customFormat="false" ht="79.85" hidden="false" customHeight="false" outlineLevel="0" collapsed="false">
      <c r="A6569" s="3" t="s">
        <v>17111</v>
      </c>
      <c r="B6569" s="103" t="s">
        <v>17112</v>
      </c>
      <c r="C6569" s="3" t="s">
        <v>17113</v>
      </c>
      <c r="D6569" s="103" t="s">
        <v>17114</v>
      </c>
      <c r="E6569" s="103" t="s">
        <v>17115</v>
      </c>
      <c r="F6569" s="102" t="s">
        <v>10096</v>
      </c>
      <c r="G6569" s="103" t="s">
        <v>38</v>
      </c>
      <c r="H6569" s="103" t="s">
        <v>17116</v>
      </c>
      <c r="I6569" s="103" t="s">
        <v>40</v>
      </c>
      <c r="J6569" s="103" t="s">
        <v>19144</v>
      </c>
      <c r="K6569" s="103" t="s">
        <v>17648</v>
      </c>
      <c r="L6569" s="103" t="s">
        <v>19807</v>
      </c>
      <c r="M6569" s="103" t="s">
        <v>41</v>
      </c>
      <c r="N6569" s="103" t="s">
        <v>42</v>
      </c>
      <c r="O6569" s="103" t="s">
        <v>17117</v>
      </c>
      <c r="P6569" s="100"/>
      <c r="Q6569" s="15" t="s">
        <v>45</v>
      </c>
    </row>
    <row r="6570" customFormat="false" ht="15" hidden="false" customHeight="false" outlineLevel="0" collapsed="false">
      <c r="A6570" s="105" t="n">
        <v>43547</v>
      </c>
      <c r="B6570" s="465" t="s">
        <v>403</v>
      </c>
      <c r="C6570" s="9"/>
      <c r="D6570" s="9"/>
      <c r="E6570" s="10"/>
      <c r="F6570" s="821" t="n">
        <f aca="false">G6570+H6570+I6570+J6570+K6570</f>
        <v>4000</v>
      </c>
      <c r="G6570" s="1006" t="n">
        <f aca="false">SUM(G6571:G6572)</f>
        <v>0</v>
      </c>
      <c r="H6570" s="989" t="n">
        <f aca="false">SUM(H6571:H6572)</f>
        <v>0</v>
      </c>
      <c r="I6570" s="1007" t="n">
        <f aca="false">SUM(I6571:I6572)</f>
        <v>4000</v>
      </c>
      <c r="J6570" s="1008" t="n">
        <f aca="false">SUM(J6571:J6572)</f>
        <v>0</v>
      </c>
      <c r="K6570" s="1009" t="n">
        <f aca="false">SUM(K6571:K6572)</f>
        <v>0</v>
      </c>
      <c r="L6570" s="1029" t="n">
        <f aca="false">SUM(L6571:L6572)</f>
        <v>0</v>
      </c>
      <c r="M6570" s="466"/>
      <c r="N6570" s="466"/>
      <c r="O6570" s="18"/>
      <c r="P6570" s="100"/>
      <c r="Q6570" s="15" t="s">
        <v>45</v>
      </c>
    </row>
    <row r="6571" customFormat="false" ht="28.35" hidden="false" customHeight="false" outlineLevel="0" collapsed="false">
      <c r="A6571" s="697" t="s">
        <v>20067</v>
      </c>
      <c r="B6571" s="242" t="n">
        <v>43811</v>
      </c>
      <c r="C6571" s="91" t="s">
        <v>20068</v>
      </c>
      <c r="D6571" s="91" t="s">
        <v>8766</v>
      </c>
      <c r="E6571" s="91" t="s">
        <v>20069</v>
      </c>
      <c r="F6571" s="91" t="s">
        <v>20070</v>
      </c>
      <c r="G6571" s="91"/>
      <c r="H6571" s="91"/>
      <c r="I6571" s="91" t="n">
        <v>4000</v>
      </c>
      <c r="J6571" s="91"/>
      <c r="K6571" s="91"/>
      <c r="L6571" s="91"/>
      <c r="M6571" s="19" t="s">
        <v>20071</v>
      </c>
      <c r="N6571" s="99" t="n">
        <v>43548</v>
      </c>
      <c r="O6571" s="228" t="s">
        <v>1187</v>
      </c>
      <c r="P6571" s="100"/>
      <c r="Q6571" s="15" t="s">
        <v>45</v>
      </c>
    </row>
    <row r="6572" customFormat="false" ht="14.9" hidden="false" customHeight="false" outlineLevel="0" collapsed="false">
      <c r="A6572" s="429" t="s">
        <v>1833</v>
      </c>
      <c r="B6572" s="91" t="n">
        <v>12.26</v>
      </c>
      <c r="C6572" s="91" t="n">
        <v>89055229599</v>
      </c>
      <c r="D6572" s="91" t="s">
        <v>8766</v>
      </c>
      <c r="E6572" s="91" t="s">
        <v>20072</v>
      </c>
      <c r="F6572" s="91" t="s">
        <v>20073</v>
      </c>
      <c r="G6572" s="91" t="s">
        <v>614</v>
      </c>
      <c r="H6572" s="91"/>
      <c r="I6572" s="91"/>
      <c r="J6572" s="91"/>
      <c r="K6572" s="91"/>
      <c r="L6572" s="91"/>
      <c r="M6572" s="91"/>
      <c r="N6572" s="91"/>
      <c r="O6572" s="137" t="s">
        <v>20074</v>
      </c>
      <c r="P6572" s="100"/>
      <c r="Q6572" s="15" t="s">
        <v>45</v>
      </c>
    </row>
    <row r="6573" customFormat="false" ht="79.85" hidden="false" customHeight="false" outlineLevel="0" collapsed="false">
      <c r="A6573" s="3" t="s">
        <v>17111</v>
      </c>
      <c r="B6573" s="103" t="s">
        <v>17112</v>
      </c>
      <c r="C6573" s="3" t="s">
        <v>17113</v>
      </c>
      <c r="D6573" s="103" t="s">
        <v>17114</v>
      </c>
      <c r="E6573" s="103" t="s">
        <v>17115</v>
      </c>
      <c r="F6573" s="102" t="s">
        <v>10096</v>
      </c>
      <c r="G6573" s="103" t="s">
        <v>38</v>
      </c>
      <c r="H6573" s="103" t="s">
        <v>17116</v>
      </c>
      <c r="I6573" s="103" t="s">
        <v>40</v>
      </c>
      <c r="J6573" s="103" t="s">
        <v>19144</v>
      </c>
      <c r="K6573" s="103" t="s">
        <v>17648</v>
      </c>
      <c r="L6573" s="103" t="s">
        <v>19807</v>
      </c>
      <c r="M6573" s="103" t="s">
        <v>41</v>
      </c>
      <c r="N6573" s="103" t="s">
        <v>42</v>
      </c>
      <c r="O6573" s="103" t="s">
        <v>17117</v>
      </c>
      <c r="P6573" s="100"/>
      <c r="Q6573" s="15" t="s">
        <v>45</v>
      </c>
    </row>
    <row r="6574" customFormat="false" ht="15" hidden="false" customHeight="false" outlineLevel="0" collapsed="false">
      <c r="A6574" s="105" t="n">
        <v>43548</v>
      </c>
      <c r="B6574" s="465" t="s">
        <v>414</v>
      </c>
      <c r="C6574" s="9"/>
      <c r="D6574" s="9"/>
      <c r="E6574" s="10"/>
      <c r="F6574" s="821" t="n">
        <f aca="false">G6574+H6574+I6574+J6574+K6574</f>
        <v>36700</v>
      </c>
      <c r="G6574" s="1006" t="n">
        <f aca="false">SUM(G6575:G6605)</f>
        <v>36700</v>
      </c>
      <c r="H6574" s="989" t="n">
        <f aca="false">SUM(H6575:H6605)</f>
        <v>0</v>
      </c>
      <c r="I6574" s="1007" t="n">
        <f aca="false">SUM(I6575:I6605)</f>
        <v>0</v>
      </c>
      <c r="J6574" s="1008" t="n">
        <f aca="false">SUM(J6575:J6605)</f>
        <v>0</v>
      </c>
      <c r="K6574" s="1009" t="n">
        <f aca="false">SUM(K6575:K6597)</f>
        <v>0</v>
      </c>
      <c r="L6574" s="1029" t="n">
        <f aca="false">SUM(L6575:L6597)</f>
        <v>0</v>
      </c>
      <c r="M6574" s="466"/>
      <c r="N6574" s="466"/>
      <c r="O6574" s="18"/>
      <c r="P6574" s="100"/>
      <c r="Q6574" s="15" t="s">
        <v>45</v>
      </c>
    </row>
    <row r="6575" customFormat="false" ht="17.9" hidden="false" customHeight="false" outlineLevel="0" collapsed="false">
      <c r="A6575" s="429" t="s">
        <v>1810</v>
      </c>
      <c r="B6575" s="91" t="s">
        <v>20075</v>
      </c>
      <c r="C6575" s="91" t="s">
        <v>20076</v>
      </c>
      <c r="D6575" s="91" t="s">
        <v>8766</v>
      </c>
      <c r="E6575" s="91" t="s">
        <v>20077</v>
      </c>
      <c r="F6575" s="91" t="s">
        <v>20078</v>
      </c>
      <c r="G6575" s="91" t="n">
        <v>3300</v>
      </c>
      <c r="H6575" s="91"/>
      <c r="I6575" s="91"/>
      <c r="J6575" s="91"/>
      <c r="K6575" s="91"/>
      <c r="L6575" s="91"/>
      <c r="M6575" s="19" t="s">
        <v>20079</v>
      </c>
      <c r="N6575" s="99" t="n">
        <v>43549</v>
      </c>
      <c r="O6575" s="228" t="s">
        <v>1187</v>
      </c>
      <c r="P6575" s="100"/>
      <c r="Q6575" s="15" t="s">
        <v>45</v>
      </c>
    </row>
    <row r="6576" customFormat="false" ht="79.85" hidden="false" customHeight="false" outlineLevel="0" collapsed="false">
      <c r="A6576" s="3" t="s">
        <v>17111</v>
      </c>
      <c r="B6576" s="103" t="s">
        <v>17112</v>
      </c>
      <c r="C6576" s="3" t="s">
        <v>17113</v>
      </c>
      <c r="D6576" s="103" t="s">
        <v>17114</v>
      </c>
      <c r="E6576" s="103" t="s">
        <v>17115</v>
      </c>
      <c r="F6576" s="102" t="s">
        <v>10096</v>
      </c>
      <c r="G6576" s="103" t="s">
        <v>38</v>
      </c>
      <c r="H6576" s="103" t="s">
        <v>17116</v>
      </c>
      <c r="I6576" s="103" t="s">
        <v>40</v>
      </c>
      <c r="J6576" s="103" t="s">
        <v>19144</v>
      </c>
      <c r="K6576" s="103" t="s">
        <v>17648</v>
      </c>
      <c r="L6576" s="103" t="s">
        <v>19807</v>
      </c>
      <c r="M6576" s="103" t="s">
        <v>41</v>
      </c>
      <c r="N6576" s="103" t="s">
        <v>42</v>
      </c>
      <c r="O6576" s="103" t="s">
        <v>17117</v>
      </c>
      <c r="P6576" s="100"/>
      <c r="Q6576" s="15" t="s">
        <v>45</v>
      </c>
    </row>
    <row r="6577" customFormat="false" ht="15" hidden="false" customHeight="false" outlineLevel="0" collapsed="false">
      <c r="A6577" s="105" t="n">
        <v>43549</v>
      </c>
      <c r="B6577" s="465" t="s">
        <v>422</v>
      </c>
      <c r="C6577" s="9"/>
      <c r="D6577" s="9"/>
      <c r="E6577" s="10"/>
      <c r="F6577" s="821" t="n">
        <f aca="false">G6577+H6577+I6577+J6577+K6577</f>
        <v>16700</v>
      </c>
      <c r="G6577" s="1006" t="n">
        <f aca="false">SUM(G6578:G6604)</f>
        <v>16700</v>
      </c>
      <c r="H6577" s="989" t="n">
        <f aca="false">SUM(H6578:H6604)</f>
        <v>0</v>
      </c>
      <c r="I6577" s="1007" t="n">
        <f aca="false">SUM(I6578:I6604)</f>
        <v>0</v>
      </c>
      <c r="J6577" s="1008" t="n">
        <f aca="false">SUM(J6578:J6604)</f>
        <v>0</v>
      </c>
      <c r="K6577" s="1009" t="n">
        <f aca="false">SUM(K6578:K6604)</f>
        <v>0</v>
      </c>
      <c r="L6577" s="1029" t="n">
        <f aca="false">SUM(L6578:L6604)</f>
        <v>0</v>
      </c>
      <c r="M6577" s="466"/>
      <c r="N6577" s="466"/>
      <c r="O6577" s="91"/>
      <c r="P6577" s="100"/>
      <c r="Q6577" s="15" t="s">
        <v>45</v>
      </c>
    </row>
    <row r="6578" customFormat="false" ht="28.35" hidden="false" customHeight="false" outlineLevel="0" collapsed="false">
      <c r="A6578" s="429" t="s">
        <v>1810</v>
      </c>
      <c r="B6578" s="91" t="s">
        <v>20080</v>
      </c>
      <c r="C6578" s="451" t="s">
        <v>20081</v>
      </c>
      <c r="D6578" s="91" t="s">
        <v>8766</v>
      </c>
      <c r="E6578" s="91"/>
      <c r="F6578" s="91"/>
      <c r="G6578" s="91"/>
      <c r="H6578" s="91"/>
      <c r="I6578" s="91"/>
      <c r="J6578" s="91"/>
      <c r="K6578" s="91"/>
      <c r="L6578" s="91"/>
      <c r="M6578" s="91"/>
      <c r="N6578" s="91"/>
      <c r="O6578" s="451" t="s">
        <v>18235</v>
      </c>
      <c r="P6578" s="100"/>
      <c r="Q6578" s="15" t="s">
        <v>45</v>
      </c>
    </row>
    <row r="6579" customFormat="false" ht="14.9" hidden="false" customHeight="false" outlineLevel="0" collapsed="false">
      <c r="A6579" s="429" t="s">
        <v>1814</v>
      </c>
      <c r="B6579" s="99" t="n">
        <v>43626</v>
      </c>
      <c r="C6579" s="91" t="n">
        <v>84951057050</v>
      </c>
      <c r="D6579" s="91" t="s">
        <v>8766</v>
      </c>
      <c r="E6579" s="91" t="s">
        <v>20082</v>
      </c>
      <c r="F6579" s="91"/>
      <c r="G6579" s="91" t="s">
        <v>282</v>
      </c>
      <c r="H6579" s="91"/>
      <c r="I6579" s="91"/>
      <c r="J6579" s="91"/>
      <c r="K6579" s="91"/>
      <c r="L6579" s="91"/>
      <c r="M6579" s="91"/>
      <c r="N6579" s="91"/>
      <c r="O6579" s="451" t="s">
        <v>20083</v>
      </c>
      <c r="P6579" s="100"/>
      <c r="Q6579" s="15" t="s">
        <v>45</v>
      </c>
    </row>
    <row r="6580" customFormat="false" ht="41.75" hidden="false" customHeight="false" outlineLevel="0" collapsed="false">
      <c r="A6580" s="697" t="s">
        <v>2010</v>
      </c>
      <c r="B6580" s="91" t="s">
        <v>13642</v>
      </c>
      <c r="C6580" s="451" t="s">
        <v>20084</v>
      </c>
      <c r="D6580" s="137" t="s">
        <v>8766</v>
      </c>
      <c r="E6580" s="91" t="s">
        <v>20085</v>
      </c>
      <c r="F6580" s="91"/>
      <c r="G6580" s="91"/>
      <c r="H6580" s="91"/>
      <c r="I6580" s="91"/>
      <c r="J6580" s="91"/>
      <c r="K6580" s="91"/>
      <c r="L6580" s="91"/>
      <c r="M6580" s="91"/>
      <c r="N6580" s="91"/>
      <c r="O6580" s="451" t="s">
        <v>20086</v>
      </c>
      <c r="P6580" s="100"/>
      <c r="Q6580" s="15" t="s">
        <v>45</v>
      </c>
    </row>
    <row r="6581" customFormat="false" ht="14.9" hidden="false" customHeight="false" outlineLevel="0" collapsed="false">
      <c r="A6581" s="429" t="s">
        <v>1673</v>
      </c>
      <c r="B6581" s="108" t="n">
        <v>0.443055555555556</v>
      </c>
      <c r="C6581" s="91" t="n">
        <v>84957427396</v>
      </c>
      <c r="D6581" s="91" t="s">
        <v>110</v>
      </c>
      <c r="E6581" s="91" t="s">
        <v>20087</v>
      </c>
      <c r="F6581" s="91" t="s">
        <v>3905</v>
      </c>
      <c r="G6581" s="91"/>
      <c r="H6581" s="91"/>
      <c r="I6581" s="91"/>
      <c r="J6581" s="91"/>
      <c r="K6581" s="91"/>
      <c r="L6581" s="91"/>
      <c r="M6581" s="91"/>
      <c r="N6581" s="91"/>
      <c r="O6581" s="95" t="s">
        <v>20088</v>
      </c>
      <c r="P6581" s="100"/>
      <c r="Q6581" s="15" t="s">
        <v>45</v>
      </c>
    </row>
    <row r="6582" customFormat="false" ht="17.9" hidden="false" customHeight="false" outlineLevel="0" collapsed="false">
      <c r="A6582" s="429" t="s">
        <v>1678</v>
      </c>
      <c r="B6582" s="91" t="s">
        <v>15809</v>
      </c>
      <c r="C6582" s="451" t="s">
        <v>20089</v>
      </c>
      <c r="D6582" s="137" t="s">
        <v>476</v>
      </c>
      <c r="E6582" s="91" t="s">
        <v>20090</v>
      </c>
      <c r="F6582" s="91"/>
      <c r="G6582" s="91" t="s">
        <v>259</v>
      </c>
      <c r="H6582" s="91"/>
      <c r="I6582" s="91"/>
      <c r="J6582" s="91"/>
      <c r="K6582" s="91"/>
      <c r="L6582" s="91"/>
      <c r="M6582" s="91"/>
      <c r="N6582" s="91"/>
      <c r="O6582" s="708" t="s">
        <v>20091</v>
      </c>
      <c r="P6582" s="100"/>
      <c r="Q6582" s="15" t="s">
        <v>45</v>
      </c>
    </row>
    <row r="6583" customFormat="false" ht="55.2" hidden="false" customHeight="false" outlineLevel="0" collapsed="false">
      <c r="A6583" s="429" t="s">
        <v>1732</v>
      </c>
      <c r="B6583" s="91" t="n">
        <v>10</v>
      </c>
      <c r="C6583" s="91" t="s">
        <v>20092</v>
      </c>
      <c r="D6583" s="91" t="s">
        <v>8766</v>
      </c>
      <c r="E6583" s="91" t="s">
        <v>20093</v>
      </c>
      <c r="F6583" s="91" t="s">
        <v>20094</v>
      </c>
      <c r="G6583" s="91" t="s">
        <v>564</v>
      </c>
      <c r="H6583" s="91"/>
      <c r="I6583" s="91"/>
      <c r="J6583" s="91"/>
      <c r="K6583" s="91"/>
      <c r="L6583" s="91"/>
      <c r="M6583" s="91"/>
      <c r="N6583" s="91"/>
      <c r="O6583" s="137" t="s">
        <v>20095</v>
      </c>
      <c r="P6583" s="100"/>
      <c r="Q6583" s="15" t="s">
        <v>45</v>
      </c>
    </row>
    <row r="6584" customFormat="false" ht="28.35" hidden="false" customHeight="false" outlineLevel="0" collapsed="false">
      <c r="A6584" s="429" t="s">
        <v>1833</v>
      </c>
      <c r="B6584" s="91" t="s">
        <v>5301</v>
      </c>
      <c r="C6584" s="91" t="n">
        <v>89163892929</v>
      </c>
      <c r="D6584" s="91" t="s">
        <v>8766</v>
      </c>
      <c r="E6584" s="91" t="s">
        <v>20096</v>
      </c>
      <c r="F6584" s="91" t="s">
        <v>20097</v>
      </c>
      <c r="G6584" s="91" t="s">
        <v>1939</v>
      </c>
      <c r="H6584" s="91"/>
      <c r="I6584" s="91"/>
      <c r="J6584" s="91"/>
      <c r="K6584" s="91"/>
      <c r="L6584" s="91"/>
      <c r="M6584" s="91"/>
      <c r="N6584" s="91"/>
      <c r="O6584" s="451" t="s">
        <v>20098</v>
      </c>
      <c r="P6584" s="100"/>
      <c r="Q6584" s="15" t="s">
        <v>45</v>
      </c>
    </row>
    <row r="6585" customFormat="false" ht="28.35" hidden="false" customHeight="false" outlineLevel="0" collapsed="false">
      <c r="A6585" s="429" t="s">
        <v>1839</v>
      </c>
      <c r="B6585" s="99" t="n">
        <v>43478</v>
      </c>
      <c r="C6585" s="451" t="s">
        <v>20099</v>
      </c>
      <c r="D6585" s="91" t="s">
        <v>8766</v>
      </c>
      <c r="E6585" s="91" t="s">
        <v>20100</v>
      </c>
      <c r="F6585" s="91" t="s">
        <v>20101</v>
      </c>
      <c r="G6585" s="91"/>
      <c r="H6585" s="91"/>
      <c r="I6585" s="91"/>
      <c r="J6585" s="91"/>
      <c r="K6585" s="91"/>
      <c r="L6585" s="91"/>
      <c r="M6585" s="91"/>
      <c r="N6585" s="91"/>
      <c r="O6585" s="451" t="s">
        <v>20102</v>
      </c>
      <c r="P6585" s="100"/>
      <c r="Q6585" s="15" t="s">
        <v>45</v>
      </c>
    </row>
    <row r="6586" customFormat="false" ht="41.75" hidden="false" customHeight="false" outlineLevel="0" collapsed="false">
      <c r="A6586" s="429" t="s">
        <v>1746</v>
      </c>
      <c r="B6586" s="99" t="n">
        <v>43690</v>
      </c>
      <c r="C6586" s="91" t="s">
        <v>20103</v>
      </c>
      <c r="D6586" s="91" t="s">
        <v>20104</v>
      </c>
      <c r="E6586" s="91" t="s">
        <v>20105</v>
      </c>
      <c r="F6586" s="91" t="s">
        <v>20106</v>
      </c>
      <c r="G6586" s="91"/>
      <c r="H6586" s="91"/>
      <c r="I6586" s="91"/>
      <c r="J6586" s="91"/>
      <c r="K6586" s="91"/>
      <c r="L6586" s="91"/>
      <c r="M6586" s="91"/>
      <c r="N6586" s="91"/>
      <c r="O6586" s="95" t="s">
        <v>377</v>
      </c>
      <c r="P6586" s="100"/>
      <c r="Q6586" s="15" t="s">
        <v>45</v>
      </c>
    </row>
    <row r="6587" customFormat="false" ht="26.85" hidden="false" customHeight="false" outlineLevel="0" collapsed="false">
      <c r="A6587" s="429" t="s">
        <v>1696</v>
      </c>
      <c r="B6587" s="91"/>
      <c r="C6587" s="553" t="s">
        <v>20107</v>
      </c>
      <c r="D6587" s="91" t="s">
        <v>8766</v>
      </c>
      <c r="E6587" s="91"/>
      <c r="F6587" s="91"/>
      <c r="G6587" s="91"/>
      <c r="H6587" s="91"/>
      <c r="I6587" s="91"/>
      <c r="J6587" s="91"/>
      <c r="K6587" s="91"/>
      <c r="L6587" s="91"/>
      <c r="M6587" s="91"/>
      <c r="N6587" s="91"/>
      <c r="O6587" s="451" t="s">
        <v>18235</v>
      </c>
      <c r="P6587" s="100"/>
      <c r="Q6587" s="15" t="s">
        <v>45</v>
      </c>
    </row>
    <row r="6588" customFormat="false" ht="14.9" hidden="false" customHeight="false" outlineLevel="0" collapsed="false">
      <c r="A6588" s="429" t="s">
        <v>1758</v>
      </c>
      <c r="B6588" s="108" t="n">
        <v>0.549305555555556</v>
      </c>
      <c r="C6588" s="349" t="s">
        <v>20108</v>
      </c>
      <c r="D6588" s="91" t="s">
        <v>110</v>
      </c>
      <c r="E6588" s="1032" t="s">
        <v>20109</v>
      </c>
      <c r="F6588" s="91"/>
      <c r="G6588" s="91"/>
      <c r="H6588" s="91"/>
      <c r="I6588" s="91"/>
      <c r="J6588" s="91"/>
      <c r="K6588" s="91"/>
      <c r="L6588" s="91"/>
      <c r="M6588" s="91"/>
      <c r="N6588" s="91"/>
      <c r="O6588" s="95" t="s">
        <v>14301</v>
      </c>
      <c r="P6588" s="100"/>
      <c r="Q6588" s="15" t="s">
        <v>45</v>
      </c>
    </row>
    <row r="6589" customFormat="false" ht="14.9" hidden="false" customHeight="false" outlineLevel="0" collapsed="false">
      <c r="A6589" s="429" t="s">
        <v>1761</v>
      </c>
      <c r="B6589" s="91" t="s">
        <v>13144</v>
      </c>
      <c r="C6589" s="91" t="s">
        <v>20110</v>
      </c>
      <c r="D6589" s="91" t="s">
        <v>8766</v>
      </c>
      <c r="E6589" s="203" t="s">
        <v>20111</v>
      </c>
      <c r="F6589" s="91"/>
      <c r="G6589" s="91" t="s">
        <v>16003</v>
      </c>
      <c r="H6589" s="91"/>
      <c r="I6589" s="91"/>
      <c r="J6589" s="91"/>
      <c r="K6589" s="91"/>
      <c r="L6589" s="91"/>
      <c r="M6589" s="91"/>
      <c r="N6589" s="91"/>
      <c r="O6589" s="451" t="s">
        <v>20112</v>
      </c>
      <c r="P6589" s="100"/>
      <c r="Q6589" s="15" t="s">
        <v>45</v>
      </c>
    </row>
    <row r="6590" customFormat="false" ht="17.9" hidden="false" customHeight="false" outlineLevel="0" collapsed="false">
      <c r="A6590" s="429" t="s">
        <v>1765</v>
      </c>
      <c r="B6590" s="108" t="n">
        <v>0.55625</v>
      </c>
      <c r="C6590" s="24" t="s">
        <v>20113</v>
      </c>
      <c r="D6590" s="91" t="s">
        <v>110</v>
      </c>
      <c r="E6590" s="91" t="s">
        <v>20031</v>
      </c>
      <c r="F6590" s="91" t="s">
        <v>20114</v>
      </c>
      <c r="G6590" s="91" t="n">
        <v>3000</v>
      </c>
      <c r="H6590" s="91"/>
      <c r="I6590" s="91"/>
      <c r="J6590" s="91"/>
      <c r="K6590" s="91"/>
      <c r="L6590" s="91"/>
      <c r="M6590" s="24" t="s">
        <v>20115</v>
      </c>
      <c r="N6590" s="99" t="n">
        <v>43549</v>
      </c>
      <c r="O6590" s="228" t="s">
        <v>1187</v>
      </c>
      <c r="P6590" s="100"/>
      <c r="Q6590" s="15" t="s">
        <v>45</v>
      </c>
    </row>
    <row r="6591" customFormat="false" ht="28.35" hidden="false" customHeight="false" outlineLevel="0" collapsed="false">
      <c r="A6591" s="429" t="s">
        <v>4300</v>
      </c>
      <c r="B6591" s="91" t="s">
        <v>12955</v>
      </c>
      <c r="C6591" s="91" t="n">
        <v>89684177474</v>
      </c>
      <c r="D6591" s="91" t="s">
        <v>476</v>
      </c>
      <c r="E6591" s="91" t="s">
        <v>20116</v>
      </c>
      <c r="F6591" s="91" t="n">
        <v>300</v>
      </c>
      <c r="G6591" s="24" t="s">
        <v>949</v>
      </c>
      <c r="H6591" s="91"/>
      <c r="I6591" s="91"/>
      <c r="J6591" s="91"/>
      <c r="K6591" s="91"/>
      <c r="L6591" s="91"/>
      <c r="M6591" s="91"/>
      <c r="N6591" s="91"/>
      <c r="O6591" s="451" t="s">
        <v>20117</v>
      </c>
      <c r="P6591" s="100"/>
      <c r="Q6591" s="15" t="s">
        <v>45</v>
      </c>
    </row>
    <row r="6592" customFormat="false" ht="41.75" hidden="false" customHeight="false" outlineLevel="0" collapsed="false">
      <c r="A6592" s="429" t="s">
        <v>4304</v>
      </c>
      <c r="B6592" s="91" t="s">
        <v>6471</v>
      </c>
      <c r="C6592" s="91" t="n">
        <v>89857457124</v>
      </c>
      <c r="D6592" s="91" t="s">
        <v>8766</v>
      </c>
      <c r="E6592" s="91" t="s">
        <v>20118</v>
      </c>
      <c r="F6592" s="91" t="s">
        <v>20119</v>
      </c>
      <c r="G6592" s="91" t="s">
        <v>16967</v>
      </c>
      <c r="H6592" s="91"/>
      <c r="I6592" s="91"/>
      <c r="J6592" s="91"/>
      <c r="K6592" s="91"/>
      <c r="L6592" s="91"/>
      <c r="M6592" s="91"/>
      <c r="N6592" s="91"/>
      <c r="O6592" s="137" t="s">
        <v>20120</v>
      </c>
      <c r="P6592" s="100"/>
      <c r="Q6592" s="15" t="s">
        <v>45</v>
      </c>
    </row>
    <row r="6593" customFormat="false" ht="68.65" hidden="false" customHeight="false" outlineLevel="0" collapsed="false">
      <c r="A6593" s="429" t="s">
        <v>4309</v>
      </c>
      <c r="B6593" s="91" t="s">
        <v>20121</v>
      </c>
      <c r="C6593" s="451" t="s">
        <v>20122</v>
      </c>
      <c r="D6593" s="91" t="s">
        <v>8766</v>
      </c>
      <c r="E6593" s="91" t="s">
        <v>20123</v>
      </c>
      <c r="F6593" s="91" t="s">
        <v>20124</v>
      </c>
      <c r="G6593" s="91" t="s">
        <v>526</v>
      </c>
      <c r="H6593" s="91"/>
      <c r="I6593" s="91"/>
      <c r="J6593" s="91"/>
      <c r="K6593" s="91"/>
      <c r="L6593" s="91"/>
      <c r="M6593" s="91"/>
      <c r="N6593" s="91"/>
      <c r="O6593" s="451" t="s">
        <v>20125</v>
      </c>
      <c r="P6593" s="100"/>
      <c r="Q6593" s="15" t="s">
        <v>45</v>
      </c>
    </row>
    <row r="6594" customFormat="false" ht="28.35" hidden="false" customHeight="false" outlineLevel="0" collapsed="false">
      <c r="A6594" s="429" t="s">
        <v>1781</v>
      </c>
      <c r="B6594" s="108" t="n">
        <v>0.571527777777778</v>
      </c>
      <c r="C6594" s="91" t="s">
        <v>20126</v>
      </c>
      <c r="D6594" s="91" t="s">
        <v>110</v>
      </c>
      <c r="E6594" s="91" t="s">
        <v>20127</v>
      </c>
      <c r="F6594" s="91" t="s">
        <v>20128</v>
      </c>
      <c r="G6594" s="91" t="n">
        <v>4700</v>
      </c>
      <c r="H6594" s="91"/>
      <c r="I6594" s="91"/>
      <c r="J6594" s="91"/>
      <c r="K6594" s="91"/>
      <c r="L6594" s="91"/>
      <c r="M6594" s="24" t="s">
        <v>20129</v>
      </c>
      <c r="N6594" s="99" t="n">
        <v>43552</v>
      </c>
      <c r="O6594" s="228" t="s">
        <v>1187</v>
      </c>
      <c r="P6594" s="100"/>
      <c r="Q6594" s="15" t="s">
        <v>45</v>
      </c>
    </row>
    <row r="6595" customFormat="false" ht="28.35" hidden="false" customHeight="false" outlineLevel="0" collapsed="false">
      <c r="A6595" s="697" t="s">
        <v>20130</v>
      </c>
      <c r="B6595" s="91" t="s">
        <v>16854</v>
      </c>
      <c r="C6595" s="91" t="s">
        <v>20131</v>
      </c>
      <c r="D6595" s="91" t="s">
        <v>8766</v>
      </c>
      <c r="E6595" s="91" t="s">
        <v>20132</v>
      </c>
      <c r="F6595" s="91" t="s">
        <v>20133</v>
      </c>
      <c r="H6595" s="91"/>
      <c r="I6595" s="91" t="s">
        <v>16967</v>
      </c>
      <c r="J6595" s="91"/>
      <c r="K6595" s="91"/>
      <c r="L6595" s="91"/>
      <c r="M6595" s="91"/>
      <c r="N6595" s="91"/>
      <c r="O6595" s="137" t="s">
        <v>20134</v>
      </c>
      <c r="P6595" s="100"/>
      <c r="Q6595" s="15" t="s">
        <v>45</v>
      </c>
    </row>
    <row r="6596" customFormat="false" ht="14.9" hidden="false" customHeight="false" outlineLevel="0" collapsed="false">
      <c r="A6596" s="429" t="s">
        <v>1917</v>
      </c>
      <c r="B6596" s="91" t="s">
        <v>12789</v>
      </c>
      <c r="C6596" s="91" t="s">
        <v>20135</v>
      </c>
      <c r="D6596" s="91" t="s">
        <v>476</v>
      </c>
      <c r="E6596" s="91" t="s">
        <v>20136</v>
      </c>
      <c r="F6596" s="91" t="s">
        <v>20137</v>
      </c>
      <c r="G6596" s="91"/>
      <c r="H6596" s="91"/>
      <c r="I6596" s="91"/>
      <c r="J6596" s="91"/>
      <c r="K6596" s="91"/>
      <c r="L6596" s="91"/>
      <c r="M6596" s="91"/>
      <c r="N6596" s="91"/>
      <c r="O6596" s="137" t="s">
        <v>20138</v>
      </c>
      <c r="P6596" s="100"/>
      <c r="Q6596" s="15" t="s">
        <v>45</v>
      </c>
    </row>
    <row r="6597" customFormat="false" ht="28.35" hidden="false" customHeight="false" outlineLevel="0" collapsed="false">
      <c r="A6597" s="429" t="s">
        <v>3008</v>
      </c>
      <c r="B6597" s="108" t="n">
        <v>0.622916666666667</v>
      </c>
      <c r="C6597" s="91" t="s">
        <v>20139</v>
      </c>
      <c r="D6597" s="91" t="s">
        <v>110</v>
      </c>
      <c r="E6597" s="91" t="s">
        <v>20140</v>
      </c>
      <c r="F6597" s="91" t="s">
        <v>20141</v>
      </c>
      <c r="G6597" s="91" t="s">
        <v>997</v>
      </c>
      <c r="H6597" s="91"/>
      <c r="I6597" s="91"/>
      <c r="J6597" s="91"/>
      <c r="K6597" s="91"/>
      <c r="L6597" s="91"/>
      <c r="M6597" s="91"/>
      <c r="N6597" s="91"/>
      <c r="O6597" s="137" t="s">
        <v>20142</v>
      </c>
      <c r="P6597" s="100"/>
      <c r="Q6597" s="15" t="s">
        <v>45</v>
      </c>
    </row>
    <row r="6598" customFormat="false" ht="28.35" hidden="false" customHeight="false" outlineLevel="0" collapsed="false">
      <c r="A6598" s="429" t="s">
        <v>7071</v>
      </c>
      <c r="B6598" s="99" t="n">
        <v>43511</v>
      </c>
      <c r="C6598" s="91" t="s">
        <v>20143</v>
      </c>
      <c r="D6598" s="91" t="s">
        <v>476</v>
      </c>
      <c r="E6598" s="91" t="s">
        <v>20144</v>
      </c>
      <c r="F6598" s="91" t="s">
        <v>20145</v>
      </c>
      <c r="G6598" s="91"/>
      <c r="H6598" s="91"/>
      <c r="I6598" s="91"/>
      <c r="J6598" s="91"/>
      <c r="K6598" s="91"/>
      <c r="L6598" s="91"/>
      <c r="M6598" s="91"/>
      <c r="N6598" s="91"/>
      <c r="O6598" s="451" t="s">
        <v>20146</v>
      </c>
      <c r="P6598" s="100"/>
      <c r="Q6598" s="15" t="s">
        <v>45</v>
      </c>
    </row>
    <row r="6599" customFormat="false" ht="14.9" hidden="false" customHeight="false" outlineLevel="0" collapsed="false">
      <c r="A6599" s="697" t="s">
        <v>20147</v>
      </c>
      <c r="B6599" s="108" t="n">
        <v>0.656944444444444</v>
      </c>
      <c r="C6599" s="451" t="s">
        <v>20148</v>
      </c>
      <c r="D6599" s="91" t="s">
        <v>110</v>
      </c>
      <c r="E6599" s="91"/>
      <c r="F6599" s="91"/>
      <c r="G6599" s="91"/>
      <c r="H6599" s="91"/>
      <c r="I6599" s="91"/>
      <c r="J6599" s="91"/>
      <c r="K6599" s="91"/>
      <c r="L6599" s="91"/>
      <c r="M6599" s="91"/>
      <c r="N6599" s="91"/>
      <c r="O6599" s="95" t="s">
        <v>20149</v>
      </c>
      <c r="P6599" s="100"/>
      <c r="Q6599" s="15" t="s">
        <v>45</v>
      </c>
    </row>
    <row r="6600" customFormat="false" ht="41.75" hidden="false" customHeight="false" outlineLevel="0" collapsed="false">
      <c r="A6600" s="429" t="s">
        <v>1801</v>
      </c>
      <c r="B6600" s="108" t="n">
        <v>0.670138888888889</v>
      </c>
      <c r="C6600" s="91" t="n">
        <v>89161632312</v>
      </c>
      <c r="D6600" s="91" t="s">
        <v>110</v>
      </c>
      <c r="E6600" s="91" t="s">
        <v>20150</v>
      </c>
      <c r="F6600" s="91" t="s">
        <v>20151</v>
      </c>
      <c r="G6600" s="91" t="s">
        <v>20152</v>
      </c>
      <c r="H6600" s="91"/>
      <c r="I6600" s="91"/>
      <c r="J6600" s="91"/>
      <c r="K6600" s="91"/>
      <c r="L6600" s="91"/>
      <c r="M6600" s="91"/>
      <c r="N6600" s="91"/>
      <c r="O6600" s="248" t="s">
        <v>20153</v>
      </c>
      <c r="P6600" s="100"/>
      <c r="Q6600" s="15" t="s">
        <v>45</v>
      </c>
    </row>
    <row r="6601" customFormat="false" ht="28.35" hidden="false" customHeight="false" outlineLevel="0" collapsed="false">
      <c r="A6601" s="429" t="s">
        <v>3427</v>
      </c>
      <c r="B6601" s="91" t="s">
        <v>83</v>
      </c>
      <c r="C6601" s="91" t="s">
        <v>20154</v>
      </c>
      <c r="D6601" s="91" t="s">
        <v>8766</v>
      </c>
      <c r="E6601" s="91" t="s">
        <v>20155</v>
      </c>
      <c r="F6601" s="91" t="s">
        <v>20156</v>
      </c>
      <c r="G6601" s="91"/>
      <c r="H6601" s="91"/>
      <c r="I6601" s="91"/>
      <c r="J6601" s="91"/>
      <c r="K6601" s="91"/>
      <c r="L6601" s="91"/>
      <c r="M6601" s="91"/>
      <c r="N6601" s="91"/>
      <c r="O6601" s="95" t="s">
        <v>20157</v>
      </c>
      <c r="P6601" s="100"/>
      <c r="Q6601" s="15" t="s">
        <v>45</v>
      </c>
    </row>
    <row r="6602" customFormat="false" ht="28.35" hidden="false" customHeight="false" outlineLevel="0" collapsed="false">
      <c r="A6602" s="429" t="s">
        <v>3024</v>
      </c>
      <c r="B6602" s="91" t="s">
        <v>606</v>
      </c>
      <c r="C6602" s="451" t="s">
        <v>20158</v>
      </c>
      <c r="D6602" s="91" t="s">
        <v>8766</v>
      </c>
      <c r="E6602" s="91" t="s">
        <v>20159</v>
      </c>
      <c r="F6602" s="91" t="s">
        <v>20160</v>
      </c>
      <c r="G6602" s="91" t="s">
        <v>526</v>
      </c>
      <c r="H6602" s="91"/>
      <c r="I6602" s="91"/>
      <c r="J6602" s="91"/>
      <c r="K6602" s="91"/>
      <c r="L6602" s="91"/>
      <c r="M6602" s="91"/>
      <c r="N6602" s="99" t="n">
        <v>43553</v>
      </c>
      <c r="O6602" s="137" t="s">
        <v>20161</v>
      </c>
      <c r="P6602" s="100"/>
      <c r="Q6602" s="15" t="s">
        <v>45</v>
      </c>
    </row>
    <row r="6603" customFormat="false" ht="23.1" hidden="false" customHeight="false" outlineLevel="0" collapsed="false">
      <c r="A6603" s="348" t="s">
        <v>3028</v>
      </c>
      <c r="B6603" s="110" t="n">
        <v>0.505555555555556</v>
      </c>
      <c r="C6603" s="32" t="s">
        <v>790</v>
      </c>
      <c r="D6603" s="91" t="s">
        <v>8766</v>
      </c>
      <c r="E6603" s="91" t="s">
        <v>8069</v>
      </c>
      <c r="F6603" s="19" t="s">
        <v>20162</v>
      </c>
      <c r="G6603" s="19" t="n">
        <v>6000</v>
      </c>
      <c r="H6603" s="97"/>
      <c r="I6603" s="97"/>
      <c r="J6603" s="97"/>
      <c r="K6603" s="97"/>
      <c r="M6603" s="30" t="s">
        <v>20163</v>
      </c>
      <c r="N6603" s="20" t="n">
        <v>43551</v>
      </c>
      <c r="O6603" s="207" t="s">
        <v>8072</v>
      </c>
      <c r="P6603" s="19" t="n">
        <v>1</v>
      </c>
      <c r="Q6603" s="15" t="s">
        <v>45</v>
      </c>
    </row>
    <row r="6604" customFormat="false" ht="14.9" hidden="false" customHeight="false" outlineLevel="0" collapsed="false">
      <c r="A6604" s="348" t="s">
        <v>3031</v>
      </c>
      <c r="B6604" s="91" t="s">
        <v>1445</v>
      </c>
      <c r="C6604" s="451" t="s">
        <v>20164</v>
      </c>
      <c r="D6604" s="91" t="s">
        <v>8766</v>
      </c>
      <c r="E6604" s="91" t="s">
        <v>20165</v>
      </c>
      <c r="F6604" s="91" t="s">
        <v>20166</v>
      </c>
      <c r="G6604" s="91" t="n">
        <v>3000</v>
      </c>
      <c r="H6604" s="91"/>
      <c r="I6604" s="91"/>
      <c r="J6604" s="91"/>
      <c r="K6604" s="91"/>
      <c r="L6604" s="91"/>
      <c r="M6604" s="19" t="s">
        <v>20167</v>
      </c>
      <c r="N6604" s="99" t="n">
        <v>43550</v>
      </c>
      <c r="O6604" s="335" t="s">
        <v>15</v>
      </c>
      <c r="P6604" s="100"/>
      <c r="Q6604" s="15" t="s">
        <v>45</v>
      </c>
    </row>
    <row r="6605" customFormat="false" ht="79.85" hidden="false" customHeight="false" outlineLevel="0" collapsed="false">
      <c r="A6605" s="3" t="s">
        <v>17111</v>
      </c>
      <c r="B6605" s="103" t="s">
        <v>17112</v>
      </c>
      <c r="C6605" s="3" t="s">
        <v>17113</v>
      </c>
      <c r="D6605" s="103" t="s">
        <v>17114</v>
      </c>
      <c r="E6605" s="103" t="s">
        <v>17115</v>
      </c>
      <c r="F6605" s="102" t="s">
        <v>10096</v>
      </c>
      <c r="G6605" s="103" t="s">
        <v>38</v>
      </c>
      <c r="H6605" s="103" t="s">
        <v>17116</v>
      </c>
      <c r="I6605" s="103" t="s">
        <v>40</v>
      </c>
      <c r="J6605" s="103" t="s">
        <v>19144</v>
      </c>
      <c r="K6605" s="103" t="s">
        <v>17648</v>
      </c>
      <c r="L6605" s="103" t="s">
        <v>19807</v>
      </c>
      <c r="M6605" s="103" t="s">
        <v>41</v>
      </c>
      <c r="N6605" s="103" t="s">
        <v>42</v>
      </c>
      <c r="O6605" s="103" t="s">
        <v>17117</v>
      </c>
      <c r="P6605" s="100"/>
      <c r="Q6605" s="15" t="s">
        <v>45</v>
      </c>
    </row>
    <row r="6606" customFormat="false" ht="15" hidden="false" customHeight="false" outlineLevel="0" collapsed="false">
      <c r="A6606" s="105" t="n">
        <v>43550</v>
      </c>
      <c r="B6606" s="465" t="s">
        <v>260</v>
      </c>
      <c r="C6606" s="9"/>
      <c r="D6606" s="9"/>
      <c r="E6606" s="10"/>
      <c r="F6606" s="821" t="n">
        <f aca="false">G6606+H6606+I6606+J6606+K6606</f>
        <v>7000</v>
      </c>
      <c r="G6606" s="1006" t="n">
        <f aca="false">SUM(G6607:G6616)</f>
        <v>7000</v>
      </c>
      <c r="H6606" s="989" t="n">
        <f aca="false">SUM(H6607:H6616)</f>
        <v>0</v>
      </c>
      <c r="I6606" s="1007" t="n">
        <f aca="false">SUM(I6607:I6616)</f>
        <v>0</v>
      </c>
      <c r="J6606" s="1008" t="n">
        <f aca="false">SUM(J6607:J6616)</f>
        <v>0</v>
      </c>
      <c r="K6606" s="1009" t="n">
        <f aca="false">SUM(K6607:K6616)</f>
        <v>0</v>
      </c>
      <c r="L6606" s="1029" t="n">
        <f aca="false">SUM(L6607:L6616)</f>
        <v>0</v>
      </c>
      <c r="M6606" s="466"/>
      <c r="N6606" s="466"/>
      <c r="O6606" s="91"/>
      <c r="P6606" s="100"/>
      <c r="Q6606" s="15" t="s">
        <v>45</v>
      </c>
    </row>
    <row r="6607" customFormat="false" ht="28.35" hidden="false" customHeight="false" outlineLevel="0" collapsed="false">
      <c r="A6607" s="429" t="s">
        <v>1810</v>
      </c>
      <c r="B6607" s="91" t="s">
        <v>20168</v>
      </c>
      <c r="C6607" s="451" t="s">
        <v>20081</v>
      </c>
      <c r="D6607" s="91" t="s">
        <v>8766</v>
      </c>
      <c r="E6607" s="91"/>
      <c r="F6607" s="91"/>
      <c r="G6607" s="91"/>
      <c r="H6607" s="91"/>
      <c r="I6607" s="91"/>
      <c r="J6607" s="91"/>
      <c r="K6607" s="91"/>
      <c r="L6607" s="91"/>
      <c r="M6607" s="91"/>
      <c r="N6607" s="91"/>
      <c r="O6607" s="451" t="s">
        <v>18235</v>
      </c>
      <c r="P6607" s="100"/>
      <c r="Q6607" s="15" t="s">
        <v>45</v>
      </c>
    </row>
    <row r="6608" customFormat="false" ht="28.35" hidden="false" customHeight="false" outlineLevel="0" collapsed="false">
      <c r="A6608" s="429" t="s">
        <v>1814</v>
      </c>
      <c r="B6608" s="91" t="s">
        <v>4349</v>
      </c>
      <c r="C6608" s="451" t="s">
        <v>20169</v>
      </c>
      <c r="D6608" s="91" t="s">
        <v>8766</v>
      </c>
      <c r="E6608" s="91"/>
      <c r="F6608" s="91"/>
      <c r="G6608" s="91"/>
      <c r="H6608" s="91"/>
      <c r="I6608" s="91"/>
      <c r="J6608" s="91"/>
      <c r="K6608" s="91"/>
      <c r="L6608" s="91"/>
      <c r="M6608" s="91"/>
      <c r="N6608" s="91"/>
      <c r="O6608" s="451" t="s">
        <v>18235</v>
      </c>
      <c r="P6608" s="100"/>
      <c r="Q6608" s="15" t="s">
        <v>45</v>
      </c>
    </row>
    <row r="6609" customFormat="false" ht="28.35" hidden="false" customHeight="false" outlineLevel="0" collapsed="false">
      <c r="A6609" s="697" t="s">
        <v>2010</v>
      </c>
      <c r="B6609" s="108" t="n">
        <v>0.44375</v>
      </c>
      <c r="C6609" s="451" t="s">
        <v>20170</v>
      </c>
      <c r="D6609" s="137" t="s">
        <v>110</v>
      </c>
      <c r="E6609" s="349" t="s">
        <v>20171</v>
      </c>
      <c r="F6609" s="91" t="s">
        <v>20172</v>
      </c>
      <c r="G6609" s="91" t="s">
        <v>8180</v>
      </c>
      <c r="H6609" s="91"/>
      <c r="I6609" s="91"/>
      <c r="J6609" s="91"/>
      <c r="K6609" s="91"/>
      <c r="L6609" s="91"/>
      <c r="M6609" s="91"/>
      <c r="N6609" s="91"/>
      <c r="O6609" s="137" t="s">
        <v>20173</v>
      </c>
      <c r="P6609" s="100"/>
      <c r="Q6609" s="15" t="s">
        <v>45</v>
      </c>
    </row>
    <row r="6610" customFormat="false" ht="28.35" hidden="false" customHeight="false" outlineLevel="0" collapsed="false">
      <c r="A6610" s="429" t="s">
        <v>1673</v>
      </c>
      <c r="B6610" s="108" t="n">
        <v>0.450694444444444</v>
      </c>
      <c r="C6610" s="451" t="s">
        <v>20170</v>
      </c>
      <c r="D6610" s="137" t="s">
        <v>8766</v>
      </c>
      <c r="E6610" s="91" t="s">
        <v>12175</v>
      </c>
      <c r="F6610" s="91" t="s">
        <v>20174</v>
      </c>
      <c r="G6610" s="91" t="s">
        <v>7785</v>
      </c>
      <c r="H6610" s="91"/>
      <c r="I6610" s="91"/>
      <c r="J6610" s="91"/>
      <c r="K6610" s="91"/>
      <c r="L6610" s="91"/>
      <c r="M6610" s="91"/>
      <c r="N6610" s="91"/>
      <c r="O6610" s="137" t="s">
        <v>20175</v>
      </c>
      <c r="P6610" s="100"/>
      <c r="Q6610" s="15" t="s">
        <v>45</v>
      </c>
    </row>
    <row r="6611" customFormat="false" ht="17.9" hidden="false" customHeight="false" outlineLevel="0" collapsed="false">
      <c r="A6611" s="429" t="s">
        <v>1678</v>
      </c>
      <c r="B6611" s="108" t="n">
        <v>0.497222222222222</v>
      </c>
      <c r="C6611" s="91" t="s">
        <v>20176</v>
      </c>
      <c r="D6611" s="91" t="s">
        <v>110</v>
      </c>
      <c r="E6611" s="91" t="s">
        <v>3739</v>
      </c>
      <c r="F6611" s="91" t="s">
        <v>20177</v>
      </c>
      <c r="G6611" s="91" t="n">
        <v>4500</v>
      </c>
      <c r="H6611" s="91"/>
      <c r="I6611" s="91"/>
      <c r="J6611" s="91"/>
      <c r="K6611" s="91"/>
      <c r="L6611" s="91"/>
      <c r="M6611" s="24" t="s">
        <v>20178</v>
      </c>
      <c r="N6611" s="99" t="n">
        <v>43552</v>
      </c>
      <c r="O6611" s="228" t="s">
        <v>1187</v>
      </c>
      <c r="P6611" s="100"/>
      <c r="Q6611" s="15" t="s">
        <v>45</v>
      </c>
    </row>
    <row r="6612" customFormat="false" ht="28.35" hidden="false" customHeight="false" outlineLevel="0" collapsed="false">
      <c r="A6612" s="429" t="s">
        <v>1732</v>
      </c>
      <c r="B6612" s="108" t="n">
        <v>0.584722222222222</v>
      </c>
      <c r="C6612" s="349" t="s">
        <v>20179</v>
      </c>
      <c r="D6612" s="91" t="s">
        <v>110</v>
      </c>
      <c r="E6612" s="91" t="s">
        <v>20180</v>
      </c>
      <c r="F6612" s="91" t="s">
        <v>20181</v>
      </c>
      <c r="G6612" s="91" t="s">
        <v>20182</v>
      </c>
      <c r="H6612" s="91"/>
      <c r="I6612" s="91"/>
      <c r="J6612" s="91"/>
      <c r="K6612" s="91"/>
      <c r="L6612" s="91"/>
      <c r="M6612" s="91"/>
      <c r="N6612" s="91"/>
      <c r="O6612" s="137" t="s">
        <v>20183</v>
      </c>
      <c r="P6612" s="100"/>
      <c r="Q6612" s="15" t="s">
        <v>45</v>
      </c>
    </row>
    <row r="6613" customFormat="false" ht="28.35" hidden="false" customHeight="false" outlineLevel="0" collapsed="false">
      <c r="A6613" s="429" t="s">
        <v>1833</v>
      </c>
      <c r="B6613" s="108" t="n">
        <v>0.590972222222222</v>
      </c>
      <c r="C6613" s="91" t="s">
        <v>20184</v>
      </c>
      <c r="D6613" s="91" t="s">
        <v>110</v>
      </c>
      <c r="E6613" s="91" t="s">
        <v>20185</v>
      </c>
      <c r="F6613" s="91" t="s">
        <v>3584</v>
      </c>
      <c r="G6613" s="91" t="s">
        <v>20186</v>
      </c>
      <c r="H6613" s="91"/>
      <c r="I6613" s="91"/>
      <c r="J6613" s="91"/>
      <c r="K6613" s="91"/>
      <c r="L6613" s="91"/>
      <c r="M6613" s="91"/>
      <c r="N6613" s="91"/>
      <c r="O6613" s="137" t="s">
        <v>20187</v>
      </c>
      <c r="P6613" s="100"/>
      <c r="Q6613" s="15" t="s">
        <v>45</v>
      </c>
    </row>
    <row r="6614" customFormat="false" ht="28.35" hidden="false" customHeight="false" outlineLevel="0" collapsed="false">
      <c r="A6614" s="429" t="s">
        <v>1839</v>
      </c>
      <c r="B6614" s="108" t="n">
        <v>0.614583333333333</v>
      </c>
      <c r="C6614" s="349" t="s">
        <v>20188</v>
      </c>
      <c r="D6614" s="91" t="s">
        <v>110</v>
      </c>
      <c r="E6614" s="91" t="s">
        <v>20189</v>
      </c>
      <c r="F6614" s="91" t="s">
        <v>20190</v>
      </c>
      <c r="G6614" s="91" t="s">
        <v>20191</v>
      </c>
      <c r="H6614" s="91"/>
      <c r="I6614" s="91"/>
      <c r="J6614" s="91"/>
      <c r="K6614" s="91"/>
      <c r="L6614" s="91"/>
      <c r="M6614" s="91"/>
      <c r="N6614" s="91"/>
      <c r="O6614" s="137" t="s">
        <v>20183</v>
      </c>
      <c r="P6614" s="100"/>
      <c r="Q6614" s="15" t="s">
        <v>45</v>
      </c>
    </row>
    <row r="6615" customFormat="false" ht="17.9" hidden="false" customHeight="false" outlineLevel="0" collapsed="false">
      <c r="A6615" s="429" t="s">
        <v>1746</v>
      </c>
      <c r="B6615" s="108" t="n">
        <v>0.652777777777778</v>
      </c>
      <c r="C6615" s="91" t="s">
        <v>20192</v>
      </c>
      <c r="D6615" s="91" t="s">
        <v>110</v>
      </c>
      <c r="E6615" s="91" t="s">
        <v>20193</v>
      </c>
      <c r="F6615" s="91" t="s">
        <v>20194</v>
      </c>
      <c r="G6615" s="91" t="n">
        <v>2500</v>
      </c>
      <c r="H6615" s="91"/>
      <c r="I6615" s="91"/>
      <c r="J6615" s="91"/>
      <c r="K6615" s="91"/>
      <c r="L6615" s="91"/>
      <c r="M6615" s="24" t="s">
        <v>20195</v>
      </c>
      <c r="N6615" s="99" t="n">
        <v>43551</v>
      </c>
      <c r="O6615" s="228" t="s">
        <v>1187</v>
      </c>
      <c r="P6615" s="100"/>
      <c r="Q6615" s="15" t="s">
        <v>45</v>
      </c>
    </row>
    <row r="6616" customFormat="false" ht="95.5" hidden="false" customHeight="false" outlineLevel="0" collapsed="false">
      <c r="A6616" s="91" t="s">
        <v>20196</v>
      </c>
      <c r="B6616" s="91" t="s">
        <v>20196</v>
      </c>
      <c r="C6616" s="91" t="s">
        <v>20196</v>
      </c>
      <c r="D6616" s="91" t="s">
        <v>20196</v>
      </c>
      <c r="E6616" s="91" t="s">
        <v>20196</v>
      </c>
      <c r="F6616" s="91" t="s">
        <v>20196</v>
      </c>
      <c r="G6616" s="91" t="s">
        <v>20196</v>
      </c>
      <c r="H6616" s="91" t="s">
        <v>20196</v>
      </c>
      <c r="I6616" s="91" t="s">
        <v>20196</v>
      </c>
      <c r="J6616" s="91" t="s">
        <v>20196</v>
      </c>
      <c r="K6616" s="91" t="s">
        <v>20196</v>
      </c>
      <c r="L6616" s="91" t="s">
        <v>20196</v>
      </c>
      <c r="M6616" s="91" t="s">
        <v>20196</v>
      </c>
      <c r="N6616" s="91" t="s">
        <v>20196</v>
      </c>
      <c r="O6616" s="91"/>
      <c r="P6616" s="100"/>
      <c r="Q6616" s="15" t="s">
        <v>45</v>
      </c>
    </row>
    <row r="6617" customFormat="false" ht="79.85" hidden="false" customHeight="false" outlineLevel="0" collapsed="false">
      <c r="A6617" s="3" t="s">
        <v>17111</v>
      </c>
      <c r="B6617" s="103" t="s">
        <v>17112</v>
      </c>
      <c r="C6617" s="3" t="s">
        <v>17113</v>
      </c>
      <c r="D6617" s="103" t="s">
        <v>17114</v>
      </c>
      <c r="E6617" s="103" t="s">
        <v>17115</v>
      </c>
      <c r="F6617" s="102" t="s">
        <v>10096</v>
      </c>
      <c r="G6617" s="103" t="s">
        <v>38</v>
      </c>
      <c r="H6617" s="103" t="s">
        <v>17116</v>
      </c>
      <c r="I6617" s="103" t="s">
        <v>40</v>
      </c>
      <c r="J6617" s="103" t="s">
        <v>19144</v>
      </c>
      <c r="K6617" s="103" t="s">
        <v>17648</v>
      </c>
      <c r="L6617" s="103" t="s">
        <v>19807</v>
      </c>
      <c r="M6617" s="103" t="s">
        <v>41</v>
      </c>
      <c r="N6617" s="103" t="s">
        <v>42</v>
      </c>
      <c r="O6617" s="103" t="s">
        <v>17117</v>
      </c>
      <c r="P6617" s="100"/>
      <c r="Q6617" s="15" t="s">
        <v>45</v>
      </c>
    </row>
    <row r="6618" customFormat="false" ht="15" hidden="false" customHeight="false" outlineLevel="0" collapsed="false">
      <c r="A6618" s="105" t="n">
        <v>43551</v>
      </c>
      <c r="B6618" s="465" t="s">
        <v>311</v>
      </c>
      <c r="C6618" s="9"/>
      <c r="D6618" s="9"/>
      <c r="E6618" s="10"/>
      <c r="F6618" s="821" t="n">
        <f aca="false">G6618+H6618+I6618+J6618+K6618</f>
        <v>0</v>
      </c>
      <c r="G6618" s="1006" t="n">
        <f aca="false">SUM(G6619:G6631)</f>
        <v>0</v>
      </c>
      <c r="H6618" s="989" t="n">
        <f aca="false">SUM(H6619:H6631)</f>
        <v>0</v>
      </c>
      <c r="I6618" s="1007" t="n">
        <f aca="false">SUM(I6619:I6631)</f>
        <v>0</v>
      </c>
      <c r="J6618" s="1008" t="n">
        <f aca="false">SUM(J6619:J6631)</f>
        <v>0</v>
      </c>
      <c r="K6618" s="1009" t="n">
        <f aca="false">SUM(K6619:K6631)</f>
        <v>0</v>
      </c>
      <c r="L6618" s="1029" t="n">
        <f aca="false">SUM(L6619:L6631)</f>
        <v>0</v>
      </c>
      <c r="M6618" s="466"/>
      <c r="N6618" s="466"/>
      <c r="O6618" s="91"/>
      <c r="P6618" s="100"/>
      <c r="Q6618" s="15" t="s">
        <v>45</v>
      </c>
    </row>
    <row r="6619" customFormat="false" ht="41.75" hidden="false" customHeight="false" outlineLevel="0" collapsed="false">
      <c r="A6619" s="429" t="s">
        <v>1810</v>
      </c>
      <c r="B6619" s="91" t="s">
        <v>11359</v>
      </c>
      <c r="C6619" s="91" t="s">
        <v>20197</v>
      </c>
      <c r="D6619" s="91" t="s">
        <v>8766</v>
      </c>
      <c r="E6619" s="91" t="s">
        <v>20198</v>
      </c>
      <c r="F6619" s="91" t="s">
        <v>20199</v>
      </c>
      <c r="G6619" s="91" t="s">
        <v>3145</v>
      </c>
      <c r="H6619" s="91"/>
      <c r="I6619" s="91"/>
      <c r="J6619" s="91"/>
      <c r="K6619" s="91"/>
      <c r="L6619" s="91"/>
      <c r="M6619" s="91"/>
      <c r="N6619" s="91"/>
      <c r="O6619" s="137" t="s">
        <v>20200</v>
      </c>
      <c r="P6619" s="100"/>
      <c r="Q6619" s="15" t="s">
        <v>45</v>
      </c>
    </row>
    <row r="6620" customFormat="false" ht="28.35" hidden="false" customHeight="false" outlineLevel="0" collapsed="false">
      <c r="A6620" s="429" t="s">
        <v>1814</v>
      </c>
      <c r="B6620" s="91" t="s">
        <v>1252</v>
      </c>
      <c r="C6620" s="91" t="s">
        <v>20201</v>
      </c>
      <c r="D6620" s="91" t="s">
        <v>8766</v>
      </c>
      <c r="E6620" s="91" t="s">
        <v>20202</v>
      </c>
      <c r="F6620" s="91" t="s">
        <v>20203</v>
      </c>
      <c r="G6620" s="91" t="s">
        <v>16003</v>
      </c>
      <c r="H6620" s="91"/>
      <c r="I6620" s="91"/>
      <c r="J6620" s="91"/>
      <c r="K6620" s="91"/>
      <c r="L6620" s="91"/>
      <c r="M6620" s="91"/>
      <c r="N6620" s="91"/>
      <c r="O6620" s="137" t="s">
        <v>20204</v>
      </c>
      <c r="P6620" s="100"/>
      <c r="Q6620" s="15" t="s">
        <v>45</v>
      </c>
    </row>
    <row r="6621" customFormat="false" ht="28.35" hidden="false" customHeight="false" outlineLevel="0" collapsed="false">
      <c r="A6621" s="429" t="str">
        <f aca="false">A6624</f>
        <v>МСЭ 6</v>
      </c>
      <c r="B6621" s="108" t="n">
        <v>0.523611111111111</v>
      </c>
      <c r="C6621" s="451" t="s">
        <v>20205</v>
      </c>
      <c r="D6621" s="91" t="s">
        <v>110</v>
      </c>
      <c r="E6621" s="91" t="s">
        <v>20206</v>
      </c>
      <c r="F6621" s="91" t="s">
        <v>20207</v>
      </c>
      <c r="G6621" s="91" t="s">
        <v>20208</v>
      </c>
      <c r="H6621" s="91"/>
      <c r="I6621" s="91"/>
      <c r="J6621" s="91"/>
      <c r="K6621" s="91"/>
      <c r="L6621" s="91"/>
      <c r="M6621" s="91"/>
      <c r="N6621" s="91"/>
      <c r="O6621" s="451" t="s">
        <v>20209</v>
      </c>
      <c r="P6621" s="100"/>
      <c r="Q6621" s="15" t="s">
        <v>45</v>
      </c>
    </row>
    <row r="6622" customFormat="false" ht="14.9" hidden="false" customHeight="false" outlineLevel="0" collapsed="false">
      <c r="A6622" s="697" t="s">
        <v>19572</v>
      </c>
      <c r="B6622" s="108" t="n">
        <v>0.538888888888889</v>
      </c>
      <c r="C6622" s="440" t="s">
        <v>20210</v>
      </c>
      <c r="D6622" s="91" t="s">
        <v>110</v>
      </c>
      <c r="E6622" s="91"/>
      <c r="F6622" s="91" t="s">
        <v>102</v>
      </c>
      <c r="G6622" s="91"/>
      <c r="H6622" s="91"/>
      <c r="I6622" s="91"/>
      <c r="J6622" s="91"/>
      <c r="K6622" s="91"/>
      <c r="L6622" s="91"/>
      <c r="M6622" s="91"/>
      <c r="N6622" s="91"/>
      <c r="O6622" s="95" t="s">
        <v>20211</v>
      </c>
      <c r="P6622" s="100"/>
      <c r="Q6622" s="15" t="s">
        <v>45</v>
      </c>
    </row>
    <row r="6623" customFormat="false" ht="14.9" hidden="false" customHeight="false" outlineLevel="0" collapsed="false">
      <c r="A6623" s="429" t="s">
        <v>1678</v>
      </c>
      <c r="B6623" s="108" t="n">
        <v>0.544444444444444</v>
      </c>
      <c r="C6623" s="91" t="s">
        <v>20212</v>
      </c>
      <c r="D6623" s="91" t="s">
        <v>110</v>
      </c>
      <c r="E6623" s="91" t="s">
        <v>20213</v>
      </c>
      <c r="F6623" s="91"/>
      <c r="G6623" s="91"/>
      <c r="H6623" s="91" t="s">
        <v>1011</v>
      </c>
      <c r="I6623" s="91"/>
      <c r="J6623" s="91"/>
      <c r="K6623" s="91"/>
      <c r="L6623" s="91"/>
      <c r="M6623" s="24" t="s">
        <v>20214</v>
      </c>
      <c r="N6623" s="91"/>
      <c r="O6623" s="122" t="s">
        <v>20215</v>
      </c>
      <c r="P6623" s="100"/>
      <c r="Q6623" s="15" t="s">
        <v>45</v>
      </c>
    </row>
    <row r="6624" customFormat="false" ht="28.35" hidden="false" customHeight="false" outlineLevel="0" collapsed="false">
      <c r="A6624" s="429" t="s">
        <v>1732</v>
      </c>
      <c r="B6624" s="91"/>
      <c r="C6624" s="91" t="s">
        <v>20216</v>
      </c>
      <c r="D6624" s="91" t="s">
        <v>8766</v>
      </c>
      <c r="E6624" s="91" t="s">
        <v>20217</v>
      </c>
      <c r="F6624" s="91" t="s">
        <v>12529</v>
      </c>
      <c r="G6624" s="91" t="s">
        <v>6350</v>
      </c>
      <c r="H6624" s="91"/>
      <c r="I6624" s="91"/>
      <c r="J6624" s="91"/>
      <c r="K6624" s="91"/>
      <c r="L6624" s="91"/>
      <c r="M6624" s="91"/>
      <c r="N6624" s="91"/>
      <c r="O6624" s="451" t="s">
        <v>20218</v>
      </c>
      <c r="P6624" s="100"/>
      <c r="Q6624" s="15" t="s">
        <v>45</v>
      </c>
    </row>
    <row r="6625" customFormat="false" ht="41.75" hidden="false" customHeight="false" outlineLevel="0" collapsed="false">
      <c r="A6625" s="429" t="s">
        <v>1833</v>
      </c>
      <c r="B6625" s="108" t="n">
        <v>0.551388888888889</v>
      </c>
      <c r="C6625" s="349" t="s">
        <v>20219</v>
      </c>
      <c r="D6625" s="91" t="s">
        <v>110</v>
      </c>
      <c r="E6625" s="91" t="s">
        <v>20220</v>
      </c>
      <c r="F6625" s="91"/>
      <c r="G6625" s="91" t="s">
        <v>328</v>
      </c>
      <c r="H6625" s="91"/>
      <c r="I6625" s="91"/>
      <c r="J6625" s="91"/>
      <c r="K6625" s="91"/>
      <c r="L6625" s="91"/>
      <c r="M6625" s="91"/>
      <c r="N6625" s="91"/>
      <c r="O6625" s="137" t="s">
        <v>20221</v>
      </c>
      <c r="P6625" s="100"/>
      <c r="Q6625" s="15" t="s">
        <v>45</v>
      </c>
    </row>
    <row r="6626" customFormat="false" ht="28.35" hidden="false" customHeight="false" outlineLevel="0" collapsed="false">
      <c r="A6626" s="429" t="s">
        <v>1839</v>
      </c>
      <c r="B6626" s="91" t="s">
        <v>4638</v>
      </c>
      <c r="C6626" s="91" t="s">
        <v>20222</v>
      </c>
      <c r="D6626" s="91" t="s">
        <v>8766</v>
      </c>
      <c r="E6626" s="91" t="s">
        <v>20223</v>
      </c>
      <c r="F6626" s="91" t="s">
        <v>4460</v>
      </c>
      <c r="G6626" s="91"/>
      <c r="H6626" s="91"/>
      <c r="I6626" s="91"/>
      <c r="J6626" s="91"/>
      <c r="K6626" s="91"/>
      <c r="L6626" s="91"/>
      <c r="M6626" s="91"/>
      <c r="N6626" s="91"/>
      <c r="O6626" s="95" t="s">
        <v>20224</v>
      </c>
      <c r="P6626" s="100"/>
      <c r="Q6626" s="15" t="s">
        <v>45</v>
      </c>
    </row>
    <row r="6627" customFormat="false" ht="28.35" hidden="false" customHeight="false" outlineLevel="0" collapsed="false">
      <c r="A6627" s="429" t="s">
        <v>1746</v>
      </c>
      <c r="B6627" s="108" t="n">
        <v>0.605555555555555</v>
      </c>
      <c r="C6627" s="440" t="s">
        <v>20225</v>
      </c>
      <c r="D6627" s="91" t="s">
        <v>110</v>
      </c>
      <c r="E6627" s="91" t="s">
        <v>20226</v>
      </c>
      <c r="F6627" s="91" t="s">
        <v>20227</v>
      </c>
      <c r="G6627" s="91"/>
      <c r="H6627" s="91"/>
      <c r="I6627" s="91"/>
      <c r="J6627" s="91"/>
      <c r="K6627" s="91"/>
      <c r="L6627" s="91"/>
      <c r="M6627" s="91"/>
      <c r="N6627" s="91"/>
      <c r="O6627" s="137" t="s">
        <v>20228</v>
      </c>
      <c r="P6627" s="100"/>
      <c r="Q6627" s="15" t="s">
        <v>45</v>
      </c>
    </row>
    <row r="6628" customFormat="false" ht="15.65" hidden="false" customHeight="false" outlineLevel="0" collapsed="false">
      <c r="A6628" s="429" t="s">
        <v>1696</v>
      </c>
      <c r="B6628" s="108" t="n">
        <v>0.632638888888889</v>
      </c>
      <c r="C6628" s="91" t="s">
        <v>20229</v>
      </c>
      <c r="D6628" s="91" t="s">
        <v>110</v>
      </c>
      <c r="E6628" s="91" t="s">
        <v>20230</v>
      </c>
      <c r="F6628" s="91"/>
      <c r="G6628" s="91"/>
      <c r="H6628" s="91" t="s">
        <v>8180</v>
      </c>
      <c r="I6628" s="91"/>
      <c r="J6628" s="91"/>
      <c r="K6628" s="91"/>
      <c r="L6628" s="91"/>
      <c r="M6628" s="91"/>
      <c r="N6628" s="91"/>
      <c r="O6628" s="794" t="s">
        <v>490</v>
      </c>
      <c r="P6628" s="100"/>
      <c r="Q6628" s="15" t="s">
        <v>45</v>
      </c>
    </row>
    <row r="6629" customFormat="false" ht="28.35" hidden="false" customHeight="false" outlineLevel="0" collapsed="false">
      <c r="A6629" s="429" t="s">
        <v>1758</v>
      </c>
      <c r="B6629" s="108" t="n">
        <v>0.697916666666667</v>
      </c>
      <c r="C6629" s="91" t="n">
        <v>84994003560</v>
      </c>
      <c r="D6629" s="91" t="s">
        <v>110</v>
      </c>
      <c r="E6629" s="91" t="s">
        <v>20231</v>
      </c>
      <c r="F6629" s="91" t="s">
        <v>20232</v>
      </c>
      <c r="G6629" s="91"/>
      <c r="H6629" s="91"/>
      <c r="I6629" s="91"/>
      <c r="J6629" s="91"/>
      <c r="K6629" s="91"/>
      <c r="L6629" s="91"/>
      <c r="M6629" s="91"/>
      <c r="N6629" s="91"/>
      <c r="O6629" s="451" t="s">
        <v>20233</v>
      </c>
      <c r="P6629" s="100"/>
      <c r="Q6629" s="15" t="s">
        <v>45</v>
      </c>
    </row>
    <row r="6630" customFormat="false" ht="28.35" hidden="false" customHeight="false" outlineLevel="0" collapsed="false">
      <c r="A6630" s="429" t="s">
        <v>1761</v>
      </c>
      <c r="B6630" s="108" t="n">
        <v>0.71875</v>
      </c>
      <c r="C6630" s="91" t="s">
        <v>20234</v>
      </c>
      <c r="D6630" s="91" t="s">
        <v>110</v>
      </c>
      <c r="E6630" s="91" t="s">
        <v>20235</v>
      </c>
      <c r="F6630" s="91" t="s">
        <v>20236</v>
      </c>
      <c r="G6630" s="91" t="s">
        <v>804</v>
      </c>
      <c r="H6630" s="91"/>
      <c r="I6630" s="91"/>
      <c r="J6630" s="91"/>
      <c r="K6630" s="91"/>
      <c r="L6630" s="91"/>
      <c r="M6630" s="91"/>
      <c r="N6630" s="91"/>
      <c r="O6630" s="137" t="s">
        <v>20237</v>
      </c>
      <c r="P6630" s="100"/>
      <c r="Q6630" s="15" t="s">
        <v>45</v>
      </c>
    </row>
    <row r="6631" customFormat="false" ht="14.9" hidden="false" customHeight="false" outlineLevel="0" collapsed="false">
      <c r="A6631" s="429" t="s">
        <v>1765</v>
      </c>
      <c r="B6631" s="91" t="s">
        <v>20238</v>
      </c>
      <c r="C6631" s="91" t="s">
        <v>20239</v>
      </c>
      <c r="D6631" s="91" t="s">
        <v>8766</v>
      </c>
      <c r="E6631" s="91" t="s">
        <v>20240</v>
      </c>
      <c r="F6631" s="91" t="s">
        <v>16419</v>
      </c>
      <c r="G6631" s="91" t="s">
        <v>328</v>
      </c>
      <c r="H6631" s="91"/>
      <c r="I6631" s="91"/>
      <c r="J6631" s="91"/>
      <c r="K6631" s="91"/>
      <c r="L6631" s="91"/>
      <c r="M6631" s="91"/>
      <c r="N6631" s="91"/>
      <c r="O6631" s="330" t="s">
        <v>20241</v>
      </c>
      <c r="P6631" s="100"/>
      <c r="Q6631" s="15" t="s">
        <v>45</v>
      </c>
    </row>
    <row r="6632" customFormat="false" ht="79.85" hidden="false" customHeight="false" outlineLevel="0" collapsed="false">
      <c r="A6632" s="3" t="s">
        <v>17111</v>
      </c>
      <c r="B6632" s="103" t="s">
        <v>17112</v>
      </c>
      <c r="C6632" s="3" t="s">
        <v>17113</v>
      </c>
      <c r="D6632" s="103" t="s">
        <v>17114</v>
      </c>
      <c r="E6632" s="103" t="s">
        <v>17115</v>
      </c>
      <c r="F6632" s="102" t="s">
        <v>10096</v>
      </c>
      <c r="G6632" s="103" t="s">
        <v>38</v>
      </c>
      <c r="H6632" s="103" t="s">
        <v>17116</v>
      </c>
      <c r="I6632" s="103" t="s">
        <v>40</v>
      </c>
      <c r="J6632" s="103" t="s">
        <v>19144</v>
      </c>
      <c r="K6632" s="103" t="s">
        <v>17648</v>
      </c>
      <c r="L6632" s="103" t="s">
        <v>19807</v>
      </c>
      <c r="M6632" s="103" t="s">
        <v>41</v>
      </c>
      <c r="N6632" s="103" t="s">
        <v>42</v>
      </c>
      <c r="O6632" s="103" t="s">
        <v>17117</v>
      </c>
      <c r="P6632" s="100"/>
      <c r="Q6632" s="15" t="s">
        <v>45</v>
      </c>
    </row>
    <row r="6633" customFormat="false" ht="15" hidden="false" customHeight="false" outlineLevel="0" collapsed="false">
      <c r="A6633" s="105" t="n">
        <v>43552</v>
      </c>
      <c r="B6633" s="465" t="s">
        <v>349</v>
      </c>
      <c r="C6633" s="9"/>
      <c r="D6633" s="9"/>
      <c r="E6633" s="10"/>
      <c r="F6633" s="821" t="n">
        <f aca="false">G6633+H6633+I6633+J6633+K6633</f>
        <v>4300</v>
      </c>
      <c r="G6633" s="1006" t="n">
        <f aca="false">SUM(G6634:G6645)</f>
        <v>4300</v>
      </c>
      <c r="H6633" s="989" t="n">
        <f aca="false">SUM(H6634:H6645)</f>
        <v>0</v>
      </c>
      <c r="I6633" s="1007" t="n">
        <f aca="false">SUM(I6634:I6645)</f>
        <v>0</v>
      </c>
      <c r="J6633" s="1008" t="n">
        <f aca="false">SUM(J6634:J6645)</f>
        <v>0</v>
      </c>
      <c r="K6633" s="1009" t="n">
        <f aca="false">SUM(K6634:K6645)</f>
        <v>0</v>
      </c>
      <c r="L6633" s="1029" t="n">
        <f aca="false">SUM(L6634:L6645)</f>
        <v>0</v>
      </c>
      <c r="M6633" s="466"/>
      <c r="N6633" s="466"/>
      <c r="O6633" s="91"/>
      <c r="P6633" s="100"/>
      <c r="Q6633" s="15" t="s">
        <v>45</v>
      </c>
    </row>
    <row r="6634" customFormat="false" ht="28.35" hidden="false" customHeight="false" outlineLevel="0" collapsed="false">
      <c r="A6634" s="429" t="s">
        <v>1810</v>
      </c>
      <c r="B6634" s="91" t="s">
        <v>20242</v>
      </c>
      <c r="C6634" s="91" t="s">
        <v>20243</v>
      </c>
      <c r="D6634" s="91" t="s">
        <v>8766</v>
      </c>
      <c r="E6634" s="91" t="s">
        <v>20244</v>
      </c>
      <c r="F6634" s="91" t="s">
        <v>20245</v>
      </c>
      <c r="G6634" s="91" t="n">
        <v>4300</v>
      </c>
      <c r="H6634" s="91"/>
      <c r="I6634" s="91"/>
      <c r="J6634" s="91"/>
      <c r="K6634" s="91"/>
      <c r="L6634" s="91"/>
      <c r="M6634" s="24" t="s">
        <v>20246</v>
      </c>
      <c r="N6634" s="99" t="n">
        <v>43553</v>
      </c>
      <c r="O6634" s="228" t="s">
        <v>1187</v>
      </c>
      <c r="P6634" s="100"/>
      <c r="Q6634" s="15" t="s">
        <v>45</v>
      </c>
    </row>
    <row r="6635" customFormat="false" ht="14.9" hidden="false" customHeight="false" outlineLevel="0" collapsed="false">
      <c r="A6635" s="429" t="s">
        <v>1814</v>
      </c>
      <c r="B6635" s="91" t="s">
        <v>1483</v>
      </c>
      <c r="C6635" s="451" t="s">
        <v>20247</v>
      </c>
      <c r="D6635" s="91" t="s">
        <v>8766</v>
      </c>
      <c r="E6635" s="91" t="s">
        <v>20248</v>
      </c>
      <c r="F6635" s="91"/>
      <c r="G6635" s="91"/>
      <c r="H6635" s="91"/>
      <c r="I6635" s="91"/>
      <c r="J6635" s="91"/>
      <c r="K6635" s="91"/>
      <c r="L6635" s="91"/>
      <c r="M6635" s="91"/>
      <c r="N6635" s="91"/>
      <c r="O6635" s="133" t="s">
        <v>14301</v>
      </c>
      <c r="P6635" s="100"/>
      <c r="Q6635" s="15" t="s">
        <v>45</v>
      </c>
    </row>
    <row r="6636" customFormat="false" ht="28.35" hidden="false" customHeight="false" outlineLevel="0" collapsed="false">
      <c r="A6636" s="429" t="s">
        <v>1819</v>
      </c>
      <c r="B6636" s="91" t="s">
        <v>13570</v>
      </c>
      <c r="C6636" s="451" t="s">
        <v>20249</v>
      </c>
      <c r="D6636" s="91" t="s">
        <v>8766</v>
      </c>
      <c r="E6636" s="91" t="s">
        <v>20250</v>
      </c>
      <c r="F6636" s="91"/>
      <c r="G6636" s="91"/>
      <c r="H6636" s="91"/>
      <c r="I6636" s="91"/>
      <c r="J6636" s="91"/>
      <c r="K6636" s="91"/>
      <c r="L6636" s="91"/>
      <c r="M6636" s="91"/>
      <c r="N6636" s="91"/>
      <c r="O6636" s="133" t="s">
        <v>605</v>
      </c>
      <c r="P6636" s="100"/>
      <c r="Q6636" s="15" t="s">
        <v>45</v>
      </c>
    </row>
    <row r="6637" customFormat="false" ht="14.9" hidden="false" customHeight="false" outlineLevel="0" collapsed="false">
      <c r="A6637" s="429" t="s">
        <v>1673</v>
      </c>
      <c r="B6637" s="91" t="s">
        <v>4604</v>
      </c>
      <c r="C6637" s="440" t="s">
        <v>20251</v>
      </c>
      <c r="D6637" s="91" t="s">
        <v>8766</v>
      </c>
      <c r="E6637" s="91" t="s">
        <v>20252</v>
      </c>
      <c r="F6637" s="91" t="s">
        <v>20253</v>
      </c>
      <c r="G6637" s="91"/>
      <c r="H6637" s="91"/>
      <c r="I6637" s="91"/>
      <c r="J6637" s="91"/>
      <c r="K6637" s="91"/>
      <c r="L6637" s="91"/>
      <c r="M6637" s="91"/>
      <c r="N6637" s="91"/>
      <c r="O6637" s="137" t="s">
        <v>20254</v>
      </c>
      <c r="P6637" s="100"/>
      <c r="Q6637" s="15" t="s">
        <v>45</v>
      </c>
    </row>
    <row r="6638" customFormat="false" ht="17.9" hidden="false" customHeight="false" outlineLevel="0" collapsed="false">
      <c r="A6638" s="133" t="s">
        <v>1678</v>
      </c>
      <c r="B6638" s="881" t="n">
        <v>0.495138888888889</v>
      </c>
      <c r="C6638" s="95" t="s">
        <v>20255</v>
      </c>
      <c r="D6638" s="95" t="s">
        <v>110</v>
      </c>
      <c r="E6638" s="95" t="s">
        <v>20256</v>
      </c>
      <c r="F6638" s="95" t="s">
        <v>20257</v>
      </c>
      <c r="G6638" s="95" t="s">
        <v>885</v>
      </c>
      <c r="H6638" s="95"/>
      <c r="I6638" s="95"/>
      <c r="J6638" s="95"/>
      <c r="K6638" s="95"/>
      <c r="L6638" s="95"/>
      <c r="M6638" s="250" t="s">
        <v>20258</v>
      </c>
      <c r="N6638" s="841" t="n">
        <v>43560</v>
      </c>
      <c r="O6638" s="708" t="s">
        <v>20259</v>
      </c>
      <c r="P6638" s="100"/>
      <c r="Q6638" s="15" t="s">
        <v>45</v>
      </c>
    </row>
    <row r="6639" customFormat="false" ht="41.75" hidden="false" customHeight="false" outlineLevel="0" collapsed="false">
      <c r="A6639" s="429" t="s">
        <v>1732</v>
      </c>
      <c r="B6639" s="108" t="n">
        <v>0.523611111111111</v>
      </c>
      <c r="C6639" s="349" t="s">
        <v>20260</v>
      </c>
      <c r="D6639" s="91" t="s">
        <v>110</v>
      </c>
      <c r="E6639" s="91" t="s">
        <v>20261</v>
      </c>
      <c r="F6639" s="91" t="s">
        <v>20262</v>
      </c>
      <c r="G6639" s="91"/>
      <c r="H6639" s="91"/>
      <c r="I6639" s="91"/>
      <c r="J6639" s="91"/>
      <c r="K6639" s="91"/>
      <c r="L6639" s="91"/>
      <c r="M6639" s="91"/>
      <c r="N6639" s="91"/>
      <c r="O6639" s="95" t="s">
        <v>20263</v>
      </c>
      <c r="P6639" s="100"/>
      <c r="Q6639" s="15" t="s">
        <v>45</v>
      </c>
    </row>
    <row r="6640" customFormat="false" ht="41.75" hidden="false" customHeight="false" outlineLevel="0" collapsed="false">
      <c r="A6640" s="122" t="s">
        <v>19453</v>
      </c>
      <c r="B6640" s="91" t="s">
        <v>9016</v>
      </c>
      <c r="C6640" s="91" t="s">
        <v>20264</v>
      </c>
      <c r="D6640" s="91" t="s">
        <v>8766</v>
      </c>
      <c r="E6640" s="91"/>
      <c r="F6640" s="91"/>
      <c r="G6640" s="91"/>
      <c r="H6640" s="91"/>
      <c r="I6640" s="91"/>
      <c r="J6640" s="91"/>
      <c r="K6640" s="91"/>
      <c r="L6640" s="91"/>
      <c r="M6640" s="91"/>
      <c r="N6640" s="91"/>
      <c r="O6640" s="91"/>
      <c r="P6640" s="100"/>
      <c r="Q6640" s="15" t="s">
        <v>45</v>
      </c>
    </row>
    <row r="6641" customFormat="false" ht="14.9" hidden="false" customHeight="false" outlineLevel="0" collapsed="false">
      <c r="A6641" s="429" t="s">
        <v>1839</v>
      </c>
      <c r="B6641" s="91" t="s">
        <v>20265</v>
      </c>
      <c r="C6641" s="91" t="s">
        <v>20266</v>
      </c>
      <c r="D6641" s="91" t="s">
        <v>8766</v>
      </c>
      <c r="E6641" s="91" t="s">
        <v>20267</v>
      </c>
      <c r="F6641" s="91"/>
      <c r="G6641" s="91"/>
      <c r="H6641" s="91"/>
      <c r="I6641" s="91"/>
      <c r="J6641" s="91"/>
      <c r="K6641" s="91"/>
      <c r="L6641" s="91"/>
      <c r="M6641" s="91"/>
      <c r="N6641" s="91"/>
      <c r="O6641" s="451" t="s">
        <v>20267</v>
      </c>
      <c r="P6641" s="100"/>
      <c r="Q6641" s="15" t="s">
        <v>45</v>
      </c>
    </row>
    <row r="6642" customFormat="false" ht="14.9" hidden="false" customHeight="false" outlineLevel="0" collapsed="false">
      <c r="A6642" s="429" t="s">
        <v>1746</v>
      </c>
      <c r="B6642" s="91" t="s">
        <v>9450</v>
      </c>
      <c r="C6642" s="91" t="s">
        <v>20268</v>
      </c>
      <c r="D6642" s="91" t="s">
        <v>8766</v>
      </c>
      <c r="E6642" s="91" t="s">
        <v>20269</v>
      </c>
      <c r="F6642" s="91" t="s">
        <v>12153</v>
      </c>
      <c r="G6642" s="91" t="s">
        <v>1503</v>
      </c>
      <c r="H6642" s="91"/>
      <c r="I6642" s="91"/>
      <c r="J6642" s="91"/>
      <c r="K6642" s="91"/>
      <c r="L6642" s="91"/>
      <c r="M6642" s="91"/>
      <c r="N6642" s="91"/>
      <c r="O6642" s="451" t="s">
        <v>20042</v>
      </c>
      <c r="P6642" s="100"/>
      <c r="Q6642" s="15" t="s">
        <v>45</v>
      </c>
    </row>
    <row r="6643" customFormat="false" ht="28.35" hidden="false" customHeight="false" outlineLevel="0" collapsed="false">
      <c r="A6643" s="429" t="s">
        <v>1696</v>
      </c>
      <c r="B6643" s="91"/>
      <c r="C6643" s="440" t="s">
        <v>20270</v>
      </c>
      <c r="D6643" s="91" t="s">
        <v>110</v>
      </c>
      <c r="E6643" s="349"/>
      <c r="F6643" s="349" t="s">
        <v>20271</v>
      </c>
      <c r="G6643" s="91"/>
      <c r="H6643" s="91"/>
      <c r="I6643" s="91"/>
      <c r="J6643" s="91"/>
      <c r="K6643" s="91"/>
      <c r="L6643" s="91"/>
      <c r="M6643" s="91"/>
      <c r="N6643" s="91"/>
      <c r="O6643" s="137" t="s">
        <v>20272</v>
      </c>
      <c r="P6643" s="100"/>
      <c r="Q6643" s="15" t="s">
        <v>45</v>
      </c>
    </row>
    <row r="6644" customFormat="false" ht="55.2" hidden="false" customHeight="false" outlineLevel="0" collapsed="false">
      <c r="A6644" s="429" t="s">
        <v>1758</v>
      </c>
      <c r="B6644" s="1033" t="n">
        <v>0.663194444444444</v>
      </c>
      <c r="C6644" s="248" t="s">
        <v>20273</v>
      </c>
      <c r="D6644" s="248" t="s">
        <v>20274</v>
      </c>
      <c r="E6644" s="248" t="s">
        <v>20275</v>
      </c>
      <c r="F6644" s="248" t="s">
        <v>20276</v>
      </c>
      <c r="G6644" s="248"/>
      <c r="H6644" s="248"/>
      <c r="I6644" s="248"/>
      <c r="J6644" s="248"/>
      <c r="K6644" s="248"/>
      <c r="L6644" s="248"/>
      <c r="M6644" s="248"/>
      <c r="N6644" s="248"/>
      <c r="O6644" s="533" t="s">
        <v>20277</v>
      </c>
      <c r="P6644" s="100"/>
      <c r="Q6644" s="15" t="s">
        <v>45</v>
      </c>
    </row>
    <row r="6645" customFormat="false" ht="28.35" hidden="false" customHeight="false" outlineLevel="0" collapsed="false">
      <c r="A6645" s="429" t="s">
        <v>1761</v>
      </c>
      <c r="B6645" s="99" t="n">
        <v>43481</v>
      </c>
      <c r="C6645" s="91" t="n">
        <v>89164904474</v>
      </c>
      <c r="D6645" s="91" t="s">
        <v>8766</v>
      </c>
      <c r="E6645" s="91" t="s">
        <v>20278</v>
      </c>
      <c r="F6645" s="91" t="s">
        <v>20279</v>
      </c>
      <c r="G6645" s="91" t="s">
        <v>20280</v>
      </c>
      <c r="H6645" s="91"/>
      <c r="I6645" s="91"/>
      <c r="J6645" s="91"/>
      <c r="K6645" s="91"/>
      <c r="L6645" s="91"/>
      <c r="M6645" s="91"/>
      <c r="N6645" s="91"/>
      <c r="O6645" s="451" t="s">
        <v>20281</v>
      </c>
      <c r="P6645" s="100"/>
      <c r="Q6645" s="15" t="s">
        <v>45</v>
      </c>
    </row>
    <row r="6646" customFormat="false" ht="79.85" hidden="false" customHeight="false" outlineLevel="0" collapsed="false">
      <c r="A6646" s="3" t="s">
        <v>17111</v>
      </c>
      <c r="B6646" s="103" t="s">
        <v>17112</v>
      </c>
      <c r="C6646" s="3" t="s">
        <v>17113</v>
      </c>
      <c r="D6646" s="103" t="s">
        <v>17114</v>
      </c>
      <c r="E6646" s="103" t="s">
        <v>17115</v>
      </c>
      <c r="F6646" s="102" t="s">
        <v>10096</v>
      </c>
      <c r="G6646" s="103" t="s">
        <v>38</v>
      </c>
      <c r="H6646" s="103" t="s">
        <v>17116</v>
      </c>
      <c r="I6646" s="103" t="s">
        <v>40</v>
      </c>
      <c r="J6646" s="103" t="s">
        <v>19144</v>
      </c>
      <c r="K6646" s="103" t="s">
        <v>17648</v>
      </c>
      <c r="L6646" s="103" t="s">
        <v>19807</v>
      </c>
      <c r="M6646" s="103" t="s">
        <v>41</v>
      </c>
      <c r="N6646" s="103" t="s">
        <v>42</v>
      </c>
      <c r="O6646" s="103" t="s">
        <v>17117</v>
      </c>
      <c r="P6646" s="100"/>
      <c r="Q6646" s="15" t="s">
        <v>45</v>
      </c>
    </row>
    <row r="6647" customFormat="false" ht="15" hidden="false" customHeight="false" outlineLevel="0" collapsed="false">
      <c r="A6647" s="105" t="n">
        <v>43552</v>
      </c>
      <c r="B6647" s="465" t="s">
        <v>394</v>
      </c>
      <c r="C6647" s="9"/>
      <c r="D6647" s="9"/>
      <c r="E6647" s="10"/>
      <c r="F6647" s="821" t="n">
        <f aca="false">G6647+H6647+I6647+J6647+K6647</f>
        <v>78400</v>
      </c>
      <c r="G6647" s="1006" t="n">
        <f aca="false">SUM(G6648:G6678)</f>
        <v>67300</v>
      </c>
      <c r="H6647" s="989" t="n">
        <f aca="false">SUM(H6648:H6678)</f>
        <v>11100</v>
      </c>
      <c r="I6647" s="1007" t="n">
        <f aca="false">SUM(I6648:I6678)</f>
        <v>0</v>
      </c>
      <c r="J6647" s="1008" t="n">
        <f aca="false">SUM(J6648:J6678)</f>
        <v>0</v>
      </c>
      <c r="K6647" s="1009" t="n">
        <f aca="false">SUM(K6648:K6670)</f>
        <v>0</v>
      </c>
      <c r="L6647" s="1029" t="n">
        <f aca="false">SUM(L6648:L6670)</f>
        <v>0</v>
      </c>
      <c r="M6647" s="466"/>
      <c r="N6647" s="466"/>
      <c r="O6647" s="91"/>
      <c r="P6647" s="100"/>
      <c r="Q6647" s="15" t="s">
        <v>45</v>
      </c>
    </row>
    <row r="6648" customFormat="false" ht="28.35" hidden="false" customHeight="false" outlineLevel="0" collapsed="false">
      <c r="A6648" s="429" t="s">
        <v>1810</v>
      </c>
      <c r="B6648" s="108" t="n">
        <v>0.404166666666667</v>
      </c>
      <c r="C6648" s="440" t="s">
        <v>20282</v>
      </c>
      <c r="D6648" s="91" t="s">
        <v>110</v>
      </c>
      <c r="E6648" s="91" t="s">
        <v>20283</v>
      </c>
      <c r="F6648" s="91" t="s">
        <v>20284</v>
      </c>
      <c r="G6648" s="91" t="n">
        <v>4900</v>
      </c>
      <c r="H6648" s="91"/>
      <c r="I6648" s="91"/>
      <c r="J6648" s="91"/>
      <c r="K6648" s="91"/>
      <c r="L6648" s="91"/>
      <c r="M6648" s="679" t="s">
        <v>20285</v>
      </c>
      <c r="N6648" s="99" t="n">
        <v>43563</v>
      </c>
      <c r="O6648" s="330" t="s">
        <v>20286</v>
      </c>
      <c r="P6648" s="100"/>
      <c r="Q6648" s="15" t="s">
        <v>45</v>
      </c>
    </row>
    <row r="6649" customFormat="false" ht="14.9" hidden="false" customHeight="false" outlineLevel="0" collapsed="false">
      <c r="A6649" s="429" t="s">
        <v>1814</v>
      </c>
      <c r="B6649" s="99" t="n">
        <v>43718</v>
      </c>
      <c r="C6649" s="91" t="s">
        <v>20287</v>
      </c>
      <c r="D6649" s="91" t="s">
        <v>8766</v>
      </c>
      <c r="E6649" s="91" t="s">
        <v>20288</v>
      </c>
      <c r="F6649" s="91" t="s">
        <v>20288</v>
      </c>
      <c r="G6649" s="91" t="s">
        <v>20288</v>
      </c>
      <c r="H6649" s="91" t="s">
        <v>20288</v>
      </c>
      <c r="I6649" s="91" t="s">
        <v>20288</v>
      </c>
      <c r="J6649" s="91" t="s">
        <v>20288</v>
      </c>
      <c r="K6649" s="91" t="s">
        <v>20288</v>
      </c>
      <c r="L6649" s="91" t="s">
        <v>20288</v>
      </c>
      <c r="M6649" s="91" t="s">
        <v>20288</v>
      </c>
      <c r="N6649" s="91" t="s">
        <v>20288</v>
      </c>
      <c r="O6649" s="451" t="s">
        <v>20288</v>
      </c>
      <c r="P6649" s="100"/>
      <c r="Q6649" s="15" t="s">
        <v>45</v>
      </c>
    </row>
    <row r="6650" customFormat="false" ht="17.9" hidden="false" customHeight="false" outlineLevel="0" collapsed="false">
      <c r="A6650" s="429" t="s">
        <v>1819</v>
      </c>
      <c r="B6650" s="91" t="s">
        <v>200</v>
      </c>
      <c r="C6650" s="91" t="s">
        <v>20289</v>
      </c>
      <c r="D6650" s="91" t="s">
        <v>8766</v>
      </c>
      <c r="E6650" s="91" t="s">
        <v>20290</v>
      </c>
      <c r="F6650" s="91" t="s">
        <v>20291</v>
      </c>
      <c r="G6650" s="91" t="n">
        <v>3000</v>
      </c>
      <c r="H6650" s="91"/>
      <c r="I6650" s="91"/>
      <c r="J6650" s="91"/>
      <c r="K6650" s="91"/>
      <c r="L6650" s="91"/>
      <c r="M6650" s="19" t="s">
        <v>20292</v>
      </c>
      <c r="N6650" s="1022" t="n">
        <v>43556</v>
      </c>
      <c r="O6650" s="228" t="s">
        <v>1187</v>
      </c>
      <c r="P6650" s="100"/>
      <c r="Q6650" s="15" t="s">
        <v>45</v>
      </c>
    </row>
    <row r="6651" customFormat="false" ht="28.35" hidden="false" customHeight="false" outlineLevel="0" collapsed="false">
      <c r="A6651" s="429" t="s">
        <v>1673</v>
      </c>
      <c r="B6651" s="108" t="n">
        <v>0.463194444444444</v>
      </c>
      <c r="C6651" s="91" t="n">
        <v>89267834033</v>
      </c>
      <c r="D6651" s="91" t="s">
        <v>110</v>
      </c>
      <c r="E6651" s="91" t="s">
        <v>20293</v>
      </c>
      <c r="F6651" s="91" t="s">
        <v>20294</v>
      </c>
      <c r="H6651" s="91"/>
      <c r="I6651" s="91"/>
      <c r="J6651" s="91"/>
      <c r="K6651" s="91"/>
      <c r="L6651" s="91"/>
      <c r="M6651" s="91"/>
      <c r="N6651" s="91"/>
      <c r="O6651" s="137" t="s">
        <v>20295</v>
      </c>
      <c r="P6651" s="100"/>
      <c r="Q6651" s="15" t="s">
        <v>45</v>
      </c>
    </row>
    <row r="6652" customFormat="false" ht="28.35" hidden="false" customHeight="false" outlineLevel="0" collapsed="false">
      <c r="A6652" s="429" t="s">
        <v>1678</v>
      </c>
      <c r="B6652" s="108" t="n">
        <v>0.504861111111111</v>
      </c>
      <c r="C6652" s="91" t="s">
        <v>20296</v>
      </c>
      <c r="D6652" s="91" t="s">
        <v>110</v>
      </c>
      <c r="E6652" s="91" t="s">
        <v>14937</v>
      </c>
      <c r="F6652" s="91"/>
      <c r="G6652" s="91" t="s">
        <v>8180</v>
      </c>
      <c r="H6652" s="91"/>
      <c r="I6652" s="91"/>
      <c r="J6652" s="91"/>
      <c r="K6652" s="91"/>
      <c r="L6652" s="91"/>
      <c r="M6652" s="91"/>
      <c r="N6652" s="91"/>
      <c r="O6652" s="137" t="s">
        <v>20297</v>
      </c>
      <c r="P6652" s="100"/>
      <c r="Q6652" s="15" t="s">
        <v>45</v>
      </c>
    </row>
    <row r="6653" customFormat="false" ht="28.35" hidden="false" customHeight="false" outlineLevel="0" collapsed="false">
      <c r="A6653" s="429" t="s">
        <v>1732</v>
      </c>
      <c r="B6653" s="91" t="s">
        <v>769</v>
      </c>
      <c r="C6653" s="91" t="s">
        <v>20298</v>
      </c>
      <c r="D6653" s="91" t="s">
        <v>8766</v>
      </c>
      <c r="E6653" s="91" t="s">
        <v>20299</v>
      </c>
      <c r="F6653" s="91" t="s">
        <v>20300</v>
      </c>
      <c r="G6653" s="91" t="s">
        <v>20301</v>
      </c>
      <c r="H6653" s="91"/>
      <c r="I6653" s="91"/>
      <c r="J6653" s="91"/>
      <c r="K6653" s="91"/>
      <c r="L6653" s="91"/>
      <c r="M6653" s="91"/>
      <c r="N6653" s="91"/>
      <c r="O6653" s="137" t="s">
        <v>20302</v>
      </c>
      <c r="P6653" s="100"/>
      <c r="Q6653" s="15" t="s">
        <v>45</v>
      </c>
    </row>
    <row r="6654" customFormat="false" ht="95.5" hidden="false" customHeight="false" outlineLevel="0" collapsed="false">
      <c r="A6654" s="429" t="s">
        <v>1833</v>
      </c>
      <c r="B6654" s="108" t="n">
        <v>0.524305555555556</v>
      </c>
      <c r="C6654" s="91" t="s">
        <v>20303</v>
      </c>
      <c r="D6654" s="91" t="s">
        <v>110</v>
      </c>
      <c r="E6654" s="91" t="s">
        <v>20304</v>
      </c>
      <c r="F6654" s="91" t="s">
        <v>20305</v>
      </c>
      <c r="G6654" s="91"/>
      <c r="H6654" s="91" t="s">
        <v>20306</v>
      </c>
      <c r="I6654" s="91"/>
      <c r="J6654" s="91"/>
      <c r="K6654" s="91"/>
      <c r="L6654" s="91"/>
      <c r="M6654" s="91"/>
      <c r="N6654" s="91"/>
      <c r="O6654" s="91" t="s">
        <v>20307</v>
      </c>
      <c r="P6654" s="100"/>
      <c r="Q6654" s="15" t="s">
        <v>45</v>
      </c>
    </row>
    <row r="6655" customFormat="false" ht="14.9" hidden="false" customHeight="false" outlineLevel="0" collapsed="false">
      <c r="A6655" s="91"/>
      <c r="B6655" s="91"/>
      <c r="C6655" s="91"/>
      <c r="D6655" s="91"/>
      <c r="E6655" s="282" t="s">
        <v>20308</v>
      </c>
      <c r="F6655" s="91" t="s">
        <v>20308</v>
      </c>
      <c r="G6655" s="91"/>
      <c r="H6655" s="91" t="s">
        <v>20309</v>
      </c>
      <c r="I6655" s="91"/>
      <c r="J6655" s="91"/>
      <c r="K6655" s="91"/>
      <c r="L6655" s="91"/>
      <c r="M6655" s="91"/>
      <c r="N6655" s="91"/>
      <c r="O6655" s="282" t="s">
        <v>20310</v>
      </c>
      <c r="P6655" s="100"/>
      <c r="Q6655" s="15" t="s">
        <v>45</v>
      </c>
    </row>
    <row r="6656" customFormat="false" ht="14.9" hidden="false" customHeight="false" outlineLevel="0" collapsed="false">
      <c r="A6656" s="91"/>
      <c r="B6656" s="91"/>
      <c r="C6656" s="91"/>
      <c r="D6656" s="91"/>
      <c r="E6656" s="282" t="s">
        <v>20311</v>
      </c>
      <c r="F6656" s="91" t="s">
        <v>20311</v>
      </c>
      <c r="G6656" s="91"/>
      <c r="H6656" s="91" t="s">
        <v>20312</v>
      </c>
      <c r="I6656" s="91"/>
      <c r="J6656" s="91"/>
      <c r="K6656" s="91"/>
      <c r="L6656" s="91"/>
      <c r="M6656" s="91"/>
      <c r="N6656" s="91"/>
      <c r="O6656" s="286" t="s">
        <v>20310</v>
      </c>
      <c r="P6656" s="100"/>
      <c r="Q6656" s="15" t="s">
        <v>45</v>
      </c>
    </row>
    <row r="6657" customFormat="false" ht="28.35" hidden="false" customHeight="false" outlineLevel="0" collapsed="false">
      <c r="A6657" s="429" t="s">
        <v>1833</v>
      </c>
      <c r="B6657" s="99" t="n">
        <v>43690</v>
      </c>
      <c r="C6657" s="91" t="s">
        <v>20313</v>
      </c>
      <c r="D6657" s="91" t="s">
        <v>8766</v>
      </c>
      <c r="E6657" s="91" t="s">
        <v>20314</v>
      </c>
      <c r="F6657" s="91" t="s">
        <v>20315</v>
      </c>
      <c r="G6657" s="91" t="s">
        <v>20316</v>
      </c>
      <c r="H6657" s="91"/>
      <c r="I6657" s="91"/>
      <c r="J6657" s="91"/>
      <c r="K6657" s="91"/>
      <c r="L6657" s="91"/>
      <c r="M6657" s="91"/>
      <c r="N6657" s="91"/>
      <c r="O6657" s="137" t="s">
        <v>20317</v>
      </c>
      <c r="P6657" s="100"/>
      <c r="Q6657" s="15" t="s">
        <v>45</v>
      </c>
    </row>
    <row r="6658" customFormat="false" ht="14.9" hidden="false" customHeight="false" outlineLevel="0" collapsed="false">
      <c r="A6658" s="91"/>
      <c r="B6658" s="91"/>
      <c r="C6658" s="91"/>
      <c r="D6658" s="91"/>
      <c r="E6658" s="282" t="s">
        <v>20318</v>
      </c>
      <c r="F6658" s="91" t="s">
        <v>20318</v>
      </c>
      <c r="G6658" s="91"/>
      <c r="H6658" s="91" t="s">
        <v>20319</v>
      </c>
      <c r="I6658" s="91"/>
      <c r="J6658" s="91"/>
      <c r="K6658" s="91"/>
      <c r="L6658" s="91"/>
      <c r="M6658" s="91"/>
      <c r="N6658" s="91"/>
      <c r="O6658" s="282" t="s">
        <v>20320</v>
      </c>
      <c r="P6658" s="100"/>
      <c r="Q6658" s="15" t="s">
        <v>45</v>
      </c>
    </row>
    <row r="6659" customFormat="false" ht="28.35" hidden="false" customHeight="false" outlineLevel="0" collapsed="false">
      <c r="A6659" s="429" t="s">
        <v>1839</v>
      </c>
      <c r="B6659" s="91" t="s">
        <v>5000</v>
      </c>
      <c r="C6659" s="91" t="s">
        <v>20321</v>
      </c>
      <c r="D6659" s="91" t="s">
        <v>8766</v>
      </c>
      <c r="E6659" s="91" t="s">
        <v>20322</v>
      </c>
      <c r="F6659" s="91" t="s">
        <v>20323</v>
      </c>
      <c r="G6659" s="91" t="n">
        <v>13600</v>
      </c>
      <c r="H6659" s="91"/>
      <c r="I6659" s="91"/>
      <c r="J6659" s="91"/>
      <c r="K6659" s="91"/>
      <c r="L6659" s="91"/>
      <c r="M6659" s="19" t="s">
        <v>20324</v>
      </c>
      <c r="N6659" s="99" t="n">
        <v>43555</v>
      </c>
      <c r="O6659" s="330" t="s">
        <v>1187</v>
      </c>
      <c r="P6659" s="100"/>
      <c r="Q6659" s="15" t="s">
        <v>45</v>
      </c>
    </row>
    <row r="6660" customFormat="false" ht="28.35" hidden="false" customHeight="false" outlineLevel="0" collapsed="false">
      <c r="A6660" s="429" t="s">
        <v>1746</v>
      </c>
      <c r="B6660" s="108" t="n">
        <v>0.581944444444444</v>
      </c>
      <c r="C6660" s="553" t="s">
        <v>20325</v>
      </c>
      <c r="D6660" s="91" t="s">
        <v>110</v>
      </c>
      <c r="E6660" s="91" t="s">
        <v>20326</v>
      </c>
      <c r="F6660" s="91"/>
      <c r="G6660" s="91"/>
      <c r="H6660" s="91"/>
      <c r="I6660" s="91"/>
      <c r="J6660" s="91"/>
      <c r="K6660" s="91"/>
      <c r="L6660" s="91"/>
      <c r="M6660" s="91"/>
      <c r="N6660" s="91"/>
      <c r="O6660" s="137" t="s">
        <v>20327</v>
      </c>
      <c r="P6660" s="100"/>
      <c r="Q6660" s="15" t="s">
        <v>45</v>
      </c>
    </row>
    <row r="6661" customFormat="false" ht="14.9" hidden="false" customHeight="false" outlineLevel="0" collapsed="false">
      <c r="A6661" s="282" t="s">
        <v>17870</v>
      </c>
      <c r="B6661" s="91"/>
      <c r="C6661" s="91"/>
      <c r="D6661" s="91"/>
      <c r="E6661" s="282" t="s">
        <v>17870</v>
      </c>
      <c r="F6661" s="91" t="s">
        <v>17870</v>
      </c>
      <c r="G6661" s="91"/>
      <c r="H6661" s="91" t="n">
        <v>3300</v>
      </c>
      <c r="I6661" s="91"/>
      <c r="J6661" s="91"/>
      <c r="K6661" s="91"/>
      <c r="L6661" s="91"/>
      <c r="M6661" s="91"/>
      <c r="N6661" s="91"/>
      <c r="O6661" s="282" t="s">
        <v>20328</v>
      </c>
      <c r="P6661" s="100"/>
      <c r="Q6661" s="15" t="s">
        <v>45</v>
      </c>
    </row>
    <row r="6662" customFormat="false" ht="14.9" hidden="false" customHeight="false" outlineLevel="0" collapsed="false">
      <c r="A6662" s="282" t="s">
        <v>20329</v>
      </c>
      <c r="B6662" s="91"/>
      <c r="C6662" s="91"/>
      <c r="D6662" s="91"/>
      <c r="E6662" s="282" t="s">
        <v>20329</v>
      </c>
      <c r="F6662" s="91" t="s">
        <v>20329</v>
      </c>
      <c r="G6662" s="91"/>
      <c r="H6662" s="91" t="n">
        <v>7800</v>
      </c>
      <c r="I6662" s="91"/>
      <c r="J6662" s="91"/>
      <c r="K6662" s="91"/>
      <c r="L6662" s="91"/>
      <c r="M6662" s="91"/>
      <c r="N6662" s="91"/>
      <c r="O6662" s="282" t="s">
        <v>20330</v>
      </c>
      <c r="P6662" s="100"/>
      <c r="Q6662" s="15" t="s">
        <v>45</v>
      </c>
    </row>
    <row r="6663" customFormat="false" ht="14.9" hidden="false" customHeight="false" outlineLevel="0" collapsed="false">
      <c r="A6663" s="429" t="s">
        <v>1696</v>
      </c>
      <c r="B6663" s="91" t="s">
        <v>12341</v>
      </c>
      <c r="C6663" s="24" t="s">
        <v>20239</v>
      </c>
      <c r="D6663" s="91" t="s">
        <v>8766</v>
      </c>
      <c r="E6663" s="19" t="s">
        <v>20331</v>
      </c>
      <c r="F6663" s="91" t="s">
        <v>20332</v>
      </c>
      <c r="G6663" s="91" t="n">
        <v>5000</v>
      </c>
      <c r="H6663" s="91"/>
      <c r="I6663" s="91"/>
      <c r="J6663" s="91"/>
      <c r="K6663" s="91"/>
      <c r="L6663" s="91"/>
      <c r="M6663" s="19" t="s">
        <v>20333</v>
      </c>
      <c r="N6663" s="99" t="n">
        <v>43555</v>
      </c>
      <c r="O6663" s="330" t="s">
        <v>1187</v>
      </c>
      <c r="P6663" s="100"/>
      <c r="Q6663" s="15" t="s">
        <v>45</v>
      </c>
    </row>
    <row r="6664" customFormat="false" ht="14.9" hidden="false" customHeight="false" outlineLevel="0" collapsed="false">
      <c r="A6664" s="429" t="s">
        <v>1758</v>
      </c>
      <c r="B6664" s="91" t="s">
        <v>9031</v>
      </c>
      <c r="C6664" s="91" t="s">
        <v>20334</v>
      </c>
      <c r="D6664" s="91" t="s">
        <v>8766</v>
      </c>
      <c r="E6664" s="91" t="s">
        <v>20335</v>
      </c>
      <c r="F6664" s="91" t="s">
        <v>20336</v>
      </c>
      <c r="G6664" s="91" t="s">
        <v>3736</v>
      </c>
      <c r="H6664" s="91"/>
      <c r="I6664" s="91"/>
      <c r="J6664" s="91"/>
      <c r="K6664" s="91"/>
      <c r="L6664" s="91"/>
      <c r="M6664" s="91"/>
      <c r="N6664" s="91"/>
      <c r="O6664" s="137" t="s">
        <v>20337</v>
      </c>
      <c r="P6664" s="100"/>
      <c r="Q6664" s="15" t="s">
        <v>45</v>
      </c>
    </row>
    <row r="6665" customFormat="false" ht="14.9" hidden="false" customHeight="false" outlineLevel="0" collapsed="false">
      <c r="A6665" s="429" t="s">
        <v>1761</v>
      </c>
      <c r="B6665" s="108" t="n">
        <v>0.636111111111111</v>
      </c>
      <c r="C6665" s="91" t="s">
        <v>20338</v>
      </c>
      <c r="D6665" s="91" t="s">
        <v>110</v>
      </c>
      <c r="E6665" s="91" t="s">
        <v>20339</v>
      </c>
      <c r="F6665" s="91" t="s">
        <v>20340</v>
      </c>
      <c r="G6665" s="91"/>
      <c r="H6665" s="91"/>
      <c r="I6665" s="91"/>
      <c r="J6665" s="91"/>
      <c r="K6665" s="91"/>
      <c r="L6665" s="91"/>
      <c r="M6665" s="91"/>
      <c r="N6665" s="91"/>
      <c r="O6665" s="95" t="s">
        <v>8829</v>
      </c>
      <c r="P6665" s="100"/>
      <c r="Q6665" s="15" t="s">
        <v>45</v>
      </c>
    </row>
    <row r="6666" customFormat="false" ht="15.65" hidden="false" customHeight="false" outlineLevel="0" collapsed="false">
      <c r="A6666" s="429" t="s">
        <v>1765</v>
      </c>
      <c r="B6666" s="91" t="s">
        <v>20341</v>
      </c>
      <c r="C6666" s="91" t="n">
        <v>89017038895</v>
      </c>
      <c r="D6666" s="91" t="s">
        <v>8766</v>
      </c>
      <c r="E6666" s="91" t="s">
        <v>20342</v>
      </c>
      <c r="F6666" s="439" t="s">
        <v>20343</v>
      </c>
      <c r="G6666" s="91" t="s">
        <v>16003</v>
      </c>
      <c r="H6666" s="91"/>
      <c r="I6666" s="91"/>
      <c r="J6666" s="91"/>
      <c r="K6666" s="91"/>
      <c r="L6666" s="91"/>
      <c r="M6666" s="91"/>
      <c r="N6666" s="91"/>
      <c r="O6666" s="368" t="s">
        <v>20344</v>
      </c>
      <c r="P6666" s="100"/>
      <c r="Q6666" s="15" t="s">
        <v>45</v>
      </c>
    </row>
    <row r="6667" customFormat="false" ht="79.85" hidden="false" customHeight="false" outlineLevel="0" collapsed="false">
      <c r="A6667" s="3" t="s">
        <v>17111</v>
      </c>
      <c r="B6667" s="103" t="s">
        <v>17112</v>
      </c>
      <c r="C6667" s="3" t="s">
        <v>17113</v>
      </c>
      <c r="D6667" s="103" t="s">
        <v>17114</v>
      </c>
      <c r="E6667" s="103" t="s">
        <v>17115</v>
      </c>
      <c r="F6667" s="102" t="s">
        <v>10096</v>
      </c>
      <c r="G6667" s="103" t="s">
        <v>38</v>
      </c>
      <c r="H6667" s="103" t="s">
        <v>17116</v>
      </c>
      <c r="I6667" s="103" t="s">
        <v>40</v>
      </c>
      <c r="J6667" s="103" t="s">
        <v>19144</v>
      </c>
      <c r="K6667" s="103" t="s">
        <v>17648</v>
      </c>
      <c r="L6667" s="103" t="s">
        <v>19807</v>
      </c>
      <c r="M6667" s="103" t="s">
        <v>41</v>
      </c>
      <c r="N6667" s="103" t="s">
        <v>42</v>
      </c>
      <c r="O6667" s="103" t="s">
        <v>17117</v>
      </c>
      <c r="P6667" s="100"/>
      <c r="Q6667" s="15" t="s">
        <v>45</v>
      </c>
    </row>
    <row r="6668" customFormat="false" ht="15" hidden="false" customHeight="false" outlineLevel="0" collapsed="false">
      <c r="A6668" s="105" t="n">
        <v>43553</v>
      </c>
      <c r="B6668" s="465" t="s">
        <v>20345</v>
      </c>
      <c r="C6668" s="9"/>
      <c r="D6668" s="9"/>
      <c r="E6668" s="10"/>
      <c r="F6668" s="821" t="n">
        <f aca="false">G6668+H6668+I6668+J6668+K6668</f>
        <v>2100</v>
      </c>
      <c r="G6668" s="1006" t="n">
        <f aca="false">SUM(G6669:G6673)</f>
        <v>2100</v>
      </c>
      <c r="H6668" s="989" t="n">
        <f aca="false">SUM(H6669:H6673)</f>
        <v>0</v>
      </c>
      <c r="I6668" s="1007" t="n">
        <f aca="false">SUM(I6669:I6673)</f>
        <v>0</v>
      </c>
      <c r="J6668" s="1008" t="n">
        <f aca="false">SUM(J6669:J6673)</f>
        <v>0</v>
      </c>
      <c r="K6668" s="1009" t="n">
        <f aca="false">SUM(K6669:K6673)</f>
        <v>0</v>
      </c>
      <c r="L6668" s="1029" t="n">
        <f aca="false">SUM(L6669:L6673)</f>
        <v>0</v>
      </c>
      <c r="M6668" s="466"/>
      <c r="N6668" s="466"/>
      <c r="O6668" s="91"/>
      <c r="P6668" s="100"/>
      <c r="Q6668" s="15" t="s">
        <v>45</v>
      </c>
    </row>
    <row r="6669" customFormat="false" ht="26.85" hidden="false" customHeight="false" outlineLevel="0" collapsed="false">
      <c r="A6669" s="429" t="s">
        <v>1810</v>
      </c>
      <c r="B6669" s="91" t="s">
        <v>2590</v>
      </c>
      <c r="C6669" s="30" t="s">
        <v>20346</v>
      </c>
      <c r="D6669" s="91" t="s">
        <v>110</v>
      </c>
      <c r="E6669" s="21" t="s">
        <v>20347</v>
      </c>
      <c r="F6669" s="29" t="s">
        <v>20348</v>
      </c>
      <c r="G6669" s="91" t="n">
        <v>2100</v>
      </c>
      <c r="H6669" s="91"/>
      <c r="I6669" s="91"/>
      <c r="J6669" s="91"/>
      <c r="K6669" s="91"/>
      <c r="L6669" s="91"/>
      <c r="M6669" s="19" t="s">
        <v>20349</v>
      </c>
      <c r="N6669" s="91" t="s">
        <v>20350</v>
      </c>
      <c r="O6669" s="330" t="s">
        <v>1187</v>
      </c>
      <c r="P6669" s="100"/>
      <c r="Q6669" s="15" t="s">
        <v>45</v>
      </c>
    </row>
    <row r="6670" customFormat="false" ht="41.75" hidden="false" customHeight="false" outlineLevel="0" collapsed="false">
      <c r="A6670" s="429" t="s">
        <v>1814</v>
      </c>
      <c r="B6670" s="91"/>
      <c r="C6670" s="91" t="n">
        <v>89169674944</v>
      </c>
      <c r="D6670" s="91" t="s">
        <v>110</v>
      </c>
      <c r="E6670" s="91" t="s">
        <v>20351</v>
      </c>
      <c r="F6670" s="91" t="s">
        <v>20352</v>
      </c>
      <c r="G6670" s="91" t="s">
        <v>2169</v>
      </c>
      <c r="H6670" s="91"/>
      <c r="I6670" s="91"/>
      <c r="J6670" s="91"/>
      <c r="K6670" s="91"/>
      <c r="L6670" s="91"/>
      <c r="M6670" s="91"/>
      <c r="N6670" s="91"/>
      <c r="O6670" s="137" t="s">
        <v>20353</v>
      </c>
      <c r="P6670" s="100"/>
      <c r="Q6670" s="15" t="s">
        <v>45</v>
      </c>
    </row>
    <row r="6671" customFormat="false" ht="14.9" hidden="false" customHeight="false" outlineLevel="0" collapsed="false">
      <c r="A6671" s="429" t="s">
        <v>1819</v>
      </c>
      <c r="B6671" s="91"/>
      <c r="C6671" s="91" t="n">
        <v>89031494866</v>
      </c>
      <c r="D6671" s="91" t="s">
        <v>110</v>
      </c>
      <c r="E6671" s="91" t="s">
        <v>20354</v>
      </c>
      <c r="F6671" s="91" t="s">
        <v>20355</v>
      </c>
      <c r="G6671" s="91" t="s">
        <v>2169</v>
      </c>
      <c r="H6671" s="91"/>
      <c r="I6671" s="91"/>
      <c r="J6671" s="91"/>
      <c r="K6671" s="91"/>
      <c r="L6671" s="91"/>
      <c r="M6671" s="91"/>
      <c r="N6671" s="91"/>
      <c r="O6671" s="137" t="s">
        <v>20353</v>
      </c>
      <c r="P6671" s="100"/>
      <c r="Q6671" s="15" t="s">
        <v>45</v>
      </c>
    </row>
    <row r="6672" customFormat="false" ht="14.9" hidden="false" customHeight="false" outlineLevel="0" collapsed="false">
      <c r="A6672" s="429" t="s">
        <v>1673</v>
      </c>
      <c r="B6672" s="91"/>
      <c r="C6672" s="91" t="n">
        <v>89152633541</v>
      </c>
      <c r="D6672" s="91" t="s">
        <v>110</v>
      </c>
      <c r="E6672" s="91" t="s">
        <v>6542</v>
      </c>
      <c r="F6672" s="91" t="s">
        <v>20356</v>
      </c>
      <c r="G6672" s="91" t="s">
        <v>268</v>
      </c>
      <c r="H6672" s="91"/>
      <c r="I6672" s="91"/>
      <c r="J6672" s="91"/>
      <c r="K6672" s="91"/>
      <c r="L6672" s="91"/>
      <c r="M6672" s="91"/>
      <c r="N6672" s="91"/>
      <c r="O6672" s="91" t="s">
        <v>20357</v>
      </c>
      <c r="P6672" s="100"/>
      <c r="Q6672" s="15" t="s">
        <v>45</v>
      </c>
    </row>
    <row r="6673" customFormat="false" ht="13.8" hidden="false" customHeight="false" outlineLevel="0" collapsed="false">
      <c r="A6673" s="91"/>
      <c r="B6673" s="91"/>
      <c r="C6673" s="91"/>
      <c r="D6673" s="91"/>
      <c r="E6673" s="91"/>
      <c r="F6673" s="91"/>
      <c r="G6673" s="91"/>
      <c r="H6673" s="91"/>
      <c r="I6673" s="91"/>
      <c r="J6673" s="91"/>
      <c r="K6673" s="91"/>
      <c r="L6673" s="91"/>
      <c r="M6673" s="91"/>
      <c r="N6673" s="91"/>
      <c r="O6673" s="91"/>
      <c r="P6673" s="100"/>
      <c r="Q6673" s="15" t="s">
        <v>45</v>
      </c>
    </row>
    <row r="6674" customFormat="false" ht="79.85" hidden="false" customHeight="false" outlineLevel="0" collapsed="false">
      <c r="A6674" s="3" t="s">
        <v>17111</v>
      </c>
      <c r="B6674" s="103" t="s">
        <v>17112</v>
      </c>
      <c r="C6674" s="3" t="s">
        <v>17113</v>
      </c>
      <c r="D6674" s="103" t="s">
        <v>17114</v>
      </c>
      <c r="E6674" s="103" t="s">
        <v>17115</v>
      </c>
      <c r="F6674" s="102" t="s">
        <v>10096</v>
      </c>
      <c r="G6674" s="103" t="s">
        <v>38</v>
      </c>
      <c r="H6674" s="103" t="s">
        <v>17116</v>
      </c>
      <c r="I6674" s="103" t="s">
        <v>40</v>
      </c>
      <c r="J6674" s="103" t="s">
        <v>19144</v>
      </c>
      <c r="K6674" s="103" t="s">
        <v>17648</v>
      </c>
      <c r="L6674" s="103" t="s">
        <v>19807</v>
      </c>
      <c r="M6674" s="103" t="s">
        <v>41</v>
      </c>
      <c r="N6674" s="103" t="s">
        <v>42</v>
      </c>
      <c r="O6674" s="103" t="s">
        <v>17117</v>
      </c>
      <c r="P6674" s="100"/>
      <c r="Q6674" s="15" t="s">
        <v>45</v>
      </c>
    </row>
    <row r="6675" customFormat="false" ht="15" hidden="false" customHeight="false" outlineLevel="0" collapsed="false">
      <c r="A6675" s="105" t="n">
        <v>43556</v>
      </c>
      <c r="B6675" s="465" t="s">
        <v>422</v>
      </c>
      <c r="C6675" s="9"/>
      <c r="D6675" s="9"/>
      <c r="E6675" s="10"/>
      <c r="F6675" s="821" t="n">
        <f aca="false">G6675+H6675+I6675+J6675+K6675</f>
        <v>36600</v>
      </c>
      <c r="G6675" s="1006" t="n">
        <f aca="false">SUM(G6676:G6689)</f>
        <v>36600</v>
      </c>
      <c r="H6675" s="989" t="n">
        <f aca="false">SUM(H6676:H6689)</f>
        <v>0</v>
      </c>
      <c r="I6675" s="1007" t="n">
        <f aca="false">SUM(I6676:I6689)</f>
        <v>0</v>
      </c>
      <c r="J6675" s="1008" t="n">
        <f aca="false">SUM(J6676:J6689)</f>
        <v>0</v>
      </c>
      <c r="K6675" s="1009" t="n">
        <f aca="false">SUM(K6676:K6689)</f>
        <v>0</v>
      </c>
      <c r="L6675" s="1029" t="n">
        <f aca="false">SUM(L6676:L6698)</f>
        <v>0</v>
      </c>
      <c r="M6675" s="466"/>
      <c r="N6675" s="466"/>
      <c r="O6675" s="91"/>
      <c r="P6675" s="100"/>
      <c r="Q6675" s="15" t="s">
        <v>45</v>
      </c>
    </row>
    <row r="6676" customFormat="false" ht="28.35" hidden="false" customHeight="false" outlineLevel="0" collapsed="false">
      <c r="A6676" s="429" t="s">
        <v>1810</v>
      </c>
      <c r="B6676" s="91" t="s">
        <v>2066</v>
      </c>
      <c r="C6676" s="91" t="s">
        <v>20358</v>
      </c>
      <c r="D6676" s="91" t="s">
        <v>8766</v>
      </c>
      <c r="E6676" s="91" t="s">
        <v>20359</v>
      </c>
      <c r="F6676" s="91" t="s">
        <v>20360</v>
      </c>
      <c r="G6676" s="91" t="s">
        <v>7436</v>
      </c>
      <c r="H6676" s="91"/>
      <c r="I6676" s="91"/>
      <c r="J6676" s="91"/>
      <c r="K6676" s="91"/>
      <c r="L6676" s="91"/>
      <c r="M6676" s="91"/>
      <c r="N6676" s="91"/>
      <c r="O6676" s="451" t="s">
        <v>20361</v>
      </c>
      <c r="P6676" s="100"/>
      <c r="Q6676" s="15" t="s">
        <v>45</v>
      </c>
    </row>
    <row r="6677" customFormat="false" ht="14.9" hidden="false" customHeight="false" outlineLevel="0" collapsed="false">
      <c r="A6677" s="429" t="s">
        <v>1814</v>
      </c>
      <c r="B6677" s="108" t="n">
        <v>0.4375</v>
      </c>
      <c r="C6677" s="91" t="s">
        <v>20362</v>
      </c>
      <c r="D6677" s="91" t="s">
        <v>110</v>
      </c>
      <c r="E6677" s="91" t="s">
        <v>20363</v>
      </c>
      <c r="F6677" s="91"/>
      <c r="G6677" s="91" t="s">
        <v>651</v>
      </c>
      <c r="H6677" s="91"/>
      <c r="I6677" s="91"/>
      <c r="J6677" s="91"/>
      <c r="K6677" s="91"/>
      <c r="L6677" s="91"/>
      <c r="M6677" s="91"/>
      <c r="N6677" s="91"/>
      <c r="O6677" s="137" t="s">
        <v>20364</v>
      </c>
      <c r="P6677" s="100"/>
      <c r="Q6677" s="15" t="s">
        <v>45</v>
      </c>
    </row>
    <row r="6678" customFormat="false" ht="41.75" hidden="false" customHeight="false" outlineLevel="0" collapsed="false">
      <c r="A6678" s="429" t="s">
        <v>1819</v>
      </c>
      <c r="B6678" s="108" t="n">
        <v>0.447222222222222</v>
      </c>
      <c r="C6678" s="91" t="s">
        <v>20365</v>
      </c>
      <c r="D6678" s="91" t="s">
        <v>110</v>
      </c>
      <c r="E6678" s="91" t="s">
        <v>20366</v>
      </c>
      <c r="F6678" s="91" t="s">
        <v>20367</v>
      </c>
      <c r="G6678" s="91" t="s">
        <v>804</v>
      </c>
      <c r="H6678" s="91"/>
      <c r="I6678" s="91"/>
      <c r="J6678" s="91"/>
      <c r="K6678" s="91"/>
      <c r="L6678" s="91"/>
      <c r="M6678" s="91"/>
      <c r="N6678" s="91"/>
      <c r="O6678" s="137" t="s">
        <v>20368</v>
      </c>
      <c r="P6678" s="100"/>
      <c r="Q6678" s="15" t="s">
        <v>45</v>
      </c>
    </row>
    <row r="6679" customFormat="false" ht="122.35" hidden="false" customHeight="false" outlineLevel="0" collapsed="false">
      <c r="A6679" s="429" t="s">
        <v>1673</v>
      </c>
      <c r="B6679" s="91" t="n">
        <v>11.59</v>
      </c>
      <c r="C6679" s="451" t="s">
        <v>20369</v>
      </c>
      <c r="D6679" s="9" t="s">
        <v>8766</v>
      </c>
      <c r="E6679" s="91" t="s">
        <v>7690</v>
      </c>
      <c r="F6679" s="19" t="s">
        <v>48</v>
      </c>
      <c r="G6679" s="19" t="n">
        <v>3000</v>
      </c>
      <c r="H6679" s="97"/>
      <c r="I6679" s="97"/>
      <c r="J6679" s="97"/>
      <c r="K6679" s="97"/>
      <c r="L6679" s="97"/>
      <c r="M6679" s="19" t="s">
        <v>20370</v>
      </c>
      <c r="N6679" s="20" t="n">
        <v>43328</v>
      </c>
      <c r="O6679" s="207" t="s">
        <v>15</v>
      </c>
      <c r="P6679" s="100"/>
      <c r="Q6679" s="15" t="s">
        <v>45</v>
      </c>
    </row>
    <row r="6680" customFormat="false" ht="28.35" hidden="false" customHeight="false" outlineLevel="0" collapsed="false">
      <c r="A6680" s="429" t="s">
        <v>1678</v>
      </c>
      <c r="B6680" s="108" t="n">
        <v>0.515277777777778</v>
      </c>
      <c r="C6680" s="91" t="n">
        <v>84992711479</v>
      </c>
      <c r="D6680" s="91" t="s">
        <v>110</v>
      </c>
      <c r="E6680" s="91" t="s">
        <v>20371</v>
      </c>
      <c r="F6680" s="91" t="s">
        <v>20372</v>
      </c>
      <c r="G6680" s="91" t="s">
        <v>804</v>
      </c>
      <c r="H6680" s="91"/>
      <c r="I6680" s="91"/>
      <c r="J6680" s="91"/>
      <c r="K6680" s="91"/>
      <c r="L6680" s="91"/>
      <c r="M6680" s="91"/>
      <c r="N6680" s="91"/>
      <c r="O6680" s="137" t="s">
        <v>20373</v>
      </c>
      <c r="P6680" s="100"/>
      <c r="Q6680" s="15" t="s">
        <v>45</v>
      </c>
    </row>
    <row r="6681" customFormat="false" ht="28.35" hidden="false" customHeight="false" outlineLevel="0" collapsed="false">
      <c r="A6681" s="429" t="s">
        <v>1732</v>
      </c>
      <c r="B6681" s="108" t="n">
        <v>0.520833333333333</v>
      </c>
      <c r="C6681" s="137" t="s">
        <v>20374</v>
      </c>
      <c r="D6681" s="91" t="s">
        <v>110</v>
      </c>
      <c r="E6681" s="91" t="s">
        <v>20375</v>
      </c>
      <c r="F6681" s="91" t="s">
        <v>20376</v>
      </c>
      <c r="G6681" s="91" t="s">
        <v>20377</v>
      </c>
      <c r="H6681" s="91"/>
      <c r="I6681" s="91"/>
      <c r="J6681" s="91"/>
      <c r="K6681" s="91"/>
      <c r="L6681" s="91"/>
      <c r="M6681" s="91"/>
      <c r="N6681" s="91"/>
      <c r="O6681" s="137" t="s">
        <v>20378</v>
      </c>
      <c r="P6681" s="100"/>
      <c r="Q6681" s="15" t="s">
        <v>45</v>
      </c>
    </row>
    <row r="6682" customFormat="false" ht="28.35" hidden="false" customHeight="false" outlineLevel="0" collapsed="false">
      <c r="A6682" s="122" t="s">
        <v>19453</v>
      </c>
      <c r="B6682" s="91"/>
      <c r="C6682" s="137" t="s">
        <v>20374</v>
      </c>
      <c r="D6682" s="91" t="s">
        <v>110</v>
      </c>
      <c r="E6682" s="24" t="s">
        <v>20375</v>
      </c>
      <c r="F6682" s="91" t="s">
        <v>20379</v>
      </c>
      <c r="G6682" s="91" t="s">
        <v>804</v>
      </c>
      <c r="H6682" s="91"/>
      <c r="I6682" s="91"/>
      <c r="J6682" s="91"/>
      <c r="K6682" s="91"/>
      <c r="L6682" s="91"/>
      <c r="M6682" s="91"/>
      <c r="N6682" s="91"/>
      <c r="O6682" s="137" t="s">
        <v>20378</v>
      </c>
      <c r="P6682" s="100"/>
      <c r="Q6682" s="15" t="s">
        <v>45</v>
      </c>
    </row>
    <row r="6683" customFormat="false" ht="14.9" hidden="false" customHeight="false" outlineLevel="0" collapsed="false">
      <c r="A6683" s="429" t="s">
        <v>1839</v>
      </c>
      <c r="B6683" s="108" t="n">
        <v>0.535416666666667</v>
      </c>
      <c r="C6683" s="91" t="s">
        <v>20380</v>
      </c>
      <c r="D6683" s="91" t="s">
        <v>110</v>
      </c>
      <c r="E6683" s="91" t="s">
        <v>20381</v>
      </c>
      <c r="F6683" s="91" t="s">
        <v>20382</v>
      </c>
      <c r="G6683" s="91" t="s">
        <v>7436</v>
      </c>
      <c r="H6683" s="91"/>
      <c r="I6683" s="91"/>
      <c r="J6683" s="91"/>
      <c r="K6683" s="91"/>
      <c r="L6683" s="91"/>
      <c r="M6683" s="91"/>
      <c r="N6683" s="91"/>
      <c r="O6683" s="137" t="s">
        <v>20383</v>
      </c>
      <c r="P6683" s="100"/>
      <c r="Q6683" s="15" t="s">
        <v>45</v>
      </c>
    </row>
    <row r="6684" customFormat="false" ht="23.1" hidden="false" customHeight="false" outlineLevel="0" collapsed="false">
      <c r="A6684" s="429" t="s">
        <v>1746</v>
      </c>
      <c r="B6684" s="91" t="s">
        <v>13144</v>
      </c>
      <c r="C6684" s="91" t="s">
        <v>20384</v>
      </c>
      <c r="D6684" s="9" t="s">
        <v>8766</v>
      </c>
      <c r="E6684" s="91" t="s">
        <v>20385</v>
      </c>
      <c r="F6684" s="91" t="s">
        <v>20386</v>
      </c>
      <c r="G6684" s="91" t="n">
        <v>16800</v>
      </c>
      <c r="H6684" s="91"/>
      <c r="I6684" s="91"/>
      <c r="J6684" s="91"/>
      <c r="K6684" s="91"/>
      <c r="L6684" s="91"/>
      <c r="M6684" s="24" t="s">
        <v>20387</v>
      </c>
      <c r="N6684" s="1022" t="n">
        <v>43557</v>
      </c>
      <c r="O6684" s="207" t="s">
        <v>15</v>
      </c>
      <c r="P6684" s="100"/>
      <c r="Q6684" s="15" t="s">
        <v>45</v>
      </c>
    </row>
    <row r="6685" customFormat="false" ht="14.9" hidden="false" customHeight="false" outlineLevel="0" collapsed="false">
      <c r="A6685" s="262" t="s">
        <v>20388</v>
      </c>
      <c r="B6685" s="91" t="s">
        <v>975</v>
      </c>
      <c r="C6685" s="451" t="s">
        <v>20389</v>
      </c>
      <c r="D6685" s="9" t="s">
        <v>8766</v>
      </c>
      <c r="E6685" s="91" t="s">
        <v>16385</v>
      </c>
      <c r="F6685" s="91"/>
      <c r="G6685" s="91"/>
      <c r="H6685" s="91"/>
      <c r="I6685" s="91"/>
      <c r="J6685" s="91"/>
      <c r="K6685" s="91"/>
      <c r="L6685" s="91"/>
      <c r="M6685" s="91"/>
      <c r="N6685" s="91"/>
      <c r="O6685" s="137" t="s">
        <v>20390</v>
      </c>
      <c r="P6685" s="100"/>
      <c r="Q6685" s="15" t="s">
        <v>45</v>
      </c>
    </row>
    <row r="6686" customFormat="false" ht="28.35" hidden="false" customHeight="false" outlineLevel="0" collapsed="false">
      <c r="A6686" s="429" t="s">
        <v>1758</v>
      </c>
      <c r="B6686" s="108" t="n">
        <v>0.555555555555556</v>
      </c>
      <c r="C6686" s="91" t="n">
        <v>89278329781</v>
      </c>
      <c r="D6686" s="91" t="s">
        <v>110</v>
      </c>
      <c r="E6686" s="91" t="s">
        <v>20391</v>
      </c>
      <c r="F6686" s="91"/>
      <c r="G6686" s="91"/>
      <c r="H6686" s="91"/>
      <c r="I6686" s="91"/>
      <c r="J6686" s="91"/>
      <c r="K6686" s="91"/>
      <c r="L6686" s="91"/>
      <c r="M6686" s="91"/>
      <c r="N6686" s="91"/>
      <c r="O6686" s="95" t="s">
        <v>20391</v>
      </c>
      <c r="P6686" s="100"/>
      <c r="Q6686" s="15" t="s">
        <v>45</v>
      </c>
    </row>
    <row r="6687" customFormat="false" ht="14.9" hidden="false" customHeight="false" outlineLevel="0" collapsed="false">
      <c r="A6687" s="91" t="s">
        <v>1475</v>
      </c>
      <c r="B6687" s="91" t="s">
        <v>7955</v>
      </c>
      <c r="C6687" s="91" t="n">
        <v>89688441201</v>
      </c>
      <c r="D6687" s="91" t="s">
        <v>110</v>
      </c>
      <c r="E6687" s="91" t="s">
        <v>20392</v>
      </c>
      <c r="F6687" s="91"/>
      <c r="G6687" s="91"/>
      <c r="H6687" s="91"/>
      <c r="I6687" s="91"/>
      <c r="J6687" s="91"/>
      <c r="K6687" s="91"/>
      <c r="L6687" s="91"/>
      <c r="M6687" s="91"/>
      <c r="N6687" s="91"/>
      <c r="O6687" s="137" t="s">
        <v>20393</v>
      </c>
      <c r="P6687" s="100"/>
      <c r="Q6687" s="15" t="s">
        <v>45</v>
      </c>
    </row>
    <row r="6688" customFormat="false" ht="28.35" hidden="false" customHeight="false" outlineLevel="0" collapsed="false">
      <c r="A6688" s="429" t="s">
        <v>1761</v>
      </c>
      <c r="B6688" s="108" t="n">
        <v>0.629166666666667</v>
      </c>
      <c r="C6688" s="91" t="s">
        <v>20394</v>
      </c>
      <c r="D6688" s="91" t="s">
        <v>110</v>
      </c>
      <c r="E6688" s="91" t="s">
        <v>20395</v>
      </c>
      <c r="F6688" s="91" t="s">
        <v>20396</v>
      </c>
      <c r="G6688" s="91" t="n">
        <v>16800</v>
      </c>
      <c r="H6688" s="91"/>
      <c r="I6688" s="91"/>
      <c r="J6688" s="91"/>
      <c r="K6688" s="91"/>
      <c r="L6688" s="91"/>
      <c r="M6688" s="24" t="s">
        <v>20397</v>
      </c>
      <c r="N6688" s="99" t="n">
        <v>43559</v>
      </c>
      <c r="O6688" s="207" t="s">
        <v>15</v>
      </c>
      <c r="P6688" s="100"/>
      <c r="Q6688" s="15" t="s">
        <v>45</v>
      </c>
    </row>
    <row r="6689" customFormat="false" ht="14.9" hidden="false" customHeight="false" outlineLevel="0" collapsed="false">
      <c r="A6689" s="429" t="s">
        <v>1765</v>
      </c>
      <c r="B6689" s="108" t="n">
        <v>0.702083333333333</v>
      </c>
      <c r="C6689" s="440" t="s">
        <v>20398</v>
      </c>
      <c r="D6689" s="91" t="s">
        <v>110</v>
      </c>
      <c r="E6689" s="91"/>
      <c r="F6689" s="91"/>
      <c r="G6689" s="91"/>
      <c r="H6689" s="91"/>
      <c r="I6689" s="91"/>
      <c r="J6689" s="91"/>
      <c r="K6689" s="91"/>
      <c r="L6689" s="91"/>
      <c r="M6689" s="91"/>
      <c r="N6689" s="91"/>
      <c r="O6689" s="137" t="s">
        <v>20399</v>
      </c>
      <c r="P6689" s="100"/>
      <c r="Q6689" s="15" t="s">
        <v>45</v>
      </c>
    </row>
    <row r="6690" customFormat="false" ht="79.85" hidden="false" customHeight="false" outlineLevel="0" collapsed="false">
      <c r="A6690" s="3" t="s">
        <v>17111</v>
      </c>
      <c r="B6690" s="103" t="s">
        <v>17112</v>
      </c>
      <c r="C6690" s="3" t="s">
        <v>17113</v>
      </c>
      <c r="D6690" s="103" t="s">
        <v>17114</v>
      </c>
      <c r="E6690" s="103" t="s">
        <v>17115</v>
      </c>
      <c r="F6690" s="102" t="s">
        <v>10096</v>
      </c>
      <c r="G6690" s="103" t="s">
        <v>38</v>
      </c>
      <c r="H6690" s="103" t="s">
        <v>17116</v>
      </c>
      <c r="I6690" s="103" t="s">
        <v>40</v>
      </c>
      <c r="J6690" s="103" t="s">
        <v>19144</v>
      </c>
      <c r="K6690" s="103" t="s">
        <v>17648</v>
      </c>
      <c r="L6690" s="103" t="s">
        <v>19807</v>
      </c>
      <c r="M6690" s="103" t="s">
        <v>41</v>
      </c>
      <c r="N6690" s="103" t="s">
        <v>42</v>
      </c>
      <c r="O6690" s="103" t="s">
        <v>17117</v>
      </c>
      <c r="P6690" s="100"/>
      <c r="Q6690" s="15" t="s">
        <v>45</v>
      </c>
    </row>
    <row r="6691" customFormat="false" ht="15" hidden="false" customHeight="false" outlineLevel="0" collapsed="false">
      <c r="A6691" s="105" t="n">
        <v>43557</v>
      </c>
      <c r="B6691" s="465" t="s">
        <v>3703</v>
      </c>
      <c r="C6691" s="9"/>
      <c r="D6691" s="9"/>
      <c r="E6691" s="10"/>
      <c r="F6691" s="821" t="n">
        <f aca="false">G6691+H6691+I6691+J6691+K6691</f>
        <v>151700</v>
      </c>
      <c r="G6691" s="1006" t="n">
        <f aca="false">SUM(G6692:G6719)</f>
        <v>151700</v>
      </c>
      <c r="H6691" s="989" t="n">
        <f aca="false">SUM(H6692:H6719)</f>
        <v>0</v>
      </c>
      <c r="I6691" s="1007" t="n">
        <f aca="false">SUM(I6692:I6719)</f>
        <v>0</v>
      </c>
      <c r="J6691" s="1008" t="n">
        <f aca="false">SUM(J6692:J6719)</f>
        <v>0</v>
      </c>
      <c r="K6691" s="1009" t="n">
        <f aca="false">SUM(K6692:K6719)</f>
        <v>0</v>
      </c>
      <c r="L6691" s="1029" t="n">
        <f aca="false">SUM(L6692:L6719)</f>
        <v>0</v>
      </c>
      <c r="M6691" s="466"/>
      <c r="N6691" s="466"/>
      <c r="O6691" s="91"/>
      <c r="P6691" s="100"/>
      <c r="Q6691" s="15" t="s">
        <v>45</v>
      </c>
    </row>
    <row r="6692" customFormat="false" ht="14.9" hidden="false" customHeight="false" outlineLevel="0" collapsed="false">
      <c r="A6692" s="429" t="s">
        <v>1810</v>
      </c>
      <c r="B6692" s="242" t="n">
        <v>43747</v>
      </c>
      <c r="C6692" s="91" t="n">
        <v>84959922726</v>
      </c>
      <c r="D6692" s="91" t="s">
        <v>8766</v>
      </c>
      <c r="E6692" s="91" t="s">
        <v>20400</v>
      </c>
      <c r="F6692" s="91" t="s">
        <v>14440</v>
      </c>
      <c r="G6692" s="91" t="s">
        <v>4245</v>
      </c>
      <c r="H6692" s="91"/>
      <c r="I6692" s="91"/>
      <c r="J6692" s="91"/>
      <c r="K6692" s="91"/>
      <c r="L6692" s="91"/>
      <c r="M6692" s="91"/>
      <c r="N6692" s="91"/>
      <c r="O6692" s="451" t="s">
        <v>20401</v>
      </c>
      <c r="P6692" s="100"/>
      <c r="Q6692" s="15" t="s">
        <v>45</v>
      </c>
    </row>
    <row r="6693" customFormat="false" ht="14.9" hidden="false" customHeight="false" outlineLevel="0" collapsed="false">
      <c r="A6693" s="429" t="s">
        <v>1814</v>
      </c>
      <c r="B6693" s="91" t="s">
        <v>20402</v>
      </c>
      <c r="C6693" s="440" t="s">
        <v>20403</v>
      </c>
      <c r="D6693" s="91" t="s">
        <v>110</v>
      </c>
      <c r="E6693" s="91" t="s">
        <v>600</v>
      </c>
      <c r="F6693" s="91"/>
      <c r="G6693" s="91"/>
      <c r="H6693" s="91"/>
      <c r="I6693" s="91"/>
      <c r="J6693" s="91"/>
      <c r="K6693" s="91"/>
      <c r="L6693" s="91"/>
      <c r="M6693" s="91"/>
      <c r="N6693" s="91"/>
      <c r="O6693" s="95" t="s">
        <v>600</v>
      </c>
      <c r="P6693" s="100"/>
      <c r="Q6693" s="15" t="s">
        <v>45</v>
      </c>
    </row>
    <row r="6694" customFormat="false" ht="14.9" hidden="false" customHeight="false" outlineLevel="0" collapsed="false">
      <c r="A6694" s="429" t="s">
        <v>1819</v>
      </c>
      <c r="B6694" s="91" t="n">
        <v>9.28</v>
      </c>
      <c r="C6694" s="91" t="n">
        <v>84959926736</v>
      </c>
      <c r="D6694" s="91" t="s">
        <v>8766</v>
      </c>
      <c r="E6694" s="91" t="s">
        <v>20404</v>
      </c>
      <c r="F6694" s="91" t="s">
        <v>20405</v>
      </c>
      <c r="G6694" s="91" t="s">
        <v>282</v>
      </c>
      <c r="H6694" s="91"/>
      <c r="I6694" s="91"/>
      <c r="J6694" s="91"/>
      <c r="K6694" s="91"/>
      <c r="L6694" s="91"/>
      <c r="M6694" s="91"/>
      <c r="N6694" s="91"/>
      <c r="O6694" s="451" t="s">
        <v>20406</v>
      </c>
      <c r="P6694" s="100"/>
      <c r="Q6694" s="15" t="s">
        <v>45</v>
      </c>
    </row>
    <row r="6695" customFormat="false" ht="55.2" hidden="false" customHeight="false" outlineLevel="0" collapsed="false">
      <c r="A6695" s="429" t="s">
        <v>1673</v>
      </c>
      <c r="B6695" s="91" t="s">
        <v>4262</v>
      </c>
      <c r="C6695" s="91" t="s">
        <v>20407</v>
      </c>
      <c r="D6695" s="91" t="s">
        <v>8766</v>
      </c>
      <c r="E6695" s="91" t="s">
        <v>20408</v>
      </c>
      <c r="F6695" s="91" t="s">
        <v>20409</v>
      </c>
      <c r="G6695" s="91" t="s">
        <v>20410</v>
      </c>
      <c r="H6695" s="91"/>
      <c r="I6695" s="91"/>
      <c r="J6695" s="91"/>
      <c r="K6695" s="91"/>
      <c r="L6695" s="91"/>
      <c r="M6695" s="91"/>
      <c r="N6695" s="91"/>
      <c r="O6695" s="137" t="s">
        <v>20411</v>
      </c>
      <c r="P6695" s="100"/>
      <c r="Q6695" s="15" t="s">
        <v>45</v>
      </c>
    </row>
    <row r="6696" customFormat="false" ht="41.75" hidden="false" customHeight="false" outlineLevel="0" collapsed="false">
      <c r="A6696" s="429" t="s">
        <v>1678</v>
      </c>
      <c r="B6696" s="108" t="n">
        <v>0.429166666666667</v>
      </c>
      <c r="C6696" s="91" t="s">
        <v>20412</v>
      </c>
      <c r="D6696" s="91" t="s">
        <v>110</v>
      </c>
      <c r="E6696" s="91" t="s">
        <v>20413</v>
      </c>
      <c r="F6696" s="91" t="s">
        <v>20414</v>
      </c>
      <c r="G6696" s="91"/>
      <c r="H6696" s="91" t="s">
        <v>20415</v>
      </c>
      <c r="I6696" s="91"/>
      <c r="J6696" s="91"/>
      <c r="K6696" s="91"/>
      <c r="L6696" s="91"/>
      <c r="M6696" s="91"/>
      <c r="N6696" s="91"/>
      <c r="O6696" s="137" t="s">
        <v>20416</v>
      </c>
      <c r="P6696" s="100"/>
      <c r="Q6696" s="15" t="s">
        <v>45</v>
      </c>
    </row>
    <row r="6697" customFormat="false" ht="68.65" hidden="false" customHeight="false" outlineLevel="0" collapsed="false">
      <c r="A6697" s="429" t="s">
        <v>1732</v>
      </c>
      <c r="B6697" s="150" t="n">
        <v>43445</v>
      </c>
      <c r="C6697" s="19" t="s">
        <v>582</v>
      </c>
      <c r="D6697" s="43" t="s">
        <v>8766</v>
      </c>
      <c r="E6697" s="91" t="s">
        <v>20417</v>
      </c>
      <c r="F6697" s="19" t="s">
        <v>584</v>
      </c>
      <c r="G6697" s="19" t="n">
        <v>10000</v>
      </c>
      <c r="H6697" s="97"/>
      <c r="I6697" s="97"/>
      <c r="J6697" s="97"/>
      <c r="K6697" s="97"/>
      <c r="L6697" s="97"/>
      <c r="M6697" s="19" t="s">
        <v>20418</v>
      </c>
      <c r="N6697" s="19" t="n">
        <v>4.04</v>
      </c>
      <c r="O6697" s="45" t="s">
        <v>15</v>
      </c>
      <c r="P6697" s="100"/>
      <c r="Q6697" s="15" t="s">
        <v>45</v>
      </c>
    </row>
    <row r="6698" customFormat="false" ht="28.35" hidden="false" customHeight="false" outlineLevel="0" collapsed="false">
      <c r="A6698" s="429" t="s">
        <v>1833</v>
      </c>
      <c r="B6698" s="108" t="n">
        <v>0.4375</v>
      </c>
      <c r="C6698" s="91" t="s">
        <v>20419</v>
      </c>
      <c r="D6698" s="91" t="s">
        <v>110</v>
      </c>
      <c r="E6698" s="91" t="s">
        <v>20420</v>
      </c>
      <c r="F6698" s="91" t="s">
        <v>20421</v>
      </c>
      <c r="G6698" s="91" t="n">
        <v>24000</v>
      </c>
      <c r="H6698" s="91"/>
      <c r="I6698" s="91"/>
      <c r="J6698" s="91"/>
      <c r="K6698" s="91"/>
      <c r="L6698" s="91"/>
      <c r="M6698" s="24" t="s">
        <v>20418</v>
      </c>
      <c r="N6698" s="99" t="n">
        <v>43561</v>
      </c>
      <c r="O6698" s="45" t="s">
        <v>15</v>
      </c>
      <c r="P6698" s="100"/>
      <c r="Q6698" s="15" t="s">
        <v>45</v>
      </c>
    </row>
    <row r="6699" customFormat="false" ht="28.35" hidden="false" customHeight="false" outlineLevel="0" collapsed="false">
      <c r="A6699" s="429" t="s">
        <v>1839</v>
      </c>
      <c r="B6699" s="91" t="s">
        <v>5619</v>
      </c>
      <c r="C6699" s="91" t="s">
        <v>20422</v>
      </c>
      <c r="D6699" s="236" t="s">
        <v>20423</v>
      </c>
      <c r="E6699" s="91" t="s">
        <v>20424</v>
      </c>
      <c r="F6699" s="91" t="s">
        <v>20425</v>
      </c>
      <c r="G6699" s="91" t="s">
        <v>9006</v>
      </c>
      <c r="H6699" s="91"/>
      <c r="I6699" s="91"/>
      <c r="J6699" s="91"/>
      <c r="K6699" s="91"/>
      <c r="L6699" s="91"/>
      <c r="M6699" s="91"/>
      <c r="N6699" s="91"/>
      <c r="O6699" s="137" t="s">
        <v>20426</v>
      </c>
      <c r="P6699" s="100"/>
      <c r="Q6699" s="15" t="s">
        <v>45</v>
      </c>
    </row>
    <row r="6700" customFormat="false" ht="28.35" hidden="false" customHeight="false" outlineLevel="0" collapsed="false">
      <c r="A6700" s="429" t="s">
        <v>20427</v>
      </c>
      <c r="B6700" s="91" t="s">
        <v>20428</v>
      </c>
      <c r="C6700" s="24" t="s">
        <v>20429</v>
      </c>
      <c r="D6700" s="91" t="s">
        <v>110</v>
      </c>
      <c r="E6700" s="91" t="s">
        <v>20430</v>
      </c>
      <c r="F6700" s="91" t="s">
        <v>20431</v>
      </c>
      <c r="G6700" s="91" t="n">
        <v>4700</v>
      </c>
      <c r="H6700" s="91"/>
      <c r="I6700" s="91"/>
      <c r="J6700" s="91"/>
      <c r="K6700" s="91"/>
      <c r="L6700" s="91"/>
      <c r="M6700" s="24" t="s">
        <v>20432</v>
      </c>
      <c r="N6700" s="99" t="n">
        <v>43561</v>
      </c>
      <c r="O6700" s="45" t="s">
        <v>15</v>
      </c>
      <c r="P6700" s="100"/>
      <c r="Q6700" s="15" t="s">
        <v>45</v>
      </c>
    </row>
    <row r="6701" customFormat="false" ht="14.9" hidden="false" customHeight="false" outlineLevel="0" collapsed="false">
      <c r="A6701" s="884" t="s">
        <v>20433</v>
      </c>
      <c r="B6701" s="91" t="s">
        <v>20434</v>
      </c>
      <c r="C6701" s="137" t="s">
        <v>20435</v>
      </c>
      <c r="D6701" s="236" t="s">
        <v>20423</v>
      </c>
      <c r="E6701" s="91" t="s">
        <v>20436</v>
      </c>
      <c r="F6701" s="91" t="s">
        <v>20437</v>
      </c>
      <c r="G6701" s="91" t="s">
        <v>501</v>
      </c>
      <c r="H6701" s="91"/>
      <c r="I6701" s="91"/>
      <c r="J6701" s="91"/>
      <c r="K6701" s="91"/>
      <c r="L6701" s="91"/>
      <c r="M6701" s="91"/>
      <c r="N6701" s="91"/>
      <c r="O6701" s="451" t="s">
        <v>20438</v>
      </c>
      <c r="P6701" s="100"/>
      <c r="Q6701" s="15" t="s">
        <v>45</v>
      </c>
    </row>
    <row r="6702" customFormat="false" ht="28.35" hidden="false" customHeight="false" outlineLevel="0" collapsed="false">
      <c r="A6702" s="429" t="s">
        <v>1758</v>
      </c>
      <c r="B6702" s="108" t="n">
        <v>0.49375</v>
      </c>
      <c r="C6702" s="137" t="s">
        <v>20435</v>
      </c>
      <c r="D6702" s="91" t="s">
        <v>110</v>
      </c>
      <c r="E6702" s="91" t="s">
        <v>20439</v>
      </c>
      <c r="F6702" s="91" t="s">
        <v>20440</v>
      </c>
      <c r="G6702" s="91" t="s">
        <v>1939</v>
      </c>
      <c r="H6702" s="91"/>
      <c r="I6702" s="91"/>
      <c r="J6702" s="91"/>
      <c r="K6702" s="91"/>
      <c r="L6702" s="91"/>
      <c r="M6702" s="91"/>
      <c r="N6702" s="91"/>
      <c r="O6702" s="137" t="s">
        <v>20441</v>
      </c>
      <c r="P6702" s="100"/>
      <c r="Q6702" s="15" t="s">
        <v>45</v>
      </c>
    </row>
    <row r="6703" customFormat="false" ht="28.35" hidden="false" customHeight="false" outlineLevel="0" collapsed="false">
      <c r="A6703" s="429" t="s">
        <v>1761</v>
      </c>
      <c r="B6703" s="108" t="n">
        <v>0.513888888888889</v>
      </c>
      <c r="C6703" s="451" t="s">
        <v>20442</v>
      </c>
      <c r="D6703" s="91" t="s">
        <v>110</v>
      </c>
      <c r="E6703" s="91" t="s">
        <v>20443</v>
      </c>
      <c r="F6703" s="91" t="s">
        <v>20444</v>
      </c>
      <c r="G6703" s="91" t="s">
        <v>20445</v>
      </c>
      <c r="H6703" s="91"/>
      <c r="I6703" s="91"/>
      <c r="J6703" s="91"/>
      <c r="K6703" s="91"/>
      <c r="L6703" s="91"/>
      <c r="M6703" s="91"/>
      <c r="N6703" s="91"/>
      <c r="O6703" s="137" t="s">
        <v>20446</v>
      </c>
      <c r="P6703" s="100"/>
      <c r="Q6703" s="15" t="s">
        <v>45</v>
      </c>
    </row>
    <row r="6704" customFormat="false" ht="28.35" hidden="false" customHeight="false" outlineLevel="0" collapsed="false">
      <c r="A6704" s="429" t="s">
        <v>1765</v>
      </c>
      <c r="B6704" s="108" t="n">
        <v>0.520833333333333</v>
      </c>
      <c r="C6704" s="137" t="n">
        <v>84991629546</v>
      </c>
      <c r="D6704" s="91" t="s">
        <v>110</v>
      </c>
      <c r="E6704" s="91" t="s">
        <v>20447</v>
      </c>
      <c r="F6704" s="91" t="s">
        <v>20448</v>
      </c>
      <c r="G6704" s="91" t="s">
        <v>20449</v>
      </c>
      <c r="H6704" s="91"/>
      <c r="I6704" s="91"/>
      <c r="J6704" s="91"/>
      <c r="K6704" s="91"/>
      <c r="L6704" s="91"/>
      <c r="M6704" s="91"/>
      <c r="N6704" s="91"/>
      <c r="O6704" s="137" t="s">
        <v>20450</v>
      </c>
      <c r="P6704" s="100"/>
      <c r="Q6704" s="15" t="s">
        <v>45</v>
      </c>
    </row>
    <row r="6705" customFormat="false" ht="41.75" hidden="false" customHeight="false" outlineLevel="0" collapsed="false">
      <c r="A6705" s="122" t="s">
        <v>20451</v>
      </c>
      <c r="B6705" s="108" t="n">
        <v>0.566666666666667</v>
      </c>
      <c r="C6705" s="137" t="n">
        <v>84991629546</v>
      </c>
      <c r="D6705" s="91" t="s">
        <v>110</v>
      </c>
      <c r="E6705" s="91" t="s">
        <v>20452</v>
      </c>
      <c r="F6705" s="91" t="s">
        <v>20453</v>
      </c>
      <c r="G6705" s="91" t="s">
        <v>20454</v>
      </c>
      <c r="H6705" s="91"/>
      <c r="I6705" s="91"/>
      <c r="J6705" s="91"/>
      <c r="K6705" s="91"/>
      <c r="L6705" s="91"/>
      <c r="M6705" s="91"/>
      <c r="N6705" s="91"/>
      <c r="O6705" s="137" t="s">
        <v>20450</v>
      </c>
      <c r="P6705" s="100"/>
      <c r="Q6705" s="15" t="s">
        <v>45</v>
      </c>
    </row>
    <row r="6706" customFormat="false" ht="17.35" hidden="false" customHeight="false" outlineLevel="0" collapsed="false">
      <c r="A6706" s="429" t="s">
        <v>4304</v>
      </c>
      <c r="B6706" s="91" t="s">
        <v>8398</v>
      </c>
      <c r="C6706" s="91" t="s">
        <v>20455</v>
      </c>
      <c r="D6706" s="236" t="s">
        <v>20423</v>
      </c>
      <c r="E6706" s="91" t="s">
        <v>20456</v>
      </c>
      <c r="F6706" s="30" t="s">
        <v>20457</v>
      </c>
      <c r="G6706" s="30" t="n">
        <v>3100</v>
      </c>
      <c r="H6706" s="91"/>
      <c r="I6706" s="91"/>
      <c r="J6706" s="91"/>
      <c r="K6706" s="91"/>
      <c r="L6706" s="91"/>
      <c r="M6706" s="19" t="s">
        <v>20458</v>
      </c>
      <c r="N6706" s="99" t="n">
        <v>43559</v>
      </c>
      <c r="O6706" s="45" t="s">
        <v>15</v>
      </c>
      <c r="P6706" s="100"/>
      <c r="Q6706" s="15" t="s">
        <v>45</v>
      </c>
    </row>
    <row r="6707" customFormat="false" ht="17.35" hidden="false" customHeight="false" outlineLevel="0" collapsed="false">
      <c r="A6707" s="429" t="s">
        <v>4309</v>
      </c>
      <c r="B6707" s="108" t="n">
        <v>0.572222222222222</v>
      </c>
      <c r="C6707" s="91" t="s">
        <v>20459</v>
      </c>
      <c r="D6707" s="91" t="s">
        <v>110</v>
      </c>
      <c r="E6707" s="91" t="s">
        <v>20460</v>
      </c>
      <c r="F6707" s="91" t="s">
        <v>20461</v>
      </c>
      <c r="G6707" s="91" t="n">
        <v>27700</v>
      </c>
      <c r="H6707" s="91"/>
      <c r="I6707" s="91"/>
      <c r="J6707" s="91"/>
      <c r="K6707" s="91"/>
      <c r="L6707" s="91"/>
      <c r="M6707" s="30" t="s">
        <v>20462</v>
      </c>
      <c r="N6707" s="99" t="n">
        <v>43563</v>
      </c>
      <c r="O6707" s="45" t="s">
        <v>15</v>
      </c>
      <c r="P6707" s="100"/>
      <c r="Q6707" s="15" t="s">
        <v>45</v>
      </c>
    </row>
    <row r="6708" customFormat="false" ht="17.35" hidden="false" customHeight="false" outlineLevel="0" collapsed="false">
      <c r="A6708" s="122" t="s">
        <v>18728</v>
      </c>
      <c r="B6708" s="108" t="n">
        <v>0.579166666666667</v>
      </c>
      <c r="C6708" s="91" t="s">
        <v>20463</v>
      </c>
      <c r="D6708" s="91" t="s">
        <v>110</v>
      </c>
      <c r="E6708" s="91" t="s">
        <v>20464</v>
      </c>
      <c r="F6708" s="91" t="s">
        <v>20465</v>
      </c>
      <c r="G6708" s="91" t="n">
        <v>37000</v>
      </c>
      <c r="H6708" s="91"/>
      <c r="I6708" s="91"/>
      <c r="J6708" s="91"/>
      <c r="K6708" s="91"/>
      <c r="L6708" s="91"/>
      <c r="M6708" s="30" t="s">
        <v>20466</v>
      </c>
      <c r="N6708" s="99" t="n">
        <v>43564</v>
      </c>
      <c r="O6708" s="45" t="s">
        <v>15</v>
      </c>
      <c r="P6708" s="100"/>
      <c r="Q6708" s="15" t="s">
        <v>45</v>
      </c>
    </row>
    <row r="6709" customFormat="false" ht="14.9" hidden="false" customHeight="false" outlineLevel="0" collapsed="false">
      <c r="A6709" s="122" t="s">
        <v>20467</v>
      </c>
      <c r="B6709" s="91" t="s">
        <v>10159</v>
      </c>
      <c r="C6709" s="91" t="n">
        <v>89166176418</v>
      </c>
      <c r="D6709" s="236" t="s">
        <v>20423</v>
      </c>
      <c r="E6709" s="91" t="s">
        <v>20468</v>
      </c>
      <c r="F6709" s="91" t="s">
        <v>1188</v>
      </c>
      <c r="G6709" s="91" t="s">
        <v>20469</v>
      </c>
      <c r="H6709" s="91"/>
      <c r="I6709" s="91"/>
      <c r="J6709" s="91"/>
      <c r="K6709" s="91"/>
      <c r="L6709" s="91"/>
      <c r="M6709" s="91"/>
      <c r="N6709" s="91"/>
      <c r="O6709" s="137" t="s">
        <v>20470</v>
      </c>
      <c r="P6709" s="100"/>
      <c r="Q6709" s="15" t="s">
        <v>45</v>
      </c>
    </row>
    <row r="6710" customFormat="false" ht="14.9" hidden="false" customHeight="false" outlineLevel="0" collapsed="false">
      <c r="A6710" s="429" t="s">
        <v>1917</v>
      </c>
      <c r="B6710" s="108" t="n">
        <v>0.588194444444444</v>
      </c>
      <c r="C6710" s="657" t="s">
        <v>20471</v>
      </c>
      <c r="D6710" s="91" t="s">
        <v>110</v>
      </c>
      <c r="E6710" s="95" t="s">
        <v>771</v>
      </c>
      <c r="F6710" s="95" t="s">
        <v>771</v>
      </c>
      <c r="G6710" s="91"/>
      <c r="H6710" s="91"/>
      <c r="I6710" s="91"/>
      <c r="J6710" s="91"/>
      <c r="K6710" s="91"/>
      <c r="L6710" s="91"/>
      <c r="M6710" s="91"/>
      <c r="N6710" s="91"/>
      <c r="O6710" s="95" t="s">
        <v>771</v>
      </c>
      <c r="P6710" s="100"/>
      <c r="Q6710" s="15" t="s">
        <v>45</v>
      </c>
    </row>
    <row r="6711" customFormat="false" ht="14.9" hidden="false" customHeight="false" outlineLevel="0" collapsed="false">
      <c r="A6711" s="429" t="s">
        <v>3008</v>
      </c>
      <c r="B6711" s="91" t="s">
        <v>10465</v>
      </c>
      <c r="C6711" s="137" t="s">
        <v>20472</v>
      </c>
      <c r="D6711" s="236" t="s">
        <v>20423</v>
      </c>
      <c r="E6711" s="91" t="s">
        <v>20473</v>
      </c>
      <c r="F6711" s="91" t="s">
        <v>20474</v>
      </c>
      <c r="G6711" s="91" t="s">
        <v>2859</v>
      </c>
      <c r="H6711" s="91"/>
      <c r="I6711" s="91"/>
      <c r="J6711" s="91"/>
      <c r="K6711" s="91"/>
      <c r="L6711" s="91"/>
      <c r="M6711" s="91"/>
      <c r="N6711" s="91"/>
      <c r="O6711" s="137" t="s">
        <v>20475</v>
      </c>
      <c r="P6711" s="100"/>
      <c r="Q6711" s="15" t="s">
        <v>45</v>
      </c>
    </row>
    <row r="6712" customFormat="false" ht="14.9" hidden="false" customHeight="false" outlineLevel="0" collapsed="false">
      <c r="A6712" s="884" t="s">
        <v>20476</v>
      </c>
      <c r="B6712" s="91" t="n">
        <v>15</v>
      </c>
      <c r="C6712" s="137" t="s">
        <v>20472</v>
      </c>
      <c r="D6712" s="236" t="s">
        <v>20423</v>
      </c>
      <c r="E6712" s="91" t="s">
        <v>20473</v>
      </c>
      <c r="F6712" s="91" t="s">
        <v>20477</v>
      </c>
      <c r="G6712" s="91" t="s">
        <v>20469</v>
      </c>
      <c r="H6712" s="91"/>
      <c r="I6712" s="91"/>
      <c r="J6712" s="91"/>
      <c r="K6712" s="91"/>
      <c r="L6712" s="91"/>
      <c r="M6712" s="91"/>
      <c r="N6712" s="91"/>
      <c r="O6712" s="137" t="s">
        <v>20475</v>
      </c>
      <c r="P6712" s="100"/>
      <c r="Q6712" s="15" t="s">
        <v>45</v>
      </c>
    </row>
    <row r="6713" customFormat="false" ht="28.35" hidden="false" customHeight="false" outlineLevel="0" collapsed="false">
      <c r="A6713" s="122" t="s">
        <v>19496</v>
      </c>
      <c r="B6713" s="108" t="n">
        <v>0.635416666666667</v>
      </c>
      <c r="C6713" s="137" t="s">
        <v>20472</v>
      </c>
      <c r="D6713" s="91" t="s">
        <v>110</v>
      </c>
      <c r="E6713" s="91" t="s">
        <v>20473</v>
      </c>
      <c r="F6713" s="91" t="s">
        <v>20478</v>
      </c>
      <c r="G6713" s="91" t="s">
        <v>15276</v>
      </c>
      <c r="H6713" s="91"/>
      <c r="I6713" s="91"/>
      <c r="J6713" s="91"/>
      <c r="K6713" s="91"/>
      <c r="L6713" s="91"/>
      <c r="M6713" s="91"/>
      <c r="N6713" s="91"/>
      <c r="O6713" s="137" t="s">
        <v>20475</v>
      </c>
      <c r="P6713" s="100"/>
      <c r="Q6713" s="15" t="s">
        <v>45</v>
      </c>
    </row>
    <row r="6714" customFormat="false" ht="14.9" hidden="false" customHeight="false" outlineLevel="0" collapsed="false">
      <c r="A6714" s="429" t="s">
        <v>3008</v>
      </c>
      <c r="B6714" s="91" t="s">
        <v>8131</v>
      </c>
      <c r="C6714" s="91" t="n">
        <v>89778948060</v>
      </c>
      <c r="D6714" s="236" t="s">
        <v>20423</v>
      </c>
      <c r="E6714" s="91" t="s">
        <v>20479</v>
      </c>
      <c r="F6714" s="91" t="s">
        <v>20480</v>
      </c>
      <c r="G6714" s="91" t="s">
        <v>20481</v>
      </c>
      <c r="H6714" s="91"/>
      <c r="I6714" s="91"/>
      <c r="J6714" s="91"/>
      <c r="K6714" s="91"/>
      <c r="L6714" s="91"/>
      <c r="M6714" s="91"/>
      <c r="N6714" s="91"/>
      <c r="O6714" s="137" t="s">
        <v>20482</v>
      </c>
      <c r="P6714" s="100"/>
      <c r="Q6714" s="15" t="s">
        <v>45</v>
      </c>
    </row>
    <row r="6715" customFormat="false" ht="14.9" hidden="false" customHeight="false" outlineLevel="0" collapsed="false">
      <c r="A6715" s="429" t="s">
        <v>3012</v>
      </c>
      <c r="B6715" s="108" t="n">
        <v>0.710416666666667</v>
      </c>
      <c r="C6715" s="440" t="s">
        <v>20483</v>
      </c>
      <c r="D6715" s="91" t="s">
        <v>110</v>
      </c>
      <c r="E6715" s="91" t="s">
        <v>20484</v>
      </c>
      <c r="F6715" s="91" t="s">
        <v>20461</v>
      </c>
      <c r="G6715" s="91" t="s">
        <v>7436</v>
      </c>
      <c r="H6715" s="91"/>
      <c r="I6715" s="91"/>
      <c r="J6715" s="91"/>
      <c r="K6715" s="91"/>
      <c r="L6715" s="91"/>
      <c r="M6715" s="91"/>
      <c r="N6715" s="91"/>
      <c r="O6715" s="137" t="s">
        <v>20485</v>
      </c>
      <c r="P6715" s="100"/>
      <c r="Q6715" s="15" t="s">
        <v>45</v>
      </c>
    </row>
    <row r="6716" customFormat="false" ht="17.35" hidden="false" customHeight="false" outlineLevel="0" collapsed="false">
      <c r="A6716" s="429" t="s">
        <v>1798</v>
      </c>
      <c r="B6716" s="99" t="n">
        <v>43541</v>
      </c>
      <c r="C6716" s="91" t="s">
        <v>20486</v>
      </c>
      <c r="D6716" s="236" t="s">
        <v>20423</v>
      </c>
      <c r="E6716" s="91" t="s">
        <v>20487</v>
      </c>
      <c r="F6716" s="91" t="s">
        <v>20488</v>
      </c>
      <c r="G6716" s="91" t="n">
        <v>24700</v>
      </c>
      <c r="H6716" s="91"/>
      <c r="I6716" s="91"/>
      <c r="J6716" s="91"/>
      <c r="K6716" s="91"/>
      <c r="L6716" s="91"/>
      <c r="M6716" s="15" t="s">
        <v>20489</v>
      </c>
      <c r="N6716" s="1022" t="n">
        <v>43558</v>
      </c>
      <c r="O6716" s="45" t="s">
        <v>15</v>
      </c>
      <c r="P6716" s="100"/>
      <c r="Q6716" s="15" t="s">
        <v>45</v>
      </c>
    </row>
    <row r="6717" customFormat="false" ht="28.35" hidden="false" customHeight="false" outlineLevel="0" collapsed="false">
      <c r="A6717" s="429" t="s">
        <v>1801</v>
      </c>
      <c r="B6717" s="91" t="s">
        <v>2828</v>
      </c>
      <c r="C6717" s="451" t="s">
        <v>20490</v>
      </c>
      <c r="D6717" s="236" t="s">
        <v>20423</v>
      </c>
      <c r="E6717" s="91" t="s">
        <v>20491</v>
      </c>
      <c r="F6717" s="91" t="s">
        <v>20488</v>
      </c>
      <c r="G6717" s="91" t="s">
        <v>14133</v>
      </c>
      <c r="H6717" s="91"/>
      <c r="I6717" s="91"/>
      <c r="J6717" s="91"/>
      <c r="K6717" s="91"/>
      <c r="L6717" s="91"/>
      <c r="M6717" s="91"/>
      <c r="N6717" s="91"/>
      <c r="O6717" s="247" t="s">
        <v>20492</v>
      </c>
      <c r="P6717" s="100"/>
      <c r="Q6717" s="15" t="s">
        <v>45</v>
      </c>
    </row>
    <row r="6718" customFormat="false" ht="14.9" hidden="false" customHeight="false" outlineLevel="0" collapsed="false">
      <c r="A6718" s="429" t="s">
        <v>3427</v>
      </c>
      <c r="B6718" s="108" t="n">
        <v>0.729166666666667</v>
      </c>
      <c r="C6718" s="91" t="s">
        <v>20493</v>
      </c>
      <c r="D6718" s="91" t="s">
        <v>110</v>
      </c>
      <c r="E6718" s="91" t="s">
        <v>20494</v>
      </c>
      <c r="F6718" s="91" t="s">
        <v>20495</v>
      </c>
      <c r="G6718" s="91" t="s">
        <v>4124</v>
      </c>
      <c r="H6718" s="91"/>
      <c r="I6718" s="91"/>
      <c r="J6718" s="91"/>
      <c r="K6718" s="91"/>
      <c r="L6718" s="91"/>
      <c r="M6718" s="91"/>
      <c r="N6718" s="91"/>
      <c r="O6718" s="247" t="s">
        <v>20492</v>
      </c>
      <c r="P6718" s="100"/>
      <c r="Q6718" s="15" t="s">
        <v>45</v>
      </c>
    </row>
    <row r="6719" customFormat="false" ht="28.35" hidden="false" customHeight="false" outlineLevel="0" collapsed="false">
      <c r="A6719" s="429" t="s">
        <v>3024</v>
      </c>
      <c r="B6719" s="99" t="n">
        <v>43514</v>
      </c>
      <c r="C6719" s="440" t="s">
        <v>20496</v>
      </c>
      <c r="D6719" s="236" t="s">
        <v>20423</v>
      </c>
      <c r="E6719" s="91" t="s">
        <v>20497</v>
      </c>
      <c r="F6719" s="91" t="s">
        <v>20498</v>
      </c>
      <c r="G6719" s="91" t="n">
        <v>20500</v>
      </c>
      <c r="H6719" s="91"/>
      <c r="I6719" s="91"/>
      <c r="J6719" s="91"/>
      <c r="K6719" s="91"/>
      <c r="L6719" s="91"/>
      <c r="M6719" s="19" t="s">
        <v>20499</v>
      </c>
      <c r="N6719" s="99" t="n">
        <v>43568</v>
      </c>
      <c r="O6719" s="45" t="s">
        <v>15</v>
      </c>
      <c r="P6719" s="100"/>
      <c r="Q6719" s="15" t="s">
        <v>45</v>
      </c>
    </row>
    <row r="6720" customFormat="false" ht="79.85" hidden="false" customHeight="false" outlineLevel="0" collapsed="false">
      <c r="A6720" s="3" t="s">
        <v>17111</v>
      </c>
      <c r="B6720" s="103" t="s">
        <v>17112</v>
      </c>
      <c r="C6720" s="3" t="s">
        <v>17113</v>
      </c>
      <c r="D6720" s="103" t="s">
        <v>17114</v>
      </c>
      <c r="E6720" s="103" t="s">
        <v>17115</v>
      </c>
      <c r="F6720" s="102" t="s">
        <v>10096</v>
      </c>
      <c r="G6720" s="103" t="s">
        <v>38</v>
      </c>
      <c r="H6720" s="103" t="s">
        <v>17116</v>
      </c>
      <c r="I6720" s="103" t="s">
        <v>40</v>
      </c>
      <c r="J6720" s="103" t="s">
        <v>19144</v>
      </c>
      <c r="K6720" s="103" t="s">
        <v>17648</v>
      </c>
      <c r="L6720" s="103" t="s">
        <v>19807</v>
      </c>
      <c r="M6720" s="103" t="s">
        <v>41</v>
      </c>
      <c r="N6720" s="103" t="s">
        <v>42</v>
      </c>
      <c r="O6720" s="103" t="s">
        <v>17117</v>
      </c>
      <c r="P6720" s="100"/>
      <c r="Q6720" s="15" t="s">
        <v>45</v>
      </c>
    </row>
    <row r="6721" customFormat="false" ht="15" hidden="false" customHeight="false" outlineLevel="0" collapsed="false">
      <c r="A6721" s="105" t="n">
        <v>43558</v>
      </c>
      <c r="B6721" s="465" t="s">
        <v>311</v>
      </c>
      <c r="C6721" s="9"/>
      <c r="D6721" s="9"/>
      <c r="E6721" s="10"/>
      <c r="F6721" s="821" t="n">
        <f aca="false">G6721+H6721+I6721+J6721+K6721</f>
        <v>90350</v>
      </c>
      <c r="G6721" s="1006" t="n">
        <f aca="false">SUM(G6722:G6748)</f>
        <v>86150</v>
      </c>
      <c r="H6721" s="989" t="n">
        <f aca="false">SUM(H6722:H6748)</f>
        <v>4200</v>
      </c>
      <c r="I6721" s="1007" t="n">
        <f aca="false">SUM(I6722:I6748)</f>
        <v>0</v>
      </c>
      <c r="J6721" s="1008" t="n">
        <f aca="false">SUM(J6722:J6748)</f>
        <v>0</v>
      </c>
      <c r="K6721" s="1009" t="n">
        <f aca="false">SUM(K6722:K6748)</f>
        <v>0</v>
      </c>
      <c r="L6721" s="1029" t="n">
        <f aca="false">SUM(L6722:L6748)</f>
        <v>0</v>
      </c>
      <c r="M6721" s="466"/>
      <c r="N6721" s="466"/>
      <c r="O6721" s="91"/>
      <c r="P6721" s="100"/>
      <c r="Q6721" s="15" t="s">
        <v>45</v>
      </c>
    </row>
    <row r="6722" customFormat="false" ht="28.35" hidden="false" customHeight="false" outlineLevel="0" collapsed="false">
      <c r="A6722" s="429" t="s">
        <v>1810</v>
      </c>
      <c r="B6722" s="108" t="n">
        <v>0.391666666666667</v>
      </c>
      <c r="C6722" s="137" t="n">
        <v>84955877788</v>
      </c>
      <c r="D6722" s="91" t="s">
        <v>110</v>
      </c>
      <c r="E6722" s="91" t="s">
        <v>20500</v>
      </c>
      <c r="F6722" s="91" t="s">
        <v>20501</v>
      </c>
      <c r="G6722" s="91" t="s">
        <v>1939</v>
      </c>
      <c r="H6722" s="91"/>
      <c r="I6722" s="91"/>
      <c r="J6722" s="91"/>
      <c r="K6722" s="91"/>
      <c r="L6722" s="91"/>
      <c r="M6722" s="91"/>
      <c r="N6722" s="91"/>
      <c r="O6722" s="137" t="s">
        <v>20502</v>
      </c>
      <c r="P6722" s="100"/>
      <c r="Q6722" s="15" t="s">
        <v>45</v>
      </c>
    </row>
    <row r="6723" customFormat="false" ht="14.9" hidden="false" customHeight="false" outlineLevel="0" collapsed="false">
      <c r="A6723" s="317" t="s">
        <v>20503</v>
      </c>
      <c r="B6723" s="91" t="s">
        <v>20504</v>
      </c>
      <c r="C6723" s="137" t="n">
        <v>84955877788</v>
      </c>
      <c r="D6723" s="91" t="s">
        <v>110</v>
      </c>
      <c r="E6723" s="91"/>
      <c r="F6723" s="91"/>
      <c r="G6723" s="91"/>
      <c r="H6723" s="91"/>
      <c r="I6723" s="91"/>
      <c r="J6723" s="91"/>
      <c r="K6723" s="91"/>
      <c r="L6723" s="91"/>
      <c r="M6723" s="91"/>
      <c r="N6723" s="91"/>
      <c r="O6723" s="95" t="s">
        <v>20505</v>
      </c>
      <c r="P6723" s="100"/>
      <c r="Q6723" s="15" t="s">
        <v>45</v>
      </c>
    </row>
    <row r="6724" customFormat="false" ht="41.75" hidden="false" customHeight="false" outlineLevel="0" collapsed="false">
      <c r="A6724" s="429" t="s">
        <v>1819</v>
      </c>
      <c r="B6724" s="91" t="s">
        <v>20506</v>
      </c>
      <c r="C6724" s="91" t="s">
        <v>20507</v>
      </c>
      <c r="D6724" s="91" t="s">
        <v>8766</v>
      </c>
      <c r="E6724" s="91" t="s">
        <v>20508</v>
      </c>
      <c r="F6724" s="91" t="s">
        <v>20509</v>
      </c>
      <c r="G6724" s="91" t="n">
        <v>7050</v>
      </c>
      <c r="H6724" s="91"/>
      <c r="I6724" s="91"/>
      <c r="J6724" s="91"/>
      <c r="K6724" s="91"/>
      <c r="L6724" s="91"/>
      <c r="M6724" s="19" t="s">
        <v>20510</v>
      </c>
      <c r="N6724" s="99" t="n">
        <v>43578</v>
      </c>
      <c r="O6724" s="45" t="s">
        <v>15</v>
      </c>
      <c r="P6724" s="100"/>
      <c r="Q6724" s="15" t="s">
        <v>45</v>
      </c>
    </row>
    <row r="6725" customFormat="false" ht="14.9" hidden="false" customHeight="false" outlineLevel="0" collapsed="false">
      <c r="A6725" s="429" t="s">
        <v>1673</v>
      </c>
      <c r="B6725" s="108" t="n">
        <v>0.427083333333333</v>
      </c>
      <c r="C6725" s="440" t="s">
        <v>20511</v>
      </c>
      <c r="D6725" s="91" t="s">
        <v>110</v>
      </c>
      <c r="E6725" s="91" t="s">
        <v>20512</v>
      </c>
      <c r="F6725" s="91"/>
      <c r="G6725" s="91"/>
      <c r="H6725" s="91"/>
      <c r="I6725" s="91"/>
      <c r="J6725" s="91"/>
      <c r="K6725" s="91"/>
      <c r="L6725" s="91"/>
      <c r="M6725" s="91"/>
      <c r="N6725" s="91"/>
      <c r="O6725" s="95" t="s">
        <v>20513</v>
      </c>
      <c r="P6725" s="100"/>
      <c r="Q6725" s="15" t="s">
        <v>45</v>
      </c>
    </row>
    <row r="6726" customFormat="false" ht="17.35" hidden="false" customHeight="false" outlineLevel="0" collapsed="false">
      <c r="A6726" s="429" t="s">
        <v>1678</v>
      </c>
      <c r="B6726" s="91"/>
      <c r="C6726" s="91" t="s">
        <v>6467</v>
      </c>
      <c r="D6726" s="91" t="s">
        <v>110</v>
      </c>
      <c r="E6726" s="91" t="s">
        <v>20514</v>
      </c>
      <c r="F6726" s="91" t="s">
        <v>102</v>
      </c>
      <c r="G6726" s="91" t="n">
        <v>3500</v>
      </c>
      <c r="H6726" s="91"/>
      <c r="I6726" s="91"/>
      <c r="J6726" s="91"/>
      <c r="K6726" s="91"/>
      <c r="L6726" s="91"/>
      <c r="M6726" s="24" t="s">
        <v>20515</v>
      </c>
      <c r="N6726" s="99" t="n">
        <v>43528</v>
      </c>
      <c r="O6726" s="45" t="s">
        <v>15</v>
      </c>
      <c r="P6726" s="100"/>
      <c r="Q6726" s="15" t="s">
        <v>45</v>
      </c>
    </row>
    <row r="6727" customFormat="false" ht="28.35" hidden="false" customHeight="false" outlineLevel="0" collapsed="false">
      <c r="A6727" s="429" t="s">
        <v>1732</v>
      </c>
      <c r="B6727" s="108" t="n">
        <v>0.476388888888889</v>
      </c>
      <c r="C6727" s="91" t="s">
        <v>20516</v>
      </c>
      <c r="D6727" s="91" t="s">
        <v>110</v>
      </c>
      <c r="E6727" s="91" t="s">
        <v>20517</v>
      </c>
      <c r="F6727" s="91" t="s">
        <v>20518</v>
      </c>
      <c r="G6727" s="91" t="s">
        <v>797</v>
      </c>
      <c r="H6727" s="91"/>
      <c r="I6727" s="91"/>
      <c r="J6727" s="91"/>
      <c r="K6727" s="91"/>
      <c r="L6727" s="91"/>
      <c r="M6727" s="91"/>
      <c r="N6727" s="91"/>
      <c r="O6727" s="95" t="s">
        <v>20519</v>
      </c>
      <c r="P6727" s="100"/>
      <c r="Q6727" s="15" t="s">
        <v>45</v>
      </c>
    </row>
    <row r="6728" customFormat="false" ht="14.9" hidden="false" customHeight="false" outlineLevel="0" collapsed="false">
      <c r="A6728" s="429" t="s">
        <v>1833</v>
      </c>
      <c r="B6728" s="91" t="s">
        <v>753</v>
      </c>
      <c r="C6728" s="91" t="s">
        <v>20520</v>
      </c>
      <c r="D6728" s="91" t="s">
        <v>8766</v>
      </c>
      <c r="E6728" s="91" t="s">
        <v>20521</v>
      </c>
      <c r="F6728" s="91" t="s">
        <v>20522</v>
      </c>
      <c r="G6728" s="91" t="s">
        <v>17561</v>
      </c>
      <c r="H6728" s="91"/>
      <c r="I6728" s="91"/>
      <c r="J6728" s="91"/>
      <c r="K6728" s="91"/>
      <c r="L6728" s="91"/>
      <c r="M6728" s="91"/>
      <c r="N6728" s="91"/>
      <c r="O6728" s="137" t="s">
        <v>20523</v>
      </c>
      <c r="P6728" s="100"/>
      <c r="Q6728" s="15" t="s">
        <v>45</v>
      </c>
    </row>
    <row r="6729" customFormat="false" ht="28.35" hidden="false" customHeight="false" outlineLevel="0" collapsed="false">
      <c r="A6729" s="429" t="s">
        <v>1839</v>
      </c>
      <c r="B6729" s="108" t="n">
        <v>0.502083333333333</v>
      </c>
      <c r="C6729" s="91" t="s">
        <v>20524</v>
      </c>
      <c r="D6729" s="91" t="s">
        <v>110</v>
      </c>
      <c r="E6729" s="91" t="s">
        <v>20525</v>
      </c>
      <c r="F6729" s="91" t="s">
        <v>20465</v>
      </c>
      <c r="G6729" s="91" t="s">
        <v>20526</v>
      </c>
      <c r="H6729" s="91"/>
      <c r="I6729" s="91"/>
      <c r="J6729" s="91"/>
      <c r="K6729" s="91"/>
      <c r="L6729" s="91"/>
      <c r="M6729" s="91"/>
      <c r="N6729" s="91"/>
      <c r="O6729" s="137" t="s">
        <v>20527</v>
      </c>
      <c r="P6729" s="100"/>
      <c r="Q6729" s="15" t="s">
        <v>45</v>
      </c>
    </row>
    <row r="6730" customFormat="false" ht="14.9" hidden="false" customHeight="false" outlineLevel="0" collapsed="false">
      <c r="A6730" s="429" t="s">
        <v>1746</v>
      </c>
      <c r="B6730" s="91"/>
      <c r="C6730" s="91" t="s">
        <v>20528</v>
      </c>
      <c r="D6730" s="91" t="s">
        <v>110</v>
      </c>
      <c r="E6730" s="91" t="s">
        <v>20529</v>
      </c>
      <c r="F6730" s="91" t="s">
        <v>48</v>
      </c>
      <c r="G6730" s="91" t="s">
        <v>1379</v>
      </c>
      <c r="H6730" s="91"/>
      <c r="I6730" s="91"/>
      <c r="J6730" s="91"/>
      <c r="K6730" s="91"/>
      <c r="L6730" s="91"/>
      <c r="M6730" s="91"/>
      <c r="N6730" s="91"/>
      <c r="O6730" s="95" t="s">
        <v>5423</v>
      </c>
      <c r="P6730" s="100"/>
      <c r="Q6730" s="15" t="s">
        <v>45</v>
      </c>
    </row>
    <row r="6731" customFormat="false" ht="41.75" hidden="false" customHeight="false" outlineLevel="0" collapsed="false">
      <c r="A6731" s="429" t="s">
        <v>1696</v>
      </c>
      <c r="B6731" s="108" t="n">
        <v>0.527777777777778</v>
      </c>
      <c r="C6731" s="91" t="s">
        <v>20530</v>
      </c>
      <c r="D6731" s="91" t="s">
        <v>110</v>
      </c>
      <c r="E6731" s="91" t="s">
        <v>20531</v>
      </c>
      <c r="F6731" s="91" t="s">
        <v>20532</v>
      </c>
      <c r="G6731" s="91" t="n">
        <v>27000</v>
      </c>
      <c r="H6731" s="91"/>
      <c r="I6731" s="91"/>
      <c r="J6731" s="91"/>
      <c r="K6731" s="91"/>
      <c r="L6731" s="91"/>
      <c r="M6731" s="24" t="s">
        <v>20533</v>
      </c>
      <c r="N6731" s="99" t="n">
        <v>43562</v>
      </c>
      <c r="O6731" s="45" t="s">
        <v>15</v>
      </c>
      <c r="P6731" s="100"/>
      <c r="Q6731" s="15" t="s">
        <v>45</v>
      </c>
    </row>
    <row r="6732" customFormat="false" ht="32.8" hidden="false" customHeight="false" outlineLevel="0" collapsed="false">
      <c r="A6732" s="95" t="s">
        <v>20534</v>
      </c>
      <c r="B6732" s="95" t="s">
        <v>20534</v>
      </c>
      <c r="C6732" s="250" t="s">
        <v>11983</v>
      </c>
      <c r="D6732" s="95" t="s">
        <v>110</v>
      </c>
      <c r="E6732" s="250" t="s">
        <v>20535</v>
      </c>
      <c r="F6732" s="95" t="s">
        <v>20536</v>
      </c>
      <c r="G6732" s="95" t="s">
        <v>651</v>
      </c>
      <c r="H6732" s="95"/>
      <c r="I6732" s="95"/>
      <c r="J6732" s="95"/>
      <c r="K6732" s="95"/>
      <c r="L6732" s="95"/>
      <c r="M6732" s="250" t="s">
        <v>20537</v>
      </c>
      <c r="N6732" s="841" t="n">
        <v>43563</v>
      </c>
      <c r="O6732" s="1034" t="s">
        <v>20538</v>
      </c>
      <c r="P6732" s="100"/>
      <c r="Q6732" s="15" t="s">
        <v>45</v>
      </c>
    </row>
    <row r="6733" customFormat="false" ht="28.35" hidden="false" customHeight="false" outlineLevel="0" collapsed="false">
      <c r="A6733" s="429" t="s">
        <v>1758</v>
      </c>
      <c r="B6733" s="108" t="n">
        <v>0.552083333333333</v>
      </c>
      <c r="C6733" s="451" t="s">
        <v>20539</v>
      </c>
      <c r="D6733" s="91" t="s">
        <v>110</v>
      </c>
      <c r="E6733" s="91" t="s">
        <v>20540</v>
      </c>
      <c r="F6733" s="91" t="s">
        <v>20541</v>
      </c>
      <c r="G6733" s="91"/>
      <c r="H6733" s="91" t="s">
        <v>1890</v>
      </c>
      <c r="I6733" s="91"/>
      <c r="J6733" s="91"/>
      <c r="K6733" s="91"/>
      <c r="L6733" s="91"/>
      <c r="M6733" s="91"/>
      <c r="N6733" s="91"/>
      <c r="O6733" s="452" t="s">
        <v>490</v>
      </c>
      <c r="P6733" s="100"/>
      <c r="Q6733" s="15" t="s">
        <v>45</v>
      </c>
    </row>
    <row r="6734" customFormat="false" ht="28.35" hidden="false" customHeight="false" outlineLevel="0" collapsed="false">
      <c r="A6734" s="429" t="s">
        <v>1761</v>
      </c>
      <c r="B6734" s="108" t="n">
        <v>0.553472222222222</v>
      </c>
      <c r="C6734" s="91" t="s">
        <v>20542</v>
      </c>
      <c r="D6734" s="91" t="s">
        <v>110</v>
      </c>
      <c r="E6734" s="91" t="s">
        <v>20543</v>
      </c>
      <c r="F6734" s="91" t="s">
        <v>20536</v>
      </c>
      <c r="G6734" s="91" t="n">
        <v>19800</v>
      </c>
      <c r="H6734" s="91"/>
      <c r="I6734" s="91"/>
      <c r="J6734" s="91"/>
      <c r="K6734" s="91"/>
      <c r="L6734" s="91"/>
      <c r="M6734" s="24" t="s">
        <v>20544</v>
      </c>
      <c r="N6734" s="99" t="n">
        <v>43562</v>
      </c>
      <c r="O6734" s="45" t="s">
        <v>15</v>
      </c>
      <c r="P6734" s="100"/>
      <c r="Q6734" s="15" t="s">
        <v>45</v>
      </c>
    </row>
    <row r="6735" customFormat="false" ht="23.1" hidden="false" customHeight="false" outlineLevel="0" collapsed="false">
      <c r="A6735" s="429" t="s">
        <v>1765</v>
      </c>
      <c r="B6735" s="108" t="n">
        <v>0.569444444444444</v>
      </c>
      <c r="C6735" s="349" t="n">
        <v>84955837700</v>
      </c>
      <c r="D6735" s="91" t="s">
        <v>110</v>
      </c>
      <c r="E6735" s="91" t="s">
        <v>20545</v>
      </c>
      <c r="F6735" s="91" t="s">
        <v>20546</v>
      </c>
      <c r="G6735" s="91"/>
      <c r="H6735" s="91"/>
      <c r="I6735" s="91"/>
      <c r="J6735" s="91"/>
      <c r="K6735" s="91"/>
      <c r="L6735" s="91"/>
      <c r="M6735" s="91"/>
      <c r="N6735" s="91"/>
      <c r="O6735" s="206" t="s">
        <v>490</v>
      </c>
      <c r="P6735" s="100"/>
      <c r="Q6735" s="15" t="s">
        <v>45</v>
      </c>
    </row>
    <row r="6736" customFormat="false" ht="14.9" hidden="false" customHeight="false" outlineLevel="0" collapsed="false">
      <c r="A6736" s="429" t="s">
        <v>4300</v>
      </c>
      <c r="B6736" s="99" t="n">
        <v>43660</v>
      </c>
      <c r="C6736" s="137" t="s">
        <v>20547</v>
      </c>
      <c r="D6736" s="91" t="s">
        <v>8766</v>
      </c>
      <c r="E6736" s="91" t="s">
        <v>20548</v>
      </c>
      <c r="F6736" s="91" t="s">
        <v>20549</v>
      </c>
      <c r="G6736" s="91" t="s">
        <v>20550</v>
      </c>
      <c r="H6736" s="91"/>
      <c r="I6736" s="91"/>
      <c r="J6736" s="91"/>
      <c r="K6736" s="91"/>
      <c r="L6736" s="91"/>
      <c r="M6736" s="91"/>
      <c r="N6736" s="91"/>
      <c r="O6736" s="137" t="s">
        <v>20551</v>
      </c>
      <c r="P6736" s="100"/>
      <c r="Q6736" s="15" t="s">
        <v>45</v>
      </c>
    </row>
    <row r="6737" customFormat="false" ht="14.9" hidden="false" customHeight="false" outlineLevel="0" collapsed="false">
      <c r="A6737" s="429" t="s">
        <v>4304</v>
      </c>
      <c r="B6737" s="91" t="s">
        <v>20265</v>
      </c>
      <c r="C6737" s="91" t="s">
        <v>20552</v>
      </c>
      <c r="D6737" s="91" t="s">
        <v>8766</v>
      </c>
      <c r="E6737" s="91" t="s">
        <v>20553</v>
      </c>
      <c r="F6737" s="91"/>
      <c r="G6737" s="91" t="s">
        <v>16003</v>
      </c>
      <c r="H6737" s="91"/>
      <c r="I6737" s="91"/>
      <c r="J6737" s="91"/>
      <c r="K6737" s="91"/>
      <c r="L6737" s="91"/>
      <c r="M6737" s="91"/>
      <c r="N6737" s="91"/>
      <c r="O6737" s="91" t="s">
        <v>20554</v>
      </c>
      <c r="P6737" s="100"/>
      <c r="Q6737" s="15" t="s">
        <v>45</v>
      </c>
    </row>
    <row r="6738" customFormat="false" ht="14.9" hidden="false" customHeight="false" outlineLevel="0" collapsed="false">
      <c r="A6738" s="884" t="s">
        <v>20555</v>
      </c>
      <c r="B6738" s="91"/>
      <c r="C6738" s="137" t="s">
        <v>20547</v>
      </c>
      <c r="D6738" s="91" t="s">
        <v>8766</v>
      </c>
      <c r="E6738" s="91"/>
      <c r="F6738" s="91"/>
      <c r="G6738" s="91"/>
      <c r="H6738" s="91"/>
      <c r="I6738" s="91"/>
      <c r="J6738" s="91"/>
      <c r="K6738" s="91"/>
      <c r="L6738" s="91"/>
      <c r="M6738" s="91"/>
      <c r="N6738" s="91"/>
      <c r="O6738" s="451" t="s">
        <v>20556</v>
      </c>
      <c r="P6738" s="100"/>
      <c r="Q6738" s="15" t="s">
        <v>45</v>
      </c>
    </row>
    <row r="6739" customFormat="false" ht="14.9" hidden="false" customHeight="false" outlineLevel="0" collapsed="false">
      <c r="A6739" s="262" t="s">
        <v>20557</v>
      </c>
      <c r="B6739" s="108" t="n">
        <v>0.610416666666667</v>
      </c>
      <c r="C6739" s="137" t="s">
        <v>20547</v>
      </c>
      <c r="D6739" s="91" t="s">
        <v>110</v>
      </c>
      <c r="E6739" s="24" t="s">
        <v>20558</v>
      </c>
      <c r="F6739" s="91" t="s">
        <v>20558</v>
      </c>
      <c r="G6739" s="91" t="s">
        <v>804</v>
      </c>
      <c r="H6739" s="91"/>
      <c r="I6739" s="91"/>
      <c r="J6739" s="91"/>
      <c r="K6739" s="91"/>
      <c r="L6739" s="91"/>
      <c r="M6739" s="91"/>
      <c r="N6739" s="91"/>
      <c r="O6739" s="137" t="s">
        <v>20559</v>
      </c>
      <c r="P6739" s="100"/>
      <c r="Q6739" s="15" t="s">
        <v>45</v>
      </c>
    </row>
    <row r="6740" customFormat="false" ht="13.8" hidden="false" customHeight="false" outlineLevel="0" collapsed="false">
      <c r="A6740" s="91"/>
      <c r="B6740" s="91"/>
      <c r="C6740" s="91"/>
      <c r="D6740" s="91"/>
      <c r="E6740" s="91"/>
      <c r="F6740" s="91"/>
      <c r="G6740" s="91"/>
      <c r="H6740" s="91"/>
      <c r="I6740" s="91"/>
      <c r="J6740" s="91"/>
      <c r="K6740" s="91"/>
      <c r="L6740" s="91"/>
      <c r="M6740" s="91"/>
      <c r="N6740" s="91"/>
      <c r="O6740" s="91"/>
      <c r="P6740" s="100"/>
      <c r="Q6740" s="15" t="s">
        <v>45</v>
      </c>
    </row>
    <row r="6741" customFormat="false" ht="28.35" hidden="false" customHeight="false" outlineLevel="0" collapsed="false">
      <c r="A6741" s="282" t="s">
        <v>20560</v>
      </c>
      <c r="B6741" s="282"/>
      <c r="C6741" s="286" t="s">
        <v>20560</v>
      </c>
      <c r="D6741" s="282"/>
      <c r="E6741" s="286" t="s">
        <v>20560</v>
      </c>
      <c r="F6741" s="282"/>
      <c r="G6741" s="282"/>
      <c r="H6741" s="282" t="s">
        <v>20561</v>
      </c>
      <c r="I6741" s="282"/>
      <c r="J6741" s="282"/>
      <c r="K6741" s="91"/>
      <c r="L6741" s="91"/>
      <c r="M6741" s="847" t="s">
        <v>20562</v>
      </c>
      <c r="N6741" s="91"/>
      <c r="O6741" s="282" t="s">
        <v>20563</v>
      </c>
      <c r="P6741" s="100"/>
      <c r="Q6741" s="15" t="s">
        <v>45</v>
      </c>
    </row>
    <row r="6742" customFormat="false" ht="14.9" hidden="false" customHeight="false" outlineLevel="0" collapsed="false">
      <c r="A6742" s="91"/>
      <c r="B6742" s="91"/>
      <c r="C6742" s="91"/>
      <c r="D6742" s="91"/>
      <c r="E6742" s="282" t="s">
        <v>20564</v>
      </c>
      <c r="F6742" s="286" t="s">
        <v>20564</v>
      </c>
      <c r="G6742" s="282"/>
      <c r="H6742" s="282" t="n">
        <v>4200</v>
      </c>
      <c r="I6742" s="282"/>
      <c r="J6742" s="282"/>
      <c r="K6742" s="91"/>
      <c r="L6742" s="91"/>
      <c r="M6742" s="19" t="s">
        <v>12617</v>
      </c>
      <c r="N6742" s="91"/>
      <c r="O6742" s="282" t="s">
        <v>20563</v>
      </c>
      <c r="P6742" s="100"/>
      <c r="Q6742" s="15" t="s">
        <v>45</v>
      </c>
    </row>
    <row r="6743" customFormat="false" ht="28.35" hidden="false" customHeight="false" outlineLevel="0" collapsed="false">
      <c r="A6743" s="429" t="s">
        <v>2922</v>
      </c>
      <c r="B6743" s="91" t="s">
        <v>4040</v>
      </c>
      <c r="C6743" s="91" t="s">
        <v>20565</v>
      </c>
      <c r="D6743" s="91" t="s">
        <v>8766</v>
      </c>
      <c r="E6743" s="91" t="s">
        <v>20566</v>
      </c>
      <c r="F6743" s="91" t="s">
        <v>20567</v>
      </c>
      <c r="G6743" s="91" t="n">
        <v>11800</v>
      </c>
      <c r="H6743" s="91"/>
      <c r="I6743" s="91"/>
      <c r="J6743" s="91"/>
      <c r="K6743" s="91"/>
      <c r="L6743" s="91"/>
      <c r="M6743" s="19" t="s">
        <v>20568</v>
      </c>
      <c r="N6743" s="99" t="n">
        <v>43560</v>
      </c>
      <c r="O6743" s="45" t="s">
        <v>15</v>
      </c>
      <c r="P6743" s="100"/>
      <c r="Q6743" s="15" t="s">
        <v>45</v>
      </c>
    </row>
    <row r="6744" customFormat="false" ht="14.9" hidden="false" customHeight="false" outlineLevel="0" collapsed="false">
      <c r="A6744" s="429" t="s">
        <v>2927</v>
      </c>
      <c r="B6744" s="108" t="n">
        <v>0.378472222222222</v>
      </c>
      <c r="C6744" s="451" t="n">
        <v>89262694499</v>
      </c>
      <c r="D6744" s="91" t="s">
        <v>110</v>
      </c>
      <c r="E6744" s="91" t="s">
        <v>20569</v>
      </c>
      <c r="F6744" s="91" t="s">
        <v>20570</v>
      </c>
      <c r="G6744" s="91" t="s">
        <v>2020</v>
      </c>
      <c r="H6744" s="91"/>
      <c r="I6744" s="91"/>
      <c r="J6744" s="91"/>
      <c r="K6744" s="91"/>
      <c r="L6744" s="91"/>
      <c r="M6744" s="91"/>
      <c r="N6744" s="91"/>
      <c r="O6744" s="137" t="s">
        <v>20571</v>
      </c>
      <c r="P6744" s="100"/>
      <c r="Q6744" s="15" t="s">
        <v>45</v>
      </c>
    </row>
    <row r="6745" customFormat="false" ht="14.9" hidden="false" customHeight="false" outlineLevel="0" collapsed="false">
      <c r="A6745" s="429" t="s">
        <v>2997</v>
      </c>
      <c r="B6745" s="91" t="s">
        <v>1450</v>
      </c>
      <c r="C6745" s="91" t="n">
        <v>89267851140</v>
      </c>
      <c r="D6745" s="91" t="s">
        <v>110</v>
      </c>
      <c r="E6745" s="91" t="s">
        <v>20572</v>
      </c>
      <c r="F6745" s="91" t="s">
        <v>20573</v>
      </c>
      <c r="G6745" s="91" t="s">
        <v>1005</v>
      </c>
      <c r="H6745" s="91"/>
      <c r="I6745" s="91"/>
      <c r="J6745" s="91"/>
      <c r="K6745" s="91"/>
      <c r="L6745" s="91"/>
      <c r="M6745" s="91"/>
      <c r="N6745" s="91"/>
      <c r="O6745" s="137" t="s">
        <v>20571</v>
      </c>
      <c r="P6745" s="100"/>
      <c r="Q6745" s="15" t="s">
        <v>45</v>
      </c>
    </row>
    <row r="6746" customFormat="false" ht="14.9" hidden="false" customHeight="false" outlineLevel="0" collapsed="false">
      <c r="A6746" s="429" t="s">
        <v>3003</v>
      </c>
      <c r="B6746" s="91" t="s">
        <v>1450</v>
      </c>
      <c r="C6746" s="91" t="s">
        <v>20574</v>
      </c>
      <c r="D6746" s="91" t="s">
        <v>110</v>
      </c>
      <c r="E6746" s="91" t="s">
        <v>20575</v>
      </c>
      <c r="F6746" s="91" t="s">
        <v>20576</v>
      </c>
      <c r="G6746" s="91" t="s">
        <v>12196</v>
      </c>
      <c r="H6746" s="91"/>
      <c r="I6746" s="91"/>
      <c r="J6746" s="91"/>
      <c r="K6746" s="91"/>
      <c r="L6746" s="91"/>
      <c r="M6746" s="91"/>
      <c r="N6746" s="91"/>
      <c r="O6746" s="95" t="s">
        <v>8829</v>
      </c>
      <c r="P6746" s="100"/>
      <c r="Q6746" s="15" t="s">
        <v>45</v>
      </c>
    </row>
    <row r="6747" customFormat="false" ht="17.25" hidden="false" customHeight="true" outlineLevel="0" collapsed="false">
      <c r="A6747" s="429" t="s">
        <v>3154</v>
      </c>
      <c r="B6747" s="91" t="s">
        <v>1450</v>
      </c>
      <c r="C6747" s="91" t="n">
        <v>89036859242</v>
      </c>
      <c r="D6747" s="91" t="s">
        <v>110</v>
      </c>
      <c r="E6747" s="91" t="s">
        <v>20577</v>
      </c>
      <c r="F6747" s="91" t="s">
        <v>20576</v>
      </c>
      <c r="G6747" s="91" t="s">
        <v>1890</v>
      </c>
      <c r="H6747" s="91"/>
      <c r="I6747" s="91"/>
      <c r="J6747" s="91"/>
      <c r="K6747" s="91"/>
      <c r="L6747" s="91"/>
      <c r="M6747" s="91"/>
      <c r="N6747" s="91"/>
      <c r="O6747" s="137" t="s">
        <v>20578</v>
      </c>
      <c r="P6747" s="100"/>
      <c r="Q6747" s="15" t="s">
        <v>45</v>
      </c>
    </row>
    <row r="6748" customFormat="false" ht="17.35" hidden="false" customHeight="false" outlineLevel="0" collapsed="false">
      <c r="A6748" s="429" t="s">
        <v>3158</v>
      </c>
      <c r="B6748" s="91" t="s">
        <v>1450</v>
      </c>
      <c r="C6748" s="349" t="s">
        <v>20579</v>
      </c>
      <c r="D6748" s="91" t="s">
        <v>110</v>
      </c>
      <c r="E6748" s="91" t="s">
        <v>20580</v>
      </c>
      <c r="F6748" s="91" t="s">
        <v>20581</v>
      </c>
      <c r="G6748" s="91" t="n">
        <v>17000</v>
      </c>
      <c r="H6748" s="91"/>
      <c r="I6748" s="91"/>
      <c r="J6748" s="91"/>
      <c r="K6748" s="91"/>
      <c r="L6748" s="91"/>
      <c r="M6748" s="24" t="s">
        <v>20582</v>
      </c>
      <c r="N6748" s="99" t="n">
        <v>43562</v>
      </c>
      <c r="O6748" s="45" t="s">
        <v>15</v>
      </c>
      <c r="P6748" s="100"/>
      <c r="Q6748" s="15" t="s">
        <v>45</v>
      </c>
    </row>
    <row r="6749" customFormat="false" ht="79.85" hidden="false" customHeight="false" outlineLevel="0" collapsed="false">
      <c r="A6749" s="3" t="s">
        <v>17111</v>
      </c>
      <c r="B6749" s="103" t="s">
        <v>17112</v>
      </c>
      <c r="C6749" s="3" t="s">
        <v>17113</v>
      </c>
      <c r="D6749" s="103" t="s">
        <v>17114</v>
      </c>
      <c r="E6749" s="103" t="s">
        <v>17115</v>
      </c>
      <c r="F6749" s="102" t="s">
        <v>10096</v>
      </c>
      <c r="G6749" s="103" t="s">
        <v>38</v>
      </c>
      <c r="H6749" s="103" t="s">
        <v>17116</v>
      </c>
      <c r="I6749" s="103" t="s">
        <v>40</v>
      </c>
      <c r="J6749" s="103" t="s">
        <v>19144</v>
      </c>
      <c r="K6749" s="103" t="s">
        <v>17648</v>
      </c>
      <c r="L6749" s="103" t="s">
        <v>19807</v>
      </c>
      <c r="M6749" s="103" t="s">
        <v>41</v>
      </c>
      <c r="N6749" s="103" t="s">
        <v>42</v>
      </c>
      <c r="O6749" s="103" t="s">
        <v>17117</v>
      </c>
      <c r="P6749" s="100"/>
      <c r="Q6749" s="15" t="s">
        <v>45</v>
      </c>
    </row>
    <row r="6750" customFormat="false" ht="15" hidden="false" customHeight="false" outlineLevel="0" collapsed="false">
      <c r="A6750" s="105" t="n">
        <v>43559</v>
      </c>
      <c r="B6750" s="465" t="s">
        <v>349</v>
      </c>
      <c r="C6750" s="9"/>
      <c r="D6750" s="9"/>
      <c r="E6750" s="10"/>
      <c r="F6750" s="821" t="n">
        <f aca="false">G6750+H6750+I6750+J6750+K6750</f>
        <v>130200</v>
      </c>
      <c r="G6750" s="1006" t="n">
        <f aca="false">SUM(G6751:G6782)</f>
        <v>98000</v>
      </c>
      <c r="H6750" s="989" t="n">
        <f aca="false">SUM(H6751:H6782)</f>
        <v>32200</v>
      </c>
      <c r="I6750" s="1007" t="n">
        <f aca="false">SUM(I6751:I6782)</f>
        <v>0</v>
      </c>
      <c r="J6750" s="1008" t="n">
        <f aca="false">SUM(J6751:J6782)</f>
        <v>0</v>
      </c>
      <c r="K6750" s="1009" t="n">
        <f aca="false">SUM(K6751:K6782)</f>
        <v>0</v>
      </c>
      <c r="L6750" s="1029" t="n">
        <f aca="false">SUM(L6751:L6782)</f>
        <v>0</v>
      </c>
      <c r="M6750" s="466"/>
      <c r="N6750" s="466"/>
      <c r="O6750" s="91"/>
      <c r="P6750" s="100"/>
      <c r="Q6750" s="15" t="s">
        <v>45</v>
      </c>
    </row>
    <row r="6751" customFormat="false" ht="14.9" hidden="false" customHeight="false" outlineLevel="0" collapsed="false">
      <c r="A6751" s="429" t="s">
        <v>2931</v>
      </c>
      <c r="B6751" s="91" t="s">
        <v>4498</v>
      </c>
      <c r="C6751" s="91" t="n">
        <v>89152937353</v>
      </c>
      <c r="D6751" s="91" t="s">
        <v>8766</v>
      </c>
      <c r="E6751" s="91" t="s">
        <v>20583</v>
      </c>
      <c r="F6751" s="91" t="n">
        <v>2</v>
      </c>
      <c r="G6751" s="91"/>
      <c r="H6751" s="91"/>
      <c r="I6751" s="91"/>
      <c r="J6751" s="91"/>
      <c r="K6751" s="91"/>
      <c r="L6751" s="91"/>
      <c r="M6751" s="91"/>
      <c r="N6751" s="91"/>
      <c r="O6751" s="137" t="s">
        <v>20584</v>
      </c>
      <c r="P6751" s="100"/>
      <c r="Q6751" s="15" t="s">
        <v>45</v>
      </c>
    </row>
    <row r="6752" customFormat="false" ht="17.35" hidden="false" customHeight="false" outlineLevel="0" collapsed="false">
      <c r="A6752" s="429" t="s">
        <v>2861</v>
      </c>
      <c r="B6752" s="108" t="n">
        <v>0.408333333333333</v>
      </c>
      <c r="C6752" s="91" t="s">
        <v>20585</v>
      </c>
      <c r="D6752" s="91" t="s">
        <v>110</v>
      </c>
      <c r="E6752" s="91" t="s">
        <v>20586</v>
      </c>
      <c r="F6752" s="91" t="s">
        <v>20587</v>
      </c>
      <c r="G6752" s="91" t="n">
        <v>15700</v>
      </c>
      <c r="H6752" s="91"/>
      <c r="I6752" s="91"/>
      <c r="J6752" s="91"/>
      <c r="K6752" s="91"/>
      <c r="L6752" s="91"/>
      <c r="M6752" s="24" t="s">
        <v>20588</v>
      </c>
      <c r="N6752" s="99" t="n">
        <v>43564</v>
      </c>
      <c r="O6752" s="45" t="s">
        <v>15</v>
      </c>
      <c r="P6752" s="100"/>
      <c r="Q6752" s="15" t="s">
        <v>45</v>
      </c>
    </row>
    <row r="6753" customFormat="false" ht="14.9" hidden="false" customHeight="false" outlineLevel="0" collapsed="false">
      <c r="A6753" s="262" t="s">
        <v>2629</v>
      </c>
      <c r="B6753" s="108" t="n">
        <v>0.418055555555556</v>
      </c>
      <c r="C6753" s="91" t="n">
        <v>84959884993</v>
      </c>
      <c r="D6753" s="91" t="s">
        <v>110</v>
      </c>
      <c r="E6753" s="91" t="s">
        <v>20589</v>
      </c>
      <c r="F6753" s="91" t="s">
        <v>20590</v>
      </c>
      <c r="G6753" s="91" t="s">
        <v>8180</v>
      </c>
      <c r="H6753" s="91"/>
      <c r="I6753" s="91"/>
      <c r="J6753" s="91"/>
      <c r="K6753" s="91"/>
      <c r="L6753" s="91"/>
      <c r="M6753" s="91"/>
      <c r="N6753" s="91"/>
      <c r="O6753" s="137" t="s">
        <v>20591</v>
      </c>
      <c r="P6753" s="100"/>
      <c r="Q6753" s="15" t="s">
        <v>45</v>
      </c>
    </row>
    <row r="6754" customFormat="false" ht="17.35" hidden="false" customHeight="false" outlineLevel="0" collapsed="false">
      <c r="A6754" s="91" t="n">
        <v>7230</v>
      </c>
      <c r="B6754" s="91" t="n">
        <v>7230</v>
      </c>
      <c r="C6754" s="91" t="n">
        <v>7230</v>
      </c>
      <c r="D6754" s="91" t="s">
        <v>110</v>
      </c>
      <c r="E6754" s="91" t="s">
        <v>20592</v>
      </c>
      <c r="F6754" s="91"/>
      <c r="G6754" s="91" t="n">
        <v>15700</v>
      </c>
      <c r="H6754" s="91"/>
      <c r="I6754" s="91"/>
      <c r="J6754" s="91"/>
      <c r="K6754" s="91"/>
      <c r="L6754" s="91"/>
      <c r="M6754" s="91" t="s">
        <v>20593</v>
      </c>
      <c r="N6754" s="99" t="n">
        <v>43564</v>
      </c>
      <c r="O6754" s="45" t="s">
        <v>15</v>
      </c>
      <c r="P6754" s="100"/>
      <c r="Q6754" s="15" t="s">
        <v>45</v>
      </c>
    </row>
    <row r="6755" customFormat="false" ht="14.9" hidden="false" customHeight="false" outlineLevel="0" collapsed="false">
      <c r="A6755" s="429" t="s">
        <v>2870</v>
      </c>
      <c r="B6755" s="108" t="n">
        <v>0.436805555555556</v>
      </c>
      <c r="C6755" s="440" t="s">
        <v>20594</v>
      </c>
      <c r="D6755" s="91" t="s">
        <v>110</v>
      </c>
      <c r="E6755" s="91" t="s">
        <v>4201</v>
      </c>
      <c r="F6755" s="91"/>
      <c r="G6755" s="91"/>
      <c r="H6755" s="91"/>
      <c r="I6755" s="91"/>
      <c r="J6755" s="91"/>
      <c r="K6755" s="91"/>
      <c r="L6755" s="91"/>
      <c r="M6755" s="91"/>
      <c r="N6755" s="91"/>
      <c r="O6755" s="137" t="s">
        <v>20595</v>
      </c>
      <c r="P6755" s="100"/>
      <c r="Q6755" s="15" t="s">
        <v>45</v>
      </c>
    </row>
    <row r="6756" customFormat="false" ht="55.2" hidden="false" customHeight="false" outlineLevel="0" collapsed="false">
      <c r="A6756" s="429" t="s">
        <v>2877</v>
      </c>
      <c r="B6756" s="108" t="n">
        <v>0.452083333333333</v>
      </c>
      <c r="C6756" s="91" t="s">
        <v>20596</v>
      </c>
      <c r="D6756" s="91" t="s">
        <v>110</v>
      </c>
      <c r="E6756" s="91" t="s">
        <v>20597</v>
      </c>
      <c r="F6756" s="91" t="s">
        <v>20598</v>
      </c>
      <c r="G6756" s="91" t="s">
        <v>3179</v>
      </c>
      <c r="H6756" s="91"/>
      <c r="I6756" s="91"/>
      <c r="J6756" s="91"/>
      <c r="K6756" s="91"/>
      <c r="L6756" s="91"/>
      <c r="M6756" s="91"/>
      <c r="N6756" s="91"/>
      <c r="O6756" s="95" t="s">
        <v>20599</v>
      </c>
      <c r="P6756" s="100"/>
      <c r="Q6756" s="15" t="s">
        <v>45</v>
      </c>
    </row>
    <row r="6757" customFormat="false" ht="14.9" hidden="false" customHeight="false" outlineLevel="0" collapsed="false">
      <c r="A6757" s="429" t="s">
        <v>2953</v>
      </c>
      <c r="B6757" s="108" t="n">
        <v>0.454861111111111</v>
      </c>
      <c r="C6757" s="137" t="n">
        <v>89261254760</v>
      </c>
      <c r="D6757" s="91" t="s">
        <v>110</v>
      </c>
      <c r="E6757" s="91"/>
      <c r="F6757" s="91"/>
      <c r="H6757" s="91"/>
      <c r="I6757" s="91"/>
      <c r="J6757" s="91"/>
      <c r="K6757" s="91"/>
      <c r="L6757" s="91"/>
      <c r="M6757" s="91"/>
      <c r="N6757" s="91"/>
      <c r="O6757" s="95" t="s">
        <v>20600</v>
      </c>
      <c r="P6757" s="100"/>
      <c r="Q6757" s="15" t="s">
        <v>45</v>
      </c>
    </row>
    <row r="6758" customFormat="false" ht="41.75" hidden="false" customHeight="false" outlineLevel="0" collapsed="false">
      <c r="A6758" s="262" t="s">
        <v>2332</v>
      </c>
      <c r="B6758" s="91" t="s">
        <v>5809</v>
      </c>
      <c r="C6758" s="137" t="s">
        <v>20601</v>
      </c>
      <c r="D6758" s="91" t="s">
        <v>8766</v>
      </c>
      <c r="E6758" s="91" t="s">
        <v>20602</v>
      </c>
      <c r="F6758" s="91" t="s">
        <v>20603</v>
      </c>
      <c r="G6758" s="91" t="n">
        <v>13400</v>
      </c>
      <c r="H6758" s="91"/>
      <c r="I6758" s="91"/>
      <c r="J6758" s="91"/>
      <c r="K6758" s="91"/>
      <c r="L6758" s="91"/>
      <c r="M6758" s="19" t="s">
        <v>20604</v>
      </c>
      <c r="N6758" s="99" t="n">
        <v>43562</v>
      </c>
      <c r="O6758" s="45" t="s">
        <v>15</v>
      </c>
      <c r="P6758" s="100"/>
      <c r="Q6758" s="15" t="s">
        <v>45</v>
      </c>
    </row>
    <row r="6759" customFormat="false" ht="13.8" hidden="false" customHeight="false" outlineLevel="0" collapsed="false">
      <c r="A6759" s="91"/>
      <c r="B6759" s="91"/>
      <c r="C6759" s="91"/>
      <c r="D6759" s="91"/>
      <c r="E6759" s="91"/>
      <c r="F6759" s="91"/>
      <c r="G6759" s="91"/>
      <c r="H6759" s="91"/>
      <c r="I6759" s="91"/>
      <c r="J6759" s="91"/>
      <c r="K6759" s="91"/>
      <c r="L6759" s="91"/>
      <c r="M6759" s="91"/>
      <c r="N6759" s="91"/>
      <c r="O6759" s="91"/>
      <c r="P6759" s="100"/>
      <c r="Q6759" s="15" t="s">
        <v>45</v>
      </c>
    </row>
    <row r="6760" customFormat="false" ht="41.75" hidden="false" customHeight="false" outlineLevel="0" collapsed="false">
      <c r="A6760" s="282" t="s">
        <v>20605</v>
      </c>
      <c r="B6760" s="282" t="s">
        <v>20605</v>
      </c>
      <c r="C6760" s="282" t="s">
        <v>20605</v>
      </c>
      <c r="D6760" s="282" t="s">
        <v>20605</v>
      </c>
      <c r="E6760" s="282" t="s">
        <v>20605</v>
      </c>
      <c r="F6760" s="282" t="s">
        <v>20605</v>
      </c>
      <c r="G6760" s="282"/>
      <c r="H6760" s="282" t="n">
        <v>17000</v>
      </c>
      <c r="I6760" s="282"/>
      <c r="J6760" s="282"/>
      <c r="K6760" s="282"/>
      <c r="L6760" s="282"/>
      <c r="M6760" s="282"/>
      <c r="N6760" s="282"/>
      <c r="O6760" s="282" t="s">
        <v>20606</v>
      </c>
      <c r="P6760" s="100"/>
      <c r="Q6760" s="15" t="s">
        <v>45</v>
      </c>
    </row>
    <row r="6761" customFormat="false" ht="14.9" hidden="false" customHeight="false" outlineLevel="0" collapsed="false">
      <c r="A6761" s="122" t="s">
        <v>20607</v>
      </c>
      <c r="B6761" s="91" t="s">
        <v>1258</v>
      </c>
      <c r="C6761" s="91" t="n">
        <v>89154333131</v>
      </c>
      <c r="D6761" s="91" t="s">
        <v>8766</v>
      </c>
      <c r="E6761" s="91" t="s">
        <v>9480</v>
      </c>
      <c r="F6761" s="91"/>
      <c r="G6761" s="91"/>
      <c r="H6761" s="91"/>
      <c r="I6761" s="91"/>
      <c r="J6761" s="91"/>
      <c r="K6761" s="91"/>
      <c r="L6761" s="91"/>
      <c r="M6761" s="91"/>
      <c r="N6761" s="91"/>
      <c r="O6761" s="95" t="s">
        <v>377</v>
      </c>
      <c r="P6761" s="100"/>
      <c r="Q6761" s="15" t="s">
        <v>45</v>
      </c>
    </row>
    <row r="6762" customFormat="false" ht="28.35" hidden="false" customHeight="false" outlineLevel="0" collapsed="false">
      <c r="A6762" s="1035" t="s">
        <v>20608</v>
      </c>
      <c r="B6762" s="282" t="s">
        <v>951</v>
      </c>
      <c r="C6762" s="282" t="s">
        <v>20609</v>
      </c>
      <c r="D6762" s="282" t="s">
        <v>8766</v>
      </c>
      <c r="E6762" s="282" t="s">
        <v>20610</v>
      </c>
      <c r="F6762" s="282" t="s">
        <v>1768</v>
      </c>
      <c r="G6762" s="282" t="s">
        <v>282</v>
      </c>
      <c r="H6762" s="282"/>
      <c r="I6762" s="282"/>
      <c r="J6762" s="282"/>
      <c r="K6762" s="282"/>
      <c r="L6762" s="282"/>
      <c r="M6762" s="282"/>
      <c r="N6762" s="282"/>
      <c r="O6762" s="282" t="s">
        <v>20611</v>
      </c>
      <c r="P6762" s="984"/>
      <c r="Q6762" s="15" t="s">
        <v>45</v>
      </c>
      <c r="R6762" s="285"/>
      <c r="S6762" s="285"/>
      <c r="T6762" s="285"/>
      <c r="U6762" s="285"/>
      <c r="V6762" s="285"/>
      <c r="W6762" s="285"/>
      <c r="X6762" s="285"/>
      <c r="Y6762" s="285"/>
      <c r="Z6762" s="285"/>
      <c r="AA6762" s="285"/>
      <c r="AB6762" s="285"/>
      <c r="AC6762" s="285"/>
      <c r="AD6762" s="285"/>
      <c r="AE6762" s="285"/>
      <c r="AF6762" s="285"/>
      <c r="AG6762" s="285"/>
      <c r="AH6762" s="285"/>
      <c r="AI6762" s="285"/>
      <c r="AJ6762" s="285"/>
      <c r="AK6762" s="285"/>
    </row>
    <row r="6763" customFormat="false" ht="28.35" hidden="false" customHeight="false" outlineLevel="0" collapsed="false">
      <c r="A6763" s="262" t="s">
        <v>2660</v>
      </c>
      <c r="B6763" s="108" t="n">
        <v>0.509027777777778</v>
      </c>
      <c r="C6763" s="91" t="s">
        <v>20612</v>
      </c>
      <c r="D6763" s="91" t="s">
        <v>110</v>
      </c>
      <c r="E6763" s="91" t="s">
        <v>20613</v>
      </c>
      <c r="F6763" s="91" t="s">
        <v>20614</v>
      </c>
      <c r="G6763" s="91" t="s">
        <v>614</v>
      </c>
      <c r="H6763" s="91"/>
      <c r="I6763" s="91"/>
      <c r="J6763" s="91"/>
      <c r="K6763" s="91"/>
      <c r="L6763" s="91"/>
      <c r="M6763" s="91"/>
      <c r="N6763" s="91"/>
      <c r="O6763" s="91" t="s">
        <v>20615</v>
      </c>
      <c r="P6763" s="100"/>
      <c r="Q6763" s="15" t="s">
        <v>45</v>
      </c>
    </row>
    <row r="6764" customFormat="false" ht="28.35" hidden="false" customHeight="false" outlineLevel="0" collapsed="false">
      <c r="A6764" s="429" t="s">
        <v>2898</v>
      </c>
      <c r="B6764" s="108" t="n">
        <v>0.515277777777778</v>
      </c>
      <c r="C6764" s="440" t="s">
        <v>20616</v>
      </c>
      <c r="D6764" s="91" t="s">
        <v>110</v>
      </c>
      <c r="E6764" s="91" t="s">
        <v>20617</v>
      </c>
      <c r="F6764" s="91" t="s">
        <v>20618</v>
      </c>
      <c r="G6764" s="91" t="n">
        <v>2100</v>
      </c>
      <c r="H6764" s="91"/>
      <c r="I6764" s="91"/>
      <c r="J6764" s="91"/>
      <c r="K6764" s="91"/>
      <c r="L6764" s="91"/>
      <c r="M6764" s="24" t="s">
        <v>20619</v>
      </c>
      <c r="N6764" s="99" t="n">
        <v>43559</v>
      </c>
      <c r="O6764" s="45" t="s">
        <v>15</v>
      </c>
      <c r="P6764" s="100"/>
      <c r="Q6764" s="15" t="s">
        <v>45</v>
      </c>
    </row>
    <row r="6765" customFormat="false" ht="28.35" hidden="false" customHeight="false" outlineLevel="0" collapsed="false">
      <c r="A6765" s="429" t="s">
        <v>2903</v>
      </c>
      <c r="B6765" s="108" t="n">
        <v>0.533333333333333</v>
      </c>
      <c r="C6765" s="440" t="s">
        <v>20620</v>
      </c>
      <c r="D6765" s="91" t="s">
        <v>110</v>
      </c>
      <c r="E6765" s="91" t="s">
        <v>20621</v>
      </c>
      <c r="F6765" s="91" t="s">
        <v>8921</v>
      </c>
      <c r="G6765" s="91" t="s">
        <v>9110</v>
      </c>
      <c r="H6765" s="91"/>
      <c r="I6765" s="91"/>
      <c r="J6765" s="91"/>
      <c r="K6765" s="91"/>
      <c r="L6765" s="91"/>
      <c r="M6765" s="91"/>
      <c r="N6765" s="91"/>
      <c r="O6765" s="137" t="s">
        <v>20622</v>
      </c>
      <c r="P6765" s="100"/>
      <c r="Q6765" s="15" t="s">
        <v>45</v>
      </c>
    </row>
    <row r="6766" customFormat="false" ht="14.9" hidden="false" customHeight="false" outlineLevel="0" collapsed="false">
      <c r="A6766" s="262" t="s">
        <v>2278</v>
      </c>
      <c r="B6766" s="108" t="n">
        <v>0.541666666666667</v>
      </c>
      <c r="C6766" s="440" t="s">
        <v>20623</v>
      </c>
      <c r="D6766" s="91" t="s">
        <v>110</v>
      </c>
      <c r="E6766" s="91" t="s">
        <v>9728</v>
      </c>
      <c r="F6766" s="91"/>
      <c r="G6766" s="91"/>
      <c r="H6766" s="91"/>
      <c r="I6766" s="91"/>
      <c r="J6766" s="91"/>
      <c r="K6766" s="91"/>
      <c r="L6766" s="91"/>
      <c r="M6766" s="91"/>
      <c r="N6766" s="91"/>
      <c r="O6766" s="113" t="s">
        <v>9728</v>
      </c>
      <c r="P6766" s="100"/>
      <c r="Q6766" s="15" t="s">
        <v>45</v>
      </c>
    </row>
    <row r="6767" customFormat="false" ht="28.35" hidden="false" customHeight="false" outlineLevel="0" collapsed="false">
      <c r="A6767" s="429" t="s">
        <v>2912</v>
      </c>
      <c r="B6767" s="108" t="n">
        <v>0.541666666666667</v>
      </c>
      <c r="C6767" s="451" t="s">
        <v>20624</v>
      </c>
      <c r="D6767" s="91" t="s">
        <v>8766</v>
      </c>
      <c r="E6767" s="91" t="s">
        <v>20625</v>
      </c>
      <c r="F6767" s="91"/>
      <c r="G6767" s="91"/>
      <c r="H6767" s="91"/>
      <c r="I6767" s="91"/>
      <c r="J6767" s="91"/>
      <c r="K6767" s="91"/>
      <c r="L6767" s="91"/>
      <c r="M6767" s="91"/>
      <c r="N6767" s="91"/>
      <c r="O6767" s="91" t="s">
        <v>20625</v>
      </c>
      <c r="P6767" s="100"/>
      <c r="Q6767" s="15" t="s">
        <v>45</v>
      </c>
    </row>
    <row r="6768" customFormat="false" ht="41.75" hidden="false" customHeight="false" outlineLevel="0" collapsed="false">
      <c r="A6768" s="429" t="s">
        <v>2918</v>
      </c>
      <c r="B6768" s="108" t="n">
        <v>0.55</v>
      </c>
      <c r="C6768" s="91" t="n">
        <v>89031817290</v>
      </c>
      <c r="D6768" s="91" t="s">
        <v>110</v>
      </c>
      <c r="E6768" s="91" t="s">
        <v>20626</v>
      </c>
      <c r="F6768" s="91"/>
      <c r="G6768" s="91" t="n">
        <v>3100</v>
      </c>
      <c r="H6768" s="91"/>
      <c r="I6768" s="91"/>
      <c r="J6768" s="91"/>
      <c r="K6768" s="91"/>
      <c r="L6768" s="91"/>
      <c r="M6768" s="24" t="s">
        <v>20627</v>
      </c>
      <c r="N6768" s="99" t="n">
        <v>43560</v>
      </c>
      <c r="O6768" s="45" t="s">
        <v>20628</v>
      </c>
      <c r="P6768" s="100"/>
      <c r="Q6768" s="15" t="s">
        <v>45</v>
      </c>
    </row>
    <row r="6769" customFormat="false" ht="14.9" hidden="false" customHeight="false" outlineLevel="0" collapsed="false">
      <c r="A6769" s="91"/>
      <c r="B6769" s="91"/>
      <c r="C6769" s="91"/>
      <c r="D6769" s="91"/>
      <c r="E6769" s="282" t="s">
        <v>20629</v>
      </c>
      <c r="F6769" s="282" t="s">
        <v>20629</v>
      </c>
      <c r="G6769" s="282"/>
      <c r="H6769" s="282" t="n">
        <v>15200</v>
      </c>
      <c r="I6769" s="282"/>
      <c r="J6769" s="282"/>
      <c r="K6769" s="282"/>
      <c r="L6769" s="282"/>
      <c r="M6769" s="282"/>
      <c r="N6769" s="282"/>
      <c r="O6769" s="282" t="s">
        <v>20630</v>
      </c>
      <c r="P6769" s="100"/>
      <c r="Q6769" s="15" t="s">
        <v>45</v>
      </c>
    </row>
    <row r="6770" customFormat="false" ht="14.9" hidden="false" customHeight="false" outlineLevel="0" collapsed="false">
      <c r="A6770" s="429" t="s">
        <v>2922</v>
      </c>
      <c r="B6770" s="91" t="s">
        <v>887</v>
      </c>
      <c r="C6770" s="91" t="s">
        <v>20631</v>
      </c>
      <c r="D6770" s="91" t="s">
        <v>8766</v>
      </c>
      <c r="E6770" s="91" t="s">
        <v>20632</v>
      </c>
      <c r="F6770" s="91"/>
      <c r="G6770" s="91" t="s">
        <v>16003</v>
      </c>
      <c r="H6770" s="91"/>
      <c r="I6770" s="91"/>
      <c r="J6770" s="91"/>
      <c r="K6770" s="91"/>
      <c r="L6770" s="91"/>
      <c r="M6770" s="91"/>
      <c r="N6770" s="91"/>
      <c r="O6770" s="91"/>
      <c r="P6770" s="100"/>
      <c r="Q6770" s="15" t="s">
        <v>45</v>
      </c>
    </row>
    <row r="6771" customFormat="false" ht="17.35" hidden="false" customHeight="false" outlineLevel="0" collapsed="false">
      <c r="A6771" s="122" t="s">
        <v>20633</v>
      </c>
      <c r="B6771" s="91" t="s">
        <v>8398</v>
      </c>
      <c r="C6771" s="91" t="s">
        <v>20634</v>
      </c>
      <c r="D6771" s="91" t="s">
        <v>8766</v>
      </c>
      <c r="E6771" s="91" t="s">
        <v>20635</v>
      </c>
      <c r="F6771" s="91" t="s">
        <v>20636</v>
      </c>
      <c r="G6771" s="91" t="n">
        <v>19000</v>
      </c>
      <c r="H6771" s="91"/>
      <c r="I6771" s="91"/>
      <c r="J6771" s="91"/>
      <c r="K6771" s="91"/>
      <c r="L6771" s="91"/>
      <c r="M6771" s="19" t="s">
        <v>20637</v>
      </c>
      <c r="N6771" s="99" t="n">
        <v>43563</v>
      </c>
      <c r="O6771" s="45" t="s">
        <v>15</v>
      </c>
      <c r="P6771" s="100"/>
      <c r="Q6771" s="15" t="s">
        <v>45</v>
      </c>
    </row>
    <row r="6772" customFormat="false" ht="14.9" hidden="false" customHeight="false" outlineLevel="0" collapsed="false">
      <c r="A6772" s="429" t="s">
        <v>2997</v>
      </c>
      <c r="B6772" s="108" t="n">
        <v>0.602777777777778</v>
      </c>
      <c r="C6772" s="440" t="s">
        <v>20638</v>
      </c>
      <c r="D6772" s="91" t="s">
        <v>110</v>
      </c>
      <c r="E6772" s="91" t="s">
        <v>20639</v>
      </c>
      <c r="F6772" s="91"/>
      <c r="G6772" s="91"/>
      <c r="H6772" s="91"/>
      <c r="I6772" s="91"/>
      <c r="J6772" s="91"/>
      <c r="K6772" s="91"/>
      <c r="L6772" s="91"/>
      <c r="M6772" s="91"/>
      <c r="N6772" s="91"/>
      <c r="O6772" s="24" t="s">
        <v>20639</v>
      </c>
      <c r="P6772" s="100"/>
      <c r="Q6772" s="15" t="s">
        <v>45</v>
      </c>
    </row>
    <row r="6773" customFormat="false" ht="41.75" hidden="false" customHeight="false" outlineLevel="0" collapsed="false">
      <c r="A6773" s="1036" t="s">
        <v>20640</v>
      </c>
      <c r="B6773" s="108" t="n">
        <v>0.634722222222222</v>
      </c>
      <c r="C6773" s="91" t="s">
        <v>20641</v>
      </c>
      <c r="D6773" s="91" t="s">
        <v>110</v>
      </c>
      <c r="E6773" s="91" t="s">
        <v>20642</v>
      </c>
      <c r="F6773" s="91" t="s">
        <v>20536</v>
      </c>
      <c r="G6773" s="91" t="s">
        <v>16003</v>
      </c>
      <c r="H6773" s="91"/>
      <c r="I6773" s="91"/>
      <c r="J6773" s="91"/>
      <c r="K6773" s="91"/>
      <c r="L6773" s="91"/>
      <c r="M6773" s="91"/>
      <c r="N6773" s="91"/>
      <c r="O6773" s="137" t="s">
        <v>20643</v>
      </c>
      <c r="P6773" s="100"/>
      <c r="Q6773" s="15" t="s">
        <v>45</v>
      </c>
    </row>
    <row r="6774" customFormat="false" ht="23.1" hidden="false" customHeight="false" outlineLevel="0" collapsed="false">
      <c r="A6774" s="429" t="s">
        <v>3154</v>
      </c>
      <c r="B6774" s="108" t="n">
        <v>0.645833333333333</v>
      </c>
      <c r="C6774" s="440" t="s">
        <v>20644</v>
      </c>
      <c r="D6774" s="91" t="s">
        <v>110</v>
      </c>
      <c r="E6774" s="91" t="s">
        <v>20645</v>
      </c>
      <c r="F6774" s="91"/>
      <c r="G6774" s="91"/>
      <c r="H6774" s="91"/>
      <c r="I6774" s="91"/>
      <c r="J6774" s="91"/>
      <c r="K6774" s="91"/>
      <c r="L6774" s="91"/>
      <c r="M6774" s="91"/>
      <c r="N6774" s="91"/>
      <c r="O6774" s="715" t="s">
        <v>20646</v>
      </c>
      <c r="P6774" s="100"/>
      <c r="Q6774" s="15" t="s">
        <v>45</v>
      </c>
    </row>
    <row r="6775" customFormat="false" ht="55.2" hidden="false" customHeight="false" outlineLevel="0" collapsed="false">
      <c r="A6775" s="429" t="s">
        <v>3158</v>
      </c>
      <c r="B6775" s="108" t="n">
        <v>0.646527777777778</v>
      </c>
      <c r="C6775" s="440" t="s">
        <v>20647</v>
      </c>
      <c r="D6775" s="91" t="s">
        <v>110</v>
      </c>
      <c r="E6775" s="91" t="s">
        <v>20648</v>
      </c>
      <c r="F6775" s="91" t="s">
        <v>20649</v>
      </c>
      <c r="G6775" s="91" t="n">
        <v>11000</v>
      </c>
      <c r="H6775" s="91"/>
      <c r="I6775" s="91"/>
      <c r="J6775" s="91"/>
      <c r="K6775" s="91"/>
      <c r="L6775" s="91"/>
      <c r="M6775" s="24" t="s">
        <v>20650</v>
      </c>
      <c r="N6775" s="91" t="n">
        <v>7.04</v>
      </c>
      <c r="O6775" s="45" t="s">
        <v>15</v>
      </c>
      <c r="P6775" s="100"/>
      <c r="Q6775" s="15" t="s">
        <v>45</v>
      </c>
    </row>
    <row r="6776" customFormat="false" ht="41.75" hidden="false" customHeight="false" outlineLevel="0" collapsed="false">
      <c r="A6776" s="429" t="s">
        <v>3161</v>
      </c>
      <c r="B6776" s="108" t="n">
        <v>0.675</v>
      </c>
      <c r="C6776" s="91" t="s">
        <v>20651</v>
      </c>
      <c r="D6776" s="91" t="s">
        <v>110</v>
      </c>
      <c r="E6776" s="91" t="s">
        <v>20652</v>
      </c>
      <c r="F6776" s="91" t="s">
        <v>8921</v>
      </c>
      <c r="G6776" s="91" t="s">
        <v>4124</v>
      </c>
      <c r="H6776" s="91"/>
      <c r="I6776" s="91"/>
      <c r="J6776" s="91"/>
      <c r="K6776" s="91"/>
      <c r="L6776" s="91"/>
      <c r="M6776" s="91"/>
      <c r="N6776" s="91"/>
      <c r="O6776" s="137" t="s">
        <v>20653</v>
      </c>
      <c r="P6776" s="100"/>
      <c r="Q6776" s="15" t="s">
        <v>45</v>
      </c>
    </row>
    <row r="6777" customFormat="false" ht="41.75" hidden="false" customHeight="false" outlineLevel="0" collapsed="false">
      <c r="A6777" s="429" t="s">
        <v>3165</v>
      </c>
      <c r="B6777" s="108" t="n">
        <v>0.681944444444444</v>
      </c>
      <c r="C6777" s="440" t="s">
        <v>20654</v>
      </c>
      <c r="D6777" s="91" t="s">
        <v>110</v>
      </c>
      <c r="E6777" s="91" t="s">
        <v>20655</v>
      </c>
      <c r="F6777" s="91" t="s">
        <v>8921</v>
      </c>
      <c r="G6777" s="91" t="n">
        <v>18000</v>
      </c>
      <c r="H6777" s="91"/>
      <c r="I6777" s="91"/>
      <c r="J6777" s="91"/>
      <c r="K6777" s="91"/>
      <c r="L6777" s="91"/>
      <c r="M6777" s="24" t="s">
        <v>20656</v>
      </c>
      <c r="N6777" s="99" t="n">
        <v>43561</v>
      </c>
      <c r="O6777" s="45" t="s">
        <v>15</v>
      </c>
      <c r="P6777" s="100"/>
      <c r="Q6777" s="15" t="s">
        <v>45</v>
      </c>
    </row>
    <row r="6778" customFormat="false" ht="28.35" hidden="false" customHeight="false" outlineLevel="0" collapsed="false">
      <c r="A6778" s="429" t="s">
        <v>3251</v>
      </c>
      <c r="B6778" s="108" t="n">
        <v>0.714583333333333</v>
      </c>
      <c r="C6778" s="451" t="s">
        <v>20657</v>
      </c>
      <c r="D6778" s="91" t="s">
        <v>110</v>
      </c>
      <c r="E6778" s="91" t="s">
        <v>20658</v>
      </c>
      <c r="F6778" s="91" t="s">
        <v>20659</v>
      </c>
      <c r="G6778" s="91" t="s">
        <v>20660</v>
      </c>
      <c r="H6778" s="91"/>
      <c r="I6778" s="91"/>
      <c r="J6778" s="91"/>
      <c r="K6778" s="91"/>
      <c r="L6778" s="91"/>
      <c r="M6778" s="91"/>
      <c r="N6778" s="91"/>
      <c r="O6778" s="137" t="s">
        <v>20661</v>
      </c>
      <c r="P6778" s="100"/>
      <c r="Q6778" s="15" t="s">
        <v>45</v>
      </c>
    </row>
    <row r="6779" customFormat="false" ht="28.35" hidden="false" customHeight="false" outlineLevel="0" collapsed="false">
      <c r="A6779" s="429" t="s">
        <v>3256</v>
      </c>
      <c r="B6779" s="91" t="s">
        <v>18849</v>
      </c>
      <c r="C6779" s="451" t="s">
        <v>20662</v>
      </c>
      <c r="D6779" s="91" t="s">
        <v>8766</v>
      </c>
      <c r="E6779" s="91" t="s">
        <v>20663</v>
      </c>
      <c r="F6779" s="91" t="s">
        <v>7877</v>
      </c>
      <c r="G6779" s="91" t="s">
        <v>18731</v>
      </c>
      <c r="H6779" s="91"/>
      <c r="I6779" s="91"/>
      <c r="J6779" s="91"/>
      <c r="K6779" s="91"/>
      <c r="L6779" s="91"/>
      <c r="M6779" s="91"/>
      <c r="N6779" s="91"/>
      <c r="O6779" s="137" t="s">
        <v>20664</v>
      </c>
      <c r="P6779" s="100"/>
      <c r="Q6779" s="15" t="s">
        <v>45</v>
      </c>
    </row>
    <row r="6780" customFormat="false" ht="14.9" hidden="false" customHeight="false" outlineLevel="0" collapsed="false">
      <c r="A6780" s="429" t="s">
        <v>3258</v>
      </c>
      <c r="B6780" s="91" t="s">
        <v>18202</v>
      </c>
      <c r="C6780" s="91" t="s">
        <v>20665</v>
      </c>
      <c r="D6780" s="91" t="s">
        <v>8766</v>
      </c>
      <c r="E6780" s="91" t="s">
        <v>20666</v>
      </c>
      <c r="F6780" s="91" t="s">
        <v>4460</v>
      </c>
      <c r="G6780" s="91" t="s">
        <v>1464</v>
      </c>
      <c r="H6780" s="91"/>
      <c r="I6780" s="91"/>
      <c r="J6780" s="91"/>
      <c r="K6780" s="91"/>
      <c r="L6780" s="91"/>
      <c r="M6780" s="91"/>
      <c r="N6780" s="91"/>
      <c r="O6780" s="137" t="s">
        <v>20664</v>
      </c>
      <c r="P6780" s="100"/>
      <c r="Q6780" s="15" t="s">
        <v>45</v>
      </c>
    </row>
    <row r="6781" customFormat="false" ht="14.9" hidden="false" customHeight="false" outlineLevel="0" collapsed="false">
      <c r="A6781" s="262" t="s">
        <v>12779</v>
      </c>
      <c r="B6781" s="91" t="s">
        <v>20667</v>
      </c>
      <c r="C6781" s="91" t="s">
        <v>20668</v>
      </c>
      <c r="D6781" s="91" t="s">
        <v>8766</v>
      </c>
      <c r="E6781" s="91" t="s">
        <v>20669</v>
      </c>
      <c r="F6781" s="91" t="s">
        <v>20670</v>
      </c>
      <c r="G6781" s="91" t="s">
        <v>20671</v>
      </c>
      <c r="H6781" s="91"/>
      <c r="I6781" s="91"/>
      <c r="J6781" s="91"/>
      <c r="K6781" s="91"/>
      <c r="L6781" s="91"/>
      <c r="M6781" s="91"/>
      <c r="N6781" s="91"/>
      <c r="O6781" s="137" t="s">
        <v>20672</v>
      </c>
      <c r="P6781" s="100"/>
      <c r="Q6781" s="15" t="s">
        <v>45</v>
      </c>
    </row>
    <row r="6782" customFormat="false" ht="28.35" hidden="false" customHeight="false" outlineLevel="0" collapsed="false">
      <c r="A6782" s="429" t="s">
        <v>3268</v>
      </c>
      <c r="B6782" s="99" t="n">
        <v>43604</v>
      </c>
      <c r="C6782" s="451" t="s">
        <v>20673</v>
      </c>
      <c r="D6782" s="91" t="s">
        <v>8766</v>
      </c>
      <c r="E6782" s="91" t="s">
        <v>20674</v>
      </c>
      <c r="F6782" s="91" t="s">
        <v>4460</v>
      </c>
      <c r="G6782" s="91" t="s">
        <v>20675</v>
      </c>
      <c r="H6782" s="91"/>
      <c r="I6782" s="91"/>
      <c r="J6782" s="91"/>
      <c r="K6782" s="91"/>
      <c r="L6782" s="91"/>
      <c r="M6782" s="91"/>
      <c r="N6782" s="91"/>
      <c r="O6782" s="451" t="s">
        <v>20676</v>
      </c>
      <c r="P6782" s="100"/>
      <c r="Q6782" s="15" t="s">
        <v>45</v>
      </c>
    </row>
    <row r="6783" customFormat="false" ht="79.85" hidden="false" customHeight="false" outlineLevel="0" collapsed="false">
      <c r="A6783" s="3" t="s">
        <v>17111</v>
      </c>
      <c r="B6783" s="103" t="s">
        <v>17112</v>
      </c>
      <c r="C6783" s="3" t="s">
        <v>17113</v>
      </c>
      <c r="D6783" s="103" t="s">
        <v>17114</v>
      </c>
      <c r="E6783" s="103" t="s">
        <v>17115</v>
      </c>
      <c r="F6783" s="102" t="s">
        <v>10096</v>
      </c>
      <c r="G6783" s="103" t="s">
        <v>38</v>
      </c>
      <c r="H6783" s="103" t="s">
        <v>17116</v>
      </c>
      <c r="I6783" s="103" t="s">
        <v>40</v>
      </c>
      <c r="J6783" s="103" t="s">
        <v>19144</v>
      </c>
      <c r="K6783" s="103" t="s">
        <v>17648</v>
      </c>
      <c r="L6783" s="103" t="s">
        <v>19807</v>
      </c>
      <c r="M6783" s="103" t="s">
        <v>41</v>
      </c>
      <c r="N6783" s="103" t="s">
        <v>42</v>
      </c>
      <c r="O6783" s="103" t="s">
        <v>17117</v>
      </c>
      <c r="P6783" s="100"/>
      <c r="Q6783" s="15" t="s">
        <v>45</v>
      </c>
    </row>
    <row r="6784" customFormat="false" ht="15" hidden="false" customHeight="false" outlineLevel="0" collapsed="false">
      <c r="A6784" s="105" t="n">
        <v>43560</v>
      </c>
      <c r="B6784" s="465" t="s">
        <v>394</v>
      </c>
      <c r="C6784" s="9"/>
      <c r="D6784" s="9"/>
      <c r="E6784" s="10"/>
      <c r="F6784" s="821" t="n">
        <f aca="false">G6784+H6784+I6784+J6784+K6784</f>
        <v>37000</v>
      </c>
      <c r="G6784" s="1006" t="n">
        <f aca="false">SUM(G6785:G6804)</f>
        <v>37000</v>
      </c>
      <c r="H6784" s="989" t="n">
        <f aca="false">SUM(H6785:H6829)</f>
        <v>0</v>
      </c>
      <c r="I6784" s="1007" t="n">
        <f aca="false">SUM(I6785:I6829)</f>
        <v>0</v>
      </c>
      <c r="J6784" s="1008" t="n">
        <f aca="false">SUM(J6785:J6829)</f>
        <v>0</v>
      </c>
      <c r="K6784" s="1009" t="n">
        <f aca="false">SUM(K6785:K6807)</f>
        <v>0</v>
      </c>
      <c r="L6784" s="1029" t="n">
        <f aca="false">SUM(L6785:L6807)</f>
        <v>0</v>
      </c>
      <c r="M6784" s="466"/>
      <c r="N6784" s="466"/>
      <c r="O6784" s="91"/>
      <c r="P6784" s="100"/>
      <c r="Q6784" s="15" t="s">
        <v>45</v>
      </c>
    </row>
    <row r="6785" customFormat="false" ht="28.35" hidden="false" customHeight="false" outlineLevel="0" collapsed="false">
      <c r="A6785" s="122" t="s">
        <v>20677</v>
      </c>
      <c r="B6785" s="91" t="s">
        <v>10701</v>
      </c>
      <c r="C6785" s="91" t="n">
        <v>89104601908</v>
      </c>
      <c r="D6785" s="91" t="s">
        <v>8766</v>
      </c>
      <c r="E6785" s="91" t="s">
        <v>20678</v>
      </c>
      <c r="F6785" s="91" t="s">
        <v>20679</v>
      </c>
      <c r="G6785" s="91" t="s">
        <v>4331</v>
      </c>
      <c r="H6785" s="91"/>
      <c r="I6785" s="91"/>
      <c r="J6785" s="91"/>
      <c r="K6785" s="91"/>
      <c r="L6785" s="91"/>
      <c r="M6785" s="91"/>
      <c r="N6785" s="91"/>
      <c r="O6785" s="137" t="s">
        <v>20680</v>
      </c>
      <c r="P6785" s="100"/>
      <c r="Q6785" s="15" t="s">
        <v>45</v>
      </c>
    </row>
    <row r="6786" customFormat="false" ht="28.35" hidden="false" customHeight="false" outlineLevel="0" collapsed="false">
      <c r="A6786" s="429" t="s">
        <v>2861</v>
      </c>
      <c r="B6786" s="108" t="n">
        <v>0.495833333333333</v>
      </c>
      <c r="C6786" s="439" t="s">
        <v>20681</v>
      </c>
      <c r="D6786" s="91" t="s">
        <v>110</v>
      </c>
      <c r="E6786" s="91" t="s">
        <v>20682</v>
      </c>
      <c r="F6786" s="91" t="s">
        <v>20683</v>
      </c>
      <c r="G6786" s="91" t="n">
        <v>19000</v>
      </c>
      <c r="H6786" s="91"/>
      <c r="I6786" s="91"/>
      <c r="J6786" s="91"/>
      <c r="K6786" s="91"/>
      <c r="L6786" s="91"/>
      <c r="M6786" s="30" t="s">
        <v>20684</v>
      </c>
      <c r="N6786" s="99" t="n">
        <v>43561</v>
      </c>
      <c r="O6786" s="45" t="s">
        <v>15</v>
      </c>
      <c r="P6786" s="100"/>
      <c r="Q6786" s="15" t="s">
        <v>45</v>
      </c>
    </row>
    <row r="6787" customFormat="false" ht="41.75" hidden="false" customHeight="false" outlineLevel="0" collapsed="false">
      <c r="A6787" s="262" t="s">
        <v>2629</v>
      </c>
      <c r="B6787" s="110" t="n">
        <v>0.509722222222222</v>
      </c>
      <c r="C6787" s="191" t="s">
        <v>20685</v>
      </c>
      <c r="D6787" s="19" t="s">
        <v>110</v>
      </c>
      <c r="E6787" s="19" t="s">
        <v>20686</v>
      </c>
      <c r="F6787" s="91" t="s">
        <v>20687</v>
      </c>
      <c r="G6787" s="97"/>
      <c r="H6787" s="97"/>
      <c r="I6787" s="97"/>
      <c r="J6787" s="97"/>
      <c r="K6787" s="97"/>
      <c r="L6787" s="97"/>
      <c r="M6787" s="97"/>
      <c r="N6787" s="97"/>
      <c r="O6787" s="191" t="s">
        <v>20688</v>
      </c>
      <c r="P6787" s="100"/>
      <c r="Q6787" s="15" t="s">
        <v>45</v>
      </c>
    </row>
    <row r="6788" customFormat="false" ht="28.35" hidden="false" customHeight="false" outlineLevel="0" collapsed="false">
      <c r="A6788" s="429" t="s">
        <v>2870</v>
      </c>
      <c r="B6788" s="91" t="s">
        <v>769</v>
      </c>
      <c r="C6788" s="191" t="s">
        <v>20685</v>
      </c>
      <c r="D6788" s="91" t="s">
        <v>8766</v>
      </c>
      <c r="E6788" s="19" t="s">
        <v>20686</v>
      </c>
      <c r="F6788" s="91" t="s">
        <v>20689</v>
      </c>
      <c r="G6788" s="91" t="s">
        <v>20690</v>
      </c>
      <c r="H6788" s="91"/>
      <c r="I6788" s="91"/>
      <c r="J6788" s="91"/>
      <c r="K6788" s="91"/>
      <c r="L6788" s="91"/>
      <c r="M6788" s="91"/>
      <c r="N6788" s="91"/>
      <c r="O6788" s="137" t="s">
        <v>20691</v>
      </c>
      <c r="P6788" s="100"/>
      <c r="Q6788" s="15" t="s">
        <v>45</v>
      </c>
    </row>
    <row r="6789" customFormat="false" ht="28.35" hidden="false" customHeight="false" outlineLevel="0" collapsed="false">
      <c r="A6789" s="262" t="s">
        <v>2640</v>
      </c>
      <c r="B6789" s="108" t="n">
        <v>0.535416666666667</v>
      </c>
      <c r="C6789" s="91" t="s">
        <v>20692</v>
      </c>
      <c r="D6789" s="19" t="s">
        <v>110</v>
      </c>
      <c r="E6789" s="91" t="s">
        <v>20693</v>
      </c>
      <c r="F6789" s="91" t="s">
        <v>20694</v>
      </c>
      <c r="G6789" s="91" t="s">
        <v>71</v>
      </c>
      <c r="H6789" s="91"/>
      <c r="I6789" s="91"/>
      <c r="J6789" s="91"/>
      <c r="K6789" s="91"/>
      <c r="L6789" s="91"/>
      <c r="M6789" s="91"/>
      <c r="N6789" s="91"/>
      <c r="O6789" s="137" t="s">
        <v>20695</v>
      </c>
      <c r="P6789" s="100"/>
      <c r="Q6789" s="15" t="s">
        <v>45</v>
      </c>
    </row>
    <row r="6790" customFormat="false" ht="28.35" hidden="false" customHeight="false" outlineLevel="0" collapsed="false">
      <c r="A6790" s="262" t="s">
        <v>2645</v>
      </c>
      <c r="B6790" s="108" t="n">
        <v>0.573611111111111</v>
      </c>
      <c r="C6790" s="91" t="n">
        <v>89161795162</v>
      </c>
      <c r="D6790" s="91" t="s">
        <v>110</v>
      </c>
      <c r="E6790" s="91" t="s">
        <v>20696</v>
      </c>
      <c r="F6790" s="91" t="s">
        <v>20697</v>
      </c>
      <c r="G6790" s="91" t="n">
        <v>18000</v>
      </c>
      <c r="H6790" s="91"/>
      <c r="I6790" s="559" t="s">
        <v>20698</v>
      </c>
      <c r="J6790" s="91"/>
      <c r="K6790" s="91"/>
      <c r="L6790" s="91"/>
      <c r="M6790" s="91"/>
      <c r="N6790" s="99" t="n">
        <v>43568</v>
      </c>
      <c r="O6790" s="45" t="s">
        <v>15</v>
      </c>
      <c r="P6790" s="100"/>
      <c r="Q6790" s="15" t="s">
        <v>45</v>
      </c>
    </row>
    <row r="6791" customFormat="false" ht="14.9" hidden="false" customHeight="false" outlineLevel="0" collapsed="false">
      <c r="A6791" s="122" t="s">
        <v>19453</v>
      </c>
      <c r="B6791" s="91" t="s">
        <v>5214</v>
      </c>
      <c r="C6791" s="91" t="s">
        <v>20699</v>
      </c>
      <c r="D6791" s="91" t="s">
        <v>8766</v>
      </c>
      <c r="E6791" s="91" t="s">
        <v>20700</v>
      </c>
      <c r="F6791" s="91" t="s">
        <v>9649</v>
      </c>
      <c r="G6791" s="91" t="s">
        <v>2859</v>
      </c>
      <c r="H6791" s="91"/>
      <c r="I6791" s="91"/>
      <c r="J6791" s="91"/>
      <c r="K6791" s="91"/>
      <c r="L6791" s="91"/>
      <c r="M6791" s="91"/>
      <c r="N6791" s="91"/>
      <c r="O6791" s="137" t="s">
        <v>20701</v>
      </c>
      <c r="P6791" s="100"/>
      <c r="Q6791" s="15" t="s">
        <v>45</v>
      </c>
    </row>
    <row r="6792" customFormat="false" ht="14.9" hidden="false" customHeight="false" outlineLevel="0" collapsed="false">
      <c r="A6792" s="429" t="s">
        <v>2825</v>
      </c>
      <c r="B6792" s="108" t="n">
        <v>0.588888888888889</v>
      </c>
      <c r="C6792" s="91" t="n">
        <v>84994729504</v>
      </c>
      <c r="D6792" s="91" t="s">
        <v>110</v>
      </c>
      <c r="E6792" s="91" t="s">
        <v>20702</v>
      </c>
      <c r="F6792" s="91" t="s">
        <v>48</v>
      </c>
      <c r="G6792" s="91" t="s">
        <v>109</v>
      </c>
      <c r="H6792" s="91"/>
      <c r="I6792" s="91"/>
      <c r="J6792" s="91"/>
      <c r="K6792" s="91"/>
      <c r="L6792" s="91"/>
      <c r="M6792" s="91"/>
      <c r="N6792" s="91"/>
      <c r="O6792" s="137" t="s">
        <v>20703</v>
      </c>
      <c r="P6792" s="100"/>
      <c r="Q6792" s="15" t="s">
        <v>45</v>
      </c>
    </row>
    <row r="6793" customFormat="false" ht="14.9" hidden="false" customHeight="false" outlineLevel="0" collapsed="false">
      <c r="A6793" s="262" t="s">
        <v>2259</v>
      </c>
      <c r="B6793" s="91" t="s">
        <v>12789</v>
      </c>
      <c r="C6793" s="91" t="s">
        <v>20704</v>
      </c>
      <c r="D6793" s="91" t="s">
        <v>8766</v>
      </c>
      <c r="E6793" s="91" t="s">
        <v>20705</v>
      </c>
      <c r="F6793" s="91" t="s">
        <v>20706</v>
      </c>
      <c r="G6793" s="91" t="s">
        <v>5156</v>
      </c>
      <c r="H6793" s="91"/>
      <c r="I6793" s="91"/>
      <c r="J6793" s="91"/>
      <c r="K6793" s="91"/>
      <c r="L6793" s="91"/>
      <c r="M6793" s="91"/>
      <c r="N6793" s="91"/>
      <c r="O6793" s="451" t="s">
        <v>20707</v>
      </c>
      <c r="P6793" s="100"/>
      <c r="Q6793" s="15" t="s">
        <v>45</v>
      </c>
    </row>
    <row r="6794" customFormat="false" ht="14.9" hidden="false" customHeight="false" outlineLevel="0" collapsed="false">
      <c r="A6794" s="122" t="s">
        <v>19660</v>
      </c>
      <c r="B6794" s="91" t="s">
        <v>7387</v>
      </c>
      <c r="C6794" s="349" t="s">
        <v>20708</v>
      </c>
      <c r="D6794" s="91" t="s">
        <v>8766</v>
      </c>
      <c r="E6794" s="91" t="s">
        <v>20709</v>
      </c>
      <c r="F6794" s="91" t="s">
        <v>20710</v>
      </c>
      <c r="G6794" s="91" t="s">
        <v>13521</v>
      </c>
      <c r="H6794" s="91"/>
      <c r="I6794" s="91"/>
      <c r="J6794" s="91"/>
      <c r="K6794" s="91"/>
      <c r="L6794" s="91"/>
      <c r="M6794" s="91"/>
      <c r="N6794" s="91"/>
      <c r="O6794" s="451" t="s">
        <v>20707</v>
      </c>
      <c r="P6794" s="100"/>
      <c r="Q6794" s="15" t="s">
        <v>45</v>
      </c>
    </row>
    <row r="6795" customFormat="false" ht="14.9" hidden="false" customHeight="false" outlineLevel="0" collapsed="false">
      <c r="A6795" s="122" t="s">
        <v>18789</v>
      </c>
      <c r="B6795" s="91" t="s">
        <v>14581</v>
      </c>
      <c r="C6795" s="91" t="n">
        <v>89274773737</v>
      </c>
      <c r="D6795" s="91" t="s">
        <v>8766</v>
      </c>
      <c r="E6795" s="91" t="s">
        <v>20711</v>
      </c>
      <c r="F6795" s="91"/>
      <c r="G6795" s="91"/>
      <c r="H6795" s="91"/>
      <c r="I6795" s="91"/>
      <c r="J6795" s="91"/>
      <c r="K6795" s="91"/>
      <c r="L6795" s="91"/>
      <c r="M6795" s="91"/>
      <c r="N6795" s="91"/>
      <c r="O6795" s="91" t="s">
        <v>20712</v>
      </c>
      <c r="P6795" s="100"/>
      <c r="Q6795" s="15" t="s">
        <v>45</v>
      </c>
    </row>
    <row r="6796" customFormat="false" ht="28.35" hidden="false" customHeight="false" outlineLevel="0" collapsed="false">
      <c r="A6796" s="262" t="s">
        <v>20713</v>
      </c>
      <c r="B6796" s="91" t="s">
        <v>1062</v>
      </c>
      <c r="C6796" s="91" t="s">
        <v>20714</v>
      </c>
      <c r="D6796" s="91" t="s">
        <v>8766</v>
      </c>
      <c r="E6796" s="91" t="s">
        <v>20715</v>
      </c>
      <c r="F6796" s="91" t="s">
        <v>20716</v>
      </c>
      <c r="G6796" s="91" t="s">
        <v>1687</v>
      </c>
      <c r="H6796" s="91"/>
      <c r="I6796" s="91"/>
      <c r="J6796" s="91"/>
      <c r="K6796" s="91"/>
      <c r="L6796" s="91"/>
      <c r="M6796" s="19" t="s">
        <v>20717</v>
      </c>
      <c r="N6796" s="99" t="n">
        <v>43562</v>
      </c>
      <c r="O6796" s="45" t="s">
        <v>15</v>
      </c>
      <c r="P6796" s="100"/>
      <c r="Q6796" s="15" t="s">
        <v>45</v>
      </c>
    </row>
    <row r="6797" customFormat="false" ht="14.9" hidden="false" customHeight="false" outlineLevel="0" collapsed="false">
      <c r="A6797" s="122" t="s">
        <v>19603</v>
      </c>
      <c r="B6797" s="108" t="n">
        <v>0.628472222222222</v>
      </c>
      <c r="C6797" s="91" t="n">
        <v>89685463060</v>
      </c>
      <c r="D6797" s="91" t="s">
        <v>110</v>
      </c>
      <c r="E6797" s="91" t="s">
        <v>20718</v>
      </c>
      <c r="F6797" s="91" t="s">
        <v>20719</v>
      </c>
      <c r="G6797" s="91" t="s">
        <v>1042</v>
      </c>
      <c r="H6797" s="91"/>
      <c r="I6797" s="91"/>
      <c r="J6797" s="91"/>
      <c r="K6797" s="91"/>
      <c r="L6797" s="91"/>
      <c r="M6797" s="91"/>
      <c r="N6797" s="91"/>
      <c r="O6797" s="451" t="s">
        <v>20707</v>
      </c>
      <c r="P6797" s="100"/>
      <c r="Q6797" s="15" t="s">
        <v>45</v>
      </c>
    </row>
    <row r="6798" customFormat="false" ht="14.9" hidden="false" customHeight="false" outlineLevel="0" collapsed="false">
      <c r="A6798" s="122" t="s">
        <v>20451</v>
      </c>
      <c r="B6798" s="91" t="s">
        <v>810</v>
      </c>
      <c r="C6798" s="91" t="n">
        <v>89856105381</v>
      </c>
      <c r="D6798" s="91" t="s">
        <v>8766</v>
      </c>
      <c r="E6798" s="91" t="s">
        <v>20720</v>
      </c>
      <c r="F6798" s="91" t="s">
        <v>20721</v>
      </c>
      <c r="G6798" s="91"/>
      <c r="H6798" s="91"/>
      <c r="I6798" s="91"/>
      <c r="J6798" s="91"/>
      <c r="K6798" s="91"/>
      <c r="L6798" s="91"/>
      <c r="M6798" s="91"/>
      <c r="N6798" s="91"/>
      <c r="O6798" s="91" t="s">
        <v>20722</v>
      </c>
      <c r="P6798" s="100"/>
      <c r="Q6798" s="15" t="s">
        <v>45</v>
      </c>
    </row>
    <row r="6799" customFormat="false" ht="17.35" hidden="false" customHeight="false" outlineLevel="0" collapsed="false">
      <c r="A6799" s="133" t="s">
        <v>2918</v>
      </c>
      <c r="B6799" s="95" t="s">
        <v>16738</v>
      </c>
      <c r="C6799" s="95" t="s">
        <v>20723</v>
      </c>
      <c r="D6799" s="95" t="s">
        <v>8766</v>
      </c>
      <c r="E6799" s="95" t="s">
        <v>20724</v>
      </c>
      <c r="F6799" s="95" t="s">
        <v>20725</v>
      </c>
      <c r="G6799" s="95" t="s">
        <v>8976</v>
      </c>
      <c r="H6799" s="95"/>
      <c r="I6799" s="95"/>
      <c r="J6799" s="95"/>
      <c r="K6799" s="95"/>
      <c r="L6799" s="95"/>
      <c r="M6799" s="141" t="s">
        <v>20726</v>
      </c>
      <c r="N6799" s="841" t="n">
        <v>43563</v>
      </c>
      <c r="O6799" s="1034" t="s">
        <v>20727</v>
      </c>
      <c r="P6799" s="391"/>
      <c r="Q6799" s="15" t="s">
        <v>45</v>
      </c>
      <c r="R6799" s="278"/>
      <c r="S6799" s="278"/>
      <c r="T6799" s="278"/>
      <c r="U6799" s="278"/>
      <c r="V6799" s="278"/>
      <c r="W6799" s="278"/>
      <c r="X6799" s="278"/>
      <c r="Y6799" s="278"/>
      <c r="Z6799" s="278"/>
      <c r="AA6799" s="278"/>
      <c r="AB6799" s="278"/>
      <c r="AC6799" s="278"/>
      <c r="AD6799" s="278"/>
      <c r="AE6799" s="278"/>
      <c r="AF6799" s="278"/>
      <c r="AG6799" s="278"/>
      <c r="AH6799" s="278"/>
      <c r="AI6799" s="278"/>
      <c r="AJ6799" s="278"/>
      <c r="AK6799" s="278"/>
    </row>
    <row r="6800" customFormat="false" ht="14.9" hidden="false" customHeight="false" outlineLevel="0" collapsed="false">
      <c r="A6800" s="429" t="s">
        <v>2922</v>
      </c>
      <c r="B6800" s="91" t="s">
        <v>10989</v>
      </c>
      <c r="C6800" s="91" t="n">
        <v>84993806888</v>
      </c>
      <c r="D6800" s="91" t="s">
        <v>8766</v>
      </c>
      <c r="E6800" s="91" t="s">
        <v>20728</v>
      </c>
      <c r="F6800" s="91"/>
      <c r="G6800" s="91" t="s">
        <v>9006</v>
      </c>
      <c r="H6800" s="91"/>
      <c r="I6800" s="91"/>
      <c r="J6800" s="91"/>
      <c r="K6800" s="91"/>
      <c r="L6800" s="91"/>
      <c r="M6800" s="91"/>
      <c r="N6800" s="91"/>
      <c r="O6800" s="137" t="s">
        <v>377</v>
      </c>
      <c r="P6800" s="100"/>
      <c r="Q6800" s="15" t="s">
        <v>45</v>
      </c>
    </row>
    <row r="6801" customFormat="false" ht="14.9" hidden="false" customHeight="false" outlineLevel="0" collapsed="false">
      <c r="A6801" s="262" t="s">
        <v>20729</v>
      </c>
      <c r="B6801" s="108" t="n">
        <v>0.717361111111111</v>
      </c>
      <c r="C6801" s="91" t="n">
        <v>89162069558</v>
      </c>
      <c r="D6801" s="91" t="s">
        <v>110</v>
      </c>
      <c r="E6801" s="91" t="s">
        <v>20730</v>
      </c>
      <c r="F6801" s="91"/>
      <c r="G6801" s="91"/>
      <c r="H6801" s="91"/>
      <c r="I6801" s="91"/>
      <c r="J6801" s="91"/>
      <c r="K6801" s="91"/>
      <c r="L6801" s="91"/>
      <c r="M6801" s="91"/>
      <c r="N6801" s="91"/>
      <c r="O6801" s="24" t="s">
        <v>20730</v>
      </c>
      <c r="P6801" s="100"/>
      <c r="Q6801" s="15" t="s">
        <v>45</v>
      </c>
    </row>
    <row r="6802" customFormat="false" ht="28.35" hidden="false" customHeight="false" outlineLevel="0" collapsed="false">
      <c r="A6802" s="429" t="s">
        <v>2997</v>
      </c>
      <c r="B6802" s="108" t="n">
        <v>0.723611111111111</v>
      </c>
      <c r="C6802" s="91" t="s">
        <v>20731</v>
      </c>
      <c r="D6802" s="91" t="s">
        <v>110</v>
      </c>
      <c r="E6802" s="91" t="s">
        <v>20732</v>
      </c>
      <c r="F6802" s="91" t="s">
        <v>20733</v>
      </c>
      <c r="G6802" s="91" t="s">
        <v>2020</v>
      </c>
      <c r="H6802" s="91"/>
      <c r="I6802" s="91"/>
      <c r="J6802" s="91"/>
      <c r="K6802" s="91"/>
      <c r="L6802" s="91"/>
      <c r="M6802" s="91"/>
      <c r="N6802" s="91"/>
      <c r="O6802" s="137" t="s">
        <v>20734</v>
      </c>
      <c r="P6802" s="100"/>
      <c r="Q6802" s="15" t="s">
        <v>45</v>
      </c>
    </row>
    <row r="6803" customFormat="false" ht="14.9" hidden="false" customHeight="false" outlineLevel="0" collapsed="false">
      <c r="A6803" s="122" t="s">
        <v>19496</v>
      </c>
      <c r="B6803" s="108" t="n">
        <v>0.725694444444444</v>
      </c>
      <c r="C6803" s="91" t="n">
        <v>897773166374</v>
      </c>
      <c r="D6803" s="91" t="s">
        <v>110</v>
      </c>
      <c r="E6803" s="91" t="s">
        <v>20735</v>
      </c>
      <c r="F6803" s="91" t="s">
        <v>20733</v>
      </c>
      <c r="G6803" s="91" t="s">
        <v>1042</v>
      </c>
      <c r="H6803" s="91"/>
      <c r="I6803" s="91"/>
      <c r="J6803" s="91"/>
      <c r="K6803" s="91"/>
      <c r="L6803" s="91"/>
      <c r="M6803" s="91"/>
      <c r="N6803" s="91"/>
      <c r="O6803" s="95" t="s">
        <v>5423</v>
      </c>
      <c r="P6803" s="100"/>
      <c r="Q6803" s="15" t="s">
        <v>45</v>
      </c>
    </row>
    <row r="6804" customFormat="false" ht="14.9" hidden="false" customHeight="false" outlineLevel="0" collapsed="false">
      <c r="A6804" s="91" t="s">
        <v>17222</v>
      </c>
      <c r="B6804" s="91"/>
      <c r="C6804" s="91" t="s">
        <v>20736</v>
      </c>
      <c r="D6804" s="91" t="s">
        <v>110</v>
      </c>
      <c r="E6804" s="91" t="s">
        <v>20737</v>
      </c>
      <c r="F6804" s="91" t="s">
        <v>20738</v>
      </c>
      <c r="G6804" s="91" t="s">
        <v>1005</v>
      </c>
      <c r="H6804" s="91"/>
      <c r="I6804" s="91"/>
      <c r="J6804" s="91"/>
      <c r="K6804" s="91"/>
      <c r="L6804" s="91"/>
      <c r="M6804" s="91"/>
      <c r="N6804" s="91"/>
      <c r="O6804" s="91" t="s">
        <v>20739</v>
      </c>
      <c r="P6804" s="100"/>
      <c r="Q6804" s="15" t="s">
        <v>45</v>
      </c>
    </row>
    <row r="6805" customFormat="false" ht="79.85" hidden="false" customHeight="false" outlineLevel="0" collapsed="false">
      <c r="A6805" s="3" t="s">
        <v>17111</v>
      </c>
      <c r="B6805" s="103" t="s">
        <v>17112</v>
      </c>
      <c r="C6805" s="3" t="s">
        <v>17113</v>
      </c>
      <c r="D6805" s="103" t="s">
        <v>17114</v>
      </c>
      <c r="E6805" s="103" t="s">
        <v>17115</v>
      </c>
      <c r="F6805" s="102" t="s">
        <v>10096</v>
      </c>
      <c r="G6805" s="103" t="s">
        <v>38</v>
      </c>
      <c r="H6805" s="103" t="s">
        <v>17116</v>
      </c>
      <c r="I6805" s="103" t="s">
        <v>40</v>
      </c>
      <c r="J6805" s="103" t="s">
        <v>19144</v>
      </c>
      <c r="K6805" s="103" t="s">
        <v>17648</v>
      </c>
      <c r="L6805" s="103" t="s">
        <v>19807</v>
      </c>
      <c r="M6805" s="103" t="s">
        <v>41</v>
      </c>
      <c r="N6805" s="103" t="s">
        <v>42</v>
      </c>
      <c r="O6805" s="103" t="s">
        <v>17117</v>
      </c>
      <c r="P6805" s="100"/>
      <c r="Q6805" s="15" t="s">
        <v>45</v>
      </c>
    </row>
    <row r="6806" customFormat="false" ht="15" hidden="false" customHeight="false" outlineLevel="0" collapsed="false">
      <c r="A6806" s="105" t="n">
        <v>43561</v>
      </c>
      <c r="B6806" s="465" t="s">
        <v>403</v>
      </c>
      <c r="C6806" s="9"/>
      <c r="D6806" s="9"/>
      <c r="E6806" s="10"/>
      <c r="F6806" s="821" t="n">
        <f aca="false">G6806+H6806+I6806+J6806+K6806</f>
        <v>79500</v>
      </c>
      <c r="G6806" s="1006" t="n">
        <f aca="false">SUM(G6807:G6828)</f>
        <v>79500</v>
      </c>
      <c r="H6806" s="989" t="n">
        <f aca="false">SUM(H6807:H6828)</f>
        <v>0</v>
      </c>
      <c r="I6806" s="1007" t="n">
        <f aca="false">SUM(I6807:I6828)</f>
        <v>0</v>
      </c>
      <c r="J6806" s="1008" t="n">
        <f aca="false">SUM(J6807:J6828)</f>
        <v>0</v>
      </c>
      <c r="K6806" s="1009" t="n">
        <f aca="false">SUM(K6807:K6828)</f>
        <v>0</v>
      </c>
      <c r="L6806" s="1029" t="n">
        <f aca="false">SUM(L6807:L6828)</f>
        <v>0</v>
      </c>
      <c r="M6806" s="466"/>
      <c r="N6806" s="466"/>
      <c r="O6806" s="91"/>
      <c r="P6806" s="100"/>
      <c r="Q6806" s="15" t="s">
        <v>45</v>
      </c>
    </row>
    <row r="6807" customFormat="false" ht="17.35" hidden="false" customHeight="false" outlineLevel="0" collapsed="false">
      <c r="A6807" s="429" t="s">
        <v>2931</v>
      </c>
      <c r="B6807" s="91" t="s">
        <v>5618</v>
      </c>
      <c r="C6807" s="91" t="s">
        <v>20740</v>
      </c>
      <c r="D6807" s="91" t="s">
        <v>8766</v>
      </c>
      <c r="E6807" s="91" t="s">
        <v>20741</v>
      </c>
      <c r="F6807" s="91" t="s">
        <v>20742</v>
      </c>
      <c r="G6807" s="91" t="n">
        <v>18300</v>
      </c>
      <c r="H6807" s="91"/>
      <c r="I6807" s="91"/>
      <c r="J6807" s="91"/>
      <c r="K6807" s="91"/>
      <c r="L6807" s="91"/>
      <c r="M6807" s="19" t="s">
        <v>20743</v>
      </c>
      <c r="N6807" s="99" t="n">
        <v>43564</v>
      </c>
      <c r="O6807" s="45" t="s">
        <v>15</v>
      </c>
      <c r="P6807" s="100"/>
      <c r="Q6807" s="15" t="s">
        <v>45</v>
      </c>
    </row>
    <row r="6808" customFormat="false" ht="14.9" hidden="false" customHeight="false" outlineLevel="0" collapsed="false">
      <c r="A6808" s="429" t="s">
        <v>2861</v>
      </c>
      <c r="B6808" s="91" t="s">
        <v>10799</v>
      </c>
      <c r="C6808" s="91" t="s">
        <v>20744</v>
      </c>
      <c r="D6808" s="91" t="s">
        <v>8766</v>
      </c>
      <c r="E6808" s="91" t="s">
        <v>20745</v>
      </c>
      <c r="F6808" s="91"/>
      <c r="G6808" s="91" t="s">
        <v>9432</v>
      </c>
      <c r="H6808" s="91"/>
      <c r="I6808" s="91"/>
      <c r="J6808" s="91"/>
      <c r="K6808" s="91"/>
      <c r="L6808" s="91"/>
      <c r="M6808" s="91"/>
      <c r="N6808" s="91"/>
      <c r="O6808" s="335" t="s">
        <v>20746</v>
      </c>
      <c r="P6808" s="100"/>
      <c r="Q6808" s="15" t="s">
        <v>45</v>
      </c>
    </row>
    <row r="6809" customFormat="false" ht="14.9" hidden="false" customHeight="false" outlineLevel="0" collapsed="false">
      <c r="A6809" s="429" t="s">
        <v>2683</v>
      </c>
      <c r="B6809" s="91" t="s">
        <v>4766</v>
      </c>
      <c r="C6809" s="91" t="s">
        <v>20747</v>
      </c>
      <c r="D6809" s="91" t="s">
        <v>8766</v>
      </c>
      <c r="E6809" s="91" t="s">
        <v>20748</v>
      </c>
      <c r="F6809" s="91" t="s">
        <v>20749</v>
      </c>
      <c r="G6809" s="91" t="s">
        <v>6237</v>
      </c>
      <c r="H6809" s="91"/>
      <c r="I6809" s="91"/>
      <c r="J6809" s="91"/>
      <c r="K6809" s="91"/>
      <c r="L6809" s="91"/>
      <c r="M6809" s="91"/>
      <c r="N6809" s="91"/>
      <c r="O6809" s="451" t="s">
        <v>20042</v>
      </c>
      <c r="P6809" s="100"/>
      <c r="Q6809" s="15" t="s">
        <v>45</v>
      </c>
    </row>
    <row r="6810" customFormat="false" ht="17.35" hidden="false" customHeight="false" outlineLevel="0" collapsed="false">
      <c r="A6810" s="122" t="s">
        <v>19005</v>
      </c>
      <c r="B6810" s="91" t="s">
        <v>4873</v>
      </c>
      <c r="C6810" s="91" t="s">
        <v>20750</v>
      </c>
      <c r="D6810" s="91" t="s">
        <v>8766</v>
      </c>
      <c r="E6810" s="91" t="s">
        <v>20751</v>
      </c>
      <c r="F6810" s="91" t="s">
        <v>20567</v>
      </c>
      <c r="G6810" s="91" t="n">
        <v>12600</v>
      </c>
      <c r="H6810" s="91"/>
      <c r="I6810" s="91"/>
      <c r="J6810" s="91"/>
      <c r="K6810" s="91"/>
      <c r="L6810" s="91"/>
      <c r="M6810" s="19" t="s">
        <v>20752</v>
      </c>
      <c r="N6810" s="99" t="n">
        <v>43565</v>
      </c>
      <c r="O6810" s="45" t="s">
        <v>15</v>
      </c>
      <c r="P6810" s="100"/>
      <c r="Q6810" s="15" t="s">
        <v>45</v>
      </c>
    </row>
    <row r="6811" customFormat="false" ht="28.35" hidden="false" customHeight="false" outlineLevel="0" collapsed="false">
      <c r="A6811" s="262" t="s">
        <v>20753</v>
      </c>
      <c r="B6811" s="91" t="s">
        <v>149</v>
      </c>
      <c r="C6811" s="91" t="s">
        <v>20754</v>
      </c>
      <c r="D6811" s="91" t="s">
        <v>8766</v>
      </c>
      <c r="E6811" s="91" t="s">
        <v>20755</v>
      </c>
      <c r="F6811" s="91" t="s">
        <v>20567</v>
      </c>
      <c r="G6811" s="91" t="n">
        <v>12300</v>
      </c>
      <c r="H6811" s="91"/>
      <c r="I6811" s="91"/>
      <c r="J6811" s="91"/>
      <c r="K6811" s="91"/>
      <c r="L6811" s="91"/>
      <c r="M6811" s="19" t="s">
        <v>20756</v>
      </c>
      <c r="N6811" s="99" t="n">
        <v>43571</v>
      </c>
      <c r="O6811" s="45" t="s">
        <v>15</v>
      </c>
      <c r="P6811" s="100"/>
      <c r="Q6811" s="15" t="s">
        <v>45</v>
      </c>
    </row>
    <row r="6812" customFormat="false" ht="32.8" hidden="false" customHeight="false" outlineLevel="0" collapsed="false">
      <c r="A6812" s="95" t="s">
        <v>20757</v>
      </c>
      <c r="B6812" s="816" t="n">
        <v>43782</v>
      </c>
      <c r="C6812" s="95" t="s">
        <v>20758</v>
      </c>
      <c r="D6812" s="95" t="s">
        <v>8766</v>
      </c>
      <c r="E6812" s="95" t="s">
        <v>20759</v>
      </c>
      <c r="F6812" s="95" t="s">
        <v>20567</v>
      </c>
      <c r="G6812" s="95" t="s">
        <v>4331</v>
      </c>
      <c r="H6812" s="95"/>
      <c r="I6812" s="95"/>
      <c r="J6812" s="95"/>
      <c r="K6812" s="95"/>
      <c r="L6812" s="95"/>
      <c r="M6812" s="141" t="s">
        <v>20760</v>
      </c>
      <c r="N6812" s="841" t="n">
        <v>43565</v>
      </c>
      <c r="O6812" s="1034" t="s">
        <v>20761</v>
      </c>
      <c r="P6812" s="391"/>
      <c r="Q6812" s="15" t="s">
        <v>45</v>
      </c>
      <c r="R6812" s="278"/>
      <c r="S6812" s="278"/>
      <c r="T6812" s="278"/>
      <c r="U6812" s="278"/>
      <c r="V6812" s="278"/>
      <c r="W6812" s="278"/>
      <c r="X6812" s="278"/>
      <c r="Y6812" s="278"/>
      <c r="Z6812" s="278"/>
      <c r="AA6812" s="278"/>
      <c r="AB6812" s="278"/>
      <c r="AC6812" s="278"/>
      <c r="AD6812" s="278"/>
      <c r="AE6812" s="278"/>
      <c r="AF6812" s="278"/>
      <c r="AG6812" s="278"/>
      <c r="AH6812" s="278"/>
      <c r="AI6812" s="278"/>
      <c r="AJ6812" s="278"/>
      <c r="AK6812" s="278"/>
    </row>
    <row r="6813" customFormat="false" ht="17.35" hidden="false" customHeight="false" outlineLevel="0" collapsed="false">
      <c r="A6813" s="429" t="s">
        <v>2953</v>
      </c>
      <c r="B6813" s="91" t="s">
        <v>1182</v>
      </c>
      <c r="C6813" s="91" t="s">
        <v>20762</v>
      </c>
      <c r="D6813" s="91" t="s">
        <v>8766</v>
      </c>
      <c r="E6813" s="91" t="s">
        <v>20763</v>
      </c>
      <c r="F6813" s="91" t="s">
        <v>20764</v>
      </c>
      <c r="G6813" s="91" t="n">
        <v>24300</v>
      </c>
      <c r="H6813" s="91"/>
      <c r="I6813" s="91"/>
      <c r="J6813" s="91"/>
      <c r="K6813" s="91"/>
      <c r="L6813" s="91"/>
      <c r="M6813" s="19" t="s">
        <v>20765</v>
      </c>
      <c r="N6813" s="99" t="n">
        <v>43567</v>
      </c>
      <c r="O6813" s="45" t="s">
        <v>15</v>
      </c>
      <c r="P6813" s="100"/>
      <c r="Q6813" s="15" t="s">
        <v>45</v>
      </c>
    </row>
    <row r="6814" customFormat="false" ht="17.35" hidden="false" customHeight="false" outlineLevel="0" collapsed="false">
      <c r="A6814" s="122" t="s">
        <v>19453</v>
      </c>
      <c r="B6814" s="91" t="s">
        <v>11218</v>
      </c>
      <c r="C6814" s="91" t="s">
        <v>20766</v>
      </c>
      <c r="D6814" s="91" t="s">
        <v>8766</v>
      </c>
      <c r="E6814" s="91" t="s">
        <v>20767</v>
      </c>
      <c r="F6814" s="91" t="s">
        <v>20768</v>
      </c>
      <c r="G6814" s="91" t="n">
        <v>12000</v>
      </c>
      <c r="H6814" s="91"/>
      <c r="I6814" s="91"/>
      <c r="J6814" s="91"/>
      <c r="K6814" s="91"/>
      <c r="L6814" s="91"/>
      <c r="M6814" s="19" t="s">
        <v>20769</v>
      </c>
      <c r="N6814" s="99" t="n">
        <v>43566</v>
      </c>
      <c r="O6814" s="45" t="s">
        <v>15</v>
      </c>
      <c r="P6814" s="100"/>
      <c r="Q6814" s="15" t="s">
        <v>45</v>
      </c>
    </row>
    <row r="6815" customFormat="false" ht="13.8" hidden="false" customHeight="false" outlineLevel="0" collapsed="false">
      <c r="A6815" s="97"/>
      <c r="B6815" s="19" t="s">
        <v>1450</v>
      </c>
      <c r="C6815" s="19" t="n">
        <v>89265377332</v>
      </c>
      <c r="D6815" s="19" t="s">
        <v>110</v>
      </c>
      <c r="E6815" s="19" t="s">
        <v>20770</v>
      </c>
      <c r="F6815" s="19" t="s">
        <v>20771</v>
      </c>
      <c r="G6815" s="19" t="s">
        <v>2020</v>
      </c>
      <c r="H6815" s="97"/>
      <c r="I6815" s="97"/>
      <c r="J6815" s="97"/>
      <c r="K6815" s="97"/>
      <c r="L6815" s="97"/>
      <c r="M6815" s="97"/>
      <c r="N6815" s="97"/>
      <c r="O6815" s="191" t="s">
        <v>20772</v>
      </c>
      <c r="P6815" s="100"/>
      <c r="Q6815" s="15" t="s">
        <v>45</v>
      </c>
    </row>
    <row r="6816" customFormat="false" ht="28.35" hidden="false" customHeight="false" outlineLevel="0" collapsed="false">
      <c r="A6816" s="97"/>
      <c r="B6816" s="19" t="s">
        <v>1450</v>
      </c>
      <c r="C6816" s="19" t="n">
        <v>89859607267</v>
      </c>
      <c r="D6816" s="19" t="s">
        <v>110</v>
      </c>
      <c r="E6816" s="19" t="s">
        <v>20773</v>
      </c>
      <c r="F6816" s="91" t="s">
        <v>20774</v>
      </c>
      <c r="G6816" s="19" t="s">
        <v>1890</v>
      </c>
      <c r="H6816" s="97"/>
      <c r="I6816" s="97"/>
      <c r="J6816" s="97"/>
      <c r="K6816" s="97"/>
      <c r="L6816" s="97"/>
      <c r="M6816" s="97"/>
      <c r="N6816" s="97"/>
      <c r="O6816" s="91" t="s">
        <v>20775</v>
      </c>
      <c r="P6816" s="100"/>
      <c r="Q6816" s="15" t="s">
        <v>45</v>
      </c>
    </row>
    <row r="6817" customFormat="false" ht="28.35" hidden="false" customHeight="false" outlineLevel="0" collapsed="false">
      <c r="A6817" s="97"/>
      <c r="B6817" s="19" t="s">
        <v>1450</v>
      </c>
      <c r="C6817" s="19" t="n">
        <v>89267250660</v>
      </c>
      <c r="D6817" s="19" t="s">
        <v>110</v>
      </c>
      <c r="E6817" s="19" t="s">
        <v>14959</v>
      </c>
      <c r="F6817" s="91" t="s">
        <v>20776</v>
      </c>
      <c r="G6817" s="91" t="s">
        <v>8180</v>
      </c>
      <c r="H6817" s="91"/>
      <c r="I6817" s="91"/>
      <c r="J6817" s="91"/>
      <c r="K6817" s="91"/>
      <c r="L6817" s="91"/>
      <c r="M6817" s="91"/>
      <c r="N6817" s="91"/>
      <c r="O6817" s="95" t="s">
        <v>20777</v>
      </c>
      <c r="P6817" s="100"/>
      <c r="Q6817" s="15" t="s">
        <v>45</v>
      </c>
    </row>
    <row r="6818" customFormat="false" ht="14.9" hidden="false" customHeight="false" outlineLevel="0" collapsed="false">
      <c r="A6818" s="91"/>
      <c r="B6818" s="19" t="s">
        <v>1450</v>
      </c>
      <c r="C6818" s="402" t="n">
        <v>89161795162</v>
      </c>
      <c r="D6818" s="347" t="s">
        <v>110</v>
      </c>
      <c r="E6818" s="402" t="s">
        <v>20778</v>
      </c>
      <c r="F6818" s="91"/>
      <c r="G6818" s="91"/>
      <c r="H6818" s="91"/>
      <c r="I6818" s="91"/>
      <c r="J6818" s="91"/>
      <c r="K6818" s="91"/>
      <c r="L6818" s="91"/>
      <c r="M6818" s="91"/>
      <c r="N6818" s="91"/>
      <c r="O6818" s="559" t="s">
        <v>20779</v>
      </c>
      <c r="P6818" s="100"/>
      <c r="Q6818" s="15" t="s">
        <v>45</v>
      </c>
    </row>
    <row r="6819" customFormat="false" ht="14.9" hidden="false" customHeight="false" outlineLevel="0" collapsed="false">
      <c r="A6819" s="91"/>
      <c r="B6819" s="19" t="s">
        <v>1450</v>
      </c>
      <c r="C6819" s="91" t="n">
        <v>89588021288</v>
      </c>
      <c r="D6819" s="19" t="s">
        <v>110</v>
      </c>
      <c r="E6819" s="91" t="s">
        <v>20780</v>
      </c>
      <c r="F6819" s="91" t="s">
        <v>19542</v>
      </c>
      <c r="G6819" s="91" t="s">
        <v>651</v>
      </c>
      <c r="H6819" s="91"/>
      <c r="I6819" s="91"/>
      <c r="J6819" s="91"/>
      <c r="K6819" s="91"/>
      <c r="L6819" s="91"/>
      <c r="M6819" s="91"/>
      <c r="N6819" s="91"/>
      <c r="O6819" s="137" t="s">
        <v>20781</v>
      </c>
      <c r="P6819" s="100"/>
      <c r="Q6819" s="15" t="s">
        <v>45</v>
      </c>
    </row>
    <row r="6820" customFormat="false" ht="28.35" hidden="false" customHeight="false" outlineLevel="0" collapsed="false">
      <c r="A6820" s="91"/>
      <c r="B6820" s="19" t="s">
        <v>1450</v>
      </c>
      <c r="C6820" s="91" t="n">
        <v>89636906917</v>
      </c>
      <c r="D6820" s="19" t="s">
        <v>110</v>
      </c>
      <c r="E6820" s="91" t="s">
        <v>20782</v>
      </c>
      <c r="F6820" s="91" t="s">
        <v>20783</v>
      </c>
      <c r="G6820" s="91" t="s">
        <v>734</v>
      </c>
      <c r="H6820" s="91"/>
      <c r="I6820" s="91"/>
      <c r="J6820" s="91"/>
      <c r="K6820" s="91"/>
      <c r="L6820" s="91"/>
      <c r="M6820" s="91"/>
      <c r="N6820" s="91"/>
      <c r="O6820" s="137" t="s">
        <v>20784</v>
      </c>
      <c r="P6820" s="100"/>
      <c r="Q6820" s="15" t="s">
        <v>45</v>
      </c>
    </row>
    <row r="6821" customFormat="false" ht="28.35" hidden="false" customHeight="false" outlineLevel="0" collapsed="false">
      <c r="A6821" s="91"/>
      <c r="B6821" s="19" t="s">
        <v>1450</v>
      </c>
      <c r="C6821" s="91" t="n">
        <v>89251156316</v>
      </c>
      <c r="D6821" s="19" t="s">
        <v>110</v>
      </c>
      <c r="E6821" s="91" t="s">
        <v>20785</v>
      </c>
      <c r="F6821" s="91" t="s">
        <v>8921</v>
      </c>
      <c r="G6821" s="91" t="s">
        <v>2020</v>
      </c>
      <c r="H6821" s="91"/>
      <c r="I6821" s="91"/>
      <c r="J6821" s="91"/>
      <c r="K6821" s="91"/>
      <c r="L6821" s="91"/>
      <c r="M6821" s="91"/>
      <c r="N6821" s="91"/>
      <c r="O6821" s="137" t="s">
        <v>20786</v>
      </c>
      <c r="P6821" s="100"/>
      <c r="Q6821" s="15" t="s">
        <v>45</v>
      </c>
    </row>
    <row r="6822" customFormat="false" ht="28.35" hidden="false" customHeight="false" outlineLevel="0" collapsed="false">
      <c r="A6822" s="91"/>
      <c r="B6822" s="19" t="s">
        <v>1450</v>
      </c>
      <c r="C6822" s="91" t="n">
        <v>89851101775</v>
      </c>
      <c r="D6822" s="19" t="s">
        <v>110</v>
      </c>
      <c r="E6822" s="91" t="s">
        <v>20787</v>
      </c>
      <c r="F6822" s="91" t="s">
        <v>8921</v>
      </c>
      <c r="G6822" s="91" t="s">
        <v>4124</v>
      </c>
      <c r="H6822" s="91"/>
      <c r="I6822" s="91"/>
      <c r="J6822" s="91"/>
      <c r="K6822" s="91"/>
      <c r="L6822" s="91"/>
      <c r="M6822" s="91"/>
      <c r="N6822" s="91"/>
      <c r="O6822" s="95" t="s">
        <v>20788</v>
      </c>
      <c r="P6822" s="100"/>
      <c r="Q6822" s="15" t="s">
        <v>45</v>
      </c>
    </row>
    <row r="6823" customFormat="false" ht="13.8" hidden="false" customHeight="false" outlineLevel="0" collapsed="false">
      <c r="A6823" s="91"/>
      <c r="B6823" s="91"/>
      <c r="D6823" s="91"/>
      <c r="E6823" s="91"/>
      <c r="F6823" s="91"/>
      <c r="G6823" s="91"/>
      <c r="H6823" s="91"/>
      <c r="I6823" s="91"/>
      <c r="J6823" s="91"/>
      <c r="K6823" s="91"/>
      <c r="L6823" s="91"/>
      <c r="M6823" s="91"/>
      <c r="N6823" s="91"/>
      <c r="O6823" s="91"/>
      <c r="P6823" s="100"/>
      <c r="Q6823" s="15" t="s">
        <v>45</v>
      </c>
    </row>
    <row r="6824" customFormat="false" ht="13.8" hidden="false" customHeight="false" outlineLevel="0" collapsed="false">
      <c r="A6824" s="91"/>
      <c r="B6824" s="91"/>
      <c r="C6824" s="91"/>
      <c r="D6824" s="91"/>
      <c r="E6824" s="91"/>
      <c r="F6824" s="91"/>
      <c r="G6824" s="91"/>
      <c r="H6824" s="91"/>
      <c r="I6824" s="91"/>
      <c r="J6824" s="91"/>
      <c r="K6824" s="91"/>
      <c r="L6824" s="91"/>
      <c r="M6824" s="91"/>
      <c r="N6824" s="91"/>
      <c r="O6824" s="91"/>
      <c r="P6824" s="100"/>
      <c r="Q6824" s="15" t="s">
        <v>45</v>
      </c>
    </row>
    <row r="6825" customFormat="false" ht="13.8" hidden="false" customHeight="false" outlineLevel="0" collapsed="false">
      <c r="A6825" s="91"/>
      <c r="B6825" s="91"/>
      <c r="C6825" s="91"/>
      <c r="D6825" s="91"/>
      <c r="E6825" s="91"/>
      <c r="F6825" s="91"/>
      <c r="G6825" s="91"/>
      <c r="H6825" s="91"/>
      <c r="I6825" s="91"/>
      <c r="J6825" s="91"/>
      <c r="K6825" s="91"/>
      <c r="L6825" s="91"/>
      <c r="M6825" s="91"/>
      <c r="N6825" s="91"/>
      <c r="O6825" s="91"/>
      <c r="P6825" s="100"/>
      <c r="Q6825" s="15" t="s">
        <v>45</v>
      </c>
    </row>
    <row r="6826" customFormat="false" ht="13.8" hidden="false" customHeight="false" outlineLevel="0" collapsed="false">
      <c r="A6826" s="91"/>
      <c r="B6826" s="91"/>
      <c r="C6826" s="91"/>
      <c r="D6826" s="91"/>
      <c r="E6826" s="91"/>
      <c r="F6826" s="91"/>
      <c r="G6826" s="91"/>
      <c r="H6826" s="91"/>
      <c r="I6826" s="91"/>
      <c r="J6826" s="91"/>
      <c r="K6826" s="91"/>
      <c r="L6826" s="91"/>
      <c r="M6826" s="91"/>
      <c r="N6826" s="91"/>
      <c r="O6826" s="91"/>
      <c r="P6826" s="100"/>
      <c r="Q6826" s="15" t="s">
        <v>45</v>
      </c>
    </row>
    <row r="6827" customFormat="false" ht="13.8" hidden="false" customHeight="false" outlineLevel="0" collapsed="false">
      <c r="A6827" s="91"/>
      <c r="B6827" s="91"/>
      <c r="C6827" s="91"/>
      <c r="D6827" s="91"/>
      <c r="E6827" s="91"/>
      <c r="F6827" s="91"/>
      <c r="G6827" s="91"/>
      <c r="H6827" s="91"/>
      <c r="I6827" s="91"/>
      <c r="J6827" s="91"/>
      <c r="K6827" s="91"/>
      <c r="L6827" s="91"/>
      <c r="M6827" s="91"/>
      <c r="N6827" s="91"/>
      <c r="O6827" s="91"/>
      <c r="P6827" s="100"/>
      <c r="Q6827" s="15" t="s">
        <v>45</v>
      </c>
    </row>
    <row r="6828" customFormat="false" ht="13.8" hidden="false" customHeight="false" outlineLevel="0" collapsed="false">
      <c r="A6828" s="91"/>
      <c r="B6828" s="91"/>
      <c r="C6828" s="91"/>
      <c r="D6828" s="91"/>
      <c r="E6828" s="91"/>
      <c r="F6828" s="91"/>
      <c r="G6828" s="91"/>
      <c r="H6828" s="91"/>
      <c r="I6828" s="91"/>
      <c r="J6828" s="91"/>
      <c r="K6828" s="91"/>
      <c r="L6828" s="91"/>
      <c r="M6828" s="91"/>
      <c r="N6828" s="91"/>
      <c r="O6828" s="91"/>
      <c r="P6828" s="100"/>
      <c r="Q6828" s="15" t="s">
        <v>45</v>
      </c>
    </row>
    <row r="6829" customFormat="false" ht="79.85" hidden="false" customHeight="false" outlineLevel="0" collapsed="false">
      <c r="A6829" s="3" t="s">
        <v>17111</v>
      </c>
      <c r="B6829" s="103" t="s">
        <v>17112</v>
      </c>
      <c r="C6829" s="3" t="s">
        <v>17113</v>
      </c>
      <c r="D6829" s="103" t="s">
        <v>17114</v>
      </c>
      <c r="E6829" s="103" t="s">
        <v>17115</v>
      </c>
      <c r="F6829" s="102" t="s">
        <v>10096</v>
      </c>
      <c r="G6829" s="103" t="s">
        <v>38</v>
      </c>
      <c r="H6829" s="103" t="s">
        <v>17116</v>
      </c>
      <c r="I6829" s="103" t="s">
        <v>40</v>
      </c>
      <c r="J6829" s="103" t="s">
        <v>19144</v>
      </c>
      <c r="K6829" s="103" t="s">
        <v>17648</v>
      </c>
      <c r="L6829" s="103" t="s">
        <v>19807</v>
      </c>
      <c r="M6829" s="103" t="s">
        <v>41</v>
      </c>
      <c r="N6829" s="103" t="s">
        <v>42</v>
      </c>
      <c r="O6829" s="103" t="s">
        <v>17117</v>
      </c>
      <c r="P6829" s="100"/>
      <c r="Q6829" s="15" t="s">
        <v>45</v>
      </c>
    </row>
    <row r="6830" customFormat="false" ht="15" hidden="false" customHeight="false" outlineLevel="0" collapsed="false">
      <c r="A6830" s="105" t="n">
        <v>43563</v>
      </c>
      <c r="B6830" s="465" t="s">
        <v>422</v>
      </c>
      <c r="C6830" s="9"/>
      <c r="D6830" s="9"/>
      <c r="E6830" s="10"/>
      <c r="F6830" s="821" t="n">
        <f aca="false">G6830+H6830+I6830+J6830+K6830</f>
        <v>22200</v>
      </c>
      <c r="G6830" s="1006" t="n">
        <f aca="false">SUM(G6831:G6850)</f>
        <v>12400</v>
      </c>
      <c r="H6830" s="989" t="n">
        <f aca="false">SUM(H6831:H6850)</f>
        <v>9800</v>
      </c>
      <c r="I6830" s="1007" t="n">
        <f aca="false">SUM(I6831:I6852)</f>
        <v>0</v>
      </c>
      <c r="J6830" s="1008" t="n">
        <f aca="false">SUM(J6831:J6852)</f>
        <v>0</v>
      </c>
      <c r="K6830" s="1009" t="n">
        <f aca="false">SUM(K6831:K6852)</f>
        <v>0</v>
      </c>
      <c r="L6830" s="1029" t="n">
        <f aca="false">SUM(L6831:L6852)</f>
        <v>0</v>
      </c>
      <c r="M6830" s="466"/>
      <c r="N6830" s="466"/>
      <c r="O6830" s="91"/>
      <c r="P6830" s="100"/>
      <c r="Q6830" s="15" t="s">
        <v>45</v>
      </c>
    </row>
    <row r="6831" customFormat="false" ht="14.9" hidden="false" customHeight="false" outlineLevel="0" collapsed="false">
      <c r="A6831" s="262" t="s">
        <v>2060</v>
      </c>
      <c r="B6831" s="91" t="s">
        <v>20168</v>
      </c>
      <c r="C6831" s="137" t="n">
        <v>79166051220</v>
      </c>
      <c r="D6831" s="91" t="s">
        <v>8766</v>
      </c>
      <c r="E6831" s="91" t="s">
        <v>20789</v>
      </c>
      <c r="F6831" s="91" t="s">
        <v>4460</v>
      </c>
      <c r="G6831" s="91"/>
      <c r="H6831" s="91"/>
      <c r="I6831" s="91" t="s">
        <v>20790</v>
      </c>
      <c r="J6831" s="91"/>
      <c r="K6831" s="91"/>
      <c r="L6831" s="91"/>
      <c r="M6831" s="91"/>
      <c r="N6831" s="91"/>
      <c r="O6831" s="451" t="s">
        <v>20791</v>
      </c>
      <c r="P6831" s="100"/>
      <c r="Q6831" s="15" t="s">
        <v>45</v>
      </c>
    </row>
    <row r="6832" customFormat="false" ht="28.35" hidden="false" customHeight="false" outlineLevel="0" collapsed="false">
      <c r="A6832" s="429" t="s">
        <v>2861</v>
      </c>
      <c r="B6832" s="91" t="s">
        <v>20168</v>
      </c>
      <c r="C6832" s="137" t="s">
        <v>20792</v>
      </c>
      <c r="D6832" s="91" t="s">
        <v>110</v>
      </c>
      <c r="E6832" s="91" t="s">
        <v>20793</v>
      </c>
      <c r="F6832" s="91" t="s">
        <v>4460</v>
      </c>
      <c r="G6832" s="91" t="s">
        <v>20794</v>
      </c>
      <c r="H6832" s="91"/>
      <c r="I6832" s="91"/>
      <c r="J6832" s="91"/>
      <c r="K6832" s="91"/>
      <c r="L6832" s="91"/>
      <c r="M6832" s="91"/>
      <c r="N6832" s="91"/>
      <c r="O6832" s="451" t="s">
        <v>20791</v>
      </c>
      <c r="P6832" s="100"/>
      <c r="Q6832" s="15" t="s">
        <v>45</v>
      </c>
    </row>
    <row r="6833" customFormat="false" ht="28.35" hidden="false" customHeight="false" outlineLevel="0" collapsed="false">
      <c r="A6833" s="429" t="s">
        <v>2683</v>
      </c>
      <c r="B6833" s="91" t="s">
        <v>20795</v>
      </c>
      <c r="C6833" s="91" t="s">
        <v>20796</v>
      </c>
      <c r="D6833" s="91" t="s">
        <v>110</v>
      </c>
      <c r="E6833" s="91" t="s">
        <v>20797</v>
      </c>
      <c r="F6833" s="91" t="s">
        <v>20798</v>
      </c>
      <c r="G6833" s="91" t="s">
        <v>16003</v>
      </c>
      <c r="H6833" s="91"/>
      <c r="I6833" s="91"/>
      <c r="J6833" s="91"/>
      <c r="K6833" s="91"/>
      <c r="L6833" s="91"/>
      <c r="M6833" s="91"/>
      <c r="N6833" s="91"/>
      <c r="O6833" s="137" t="s">
        <v>20799</v>
      </c>
      <c r="P6833" s="100"/>
      <c r="Q6833" s="15" t="s">
        <v>45</v>
      </c>
    </row>
    <row r="6834" customFormat="false" ht="28.35" hidden="false" customHeight="false" outlineLevel="0" collapsed="false">
      <c r="A6834" s="429" t="s">
        <v>2870</v>
      </c>
      <c r="B6834" s="108" t="n">
        <v>0.458333333333333</v>
      </c>
      <c r="C6834" s="91" t="n">
        <v>89670772773</v>
      </c>
      <c r="D6834" s="91" t="s">
        <v>110</v>
      </c>
      <c r="E6834" s="91" t="s">
        <v>20800</v>
      </c>
      <c r="F6834" s="91" t="s">
        <v>20801</v>
      </c>
      <c r="G6834" s="91" t="s">
        <v>6785</v>
      </c>
      <c r="H6834" s="91"/>
      <c r="I6834" s="91"/>
      <c r="J6834" s="91"/>
      <c r="K6834" s="91"/>
      <c r="L6834" s="91"/>
      <c r="M6834" s="91"/>
      <c r="N6834" s="91"/>
      <c r="O6834" s="137" t="s">
        <v>20802</v>
      </c>
      <c r="P6834" s="100"/>
      <c r="Q6834" s="15" t="s">
        <v>45</v>
      </c>
    </row>
    <row r="6835" customFormat="false" ht="14.9" hidden="false" customHeight="false" outlineLevel="0" collapsed="false">
      <c r="A6835" s="429" t="s">
        <v>2877</v>
      </c>
      <c r="B6835" s="91" t="s">
        <v>10989</v>
      </c>
      <c r="C6835" s="91" t="n">
        <v>84993806888</v>
      </c>
      <c r="D6835" s="91" t="s">
        <v>8766</v>
      </c>
      <c r="E6835" s="91" t="s">
        <v>20728</v>
      </c>
      <c r="F6835" s="91" t="s">
        <v>20803</v>
      </c>
      <c r="G6835" s="91" t="s">
        <v>9006</v>
      </c>
      <c r="H6835" s="91"/>
      <c r="I6835" s="91"/>
      <c r="J6835" s="91"/>
      <c r="K6835" s="91"/>
      <c r="L6835" s="91"/>
      <c r="M6835" s="91"/>
      <c r="N6835" s="91"/>
      <c r="O6835" s="137" t="s">
        <v>20804</v>
      </c>
      <c r="P6835" s="100"/>
      <c r="Q6835" s="15" t="s">
        <v>45</v>
      </c>
    </row>
    <row r="6836" customFormat="false" ht="28.35" hidden="false" customHeight="false" outlineLevel="0" collapsed="false">
      <c r="A6836" s="429" t="s">
        <v>2953</v>
      </c>
      <c r="B6836" s="108" t="n">
        <v>0.463888888888889</v>
      </c>
      <c r="C6836" s="91" t="s">
        <v>20805</v>
      </c>
      <c r="D6836" s="91" t="s">
        <v>110</v>
      </c>
      <c r="E6836" s="91" t="s">
        <v>20806</v>
      </c>
      <c r="F6836" s="91" t="s">
        <v>20807</v>
      </c>
      <c r="G6836" s="91" t="s">
        <v>3854</v>
      </c>
      <c r="H6836" s="91"/>
      <c r="I6836" s="91"/>
      <c r="J6836" s="91"/>
      <c r="K6836" s="91"/>
      <c r="L6836" s="91"/>
      <c r="M6836" s="91"/>
      <c r="N6836" s="91"/>
      <c r="O6836" s="95" t="s">
        <v>20808</v>
      </c>
      <c r="P6836" s="100"/>
      <c r="Q6836" s="15" t="s">
        <v>45</v>
      </c>
    </row>
    <row r="6837" customFormat="false" ht="28.35" hidden="false" customHeight="false" outlineLevel="0" collapsed="false">
      <c r="A6837" s="429" t="s">
        <v>2700</v>
      </c>
      <c r="B6837" s="108" t="n">
        <v>0.479166666666667</v>
      </c>
      <c r="C6837" s="137" t="s">
        <v>20809</v>
      </c>
      <c r="D6837" s="91" t="s">
        <v>110</v>
      </c>
      <c r="E6837" s="91" t="s">
        <v>20810</v>
      </c>
      <c r="F6837" s="91" t="s">
        <v>20811</v>
      </c>
      <c r="G6837" s="91" t="s">
        <v>16003</v>
      </c>
      <c r="H6837" s="91"/>
      <c r="I6837" s="91"/>
      <c r="J6837" s="91"/>
      <c r="K6837" s="91"/>
      <c r="L6837" s="91"/>
      <c r="M6837" s="91"/>
      <c r="N6837" s="91"/>
      <c r="O6837" s="137" t="s">
        <v>20812</v>
      </c>
      <c r="P6837" s="100"/>
      <c r="Q6837" s="15" t="s">
        <v>45</v>
      </c>
    </row>
    <row r="6838" customFormat="false" ht="28.35" hidden="false" customHeight="false" outlineLevel="0" collapsed="false">
      <c r="A6838" s="262" t="s">
        <v>2255</v>
      </c>
      <c r="B6838" s="108" t="n">
        <v>0.480555555555556</v>
      </c>
      <c r="C6838" s="137" t="s">
        <v>20809</v>
      </c>
      <c r="D6838" s="91" t="s">
        <v>110</v>
      </c>
      <c r="E6838" s="91" t="s">
        <v>20810</v>
      </c>
      <c r="F6838" s="91" t="s">
        <v>20813</v>
      </c>
      <c r="G6838" s="91"/>
      <c r="H6838" s="91"/>
      <c r="I6838" s="91" t="s">
        <v>1237</v>
      </c>
      <c r="J6838" s="91"/>
      <c r="K6838" s="91"/>
      <c r="L6838" s="91"/>
      <c r="M6838" s="91"/>
      <c r="N6838" s="91"/>
      <c r="O6838" s="137" t="s">
        <v>20812</v>
      </c>
      <c r="P6838" s="100"/>
      <c r="Q6838" s="15" t="s">
        <v>45</v>
      </c>
    </row>
    <row r="6839" customFormat="false" ht="28.35" hidden="false" customHeight="false" outlineLevel="0" collapsed="false">
      <c r="A6839" s="429" t="s">
        <v>2707</v>
      </c>
      <c r="B6839" s="91" t="s">
        <v>6756</v>
      </c>
      <c r="C6839" s="91" t="n">
        <v>74954610770</v>
      </c>
      <c r="D6839" s="91" t="s">
        <v>8766</v>
      </c>
      <c r="E6839" s="91" t="s">
        <v>20814</v>
      </c>
      <c r="F6839" s="91" t="s">
        <v>20480</v>
      </c>
      <c r="G6839" s="91" t="s">
        <v>8180</v>
      </c>
      <c r="H6839" s="91"/>
      <c r="I6839" s="91"/>
      <c r="J6839" s="91"/>
      <c r="K6839" s="91"/>
      <c r="L6839" s="91"/>
      <c r="M6839" s="91"/>
      <c r="N6839" s="91"/>
      <c r="O6839" s="137" t="s">
        <v>20815</v>
      </c>
      <c r="P6839" s="100"/>
      <c r="Q6839" s="15" t="s">
        <v>45</v>
      </c>
    </row>
    <row r="6840" customFormat="false" ht="28.35" hidden="false" customHeight="false" outlineLevel="0" collapsed="false">
      <c r="A6840" s="429" t="s">
        <v>2712</v>
      </c>
      <c r="B6840" s="91" t="s">
        <v>2740</v>
      </c>
      <c r="C6840" s="137" t="n">
        <v>84959871192</v>
      </c>
      <c r="D6840" s="91" t="s">
        <v>8766</v>
      </c>
      <c r="E6840" s="91" t="s">
        <v>20816</v>
      </c>
      <c r="F6840" s="91" t="s">
        <v>1188</v>
      </c>
      <c r="G6840" s="91" t="s">
        <v>1237</v>
      </c>
      <c r="H6840" s="91"/>
      <c r="I6840" s="91"/>
      <c r="J6840" s="91"/>
      <c r="K6840" s="91"/>
      <c r="L6840" s="91"/>
      <c r="M6840" s="91"/>
      <c r="N6840" s="91"/>
      <c r="O6840" s="137" t="s">
        <v>20817</v>
      </c>
      <c r="P6840" s="100"/>
      <c r="Q6840" s="15" t="s">
        <v>45</v>
      </c>
    </row>
    <row r="6841" customFormat="false" ht="41.75" hidden="false" customHeight="false" outlineLevel="0" collapsed="false">
      <c r="A6841" s="122" t="s">
        <v>20818</v>
      </c>
      <c r="B6841" s="108" t="n">
        <v>0.55625</v>
      </c>
      <c r="C6841" s="91" t="n">
        <v>84959841970</v>
      </c>
      <c r="D6841" s="91" t="s">
        <v>110</v>
      </c>
      <c r="E6841" s="91" t="s">
        <v>20819</v>
      </c>
      <c r="F6841" s="91" t="s">
        <v>20820</v>
      </c>
      <c r="G6841" s="91"/>
      <c r="H6841" s="91"/>
      <c r="I6841" s="91"/>
      <c r="J6841" s="91"/>
      <c r="K6841" s="91"/>
      <c r="L6841" s="91"/>
      <c r="M6841" s="91"/>
      <c r="N6841" s="91"/>
      <c r="O6841" s="122" t="s">
        <v>20821</v>
      </c>
      <c r="P6841" s="100"/>
      <c r="Q6841" s="15" t="s">
        <v>45</v>
      </c>
    </row>
    <row r="6842" customFormat="false" ht="41.75" hidden="false" customHeight="false" outlineLevel="0" collapsed="false">
      <c r="A6842" s="429" t="s">
        <v>20822</v>
      </c>
      <c r="B6842" s="91"/>
      <c r="C6842" s="91" t="s">
        <v>20823</v>
      </c>
      <c r="D6842" s="91" t="s">
        <v>110</v>
      </c>
      <c r="E6842" s="91" t="s">
        <v>20824</v>
      </c>
      <c r="F6842" s="91" t="s">
        <v>20825</v>
      </c>
      <c r="G6842" s="91"/>
      <c r="H6842" s="91"/>
      <c r="I6842" s="91"/>
      <c r="J6842" s="91"/>
      <c r="K6842" s="91"/>
      <c r="L6842" s="91"/>
      <c r="M6842" s="91"/>
      <c r="N6842" s="91"/>
      <c r="O6842" s="137" t="s">
        <v>20826</v>
      </c>
      <c r="P6842" s="100"/>
      <c r="Q6842" s="15" t="s">
        <v>45</v>
      </c>
    </row>
    <row r="6843" customFormat="false" ht="28.35" hidden="false" customHeight="false" outlineLevel="0" collapsed="false">
      <c r="A6843" s="282" t="s">
        <v>20827</v>
      </c>
      <c r="B6843" s="91"/>
      <c r="C6843" s="282" t="s">
        <v>20827</v>
      </c>
      <c r="D6843" s="91"/>
      <c r="E6843" s="282" t="s">
        <v>20827</v>
      </c>
      <c r="F6843" s="286" t="s">
        <v>20827</v>
      </c>
      <c r="G6843" s="282"/>
      <c r="H6843" s="282" t="n">
        <v>9800</v>
      </c>
      <c r="I6843" s="282"/>
      <c r="J6843" s="282"/>
      <c r="K6843" s="282"/>
      <c r="L6843" s="282"/>
      <c r="M6843" s="282" t="s">
        <v>20828</v>
      </c>
      <c r="N6843" s="282"/>
      <c r="O6843" s="282" t="s">
        <v>20630</v>
      </c>
      <c r="P6843" s="100"/>
      <c r="Q6843" s="15" t="s">
        <v>45</v>
      </c>
    </row>
    <row r="6844" customFormat="false" ht="14.9" hidden="false" customHeight="false" outlineLevel="0" collapsed="false">
      <c r="A6844" s="429" t="s">
        <v>2768</v>
      </c>
      <c r="B6844" s="108" t="n">
        <v>0.64375</v>
      </c>
      <c r="C6844" s="440" t="s">
        <v>20829</v>
      </c>
      <c r="D6844" s="91" t="s">
        <v>110</v>
      </c>
      <c r="E6844" s="91" t="s">
        <v>20830</v>
      </c>
      <c r="F6844" s="91" t="s">
        <v>20831</v>
      </c>
      <c r="G6844" s="91" t="s">
        <v>8465</v>
      </c>
      <c r="H6844" s="91"/>
      <c r="I6844" s="91"/>
      <c r="J6844" s="91"/>
      <c r="K6844" s="91"/>
      <c r="L6844" s="91"/>
      <c r="M6844" s="91"/>
      <c r="N6844" s="91"/>
      <c r="O6844" s="137" t="s">
        <v>20832</v>
      </c>
      <c r="P6844" s="100"/>
      <c r="Q6844" s="15" t="s">
        <v>45</v>
      </c>
    </row>
    <row r="6845" customFormat="false" ht="15.75" hidden="false" customHeight="true" outlineLevel="0" collapsed="false">
      <c r="A6845" s="429" t="s">
        <v>2912</v>
      </c>
      <c r="B6845" s="108" t="n">
        <v>0.644444444444444</v>
      </c>
      <c r="C6845" s="1037" t="s">
        <v>20833</v>
      </c>
      <c r="D6845" s="91" t="s">
        <v>110</v>
      </c>
      <c r="E6845" s="91" t="s">
        <v>20834</v>
      </c>
      <c r="F6845" s="91" t="s">
        <v>4460</v>
      </c>
      <c r="G6845" s="122" t="n">
        <f aca="false">13800-1400</f>
        <v>12400</v>
      </c>
      <c r="H6845" s="91"/>
      <c r="I6845" s="91"/>
      <c r="J6845" s="91"/>
      <c r="K6845" s="91"/>
      <c r="L6845" s="91"/>
      <c r="M6845" s="24" t="s">
        <v>20835</v>
      </c>
      <c r="N6845" s="91" t="n">
        <v>11.04</v>
      </c>
      <c r="O6845" s="45" t="s">
        <v>15</v>
      </c>
      <c r="P6845" s="100"/>
      <c r="Q6845" s="15" t="s">
        <v>45</v>
      </c>
    </row>
    <row r="6846" customFormat="false" ht="41.75" hidden="false" customHeight="false" outlineLevel="0" collapsed="false">
      <c r="A6846" s="262" t="s">
        <v>20836</v>
      </c>
      <c r="B6846" s="91" t="s">
        <v>2764</v>
      </c>
      <c r="C6846" s="451" t="s">
        <v>20837</v>
      </c>
      <c r="D6846" s="91" t="s">
        <v>8766</v>
      </c>
      <c r="E6846" s="91"/>
      <c r="F6846" s="91"/>
      <c r="G6846" s="91"/>
      <c r="H6846" s="91"/>
      <c r="I6846" s="91"/>
      <c r="J6846" s="91"/>
      <c r="K6846" s="91"/>
      <c r="L6846" s="91"/>
      <c r="M6846" s="91"/>
      <c r="N6846" s="91"/>
      <c r="O6846" s="137" t="s">
        <v>11270</v>
      </c>
      <c r="P6846" s="100"/>
      <c r="Q6846" s="15" t="s">
        <v>45</v>
      </c>
    </row>
    <row r="6847" customFormat="false" ht="14.9" hidden="false" customHeight="false" outlineLevel="0" collapsed="false">
      <c r="A6847" s="429" t="s">
        <v>2922</v>
      </c>
      <c r="B6847" s="91" t="s">
        <v>18790</v>
      </c>
      <c r="C6847" s="91" t="s">
        <v>20838</v>
      </c>
      <c r="D6847" s="91" t="s">
        <v>8766</v>
      </c>
      <c r="E6847" s="91" t="s">
        <v>20839</v>
      </c>
      <c r="F6847" s="91" t="s">
        <v>7877</v>
      </c>
      <c r="G6847" s="91" t="s">
        <v>997</v>
      </c>
      <c r="H6847" s="91"/>
      <c r="I6847" s="91"/>
      <c r="J6847" s="91"/>
      <c r="K6847" s="91"/>
      <c r="L6847" s="91"/>
      <c r="M6847" s="91"/>
      <c r="N6847" s="91"/>
      <c r="O6847" s="137" t="s">
        <v>20840</v>
      </c>
      <c r="P6847" s="100"/>
      <c r="Q6847" s="15" t="s">
        <v>45</v>
      </c>
    </row>
    <row r="6848" customFormat="false" ht="41.75" hidden="false" customHeight="false" outlineLevel="0" collapsed="false">
      <c r="A6848" s="262" t="s">
        <v>20841</v>
      </c>
      <c r="B6848" s="108" t="n">
        <v>0.689583333333333</v>
      </c>
      <c r="C6848" s="91" t="n">
        <v>89267570827</v>
      </c>
      <c r="D6848" s="91" t="s">
        <v>110</v>
      </c>
      <c r="E6848" s="91" t="s">
        <v>20842</v>
      </c>
      <c r="F6848" s="91" t="s">
        <v>20843</v>
      </c>
      <c r="G6848" s="91" t="s">
        <v>1005</v>
      </c>
      <c r="H6848" s="91"/>
      <c r="I6848" s="91"/>
      <c r="J6848" s="91"/>
      <c r="K6848" s="91"/>
      <c r="L6848" s="91"/>
      <c r="M6848" s="91"/>
      <c r="N6848" s="91"/>
      <c r="O6848" s="95" t="s">
        <v>20844</v>
      </c>
      <c r="P6848" s="100"/>
      <c r="Q6848" s="15" t="s">
        <v>45</v>
      </c>
    </row>
    <row r="6849" customFormat="false" ht="28.35" hidden="false" customHeight="false" outlineLevel="0" collapsed="false">
      <c r="A6849" s="429" t="s">
        <v>2997</v>
      </c>
      <c r="B6849" s="108" t="n">
        <v>0.695138888888889</v>
      </c>
      <c r="C6849" s="91" t="s">
        <v>20845</v>
      </c>
      <c r="D6849" s="91" t="s">
        <v>110</v>
      </c>
      <c r="E6849" s="91" t="s">
        <v>20846</v>
      </c>
      <c r="F6849" s="91" t="s">
        <v>20480</v>
      </c>
      <c r="G6849" s="91" t="s">
        <v>16003</v>
      </c>
      <c r="H6849" s="91"/>
      <c r="I6849" s="91"/>
      <c r="J6849" s="91"/>
      <c r="K6849" s="91"/>
      <c r="L6849" s="91"/>
      <c r="M6849" s="91"/>
      <c r="N6849" s="91"/>
      <c r="O6849" s="137" t="s">
        <v>20847</v>
      </c>
      <c r="P6849" s="100"/>
      <c r="Q6849" s="15" t="s">
        <v>45</v>
      </c>
    </row>
    <row r="6850" customFormat="false" ht="28.35" hidden="false" customHeight="false" outlineLevel="0" collapsed="false">
      <c r="A6850" s="262" t="s">
        <v>20848</v>
      </c>
      <c r="B6850" s="108" t="n">
        <v>0.708333333333333</v>
      </c>
      <c r="C6850" s="204" t="s">
        <v>20849</v>
      </c>
      <c r="D6850" s="91" t="s">
        <v>110</v>
      </c>
      <c r="E6850" s="91" t="s">
        <v>20850</v>
      </c>
      <c r="F6850" s="91" t="s">
        <v>20851</v>
      </c>
      <c r="G6850" s="91" t="s">
        <v>17538</v>
      </c>
      <c r="H6850" s="91"/>
      <c r="I6850" s="91"/>
      <c r="J6850" s="91"/>
      <c r="K6850" s="91"/>
      <c r="L6850" s="91"/>
      <c r="M6850" s="91"/>
      <c r="N6850" s="91"/>
      <c r="O6850" s="137" t="s">
        <v>20852</v>
      </c>
      <c r="P6850" s="100"/>
      <c r="Q6850" s="15" t="s">
        <v>45</v>
      </c>
    </row>
    <row r="6851" customFormat="false" ht="79.85" hidden="false" customHeight="false" outlineLevel="0" collapsed="false">
      <c r="A6851" s="3" t="s">
        <v>17111</v>
      </c>
      <c r="B6851" s="103" t="s">
        <v>17112</v>
      </c>
      <c r="C6851" s="3" t="s">
        <v>17113</v>
      </c>
      <c r="D6851" s="103" t="s">
        <v>17114</v>
      </c>
      <c r="E6851" s="103" t="s">
        <v>17115</v>
      </c>
      <c r="F6851" s="102" t="s">
        <v>10096</v>
      </c>
      <c r="G6851" s="103" t="s">
        <v>38</v>
      </c>
      <c r="H6851" s="103" t="s">
        <v>17116</v>
      </c>
      <c r="I6851" s="103" t="s">
        <v>40</v>
      </c>
      <c r="J6851" s="103" t="s">
        <v>19144</v>
      </c>
      <c r="K6851" s="103" t="s">
        <v>17648</v>
      </c>
      <c r="L6851" s="103" t="s">
        <v>19807</v>
      </c>
      <c r="M6851" s="103" t="s">
        <v>41</v>
      </c>
      <c r="N6851" s="103" t="s">
        <v>42</v>
      </c>
      <c r="O6851" s="103" t="s">
        <v>17117</v>
      </c>
      <c r="P6851" s="100"/>
      <c r="Q6851" s="15" t="s">
        <v>45</v>
      </c>
    </row>
    <row r="6852" customFormat="false" ht="15" hidden="false" customHeight="false" outlineLevel="0" collapsed="false">
      <c r="A6852" s="105" t="n">
        <v>43564</v>
      </c>
      <c r="B6852" s="465" t="s">
        <v>260</v>
      </c>
      <c r="C6852" s="9"/>
      <c r="D6852" s="9"/>
      <c r="E6852" s="10"/>
      <c r="F6852" s="821" t="n">
        <f aca="false">G6852+H6852+I6852+J6852+K6852</f>
        <v>53100</v>
      </c>
      <c r="G6852" s="1006" t="n">
        <f aca="false">SUM(G6853:G6870)</f>
        <v>53100</v>
      </c>
      <c r="H6852" s="989" t="n">
        <f aca="false">SUM(H6853:H6870)</f>
        <v>0</v>
      </c>
      <c r="I6852" s="1007" t="n">
        <f aca="false">SUM(I6853:I6870)</f>
        <v>0</v>
      </c>
      <c r="J6852" s="1008" t="n">
        <f aca="false">SUM(J6853:J6870)</f>
        <v>0</v>
      </c>
      <c r="K6852" s="1009" t="n">
        <f aca="false">SUM(K6853:K6870)</f>
        <v>0</v>
      </c>
      <c r="L6852" s="1029" t="n">
        <f aca="false">SUM(L6853:L6870)</f>
        <v>0</v>
      </c>
      <c r="M6852" s="466"/>
      <c r="N6852" s="466"/>
      <c r="O6852" s="91"/>
      <c r="P6852" s="100"/>
      <c r="Q6852" s="15" t="s">
        <v>45</v>
      </c>
    </row>
    <row r="6853" customFormat="false" ht="28.35" hidden="false" customHeight="false" outlineLevel="0" collapsed="false">
      <c r="A6853" s="429" t="s">
        <v>2931</v>
      </c>
      <c r="B6853" s="91" t="s">
        <v>729</v>
      </c>
      <c r="C6853" s="91" t="s">
        <v>20853</v>
      </c>
      <c r="D6853" s="91" t="s">
        <v>476</v>
      </c>
      <c r="E6853" s="15" t="s">
        <v>20854</v>
      </c>
      <c r="F6853" s="91" t="s">
        <v>20855</v>
      </c>
      <c r="G6853" s="91" t="s">
        <v>501</v>
      </c>
      <c r="H6853" s="91"/>
      <c r="I6853" s="91"/>
      <c r="J6853" s="91"/>
      <c r="K6853" s="91"/>
      <c r="L6853" s="91"/>
      <c r="M6853" s="91"/>
      <c r="N6853" s="91"/>
      <c r="O6853" s="95" t="s">
        <v>20856</v>
      </c>
      <c r="P6853" s="100"/>
      <c r="Q6853" s="15" t="s">
        <v>45</v>
      </c>
    </row>
    <row r="6854" customFormat="false" ht="14.9" hidden="false" customHeight="false" outlineLevel="0" collapsed="false">
      <c r="A6854" s="429" t="s">
        <v>2861</v>
      </c>
      <c r="B6854" s="91" t="s">
        <v>20402</v>
      </c>
      <c r="C6854" s="451" t="s">
        <v>20857</v>
      </c>
      <c r="D6854" s="91" t="s">
        <v>476</v>
      </c>
      <c r="E6854" s="91" t="s">
        <v>20858</v>
      </c>
      <c r="F6854" s="91" t="s">
        <v>20859</v>
      </c>
      <c r="G6854" s="91" t="s">
        <v>1011</v>
      </c>
      <c r="H6854" s="91"/>
      <c r="I6854" s="91"/>
      <c r="J6854" s="91"/>
      <c r="K6854" s="91"/>
      <c r="L6854" s="91"/>
      <c r="M6854" s="91"/>
      <c r="N6854" s="91"/>
      <c r="O6854" s="137" t="s">
        <v>20860</v>
      </c>
      <c r="P6854" s="100"/>
      <c r="Q6854" s="15" t="s">
        <v>45</v>
      </c>
    </row>
    <row r="6855" customFormat="false" ht="28.35" hidden="false" customHeight="false" outlineLevel="0" collapsed="false">
      <c r="A6855" s="429" t="s">
        <v>2683</v>
      </c>
      <c r="B6855" s="108" t="n">
        <v>0.395833333333333</v>
      </c>
      <c r="C6855" s="657" t="s">
        <v>20861</v>
      </c>
      <c r="D6855" s="91" t="s">
        <v>110</v>
      </c>
      <c r="E6855" s="91" t="s">
        <v>20862</v>
      </c>
      <c r="F6855" s="91" t="s">
        <v>20863</v>
      </c>
      <c r="G6855" s="91" t="s">
        <v>20864</v>
      </c>
      <c r="H6855" s="91"/>
      <c r="I6855" s="91"/>
      <c r="J6855" s="91"/>
      <c r="K6855" s="91"/>
      <c r="L6855" s="91"/>
      <c r="M6855" s="91"/>
      <c r="N6855" s="91"/>
      <c r="O6855" s="137" t="s">
        <v>20865</v>
      </c>
      <c r="P6855" s="100"/>
      <c r="Q6855" s="15" t="s">
        <v>45</v>
      </c>
    </row>
    <row r="6856" customFormat="false" ht="28.35" hidden="false" customHeight="false" outlineLevel="0" collapsed="false">
      <c r="A6856" s="429" t="s">
        <v>2870</v>
      </c>
      <c r="B6856" s="108" t="n">
        <v>0.4</v>
      </c>
      <c r="C6856" s="91" t="s">
        <v>20866</v>
      </c>
      <c r="D6856" s="91" t="s">
        <v>110</v>
      </c>
      <c r="E6856" s="91" t="s">
        <v>20867</v>
      </c>
      <c r="F6856" s="91" t="s">
        <v>20868</v>
      </c>
      <c r="G6856" s="91" t="n">
        <v>14700</v>
      </c>
      <c r="H6856" s="91"/>
      <c r="I6856" s="91"/>
      <c r="J6856" s="91"/>
      <c r="K6856" s="91"/>
      <c r="L6856" s="91"/>
      <c r="M6856" s="24" t="s">
        <v>20869</v>
      </c>
      <c r="N6856" s="99" t="n">
        <v>43575</v>
      </c>
      <c r="O6856" s="45" t="s">
        <v>15</v>
      </c>
      <c r="P6856" s="100"/>
      <c r="Q6856" s="15" t="s">
        <v>45</v>
      </c>
    </row>
    <row r="6857" customFormat="false" ht="41.75" hidden="false" customHeight="false" outlineLevel="0" collapsed="false">
      <c r="A6857" s="429" t="s">
        <v>2877</v>
      </c>
      <c r="B6857" s="108" t="n">
        <v>0.450694444444444</v>
      </c>
      <c r="C6857" s="91" t="s">
        <v>20870</v>
      </c>
      <c r="D6857" s="91" t="s">
        <v>961</v>
      </c>
      <c r="E6857" s="91" t="s">
        <v>20871</v>
      </c>
      <c r="F6857" s="91" t="s">
        <v>20872</v>
      </c>
      <c r="G6857" s="91" t="s">
        <v>20873</v>
      </c>
      <c r="H6857" s="91"/>
      <c r="I6857" s="91"/>
      <c r="J6857" s="91"/>
      <c r="K6857" s="91"/>
      <c r="L6857" s="91"/>
      <c r="M6857" s="91"/>
      <c r="N6857" s="91"/>
      <c r="O6857" s="122" t="s">
        <v>20874</v>
      </c>
      <c r="P6857" s="100"/>
      <c r="Q6857" s="15" t="s">
        <v>45</v>
      </c>
    </row>
    <row r="6858" customFormat="false" ht="14.9" hidden="false" customHeight="false" outlineLevel="0" collapsed="false">
      <c r="A6858" s="262" t="s">
        <v>20875</v>
      </c>
      <c r="B6858" s="91" t="s">
        <v>1988</v>
      </c>
      <c r="C6858" s="91" t="s">
        <v>20876</v>
      </c>
      <c r="D6858" s="91" t="s">
        <v>8766</v>
      </c>
      <c r="E6858" s="91" t="s">
        <v>20877</v>
      </c>
      <c r="F6858" s="91"/>
      <c r="G6858" s="91" t="s">
        <v>1503</v>
      </c>
      <c r="H6858" s="91"/>
      <c r="I6858" s="91"/>
      <c r="J6858" s="91"/>
      <c r="K6858" s="91"/>
      <c r="L6858" s="91"/>
      <c r="M6858" s="91"/>
      <c r="N6858" s="91"/>
      <c r="O6858" s="137" t="s">
        <v>20878</v>
      </c>
      <c r="P6858" s="100"/>
      <c r="Q6858" s="15" t="s">
        <v>45</v>
      </c>
    </row>
    <row r="6859" customFormat="false" ht="15.65" hidden="false" customHeight="false" outlineLevel="0" collapsed="false">
      <c r="A6859" s="429" t="s">
        <v>2700</v>
      </c>
      <c r="B6859" s="91" t="s">
        <v>359</v>
      </c>
      <c r="C6859" s="439" t="s">
        <v>20879</v>
      </c>
      <c r="D6859" s="91" t="s">
        <v>110</v>
      </c>
      <c r="E6859" s="91" t="s">
        <v>20880</v>
      </c>
      <c r="F6859" s="91" t="s">
        <v>20881</v>
      </c>
      <c r="G6859" s="91" t="s">
        <v>1208</v>
      </c>
      <c r="H6859" s="91"/>
      <c r="I6859" s="91"/>
      <c r="J6859" s="91"/>
      <c r="K6859" s="91"/>
      <c r="L6859" s="91"/>
      <c r="M6859" s="91"/>
      <c r="N6859" s="91"/>
      <c r="O6859" s="137" t="s">
        <v>20882</v>
      </c>
      <c r="P6859" s="100"/>
      <c r="Q6859" s="15" t="s">
        <v>45</v>
      </c>
    </row>
    <row r="6860" customFormat="false" ht="28.35" hidden="false" customHeight="false" outlineLevel="0" collapsed="false">
      <c r="A6860" s="1010" t="s">
        <v>20883</v>
      </c>
      <c r="B6860" s="91" t="s">
        <v>10941</v>
      </c>
      <c r="C6860" s="137" t="s">
        <v>20884</v>
      </c>
      <c r="D6860" s="91" t="s">
        <v>476</v>
      </c>
      <c r="E6860" s="91" t="s">
        <v>20885</v>
      </c>
      <c r="F6860" s="91" t="s">
        <v>20886</v>
      </c>
      <c r="G6860" s="91"/>
      <c r="H6860" s="91"/>
      <c r="I6860" s="91"/>
      <c r="J6860" s="91"/>
      <c r="K6860" s="91"/>
      <c r="L6860" s="91"/>
      <c r="M6860" s="91"/>
      <c r="N6860" s="91"/>
      <c r="O6860" s="137" t="s">
        <v>20887</v>
      </c>
      <c r="P6860" s="100"/>
      <c r="Q6860" s="15" t="s">
        <v>45</v>
      </c>
    </row>
    <row r="6861" customFormat="false" ht="14.9" hidden="false" customHeight="false" outlineLevel="0" collapsed="false">
      <c r="A6861" s="429" t="s">
        <v>2707</v>
      </c>
      <c r="B6861" s="99" t="n">
        <v>43598</v>
      </c>
      <c r="C6861" s="137" t="s">
        <v>20884</v>
      </c>
      <c r="D6861" s="91" t="s">
        <v>8766</v>
      </c>
      <c r="E6861" s="91" t="s">
        <v>20885</v>
      </c>
      <c r="F6861" s="91" t="s">
        <v>20888</v>
      </c>
      <c r="G6861" s="91" t="s">
        <v>20889</v>
      </c>
      <c r="H6861" s="91"/>
      <c r="I6861" s="91"/>
      <c r="J6861" s="91"/>
      <c r="K6861" s="91"/>
      <c r="L6861" s="91"/>
      <c r="M6861" s="91"/>
      <c r="N6861" s="91"/>
      <c r="O6861" s="137" t="s">
        <v>20890</v>
      </c>
      <c r="P6861" s="100"/>
      <c r="Q6861" s="15" t="s">
        <v>45</v>
      </c>
    </row>
    <row r="6862" customFormat="false" ht="28.35" hidden="false" customHeight="false" outlineLevel="0" collapsed="false">
      <c r="A6862" s="429" t="s">
        <v>2712</v>
      </c>
      <c r="B6862" s="150" t="n">
        <v>43813</v>
      </c>
      <c r="C6862" s="451" t="s">
        <v>20891</v>
      </c>
      <c r="D6862" s="91" t="s">
        <v>8766</v>
      </c>
      <c r="E6862" s="91" t="s">
        <v>20892</v>
      </c>
      <c r="F6862" s="91"/>
      <c r="G6862" s="19" t="s">
        <v>8226</v>
      </c>
      <c r="H6862" s="97"/>
      <c r="I6862" s="19"/>
      <c r="J6862" s="19"/>
      <c r="K6862" s="19"/>
      <c r="L6862" s="19"/>
      <c r="M6862" s="30"/>
      <c r="N6862" s="20"/>
      <c r="O6862" s="226" t="s">
        <v>20893</v>
      </c>
      <c r="P6862" s="19" t="n">
        <v>1</v>
      </c>
      <c r="Q6862" s="15" t="s">
        <v>45</v>
      </c>
    </row>
    <row r="6863" customFormat="false" ht="28.35" hidden="false" customHeight="false" outlineLevel="0" collapsed="false">
      <c r="A6863" s="1010" t="s">
        <v>20894</v>
      </c>
      <c r="B6863" s="91" t="s">
        <v>20895</v>
      </c>
      <c r="C6863" s="91" t="s">
        <v>20896</v>
      </c>
      <c r="D6863" s="91" t="s">
        <v>20897</v>
      </c>
      <c r="E6863" s="91" t="s">
        <v>20898</v>
      </c>
      <c r="F6863" s="91" t="s">
        <v>20899</v>
      </c>
      <c r="G6863" s="91"/>
      <c r="H6863" s="91"/>
      <c r="I6863" s="91"/>
      <c r="J6863" s="91"/>
      <c r="K6863" s="91"/>
      <c r="L6863" s="91"/>
      <c r="M6863" s="91"/>
      <c r="N6863" s="91"/>
      <c r="O6863" s="122" t="s">
        <v>872</v>
      </c>
      <c r="P6863" s="100"/>
      <c r="Q6863" s="15" t="s">
        <v>45</v>
      </c>
    </row>
    <row r="6864" customFormat="false" ht="17.35" hidden="false" customHeight="false" outlineLevel="0" collapsed="false">
      <c r="A6864" s="429" t="s">
        <v>2903</v>
      </c>
      <c r="B6864" s="108" t="n">
        <v>0.65625</v>
      </c>
      <c r="C6864" s="451" t="s">
        <v>20900</v>
      </c>
      <c r="D6864" s="91" t="s">
        <v>110</v>
      </c>
      <c r="E6864" s="91" t="s">
        <v>20901</v>
      </c>
      <c r="F6864" s="91" t="s">
        <v>20902</v>
      </c>
      <c r="G6864" s="91" t="n">
        <v>3500</v>
      </c>
      <c r="H6864" s="91"/>
      <c r="I6864" s="91"/>
      <c r="J6864" s="91"/>
      <c r="K6864" s="91"/>
      <c r="L6864" s="91"/>
      <c r="M6864" s="30" t="s">
        <v>20903</v>
      </c>
      <c r="N6864" s="99" t="n">
        <v>43568</v>
      </c>
      <c r="O6864" s="45" t="s">
        <v>15</v>
      </c>
      <c r="P6864" s="100"/>
      <c r="Q6864" s="15" t="s">
        <v>45</v>
      </c>
    </row>
    <row r="6865" customFormat="false" ht="17.35" hidden="false" customHeight="false" outlineLevel="0" collapsed="false">
      <c r="A6865" s="91" t="s">
        <v>20904</v>
      </c>
      <c r="B6865" s="91" t="s">
        <v>20904</v>
      </c>
      <c r="C6865" s="91" t="s">
        <v>20904</v>
      </c>
      <c r="D6865" s="91" t="s">
        <v>110</v>
      </c>
      <c r="E6865" s="91" t="s">
        <v>20904</v>
      </c>
      <c r="F6865" s="91" t="s">
        <v>20904</v>
      </c>
      <c r="G6865" s="91" t="n">
        <v>20000</v>
      </c>
      <c r="H6865" s="91"/>
      <c r="I6865" s="91"/>
      <c r="J6865" s="91"/>
      <c r="K6865" s="91"/>
      <c r="L6865" s="91"/>
      <c r="M6865" s="30" t="s">
        <v>20905</v>
      </c>
      <c r="N6865" s="99" t="n">
        <v>43572</v>
      </c>
      <c r="O6865" s="45" t="s">
        <v>20906</v>
      </c>
      <c r="P6865" s="100"/>
      <c r="Q6865" s="15" t="s">
        <v>45</v>
      </c>
    </row>
    <row r="6866" customFormat="false" ht="17.35" hidden="false" customHeight="false" outlineLevel="0" collapsed="false">
      <c r="A6866" s="262" t="s">
        <v>20907</v>
      </c>
      <c r="B6866" s="108" t="n">
        <v>0.677083333333333</v>
      </c>
      <c r="C6866" s="91" t="s">
        <v>20908</v>
      </c>
      <c r="D6866" s="91" t="s">
        <v>110</v>
      </c>
      <c r="E6866" s="91" t="s">
        <v>20909</v>
      </c>
      <c r="F6866" s="91" t="s">
        <v>20910</v>
      </c>
      <c r="G6866" s="91" t="n">
        <v>14900</v>
      </c>
      <c r="H6866" s="91"/>
      <c r="I6866" s="91"/>
      <c r="J6866" s="91"/>
      <c r="K6866" s="91"/>
      <c r="L6866" s="91"/>
      <c r="M6866" s="30" t="s">
        <v>20911</v>
      </c>
      <c r="N6866" s="99" t="n">
        <v>43570</v>
      </c>
      <c r="O6866" s="45" t="s">
        <v>15</v>
      </c>
      <c r="P6866" s="100"/>
      <c r="Q6866" s="15" t="s">
        <v>45</v>
      </c>
    </row>
    <row r="6867" customFormat="false" ht="28.35" hidden="false" customHeight="false" outlineLevel="0" collapsed="false">
      <c r="A6867" s="262" t="s">
        <v>20912</v>
      </c>
      <c r="B6867" s="91" t="s">
        <v>1080</v>
      </c>
      <c r="C6867" s="137" t="s">
        <v>20913</v>
      </c>
      <c r="D6867" s="91" t="s">
        <v>476</v>
      </c>
      <c r="E6867" s="91" t="s">
        <v>20914</v>
      </c>
      <c r="F6867" s="91" t="s">
        <v>20915</v>
      </c>
      <c r="G6867" s="91" t="s">
        <v>3179</v>
      </c>
      <c r="H6867" s="91"/>
      <c r="I6867" s="91"/>
      <c r="J6867" s="91"/>
      <c r="K6867" s="91"/>
      <c r="L6867" s="91"/>
      <c r="M6867" s="91"/>
      <c r="N6867" s="91"/>
      <c r="O6867" s="137" t="s">
        <v>20916</v>
      </c>
      <c r="P6867" s="100"/>
      <c r="Q6867" s="15" t="s">
        <v>45</v>
      </c>
    </row>
    <row r="6868" customFormat="false" ht="28.35" hidden="false" customHeight="false" outlineLevel="0" collapsed="false">
      <c r="A6868" s="282" t="s">
        <v>20917</v>
      </c>
      <c r="B6868" s="242" t="n">
        <v>43755</v>
      </c>
      <c r="C6868" s="681" t="s">
        <v>20913</v>
      </c>
      <c r="D6868" s="91" t="s">
        <v>20918</v>
      </c>
      <c r="E6868" s="91" t="s">
        <v>20919</v>
      </c>
      <c r="F6868" s="91"/>
      <c r="G6868" s="91"/>
      <c r="H6868" s="91"/>
      <c r="I6868" s="91"/>
      <c r="J6868" s="91" t="s">
        <v>908</v>
      </c>
      <c r="K6868" s="91"/>
      <c r="L6868" s="91"/>
      <c r="M6868" s="91"/>
      <c r="N6868" s="91"/>
      <c r="O6868" s="137" t="s">
        <v>20916</v>
      </c>
      <c r="P6868" s="100"/>
      <c r="Q6868" s="15" t="s">
        <v>45</v>
      </c>
    </row>
    <row r="6869" customFormat="false" ht="14.9" hidden="false" customHeight="false" outlineLevel="0" collapsed="false">
      <c r="A6869" s="91"/>
      <c r="B6869" s="91"/>
      <c r="C6869" s="91" t="s">
        <v>20920</v>
      </c>
      <c r="D6869" s="91"/>
      <c r="E6869" s="91"/>
      <c r="F6869" s="91"/>
      <c r="G6869" s="91"/>
      <c r="H6869" s="91"/>
      <c r="I6869" s="91"/>
      <c r="J6869" s="91"/>
      <c r="K6869" s="91"/>
      <c r="L6869" s="91"/>
      <c r="M6869" s="91"/>
      <c r="N6869" s="91"/>
      <c r="O6869" s="91"/>
      <c r="P6869" s="100"/>
      <c r="Q6869" s="15" t="s">
        <v>45</v>
      </c>
    </row>
    <row r="6870" customFormat="false" ht="55.2" hidden="false" customHeight="false" outlineLevel="0" collapsed="false">
      <c r="A6870" s="122" t="s">
        <v>20921</v>
      </c>
      <c r="B6870" s="91"/>
      <c r="C6870" s="91" t="n">
        <v>89267570827</v>
      </c>
      <c r="D6870" s="91" t="s">
        <v>15475</v>
      </c>
      <c r="E6870" s="91" t="s">
        <v>20922</v>
      </c>
      <c r="F6870" s="91" t="s">
        <v>9649</v>
      </c>
      <c r="G6870" s="91" t="s">
        <v>13521</v>
      </c>
      <c r="H6870" s="91"/>
      <c r="I6870" s="91"/>
      <c r="J6870" s="91"/>
      <c r="K6870" s="91"/>
      <c r="L6870" s="91"/>
      <c r="M6870" s="91"/>
      <c r="N6870" s="91"/>
      <c r="O6870" s="137" t="s">
        <v>20923</v>
      </c>
      <c r="P6870" s="100"/>
      <c r="Q6870" s="15" t="s">
        <v>45</v>
      </c>
    </row>
    <row r="6871" customFormat="false" ht="79.85" hidden="false" customHeight="false" outlineLevel="0" collapsed="false">
      <c r="A6871" s="3" t="s">
        <v>17111</v>
      </c>
      <c r="B6871" s="103" t="s">
        <v>17112</v>
      </c>
      <c r="C6871" s="3" t="s">
        <v>17113</v>
      </c>
      <c r="D6871" s="103" t="s">
        <v>17114</v>
      </c>
      <c r="E6871" s="103" t="s">
        <v>17115</v>
      </c>
      <c r="F6871" s="102" t="s">
        <v>10096</v>
      </c>
      <c r="G6871" s="103" t="s">
        <v>38</v>
      </c>
      <c r="H6871" s="103" t="s">
        <v>17116</v>
      </c>
      <c r="I6871" s="103" t="s">
        <v>40</v>
      </c>
      <c r="J6871" s="103" t="s">
        <v>19144</v>
      </c>
      <c r="K6871" s="103" t="s">
        <v>17648</v>
      </c>
      <c r="L6871" s="103" t="s">
        <v>19807</v>
      </c>
      <c r="M6871" s="103" t="s">
        <v>41</v>
      </c>
      <c r="N6871" s="103" t="s">
        <v>42</v>
      </c>
      <c r="O6871" s="103" t="s">
        <v>17117</v>
      </c>
      <c r="P6871" s="100"/>
      <c r="Q6871" s="15" t="s">
        <v>45</v>
      </c>
    </row>
    <row r="6872" customFormat="false" ht="15" hidden="false" customHeight="false" outlineLevel="0" collapsed="false">
      <c r="A6872" s="105" t="n">
        <v>43565</v>
      </c>
      <c r="B6872" s="465" t="s">
        <v>311</v>
      </c>
      <c r="C6872" s="9"/>
      <c r="D6872" s="9"/>
      <c r="E6872" s="10"/>
      <c r="F6872" s="821" t="n">
        <f aca="false">G6872+H6872+I6872+J6872+K6872</f>
        <v>76800</v>
      </c>
      <c r="G6872" s="1006" t="n">
        <f aca="false">SUM(G6873:G6892)</f>
        <v>76800</v>
      </c>
      <c r="H6872" s="989" t="n">
        <f aca="false">SUM(H6873:H6892)</f>
        <v>0</v>
      </c>
      <c r="I6872" s="1007" t="n">
        <f aca="false">SUM(I6873:I6892)</f>
        <v>0</v>
      </c>
      <c r="J6872" s="1008" t="n">
        <f aca="false">SUM(J6873:J6892)</f>
        <v>0</v>
      </c>
      <c r="K6872" s="1009" t="n">
        <f aca="false">SUM(K6873:K6892)</f>
        <v>0</v>
      </c>
      <c r="L6872" s="1029" t="n">
        <f aca="false">SUM(L6873:L6894)</f>
        <v>0</v>
      </c>
      <c r="M6872" s="466"/>
      <c r="N6872" s="466"/>
      <c r="O6872" s="91"/>
      <c r="P6872" s="100"/>
      <c r="Q6872" s="15" t="s">
        <v>45</v>
      </c>
    </row>
    <row r="6873" customFormat="false" ht="28.35" hidden="false" customHeight="false" outlineLevel="0" collapsed="false">
      <c r="A6873" s="429" t="s">
        <v>2931</v>
      </c>
      <c r="B6873" s="91"/>
      <c r="C6873" s="91" t="s">
        <v>20924</v>
      </c>
      <c r="D6873" s="91" t="s">
        <v>476</v>
      </c>
      <c r="E6873" s="91" t="s">
        <v>20925</v>
      </c>
      <c r="F6873" s="91" t="s">
        <v>20926</v>
      </c>
      <c r="G6873" s="91"/>
      <c r="H6873" s="91"/>
      <c r="I6873" s="91"/>
      <c r="J6873" s="91"/>
      <c r="K6873" s="91"/>
      <c r="L6873" s="91"/>
      <c r="M6873" s="91"/>
      <c r="N6873" s="91"/>
      <c r="O6873" s="137" t="s">
        <v>20927</v>
      </c>
      <c r="P6873" s="100"/>
      <c r="Q6873" s="15" t="s">
        <v>45</v>
      </c>
    </row>
    <row r="6874" customFormat="false" ht="15.65" hidden="false" customHeight="false" outlineLevel="0" collapsed="false">
      <c r="A6874" s="429" t="s">
        <v>20928</v>
      </c>
      <c r="B6874" s="108" t="n">
        <v>0.465277777777778</v>
      </c>
      <c r="C6874" s="91" t="s">
        <v>20929</v>
      </c>
      <c r="D6874" s="91" t="s">
        <v>20918</v>
      </c>
      <c r="E6874" s="91" t="s">
        <v>20930</v>
      </c>
      <c r="F6874" s="91" t="s">
        <v>4460</v>
      </c>
      <c r="G6874" s="91"/>
      <c r="H6874" s="91"/>
      <c r="I6874" s="91"/>
      <c r="J6874" s="91"/>
      <c r="K6874" s="91"/>
      <c r="L6874" s="91"/>
      <c r="M6874" s="91"/>
      <c r="N6874" s="91"/>
      <c r="O6874" s="144" t="s">
        <v>20931</v>
      </c>
      <c r="P6874" s="100"/>
      <c r="Q6874" s="15" t="s">
        <v>45</v>
      </c>
    </row>
    <row r="6875" customFormat="false" ht="29.85" hidden="false" customHeight="false" outlineLevel="0" collapsed="false">
      <c r="A6875" s="429" t="s">
        <v>2683</v>
      </c>
      <c r="B6875" s="91" t="s">
        <v>3520</v>
      </c>
      <c r="C6875" s="91" t="s">
        <v>20932</v>
      </c>
      <c r="D6875" s="91" t="s">
        <v>476</v>
      </c>
      <c r="E6875" s="91" t="s">
        <v>20933</v>
      </c>
      <c r="F6875" s="91" t="s">
        <v>20934</v>
      </c>
      <c r="G6875" s="91" t="s">
        <v>18731</v>
      </c>
      <c r="H6875" s="91"/>
      <c r="I6875" s="91"/>
      <c r="J6875" s="91"/>
      <c r="K6875" s="91"/>
      <c r="L6875" s="91"/>
      <c r="M6875" s="91"/>
      <c r="N6875" s="91"/>
      <c r="O6875" s="144" t="s">
        <v>20935</v>
      </c>
      <c r="P6875" s="100"/>
      <c r="Q6875" s="15" t="s">
        <v>45</v>
      </c>
    </row>
    <row r="6876" customFormat="false" ht="28.35" hidden="false" customHeight="false" outlineLevel="0" collapsed="false">
      <c r="A6876" s="262" t="s">
        <v>20936</v>
      </c>
      <c r="B6876" s="108" t="n">
        <v>0.495833333333333</v>
      </c>
      <c r="C6876" s="440" t="s">
        <v>20937</v>
      </c>
      <c r="D6876" s="91" t="s">
        <v>110</v>
      </c>
      <c r="E6876" s="797" t="s">
        <v>20938</v>
      </c>
      <c r="F6876" s="91" t="s">
        <v>20939</v>
      </c>
      <c r="G6876" s="91" t="s">
        <v>7612</v>
      </c>
      <c r="H6876" s="91"/>
      <c r="I6876" s="91"/>
      <c r="J6876" s="91"/>
      <c r="K6876" s="91"/>
      <c r="L6876" s="91"/>
      <c r="M6876" s="91"/>
      <c r="N6876" s="91"/>
      <c r="O6876" s="1038" t="s">
        <v>20940</v>
      </c>
      <c r="P6876" s="100"/>
      <c r="Q6876" s="15" t="s">
        <v>45</v>
      </c>
    </row>
    <row r="6877" customFormat="false" ht="41.75" hidden="false" customHeight="false" outlineLevel="0" collapsed="false">
      <c r="A6877" s="847" t="s">
        <v>1678</v>
      </c>
      <c r="B6877" s="91"/>
      <c r="C6877" s="91" t="s">
        <v>20941</v>
      </c>
      <c r="D6877" s="91" t="s">
        <v>476</v>
      </c>
      <c r="E6877" s="91" t="s">
        <v>20942</v>
      </c>
      <c r="F6877" s="91" t="s">
        <v>20943</v>
      </c>
      <c r="G6877" s="91" t="s">
        <v>2085</v>
      </c>
      <c r="H6877" s="91"/>
      <c r="I6877" s="91"/>
      <c r="J6877" s="91"/>
      <c r="K6877" s="91"/>
      <c r="L6877" s="91"/>
      <c r="M6877" s="91"/>
      <c r="N6877" s="91"/>
      <c r="O6877" s="95" t="s">
        <v>20944</v>
      </c>
      <c r="P6877" s="100"/>
      <c r="Q6877" s="15" t="s">
        <v>45</v>
      </c>
    </row>
    <row r="6878" customFormat="false" ht="28.35" hidden="false" customHeight="false" outlineLevel="0" collapsed="false">
      <c r="A6878" s="429" t="s">
        <v>2953</v>
      </c>
      <c r="B6878" s="108" t="n">
        <v>0.515277777777778</v>
      </c>
      <c r="C6878" s="91" t="s">
        <v>20945</v>
      </c>
      <c r="D6878" s="91" t="s">
        <v>110</v>
      </c>
      <c r="E6878" s="91" t="s">
        <v>20946</v>
      </c>
      <c r="F6878" s="91" t="s">
        <v>20947</v>
      </c>
      <c r="G6878" s="91" t="s">
        <v>5529</v>
      </c>
      <c r="H6878" s="91"/>
      <c r="I6878" s="91"/>
      <c r="J6878" s="91"/>
      <c r="K6878" s="91"/>
      <c r="L6878" s="91"/>
      <c r="M6878" s="91"/>
      <c r="N6878" s="91"/>
      <c r="O6878" s="137" t="s">
        <v>20948</v>
      </c>
      <c r="P6878" s="100"/>
      <c r="Q6878" s="15" t="s">
        <v>45</v>
      </c>
    </row>
    <row r="6879" customFormat="false" ht="28.35" hidden="false" customHeight="false" outlineLevel="0" collapsed="false">
      <c r="A6879" s="15" t="s">
        <v>3905</v>
      </c>
      <c r="B6879" s="30" t="s">
        <v>146</v>
      </c>
      <c r="C6879" s="91" t="n">
        <v>89161227776</v>
      </c>
      <c r="D6879" s="91" t="s">
        <v>476</v>
      </c>
      <c r="E6879" s="91" t="s">
        <v>20949</v>
      </c>
      <c r="F6879" s="91" t="s">
        <v>20950</v>
      </c>
      <c r="G6879" s="91" t="n">
        <v>20000</v>
      </c>
      <c r="H6879" s="91"/>
      <c r="I6879" s="91"/>
      <c r="J6879" s="91"/>
      <c r="K6879" s="91"/>
      <c r="L6879" s="91"/>
      <c r="M6879" s="1039" t="s">
        <v>20588</v>
      </c>
      <c r="N6879" s="99" t="n">
        <v>43575</v>
      </c>
      <c r="O6879" s="45" t="s">
        <v>15</v>
      </c>
      <c r="P6879" s="100"/>
      <c r="Q6879" s="15" t="s">
        <v>45</v>
      </c>
    </row>
    <row r="6880" customFormat="false" ht="41.75" hidden="false" customHeight="false" outlineLevel="0" collapsed="false">
      <c r="A6880" s="429" t="s">
        <v>2700</v>
      </c>
      <c r="B6880" s="108" t="n">
        <v>0.552083333333333</v>
      </c>
      <c r="C6880" s="91" t="s">
        <v>20951</v>
      </c>
      <c r="D6880" s="91" t="s">
        <v>110</v>
      </c>
      <c r="E6880" s="91" t="s">
        <v>20952</v>
      </c>
      <c r="F6880" s="91" t="s">
        <v>20953</v>
      </c>
      <c r="G6880" s="91"/>
      <c r="H6880" s="91"/>
      <c r="I6880" s="91"/>
      <c r="J6880" s="91"/>
      <c r="K6880" s="91"/>
      <c r="L6880" s="91"/>
      <c r="M6880" s="91"/>
      <c r="N6880" s="91"/>
      <c r="O6880" s="451" t="s">
        <v>20954</v>
      </c>
      <c r="P6880" s="100"/>
      <c r="Q6880" s="15" t="s">
        <v>45</v>
      </c>
    </row>
    <row r="6881" customFormat="false" ht="28.35" hidden="false" customHeight="false" outlineLevel="0" collapsed="false">
      <c r="A6881" s="429" t="s">
        <v>2825</v>
      </c>
      <c r="B6881" s="91" t="s">
        <v>5214</v>
      </c>
      <c r="C6881" s="91" t="s">
        <v>20955</v>
      </c>
      <c r="D6881" s="91" t="s">
        <v>476</v>
      </c>
      <c r="E6881" s="91" t="s">
        <v>20956</v>
      </c>
      <c r="F6881" s="91"/>
      <c r="G6881" s="91" t="s">
        <v>1375</v>
      </c>
      <c r="H6881" s="91"/>
      <c r="I6881" s="91"/>
      <c r="J6881" s="91"/>
      <c r="K6881" s="91"/>
      <c r="L6881" s="91"/>
      <c r="M6881" s="91"/>
      <c r="N6881" s="91"/>
      <c r="O6881" s="95" t="s">
        <v>20957</v>
      </c>
      <c r="P6881" s="100"/>
      <c r="Q6881" s="15" t="s">
        <v>45</v>
      </c>
    </row>
    <row r="6882" customFormat="false" ht="17.35" hidden="false" customHeight="false" outlineLevel="0" collapsed="false">
      <c r="A6882" s="429" t="s">
        <v>20958</v>
      </c>
      <c r="B6882" s="91" t="s">
        <v>10799</v>
      </c>
      <c r="C6882" s="91" t="s">
        <v>20744</v>
      </c>
      <c r="D6882" s="91" t="s">
        <v>8766</v>
      </c>
      <c r="E6882" s="91" t="s">
        <v>20959</v>
      </c>
      <c r="F6882" s="91" t="s">
        <v>14440</v>
      </c>
      <c r="G6882" s="91" t="n">
        <v>16100</v>
      </c>
      <c r="H6882" s="91"/>
      <c r="I6882" s="91"/>
      <c r="J6882" s="91"/>
      <c r="K6882" s="91"/>
      <c r="L6882" s="91"/>
      <c r="M6882" s="19" t="s">
        <v>20960</v>
      </c>
      <c r="N6882" s="20" t="n">
        <v>43571</v>
      </c>
      <c r="O6882" s="45" t="s">
        <v>15</v>
      </c>
      <c r="P6882" s="100"/>
      <c r="Q6882" s="15" t="s">
        <v>45</v>
      </c>
    </row>
    <row r="6883" customFormat="false" ht="17.35" hidden="false" customHeight="false" outlineLevel="0" collapsed="false">
      <c r="A6883" s="429" t="s">
        <v>2712</v>
      </c>
      <c r="B6883" s="108" t="n">
        <v>0.608333333333333</v>
      </c>
      <c r="C6883" s="440" t="s">
        <v>20961</v>
      </c>
      <c r="D6883" s="91" t="s">
        <v>110</v>
      </c>
      <c r="E6883" s="91" t="s">
        <v>20962</v>
      </c>
      <c r="F6883" s="91" t="s">
        <v>20963</v>
      </c>
      <c r="G6883" s="91" t="n">
        <v>24000</v>
      </c>
      <c r="H6883" s="91"/>
      <c r="I6883" s="91"/>
      <c r="J6883" s="91"/>
      <c r="K6883" s="91"/>
      <c r="L6883" s="91"/>
      <c r="M6883" s="24" t="s">
        <v>20964</v>
      </c>
      <c r="N6883" s="99" t="n">
        <v>43569</v>
      </c>
      <c r="O6883" s="45" t="s">
        <v>15</v>
      </c>
      <c r="P6883" s="100"/>
      <c r="Q6883" s="15" t="s">
        <v>45</v>
      </c>
    </row>
    <row r="6884" customFormat="false" ht="14.9" hidden="false" customHeight="false" outlineLevel="0" collapsed="false">
      <c r="A6884" s="429" t="s">
        <v>2898</v>
      </c>
      <c r="B6884" s="91" t="s">
        <v>12905</v>
      </c>
      <c r="C6884" s="91" t="s">
        <v>20965</v>
      </c>
      <c r="D6884" s="91" t="s">
        <v>8766</v>
      </c>
      <c r="E6884" s="91" t="s">
        <v>20966</v>
      </c>
      <c r="F6884" s="91" t="s">
        <v>10283</v>
      </c>
      <c r="G6884" s="91" t="s">
        <v>20967</v>
      </c>
      <c r="H6884" s="91"/>
      <c r="I6884" s="91"/>
      <c r="J6884" s="91"/>
      <c r="K6884" s="91"/>
      <c r="L6884" s="91"/>
      <c r="M6884" s="91"/>
      <c r="N6884" s="91"/>
      <c r="O6884" s="137" t="s">
        <v>20968</v>
      </c>
      <c r="P6884" s="100"/>
      <c r="Q6884" s="15" t="s">
        <v>45</v>
      </c>
    </row>
    <row r="6885" customFormat="false" ht="28.35" hidden="false" customHeight="false" outlineLevel="0" collapsed="false">
      <c r="A6885" s="429" t="s">
        <v>2903</v>
      </c>
      <c r="B6885" s="91" t="s">
        <v>16512</v>
      </c>
      <c r="C6885" s="91" t="s">
        <v>20969</v>
      </c>
      <c r="D6885" s="91" t="s">
        <v>476</v>
      </c>
      <c r="E6885" s="91" t="s">
        <v>20970</v>
      </c>
      <c r="F6885" s="91"/>
      <c r="G6885" s="91" t="s">
        <v>1464</v>
      </c>
      <c r="H6885" s="91"/>
      <c r="I6885" s="91"/>
      <c r="J6885" s="91"/>
      <c r="K6885" s="91"/>
      <c r="L6885" s="91"/>
      <c r="M6885" s="91"/>
      <c r="N6885" s="91"/>
      <c r="O6885" s="451" t="s">
        <v>20971</v>
      </c>
      <c r="P6885" s="100"/>
      <c r="Q6885" s="15" t="s">
        <v>45</v>
      </c>
    </row>
    <row r="6886" customFormat="false" ht="14.9" hidden="false" customHeight="false" outlineLevel="0" collapsed="false">
      <c r="A6886" s="429" t="s">
        <v>2768</v>
      </c>
      <c r="B6886" s="108" t="n">
        <v>0.633333333333333</v>
      </c>
      <c r="C6886" s="440" t="s">
        <v>20972</v>
      </c>
      <c r="D6886" s="91" t="s">
        <v>110</v>
      </c>
      <c r="E6886" s="91" t="s">
        <v>20973</v>
      </c>
      <c r="F6886" s="91" t="s">
        <v>8921</v>
      </c>
      <c r="G6886" s="91" t="s">
        <v>4124</v>
      </c>
      <c r="H6886" s="91"/>
      <c r="I6886" s="91"/>
      <c r="J6886" s="91"/>
      <c r="K6886" s="91"/>
      <c r="L6886" s="91"/>
      <c r="M6886" s="91"/>
      <c r="N6886" s="91"/>
      <c r="O6886" s="137" t="s">
        <v>20974</v>
      </c>
      <c r="P6886" s="100"/>
      <c r="Q6886" s="15" t="s">
        <v>45</v>
      </c>
    </row>
    <row r="6887" customFormat="false" ht="17.35" hidden="false" customHeight="false" outlineLevel="0" collapsed="false">
      <c r="A6887" s="429" t="s">
        <v>2912</v>
      </c>
      <c r="B6887" s="99" t="n">
        <v>43512</v>
      </c>
      <c r="C6887" s="349" t="s">
        <v>20975</v>
      </c>
      <c r="D6887" s="91" t="s">
        <v>8766</v>
      </c>
      <c r="E6887" s="91" t="s">
        <v>20976</v>
      </c>
      <c r="F6887" s="91" t="s">
        <v>20977</v>
      </c>
      <c r="G6887" s="91" t="n">
        <v>16700</v>
      </c>
      <c r="H6887" s="91"/>
      <c r="I6887" s="91"/>
      <c r="J6887" s="91"/>
      <c r="K6887" s="91"/>
      <c r="L6887" s="91"/>
      <c r="M6887" s="19" t="s">
        <v>20978</v>
      </c>
      <c r="N6887" s="99" t="n">
        <v>43567</v>
      </c>
      <c r="O6887" s="45" t="s">
        <v>15</v>
      </c>
      <c r="P6887" s="100"/>
      <c r="Q6887" s="15" t="s">
        <v>45</v>
      </c>
    </row>
    <row r="6888" customFormat="false" ht="28.35" hidden="false" customHeight="false" outlineLevel="0" collapsed="false">
      <c r="A6888" s="429" t="s">
        <v>20979</v>
      </c>
      <c r="B6888" s="91" t="s">
        <v>10379</v>
      </c>
      <c r="C6888" s="91" t="s">
        <v>20980</v>
      </c>
      <c r="D6888" s="91" t="s">
        <v>476</v>
      </c>
      <c r="E6888" s="91" t="s">
        <v>20981</v>
      </c>
      <c r="F6888" s="91"/>
      <c r="G6888" s="91" t="s">
        <v>17849</v>
      </c>
      <c r="H6888" s="91"/>
      <c r="I6888" s="91"/>
      <c r="J6888" s="91"/>
      <c r="K6888" s="91"/>
      <c r="L6888" s="91"/>
      <c r="M6888" s="91"/>
      <c r="N6888" s="91"/>
      <c r="O6888" s="451" t="s">
        <v>20982</v>
      </c>
      <c r="P6888" s="100"/>
      <c r="Q6888" s="15" t="s">
        <v>45</v>
      </c>
    </row>
    <row r="6889" customFormat="false" ht="28.35" hidden="false" customHeight="false" outlineLevel="0" collapsed="false">
      <c r="A6889" s="429" t="s">
        <v>2922</v>
      </c>
      <c r="B6889" s="91"/>
      <c r="C6889" s="91" t="s">
        <v>20983</v>
      </c>
      <c r="D6889" s="91" t="s">
        <v>8766</v>
      </c>
      <c r="E6889" s="91" t="s">
        <v>20984</v>
      </c>
      <c r="F6889" s="91" t="s">
        <v>20985</v>
      </c>
      <c r="G6889" s="91" t="s">
        <v>5529</v>
      </c>
      <c r="H6889" s="91"/>
      <c r="I6889" s="91"/>
      <c r="J6889" s="91"/>
      <c r="K6889" s="91"/>
      <c r="L6889" s="91"/>
      <c r="M6889" s="91"/>
      <c r="N6889" s="91"/>
      <c r="O6889" s="137" t="s">
        <v>20986</v>
      </c>
      <c r="P6889" s="100"/>
      <c r="Q6889" s="15" t="s">
        <v>45</v>
      </c>
    </row>
    <row r="6890" customFormat="false" ht="41.75" hidden="false" customHeight="false" outlineLevel="0" collapsed="false">
      <c r="A6890" s="262" t="s">
        <v>20987</v>
      </c>
      <c r="B6890" s="91" t="s">
        <v>2343</v>
      </c>
      <c r="C6890" s="91" t="s">
        <v>20988</v>
      </c>
      <c r="D6890" s="91" t="s">
        <v>476</v>
      </c>
      <c r="E6890" s="91" t="s">
        <v>20989</v>
      </c>
      <c r="F6890" s="91" t="s">
        <v>20990</v>
      </c>
      <c r="G6890" s="91"/>
      <c r="H6890" s="91"/>
      <c r="I6890" s="91"/>
      <c r="J6890" s="91"/>
      <c r="K6890" s="91"/>
      <c r="L6890" s="91"/>
      <c r="M6890" s="91"/>
      <c r="N6890" s="91"/>
      <c r="O6890" s="137" t="s">
        <v>20991</v>
      </c>
      <c r="P6890" s="100"/>
      <c r="Q6890" s="15" t="s">
        <v>45</v>
      </c>
    </row>
    <row r="6891" customFormat="false" ht="14.9" hidden="false" customHeight="false" outlineLevel="0" collapsed="false">
      <c r="A6891" s="429" t="s">
        <v>2997</v>
      </c>
      <c r="B6891" s="108" t="n">
        <v>0.708333333333333</v>
      </c>
      <c r="C6891" s="91" t="s">
        <v>20992</v>
      </c>
      <c r="D6891" s="91" t="s">
        <v>110</v>
      </c>
      <c r="E6891" s="91" t="s">
        <v>20993</v>
      </c>
      <c r="F6891" s="91" t="s">
        <v>20994</v>
      </c>
      <c r="G6891" s="91" t="s">
        <v>1042</v>
      </c>
      <c r="H6891" s="91"/>
      <c r="I6891" s="91"/>
      <c r="J6891" s="91"/>
      <c r="K6891" s="91"/>
      <c r="L6891" s="91"/>
      <c r="M6891" s="91"/>
      <c r="N6891" s="91"/>
      <c r="O6891" s="451" t="s">
        <v>20995</v>
      </c>
      <c r="P6891" s="100"/>
      <c r="Q6891" s="15" t="s">
        <v>45</v>
      </c>
    </row>
    <row r="6892" customFormat="false" ht="14.9" hidden="false" customHeight="false" outlineLevel="0" collapsed="false">
      <c r="A6892" s="429" t="s">
        <v>3003</v>
      </c>
      <c r="B6892" s="91" t="s">
        <v>20996</v>
      </c>
      <c r="C6892" s="91" t="n">
        <v>89262387670</v>
      </c>
      <c r="D6892" s="91" t="s">
        <v>8766</v>
      </c>
      <c r="E6892" s="91" t="s">
        <v>20997</v>
      </c>
      <c r="F6892" s="91" t="s">
        <v>20998</v>
      </c>
      <c r="G6892" s="91" t="s">
        <v>569</v>
      </c>
      <c r="H6892" s="91"/>
      <c r="I6892" s="91"/>
      <c r="J6892" s="91"/>
      <c r="K6892" s="91"/>
      <c r="L6892" s="91"/>
      <c r="M6892" s="91"/>
      <c r="N6892" s="91"/>
      <c r="O6892" s="91" t="s">
        <v>20999</v>
      </c>
      <c r="P6892" s="100"/>
      <c r="Q6892" s="15" t="s">
        <v>45</v>
      </c>
    </row>
    <row r="6893" customFormat="false" ht="79.85" hidden="false" customHeight="false" outlineLevel="0" collapsed="false">
      <c r="A6893" s="3" t="s">
        <v>17111</v>
      </c>
      <c r="B6893" s="103" t="s">
        <v>17112</v>
      </c>
      <c r="C6893" s="3" t="s">
        <v>17113</v>
      </c>
      <c r="D6893" s="103" t="s">
        <v>17114</v>
      </c>
      <c r="E6893" s="103" t="s">
        <v>17115</v>
      </c>
      <c r="F6893" s="102" t="s">
        <v>10096</v>
      </c>
      <c r="G6893" s="103" t="s">
        <v>38</v>
      </c>
      <c r="H6893" s="103" t="s">
        <v>17116</v>
      </c>
      <c r="I6893" s="103" t="s">
        <v>40</v>
      </c>
      <c r="J6893" s="103" t="s">
        <v>19144</v>
      </c>
      <c r="K6893" s="103" t="s">
        <v>17648</v>
      </c>
      <c r="L6893" s="103" t="s">
        <v>19807</v>
      </c>
      <c r="M6893" s="103" t="s">
        <v>41</v>
      </c>
      <c r="N6893" s="103" t="s">
        <v>42</v>
      </c>
      <c r="O6893" s="103" t="s">
        <v>17117</v>
      </c>
      <c r="P6893" s="100"/>
      <c r="Q6893" s="15" t="s">
        <v>45</v>
      </c>
    </row>
    <row r="6894" customFormat="false" ht="15" hidden="false" customHeight="false" outlineLevel="0" collapsed="false">
      <c r="A6894" s="105" t="n">
        <v>43566</v>
      </c>
      <c r="B6894" s="465" t="s">
        <v>349</v>
      </c>
      <c r="C6894" s="9"/>
      <c r="D6894" s="9"/>
      <c r="E6894" s="10"/>
      <c r="F6894" s="821" t="n">
        <f aca="false">G6894+H6894+I6894+J6894+K6894</f>
        <v>122926</v>
      </c>
      <c r="G6894" s="1006" t="n">
        <f aca="false">SUM(G6895:G6928)</f>
        <v>114926</v>
      </c>
      <c r="H6894" s="989" t="n">
        <f aca="false">SUM(H6895:H6928)</f>
        <v>8000</v>
      </c>
      <c r="I6894" s="1007" t="n">
        <f aca="false">SUM(I6895:I6928)</f>
        <v>0</v>
      </c>
      <c r="J6894" s="1008" t="n">
        <f aca="false">SUM(J6895:J6928)</f>
        <v>0</v>
      </c>
      <c r="K6894" s="1009" t="n">
        <f aca="false">SUM(K6895:K6928)</f>
        <v>0</v>
      </c>
      <c r="L6894" s="1029" t="n">
        <f aca="false">SUM(L6895:L6928)</f>
        <v>0</v>
      </c>
      <c r="M6894" s="466"/>
      <c r="N6894" s="466"/>
      <c r="O6894" s="91"/>
      <c r="P6894" s="100"/>
      <c r="Q6894" s="15" t="s">
        <v>45</v>
      </c>
    </row>
    <row r="6895" customFormat="false" ht="28.35" hidden="false" customHeight="false" outlineLevel="0" collapsed="false">
      <c r="A6895" s="429" t="s">
        <v>2931</v>
      </c>
      <c r="B6895" s="91" t="s">
        <v>5704</v>
      </c>
      <c r="C6895" s="137" t="s">
        <v>21000</v>
      </c>
      <c r="D6895" s="91" t="s">
        <v>476</v>
      </c>
      <c r="E6895" s="91" t="s">
        <v>21001</v>
      </c>
      <c r="F6895" s="91"/>
      <c r="G6895" s="91" t="s">
        <v>1730</v>
      </c>
      <c r="H6895" s="91"/>
      <c r="I6895" s="91"/>
      <c r="J6895" s="91"/>
      <c r="K6895" s="91"/>
      <c r="L6895" s="91"/>
      <c r="M6895" s="91"/>
      <c r="N6895" s="91"/>
      <c r="O6895" s="95" t="s">
        <v>5423</v>
      </c>
      <c r="P6895" s="100"/>
      <c r="Q6895" s="15" t="s">
        <v>45</v>
      </c>
    </row>
    <row r="6896" customFormat="false" ht="28.35" hidden="false" customHeight="false" outlineLevel="0" collapsed="false">
      <c r="A6896" s="884" t="s">
        <v>2005</v>
      </c>
      <c r="B6896" s="15" t="s">
        <v>4738</v>
      </c>
      <c r="C6896" s="137" t="s">
        <v>21000</v>
      </c>
      <c r="D6896" s="15" t="s">
        <v>8766</v>
      </c>
      <c r="E6896" s="15" t="s">
        <v>21002</v>
      </c>
      <c r="F6896" s="91"/>
      <c r="G6896" s="91" t="s">
        <v>8976</v>
      </c>
      <c r="H6896" s="91"/>
      <c r="I6896" s="91"/>
      <c r="J6896" s="91"/>
      <c r="K6896" s="91"/>
      <c r="L6896" s="91"/>
      <c r="M6896" s="91"/>
      <c r="N6896" s="91"/>
      <c r="O6896" s="95" t="s">
        <v>5423</v>
      </c>
      <c r="P6896" s="100"/>
      <c r="Q6896" s="15" t="s">
        <v>45</v>
      </c>
    </row>
    <row r="6897" customFormat="false" ht="41.75" hidden="false" customHeight="false" outlineLevel="0" collapsed="false">
      <c r="A6897" s="133" t="s">
        <v>2010</v>
      </c>
      <c r="B6897" s="95" t="s">
        <v>51</v>
      </c>
      <c r="C6897" s="95" t="s">
        <v>21003</v>
      </c>
      <c r="D6897" s="95" t="s">
        <v>476</v>
      </c>
      <c r="E6897" s="95" t="s">
        <v>21004</v>
      </c>
      <c r="F6897" s="95" t="s">
        <v>21005</v>
      </c>
      <c r="G6897" s="95" t="s">
        <v>859</v>
      </c>
      <c r="H6897" s="95"/>
      <c r="I6897" s="95"/>
      <c r="J6897" s="95"/>
      <c r="K6897" s="95"/>
      <c r="L6897" s="95"/>
      <c r="M6897" s="95" t="s">
        <v>21006</v>
      </c>
      <c r="N6897" s="95"/>
      <c r="O6897" s="1034" t="s">
        <v>21007</v>
      </c>
      <c r="P6897" s="391"/>
      <c r="Q6897" s="15" t="s">
        <v>45</v>
      </c>
      <c r="R6897" s="278"/>
      <c r="S6897" s="278"/>
      <c r="T6897" s="278"/>
      <c r="U6897" s="278"/>
      <c r="V6897" s="278"/>
      <c r="W6897" s="278"/>
      <c r="X6897" s="278"/>
      <c r="Y6897" s="278"/>
      <c r="Z6897" s="278"/>
      <c r="AA6897" s="278"/>
      <c r="AB6897" s="278"/>
      <c r="AC6897" s="278"/>
      <c r="AD6897" s="278"/>
      <c r="AE6897" s="278"/>
      <c r="AF6897" s="278"/>
      <c r="AG6897" s="278"/>
      <c r="AH6897" s="278"/>
      <c r="AI6897" s="278"/>
      <c r="AJ6897" s="278"/>
      <c r="AK6897" s="278"/>
    </row>
    <row r="6898" customFormat="false" ht="17.35" hidden="false" customHeight="false" outlineLevel="0" collapsed="false">
      <c r="A6898" s="429" t="s">
        <v>2870</v>
      </c>
      <c r="B6898" s="150" t="n">
        <v>43748</v>
      </c>
      <c r="C6898" s="19" t="s">
        <v>21008</v>
      </c>
      <c r="D6898" s="19" t="s">
        <v>110</v>
      </c>
      <c r="E6898" s="19" t="s">
        <v>21009</v>
      </c>
      <c r="F6898" s="91" t="s">
        <v>21010</v>
      </c>
      <c r="G6898" s="19" t="n">
        <v>8500</v>
      </c>
      <c r="H6898" s="97"/>
      <c r="I6898" s="97"/>
      <c r="J6898" s="97"/>
      <c r="K6898" s="97"/>
      <c r="L6898" s="97"/>
      <c r="M6898" s="19" t="s">
        <v>21011</v>
      </c>
      <c r="N6898" s="20" t="n">
        <v>43569</v>
      </c>
      <c r="O6898" s="45" t="s">
        <v>15</v>
      </c>
      <c r="P6898" s="100"/>
      <c r="Q6898" s="15" t="s">
        <v>45</v>
      </c>
    </row>
    <row r="6899" customFormat="false" ht="17.35" hidden="false" customHeight="false" outlineLevel="0" collapsed="false">
      <c r="A6899" s="429" t="s">
        <v>21012</v>
      </c>
      <c r="B6899" s="91" t="s">
        <v>735</v>
      </c>
      <c r="C6899" s="91" t="s">
        <v>21013</v>
      </c>
      <c r="D6899" s="91" t="s">
        <v>476</v>
      </c>
      <c r="E6899" s="91" t="s">
        <v>21014</v>
      </c>
      <c r="F6899" s="91" t="s">
        <v>21015</v>
      </c>
      <c r="G6899" s="91" t="n">
        <v>3000</v>
      </c>
      <c r="H6899" s="91"/>
      <c r="I6899" s="91"/>
      <c r="J6899" s="91"/>
      <c r="K6899" s="91"/>
      <c r="L6899" s="91"/>
      <c r="M6899" s="19" t="s">
        <v>21016</v>
      </c>
      <c r="N6899" s="20" t="n">
        <v>43566</v>
      </c>
      <c r="O6899" s="45" t="s">
        <v>15</v>
      </c>
      <c r="P6899" s="100"/>
      <c r="Q6899" s="15" t="s">
        <v>45</v>
      </c>
    </row>
    <row r="6900" customFormat="false" ht="17.35" hidden="false" customHeight="false" outlineLevel="0" collapsed="false">
      <c r="A6900" s="429" t="s">
        <v>2953</v>
      </c>
      <c r="B6900" s="91" t="s">
        <v>4955</v>
      </c>
      <c r="C6900" s="91" t="s">
        <v>21017</v>
      </c>
      <c r="D6900" s="91" t="s">
        <v>18995</v>
      </c>
      <c r="E6900" s="91" t="s">
        <v>21018</v>
      </c>
      <c r="F6900" s="91" t="s">
        <v>21019</v>
      </c>
      <c r="G6900" s="91" t="n">
        <v>3000</v>
      </c>
      <c r="H6900" s="91"/>
      <c r="I6900" s="91"/>
      <c r="J6900" s="91"/>
      <c r="K6900" s="91"/>
      <c r="L6900" s="91"/>
      <c r="M6900" s="91" t="s">
        <v>21020</v>
      </c>
      <c r="N6900" s="20" t="n">
        <v>43575</v>
      </c>
      <c r="O6900" s="45" t="s">
        <v>15</v>
      </c>
      <c r="P6900" s="100"/>
      <c r="Q6900" s="15" t="s">
        <v>45</v>
      </c>
    </row>
    <row r="6901" customFormat="false" ht="17.35" hidden="false" customHeight="false" outlineLevel="0" collapsed="false">
      <c r="A6901" s="429" t="s">
        <v>3347</v>
      </c>
      <c r="B6901" s="108" t="n">
        <v>0.43125</v>
      </c>
      <c r="C6901" s="91" t="s">
        <v>21021</v>
      </c>
      <c r="D6901" s="19" t="s">
        <v>110</v>
      </c>
      <c r="E6901" s="91" t="s">
        <v>21022</v>
      </c>
      <c r="F6901" s="91"/>
      <c r="G6901" s="91" t="n">
        <v>1800</v>
      </c>
      <c r="H6901" s="91"/>
      <c r="I6901" s="91"/>
      <c r="J6901" s="91"/>
      <c r="K6901" s="91"/>
      <c r="L6901" s="91"/>
      <c r="M6901" s="30" t="s">
        <v>21023</v>
      </c>
      <c r="N6901" s="99" t="n">
        <v>43567</v>
      </c>
      <c r="O6901" s="45" t="s">
        <v>15</v>
      </c>
      <c r="P6901" s="100"/>
      <c r="Q6901" s="15" t="s">
        <v>45</v>
      </c>
    </row>
    <row r="6902" customFormat="false" ht="28.35" hidden="false" customHeight="false" outlineLevel="0" collapsed="false">
      <c r="A6902" s="133" t="s">
        <v>2825</v>
      </c>
      <c r="B6902" s="95" t="s">
        <v>7207</v>
      </c>
      <c r="C6902" s="95" t="s">
        <v>21024</v>
      </c>
      <c r="D6902" s="95" t="s">
        <v>476</v>
      </c>
      <c r="E6902" s="95" t="s">
        <v>21025</v>
      </c>
      <c r="F6902" s="364" t="s">
        <v>21026</v>
      </c>
      <c r="G6902" s="915" t="n">
        <v>36526</v>
      </c>
      <c r="H6902" s="95"/>
      <c r="I6902" s="95"/>
      <c r="J6902" s="95"/>
      <c r="K6902" s="95"/>
      <c r="L6902" s="95"/>
      <c r="M6902" s="693" t="s">
        <v>21027</v>
      </c>
      <c r="N6902" s="841" t="n">
        <v>43582</v>
      </c>
      <c r="O6902" s="1034" t="s">
        <v>21028</v>
      </c>
      <c r="P6902" s="100"/>
      <c r="Q6902" s="15" t="s">
        <v>45</v>
      </c>
    </row>
    <row r="6903" customFormat="false" ht="41.75" hidden="false" customHeight="false" outlineLevel="0" collapsed="false">
      <c r="A6903" s="429" t="s">
        <v>2654</v>
      </c>
      <c r="B6903" s="204" t="s">
        <v>5067</v>
      </c>
      <c r="C6903" s="204" t="s">
        <v>21029</v>
      </c>
      <c r="D6903" s="204" t="s">
        <v>476</v>
      </c>
      <c r="E6903" s="204" t="s">
        <v>21030</v>
      </c>
      <c r="F6903" s="204"/>
      <c r="G6903" s="204" t="n">
        <v>9800</v>
      </c>
      <c r="H6903" s="204"/>
      <c r="I6903" s="204"/>
      <c r="J6903" s="204"/>
      <c r="K6903" s="204"/>
      <c r="L6903" s="204"/>
      <c r="M6903" s="30" t="s">
        <v>21031</v>
      </c>
      <c r="N6903" s="225" t="n">
        <v>43567</v>
      </c>
      <c r="O6903" s="45" t="s">
        <v>15</v>
      </c>
      <c r="P6903" s="391"/>
      <c r="Q6903" s="15" t="s">
        <v>45</v>
      </c>
      <c r="R6903" s="278"/>
      <c r="S6903" s="278"/>
      <c r="T6903" s="278"/>
      <c r="U6903" s="278"/>
      <c r="V6903" s="278"/>
      <c r="W6903" s="278"/>
      <c r="X6903" s="278"/>
      <c r="Y6903" s="278"/>
      <c r="Z6903" s="278"/>
      <c r="AA6903" s="278"/>
      <c r="AB6903" s="278"/>
      <c r="AC6903" s="278"/>
      <c r="AD6903" s="278"/>
      <c r="AE6903" s="278"/>
      <c r="AF6903" s="278"/>
      <c r="AG6903" s="278"/>
      <c r="AH6903" s="278"/>
      <c r="AI6903" s="278"/>
      <c r="AJ6903" s="278"/>
      <c r="AK6903" s="278"/>
    </row>
    <row r="6904" customFormat="false" ht="14.9" hidden="false" customHeight="false" outlineLevel="0" collapsed="false">
      <c r="A6904" s="884" t="s">
        <v>1509</v>
      </c>
      <c r="B6904" s="99" t="n">
        <v>43566</v>
      </c>
      <c r="C6904" s="91" t="n">
        <v>84955441350</v>
      </c>
      <c r="D6904" s="91" t="s">
        <v>8766</v>
      </c>
      <c r="E6904" s="91" t="s">
        <v>21032</v>
      </c>
      <c r="F6904" s="91"/>
      <c r="G6904" s="91"/>
      <c r="H6904" s="91"/>
      <c r="I6904" s="91"/>
      <c r="J6904" s="91"/>
      <c r="K6904" s="91"/>
      <c r="L6904" s="91"/>
      <c r="M6904" s="91"/>
      <c r="N6904" s="91"/>
      <c r="O6904" s="451" t="s">
        <v>21033</v>
      </c>
      <c r="P6904" s="100"/>
      <c r="Q6904" s="15" t="s">
        <v>45</v>
      </c>
    </row>
    <row r="6905" customFormat="false" ht="28.35" hidden="false" customHeight="false" outlineLevel="0" collapsed="false">
      <c r="A6905" s="884" t="s">
        <v>1513</v>
      </c>
      <c r="B6905" s="99" t="n">
        <v>43719</v>
      </c>
      <c r="C6905" s="91" t="s">
        <v>21034</v>
      </c>
      <c r="D6905" s="91" t="s">
        <v>476</v>
      </c>
      <c r="E6905" s="91" t="s">
        <v>21035</v>
      </c>
      <c r="F6905" s="91"/>
      <c r="G6905" s="91" t="s">
        <v>21036</v>
      </c>
      <c r="H6905" s="91"/>
      <c r="I6905" s="91"/>
      <c r="J6905" s="91"/>
      <c r="K6905" s="91"/>
      <c r="L6905" s="91"/>
      <c r="M6905" s="91"/>
      <c r="N6905" s="91"/>
      <c r="O6905" s="451" t="s">
        <v>21037</v>
      </c>
      <c r="P6905" s="100"/>
      <c r="Q6905" s="15" t="s">
        <v>45</v>
      </c>
    </row>
    <row r="6906" customFormat="false" ht="47.75" hidden="false" customHeight="false" outlineLevel="0" collapsed="false">
      <c r="A6906" s="335" t="s">
        <v>21038</v>
      </c>
      <c r="B6906" s="282" t="s">
        <v>945</v>
      </c>
      <c r="C6906" s="282" t="s">
        <v>21039</v>
      </c>
      <c r="D6906" s="282" t="s">
        <v>476</v>
      </c>
      <c r="E6906" s="282" t="s">
        <v>21040</v>
      </c>
      <c r="F6906" s="282"/>
      <c r="G6906" s="286" t="s">
        <v>21041</v>
      </c>
      <c r="H6906" s="282"/>
      <c r="I6906" s="282"/>
      <c r="J6906" s="282"/>
      <c r="K6906" s="282"/>
      <c r="L6906" s="282"/>
      <c r="M6906" s="282"/>
      <c r="N6906" s="282"/>
      <c r="O6906" s="282" t="s">
        <v>21042</v>
      </c>
      <c r="P6906" s="984"/>
      <c r="Q6906" s="15" t="s">
        <v>45</v>
      </c>
      <c r="R6906" s="285"/>
      <c r="S6906" s="285"/>
      <c r="T6906" s="285"/>
      <c r="U6906" s="285"/>
      <c r="V6906" s="285"/>
      <c r="W6906" s="285"/>
      <c r="X6906" s="285"/>
      <c r="Y6906" s="285"/>
      <c r="Z6906" s="285"/>
      <c r="AA6906" s="285"/>
      <c r="AB6906" s="285"/>
      <c r="AC6906" s="285"/>
      <c r="AD6906" s="285"/>
      <c r="AE6906" s="285"/>
      <c r="AF6906" s="285"/>
      <c r="AG6906" s="285"/>
      <c r="AH6906" s="285"/>
      <c r="AI6906" s="285"/>
      <c r="AJ6906" s="285"/>
      <c r="AK6906" s="285"/>
    </row>
    <row r="6907" customFormat="false" ht="14.9" hidden="false" customHeight="false" outlineLevel="0" collapsed="false">
      <c r="A6907" s="884" t="s">
        <v>1524</v>
      </c>
      <c r="B6907" s="91" t="s">
        <v>9003</v>
      </c>
      <c r="C6907" s="91" t="s">
        <v>21043</v>
      </c>
      <c r="D6907" s="91" t="s">
        <v>8766</v>
      </c>
      <c r="E6907" s="91" t="s">
        <v>21044</v>
      </c>
      <c r="F6907" s="91"/>
      <c r="G6907" s="91" t="s">
        <v>21045</v>
      </c>
      <c r="H6907" s="91"/>
      <c r="I6907" s="91"/>
      <c r="J6907" s="91"/>
      <c r="K6907" s="91"/>
      <c r="L6907" s="91"/>
      <c r="M6907" s="91"/>
      <c r="N6907" s="91"/>
      <c r="O6907" s="137" t="s">
        <v>21046</v>
      </c>
      <c r="P6907" s="100"/>
      <c r="Q6907" s="15" t="s">
        <v>45</v>
      </c>
    </row>
    <row r="6908" customFormat="false" ht="28.35" hidden="false" customHeight="false" outlineLevel="0" collapsed="false">
      <c r="A6908" s="429" t="s">
        <v>2912</v>
      </c>
      <c r="B6908" s="108" t="n">
        <v>0.497916666666667</v>
      </c>
      <c r="C6908" s="137" t="s">
        <v>21047</v>
      </c>
      <c r="D6908" s="19" t="s">
        <v>110</v>
      </c>
      <c r="E6908" s="91" t="s">
        <v>21048</v>
      </c>
      <c r="F6908" s="91" t="s">
        <v>21049</v>
      </c>
      <c r="G6908" s="91" t="s">
        <v>17538</v>
      </c>
      <c r="H6908" s="91"/>
      <c r="I6908" s="91"/>
      <c r="J6908" s="91"/>
      <c r="K6908" s="91"/>
      <c r="L6908" s="91"/>
      <c r="M6908" s="91"/>
      <c r="N6908" s="91"/>
      <c r="O6908" s="137" t="s">
        <v>21050</v>
      </c>
      <c r="P6908" s="100"/>
      <c r="Q6908" s="15" t="s">
        <v>45</v>
      </c>
    </row>
    <row r="6909" customFormat="false" ht="28.35" hidden="false" customHeight="false" outlineLevel="0" collapsed="false">
      <c r="A6909" s="429" t="s">
        <v>2918</v>
      </c>
      <c r="B6909" s="108" t="n">
        <v>0.5</v>
      </c>
      <c r="C6909" s="440" t="s">
        <v>21051</v>
      </c>
      <c r="D6909" s="91" t="s">
        <v>476</v>
      </c>
      <c r="E6909" s="91" t="s">
        <v>21052</v>
      </c>
      <c r="F6909" s="91" t="s">
        <v>21053</v>
      </c>
      <c r="G6909" s="91" t="s">
        <v>1464</v>
      </c>
      <c r="H6909" s="91"/>
      <c r="I6909" s="91"/>
      <c r="J6909" s="91"/>
      <c r="K6909" s="91"/>
      <c r="L6909" s="91"/>
      <c r="M6909" s="91"/>
      <c r="N6909" s="91"/>
      <c r="O6909" s="137" t="s">
        <v>21054</v>
      </c>
      <c r="P6909" s="100"/>
      <c r="Q6909" s="15" t="s">
        <v>45</v>
      </c>
    </row>
    <row r="6910" customFormat="false" ht="41.75" hidden="false" customHeight="false" outlineLevel="0" collapsed="false">
      <c r="A6910" s="884" t="s">
        <v>21055</v>
      </c>
      <c r="B6910" s="108" t="n">
        <v>0.514583333333333</v>
      </c>
      <c r="C6910" s="137" t="s">
        <v>21056</v>
      </c>
      <c r="D6910" s="91" t="s">
        <v>110</v>
      </c>
      <c r="E6910" s="91" t="s">
        <v>21057</v>
      </c>
      <c r="F6910" s="91" t="s">
        <v>21058</v>
      </c>
      <c r="G6910" s="91"/>
      <c r="H6910" s="91"/>
      <c r="I6910" s="91"/>
      <c r="J6910" s="91"/>
      <c r="K6910" s="91"/>
      <c r="L6910" s="91"/>
      <c r="M6910" s="91"/>
      <c r="N6910" s="91"/>
      <c r="O6910" s="412" t="s">
        <v>21059</v>
      </c>
      <c r="P6910" s="100"/>
      <c r="Q6910" s="15" t="s">
        <v>45</v>
      </c>
    </row>
    <row r="6911" customFormat="false" ht="28.35" hidden="false" customHeight="false" outlineLevel="0" collapsed="false">
      <c r="A6911" s="884" t="s">
        <v>17631</v>
      </c>
      <c r="B6911" s="91" t="s">
        <v>122</v>
      </c>
      <c r="C6911" s="137" t="s">
        <v>21060</v>
      </c>
      <c r="D6911" s="91" t="s">
        <v>8766</v>
      </c>
      <c r="E6911" s="91" t="s">
        <v>21061</v>
      </c>
      <c r="F6911" s="91"/>
      <c r="G6911" s="91" t="s">
        <v>2874</v>
      </c>
      <c r="H6911" s="91"/>
      <c r="I6911" s="91"/>
      <c r="J6911" s="91"/>
      <c r="K6911" s="91"/>
      <c r="L6911" s="91"/>
      <c r="M6911" s="91"/>
      <c r="N6911" s="91"/>
      <c r="O6911" s="137" t="s">
        <v>21062</v>
      </c>
      <c r="P6911" s="100"/>
      <c r="Q6911" s="15" t="s">
        <v>45</v>
      </c>
    </row>
    <row r="6912" customFormat="false" ht="14.9" hidden="false" customHeight="false" outlineLevel="0" collapsed="false">
      <c r="A6912" s="884" t="s">
        <v>20130</v>
      </c>
      <c r="B6912" s="91" t="s">
        <v>17016</v>
      </c>
      <c r="C6912" s="91" t="n">
        <v>89253352263</v>
      </c>
      <c r="D6912" s="91" t="s">
        <v>8766</v>
      </c>
      <c r="E6912" s="91" t="s">
        <v>21063</v>
      </c>
      <c r="F6912" s="91"/>
      <c r="G6912" s="91" t="s">
        <v>997</v>
      </c>
      <c r="H6912" s="91"/>
      <c r="I6912" s="91"/>
      <c r="J6912" s="91"/>
      <c r="K6912" s="91"/>
      <c r="L6912" s="91"/>
      <c r="M6912" s="91"/>
      <c r="N6912" s="91"/>
      <c r="O6912" s="95" t="s">
        <v>21064</v>
      </c>
      <c r="P6912" s="100"/>
      <c r="Q6912" s="15" t="s">
        <v>45</v>
      </c>
    </row>
    <row r="6913" customFormat="false" ht="34.3" hidden="false" customHeight="false" outlineLevel="0" collapsed="false">
      <c r="A6913" s="429" t="s">
        <v>3003</v>
      </c>
      <c r="B6913" s="99" t="n">
        <v>43568</v>
      </c>
      <c r="C6913" s="137" t="s">
        <v>21065</v>
      </c>
      <c r="D6913" s="91" t="s">
        <v>476</v>
      </c>
      <c r="E6913" s="91" t="s">
        <v>21066</v>
      </c>
      <c r="F6913" s="91"/>
      <c r="G6913" s="91"/>
      <c r="H6913" s="91"/>
      <c r="I6913" s="91"/>
      <c r="J6913" s="91"/>
      <c r="K6913" s="91"/>
      <c r="L6913" s="91"/>
      <c r="M6913" s="91"/>
      <c r="N6913" s="91"/>
      <c r="O6913" s="412" t="s">
        <v>21067</v>
      </c>
      <c r="P6913" s="100"/>
      <c r="Q6913" s="15" t="s">
        <v>45</v>
      </c>
    </row>
    <row r="6914" customFormat="false" ht="34.3" hidden="false" customHeight="false" outlineLevel="0" collapsed="false">
      <c r="A6914" s="1040" t="s">
        <v>21068</v>
      </c>
      <c r="B6914" s="99" t="n">
        <v>43568</v>
      </c>
      <c r="C6914" s="137" t="s">
        <v>21069</v>
      </c>
      <c r="D6914" s="91" t="s">
        <v>8766</v>
      </c>
      <c r="E6914" s="91" t="s">
        <v>21070</v>
      </c>
      <c r="F6914" s="91"/>
      <c r="G6914" s="91"/>
      <c r="H6914" s="91"/>
      <c r="I6914" s="91"/>
      <c r="J6914" s="91"/>
      <c r="K6914" s="91"/>
      <c r="L6914" s="91"/>
      <c r="M6914" s="91"/>
      <c r="N6914" s="91"/>
      <c r="O6914" s="412" t="s">
        <v>21067</v>
      </c>
      <c r="P6914" s="100"/>
      <c r="Q6914" s="15" t="s">
        <v>45</v>
      </c>
    </row>
    <row r="6915" customFormat="false" ht="14.9" hidden="false" customHeight="false" outlineLevel="0" collapsed="false">
      <c r="A6915" s="429" t="s">
        <v>3158</v>
      </c>
      <c r="B6915" s="108" t="n">
        <v>0.561111111111111</v>
      </c>
      <c r="C6915" s="451" t="s">
        <v>21071</v>
      </c>
      <c r="D6915" s="91" t="s">
        <v>476</v>
      </c>
      <c r="E6915" s="91" t="s">
        <v>21072</v>
      </c>
      <c r="F6915" s="91"/>
      <c r="G6915" s="91" t="s">
        <v>16003</v>
      </c>
      <c r="H6915" s="91"/>
      <c r="I6915" s="91"/>
      <c r="J6915" s="91"/>
      <c r="K6915" s="91"/>
      <c r="L6915" s="91"/>
      <c r="M6915" s="91"/>
      <c r="N6915" s="91"/>
      <c r="O6915" s="137" t="s">
        <v>21073</v>
      </c>
      <c r="P6915" s="100"/>
      <c r="Q6915" s="15" t="s">
        <v>45</v>
      </c>
    </row>
    <row r="6916" customFormat="false" ht="26.85" hidden="false" customHeight="false" outlineLevel="0" collapsed="false">
      <c r="A6916" s="1041" t="s">
        <v>21074</v>
      </c>
      <c r="B6916" s="108" t="n">
        <v>0.576388888888889</v>
      </c>
      <c r="C6916" s="91" t="s">
        <v>21075</v>
      </c>
      <c r="D6916" s="91" t="s">
        <v>110</v>
      </c>
      <c r="E6916" s="91" t="s">
        <v>21076</v>
      </c>
      <c r="F6916" s="91" t="s">
        <v>1332</v>
      </c>
      <c r="G6916" s="91" t="n">
        <v>12500</v>
      </c>
      <c r="H6916" s="91"/>
      <c r="I6916" s="91"/>
      <c r="J6916" s="91"/>
      <c r="K6916" s="91"/>
      <c r="L6916" s="91"/>
      <c r="M6916" s="24" t="s">
        <v>21077</v>
      </c>
      <c r="N6916" s="99" t="n">
        <v>43570</v>
      </c>
      <c r="O6916" s="45" t="s">
        <v>15</v>
      </c>
      <c r="P6916" s="100"/>
      <c r="Q6916" s="15" t="s">
        <v>45</v>
      </c>
    </row>
    <row r="6917" customFormat="false" ht="14.9" hidden="false" customHeight="false" outlineLevel="0" collapsed="false">
      <c r="A6917" s="429" t="s">
        <v>3161</v>
      </c>
      <c r="B6917" s="99" t="n">
        <v>43569</v>
      </c>
      <c r="C6917" s="91" t="s">
        <v>21078</v>
      </c>
      <c r="D6917" s="91" t="s">
        <v>476</v>
      </c>
      <c r="E6917" s="91" t="s">
        <v>21079</v>
      </c>
      <c r="F6917" s="91" t="s">
        <v>21080</v>
      </c>
      <c r="G6917" s="91"/>
      <c r="H6917" s="24" t="s">
        <v>1103</v>
      </c>
      <c r="I6917" s="91"/>
      <c r="J6917" s="91"/>
      <c r="K6917" s="91"/>
      <c r="L6917" s="91"/>
      <c r="M6917" s="91"/>
      <c r="N6917" s="91"/>
      <c r="O6917" s="317" t="s">
        <v>14472</v>
      </c>
      <c r="P6917" s="100"/>
      <c r="Q6917" s="15" t="s">
        <v>45</v>
      </c>
    </row>
    <row r="6918" customFormat="false" ht="14.9" hidden="false" customHeight="false" outlineLevel="0" collapsed="false">
      <c r="A6918" s="122" t="s">
        <v>21081</v>
      </c>
      <c r="B6918" s="91" t="s">
        <v>1411</v>
      </c>
      <c r="C6918" s="91" t="s">
        <v>21082</v>
      </c>
      <c r="D6918" s="91" t="s">
        <v>8766</v>
      </c>
      <c r="E6918" s="91" t="s">
        <v>21083</v>
      </c>
      <c r="F6918" s="91" t="s">
        <v>9649</v>
      </c>
      <c r="G6918" s="91" t="s">
        <v>9062</v>
      </c>
      <c r="H6918" s="91"/>
      <c r="I6918" s="91"/>
      <c r="J6918" s="91"/>
      <c r="K6918" s="91"/>
      <c r="L6918" s="91"/>
      <c r="M6918" s="91"/>
      <c r="N6918" s="91"/>
      <c r="O6918" s="137" t="s">
        <v>21084</v>
      </c>
      <c r="P6918" s="100"/>
      <c r="Q6918" s="15" t="s">
        <v>45</v>
      </c>
    </row>
    <row r="6919" customFormat="false" ht="41.75" hidden="false" customHeight="false" outlineLevel="0" collapsed="false">
      <c r="A6919" s="19" t="s">
        <v>3905</v>
      </c>
      <c r="B6919" s="19" t="s">
        <v>13007</v>
      </c>
      <c r="C6919" s="19" t="s">
        <v>13007</v>
      </c>
      <c r="D6919" s="19" t="s">
        <v>13007</v>
      </c>
      <c r="E6919" s="91" t="s">
        <v>21085</v>
      </c>
      <c r="F6919" s="19" t="s">
        <v>21086</v>
      </c>
      <c r="G6919" s="91" t="n">
        <v>11500</v>
      </c>
      <c r="H6919" s="91"/>
      <c r="I6919" s="91"/>
      <c r="J6919" s="91"/>
      <c r="K6919" s="91"/>
      <c r="L6919" s="91"/>
      <c r="M6919" s="19" t="s">
        <v>21087</v>
      </c>
      <c r="N6919" s="20" t="n">
        <v>43567</v>
      </c>
      <c r="O6919" s="45" t="s">
        <v>15</v>
      </c>
      <c r="P6919" s="100"/>
      <c r="Q6919" s="15" t="s">
        <v>45</v>
      </c>
    </row>
    <row r="6920" customFormat="false" ht="14.9" hidden="false" customHeight="false" outlineLevel="0" collapsed="false">
      <c r="A6920" s="429" t="s">
        <v>21088</v>
      </c>
      <c r="B6920" s="91"/>
      <c r="C6920" s="91" t="n">
        <v>89773277374</v>
      </c>
      <c r="D6920" s="91" t="s">
        <v>476</v>
      </c>
      <c r="E6920" s="91" t="s">
        <v>21089</v>
      </c>
      <c r="F6920" s="91" t="s">
        <v>21090</v>
      </c>
      <c r="G6920" s="91" t="s">
        <v>103</v>
      </c>
      <c r="H6920" s="91"/>
      <c r="I6920" s="91"/>
      <c r="J6920" s="91"/>
      <c r="K6920" s="91"/>
      <c r="L6920" s="91"/>
      <c r="M6920" s="91"/>
      <c r="N6920" s="91"/>
      <c r="O6920" s="451" t="s">
        <v>21091</v>
      </c>
      <c r="P6920" s="100"/>
      <c r="Q6920" s="15" t="s">
        <v>45</v>
      </c>
    </row>
    <row r="6921" customFormat="false" ht="28.35" hidden="false" customHeight="false" outlineLevel="0" collapsed="false">
      <c r="A6921" s="122" t="s">
        <v>21092</v>
      </c>
      <c r="B6921" s="242" t="n">
        <v>43814</v>
      </c>
      <c r="C6921" s="91" t="n">
        <v>84962427520</v>
      </c>
      <c r="D6921" s="91" t="s">
        <v>476</v>
      </c>
      <c r="E6921" s="91" t="s">
        <v>21093</v>
      </c>
      <c r="F6921" s="91"/>
      <c r="G6921" s="91"/>
      <c r="H6921" s="91"/>
      <c r="I6921" s="91"/>
      <c r="J6921" s="91"/>
      <c r="K6921" s="91"/>
      <c r="L6921" s="91"/>
      <c r="M6921" s="91"/>
      <c r="N6921" s="91"/>
      <c r="O6921" s="451" t="s">
        <v>21094</v>
      </c>
      <c r="P6921" s="100"/>
      <c r="Q6921" s="15" t="s">
        <v>45</v>
      </c>
    </row>
    <row r="6922" customFormat="false" ht="14.9" hidden="false" customHeight="false" outlineLevel="0" collapsed="false">
      <c r="A6922" s="429" t="s">
        <v>3256</v>
      </c>
      <c r="B6922" s="91"/>
      <c r="C6922" s="91" t="s">
        <v>21095</v>
      </c>
      <c r="D6922" s="91" t="s">
        <v>476</v>
      </c>
      <c r="E6922" s="91" t="s">
        <v>21096</v>
      </c>
      <c r="F6922" s="91"/>
      <c r="G6922" s="91" t="s">
        <v>933</v>
      </c>
      <c r="H6922" s="91"/>
      <c r="I6922" s="91"/>
      <c r="J6922" s="91"/>
      <c r="K6922" s="91"/>
      <c r="L6922" s="91"/>
      <c r="M6922" s="91"/>
      <c r="N6922" s="91"/>
      <c r="O6922" s="250" t="s">
        <v>21097</v>
      </c>
      <c r="P6922" s="100"/>
      <c r="Q6922" s="15" t="s">
        <v>45</v>
      </c>
    </row>
    <row r="6923" customFormat="false" ht="28.35" hidden="false" customHeight="false" outlineLevel="0" collapsed="false">
      <c r="A6923" s="884" t="s">
        <v>21098</v>
      </c>
      <c r="B6923" s="91" t="s">
        <v>16738</v>
      </c>
      <c r="C6923" s="91" t="s">
        <v>21099</v>
      </c>
      <c r="D6923" s="91" t="s">
        <v>8766</v>
      </c>
      <c r="E6923" s="91" t="s">
        <v>21100</v>
      </c>
      <c r="F6923" s="91" t="s">
        <v>21101</v>
      </c>
      <c r="G6923" s="91" t="n">
        <v>11300</v>
      </c>
      <c r="H6923" s="91"/>
      <c r="I6923" s="91"/>
      <c r="J6923" s="91"/>
      <c r="K6923" s="91"/>
      <c r="L6923" s="91"/>
      <c r="M6923" s="19" t="s">
        <v>21102</v>
      </c>
      <c r="N6923" s="99" t="n">
        <v>43567</v>
      </c>
      <c r="O6923" s="45" t="s">
        <v>15</v>
      </c>
      <c r="P6923" s="100"/>
      <c r="Q6923" s="15" t="s">
        <v>45</v>
      </c>
    </row>
    <row r="6924" customFormat="false" ht="28.35" hidden="false" customHeight="false" outlineLevel="0" collapsed="false">
      <c r="A6924" s="429" t="s">
        <v>3263</v>
      </c>
      <c r="B6924" s="91" t="s">
        <v>12086</v>
      </c>
      <c r="C6924" s="451" t="s">
        <v>21103</v>
      </c>
      <c r="D6924" s="91" t="s">
        <v>8766</v>
      </c>
      <c r="E6924" s="91" t="s">
        <v>21104</v>
      </c>
      <c r="F6924" s="91" t="s">
        <v>20590</v>
      </c>
      <c r="G6924" s="91" t="s">
        <v>7795</v>
      </c>
      <c r="H6924" s="91"/>
      <c r="I6924" s="91"/>
      <c r="J6924" s="91"/>
      <c r="K6924" s="91"/>
      <c r="L6924" s="91"/>
      <c r="M6924" s="91"/>
      <c r="N6924" s="91"/>
      <c r="O6924" s="451" t="s">
        <v>21105</v>
      </c>
      <c r="P6924" s="100"/>
      <c r="Q6924" s="15" t="s">
        <v>45</v>
      </c>
    </row>
    <row r="6925" customFormat="false" ht="28.35" hidden="false" customHeight="false" outlineLevel="0" collapsed="false">
      <c r="A6925" s="282" t="s">
        <v>21106</v>
      </c>
      <c r="B6925" s="282" t="s">
        <v>21106</v>
      </c>
      <c r="C6925" s="282" t="s">
        <v>21106</v>
      </c>
      <c r="D6925" s="282" t="s">
        <v>21106</v>
      </c>
      <c r="E6925" s="282" t="s">
        <v>21106</v>
      </c>
      <c r="F6925" s="282" t="s">
        <v>21106</v>
      </c>
      <c r="G6925" s="91"/>
      <c r="H6925" s="91" t="n">
        <v>8000</v>
      </c>
      <c r="I6925" s="91"/>
      <c r="J6925" s="91"/>
      <c r="K6925" s="91"/>
      <c r="L6925" s="91"/>
      <c r="M6925" s="91"/>
      <c r="N6925" s="91"/>
      <c r="O6925" s="317" t="s">
        <v>21106</v>
      </c>
      <c r="P6925" s="100"/>
      <c r="Q6925" s="15" t="s">
        <v>45</v>
      </c>
    </row>
    <row r="6926" customFormat="false" ht="28.35" hidden="false" customHeight="false" outlineLevel="0" collapsed="false">
      <c r="A6926" s="429" t="s">
        <v>21107</v>
      </c>
      <c r="B6926" s="91" t="s">
        <v>951</v>
      </c>
      <c r="C6926" s="91" t="s">
        <v>20609</v>
      </c>
      <c r="D6926" s="91" t="s">
        <v>8766</v>
      </c>
      <c r="E6926" s="91" t="s">
        <v>20610</v>
      </c>
      <c r="F6926" s="91" t="s">
        <v>1768</v>
      </c>
      <c r="G6926" s="91" t="n">
        <v>3900</v>
      </c>
      <c r="H6926" s="91"/>
      <c r="I6926" s="91"/>
      <c r="J6926" s="91"/>
      <c r="K6926" s="91"/>
      <c r="L6926" s="91"/>
      <c r="M6926" s="19" t="s">
        <v>21108</v>
      </c>
      <c r="N6926" s="99" t="n">
        <v>43570</v>
      </c>
      <c r="O6926" s="45" t="s">
        <v>15</v>
      </c>
      <c r="P6926" s="100"/>
      <c r="Q6926" s="15" t="s">
        <v>45</v>
      </c>
    </row>
    <row r="6927" customFormat="false" ht="41.75" hidden="false" customHeight="false" outlineLevel="0" collapsed="false">
      <c r="A6927" s="122" t="s">
        <v>21109</v>
      </c>
      <c r="B6927" s="108" t="n">
        <v>0.708333333333333</v>
      </c>
      <c r="C6927" s="91" t="s">
        <v>21110</v>
      </c>
      <c r="D6927" s="91" t="s">
        <v>110</v>
      </c>
      <c r="E6927" s="91" t="s">
        <v>21111</v>
      </c>
      <c r="F6927" s="91" t="s">
        <v>21112</v>
      </c>
      <c r="G6927" s="91"/>
      <c r="H6927" s="91"/>
      <c r="I6927" s="91"/>
      <c r="J6927" s="91"/>
      <c r="K6927" s="91"/>
      <c r="L6927" s="91"/>
      <c r="M6927" s="91"/>
      <c r="N6927" s="91"/>
      <c r="O6927" s="137" t="s">
        <v>21113</v>
      </c>
      <c r="P6927" s="100"/>
      <c r="Q6927" s="15" t="s">
        <v>45</v>
      </c>
    </row>
    <row r="6928" customFormat="false" ht="28.35" hidden="false" customHeight="false" outlineLevel="0" collapsed="false">
      <c r="A6928" s="122" t="s">
        <v>21114</v>
      </c>
      <c r="B6928" s="91" t="s">
        <v>6527</v>
      </c>
      <c r="C6928" s="91" t="s">
        <v>21115</v>
      </c>
      <c r="D6928" s="91" t="s">
        <v>8766</v>
      </c>
      <c r="E6928" s="91" t="s">
        <v>21116</v>
      </c>
      <c r="F6928" s="91" t="s">
        <v>21117</v>
      </c>
      <c r="G6928" s="91" t="n">
        <v>13100</v>
      </c>
      <c r="H6928" s="91"/>
      <c r="I6928" s="91"/>
      <c r="J6928" s="91"/>
      <c r="K6928" s="91"/>
      <c r="L6928" s="91"/>
      <c r="M6928" s="19" t="s">
        <v>21118</v>
      </c>
      <c r="N6928" s="99" t="n">
        <v>43571</v>
      </c>
      <c r="O6928" s="45" t="s">
        <v>15</v>
      </c>
      <c r="P6928" s="100"/>
      <c r="Q6928" s="15" t="s">
        <v>45</v>
      </c>
    </row>
    <row r="6929" customFormat="false" ht="79.85" hidden="false" customHeight="false" outlineLevel="0" collapsed="false">
      <c r="A6929" s="3" t="s">
        <v>17111</v>
      </c>
      <c r="B6929" s="103" t="s">
        <v>17112</v>
      </c>
      <c r="C6929" s="3" t="s">
        <v>17113</v>
      </c>
      <c r="D6929" s="103" t="s">
        <v>17114</v>
      </c>
      <c r="E6929" s="103" t="s">
        <v>17115</v>
      </c>
      <c r="F6929" s="102" t="s">
        <v>10096</v>
      </c>
      <c r="G6929" s="103" t="s">
        <v>38</v>
      </c>
      <c r="H6929" s="103" t="s">
        <v>17116</v>
      </c>
      <c r="I6929" s="103" t="s">
        <v>40</v>
      </c>
      <c r="J6929" s="103" t="s">
        <v>19144</v>
      </c>
      <c r="K6929" s="103" t="s">
        <v>17648</v>
      </c>
      <c r="L6929" s="103" t="s">
        <v>19807</v>
      </c>
      <c r="M6929" s="103" t="s">
        <v>41</v>
      </c>
      <c r="N6929" s="103" t="s">
        <v>42</v>
      </c>
      <c r="O6929" s="103" t="s">
        <v>17117</v>
      </c>
      <c r="P6929" s="100"/>
      <c r="Q6929" s="15" t="s">
        <v>45</v>
      </c>
    </row>
    <row r="6930" customFormat="false" ht="15" hidden="false" customHeight="false" outlineLevel="0" collapsed="false">
      <c r="A6930" s="105" t="n">
        <v>43567</v>
      </c>
      <c r="B6930" s="465" t="s">
        <v>21119</v>
      </c>
      <c r="C6930" s="9"/>
      <c r="D6930" s="9"/>
      <c r="E6930" s="10"/>
      <c r="F6930" s="821" t="n">
        <f aca="false">G6930+H6930+I6930+J6930+K6930</f>
        <v>209283.65</v>
      </c>
      <c r="G6930" s="1006" t="n">
        <f aca="false">SUM(G6931:G6963)</f>
        <v>94000</v>
      </c>
      <c r="H6930" s="989" t="n">
        <f aca="false">SUM(H6931:H6961)</f>
        <v>58183.65</v>
      </c>
      <c r="I6930" s="1007" t="n">
        <f aca="false">SUM(I6931:I6952)</f>
        <v>57100</v>
      </c>
      <c r="J6930" s="1008" t="n">
        <f aca="false">SUM(J6931:J6952)</f>
        <v>0</v>
      </c>
      <c r="K6930" s="1009" t="n">
        <f aca="false">SUM(K6931:K6952)</f>
        <v>0</v>
      </c>
      <c r="L6930" s="1029" t="n">
        <f aca="false">SUM(L6931:L6952)</f>
        <v>0</v>
      </c>
      <c r="M6930" s="466"/>
      <c r="N6930" s="466"/>
      <c r="O6930" s="91"/>
      <c r="P6930" s="100"/>
      <c r="Q6930" s="15" t="s">
        <v>45</v>
      </c>
    </row>
    <row r="6931" customFormat="false" ht="14.9" hidden="false" customHeight="false" outlineLevel="0" collapsed="false">
      <c r="A6931" s="429" t="s">
        <v>2931</v>
      </c>
      <c r="B6931" s="91" t="s">
        <v>20402</v>
      </c>
      <c r="C6931" s="440" t="s">
        <v>21120</v>
      </c>
      <c r="D6931" s="91" t="s">
        <v>476</v>
      </c>
      <c r="E6931" s="91" t="s">
        <v>21121</v>
      </c>
      <c r="F6931" s="91"/>
      <c r="G6931" s="91" t="s">
        <v>734</v>
      </c>
      <c r="H6931" s="91"/>
      <c r="I6931" s="91"/>
      <c r="J6931" s="91"/>
      <c r="K6931" s="91"/>
      <c r="L6931" s="91"/>
      <c r="M6931" s="91"/>
      <c r="N6931" s="91"/>
      <c r="O6931" s="137" t="s">
        <v>21122</v>
      </c>
      <c r="P6931" s="100"/>
      <c r="Q6931" s="15" t="s">
        <v>45</v>
      </c>
    </row>
    <row r="6932" customFormat="false" ht="28.35" hidden="false" customHeight="false" outlineLevel="0" collapsed="false">
      <c r="A6932" s="429" t="s">
        <v>2861</v>
      </c>
      <c r="B6932" s="91" t="s">
        <v>20402</v>
      </c>
      <c r="C6932" s="91" t="s">
        <v>21123</v>
      </c>
      <c r="D6932" s="91" t="s">
        <v>110</v>
      </c>
      <c r="E6932" s="91" t="s">
        <v>21124</v>
      </c>
      <c r="F6932" s="91" t="s">
        <v>1172</v>
      </c>
      <c r="G6932" s="91" t="s">
        <v>328</v>
      </c>
      <c r="H6932" s="91"/>
      <c r="I6932" s="91"/>
      <c r="J6932" s="91"/>
      <c r="K6932" s="91"/>
      <c r="L6932" s="91"/>
      <c r="M6932" s="91"/>
      <c r="N6932" s="91"/>
      <c r="O6932" s="137" t="s">
        <v>21125</v>
      </c>
      <c r="P6932" s="100"/>
      <c r="Q6932" s="15" t="s">
        <v>45</v>
      </c>
    </row>
    <row r="6933" customFormat="false" ht="28.35" hidden="false" customHeight="false" outlineLevel="0" collapsed="false">
      <c r="A6933" s="884" t="s">
        <v>2010</v>
      </c>
      <c r="B6933" s="91" t="s">
        <v>211</v>
      </c>
      <c r="C6933" s="91" t="n">
        <v>79096402970</v>
      </c>
      <c r="D6933" s="91" t="s">
        <v>8766</v>
      </c>
      <c r="E6933" s="91" t="s">
        <v>21126</v>
      </c>
      <c r="F6933" s="91"/>
      <c r="G6933" s="91" t="s">
        <v>2859</v>
      </c>
      <c r="H6933" s="91"/>
      <c r="I6933" s="91"/>
      <c r="J6933" s="91"/>
      <c r="K6933" s="91"/>
      <c r="L6933" s="91"/>
      <c r="M6933" s="91"/>
      <c r="N6933" s="91"/>
      <c r="O6933" s="137" t="s">
        <v>21127</v>
      </c>
      <c r="P6933" s="100"/>
      <c r="Q6933" s="15" t="s">
        <v>45</v>
      </c>
    </row>
    <row r="6934" customFormat="false" ht="17.35" hidden="false" customHeight="false" outlineLevel="0" collapsed="false">
      <c r="A6934" s="1042" t="s">
        <v>19572</v>
      </c>
      <c r="B6934" s="198" t="s">
        <v>945</v>
      </c>
      <c r="C6934" s="198" t="s">
        <v>21039</v>
      </c>
      <c r="D6934" s="198" t="s">
        <v>476</v>
      </c>
      <c r="E6934" s="198" t="s">
        <v>21128</v>
      </c>
      <c r="F6934" s="84" t="s">
        <v>21129</v>
      </c>
      <c r="G6934" s="97"/>
      <c r="H6934" s="9"/>
      <c r="I6934" s="203" t="n">
        <v>36800</v>
      </c>
      <c r="J6934" s="9"/>
      <c r="K6934" s="9"/>
      <c r="L6934" s="9"/>
      <c r="M6934" s="196"/>
      <c r="N6934" s="1043" t="n">
        <v>43572</v>
      </c>
      <c r="O6934" s="45" t="s">
        <v>15</v>
      </c>
      <c r="P6934" s="274"/>
      <c r="Q6934" s="15" t="s">
        <v>45</v>
      </c>
      <c r="R6934" s="274"/>
      <c r="S6934" s="274"/>
      <c r="T6934" s="274"/>
      <c r="U6934" s="274"/>
      <c r="V6934" s="274"/>
      <c r="W6934" s="274"/>
      <c r="X6934" s="274"/>
      <c r="Y6934" s="274"/>
      <c r="Z6934" s="274"/>
      <c r="AA6934" s="274"/>
      <c r="AB6934" s="274"/>
      <c r="AC6934" s="274"/>
      <c r="AD6934" s="274"/>
      <c r="AE6934" s="274"/>
      <c r="AF6934" s="274"/>
      <c r="AG6934" s="274"/>
      <c r="AH6934" s="274"/>
      <c r="AI6934" s="274"/>
      <c r="AJ6934" s="274"/>
      <c r="AK6934" s="274"/>
    </row>
    <row r="6935" customFormat="false" ht="32.8" hidden="false" customHeight="false" outlineLevel="0" collapsed="false">
      <c r="A6935" s="1042" t="s">
        <v>16161</v>
      </c>
      <c r="B6935" s="198" t="s">
        <v>556</v>
      </c>
      <c r="C6935" s="91" t="s">
        <v>21130</v>
      </c>
      <c r="D6935" s="198" t="s">
        <v>476</v>
      </c>
      <c r="E6935" s="91" t="s">
        <v>21131</v>
      </c>
      <c r="F6935" s="91" t="s">
        <v>21132</v>
      </c>
      <c r="G6935" s="91"/>
      <c r="H6935" s="91"/>
      <c r="I6935" s="91"/>
      <c r="J6935" s="91"/>
      <c r="K6935" s="91"/>
      <c r="L6935" s="91"/>
      <c r="M6935" s="91"/>
      <c r="N6935" s="91"/>
      <c r="O6935" s="1044" t="s">
        <v>21133</v>
      </c>
      <c r="P6935" s="100"/>
      <c r="Q6935" s="15" t="s">
        <v>45</v>
      </c>
    </row>
    <row r="6936" customFormat="false" ht="14.9" hidden="false" customHeight="false" outlineLevel="0" collapsed="false">
      <c r="A6936" s="429" t="s">
        <v>2953</v>
      </c>
      <c r="B6936" s="108" t="n">
        <v>0.463888888888889</v>
      </c>
      <c r="C6936" s="440" t="s">
        <v>21134</v>
      </c>
      <c r="D6936" s="198" t="s">
        <v>476</v>
      </c>
      <c r="E6936" s="349" t="s">
        <v>21135</v>
      </c>
      <c r="F6936" s="91" t="s">
        <v>21136</v>
      </c>
      <c r="G6936" s="91"/>
      <c r="H6936" s="91"/>
      <c r="I6936" s="91"/>
      <c r="J6936" s="91"/>
      <c r="K6936" s="91"/>
      <c r="L6936" s="91"/>
      <c r="M6936" s="91"/>
      <c r="N6936" s="91"/>
      <c r="O6936" s="95" t="s">
        <v>21137</v>
      </c>
      <c r="P6936" s="100"/>
      <c r="Q6936" s="15" t="s">
        <v>45</v>
      </c>
    </row>
    <row r="6937" customFormat="false" ht="17.35" hidden="false" customHeight="false" outlineLevel="0" collapsed="false">
      <c r="A6937" s="429" t="s">
        <v>2700</v>
      </c>
      <c r="B6937" s="108" t="n">
        <v>0.467361111111111</v>
      </c>
      <c r="C6937" s="440" t="s">
        <v>21138</v>
      </c>
      <c r="D6937" s="91" t="s">
        <v>110</v>
      </c>
      <c r="E6937" s="91" t="s">
        <v>21139</v>
      </c>
      <c r="F6937" s="91" t="s">
        <v>8921</v>
      </c>
      <c r="G6937" s="91" t="n">
        <v>7500</v>
      </c>
      <c r="H6937" s="91"/>
      <c r="I6937" s="91"/>
      <c r="J6937" s="91"/>
      <c r="K6937" s="91"/>
      <c r="L6937" s="91"/>
      <c r="M6937" s="24" t="s">
        <v>21140</v>
      </c>
      <c r="N6937" s="99" t="n">
        <v>43568</v>
      </c>
      <c r="O6937" s="45" t="s">
        <v>15</v>
      </c>
      <c r="P6937" s="100"/>
      <c r="Q6937" s="15" t="s">
        <v>45</v>
      </c>
    </row>
    <row r="6938" customFormat="false" ht="17.35" hidden="false" customHeight="false" outlineLevel="0" collapsed="false">
      <c r="A6938" s="1042" t="s">
        <v>19334</v>
      </c>
      <c r="B6938" s="108" t="n">
        <v>0.488888888888889</v>
      </c>
      <c r="C6938" s="91" t="n">
        <v>84996155038</v>
      </c>
      <c r="D6938" s="91" t="s">
        <v>110</v>
      </c>
      <c r="E6938" s="91" t="s">
        <v>21141</v>
      </c>
      <c r="F6938" s="91" t="s">
        <v>21142</v>
      </c>
      <c r="G6938" s="91"/>
      <c r="H6938" s="91"/>
      <c r="I6938" s="91" t="n">
        <v>8000</v>
      </c>
      <c r="J6938" s="91"/>
      <c r="K6938" s="91"/>
      <c r="L6938" s="91"/>
      <c r="M6938" s="24" t="s">
        <v>21143</v>
      </c>
      <c r="N6938" s="99" t="n">
        <v>43568</v>
      </c>
      <c r="O6938" s="45" t="s">
        <v>15</v>
      </c>
      <c r="P6938" s="100"/>
      <c r="Q6938" s="15" t="s">
        <v>45</v>
      </c>
    </row>
    <row r="6939" customFormat="false" ht="28.35" hidden="false" customHeight="false" outlineLevel="0" collapsed="false">
      <c r="A6939" s="91" t="s">
        <v>21144</v>
      </c>
      <c r="B6939" s="91" t="s">
        <v>21144</v>
      </c>
      <c r="C6939" s="91" t="s">
        <v>21144</v>
      </c>
      <c r="D6939" s="198" t="s">
        <v>476</v>
      </c>
      <c r="E6939" s="91" t="s">
        <v>21144</v>
      </c>
      <c r="F6939" s="91"/>
      <c r="G6939" s="91"/>
      <c r="H6939" s="91" t="n">
        <v>8000</v>
      </c>
      <c r="I6939" s="91"/>
      <c r="J6939" s="91"/>
      <c r="K6939" s="91"/>
      <c r="L6939" s="91"/>
      <c r="M6939" s="15" t="s">
        <v>9850</v>
      </c>
      <c r="N6939" s="99" t="n">
        <v>43573</v>
      </c>
      <c r="O6939" s="45" t="s">
        <v>15</v>
      </c>
      <c r="P6939" s="100"/>
      <c r="Q6939" s="15" t="s">
        <v>45</v>
      </c>
    </row>
    <row r="6940" customFormat="false" ht="28.35" hidden="false" customHeight="false" outlineLevel="0" collapsed="false">
      <c r="A6940" s="282" t="s">
        <v>21145</v>
      </c>
      <c r="B6940" s="282" t="s">
        <v>21145</v>
      </c>
      <c r="C6940" s="282" t="s">
        <v>21145</v>
      </c>
      <c r="D6940" s="282" t="s">
        <v>21145</v>
      </c>
      <c r="E6940" s="282" t="s">
        <v>21145</v>
      </c>
      <c r="F6940" s="282" t="s">
        <v>21145</v>
      </c>
      <c r="G6940" s="91"/>
      <c r="H6940" s="91" t="n">
        <v>5000</v>
      </c>
      <c r="I6940" s="26"/>
      <c r="J6940" s="91"/>
      <c r="K6940" s="91"/>
      <c r="L6940" s="91"/>
      <c r="M6940" s="91"/>
      <c r="N6940" s="91"/>
      <c r="O6940" s="330" t="s">
        <v>21145</v>
      </c>
      <c r="P6940" s="100"/>
      <c r="Q6940" s="15" t="s">
        <v>45</v>
      </c>
    </row>
    <row r="6941" customFormat="false" ht="14.9" hidden="false" customHeight="false" outlineLevel="0" collapsed="false">
      <c r="A6941" s="282" t="s">
        <v>21146</v>
      </c>
      <c r="B6941" s="282" t="s">
        <v>21146</v>
      </c>
      <c r="C6941" s="282" t="s">
        <v>21146</v>
      </c>
      <c r="D6941" s="282" t="s">
        <v>21146</v>
      </c>
      <c r="E6941" s="282" t="s">
        <v>21146</v>
      </c>
      <c r="F6941" s="282" t="s">
        <v>21146</v>
      </c>
      <c r="G6941" s="91"/>
      <c r="H6941" s="91" t="n">
        <v>36183.65</v>
      </c>
      <c r="I6941" s="91"/>
      <c r="J6941" s="91"/>
      <c r="K6941" s="91"/>
      <c r="L6941" s="91"/>
      <c r="M6941" s="91"/>
      <c r="N6941" s="91"/>
      <c r="O6941" s="330" t="s">
        <v>21146</v>
      </c>
      <c r="P6941" s="100"/>
      <c r="Q6941" s="15" t="s">
        <v>45</v>
      </c>
    </row>
    <row r="6942" customFormat="false" ht="17.35" hidden="false" customHeight="false" outlineLevel="0" collapsed="false">
      <c r="A6942" s="1042" t="s">
        <v>21147</v>
      </c>
      <c r="B6942" s="108" t="n">
        <v>0.513888888888889</v>
      </c>
      <c r="C6942" s="91" t="s">
        <v>21148</v>
      </c>
      <c r="D6942" s="91" t="s">
        <v>110</v>
      </c>
      <c r="E6942" s="91" t="s">
        <v>21149</v>
      </c>
      <c r="F6942" s="91" t="s">
        <v>21150</v>
      </c>
      <c r="G6942" s="91" t="n">
        <v>28000</v>
      </c>
      <c r="H6942" s="91"/>
      <c r="I6942" s="91"/>
      <c r="J6942" s="91"/>
      <c r="K6942" s="91"/>
      <c r="L6942" s="91"/>
      <c r="M6942" s="24" t="s">
        <v>21151</v>
      </c>
      <c r="N6942" s="99" t="n">
        <v>43574</v>
      </c>
      <c r="O6942" s="45" t="s">
        <v>15</v>
      </c>
      <c r="P6942" s="100"/>
      <c r="Q6942" s="15" t="s">
        <v>45</v>
      </c>
    </row>
    <row r="6943" customFormat="false" ht="28.35" hidden="false" customHeight="false" outlineLevel="0" collapsed="false">
      <c r="A6943" s="1042" t="s">
        <v>1509</v>
      </c>
      <c r="B6943" s="108" t="n">
        <v>0.539583333333333</v>
      </c>
      <c r="C6943" s="137" t="s">
        <v>21152</v>
      </c>
      <c r="D6943" s="91" t="s">
        <v>110</v>
      </c>
      <c r="E6943" s="91" t="s">
        <v>21153</v>
      </c>
      <c r="F6943" s="91" t="s">
        <v>21154</v>
      </c>
      <c r="G6943" s="91"/>
      <c r="H6943" s="91"/>
      <c r="I6943" s="91"/>
      <c r="J6943" s="91"/>
      <c r="K6943" s="91"/>
      <c r="L6943" s="91"/>
      <c r="M6943" s="91"/>
      <c r="N6943" s="91"/>
      <c r="O6943" s="414" t="s">
        <v>21155</v>
      </c>
      <c r="P6943" s="100"/>
      <c r="Q6943" s="15" t="s">
        <v>45</v>
      </c>
    </row>
    <row r="6944" customFormat="false" ht="28.35" hidden="false" customHeight="false" outlineLevel="0" collapsed="false">
      <c r="A6944" s="282" t="s">
        <v>21156</v>
      </c>
      <c r="B6944" s="282" t="s">
        <v>21156</v>
      </c>
      <c r="C6944" s="282" t="s">
        <v>21156</v>
      </c>
      <c r="D6944" s="282" t="s">
        <v>21156</v>
      </c>
      <c r="E6944" s="282" t="s">
        <v>21156</v>
      </c>
      <c r="F6944" s="282" t="s">
        <v>21156</v>
      </c>
      <c r="G6944" s="91"/>
      <c r="H6944" s="91" t="n">
        <v>9000</v>
      </c>
      <c r="I6944" s="91"/>
      <c r="J6944" s="91"/>
      <c r="K6944" s="91"/>
      <c r="L6944" s="91"/>
      <c r="M6944" s="91"/>
      <c r="N6944" s="91"/>
      <c r="O6944" s="282" t="s">
        <v>21156</v>
      </c>
      <c r="P6944" s="100"/>
      <c r="Q6944" s="15" t="s">
        <v>45</v>
      </c>
    </row>
    <row r="6945" customFormat="false" ht="14.9" hidden="false" customHeight="false" outlineLevel="0" collapsed="false">
      <c r="A6945" s="1042" t="s">
        <v>1513</v>
      </c>
      <c r="B6945" s="91" t="s">
        <v>13619</v>
      </c>
      <c r="C6945" s="91" t="n">
        <v>89175157714</v>
      </c>
      <c r="D6945" s="91" t="s">
        <v>8766</v>
      </c>
      <c r="E6945" s="91" t="s">
        <v>21157</v>
      </c>
      <c r="F6945" s="91" t="s">
        <v>21158</v>
      </c>
      <c r="G6945" s="91"/>
      <c r="H6945" s="91" t="s">
        <v>9062</v>
      </c>
      <c r="I6945" s="91"/>
      <c r="J6945" s="91"/>
      <c r="K6945" s="91"/>
      <c r="L6945" s="91"/>
      <c r="M6945" s="91"/>
      <c r="N6945" s="91"/>
      <c r="O6945" s="451" t="s">
        <v>21159</v>
      </c>
      <c r="P6945" s="100"/>
      <c r="Q6945" s="15" t="s">
        <v>45</v>
      </c>
    </row>
    <row r="6946" customFormat="false" ht="41.75" hidden="false" customHeight="false" outlineLevel="0" collapsed="false">
      <c r="A6946" s="429" t="s">
        <v>21160</v>
      </c>
      <c r="B6946" s="91" t="s">
        <v>6471</v>
      </c>
      <c r="C6946" s="137" t="s">
        <v>21161</v>
      </c>
      <c r="D6946" s="91" t="s">
        <v>476</v>
      </c>
      <c r="E6946" s="91" t="s">
        <v>21162</v>
      </c>
      <c r="F6946" s="91" t="s">
        <v>21163</v>
      </c>
      <c r="G6946" s="91" t="n">
        <v>12800</v>
      </c>
      <c r="H6946" s="91"/>
      <c r="I6946" s="91"/>
      <c r="J6946" s="91"/>
      <c r="K6946" s="91"/>
      <c r="L6946" s="91"/>
      <c r="M6946" s="19" t="s">
        <v>21164</v>
      </c>
      <c r="N6946" s="99" t="n">
        <v>43568</v>
      </c>
      <c r="O6946" s="45" t="s">
        <v>15</v>
      </c>
      <c r="P6946" s="100"/>
      <c r="Q6946" s="15" t="s">
        <v>45</v>
      </c>
    </row>
    <row r="6947" customFormat="false" ht="28.35" hidden="false" customHeight="false" outlineLevel="0" collapsed="false">
      <c r="A6947" s="1042" t="s">
        <v>1524</v>
      </c>
      <c r="B6947" s="91" t="s">
        <v>10989</v>
      </c>
      <c r="C6947" s="91" t="s">
        <v>21165</v>
      </c>
      <c r="D6947" s="91" t="s">
        <v>8766</v>
      </c>
      <c r="E6947" s="91" t="s">
        <v>21166</v>
      </c>
      <c r="F6947" s="91" t="s">
        <v>20803</v>
      </c>
      <c r="H6947" s="91"/>
      <c r="I6947" s="91" t="n">
        <v>12300</v>
      </c>
      <c r="J6947" s="91"/>
      <c r="K6947" s="91"/>
      <c r="L6947" s="91"/>
      <c r="M6947" s="19" t="s">
        <v>21167</v>
      </c>
      <c r="N6947" s="99" t="n">
        <v>43568</v>
      </c>
      <c r="O6947" s="45" t="s">
        <v>15</v>
      </c>
      <c r="P6947" s="100"/>
      <c r="Q6947" s="15" t="s">
        <v>45</v>
      </c>
    </row>
    <row r="6948" customFormat="false" ht="14.9" hidden="false" customHeight="false" outlineLevel="0" collapsed="false">
      <c r="A6948" s="429" t="s">
        <v>2912</v>
      </c>
      <c r="B6948" s="91"/>
      <c r="C6948" s="91" t="s">
        <v>21168</v>
      </c>
      <c r="D6948" s="91" t="s">
        <v>8766</v>
      </c>
      <c r="E6948" s="91" t="s">
        <v>21169</v>
      </c>
      <c r="F6948" s="91" t="s">
        <v>21170</v>
      </c>
      <c r="G6948" s="97"/>
      <c r="H6948" s="91"/>
      <c r="I6948" s="91" t="s">
        <v>7612</v>
      </c>
      <c r="J6948" s="91"/>
      <c r="K6948" s="91"/>
      <c r="L6948" s="91"/>
      <c r="N6948" s="91"/>
      <c r="O6948" s="451" t="s">
        <v>21171</v>
      </c>
      <c r="P6948" s="100"/>
      <c r="Q6948" s="15" t="s">
        <v>45</v>
      </c>
    </row>
    <row r="6949" customFormat="false" ht="14.9" hidden="false" customHeight="false" outlineLevel="0" collapsed="false">
      <c r="A6949" s="429" t="s">
        <v>21172</v>
      </c>
      <c r="B6949" s="91" t="s">
        <v>21173</v>
      </c>
      <c r="C6949" s="91" t="s">
        <v>21174</v>
      </c>
      <c r="D6949" s="91" t="s">
        <v>476</v>
      </c>
      <c r="E6949" s="91" t="s">
        <v>21175</v>
      </c>
      <c r="F6949" s="91" t="s">
        <v>21176</v>
      </c>
      <c r="G6949" s="91" t="s">
        <v>21177</v>
      </c>
      <c r="H6949" s="91"/>
      <c r="I6949" s="91"/>
      <c r="J6949" s="91"/>
      <c r="K6949" s="91"/>
      <c r="L6949" s="91"/>
      <c r="M6949" s="91"/>
      <c r="N6949" s="91"/>
      <c r="O6949" s="451" t="s">
        <v>21178</v>
      </c>
      <c r="P6949" s="100"/>
      <c r="Q6949" s="15" t="s">
        <v>45</v>
      </c>
    </row>
    <row r="6950" customFormat="false" ht="14.9" hidden="false" customHeight="false" outlineLevel="0" collapsed="false">
      <c r="A6950" s="429" t="s">
        <v>21179</v>
      </c>
      <c r="B6950" s="108" t="n">
        <v>0.629861111111111</v>
      </c>
      <c r="C6950" s="451" t="s">
        <v>21180</v>
      </c>
      <c r="D6950" s="91" t="s">
        <v>476</v>
      </c>
      <c r="E6950" s="91" t="s">
        <v>21181</v>
      </c>
      <c r="F6950" s="91" t="s">
        <v>21182</v>
      </c>
      <c r="G6950" s="91" t="s">
        <v>17012</v>
      </c>
      <c r="H6950" s="91"/>
      <c r="I6950" s="91"/>
      <c r="J6950" s="91"/>
      <c r="K6950" s="91"/>
      <c r="L6950" s="91"/>
      <c r="M6950" s="91"/>
      <c r="N6950" s="91"/>
      <c r="O6950" s="122" t="s">
        <v>21183</v>
      </c>
      <c r="P6950" s="100"/>
      <c r="Q6950" s="15" t="s">
        <v>45</v>
      </c>
    </row>
    <row r="6951" customFormat="false" ht="28.35" hidden="false" customHeight="false" outlineLevel="0" collapsed="false">
      <c r="A6951" s="429" t="s">
        <v>2927</v>
      </c>
      <c r="B6951" s="91" t="s">
        <v>7808</v>
      </c>
      <c r="C6951" s="91" t="n">
        <v>74954223589</v>
      </c>
      <c r="D6951" s="91" t="s">
        <v>8766</v>
      </c>
      <c r="E6951" s="91" t="s">
        <v>21184</v>
      </c>
      <c r="G6951" s="91" t="s">
        <v>949</v>
      </c>
      <c r="H6951" s="91"/>
      <c r="I6951" s="91"/>
      <c r="J6951" s="91"/>
      <c r="K6951" s="91"/>
      <c r="L6951" s="91"/>
      <c r="M6951" s="91"/>
      <c r="N6951" s="91"/>
      <c r="O6951" s="137" t="s">
        <v>21185</v>
      </c>
      <c r="P6951" s="100"/>
      <c r="Q6951" s="15" t="s">
        <v>45</v>
      </c>
    </row>
    <row r="6952" customFormat="false" ht="28.35" hidden="false" customHeight="false" outlineLevel="0" collapsed="false">
      <c r="A6952" s="429" t="s">
        <v>2997</v>
      </c>
      <c r="B6952" s="91" t="s">
        <v>21186</v>
      </c>
      <c r="C6952" s="91" t="s">
        <v>21187</v>
      </c>
      <c r="D6952" s="91" t="s">
        <v>476</v>
      </c>
      <c r="E6952" s="91" t="s">
        <v>21188</v>
      </c>
      <c r="F6952" s="91"/>
      <c r="G6952" s="1045" t="s">
        <v>328</v>
      </c>
      <c r="H6952" s="91"/>
      <c r="I6952" s="91"/>
      <c r="J6952" s="91"/>
      <c r="K6952" s="91"/>
      <c r="L6952" s="91"/>
      <c r="M6952" s="91"/>
      <c r="N6952" s="91"/>
      <c r="O6952" s="451" t="s">
        <v>21189</v>
      </c>
      <c r="P6952" s="100"/>
      <c r="Q6952" s="15" t="s">
        <v>45</v>
      </c>
    </row>
    <row r="6953" customFormat="false" ht="79.85" hidden="false" customHeight="false" outlineLevel="0" collapsed="false">
      <c r="A6953" s="3" t="s">
        <v>17111</v>
      </c>
      <c r="B6953" s="103" t="s">
        <v>17112</v>
      </c>
      <c r="C6953" s="3" t="s">
        <v>17113</v>
      </c>
      <c r="D6953" s="103" t="s">
        <v>17114</v>
      </c>
      <c r="E6953" s="103" t="s">
        <v>17115</v>
      </c>
      <c r="F6953" s="102" t="s">
        <v>10096</v>
      </c>
      <c r="G6953" s="103" t="s">
        <v>38</v>
      </c>
      <c r="H6953" s="103" t="s">
        <v>17116</v>
      </c>
      <c r="I6953" s="103" t="s">
        <v>40</v>
      </c>
      <c r="J6953" s="103" t="s">
        <v>19144</v>
      </c>
      <c r="K6953" s="103" t="s">
        <v>17648</v>
      </c>
      <c r="L6953" s="103" t="s">
        <v>19807</v>
      </c>
      <c r="M6953" s="103" t="s">
        <v>41</v>
      </c>
      <c r="N6953" s="103" t="s">
        <v>42</v>
      </c>
      <c r="O6953" s="103" t="s">
        <v>17117</v>
      </c>
      <c r="P6953" s="100"/>
      <c r="Q6953" s="15" t="s">
        <v>45</v>
      </c>
    </row>
    <row r="6954" customFormat="false" ht="15" hidden="false" customHeight="false" outlineLevel="0" collapsed="false">
      <c r="A6954" s="105" t="n">
        <v>43568</v>
      </c>
      <c r="B6954" s="465" t="s">
        <v>21190</v>
      </c>
      <c r="C6954" s="9"/>
      <c r="D6954" s="9"/>
      <c r="E6954" s="10"/>
      <c r="F6954" s="821" t="n">
        <f aca="false">G6954+H6954+I6954+J6954+K6954</f>
        <v>45700</v>
      </c>
      <c r="G6954" s="1006" t="n">
        <f aca="false">SUM(G6955:G6969)</f>
        <v>45700</v>
      </c>
      <c r="H6954" s="989" t="n">
        <f aca="false">SUM(H6955:H6969)</f>
        <v>0</v>
      </c>
      <c r="I6954" s="1007" t="n">
        <f aca="false">SUM(I6955:I6969)</f>
        <v>0</v>
      </c>
      <c r="J6954" s="1008" t="n">
        <f aca="false">SUM(J6955:J6969)</f>
        <v>0</v>
      </c>
      <c r="K6954" s="1009" t="n">
        <f aca="false">SUM(K6955:K6969)</f>
        <v>0</v>
      </c>
      <c r="L6954" s="1029" t="n">
        <f aca="false">SUM(L6955:L6976)</f>
        <v>0</v>
      </c>
      <c r="M6954" s="466"/>
      <c r="N6954" s="466"/>
      <c r="O6954" s="91"/>
      <c r="P6954" s="100"/>
      <c r="Q6954" s="15" t="s">
        <v>45</v>
      </c>
    </row>
    <row r="6955" customFormat="false" ht="28.35" hidden="false" customHeight="false" outlineLevel="0" collapsed="false">
      <c r="A6955" s="122" t="s">
        <v>21191</v>
      </c>
      <c r="B6955" s="91" t="s">
        <v>21192</v>
      </c>
      <c r="C6955" s="137" t="n">
        <v>84955019134</v>
      </c>
      <c r="D6955" s="91" t="s">
        <v>8766</v>
      </c>
      <c r="E6955" s="91" t="s">
        <v>21193</v>
      </c>
      <c r="F6955" s="91"/>
      <c r="G6955" s="91" t="s">
        <v>9432</v>
      </c>
      <c r="H6955" s="91"/>
      <c r="I6955" s="91"/>
      <c r="J6955" s="91"/>
      <c r="K6955" s="91"/>
      <c r="L6955" s="91"/>
      <c r="M6955" s="91"/>
      <c r="N6955" s="91"/>
      <c r="O6955" s="451" t="s">
        <v>21194</v>
      </c>
      <c r="P6955" s="100"/>
      <c r="Q6955" s="15" t="s">
        <v>45</v>
      </c>
    </row>
    <row r="6956" customFormat="false" ht="28.35" hidden="false" customHeight="false" outlineLevel="0" collapsed="false">
      <c r="A6956" s="1042" t="s">
        <v>21195</v>
      </c>
      <c r="B6956" s="91" t="s">
        <v>940</v>
      </c>
      <c r="C6956" s="137" t="n">
        <v>84955019134</v>
      </c>
      <c r="D6956" s="91" t="s">
        <v>8766</v>
      </c>
      <c r="E6956" s="91" t="s">
        <v>21193</v>
      </c>
      <c r="F6956" s="91" t="s">
        <v>21196</v>
      </c>
      <c r="G6956" s="91" t="s">
        <v>13521</v>
      </c>
      <c r="H6956" s="91"/>
      <c r="I6956" s="91"/>
      <c r="J6956" s="91"/>
      <c r="K6956" s="91"/>
      <c r="L6956" s="91"/>
      <c r="M6956" s="91"/>
      <c r="N6956" s="91"/>
      <c r="O6956" s="451" t="s">
        <v>21194</v>
      </c>
      <c r="P6956" s="100"/>
      <c r="Q6956" s="15" t="s">
        <v>45</v>
      </c>
    </row>
    <row r="6957" customFormat="false" ht="28.35" hidden="false" customHeight="false" outlineLevel="0" collapsed="false">
      <c r="A6957" s="122" t="s">
        <v>21197</v>
      </c>
      <c r="B6957" s="91" t="s">
        <v>66</v>
      </c>
      <c r="C6957" s="91" t="n">
        <v>89265837543</v>
      </c>
      <c r="D6957" s="91" t="s">
        <v>8766</v>
      </c>
      <c r="E6957" s="91" t="s">
        <v>21198</v>
      </c>
      <c r="F6957" s="91" t="s">
        <v>21158</v>
      </c>
      <c r="G6957" s="91" t="s">
        <v>8976</v>
      </c>
      <c r="H6957" s="91"/>
      <c r="I6957" s="91"/>
      <c r="J6957" s="91"/>
      <c r="K6957" s="91"/>
      <c r="L6957" s="91"/>
      <c r="M6957" s="91"/>
      <c r="N6957" s="91"/>
      <c r="O6957" s="137" t="s">
        <v>21199</v>
      </c>
      <c r="P6957" s="91"/>
      <c r="Q6957" s="15" t="s">
        <v>45</v>
      </c>
      <c r="R6957" s="97"/>
      <c r="S6957" s="97"/>
      <c r="T6957" s="97"/>
      <c r="U6957" s="97"/>
      <c r="V6957" s="97"/>
      <c r="W6957" s="97"/>
      <c r="X6957" s="97"/>
      <c r="Y6957" s="97"/>
      <c r="Z6957" s="97"/>
      <c r="AA6957" s="97"/>
      <c r="AB6957" s="97"/>
      <c r="AC6957" s="97"/>
      <c r="AD6957" s="97"/>
      <c r="AE6957" s="97"/>
      <c r="AF6957" s="97"/>
      <c r="AG6957" s="97"/>
      <c r="AH6957" s="97"/>
      <c r="AI6957" s="97"/>
      <c r="AJ6957" s="97"/>
      <c r="AK6957" s="97"/>
    </row>
    <row r="6958" customFormat="false" ht="14.9" hidden="false" customHeight="false" outlineLevel="0" collapsed="false">
      <c r="A6958" s="429" t="s">
        <v>2870</v>
      </c>
      <c r="B6958" s="99" t="n">
        <v>43689</v>
      </c>
      <c r="C6958" s="91" t="s">
        <v>21200</v>
      </c>
      <c r="D6958" s="91" t="s">
        <v>8766</v>
      </c>
      <c r="E6958" s="91" t="s">
        <v>21201</v>
      </c>
      <c r="F6958" s="91" t="s">
        <v>21158</v>
      </c>
      <c r="G6958" s="91" t="s">
        <v>997</v>
      </c>
      <c r="H6958" s="91"/>
      <c r="I6958" s="91"/>
      <c r="J6958" s="91"/>
      <c r="K6958" s="91"/>
      <c r="L6958" s="91"/>
      <c r="M6958" s="91"/>
      <c r="N6958" s="91"/>
      <c r="O6958" s="451" t="s">
        <v>21202</v>
      </c>
      <c r="P6958" s="91"/>
      <c r="Q6958" s="15" t="s">
        <v>45</v>
      </c>
      <c r="R6958" s="97"/>
      <c r="S6958" s="97"/>
      <c r="T6958" s="97"/>
      <c r="U6958" s="97"/>
      <c r="V6958" s="97"/>
      <c r="W6958" s="97"/>
      <c r="X6958" s="97"/>
      <c r="Y6958" s="97"/>
      <c r="Z6958" s="97"/>
      <c r="AA6958" s="97"/>
      <c r="AB6958" s="97"/>
      <c r="AC6958" s="97"/>
      <c r="AD6958" s="97"/>
      <c r="AE6958" s="97"/>
      <c r="AF6958" s="97"/>
      <c r="AG6958" s="97"/>
      <c r="AH6958" s="97"/>
      <c r="AI6958" s="97"/>
      <c r="AJ6958" s="97"/>
      <c r="AK6958" s="97"/>
    </row>
    <row r="6959" customFormat="false" ht="28.35" hidden="false" customHeight="false" outlineLevel="0" collapsed="false">
      <c r="A6959" s="1042" t="s">
        <v>16161</v>
      </c>
      <c r="B6959" s="91" t="s">
        <v>769</v>
      </c>
      <c r="C6959" s="91" t="n">
        <v>84957088249</v>
      </c>
      <c r="D6959" s="91" t="s">
        <v>8766</v>
      </c>
      <c r="E6959" s="91" t="s">
        <v>21203</v>
      </c>
      <c r="F6959" s="91" t="s">
        <v>21158</v>
      </c>
      <c r="G6959" s="91" t="s">
        <v>9432</v>
      </c>
      <c r="H6959" s="91"/>
      <c r="I6959" s="91"/>
      <c r="J6959" s="91"/>
      <c r="K6959" s="91"/>
      <c r="L6959" s="91"/>
      <c r="M6959" s="91"/>
      <c r="N6959" s="91"/>
      <c r="O6959" s="451" t="s">
        <v>21204</v>
      </c>
      <c r="P6959" s="91"/>
      <c r="Q6959" s="15" t="s">
        <v>45</v>
      </c>
      <c r="R6959" s="97"/>
      <c r="S6959" s="97"/>
      <c r="T6959" s="97"/>
      <c r="U6959" s="97"/>
      <c r="V6959" s="97"/>
      <c r="W6959" s="97"/>
      <c r="X6959" s="97"/>
      <c r="Y6959" s="97"/>
      <c r="Z6959" s="97"/>
      <c r="AA6959" s="97"/>
      <c r="AB6959" s="97"/>
      <c r="AC6959" s="97"/>
      <c r="AD6959" s="97"/>
      <c r="AE6959" s="97"/>
      <c r="AF6959" s="97"/>
      <c r="AG6959" s="97"/>
      <c r="AH6959" s="97"/>
      <c r="AI6959" s="97"/>
      <c r="AJ6959" s="97"/>
      <c r="AK6959" s="97"/>
    </row>
    <row r="6960" customFormat="false" ht="14.9" hidden="false" customHeight="false" outlineLevel="0" collapsed="false">
      <c r="A6960" s="429" t="s">
        <v>2953</v>
      </c>
      <c r="B6960" s="91" t="s">
        <v>13144</v>
      </c>
      <c r="C6960" s="91" t="n">
        <v>89266117019</v>
      </c>
      <c r="D6960" s="91" t="s">
        <v>8766</v>
      </c>
      <c r="E6960" s="91" t="s">
        <v>21205</v>
      </c>
      <c r="F6960" s="91" t="s">
        <v>21158</v>
      </c>
      <c r="G6960" s="91" t="s">
        <v>20316</v>
      </c>
      <c r="H6960" s="91"/>
      <c r="I6960" s="91"/>
      <c r="J6960" s="91"/>
      <c r="K6960" s="91"/>
      <c r="L6960" s="91"/>
      <c r="M6960" s="91"/>
      <c r="N6960" s="91"/>
      <c r="O6960" s="137" t="s">
        <v>21206</v>
      </c>
      <c r="P6960" s="91"/>
      <c r="Q6960" s="15" t="s">
        <v>45</v>
      </c>
      <c r="R6960" s="97"/>
      <c r="S6960" s="97"/>
      <c r="T6960" s="97"/>
      <c r="U6960" s="97"/>
      <c r="V6960" s="97"/>
      <c r="W6960" s="97"/>
      <c r="X6960" s="97"/>
      <c r="Y6960" s="97"/>
      <c r="Z6960" s="97"/>
      <c r="AA6960" s="97"/>
      <c r="AB6960" s="97"/>
      <c r="AC6960" s="97"/>
      <c r="AD6960" s="97"/>
      <c r="AE6960" s="97"/>
      <c r="AF6960" s="97"/>
      <c r="AG6960" s="97"/>
      <c r="AH6960" s="97"/>
      <c r="AI6960" s="97"/>
      <c r="AJ6960" s="97"/>
      <c r="AK6960" s="97"/>
    </row>
    <row r="6961" customFormat="false" ht="28.35" hidden="false" customHeight="false" outlineLevel="0" collapsed="false">
      <c r="A6961" s="122" t="s">
        <v>21207</v>
      </c>
      <c r="B6961" s="91" t="s">
        <v>989</v>
      </c>
      <c r="C6961" s="451" t="s">
        <v>21208</v>
      </c>
      <c r="D6961" s="91" t="s">
        <v>8766</v>
      </c>
      <c r="E6961" s="91" t="s">
        <v>21209</v>
      </c>
      <c r="F6961" s="91" t="s">
        <v>21158</v>
      </c>
      <c r="G6961" s="91" t="s">
        <v>21210</v>
      </c>
      <c r="H6961" s="91"/>
      <c r="I6961" s="91"/>
      <c r="J6961" s="91"/>
      <c r="K6961" s="91"/>
      <c r="L6961" s="91"/>
      <c r="M6961" s="91"/>
      <c r="N6961" s="91"/>
      <c r="O6961" s="137" t="s">
        <v>21211</v>
      </c>
      <c r="P6961" s="91"/>
      <c r="Q6961" s="15" t="s">
        <v>45</v>
      </c>
      <c r="R6961" s="97"/>
      <c r="S6961" s="97"/>
      <c r="T6961" s="97"/>
      <c r="U6961" s="97"/>
      <c r="V6961" s="97"/>
      <c r="W6961" s="97"/>
      <c r="X6961" s="97"/>
      <c r="Y6961" s="97"/>
      <c r="Z6961" s="97"/>
      <c r="AA6961" s="97"/>
      <c r="AB6961" s="97"/>
      <c r="AC6961" s="97"/>
      <c r="AD6961" s="97"/>
      <c r="AE6961" s="97"/>
      <c r="AF6961" s="97"/>
      <c r="AG6961" s="97"/>
      <c r="AH6961" s="97"/>
      <c r="AI6961" s="97"/>
      <c r="AJ6961" s="97"/>
      <c r="AK6961" s="97"/>
    </row>
    <row r="6962" customFormat="false" ht="14.9" hidden="false" customHeight="false" outlineLevel="0" collapsed="false">
      <c r="A6962" s="1042" t="s">
        <v>19334</v>
      </c>
      <c r="B6962" s="91" t="s">
        <v>21212</v>
      </c>
      <c r="C6962" s="91" t="s">
        <v>21213</v>
      </c>
      <c r="D6962" s="91" t="s">
        <v>8766</v>
      </c>
      <c r="E6962" s="91" t="s">
        <v>21214</v>
      </c>
      <c r="F6962" s="91"/>
      <c r="G6962" s="91" t="s">
        <v>1328</v>
      </c>
      <c r="H6962" s="91"/>
      <c r="I6962" s="91"/>
      <c r="J6962" s="91"/>
      <c r="K6962" s="91"/>
      <c r="L6962" s="91"/>
      <c r="M6962" s="91"/>
      <c r="N6962" s="91"/>
      <c r="O6962" s="137" t="s">
        <v>21215</v>
      </c>
      <c r="P6962" s="91"/>
      <c r="Q6962" s="15" t="s">
        <v>45</v>
      </c>
      <c r="R6962" s="97"/>
      <c r="S6962" s="97"/>
      <c r="T6962" s="97"/>
      <c r="U6962" s="97"/>
      <c r="V6962" s="97"/>
      <c r="W6962" s="97"/>
      <c r="X6962" s="97"/>
      <c r="Y6962" s="97"/>
      <c r="Z6962" s="97"/>
      <c r="AA6962" s="97"/>
      <c r="AB6962" s="97"/>
      <c r="AC6962" s="97"/>
      <c r="AD6962" s="97"/>
      <c r="AE6962" s="97"/>
      <c r="AF6962" s="97"/>
      <c r="AG6962" s="97"/>
      <c r="AH6962" s="97"/>
      <c r="AI6962" s="97"/>
      <c r="AJ6962" s="97"/>
      <c r="AK6962" s="97"/>
    </row>
    <row r="6963" customFormat="false" ht="14.9" hidden="false" customHeight="false" outlineLevel="0" collapsed="false">
      <c r="A6963" s="122" t="s">
        <v>21216</v>
      </c>
      <c r="B6963" s="242" t="n">
        <v>43752</v>
      </c>
      <c r="C6963" s="91" t="n">
        <v>89067253322</v>
      </c>
      <c r="D6963" s="91" t="s">
        <v>8766</v>
      </c>
      <c r="E6963" s="91" t="s">
        <v>21217</v>
      </c>
      <c r="F6963" s="91" t="s">
        <v>21158</v>
      </c>
      <c r="G6963" s="91" t="s">
        <v>16315</v>
      </c>
      <c r="H6963" s="91"/>
      <c r="I6963" s="91"/>
      <c r="J6963" s="91"/>
      <c r="K6963" s="91"/>
      <c r="L6963" s="91"/>
      <c r="M6963" s="91"/>
      <c r="N6963" s="91"/>
      <c r="O6963" s="137" t="s">
        <v>21218</v>
      </c>
      <c r="P6963" s="91"/>
      <c r="Q6963" s="15" t="s">
        <v>45</v>
      </c>
      <c r="R6963" s="97"/>
      <c r="S6963" s="97"/>
      <c r="T6963" s="97"/>
      <c r="U6963" s="97"/>
      <c r="V6963" s="97"/>
      <c r="W6963" s="97"/>
      <c r="X6963" s="97"/>
      <c r="Y6963" s="97"/>
      <c r="Z6963" s="97"/>
      <c r="AA6963" s="97"/>
      <c r="AB6963" s="97"/>
      <c r="AC6963" s="97"/>
      <c r="AD6963" s="97"/>
      <c r="AE6963" s="97"/>
      <c r="AF6963" s="97"/>
      <c r="AG6963" s="97"/>
      <c r="AH6963" s="97"/>
      <c r="AI6963" s="97"/>
      <c r="AJ6963" s="97"/>
      <c r="AK6963" s="97"/>
    </row>
    <row r="6964" customFormat="false" ht="14.9" hidden="false" customHeight="false" outlineLevel="0" collapsed="false">
      <c r="A6964" s="429" t="s">
        <v>2712</v>
      </c>
      <c r="B6964" s="91" t="s">
        <v>8543</v>
      </c>
      <c r="C6964" s="91" t="n">
        <v>89777887878</v>
      </c>
      <c r="D6964" s="91" t="s">
        <v>8766</v>
      </c>
      <c r="E6964" s="91" t="s">
        <v>21219</v>
      </c>
      <c r="F6964" s="91" t="s">
        <v>21158</v>
      </c>
      <c r="G6964" s="91" t="s">
        <v>20316</v>
      </c>
      <c r="H6964" s="91"/>
      <c r="I6964" s="91"/>
      <c r="J6964" s="91"/>
      <c r="K6964" s="91"/>
      <c r="L6964" s="91"/>
      <c r="M6964" s="91"/>
      <c r="N6964" s="91"/>
      <c r="O6964" s="137" t="s">
        <v>21220</v>
      </c>
      <c r="P6964" s="91"/>
      <c r="Q6964" s="15" t="s">
        <v>45</v>
      </c>
      <c r="R6964" s="97"/>
      <c r="S6964" s="97"/>
      <c r="T6964" s="97"/>
      <c r="U6964" s="97"/>
      <c r="V6964" s="97"/>
      <c r="W6964" s="97"/>
      <c r="X6964" s="97"/>
      <c r="Y6964" s="97"/>
      <c r="Z6964" s="97"/>
      <c r="AA6964" s="97"/>
      <c r="AB6964" s="97"/>
      <c r="AC6964" s="97"/>
      <c r="AD6964" s="97"/>
      <c r="AE6964" s="97"/>
      <c r="AF6964" s="97"/>
      <c r="AG6964" s="97"/>
      <c r="AH6964" s="97"/>
      <c r="AI6964" s="97"/>
      <c r="AJ6964" s="97"/>
      <c r="AK6964" s="97"/>
    </row>
    <row r="6965" customFormat="false" ht="17.35" hidden="false" customHeight="false" outlineLevel="0" collapsed="false">
      <c r="A6965" s="429" t="s">
        <v>2898</v>
      </c>
      <c r="B6965" s="91" t="s">
        <v>3497</v>
      </c>
      <c r="C6965" s="91" t="s">
        <v>21221</v>
      </c>
      <c r="D6965" s="91" t="s">
        <v>8766</v>
      </c>
      <c r="E6965" s="91" t="s">
        <v>21222</v>
      </c>
      <c r="F6965" s="91" t="s">
        <v>21223</v>
      </c>
      <c r="G6965" s="91" t="n">
        <v>7200</v>
      </c>
      <c r="H6965" s="91"/>
      <c r="I6965" s="91"/>
      <c r="J6965" s="91"/>
      <c r="K6965" s="91"/>
      <c r="L6965" s="91"/>
      <c r="M6965" s="19" t="s">
        <v>21224</v>
      </c>
      <c r="N6965" s="99" t="n">
        <v>43576</v>
      </c>
      <c r="O6965" s="45" t="s">
        <v>15</v>
      </c>
      <c r="P6965" s="91"/>
      <c r="Q6965" s="15" t="s">
        <v>45</v>
      </c>
      <c r="R6965" s="97"/>
      <c r="S6965" s="97"/>
      <c r="T6965" s="97"/>
      <c r="U6965" s="97"/>
      <c r="V6965" s="97"/>
      <c r="W6965" s="97"/>
      <c r="X6965" s="97"/>
      <c r="Y6965" s="97"/>
      <c r="Z6965" s="97"/>
      <c r="AA6965" s="97"/>
      <c r="AB6965" s="97"/>
      <c r="AC6965" s="97"/>
      <c r="AD6965" s="97"/>
      <c r="AE6965" s="97"/>
      <c r="AF6965" s="97"/>
      <c r="AG6965" s="97"/>
      <c r="AH6965" s="97"/>
      <c r="AI6965" s="97"/>
      <c r="AJ6965" s="97"/>
      <c r="AK6965" s="97"/>
    </row>
    <row r="6966" customFormat="false" ht="28.35" hidden="false" customHeight="false" outlineLevel="0" collapsed="false">
      <c r="A6966" s="429" t="s">
        <v>2903</v>
      </c>
      <c r="B6966" s="91" t="s">
        <v>14043</v>
      </c>
      <c r="C6966" s="91" t="s">
        <v>21225</v>
      </c>
      <c r="D6966" s="91" t="s">
        <v>8766</v>
      </c>
      <c r="E6966" s="91" t="s">
        <v>21226</v>
      </c>
      <c r="F6966" s="91" t="s">
        <v>21158</v>
      </c>
      <c r="G6966" s="91" t="n">
        <v>14300</v>
      </c>
      <c r="H6966" s="91"/>
      <c r="I6966" s="91"/>
      <c r="J6966" s="91"/>
      <c r="K6966" s="91"/>
      <c r="L6966" s="91"/>
      <c r="M6966" s="19" t="s">
        <v>21227</v>
      </c>
      <c r="N6966" s="99" t="n">
        <v>43572</v>
      </c>
      <c r="O6966" s="45" t="s">
        <v>15</v>
      </c>
      <c r="P6966" s="91"/>
      <c r="Q6966" s="15" t="s">
        <v>45</v>
      </c>
      <c r="R6966" s="97"/>
      <c r="S6966" s="97"/>
      <c r="T6966" s="97"/>
      <c r="U6966" s="97"/>
      <c r="V6966" s="97"/>
      <c r="W6966" s="97"/>
      <c r="X6966" s="97"/>
      <c r="Y6966" s="97"/>
      <c r="Z6966" s="97"/>
      <c r="AA6966" s="97"/>
      <c r="AB6966" s="97"/>
      <c r="AC6966" s="97"/>
      <c r="AD6966" s="97"/>
      <c r="AE6966" s="97"/>
      <c r="AF6966" s="97"/>
      <c r="AG6966" s="97"/>
      <c r="AH6966" s="97"/>
      <c r="AI6966" s="97"/>
      <c r="AJ6966" s="97"/>
      <c r="AK6966" s="97"/>
    </row>
    <row r="6967" customFormat="false" ht="14.9" hidden="false" customHeight="false" outlineLevel="0" collapsed="false">
      <c r="A6967" s="429" t="s">
        <v>2768</v>
      </c>
      <c r="B6967" s="99" t="n">
        <v>43540</v>
      </c>
      <c r="C6967" s="91" t="s">
        <v>21228</v>
      </c>
      <c r="D6967" s="91" t="s">
        <v>8766</v>
      </c>
      <c r="E6967" s="91" t="s">
        <v>21229</v>
      </c>
      <c r="F6967" s="91" t="s">
        <v>4425</v>
      </c>
      <c r="G6967" s="91" t="s">
        <v>1414</v>
      </c>
      <c r="H6967" s="91"/>
      <c r="I6967" s="91"/>
      <c r="J6967" s="91"/>
      <c r="K6967" s="91"/>
      <c r="L6967" s="91"/>
      <c r="M6967" s="91"/>
      <c r="N6967" s="91"/>
      <c r="O6967" s="137" t="s">
        <v>21230</v>
      </c>
      <c r="P6967" s="91"/>
      <c r="Q6967" s="15" t="s">
        <v>45</v>
      </c>
      <c r="R6967" s="97"/>
      <c r="S6967" s="97"/>
      <c r="T6967" s="97"/>
      <c r="U6967" s="97"/>
      <c r="V6967" s="97"/>
      <c r="W6967" s="97"/>
      <c r="X6967" s="97"/>
      <c r="Y6967" s="97"/>
      <c r="Z6967" s="97"/>
      <c r="AA6967" s="97"/>
      <c r="AB6967" s="97"/>
      <c r="AC6967" s="97"/>
      <c r="AD6967" s="97"/>
      <c r="AE6967" s="97"/>
      <c r="AF6967" s="97"/>
      <c r="AG6967" s="97"/>
      <c r="AH6967" s="97"/>
      <c r="AI6967" s="97"/>
      <c r="AJ6967" s="97"/>
      <c r="AK6967" s="97"/>
    </row>
    <row r="6968" customFormat="false" ht="17.35" hidden="false" customHeight="false" outlineLevel="0" collapsed="false">
      <c r="A6968" s="429" t="s">
        <v>2912</v>
      </c>
      <c r="B6968" s="91" t="s">
        <v>5756</v>
      </c>
      <c r="C6968" s="349" t="s">
        <v>21231</v>
      </c>
      <c r="D6968" s="91" t="s">
        <v>8766</v>
      </c>
      <c r="E6968" s="91" t="s">
        <v>21232</v>
      </c>
      <c r="F6968" s="91" t="s">
        <v>4425</v>
      </c>
      <c r="G6968" s="91" t="n">
        <v>14200</v>
      </c>
      <c r="H6968" s="91"/>
      <c r="I6968" s="91"/>
      <c r="J6968" s="91"/>
      <c r="K6968" s="91"/>
      <c r="L6968" s="91"/>
      <c r="M6968" s="19" t="s">
        <v>21233</v>
      </c>
      <c r="N6968" s="99" t="n">
        <v>43573</v>
      </c>
      <c r="O6968" s="45" t="s">
        <v>15</v>
      </c>
      <c r="P6968" s="91"/>
      <c r="Q6968" s="15" t="s">
        <v>45</v>
      </c>
      <c r="R6968" s="97"/>
      <c r="S6968" s="97"/>
      <c r="T6968" s="97"/>
      <c r="U6968" s="97"/>
      <c r="V6968" s="97"/>
      <c r="W6968" s="97"/>
      <c r="X6968" s="97"/>
      <c r="Y6968" s="97"/>
      <c r="Z6968" s="97"/>
      <c r="AA6968" s="97"/>
      <c r="AB6968" s="97"/>
      <c r="AC6968" s="97"/>
      <c r="AD6968" s="97"/>
      <c r="AE6968" s="97"/>
      <c r="AF6968" s="97"/>
      <c r="AG6968" s="97"/>
      <c r="AH6968" s="97"/>
      <c r="AI6968" s="97"/>
      <c r="AJ6968" s="97"/>
      <c r="AK6968" s="97"/>
    </row>
    <row r="6969" customFormat="false" ht="28.35" hidden="false" customHeight="false" outlineLevel="0" collapsed="false">
      <c r="A6969" s="429" t="s">
        <v>2918</v>
      </c>
      <c r="B6969" s="91" t="s">
        <v>7670</v>
      </c>
      <c r="C6969" s="91" t="s">
        <v>21234</v>
      </c>
      <c r="D6969" s="91" t="s">
        <v>1308</v>
      </c>
      <c r="E6969" s="91" t="s">
        <v>21235</v>
      </c>
      <c r="F6969" s="91" t="s">
        <v>21236</v>
      </c>
      <c r="G6969" s="91" t="n">
        <v>10000</v>
      </c>
      <c r="H6969" s="91"/>
      <c r="I6969" s="91"/>
      <c r="J6969" s="91"/>
      <c r="K6969" s="91"/>
      <c r="L6969" s="91"/>
      <c r="M6969" s="19" t="s">
        <v>21237</v>
      </c>
      <c r="N6969" s="99" t="n">
        <v>43569</v>
      </c>
      <c r="O6969" s="45" t="s">
        <v>15</v>
      </c>
      <c r="P6969" s="91"/>
      <c r="Q6969" s="15" t="s">
        <v>45</v>
      </c>
      <c r="R6969" s="97"/>
      <c r="S6969" s="97"/>
      <c r="T6969" s="97"/>
      <c r="U6969" s="97"/>
      <c r="V6969" s="97"/>
      <c r="W6969" s="97"/>
      <c r="X6969" s="97"/>
      <c r="Y6969" s="97"/>
      <c r="Z6969" s="97"/>
      <c r="AA6969" s="97"/>
      <c r="AB6969" s="97"/>
      <c r="AC6969" s="97"/>
      <c r="AD6969" s="97"/>
      <c r="AE6969" s="97"/>
      <c r="AF6969" s="97"/>
      <c r="AG6969" s="97"/>
      <c r="AH6969" s="97"/>
      <c r="AI6969" s="97"/>
      <c r="AJ6969" s="97"/>
      <c r="AK6969" s="97"/>
    </row>
    <row r="6970" customFormat="false" ht="79.85" hidden="false" customHeight="false" outlineLevel="0" collapsed="false">
      <c r="A6970" s="3" t="s">
        <v>17111</v>
      </c>
      <c r="B6970" s="103" t="s">
        <v>17112</v>
      </c>
      <c r="C6970" s="3" t="s">
        <v>17113</v>
      </c>
      <c r="D6970" s="103" t="s">
        <v>17114</v>
      </c>
      <c r="E6970" s="103" t="s">
        <v>17115</v>
      </c>
      <c r="F6970" s="102" t="s">
        <v>10096</v>
      </c>
      <c r="G6970" s="103" t="s">
        <v>38</v>
      </c>
      <c r="H6970" s="103" t="s">
        <v>17116</v>
      </c>
      <c r="I6970" s="103" t="s">
        <v>40</v>
      </c>
      <c r="J6970" s="103" t="s">
        <v>19144</v>
      </c>
      <c r="K6970" s="103" t="s">
        <v>17648</v>
      </c>
      <c r="L6970" s="103" t="s">
        <v>19807</v>
      </c>
      <c r="M6970" s="103" t="s">
        <v>41</v>
      </c>
      <c r="N6970" s="103" t="s">
        <v>42</v>
      </c>
      <c r="O6970" s="103" t="s">
        <v>17117</v>
      </c>
      <c r="P6970" s="100"/>
      <c r="Q6970" s="15" t="s">
        <v>45</v>
      </c>
    </row>
    <row r="6971" customFormat="false" ht="15" hidden="false" customHeight="false" outlineLevel="0" collapsed="false">
      <c r="A6971" s="105" t="n">
        <v>43568</v>
      </c>
      <c r="B6971" s="465" t="s">
        <v>21190</v>
      </c>
      <c r="C6971" s="9"/>
      <c r="D6971" s="9"/>
      <c r="E6971" s="10"/>
      <c r="F6971" s="821" t="n">
        <f aca="false">G6971+H6971+I6971+J6971+K6971</f>
        <v>0</v>
      </c>
      <c r="G6971" s="1006" t="n">
        <f aca="false">SUM(G6972:G6973)</f>
        <v>0</v>
      </c>
      <c r="H6971" s="989" t="n">
        <f aca="false">SUM(H6972:H6973)</f>
        <v>0</v>
      </c>
      <c r="I6971" s="1007" t="n">
        <f aca="false">SUM(I6972:I6973)</f>
        <v>0</v>
      </c>
      <c r="J6971" s="1008" t="n">
        <f aca="false">SUM(J6972:J6973)</f>
        <v>0</v>
      </c>
      <c r="K6971" s="1009" t="n">
        <f aca="false">SUM(K6972:K6973)</f>
        <v>0</v>
      </c>
      <c r="L6971" s="1029" t="n">
        <f aca="false">SUM(L6972:L6973)</f>
        <v>0</v>
      </c>
      <c r="M6971" s="466"/>
      <c r="N6971" s="466"/>
      <c r="O6971" s="91"/>
      <c r="P6971" s="100"/>
      <c r="Q6971" s="15" t="s">
        <v>45</v>
      </c>
    </row>
    <row r="6972" customFormat="false" ht="28.35" hidden="false" customHeight="false" outlineLevel="0" collapsed="false">
      <c r="A6972" s="133" t="s">
        <v>2931</v>
      </c>
      <c r="B6972" s="95" t="s">
        <v>113</v>
      </c>
      <c r="C6972" s="95" t="s">
        <v>21238</v>
      </c>
      <c r="D6972" s="95" t="s">
        <v>1308</v>
      </c>
      <c r="E6972" s="95" t="s">
        <v>21239</v>
      </c>
      <c r="F6972" s="95" t="s">
        <v>21240</v>
      </c>
      <c r="G6972" s="95" t="s">
        <v>797</v>
      </c>
      <c r="H6972" s="95"/>
      <c r="I6972" s="95"/>
      <c r="J6972" s="95"/>
      <c r="K6972" s="95"/>
      <c r="L6972" s="95"/>
      <c r="M6972" s="141" t="s">
        <v>21241</v>
      </c>
      <c r="N6972" s="841" t="n">
        <v>43570</v>
      </c>
      <c r="O6972" s="1046" t="s">
        <v>21242</v>
      </c>
      <c r="P6972" s="137"/>
      <c r="Q6972" s="15" t="s">
        <v>45</v>
      </c>
      <c r="R6972" s="351"/>
      <c r="S6972" s="351"/>
      <c r="T6972" s="351"/>
      <c r="U6972" s="351"/>
      <c r="V6972" s="351"/>
      <c r="W6972" s="351"/>
      <c r="X6972" s="351"/>
      <c r="Y6972" s="351"/>
      <c r="Z6972" s="351"/>
      <c r="AA6972" s="351"/>
      <c r="AB6972" s="351"/>
      <c r="AC6972" s="351"/>
      <c r="AD6972" s="351"/>
      <c r="AE6972" s="351"/>
      <c r="AF6972" s="351"/>
      <c r="AG6972" s="351"/>
      <c r="AH6972" s="351"/>
      <c r="AI6972" s="351"/>
      <c r="AJ6972" s="351"/>
      <c r="AK6972" s="351"/>
    </row>
    <row r="6973" customFormat="false" ht="28.35" hidden="false" customHeight="false" outlineLevel="0" collapsed="false">
      <c r="A6973" s="133" t="s">
        <v>2861</v>
      </c>
      <c r="B6973" s="95" t="s">
        <v>602</v>
      </c>
      <c r="C6973" s="95" t="s">
        <v>21243</v>
      </c>
      <c r="D6973" s="95" t="s">
        <v>1308</v>
      </c>
      <c r="E6973" s="95" t="s">
        <v>21244</v>
      </c>
      <c r="F6973" s="95" t="s">
        <v>21245</v>
      </c>
      <c r="G6973" s="95" t="s">
        <v>1042</v>
      </c>
      <c r="H6973" s="95"/>
      <c r="I6973" s="95"/>
      <c r="J6973" s="95"/>
      <c r="K6973" s="95"/>
      <c r="L6973" s="95"/>
      <c r="M6973" s="141" t="s">
        <v>21246</v>
      </c>
      <c r="N6973" s="841" t="n">
        <v>43575</v>
      </c>
      <c r="O6973" s="276" t="s">
        <v>21247</v>
      </c>
      <c r="P6973" s="204"/>
      <c r="Q6973" s="15" t="s">
        <v>45</v>
      </c>
      <c r="R6973" s="205"/>
      <c r="S6973" s="205"/>
      <c r="T6973" s="205"/>
      <c r="U6973" s="205"/>
      <c r="V6973" s="205"/>
      <c r="W6973" s="205"/>
      <c r="X6973" s="205"/>
      <c r="Y6973" s="205"/>
      <c r="Z6973" s="205"/>
      <c r="AA6973" s="205"/>
      <c r="AB6973" s="205"/>
      <c r="AC6973" s="205"/>
      <c r="AD6973" s="205"/>
      <c r="AE6973" s="205"/>
      <c r="AF6973" s="205"/>
      <c r="AG6973" s="205"/>
      <c r="AH6973" s="205"/>
      <c r="AI6973" s="205"/>
      <c r="AJ6973" s="205"/>
      <c r="AK6973" s="205"/>
    </row>
    <row r="6974" customFormat="false" ht="79.85" hidden="false" customHeight="false" outlineLevel="0" collapsed="false">
      <c r="A6974" s="3" t="s">
        <v>17111</v>
      </c>
      <c r="B6974" s="103" t="s">
        <v>17112</v>
      </c>
      <c r="C6974" s="3" t="s">
        <v>17113</v>
      </c>
      <c r="D6974" s="103" t="s">
        <v>17114</v>
      </c>
      <c r="E6974" s="103" t="s">
        <v>17115</v>
      </c>
      <c r="F6974" s="102" t="s">
        <v>10096</v>
      </c>
      <c r="G6974" s="103" t="s">
        <v>38</v>
      </c>
      <c r="H6974" s="103" t="s">
        <v>17116</v>
      </c>
      <c r="I6974" s="103" t="s">
        <v>40</v>
      </c>
      <c r="J6974" s="103" t="s">
        <v>19144</v>
      </c>
      <c r="K6974" s="103" t="s">
        <v>17648</v>
      </c>
      <c r="L6974" s="103" t="s">
        <v>19807</v>
      </c>
      <c r="M6974" s="103" t="s">
        <v>41</v>
      </c>
      <c r="N6974" s="103" t="s">
        <v>42</v>
      </c>
      <c r="O6974" s="103" t="s">
        <v>17117</v>
      </c>
      <c r="P6974" s="100"/>
      <c r="Q6974" s="15" t="s">
        <v>45</v>
      </c>
    </row>
    <row r="6975" customFormat="false" ht="15" hidden="false" customHeight="false" outlineLevel="0" collapsed="false">
      <c r="A6975" s="105" t="n">
        <v>43570</v>
      </c>
      <c r="B6975" s="465" t="s">
        <v>2801</v>
      </c>
      <c r="C6975" s="9"/>
      <c r="D6975" s="9"/>
      <c r="E6975" s="10"/>
      <c r="F6975" s="821" t="n">
        <f aca="false">G6975+H6975+I6975+J6975+K6975</f>
        <v>41441.11</v>
      </c>
      <c r="G6975" s="1006" t="n">
        <f aca="false">SUM(G6976:G6996)</f>
        <v>29800</v>
      </c>
      <c r="H6975" s="989" t="n">
        <f aca="false">SUM(H6976:H6996)</f>
        <v>11641.11</v>
      </c>
      <c r="I6975" s="1007" t="n">
        <f aca="false">SUM(I6976:I6996)</f>
        <v>0</v>
      </c>
      <c r="J6975" s="1008" t="n">
        <f aca="false">SUM(J6976:J6996)</f>
        <v>0</v>
      </c>
      <c r="K6975" s="1009" t="n">
        <f aca="false">SUM(K6976:K6996)</f>
        <v>0</v>
      </c>
      <c r="L6975" s="1029" t="n">
        <f aca="false">SUM(L6976:L6996)</f>
        <v>0</v>
      </c>
      <c r="M6975" s="466"/>
      <c r="N6975" s="466"/>
      <c r="O6975" s="91"/>
      <c r="P6975" s="100"/>
      <c r="Q6975" s="15" t="s">
        <v>45</v>
      </c>
    </row>
    <row r="6976" customFormat="false" ht="28.35" hidden="false" customHeight="false" outlineLevel="0" collapsed="false">
      <c r="A6976" s="133" t="s">
        <v>2931</v>
      </c>
      <c r="B6976" s="841" t="n">
        <v>43564</v>
      </c>
      <c r="C6976" s="95" t="s">
        <v>21248</v>
      </c>
      <c r="D6976" s="95" t="s">
        <v>8766</v>
      </c>
      <c r="E6976" s="95" t="s">
        <v>21249</v>
      </c>
      <c r="F6976" s="95" t="s">
        <v>21250</v>
      </c>
      <c r="G6976" s="95" t="s">
        <v>21251</v>
      </c>
      <c r="H6976" s="95"/>
      <c r="I6976" s="95"/>
      <c r="J6976" s="95"/>
      <c r="K6976" s="95"/>
      <c r="L6976" s="95"/>
      <c r="M6976" s="141" t="s">
        <v>21252</v>
      </c>
      <c r="N6976" s="841" t="n">
        <v>43572</v>
      </c>
      <c r="O6976" s="1034" t="s">
        <v>21253</v>
      </c>
      <c r="P6976" s="91"/>
      <c r="Q6976" s="15" t="s">
        <v>45</v>
      </c>
      <c r="R6976" s="97"/>
      <c r="S6976" s="97"/>
      <c r="T6976" s="97"/>
      <c r="U6976" s="97"/>
      <c r="V6976" s="97"/>
      <c r="W6976" s="97"/>
      <c r="X6976" s="97"/>
      <c r="Y6976" s="97"/>
      <c r="Z6976" s="97"/>
      <c r="AA6976" s="97"/>
      <c r="AB6976" s="97"/>
      <c r="AC6976" s="97"/>
      <c r="AD6976" s="97"/>
      <c r="AE6976" s="97"/>
      <c r="AF6976" s="97"/>
      <c r="AG6976" s="97"/>
      <c r="AH6976" s="97"/>
      <c r="AI6976" s="97"/>
      <c r="AJ6976" s="97"/>
      <c r="AK6976" s="97"/>
    </row>
    <row r="6977" customFormat="false" ht="28.35" hidden="false" customHeight="false" outlineLevel="0" collapsed="false">
      <c r="A6977" s="429" t="s">
        <v>2861</v>
      </c>
      <c r="B6977" s="91" t="s">
        <v>8301</v>
      </c>
      <c r="C6977" s="91" t="s">
        <v>21254</v>
      </c>
      <c r="D6977" s="91" t="s">
        <v>1308</v>
      </c>
      <c r="E6977" s="91" t="s">
        <v>21255</v>
      </c>
      <c r="F6977" s="91"/>
      <c r="G6977" s="91" t="s">
        <v>16003</v>
      </c>
      <c r="H6977" s="91"/>
      <c r="I6977" s="91"/>
      <c r="J6977" s="91"/>
      <c r="K6977" s="91"/>
      <c r="L6977" s="91"/>
      <c r="M6977" s="91"/>
      <c r="N6977" s="91"/>
      <c r="O6977" s="137" t="s">
        <v>21256</v>
      </c>
      <c r="P6977" s="91"/>
      <c r="Q6977" s="15" t="s">
        <v>45</v>
      </c>
      <c r="R6977" s="97"/>
      <c r="S6977" s="97"/>
      <c r="T6977" s="97"/>
      <c r="U6977" s="97"/>
      <c r="V6977" s="97"/>
      <c r="W6977" s="97"/>
      <c r="X6977" s="97"/>
      <c r="Y6977" s="97"/>
      <c r="Z6977" s="97"/>
      <c r="AA6977" s="97"/>
      <c r="AB6977" s="97"/>
      <c r="AC6977" s="97"/>
      <c r="AD6977" s="97"/>
      <c r="AE6977" s="97"/>
      <c r="AF6977" s="97"/>
      <c r="AG6977" s="97"/>
      <c r="AH6977" s="97"/>
      <c r="AI6977" s="97"/>
      <c r="AJ6977" s="97"/>
      <c r="AK6977" s="97"/>
    </row>
    <row r="6978" customFormat="false" ht="41.75" hidden="false" customHeight="false" outlineLevel="0" collapsed="false">
      <c r="A6978" s="429" t="s">
        <v>2683</v>
      </c>
      <c r="B6978" s="91" t="s">
        <v>21257</v>
      </c>
      <c r="C6978" s="451" t="s">
        <v>21258</v>
      </c>
      <c r="D6978" s="91" t="s">
        <v>1308</v>
      </c>
      <c r="E6978" s="91" t="s">
        <v>21259</v>
      </c>
      <c r="F6978" s="91"/>
      <c r="G6978" s="91"/>
      <c r="H6978" s="91"/>
      <c r="I6978" s="91"/>
      <c r="J6978" s="91"/>
      <c r="K6978" s="91"/>
      <c r="L6978" s="91"/>
      <c r="M6978" s="91"/>
      <c r="N6978" s="91"/>
      <c r="O6978" s="451" t="s">
        <v>21260</v>
      </c>
      <c r="P6978" s="91"/>
      <c r="Q6978" s="15" t="s">
        <v>45</v>
      </c>
      <c r="R6978" s="97"/>
      <c r="S6978" s="97"/>
      <c r="T6978" s="97"/>
      <c r="U6978" s="97"/>
      <c r="V6978" s="97"/>
      <c r="W6978" s="97"/>
      <c r="X6978" s="97"/>
      <c r="Y6978" s="97"/>
      <c r="Z6978" s="97"/>
      <c r="AA6978" s="97"/>
      <c r="AB6978" s="97"/>
      <c r="AC6978" s="97"/>
      <c r="AD6978" s="97"/>
      <c r="AE6978" s="97"/>
      <c r="AF6978" s="97"/>
      <c r="AG6978" s="97"/>
      <c r="AH6978" s="97"/>
      <c r="AI6978" s="97"/>
      <c r="AJ6978" s="97"/>
      <c r="AK6978" s="97"/>
    </row>
    <row r="6979" customFormat="false" ht="14.9" hidden="false" customHeight="false" outlineLevel="0" collapsed="false">
      <c r="A6979" s="429" t="s">
        <v>2870</v>
      </c>
      <c r="B6979" s="91" t="s">
        <v>1245</v>
      </c>
      <c r="C6979" s="91" t="n">
        <v>84962427520</v>
      </c>
      <c r="D6979" s="91" t="s">
        <v>8766</v>
      </c>
      <c r="E6979" s="91" t="s">
        <v>21261</v>
      </c>
      <c r="F6979" s="91" t="s">
        <v>21262</v>
      </c>
      <c r="G6979" s="91"/>
      <c r="H6979" s="91"/>
      <c r="I6979" s="91"/>
      <c r="J6979" s="91"/>
      <c r="K6979" s="91"/>
      <c r="L6979" s="91"/>
      <c r="M6979" s="91"/>
      <c r="O6979" s="451" t="s">
        <v>21263</v>
      </c>
      <c r="P6979" s="91"/>
      <c r="Q6979" s="15" t="s">
        <v>45</v>
      </c>
      <c r="R6979" s="97"/>
      <c r="S6979" s="97"/>
      <c r="T6979" s="97"/>
      <c r="U6979" s="97"/>
      <c r="V6979" s="97"/>
      <c r="W6979" s="97"/>
      <c r="X6979" s="97"/>
      <c r="Y6979" s="97"/>
      <c r="Z6979" s="97"/>
      <c r="AA6979" s="97"/>
      <c r="AB6979" s="97"/>
      <c r="AC6979" s="97"/>
      <c r="AD6979" s="97"/>
      <c r="AE6979" s="97"/>
      <c r="AF6979" s="97"/>
      <c r="AG6979" s="97"/>
      <c r="AH6979" s="97"/>
      <c r="AI6979" s="97"/>
      <c r="AJ6979" s="97"/>
      <c r="AK6979" s="97"/>
    </row>
    <row r="6980" customFormat="false" ht="17.35" hidden="false" customHeight="false" outlineLevel="0" collapsed="false">
      <c r="A6980" s="429" t="s">
        <v>21264</v>
      </c>
      <c r="B6980" s="91" t="s">
        <v>21265</v>
      </c>
      <c r="C6980" s="91" t="s">
        <v>21266</v>
      </c>
      <c r="D6980" s="91" t="s">
        <v>1308</v>
      </c>
      <c r="E6980" s="91" t="s">
        <v>21267</v>
      </c>
      <c r="F6980" s="91" t="s">
        <v>21268</v>
      </c>
      <c r="G6980" s="91" t="n">
        <v>9800</v>
      </c>
      <c r="H6980" s="91"/>
      <c r="I6980" s="91"/>
      <c r="J6980" s="91"/>
      <c r="K6980" s="91"/>
      <c r="L6980" s="91"/>
      <c r="M6980" s="19" t="s">
        <v>21269</v>
      </c>
      <c r="N6980" s="99" t="n">
        <v>43576</v>
      </c>
      <c r="O6980" s="45" t="s">
        <v>15</v>
      </c>
      <c r="P6980" s="91"/>
      <c r="Q6980" s="15" t="s">
        <v>45</v>
      </c>
      <c r="R6980" s="97"/>
      <c r="S6980" s="97"/>
      <c r="T6980" s="97"/>
      <c r="U6980" s="97"/>
      <c r="V6980" s="97"/>
      <c r="W6980" s="97"/>
      <c r="X6980" s="97"/>
      <c r="Y6980" s="97"/>
      <c r="Z6980" s="97"/>
      <c r="AA6980" s="97"/>
      <c r="AB6980" s="97"/>
      <c r="AC6980" s="97"/>
      <c r="AD6980" s="97"/>
      <c r="AE6980" s="97"/>
      <c r="AF6980" s="97"/>
      <c r="AG6980" s="97"/>
      <c r="AH6980" s="97"/>
      <c r="AI6980" s="97"/>
      <c r="AJ6980" s="97"/>
      <c r="AK6980" s="97"/>
    </row>
    <row r="6981" customFormat="false" ht="14.9" hidden="false" customHeight="false" outlineLevel="0" collapsed="false">
      <c r="A6981" s="429" t="s">
        <v>2953</v>
      </c>
      <c r="B6981" s="99" t="n">
        <v>43657</v>
      </c>
      <c r="C6981" s="91" t="s">
        <v>21270</v>
      </c>
      <c r="D6981" s="91" t="s">
        <v>1308</v>
      </c>
      <c r="E6981" s="15" t="s">
        <v>21271</v>
      </c>
      <c r="F6981" s="91"/>
      <c r="G6981" s="91" t="s">
        <v>17849</v>
      </c>
      <c r="H6981" s="91"/>
      <c r="I6981" s="91"/>
      <c r="J6981" s="91"/>
      <c r="K6981" s="91"/>
      <c r="L6981" s="91"/>
      <c r="M6981" s="91"/>
      <c r="N6981" s="91"/>
      <c r="O6981" s="137" t="s">
        <v>21272</v>
      </c>
      <c r="P6981" s="91"/>
      <c r="Q6981" s="15" t="s">
        <v>45</v>
      </c>
      <c r="R6981" s="97"/>
      <c r="S6981" s="97"/>
      <c r="T6981" s="97"/>
      <c r="U6981" s="97"/>
      <c r="V6981" s="97"/>
      <c r="W6981" s="97"/>
      <c r="X6981" s="97"/>
      <c r="Y6981" s="97"/>
      <c r="Z6981" s="97"/>
      <c r="AA6981" s="97"/>
      <c r="AB6981" s="97"/>
      <c r="AC6981" s="97"/>
      <c r="AD6981" s="97"/>
      <c r="AE6981" s="97"/>
      <c r="AF6981" s="97"/>
      <c r="AG6981" s="97"/>
      <c r="AH6981" s="97"/>
      <c r="AI6981" s="97"/>
      <c r="AJ6981" s="97"/>
      <c r="AK6981" s="97"/>
    </row>
    <row r="6982" customFormat="false" ht="32.8" hidden="false" customHeight="false" outlineLevel="0" collapsed="false">
      <c r="A6982" s="133" t="s">
        <v>2700</v>
      </c>
      <c r="B6982" s="841" t="n">
        <v>43688</v>
      </c>
      <c r="C6982" s="95" t="s">
        <v>21273</v>
      </c>
      <c r="D6982" s="95" t="s">
        <v>1308</v>
      </c>
      <c r="E6982" s="95" t="s">
        <v>21274</v>
      </c>
      <c r="F6982" s="95" t="s">
        <v>7223</v>
      </c>
      <c r="G6982" s="95" t="s">
        <v>1042</v>
      </c>
      <c r="H6982" s="95"/>
      <c r="I6982" s="95"/>
      <c r="J6982" s="95"/>
      <c r="K6982" s="95"/>
      <c r="L6982" s="95"/>
      <c r="M6982" s="141" t="s">
        <v>21275</v>
      </c>
      <c r="N6982" s="841" t="n">
        <v>43576</v>
      </c>
      <c r="O6982" s="1034" t="s">
        <v>21276</v>
      </c>
      <c r="P6982" s="91"/>
      <c r="Q6982" s="15" t="s">
        <v>45</v>
      </c>
      <c r="R6982" s="97"/>
      <c r="S6982" s="97"/>
      <c r="T6982" s="97"/>
      <c r="U6982" s="97"/>
      <c r="V6982" s="97"/>
      <c r="W6982" s="97"/>
      <c r="X6982" s="97"/>
      <c r="Y6982" s="97"/>
      <c r="Z6982" s="97"/>
      <c r="AA6982" s="97"/>
      <c r="AB6982" s="97"/>
      <c r="AC6982" s="97"/>
      <c r="AD6982" s="97"/>
      <c r="AE6982" s="97"/>
      <c r="AF6982" s="97"/>
      <c r="AG6982" s="97"/>
      <c r="AH6982" s="97"/>
      <c r="AI6982" s="97"/>
      <c r="AJ6982" s="97"/>
      <c r="AK6982" s="97"/>
    </row>
    <row r="6983" customFormat="false" ht="28.35" hidden="false" customHeight="false" outlineLevel="0" collapsed="false">
      <c r="A6983" s="429" t="s">
        <v>2825</v>
      </c>
      <c r="B6983" s="91" t="s">
        <v>4963</v>
      </c>
      <c r="C6983" s="91" t="s">
        <v>21277</v>
      </c>
      <c r="D6983" s="91" t="s">
        <v>1308</v>
      </c>
      <c r="E6983" s="91" t="s">
        <v>21278</v>
      </c>
      <c r="F6983" s="91" t="s">
        <v>21279</v>
      </c>
      <c r="G6983" s="91" t="n">
        <v>9800</v>
      </c>
      <c r="H6983" s="91"/>
      <c r="I6983" s="91"/>
      <c r="J6983" s="91"/>
      <c r="K6983" s="91"/>
      <c r="L6983" s="91"/>
      <c r="M6983" s="19" t="s">
        <v>21280</v>
      </c>
      <c r="N6983" s="99" t="n">
        <v>43570</v>
      </c>
      <c r="O6983" s="45" t="s">
        <v>15</v>
      </c>
      <c r="P6983" s="91"/>
      <c r="Q6983" s="15" t="s">
        <v>45</v>
      </c>
      <c r="R6983" s="97"/>
      <c r="S6983" s="97"/>
      <c r="T6983" s="97"/>
      <c r="U6983" s="97"/>
      <c r="V6983" s="97"/>
      <c r="W6983" s="97"/>
      <c r="X6983" s="97"/>
      <c r="Y6983" s="97"/>
      <c r="Z6983" s="97"/>
      <c r="AA6983" s="97"/>
      <c r="AB6983" s="97"/>
      <c r="AC6983" s="97"/>
      <c r="AD6983" s="97"/>
      <c r="AE6983" s="97"/>
      <c r="AF6983" s="97"/>
      <c r="AG6983" s="97"/>
      <c r="AH6983" s="97"/>
      <c r="AI6983" s="97"/>
      <c r="AJ6983" s="97"/>
      <c r="AK6983" s="97"/>
    </row>
    <row r="6984" customFormat="false" ht="28.35" hidden="false" customHeight="false" outlineLevel="0" collapsed="false">
      <c r="A6984" s="429" t="s">
        <v>2707</v>
      </c>
      <c r="B6984" s="108" t="n">
        <v>0.50625</v>
      </c>
      <c r="C6984" s="440" t="s">
        <v>21281</v>
      </c>
      <c r="D6984" s="91" t="s">
        <v>1308</v>
      </c>
      <c r="E6984" s="91" t="s">
        <v>21282</v>
      </c>
      <c r="F6984" s="91"/>
      <c r="G6984" s="91" t="s">
        <v>1011</v>
      </c>
      <c r="H6984" s="91"/>
      <c r="I6984" s="91"/>
      <c r="J6984" s="91"/>
      <c r="K6984" s="91"/>
      <c r="L6984" s="91"/>
      <c r="M6984" s="91"/>
      <c r="N6984" s="91"/>
      <c r="O6984" s="451" t="s">
        <v>21283</v>
      </c>
      <c r="P6984" s="91"/>
      <c r="Q6984" s="15" t="s">
        <v>45</v>
      </c>
      <c r="R6984" s="97"/>
      <c r="S6984" s="97"/>
      <c r="T6984" s="97"/>
      <c r="U6984" s="97"/>
      <c r="V6984" s="97"/>
      <c r="W6984" s="97"/>
      <c r="X6984" s="97"/>
      <c r="Y6984" s="97"/>
      <c r="Z6984" s="97"/>
      <c r="AA6984" s="97"/>
      <c r="AB6984" s="97"/>
      <c r="AC6984" s="97"/>
      <c r="AD6984" s="97"/>
      <c r="AE6984" s="97"/>
      <c r="AF6984" s="97"/>
      <c r="AG6984" s="97"/>
      <c r="AH6984" s="97"/>
      <c r="AI6984" s="97"/>
      <c r="AJ6984" s="97"/>
      <c r="AK6984" s="97"/>
    </row>
    <row r="6985" customFormat="false" ht="28.35" hidden="false" customHeight="false" outlineLevel="0" collapsed="false">
      <c r="A6985" s="429" t="s">
        <v>2712</v>
      </c>
      <c r="B6985" s="108" t="n">
        <v>0.547222222222222</v>
      </c>
      <c r="C6985" s="91" t="s">
        <v>21284</v>
      </c>
      <c r="D6985" s="91" t="s">
        <v>110</v>
      </c>
      <c r="E6985" s="91" t="s">
        <v>21285</v>
      </c>
      <c r="F6985" s="91" t="s">
        <v>21286</v>
      </c>
      <c r="G6985" s="91" t="s">
        <v>1464</v>
      </c>
      <c r="H6985" s="91"/>
      <c r="I6985" s="91"/>
      <c r="J6985" s="91"/>
      <c r="K6985" s="91"/>
      <c r="L6985" s="91"/>
      <c r="M6985" s="91"/>
      <c r="N6985" s="91"/>
      <c r="O6985" s="137" t="s">
        <v>21287</v>
      </c>
      <c r="P6985" s="91"/>
      <c r="Q6985" s="15" t="s">
        <v>45</v>
      </c>
      <c r="R6985" s="97"/>
      <c r="S6985" s="97"/>
      <c r="T6985" s="97"/>
      <c r="U6985" s="97"/>
      <c r="V6985" s="97"/>
      <c r="W6985" s="97"/>
      <c r="X6985" s="97"/>
      <c r="Y6985" s="97"/>
      <c r="Z6985" s="97"/>
      <c r="AA6985" s="97"/>
      <c r="AB6985" s="97"/>
      <c r="AC6985" s="97"/>
      <c r="AD6985" s="97"/>
      <c r="AE6985" s="97"/>
      <c r="AF6985" s="97"/>
      <c r="AG6985" s="97"/>
      <c r="AH6985" s="97"/>
      <c r="AI6985" s="97"/>
      <c r="AJ6985" s="97"/>
      <c r="AK6985" s="97"/>
    </row>
    <row r="6986" customFormat="false" ht="17.35" hidden="false" customHeight="false" outlineLevel="0" collapsed="false">
      <c r="A6986" s="935" t="s">
        <v>2898</v>
      </c>
      <c r="B6986" s="272" t="n">
        <v>43751</v>
      </c>
      <c r="C6986" s="84" t="s">
        <v>21228</v>
      </c>
      <c r="D6986" s="84" t="s">
        <v>8766</v>
      </c>
      <c r="E6986" s="84" t="s">
        <v>21288</v>
      </c>
      <c r="F6986" s="84" t="s">
        <v>21158</v>
      </c>
      <c r="G6986" s="84" t="n">
        <v>10200</v>
      </c>
      <c r="H6986" s="9"/>
      <c r="I6986" s="9"/>
      <c r="J6986" s="9"/>
      <c r="K6986" s="9"/>
      <c r="L6986" s="9"/>
      <c r="M6986" s="19" t="s">
        <v>21289</v>
      </c>
      <c r="N6986" s="1047" t="n">
        <v>43574</v>
      </c>
      <c r="O6986" s="45" t="s">
        <v>15</v>
      </c>
      <c r="P6986" s="196"/>
      <c r="Q6986" s="15" t="s">
        <v>45</v>
      </c>
      <c r="R6986" s="196"/>
      <c r="S6986" s="196"/>
      <c r="T6986" s="196"/>
      <c r="U6986" s="196"/>
      <c r="V6986" s="196"/>
      <c r="W6986" s="196"/>
      <c r="X6986" s="196"/>
      <c r="Y6986" s="196"/>
      <c r="Z6986" s="196"/>
      <c r="AA6986" s="196"/>
      <c r="AB6986" s="196"/>
      <c r="AC6986" s="196"/>
      <c r="AD6986" s="196"/>
      <c r="AE6986" s="196"/>
      <c r="AF6986" s="196"/>
      <c r="AG6986" s="196"/>
      <c r="AH6986" s="196"/>
      <c r="AI6986" s="196"/>
      <c r="AJ6986" s="196"/>
      <c r="AK6986" s="196"/>
    </row>
    <row r="6987" customFormat="false" ht="14.9" hidden="false" customHeight="false" outlineLevel="0" collapsed="false">
      <c r="A6987" s="282" t="s">
        <v>19728</v>
      </c>
      <c r="B6987" s="282" t="s">
        <v>19728</v>
      </c>
      <c r="C6987" s="282" t="s">
        <v>19728</v>
      </c>
      <c r="D6987" s="282" t="s">
        <v>19728</v>
      </c>
      <c r="E6987" s="282" t="s">
        <v>19728</v>
      </c>
      <c r="F6987" s="282" t="s">
        <v>19728</v>
      </c>
      <c r="G6987" s="91"/>
      <c r="H6987" s="282" t="n">
        <v>11641.11</v>
      </c>
      <c r="I6987" s="91"/>
      <c r="J6987" s="91"/>
      <c r="K6987" s="91"/>
      <c r="L6987" s="91"/>
      <c r="M6987" s="91"/>
      <c r="N6987" s="91"/>
      <c r="O6987" s="282" t="s">
        <v>19728</v>
      </c>
      <c r="P6987" s="91"/>
      <c r="Q6987" s="15" t="s">
        <v>45</v>
      </c>
      <c r="R6987" s="97"/>
      <c r="S6987" s="97"/>
      <c r="T6987" s="97"/>
      <c r="U6987" s="97"/>
      <c r="V6987" s="97"/>
      <c r="W6987" s="97"/>
      <c r="X6987" s="97"/>
      <c r="Y6987" s="97"/>
      <c r="Z6987" s="97"/>
      <c r="AA6987" s="97"/>
      <c r="AB6987" s="97"/>
      <c r="AC6987" s="97"/>
      <c r="AD6987" s="97"/>
      <c r="AE6987" s="97"/>
      <c r="AF6987" s="97"/>
      <c r="AG6987" s="97"/>
      <c r="AH6987" s="97"/>
      <c r="AI6987" s="97"/>
      <c r="AJ6987" s="97"/>
      <c r="AK6987" s="97"/>
    </row>
    <row r="6988" customFormat="false" ht="14.9" hidden="false" customHeight="false" outlineLevel="0" collapsed="false">
      <c r="A6988" s="935" t="s">
        <v>21160</v>
      </c>
      <c r="B6988" s="91" t="s">
        <v>162</v>
      </c>
      <c r="C6988" s="91" t="s">
        <v>21290</v>
      </c>
      <c r="D6988" s="91" t="s">
        <v>1308</v>
      </c>
      <c r="E6988" s="91" t="s">
        <v>21291</v>
      </c>
      <c r="F6988" s="91" t="s">
        <v>21292</v>
      </c>
      <c r="G6988" s="91"/>
      <c r="H6988" s="91"/>
      <c r="I6988" s="91"/>
      <c r="J6988" s="91"/>
      <c r="K6988" s="91"/>
      <c r="L6988" s="91"/>
      <c r="M6988" s="91"/>
      <c r="N6988" s="91"/>
      <c r="O6988" s="451" t="s">
        <v>21293</v>
      </c>
      <c r="P6988" s="91"/>
      <c r="Q6988" s="15" t="s">
        <v>45</v>
      </c>
      <c r="R6988" s="97"/>
      <c r="S6988" s="97"/>
      <c r="T6988" s="97"/>
      <c r="U6988" s="97"/>
      <c r="V6988" s="97"/>
      <c r="W6988" s="97"/>
      <c r="X6988" s="97"/>
      <c r="Y6988" s="97"/>
      <c r="Z6988" s="97"/>
      <c r="AA6988" s="97"/>
      <c r="AB6988" s="97"/>
      <c r="AC6988" s="97"/>
      <c r="AD6988" s="97"/>
      <c r="AE6988" s="97"/>
      <c r="AF6988" s="97"/>
      <c r="AG6988" s="97"/>
      <c r="AH6988" s="97"/>
      <c r="AI6988" s="97"/>
      <c r="AJ6988" s="97"/>
      <c r="AK6988" s="97"/>
    </row>
    <row r="6989" customFormat="false" ht="14.9" hidden="false" customHeight="false" outlineLevel="0" collapsed="false">
      <c r="A6989" s="935" t="s">
        <v>2768</v>
      </c>
      <c r="B6989" s="91" t="s">
        <v>10600</v>
      </c>
      <c r="C6989" s="91" t="s">
        <v>21294</v>
      </c>
      <c r="D6989" s="91" t="s">
        <v>1308</v>
      </c>
      <c r="E6989" s="91" t="s">
        <v>21295</v>
      </c>
      <c r="F6989" s="91" t="s">
        <v>21296</v>
      </c>
      <c r="G6989" s="91" t="s">
        <v>734</v>
      </c>
      <c r="H6989" s="91"/>
      <c r="I6989" s="91"/>
      <c r="J6989" s="91"/>
      <c r="K6989" s="91"/>
      <c r="L6989" s="91"/>
      <c r="M6989" s="91"/>
      <c r="N6989" s="91"/>
      <c r="O6989" s="451" t="s">
        <v>21297</v>
      </c>
      <c r="P6989" s="91"/>
      <c r="Q6989" s="15" t="s">
        <v>45</v>
      </c>
      <c r="R6989" s="97"/>
      <c r="S6989" s="97"/>
      <c r="T6989" s="97"/>
      <c r="U6989" s="97"/>
      <c r="V6989" s="97"/>
      <c r="W6989" s="97"/>
      <c r="X6989" s="97"/>
      <c r="Y6989" s="97"/>
      <c r="Z6989" s="97"/>
      <c r="AA6989" s="97"/>
      <c r="AB6989" s="97"/>
      <c r="AC6989" s="97"/>
      <c r="AD6989" s="97"/>
      <c r="AE6989" s="97"/>
      <c r="AF6989" s="97"/>
      <c r="AG6989" s="97"/>
      <c r="AH6989" s="97"/>
      <c r="AI6989" s="97"/>
      <c r="AJ6989" s="97"/>
      <c r="AK6989" s="97"/>
    </row>
    <row r="6990" customFormat="false" ht="14.9" hidden="false" customHeight="false" outlineLevel="0" collapsed="false">
      <c r="A6990" s="1042" t="s">
        <v>21298</v>
      </c>
      <c r="B6990" s="91" t="s">
        <v>404</v>
      </c>
      <c r="C6990" s="141" t="s">
        <v>21299</v>
      </c>
      <c r="D6990" s="91" t="s">
        <v>1308</v>
      </c>
      <c r="E6990" s="19" t="s">
        <v>21300</v>
      </c>
      <c r="F6990" s="97"/>
      <c r="G6990" s="97"/>
      <c r="H6990" s="97"/>
      <c r="I6990" s="97"/>
      <c r="J6990" s="97"/>
      <c r="K6990" s="97"/>
      <c r="L6990" s="97"/>
      <c r="M6990" s="97"/>
      <c r="N6990" s="97"/>
      <c r="O6990" s="141" t="s">
        <v>21301</v>
      </c>
      <c r="P6990" s="91"/>
      <c r="Q6990" s="15" t="s">
        <v>45</v>
      </c>
      <c r="R6990" s="97"/>
      <c r="S6990" s="97"/>
      <c r="T6990" s="97"/>
      <c r="U6990" s="97"/>
      <c r="V6990" s="97"/>
      <c r="W6990" s="97"/>
      <c r="X6990" s="97"/>
      <c r="Y6990" s="97"/>
      <c r="Z6990" s="97"/>
      <c r="AA6990" s="97"/>
      <c r="AB6990" s="97"/>
      <c r="AC6990" s="97"/>
      <c r="AD6990" s="97"/>
      <c r="AE6990" s="97"/>
      <c r="AF6990" s="97"/>
      <c r="AG6990" s="97"/>
      <c r="AH6990" s="97"/>
      <c r="AI6990" s="97"/>
      <c r="AJ6990" s="97"/>
      <c r="AK6990" s="97"/>
    </row>
    <row r="6991" customFormat="false" ht="28.35" hidden="false" customHeight="false" outlineLevel="0" collapsed="false">
      <c r="A6991" s="935" t="s">
        <v>2918</v>
      </c>
      <c r="B6991" s="99" t="n">
        <v>43539</v>
      </c>
      <c r="C6991" s="91" t="s">
        <v>21302</v>
      </c>
      <c r="D6991" s="91" t="s">
        <v>1308</v>
      </c>
      <c r="E6991" s="91" t="s">
        <v>21303</v>
      </c>
      <c r="F6991" s="91"/>
      <c r="G6991" s="91"/>
      <c r="H6991" s="91"/>
      <c r="I6991" s="91"/>
      <c r="J6991" s="91"/>
      <c r="K6991" s="91"/>
      <c r="L6991" s="91"/>
      <c r="M6991" s="91"/>
      <c r="N6991" s="91"/>
      <c r="O6991" s="451" t="s">
        <v>21304</v>
      </c>
      <c r="P6991" s="91"/>
      <c r="Q6991" s="15" t="s">
        <v>45</v>
      </c>
      <c r="R6991" s="97"/>
      <c r="S6991" s="97"/>
      <c r="T6991" s="97"/>
      <c r="U6991" s="97"/>
      <c r="V6991" s="97"/>
      <c r="W6991" s="97"/>
      <c r="X6991" s="97"/>
      <c r="Y6991" s="97"/>
      <c r="Z6991" s="97"/>
      <c r="AA6991" s="97"/>
      <c r="AB6991" s="97"/>
      <c r="AC6991" s="97"/>
      <c r="AD6991" s="97"/>
      <c r="AE6991" s="97"/>
      <c r="AF6991" s="97"/>
      <c r="AG6991" s="97"/>
      <c r="AH6991" s="97"/>
      <c r="AI6991" s="97"/>
      <c r="AJ6991" s="97"/>
      <c r="AK6991" s="97"/>
    </row>
    <row r="6992" customFormat="false" ht="108.95" hidden="false" customHeight="false" outlineLevel="0" collapsed="false">
      <c r="A6992" s="91" t="s">
        <v>21305</v>
      </c>
      <c r="B6992" s="91" t="s">
        <v>810</v>
      </c>
      <c r="C6992" s="91" t="s">
        <v>21306</v>
      </c>
      <c r="D6992" s="91" t="s">
        <v>1308</v>
      </c>
      <c r="E6992" s="91" t="s">
        <v>21307</v>
      </c>
      <c r="F6992" s="91" t="s">
        <v>21308</v>
      </c>
      <c r="G6992" s="91"/>
      <c r="H6992" s="91"/>
      <c r="I6992" s="91"/>
      <c r="J6992" s="91"/>
      <c r="K6992" s="91"/>
      <c r="L6992" s="91"/>
      <c r="M6992" s="91"/>
      <c r="N6992" s="91"/>
      <c r="O6992" s="137" t="s">
        <v>21309</v>
      </c>
      <c r="P6992" s="91"/>
      <c r="Q6992" s="15" t="s">
        <v>45</v>
      </c>
      <c r="R6992" s="97"/>
      <c r="S6992" s="97"/>
      <c r="T6992" s="97"/>
      <c r="U6992" s="97"/>
      <c r="V6992" s="97"/>
      <c r="W6992" s="97"/>
      <c r="X6992" s="97"/>
      <c r="Y6992" s="97"/>
      <c r="Z6992" s="97"/>
      <c r="AA6992" s="97"/>
      <c r="AB6992" s="97"/>
      <c r="AC6992" s="97"/>
      <c r="AD6992" s="97"/>
      <c r="AE6992" s="97"/>
      <c r="AF6992" s="97"/>
      <c r="AG6992" s="97"/>
      <c r="AH6992" s="97"/>
      <c r="AI6992" s="97"/>
      <c r="AJ6992" s="97"/>
      <c r="AK6992" s="97"/>
    </row>
    <row r="6993" customFormat="false" ht="28.35" hidden="false" customHeight="false" outlineLevel="0" collapsed="false">
      <c r="A6993" s="935" t="s">
        <v>2922</v>
      </c>
      <c r="B6993" s="108" t="n">
        <v>0.645833333333333</v>
      </c>
      <c r="C6993" s="91" t="s">
        <v>21310</v>
      </c>
      <c r="D6993" s="91" t="s">
        <v>110</v>
      </c>
      <c r="E6993" s="91" t="s">
        <v>21311</v>
      </c>
      <c r="F6993" s="91" t="s">
        <v>21312</v>
      </c>
      <c r="G6993" s="91"/>
      <c r="H6993" s="91"/>
      <c r="I6993" s="91"/>
      <c r="J6993" s="91"/>
      <c r="K6993" s="91"/>
      <c r="L6993" s="91"/>
      <c r="M6993" s="91"/>
      <c r="N6993" s="91"/>
      <c r="O6993" s="137" t="s">
        <v>21313</v>
      </c>
      <c r="P6993" s="91"/>
      <c r="Q6993" s="15" t="s">
        <v>45</v>
      </c>
      <c r="R6993" s="97"/>
      <c r="S6993" s="97"/>
      <c r="T6993" s="97"/>
      <c r="U6993" s="97"/>
      <c r="V6993" s="97"/>
      <c r="W6993" s="97"/>
      <c r="X6993" s="97"/>
      <c r="Y6993" s="97"/>
      <c r="Z6993" s="97"/>
      <c r="AA6993" s="97"/>
      <c r="AB6993" s="97"/>
      <c r="AC6993" s="97"/>
      <c r="AD6993" s="97"/>
      <c r="AE6993" s="97"/>
      <c r="AF6993" s="97"/>
      <c r="AG6993" s="97"/>
      <c r="AH6993" s="97"/>
      <c r="AI6993" s="97"/>
      <c r="AJ6993" s="97"/>
      <c r="AK6993" s="97"/>
    </row>
    <row r="6994" customFormat="false" ht="14.9" hidden="false" customHeight="false" outlineLevel="0" collapsed="false">
      <c r="A6994" s="935" t="s">
        <v>2927</v>
      </c>
      <c r="B6994" s="91" t="s">
        <v>852</v>
      </c>
      <c r="C6994" s="91" t="s">
        <v>21314</v>
      </c>
      <c r="D6994" s="91" t="s">
        <v>9160</v>
      </c>
      <c r="E6994" s="91" t="s">
        <v>21315</v>
      </c>
      <c r="F6994" s="91"/>
      <c r="G6994" s="91"/>
      <c r="H6994" s="91"/>
      <c r="I6994" s="91"/>
      <c r="J6994" s="91"/>
      <c r="K6994" s="91"/>
      <c r="L6994" s="91"/>
      <c r="M6994" s="91"/>
      <c r="N6994" s="91"/>
      <c r="O6994" s="137" t="s">
        <v>21316</v>
      </c>
      <c r="P6994" s="91"/>
      <c r="Q6994" s="15" t="s">
        <v>45</v>
      </c>
      <c r="R6994" s="97"/>
      <c r="S6994" s="97"/>
      <c r="T6994" s="97"/>
      <c r="U6994" s="97"/>
      <c r="V6994" s="97"/>
      <c r="W6994" s="97"/>
      <c r="X6994" s="97"/>
      <c r="Y6994" s="97"/>
      <c r="Z6994" s="97"/>
      <c r="AA6994" s="97"/>
      <c r="AB6994" s="97"/>
      <c r="AC6994" s="97"/>
      <c r="AD6994" s="97"/>
      <c r="AE6994" s="97"/>
      <c r="AF6994" s="97"/>
      <c r="AG6994" s="97"/>
      <c r="AH6994" s="97"/>
      <c r="AI6994" s="97"/>
      <c r="AJ6994" s="97"/>
      <c r="AK6994" s="97"/>
    </row>
    <row r="6995" customFormat="false" ht="14.9" hidden="false" customHeight="false" outlineLevel="0" collapsed="false">
      <c r="A6995" s="1048" t="s">
        <v>21317</v>
      </c>
      <c r="B6995" s="91" t="s">
        <v>21318</v>
      </c>
      <c r="C6995" s="91" t="n">
        <v>79150403787</v>
      </c>
      <c r="D6995" s="91" t="s">
        <v>9160</v>
      </c>
      <c r="E6995" s="91" t="s">
        <v>21319</v>
      </c>
      <c r="F6995" s="91" t="s">
        <v>21320</v>
      </c>
      <c r="G6995" s="91" t="s">
        <v>21321</v>
      </c>
      <c r="H6995" s="91"/>
      <c r="I6995" s="91"/>
      <c r="J6995" s="91"/>
      <c r="K6995" s="91"/>
      <c r="L6995" s="91"/>
      <c r="M6995" s="91"/>
      <c r="N6995" s="91"/>
      <c r="O6995" s="137" t="s">
        <v>21322</v>
      </c>
      <c r="P6995" s="91"/>
      <c r="Q6995" s="15" t="s">
        <v>45</v>
      </c>
      <c r="R6995" s="97"/>
      <c r="S6995" s="97"/>
      <c r="T6995" s="97"/>
      <c r="U6995" s="97"/>
      <c r="V6995" s="97"/>
      <c r="W6995" s="97"/>
      <c r="X6995" s="97"/>
      <c r="Y6995" s="97"/>
      <c r="Z6995" s="97"/>
      <c r="AA6995" s="97"/>
      <c r="AB6995" s="97"/>
      <c r="AC6995" s="97"/>
      <c r="AD6995" s="97"/>
      <c r="AE6995" s="97"/>
      <c r="AF6995" s="97"/>
      <c r="AG6995" s="97"/>
      <c r="AH6995" s="97"/>
      <c r="AI6995" s="97"/>
      <c r="AJ6995" s="97"/>
      <c r="AK6995" s="97"/>
    </row>
    <row r="6996" customFormat="false" ht="41.75" hidden="false" customHeight="false" outlineLevel="0" collapsed="false">
      <c r="A6996" s="1048" t="s">
        <v>21323</v>
      </c>
      <c r="B6996" s="91" t="s">
        <v>1445</v>
      </c>
      <c r="C6996" s="451" t="s">
        <v>21324</v>
      </c>
      <c r="D6996" s="91" t="s">
        <v>9160</v>
      </c>
      <c r="E6996" s="91" t="s">
        <v>21325</v>
      </c>
      <c r="F6996" s="91"/>
      <c r="G6996" s="91"/>
      <c r="H6996" s="91"/>
      <c r="I6996" s="91"/>
      <c r="J6996" s="91"/>
      <c r="K6996" s="91"/>
      <c r="L6996" s="91"/>
      <c r="M6996" s="91"/>
      <c r="N6996" s="91"/>
      <c r="O6996" s="451" t="s">
        <v>21326</v>
      </c>
      <c r="P6996" s="91"/>
      <c r="Q6996" s="15" t="s">
        <v>45</v>
      </c>
      <c r="R6996" s="97"/>
      <c r="S6996" s="97"/>
      <c r="T6996" s="97"/>
      <c r="U6996" s="97"/>
      <c r="V6996" s="97"/>
      <c r="W6996" s="97"/>
      <c r="X6996" s="97"/>
      <c r="Y6996" s="97"/>
      <c r="Z6996" s="97"/>
      <c r="AA6996" s="97"/>
      <c r="AB6996" s="97"/>
      <c r="AC6996" s="97"/>
      <c r="AD6996" s="97"/>
      <c r="AE6996" s="97"/>
      <c r="AF6996" s="97"/>
      <c r="AG6996" s="97"/>
      <c r="AH6996" s="97"/>
      <c r="AI6996" s="97"/>
      <c r="AJ6996" s="97"/>
      <c r="AK6996" s="97"/>
    </row>
    <row r="6997" customFormat="false" ht="79.85" hidden="false" customHeight="false" outlineLevel="0" collapsed="false">
      <c r="A6997" s="3" t="s">
        <v>17111</v>
      </c>
      <c r="B6997" s="103" t="s">
        <v>17112</v>
      </c>
      <c r="C6997" s="3" t="s">
        <v>17113</v>
      </c>
      <c r="D6997" s="103" t="s">
        <v>17114</v>
      </c>
      <c r="E6997" s="103" t="s">
        <v>17115</v>
      </c>
      <c r="F6997" s="102" t="s">
        <v>10096</v>
      </c>
      <c r="G6997" s="103" t="s">
        <v>38</v>
      </c>
      <c r="H6997" s="103" t="s">
        <v>17116</v>
      </c>
      <c r="I6997" s="103" t="s">
        <v>40</v>
      </c>
      <c r="J6997" s="103" t="s">
        <v>21327</v>
      </c>
      <c r="K6997" s="103" t="s">
        <v>21328</v>
      </c>
      <c r="L6997" s="103" t="s">
        <v>19807</v>
      </c>
      <c r="M6997" s="103" t="s">
        <v>41</v>
      </c>
      <c r="N6997" s="103" t="s">
        <v>42</v>
      </c>
      <c r="O6997" s="103" t="s">
        <v>17117</v>
      </c>
      <c r="P6997" s="91"/>
      <c r="Q6997" s="15" t="s">
        <v>45</v>
      </c>
      <c r="R6997" s="97"/>
      <c r="S6997" s="97"/>
      <c r="T6997" s="97"/>
      <c r="U6997" s="97"/>
      <c r="V6997" s="97"/>
      <c r="W6997" s="97"/>
      <c r="X6997" s="97"/>
      <c r="Y6997" s="97"/>
      <c r="Z6997" s="97"/>
      <c r="AA6997" s="97"/>
      <c r="AB6997" s="97"/>
      <c r="AC6997" s="97"/>
      <c r="AD6997" s="97"/>
      <c r="AE6997" s="97"/>
      <c r="AF6997" s="97"/>
      <c r="AG6997" s="97"/>
      <c r="AH6997" s="97"/>
      <c r="AI6997" s="97"/>
      <c r="AJ6997" s="97"/>
      <c r="AK6997" s="97"/>
    </row>
    <row r="6998" customFormat="false" ht="15" hidden="false" customHeight="false" outlineLevel="0" collapsed="false">
      <c r="A6998" s="105" t="n">
        <v>43571</v>
      </c>
      <c r="B6998" s="465" t="s">
        <v>260</v>
      </c>
      <c r="C6998" s="9"/>
      <c r="D6998" s="9"/>
      <c r="E6998" s="10"/>
      <c r="F6998" s="821" t="n">
        <f aca="false">G6998+H6998+I6998+J6998+K6998</f>
        <v>155100</v>
      </c>
      <c r="G6998" s="1006" t="n">
        <f aca="false">SUM(G6999:G7049)</f>
        <v>99700</v>
      </c>
      <c r="H6998" s="989" t="n">
        <f aca="false">SUM(H6999:H7049)</f>
        <v>12000</v>
      </c>
      <c r="I6998" s="1007" t="n">
        <f aca="false">SUM(I6999:I7049)</f>
        <v>12100</v>
      </c>
      <c r="J6998" s="1008" t="n">
        <f aca="false">SUM(J6999:J7049)</f>
        <v>12400</v>
      </c>
      <c r="K6998" s="1009" t="n">
        <f aca="false">SUM(K6999:K7049)</f>
        <v>18900</v>
      </c>
      <c r="L6998" s="1029" t="n">
        <f aca="false">SUM(L6999:L7527)</f>
        <v>0</v>
      </c>
      <c r="M6998" s="466"/>
      <c r="N6998" s="466"/>
      <c r="O6998" s="91"/>
      <c r="P6998" s="91"/>
      <c r="Q6998" s="15" t="s">
        <v>45</v>
      </c>
      <c r="R6998" s="97"/>
      <c r="S6998" s="97"/>
      <c r="T6998" s="97"/>
      <c r="U6998" s="97"/>
      <c r="V6998" s="97"/>
      <c r="W6998" s="97"/>
      <c r="X6998" s="97"/>
      <c r="Y6998" s="97"/>
      <c r="Z6998" s="97"/>
      <c r="AA6998" s="97"/>
      <c r="AB6998" s="97"/>
      <c r="AC6998" s="97"/>
      <c r="AD6998" s="97"/>
      <c r="AE6998" s="97"/>
      <c r="AF6998" s="97"/>
      <c r="AG6998" s="97"/>
      <c r="AH6998" s="97"/>
      <c r="AI6998" s="97"/>
      <c r="AJ6998" s="97"/>
      <c r="AK6998" s="97"/>
    </row>
    <row r="6999" customFormat="false" ht="28.35" hidden="false" customHeight="false" outlineLevel="0" collapsed="false">
      <c r="A6999" s="935" t="s">
        <v>2931</v>
      </c>
      <c r="B6999" s="99" t="n">
        <v>43686</v>
      </c>
      <c r="C6999" s="91" t="s">
        <v>21329</v>
      </c>
      <c r="D6999" s="91" t="s">
        <v>8766</v>
      </c>
      <c r="E6999" s="91" t="s">
        <v>21330</v>
      </c>
      <c r="F6999" s="91" t="s">
        <v>21158</v>
      </c>
      <c r="G6999" s="91" t="n">
        <v>21000</v>
      </c>
      <c r="H6999" s="91"/>
      <c r="I6999" s="91"/>
      <c r="J6999" s="91"/>
      <c r="K6999" s="91"/>
      <c r="L6999" s="91"/>
      <c r="M6999" s="19" t="s">
        <v>21331</v>
      </c>
      <c r="N6999" s="99" t="n">
        <v>43596</v>
      </c>
      <c r="O6999" s="45" t="s">
        <v>15</v>
      </c>
      <c r="P6999" s="91"/>
      <c r="Q6999" s="15" t="s">
        <v>45</v>
      </c>
      <c r="R6999" s="97"/>
      <c r="S6999" s="97"/>
      <c r="T6999" s="97"/>
      <c r="U6999" s="97"/>
      <c r="V6999" s="97"/>
      <c r="W6999" s="97"/>
      <c r="X6999" s="97"/>
      <c r="Y6999" s="97"/>
      <c r="Z6999" s="97"/>
      <c r="AA6999" s="97"/>
      <c r="AB6999" s="97"/>
      <c r="AC6999" s="97"/>
      <c r="AD6999" s="97"/>
      <c r="AE6999" s="97"/>
      <c r="AF6999" s="97"/>
      <c r="AG6999" s="97"/>
      <c r="AH6999" s="97"/>
      <c r="AI6999" s="97"/>
      <c r="AJ6999" s="97"/>
      <c r="AK6999" s="97"/>
    </row>
    <row r="7000" customFormat="false" ht="14.9" hidden="false" customHeight="false" outlineLevel="0" collapsed="false">
      <c r="A7000" s="935" t="s">
        <v>2861</v>
      </c>
      <c r="B7000" s="108" t="n">
        <v>0.288194444444444</v>
      </c>
      <c r="C7000" s="349" t="s">
        <v>21332</v>
      </c>
      <c r="D7000" s="91" t="s">
        <v>110</v>
      </c>
      <c r="E7000" s="91" t="s">
        <v>21333</v>
      </c>
      <c r="F7000" s="91" t="s">
        <v>21334</v>
      </c>
      <c r="G7000" s="91"/>
      <c r="H7000" s="91"/>
      <c r="I7000" s="91"/>
      <c r="J7000" s="91"/>
      <c r="K7000" s="91"/>
      <c r="L7000" s="91"/>
      <c r="M7000" s="91"/>
      <c r="N7000" s="91"/>
      <c r="O7000" s="451" t="s">
        <v>21335</v>
      </c>
      <c r="P7000" s="91"/>
      <c r="Q7000" s="15" t="s">
        <v>45</v>
      </c>
      <c r="R7000" s="97"/>
      <c r="S7000" s="97"/>
      <c r="T7000" s="97"/>
      <c r="U7000" s="97"/>
      <c r="V7000" s="97"/>
      <c r="W7000" s="97"/>
      <c r="X7000" s="97"/>
      <c r="Y7000" s="97"/>
      <c r="Z7000" s="97"/>
      <c r="AA7000" s="97"/>
      <c r="AB7000" s="97"/>
      <c r="AC7000" s="97"/>
      <c r="AD7000" s="97"/>
      <c r="AE7000" s="97"/>
      <c r="AF7000" s="97"/>
      <c r="AG7000" s="97"/>
      <c r="AH7000" s="97"/>
      <c r="AI7000" s="97"/>
      <c r="AJ7000" s="97"/>
      <c r="AK7000" s="97"/>
    </row>
    <row r="7001" customFormat="false" ht="14.9" hidden="false" customHeight="false" outlineLevel="0" collapsed="false">
      <c r="A7001" s="935" t="s">
        <v>2683</v>
      </c>
      <c r="B7001" s="108" t="n">
        <v>0.390972222222222</v>
      </c>
      <c r="C7001" s="349" t="s">
        <v>21336</v>
      </c>
      <c r="D7001" s="91" t="s">
        <v>110</v>
      </c>
      <c r="E7001" s="91" t="s">
        <v>21337</v>
      </c>
      <c r="F7001" s="91" t="s">
        <v>21338</v>
      </c>
      <c r="G7001" s="91" t="s">
        <v>1042</v>
      </c>
      <c r="H7001" s="91"/>
      <c r="I7001" s="91"/>
      <c r="J7001" s="91"/>
      <c r="K7001" s="91"/>
      <c r="L7001" s="91"/>
      <c r="M7001" s="91"/>
      <c r="N7001" s="91"/>
      <c r="O7001" s="137" t="s">
        <v>21339</v>
      </c>
      <c r="P7001" s="91"/>
      <c r="Q7001" s="15" t="s">
        <v>45</v>
      </c>
      <c r="R7001" s="97"/>
      <c r="S7001" s="97"/>
      <c r="T7001" s="97"/>
      <c r="U7001" s="97"/>
      <c r="V7001" s="97"/>
      <c r="W7001" s="97"/>
      <c r="X7001" s="97"/>
      <c r="Y7001" s="97"/>
      <c r="Z7001" s="97"/>
      <c r="AA7001" s="97"/>
      <c r="AB7001" s="97"/>
      <c r="AC7001" s="97"/>
      <c r="AD7001" s="97"/>
      <c r="AE7001" s="97"/>
      <c r="AF7001" s="97"/>
      <c r="AG7001" s="97"/>
      <c r="AH7001" s="97"/>
      <c r="AI7001" s="97"/>
      <c r="AJ7001" s="97"/>
      <c r="AK7001" s="97"/>
    </row>
    <row r="7002" customFormat="false" ht="14.9" hidden="false" customHeight="false" outlineLevel="0" collapsed="false">
      <c r="A7002" s="935" t="s">
        <v>2870</v>
      </c>
      <c r="B7002" s="91" t="s">
        <v>1709</v>
      </c>
      <c r="C7002" s="91" t="n">
        <v>89263061084</v>
      </c>
      <c r="D7002" s="91" t="s">
        <v>8766</v>
      </c>
      <c r="E7002" s="91" t="s">
        <v>21340</v>
      </c>
      <c r="F7002" s="91" t="s">
        <v>21341</v>
      </c>
      <c r="G7002" s="91"/>
      <c r="H7002" s="91" t="s">
        <v>21342</v>
      </c>
      <c r="I7002" s="91"/>
      <c r="J7002" s="91"/>
      <c r="K7002" s="91"/>
      <c r="L7002" s="91"/>
      <c r="M7002" s="91"/>
      <c r="N7002" s="91"/>
      <c r="O7002" s="122" t="s">
        <v>21343</v>
      </c>
      <c r="P7002" s="91"/>
      <c r="Q7002" s="15" t="s">
        <v>45</v>
      </c>
      <c r="R7002" s="97"/>
      <c r="S7002" s="97"/>
      <c r="T7002" s="97"/>
      <c r="U7002" s="97"/>
      <c r="V7002" s="97"/>
      <c r="W7002" s="97"/>
      <c r="X7002" s="97"/>
      <c r="Y7002" s="97"/>
      <c r="Z7002" s="97"/>
      <c r="AA7002" s="97"/>
      <c r="AB7002" s="97"/>
      <c r="AC7002" s="97"/>
      <c r="AD7002" s="97"/>
      <c r="AE7002" s="97"/>
      <c r="AF7002" s="97"/>
      <c r="AG7002" s="97"/>
      <c r="AH7002" s="97"/>
      <c r="AI7002" s="97"/>
      <c r="AJ7002" s="97"/>
      <c r="AK7002" s="97"/>
    </row>
    <row r="7003" customFormat="false" ht="41.75" hidden="false" customHeight="false" outlineLevel="0" collapsed="false">
      <c r="A7003" s="935" t="s">
        <v>2877</v>
      </c>
      <c r="B7003" s="108" t="n">
        <v>0.397916666666667</v>
      </c>
      <c r="C7003" s="91" t="s">
        <v>21344</v>
      </c>
      <c r="D7003" s="91" t="s">
        <v>110</v>
      </c>
      <c r="E7003" s="91" t="s">
        <v>21345</v>
      </c>
      <c r="F7003" s="91" t="s">
        <v>21346</v>
      </c>
      <c r="G7003" s="91"/>
      <c r="H7003" s="91"/>
      <c r="I7003" s="91"/>
      <c r="J7003" s="91"/>
      <c r="K7003" s="91"/>
      <c r="L7003" s="91"/>
      <c r="M7003" s="91"/>
      <c r="N7003" s="91"/>
      <c r="O7003" s="137" t="s">
        <v>21347</v>
      </c>
      <c r="P7003" s="91"/>
      <c r="Q7003" s="15" t="s">
        <v>45</v>
      </c>
      <c r="R7003" s="97"/>
      <c r="S7003" s="97"/>
      <c r="T7003" s="97"/>
      <c r="U7003" s="97"/>
      <c r="V7003" s="97"/>
      <c r="W7003" s="97"/>
      <c r="X7003" s="97"/>
      <c r="Y7003" s="97"/>
      <c r="Z7003" s="97"/>
      <c r="AA7003" s="97"/>
      <c r="AB7003" s="97"/>
      <c r="AC7003" s="97"/>
      <c r="AD7003" s="97"/>
      <c r="AE7003" s="97"/>
      <c r="AF7003" s="97"/>
      <c r="AG7003" s="97"/>
      <c r="AH7003" s="97"/>
      <c r="AI7003" s="97"/>
      <c r="AJ7003" s="97"/>
      <c r="AK7003" s="97"/>
    </row>
    <row r="7004" customFormat="false" ht="28.35" hidden="false" customHeight="false" outlineLevel="0" collapsed="false">
      <c r="A7004" s="935" t="s">
        <v>2953</v>
      </c>
      <c r="B7004" s="91" t="n">
        <v>9.37</v>
      </c>
      <c r="C7004" s="451" t="s">
        <v>21348</v>
      </c>
      <c r="D7004" s="91" t="s">
        <v>8766</v>
      </c>
      <c r="E7004" s="91"/>
      <c r="F7004" s="91"/>
      <c r="G7004" s="91"/>
      <c r="H7004" s="91"/>
      <c r="I7004" s="91"/>
      <c r="J7004" s="91"/>
      <c r="K7004" s="91"/>
      <c r="L7004" s="91"/>
      <c r="M7004" s="91"/>
      <c r="N7004" s="91"/>
      <c r="O7004" s="451" t="s">
        <v>21349</v>
      </c>
      <c r="P7004" s="91"/>
      <c r="Q7004" s="15" t="s">
        <v>45</v>
      </c>
      <c r="R7004" s="97"/>
      <c r="S7004" s="97"/>
      <c r="T7004" s="97"/>
      <c r="U7004" s="97"/>
      <c r="V7004" s="97"/>
      <c r="W7004" s="97"/>
      <c r="X7004" s="97"/>
      <c r="Y7004" s="97"/>
      <c r="Z7004" s="97"/>
      <c r="AA7004" s="97"/>
      <c r="AB7004" s="97"/>
      <c r="AC7004" s="97"/>
      <c r="AD7004" s="97"/>
      <c r="AE7004" s="97"/>
      <c r="AF7004" s="97"/>
      <c r="AG7004" s="97"/>
      <c r="AH7004" s="97"/>
      <c r="AI7004" s="97"/>
      <c r="AJ7004" s="97"/>
      <c r="AK7004" s="97"/>
    </row>
    <row r="7005" customFormat="false" ht="14.9" hidden="false" customHeight="false" outlineLevel="0" collapsed="false">
      <c r="A7005" s="1042" t="s">
        <v>21350</v>
      </c>
      <c r="B7005" s="91" t="s">
        <v>1715</v>
      </c>
      <c r="C7005" s="91" t="s">
        <v>21351</v>
      </c>
      <c r="D7005" s="91" t="s">
        <v>8766</v>
      </c>
      <c r="E7005" s="91" t="s">
        <v>21352</v>
      </c>
      <c r="F7005" s="91" t="s">
        <v>21353</v>
      </c>
      <c r="G7005" s="91"/>
      <c r="H7005" s="91"/>
      <c r="I7005" s="91" t="s">
        <v>20316</v>
      </c>
      <c r="J7005" s="91"/>
      <c r="K7005" s="91"/>
      <c r="L7005" s="91"/>
      <c r="M7005" s="91"/>
      <c r="N7005" s="91"/>
      <c r="O7005" s="451" t="s">
        <v>21354</v>
      </c>
      <c r="P7005" s="91"/>
      <c r="Q7005" s="15" t="s">
        <v>45</v>
      </c>
      <c r="R7005" s="97"/>
      <c r="S7005" s="97"/>
      <c r="T7005" s="97"/>
      <c r="U7005" s="97"/>
      <c r="V7005" s="97"/>
      <c r="W7005" s="97"/>
      <c r="X7005" s="97"/>
      <c r="Y7005" s="97"/>
      <c r="Z7005" s="97"/>
      <c r="AA7005" s="97"/>
      <c r="AB7005" s="97"/>
      <c r="AC7005" s="97"/>
      <c r="AD7005" s="97"/>
      <c r="AE7005" s="97"/>
      <c r="AF7005" s="97"/>
      <c r="AG7005" s="97"/>
      <c r="AH7005" s="97"/>
      <c r="AI7005" s="97"/>
      <c r="AJ7005" s="97"/>
      <c r="AK7005" s="97"/>
    </row>
    <row r="7006" customFormat="false" ht="28.35" hidden="false" customHeight="false" outlineLevel="0" collapsed="false">
      <c r="A7006" s="935" t="s">
        <v>2825</v>
      </c>
      <c r="B7006" s="91"/>
      <c r="C7006" s="91" t="s">
        <v>21355</v>
      </c>
      <c r="D7006" s="91" t="s">
        <v>1308</v>
      </c>
      <c r="E7006" s="91" t="s">
        <v>21356</v>
      </c>
      <c r="F7006" s="91" t="s">
        <v>21357</v>
      </c>
      <c r="G7006" s="91" t="s">
        <v>16003</v>
      </c>
      <c r="H7006" s="91"/>
      <c r="I7006" s="91"/>
      <c r="J7006" s="91"/>
      <c r="K7006" s="91"/>
      <c r="L7006" s="91"/>
      <c r="M7006" s="91"/>
      <c r="N7006" s="91"/>
      <c r="O7006" s="282" t="s">
        <v>21358</v>
      </c>
      <c r="P7006" s="91"/>
      <c r="Q7006" s="15" t="s">
        <v>45</v>
      </c>
      <c r="R7006" s="97"/>
      <c r="S7006" s="97"/>
      <c r="T7006" s="97"/>
      <c r="U7006" s="97"/>
      <c r="V7006" s="97"/>
      <c r="W7006" s="97"/>
      <c r="X7006" s="97"/>
      <c r="Y7006" s="97"/>
      <c r="Z7006" s="97"/>
      <c r="AA7006" s="97"/>
      <c r="AB7006" s="97"/>
      <c r="AC7006" s="97"/>
      <c r="AD7006" s="97"/>
      <c r="AE7006" s="97"/>
      <c r="AF7006" s="97"/>
      <c r="AG7006" s="97"/>
      <c r="AH7006" s="97"/>
      <c r="AI7006" s="97"/>
      <c r="AJ7006" s="97"/>
      <c r="AK7006" s="97"/>
    </row>
    <row r="7007" customFormat="false" ht="28.35" hidden="false" customHeight="false" outlineLevel="0" collapsed="false">
      <c r="A7007" s="497" t="s">
        <v>21359</v>
      </c>
      <c r="B7007" s="95" t="s">
        <v>735</v>
      </c>
      <c r="C7007" s="95" t="s">
        <v>21360</v>
      </c>
      <c r="D7007" s="95" t="s">
        <v>8766</v>
      </c>
      <c r="E7007" s="95" t="s">
        <v>21361</v>
      </c>
      <c r="F7007" s="95" t="s">
        <v>20409</v>
      </c>
      <c r="G7007" s="95"/>
      <c r="H7007" s="95"/>
      <c r="I7007" s="95" t="s">
        <v>9006</v>
      </c>
      <c r="J7007" s="95"/>
      <c r="K7007" s="95"/>
      <c r="L7007" s="95"/>
      <c r="M7007" s="141" t="s">
        <v>21362</v>
      </c>
      <c r="N7007" s="841" t="n">
        <v>43576</v>
      </c>
      <c r="O7007" s="185" t="s">
        <v>15</v>
      </c>
      <c r="P7007" s="95"/>
      <c r="Q7007" s="15" t="s">
        <v>45</v>
      </c>
      <c r="R7007" s="183"/>
      <c r="S7007" s="183"/>
      <c r="T7007" s="183"/>
      <c r="U7007" s="183"/>
      <c r="V7007" s="183"/>
      <c r="W7007" s="183"/>
      <c r="X7007" s="183"/>
      <c r="Y7007" s="183"/>
      <c r="Z7007" s="183"/>
      <c r="AA7007" s="183"/>
      <c r="AB7007" s="183"/>
      <c r="AC7007" s="183"/>
      <c r="AD7007" s="183"/>
      <c r="AE7007" s="183"/>
      <c r="AF7007" s="183"/>
      <c r="AG7007" s="183"/>
      <c r="AH7007" s="183"/>
      <c r="AI7007" s="183"/>
      <c r="AJ7007" s="183"/>
      <c r="AK7007" s="183"/>
    </row>
    <row r="7008" customFormat="false" ht="17.35" hidden="false" customHeight="false" outlineLevel="0" collapsed="false">
      <c r="A7008" s="1042" t="s">
        <v>21363</v>
      </c>
      <c r="B7008" s="108" t="n">
        <v>0.43125</v>
      </c>
      <c r="C7008" s="393" t="s">
        <v>21364</v>
      </c>
      <c r="D7008" s="137" t="s">
        <v>110</v>
      </c>
      <c r="E7008" s="91" t="s">
        <v>21365</v>
      </c>
      <c r="F7008" s="91" t="s">
        <v>21366</v>
      </c>
      <c r="G7008" s="122" t="n">
        <f aca="false">15000-1500</f>
        <v>13500</v>
      </c>
      <c r="H7008" s="91"/>
      <c r="I7008" s="91"/>
      <c r="J7008" s="91"/>
      <c r="K7008" s="91"/>
      <c r="L7008" s="91"/>
      <c r="M7008" s="559" t="s">
        <v>21367</v>
      </c>
      <c r="N7008" s="99" t="n">
        <v>43576</v>
      </c>
      <c r="O7008" s="45" t="s">
        <v>15</v>
      </c>
      <c r="P7008" s="91"/>
      <c r="Q7008" s="15" t="s">
        <v>45</v>
      </c>
      <c r="R7008" s="97"/>
      <c r="S7008" s="97"/>
      <c r="T7008" s="97"/>
      <c r="U7008" s="97"/>
      <c r="V7008" s="97"/>
      <c r="W7008" s="97"/>
      <c r="X7008" s="97"/>
      <c r="Y7008" s="97"/>
      <c r="Z7008" s="97"/>
      <c r="AA7008" s="97"/>
      <c r="AB7008" s="97"/>
      <c r="AC7008" s="97"/>
      <c r="AD7008" s="97"/>
      <c r="AE7008" s="97"/>
      <c r="AF7008" s="97"/>
      <c r="AG7008" s="97"/>
      <c r="AH7008" s="97"/>
      <c r="AI7008" s="97"/>
      <c r="AJ7008" s="97"/>
      <c r="AK7008" s="97"/>
    </row>
    <row r="7009" customFormat="false" ht="17.35" hidden="false" customHeight="false" outlineLevel="0" collapsed="false">
      <c r="A7009" s="935" t="s">
        <v>21368</v>
      </c>
      <c r="B7009" s="108" t="n">
        <v>0.431944444444444</v>
      </c>
      <c r="C7009" s="137" t="s">
        <v>21369</v>
      </c>
      <c r="D7009" s="137" t="s">
        <v>110</v>
      </c>
      <c r="E7009" s="91" t="s">
        <v>21370</v>
      </c>
      <c r="F7009" s="91" t="s">
        <v>21371</v>
      </c>
      <c r="G7009" s="91" t="s">
        <v>1005</v>
      </c>
      <c r="H7009" s="91"/>
      <c r="I7009" s="91"/>
      <c r="J7009" s="91"/>
      <c r="K7009" s="91"/>
      <c r="L7009" s="91"/>
      <c r="N7009" s="91"/>
      <c r="O7009" s="45" t="s">
        <v>21372</v>
      </c>
      <c r="P7009" s="91"/>
      <c r="Q7009" s="15" t="s">
        <v>45</v>
      </c>
      <c r="R7009" s="97"/>
      <c r="S7009" s="97"/>
      <c r="T7009" s="97"/>
      <c r="U7009" s="97"/>
      <c r="V7009" s="97"/>
      <c r="W7009" s="97"/>
      <c r="X7009" s="97"/>
      <c r="Y7009" s="97"/>
      <c r="Z7009" s="97"/>
      <c r="AA7009" s="97"/>
      <c r="AB7009" s="97"/>
      <c r="AC7009" s="97"/>
      <c r="AD7009" s="97"/>
      <c r="AE7009" s="97"/>
      <c r="AF7009" s="97"/>
      <c r="AG7009" s="97"/>
      <c r="AH7009" s="97"/>
      <c r="AI7009" s="97"/>
      <c r="AJ7009" s="97"/>
      <c r="AK7009" s="97"/>
    </row>
    <row r="7010" customFormat="false" ht="14.9" hidden="false" customHeight="false" outlineLevel="0" collapsed="false">
      <c r="A7010" s="935" t="s">
        <v>2903</v>
      </c>
      <c r="B7010" s="91" t="s">
        <v>1223</v>
      </c>
      <c r="C7010" s="137" t="n">
        <v>79859979706</v>
      </c>
      <c r="D7010" s="91" t="s">
        <v>8766</v>
      </c>
      <c r="E7010" s="91" t="s">
        <v>21373</v>
      </c>
      <c r="F7010" s="91" t="s">
        <v>9649</v>
      </c>
      <c r="G7010" s="91" t="s">
        <v>1048</v>
      </c>
      <c r="H7010" s="91"/>
      <c r="I7010" s="91"/>
      <c r="J7010" s="91"/>
      <c r="K7010" s="91"/>
      <c r="L7010" s="91"/>
      <c r="M7010" s="91"/>
      <c r="N7010" s="91"/>
      <c r="O7010" s="137" t="s">
        <v>21374</v>
      </c>
      <c r="P7010" s="91"/>
      <c r="Q7010" s="15" t="s">
        <v>45</v>
      </c>
      <c r="R7010" s="97"/>
      <c r="S7010" s="97"/>
      <c r="T7010" s="97"/>
      <c r="U7010" s="97"/>
      <c r="V7010" s="97"/>
      <c r="W7010" s="97"/>
      <c r="X7010" s="97"/>
      <c r="Y7010" s="97"/>
      <c r="Z7010" s="97"/>
      <c r="AA7010" s="97"/>
      <c r="AB7010" s="97"/>
      <c r="AC7010" s="97"/>
      <c r="AD7010" s="97"/>
      <c r="AE7010" s="97"/>
      <c r="AF7010" s="97"/>
      <c r="AG7010" s="97"/>
      <c r="AH7010" s="97"/>
      <c r="AI7010" s="97"/>
      <c r="AJ7010" s="97"/>
      <c r="AK7010" s="97"/>
    </row>
    <row r="7011" customFormat="false" ht="28.35" hidden="false" customHeight="false" outlineLevel="0" collapsed="false">
      <c r="A7011" s="935" t="s">
        <v>21375</v>
      </c>
      <c r="B7011" s="91" t="s">
        <v>113</v>
      </c>
      <c r="C7011" s="91" t="s">
        <v>21376</v>
      </c>
      <c r="D7011" s="91" t="s">
        <v>1308</v>
      </c>
      <c r="E7011" s="91" t="s">
        <v>21377</v>
      </c>
      <c r="F7011" s="91"/>
      <c r="G7011" s="91"/>
      <c r="H7011" s="91"/>
      <c r="I7011" s="91"/>
      <c r="J7011" s="91"/>
      <c r="K7011" s="91"/>
      <c r="L7011" s="91"/>
      <c r="M7011" s="91"/>
      <c r="N7011" s="91"/>
      <c r="O7011" s="95" t="s">
        <v>21377</v>
      </c>
      <c r="P7011" s="91"/>
      <c r="Q7011" s="15" t="s">
        <v>45</v>
      </c>
      <c r="R7011" s="97"/>
      <c r="S7011" s="97"/>
      <c r="T7011" s="97"/>
      <c r="U7011" s="97"/>
      <c r="V7011" s="97"/>
      <c r="W7011" s="97"/>
      <c r="X7011" s="97"/>
      <c r="Y7011" s="97"/>
      <c r="Z7011" s="97"/>
      <c r="AA7011" s="97"/>
      <c r="AB7011" s="97"/>
      <c r="AC7011" s="97"/>
      <c r="AD7011" s="97"/>
      <c r="AE7011" s="97"/>
      <c r="AF7011" s="97"/>
      <c r="AG7011" s="97"/>
      <c r="AH7011" s="97"/>
      <c r="AI7011" s="97"/>
      <c r="AJ7011" s="97"/>
      <c r="AK7011" s="97"/>
    </row>
    <row r="7012" customFormat="false" ht="14.9" hidden="false" customHeight="false" outlineLevel="0" collapsed="false">
      <c r="A7012" s="1049" t="s">
        <v>21378</v>
      </c>
      <c r="B7012" s="91" t="n">
        <v>10.35</v>
      </c>
      <c r="C7012" s="137" t="n">
        <v>79859979706</v>
      </c>
      <c r="D7012" s="91" t="s">
        <v>21379</v>
      </c>
      <c r="E7012" s="91" t="s">
        <v>21380</v>
      </c>
      <c r="F7012" s="91"/>
      <c r="G7012" s="91" t="s">
        <v>9432</v>
      </c>
      <c r="H7012" s="91"/>
      <c r="I7012" s="91"/>
      <c r="J7012" s="91"/>
      <c r="K7012" s="91"/>
      <c r="L7012" s="91"/>
      <c r="M7012" s="91"/>
      <c r="N7012" s="91"/>
      <c r="O7012" s="137" t="s">
        <v>21381</v>
      </c>
      <c r="P7012" s="91"/>
      <c r="Q7012" s="15" t="s">
        <v>45</v>
      </c>
      <c r="R7012" s="97"/>
      <c r="S7012" s="97"/>
      <c r="T7012" s="97"/>
      <c r="U7012" s="97"/>
      <c r="V7012" s="97"/>
      <c r="W7012" s="97"/>
      <c r="X7012" s="97"/>
      <c r="Y7012" s="97"/>
      <c r="Z7012" s="97"/>
      <c r="AA7012" s="97"/>
      <c r="AB7012" s="97"/>
      <c r="AC7012" s="97"/>
      <c r="AD7012" s="97"/>
      <c r="AE7012" s="97"/>
      <c r="AF7012" s="97"/>
      <c r="AG7012" s="97"/>
      <c r="AH7012" s="97"/>
      <c r="AI7012" s="97"/>
      <c r="AJ7012" s="97"/>
      <c r="AK7012" s="97"/>
    </row>
    <row r="7013" customFormat="false" ht="41.75" hidden="false" customHeight="false" outlineLevel="0" collapsed="false">
      <c r="A7013" s="935" t="s">
        <v>2918</v>
      </c>
      <c r="B7013" s="108" t="n">
        <v>0.467361111111111</v>
      </c>
      <c r="C7013" s="91" t="s">
        <v>21382</v>
      </c>
      <c r="D7013" s="91" t="s">
        <v>110</v>
      </c>
      <c r="E7013" s="91" t="s">
        <v>21383</v>
      </c>
      <c r="F7013" s="91" t="s">
        <v>21384</v>
      </c>
      <c r="G7013" s="91"/>
      <c r="H7013" s="91"/>
      <c r="I7013" s="91"/>
      <c r="J7013" s="91"/>
      <c r="K7013" s="91"/>
      <c r="L7013" s="91"/>
      <c r="M7013" s="91"/>
      <c r="N7013" s="91"/>
      <c r="O7013" s="355" t="s">
        <v>21385</v>
      </c>
      <c r="P7013" s="91"/>
      <c r="Q7013" s="15" t="s">
        <v>45</v>
      </c>
      <c r="R7013" s="97"/>
      <c r="S7013" s="97"/>
      <c r="T7013" s="97"/>
      <c r="U7013" s="97"/>
      <c r="V7013" s="97"/>
      <c r="W7013" s="97"/>
      <c r="X7013" s="97"/>
      <c r="Y7013" s="97"/>
      <c r="Z7013" s="97"/>
      <c r="AA7013" s="97"/>
      <c r="AB7013" s="97"/>
      <c r="AC7013" s="97"/>
      <c r="AD7013" s="97"/>
      <c r="AE7013" s="97"/>
      <c r="AF7013" s="97"/>
      <c r="AG7013" s="97"/>
      <c r="AH7013" s="97"/>
      <c r="AI7013" s="97"/>
      <c r="AJ7013" s="97"/>
      <c r="AK7013" s="97"/>
    </row>
    <row r="7014" customFormat="false" ht="28.35" hidden="false" customHeight="false" outlineLevel="0" collapsed="false">
      <c r="A7014" s="1042" t="s">
        <v>21386</v>
      </c>
      <c r="B7014" s="108" t="n">
        <v>0.486111111111111</v>
      </c>
      <c r="C7014" s="137" t="s">
        <v>21387</v>
      </c>
      <c r="D7014" s="91" t="s">
        <v>961</v>
      </c>
      <c r="E7014" s="91" t="s">
        <v>21388</v>
      </c>
      <c r="F7014" s="91" t="s">
        <v>8921</v>
      </c>
      <c r="G7014" s="91" t="s">
        <v>1042</v>
      </c>
      <c r="H7014" s="91"/>
      <c r="I7014" s="91"/>
      <c r="J7014" s="91"/>
      <c r="K7014" s="91"/>
      <c r="L7014" s="91"/>
      <c r="M7014" s="91"/>
      <c r="N7014" s="91"/>
      <c r="O7014" s="330" t="s">
        <v>21389</v>
      </c>
      <c r="P7014" s="91"/>
      <c r="Q7014" s="15" t="s">
        <v>45</v>
      </c>
      <c r="R7014" s="97"/>
      <c r="S7014" s="97"/>
      <c r="T7014" s="97"/>
      <c r="U7014" s="97"/>
      <c r="V7014" s="97"/>
      <c r="W7014" s="97"/>
      <c r="X7014" s="97"/>
      <c r="Y7014" s="97"/>
      <c r="Z7014" s="97"/>
      <c r="AA7014" s="97"/>
      <c r="AB7014" s="97"/>
      <c r="AC7014" s="97"/>
      <c r="AD7014" s="97"/>
      <c r="AE7014" s="97"/>
      <c r="AF7014" s="97"/>
      <c r="AG7014" s="97"/>
      <c r="AH7014" s="97"/>
      <c r="AI7014" s="97"/>
      <c r="AJ7014" s="97"/>
      <c r="AK7014" s="97"/>
    </row>
    <row r="7015" customFormat="false" ht="26.85" hidden="false" customHeight="false" outlineLevel="0" collapsed="false">
      <c r="A7015" s="1042" t="s">
        <v>21390</v>
      </c>
      <c r="B7015" s="108" t="n">
        <v>0.488194444444444</v>
      </c>
      <c r="C7015" s="91" t="s">
        <v>21391</v>
      </c>
      <c r="D7015" s="91" t="s">
        <v>110</v>
      </c>
      <c r="E7015" s="91" t="s">
        <v>21392</v>
      </c>
      <c r="F7015" s="91" t="s">
        <v>8921</v>
      </c>
      <c r="G7015" s="91" t="s">
        <v>14660</v>
      </c>
      <c r="H7015" s="91"/>
      <c r="I7015" s="91"/>
      <c r="J7015" s="91"/>
      <c r="K7015" s="91"/>
      <c r="L7015" s="91"/>
      <c r="M7015" s="91"/>
      <c r="N7015" s="91"/>
      <c r="O7015" s="137" t="s">
        <v>21393</v>
      </c>
      <c r="P7015" s="91"/>
      <c r="Q7015" s="15" t="s">
        <v>45</v>
      </c>
      <c r="R7015" s="97"/>
      <c r="S7015" s="97"/>
      <c r="T7015" s="97"/>
      <c r="U7015" s="97"/>
      <c r="V7015" s="97"/>
      <c r="W7015" s="97"/>
      <c r="X7015" s="97"/>
      <c r="Y7015" s="97"/>
      <c r="Z7015" s="97"/>
      <c r="AA7015" s="97"/>
      <c r="AB7015" s="97"/>
      <c r="AC7015" s="97"/>
      <c r="AD7015" s="97"/>
      <c r="AE7015" s="97"/>
      <c r="AF7015" s="97"/>
      <c r="AG7015" s="97"/>
      <c r="AH7015" s="97"/>
      <c r="AI7015" s="97"/>
      <c r="AJ7015" s="97"/>
      <c r="AK7015" s="97"/>
    </row>
    <row r="7016" customFormat="false" ht="28.35" hidden="false" customHeight="false" outlineLevel="0" collapsed="false">
      <c r="A7016" s="935" t="s">
        <v>2997</v>
      </c>
      <c r="B7016" s="108" t="n">
        <v>0.491666666666667</v>
      </c>
      <c r="C7016" s="91" t="s">
        <v>21394</v>
      </c>
      <c r="D7016" s="91" t="s">
        <v>961</v>
      </c>
      <c r="E7016" s="91" t="s">
        <v>21395</v>
      </c>
      <c r="F7016" s="91"/>
      <c r="G7016" s="91" t="s">
        <v>282</v>
      </c>
      <c r="H7016" s="91"/>
      <c r="I7016" s="91"/>
      <c r="J7016" s="91"/>
      <c r="K7016" s="91"/>
      <c r="L7016" s="91"/>
      <c r="M7016" s="91"/>
      <c r="N7016" s="91"/>
      <c r="O7016" s="451" t="s">
        <v>21396</v>
      </c>
      <c r="P7016" s="91"/>
      <c r="Q7016" s="15" t="s">
        <v>45</v>
      </c>
      <c r="R7016" s="97"/>
      <c r="S7016" s="97"/>
      <c r="T7016" s="97"/>
      <c r="U7016" s="97"/>
      <c r="V7016" s="97"/>
      <c r="W7016" s="97"/>
      <c r="X7016" s="97"/>
      <c r="Y7016" s="97"/>
      <c r="Z7016" s="97"/>
      <c r="AA7016" s="97"/>
      <c r="AB7016" s="97"/>
      <c r="AC7016" s="97"/>
      <c r="AD7016" s="97"/>
      <c r="AE7016" s="97"/>
      <c r="AF7016" s="97"/>
      <c r="AG7016" s="97"/>
      <c r="AH7016" s="97"/>
      <c r="AI7016" s="97"/>
      <c r="AJ7016" s="97"/>
      <c r="AK7016" s="97"/>
    </row>
    <row r="7017" customFormat="false" ht="28.35" hidden="false" customHeight="false" outlineLevel="0" collapsed="false">
      <c r="A7017" s="282" t="s">
        <v>21397</v>
      </c>
      <c r="B7017" s="91" t="s">
        <v>359</v>
      </c>
      <c r="C7017" s="137" t="s">
        <v>21398</v>
      </c>
      <c r="D7017" s="91" t="s">
        <v>110</v>
      </c>
      <c r="E7017" s="91" t="s">
        <v>21399</v>
      </c>
      <c r="F7017" s="91" t="s">
        <v>10283</v>
      </c>
      <c r="G7017" s="91"/>
      <c r="H7017" s="91"/>
      <c r="I7017" s="91"/>
      <c r="J7017" s="91" t="n">
        <v>12400</v>
      </c>
      <c r="K7017" s="91"/>
      <c r="L7017" s="91"/>
      <c r="M7017" s="24" t="s">
        <v>21400</v>
      </c>
      <c r="N7017" s="99" t="n">
        <v>43574</v>
      </c>
      <c r="O7017" s="45" t="s">
        <v>15</v>
      </c>
      <c r="P7017" s="91"/>
      <c r="Q7017" s="15" t="s">
        <v>45</v>
      </c>
      <c r="R7017" s="97"/>
      <c r="S7017" s="97"/>
      <c r="T7017" s="97"/>
      <c r="U7017" s="97"/>
      <c r="V7017" s="97"/>
      <c r="W7017" s="97"/>
      <c r="X7017" s="97"/>
      <c r="Y7017" s="97"/>
      <c r="Z7017" s="97"/>
      <c r="AA7017" s="97"/>
      <c r="AB7017" s="97"/>
      <c r="AC7017" s="97"/>
      <c r="AD7017" s="97"/>
      <c r="AE7017" s="97"/>
      <c r="AF7017" s="97"/>
      <c r="AG7017" s="97"/>
      <c r="AH7017" s="97"/>
      <c r="AI7017" s="97"/>
      <c r="AJ7017" s="97"/>
      <c r="AK7017" s="97"/>
    </row>
    <row r="7018" customFormat="false" ht="28.35" hidden="false" customHeight="false" outlineLevel="0" collapsed="false">
      <c r="A7018" s="429" t="s">
        <v>21401</v>
      </c>
      <c r="B7018" s="91"/>
      <c r="C7018" s="91" t="s">
        <v>21402</v>
      </c>
      <c r="D7018" s="91" t="s">
        <v>1308</v>
      </c>
      <c r="E7018" s="91" t="s">
        <v>21403</v>
      </c>
      <c r="F7018" s="91"/>
      <c r="G7018" s="91"/>
      <c r="H7018" s="91"/>
      <c r="I7018" s="91"/>
      <c r="J7018" s="91"/>
      <c r="K7018" s="91"/>
      <c r="L7018" s="91"/>
      <c r="M7018" s="91"/>
      <c r="N7018" s="91"/>
      <c r="O7018" s="282" t="s">
        <v>21404</v>
      </c>
      <c r="P7018" s="91"/>
      <c r="Q7018" s="15" t="s">
        <v>45</v>
      </c>
      <c r="R7018" s="97"/>
      <c r="S7018" s="97"/>
      <c r="T7018" s="97"/>
      <c r="U7018" s="97"/>
      <c r="V7018" s="97"/>
      <c r="W7018" s="97"/>
      <c r="X7018" s="97"/>
      <c r="Y7018" s="97"/>
      <c r="Z7018" s="97"/>
      <c r="AA7018" s="97"/>
      <c r="AB7018" s="97"/>
      <c r="AC7018" s="97"/>
      <c r="AD7018" s="97"/>
      <c r="AE7018" s="97"/>
      <c r="AF7018" s="97"/>
      <c r="AG7018" s="97"/>
      <c r="AH7018" s="97"/>
      <c r="AI7018" s="97"/>
      <c r="AJ7018" s="97"/>
      <c r="AK7018" s="97"/>
    </row>
    <row r="7019" customFormat="false" ht="28.35" hidden="false" customHeight="false" outlineLevel="0" collapsed="false">
      <c r="A7019" s="1049" t="s">
        <v>21405</v>
      </c>
      <c r="B7019" s="91" t="s">
        <v>17016</v>
      </c>
      <c r="C7019" s="91" t="s">
        <v>21406</v>
      </c>
      <c r="D7019" s="91" t="s">
        <v>8766</v>
      </c>
      <c r="E7019" s="91" t="s">
        <v>21407</v>
      </c>
      <c r="F7019" s="91" t="s">
        <v>9649</v>
      </c>
      <c r="H7019" s="91"/>
      <c r="I7019" s="91"/>
      <c r="J7019" s="91"/>
      <c r="K7019" s="91" t="n">
        <v>18900</v>
      </c>
      <c r="L7019" s="91"/>
      <c r="M7019" s="19" t="s">
        <v>21408</v>
      </c>
      <c r="N7019" s="99" t="n">
        <v>43573</v>
      </c>
      <c r="O7019" s="45" t="s">
        <v>15</v>
      </c>
      <c r="P7019" s="91"/>
      <c r="Q7019" s="15" t="s">
        <v>45</v>
      </c>
      <c r="R7019" s="97"/>
      <c r="S7019" s="97"/>
      <c r="T7019" s="97"/>
      <c r="U7019" s="97"/>
      <c r="V7019" s="97"/>
      <c r="W7019" s="97"/>
      <c r="X7019" s="97"/>
      <c r="Y7019" s="97"/>
      <c r="Z7019" s="97"/>
      <c r="AA7019" s="97"/>
      <c r="AB7019" s="97"/>
      <c r="AC7019" s="97"/>
      <c r="AD7019" s="97"/>
      <c r="AE7019" s="97"/>
      <c r="AF7019" s="97"/>
      <c r="AG7019" s="97"/>
      <c r="AH7019" s="97"/>
      <c r="AI7019" s="97"/>
      <c r="AJ7019" s="97"/>
      <c r="AK7019" s="97"/>
    </row>
    <row r="7020" customFormat="false" ht="14.9" hidden="false" customHeight="false" outlineLevel="0" collapsed="false">
      <c r="A7020" s="429" t="s">
        <v>1798</v>
      </c>
      <c r="B7020" s="108" t="n">
        <v>0.525</v>
      </c>
      <c r="C7020" s="657" t="s">
        <v>21409</v>
      </c>
      <c r="D7020" s="91" t="s">
        <v>110</v>
      </c>
      <c r="E7020" s="91" t="s">
        <v>21410</v>
      </c>
      <c r="F7020" s="91"/>
      <c r="G7020" s="91"/>
      <c r="H7020" s="91"/>
      <c r="I7020" s="91"/>
      <c r="J7020" s="91"/>
      <c r="K7020" s="91"/>
      <c r="L7020" s="91"/>
      <c r="M7020" s="91"/>
      <c r="N7020" s="91"/>
      <c r="O7020" s="91" t="s">
        <v>21411</v>
      </c>
      <c r="P7020" s="91"/>
      <c r="Q7020" s="15" t="s">
        <v>45</v>
      </c>
      <c r="R7020" s="97"/>
      <c r="S7020" s="97"/>
      <c r="T7020" s="97"/>
      <c r="U7020" s="97"/>
      <c r="V7020" s="97"/>
      <c r="W7020" s="97"/>
      <c r="X7020" s="97"/>
      <c r="Y7020" s="97"/>
      <c r="Z7020" s="97"/>
      <c r="AA7020" s="97"/>
      <c r="AB7020" s="97"/>
      <c r="AC7020" s="97"/>
      <c r="AD7020" s="97"/>
      <c r="AE7020" s="97"/>
      <c r="AF7020" s="97"/>
      <c r="AG7020" s="97"/>
      <c r="AH7020" s="97"/>
      <c r="AI7020" s="97"/>
      <c r="AJ7020" s="97"/>
      <c r="AK7020" s="97"/>
    </row>
    <row r="7021" customFormat="false" ht="28.35" hidden="false" customHeight="false" outlineLevel="0" collapsed="false">
      <c r="A7021" s="429" t="s">
        <v>1801</v>
      </c>
      <c r="B7021" s="108" t="n">
        <v>0.527777777777778</v>
      </c>
      <c r="C7021" s="91" t="s">
        <v>21412</v>
      </c>
      <c r="D7021" s="91" t="s">
        <v>21413</v>
      </c>
      <c r="E7021" s="91" t="s">
        <v>21414</v>
      </c>
      <c r="F7021" s="91" t="s">
        <v>8921</v>
      </c>
      <c r="G7021" s="122" t="n">
        <f aca="false">24000-4900</f>
        <v>19100</v>
      </c>
      <c r="H7021" s="91"/>
      <c r="I7021" s="91"/>
      <c r="J7021" s="91"/>
      <c r="K7021" s="91"/>
      <c r="L7021" s="91"/>
      <c r="M7021" s="19" t="s">
        <v>21415</v>
      </c>
      <c r="N7021" s="99" t="n">
        <v>43573</v>
      </c>
      <c r="O7021" s="45" t="s">
        <v>15</v>
      </c>
      <c r="P7021" s="91"/>
      <c r="Q7021" s="15" t="s">
        <v>45</v>
      </c>
      <c r="R7021" s="97"/>
      <c r="S7021" s="97"/>
      <c r="T7021" s="97"/>
      <c r="U7021" s="97"/>
      <c r="V7021" s="97"/>
      <c r="W7021" s="97"/>
      <c r="X7021" s="97"/>
      <c r="Y7021" s="97"/>
      <c r="Z7021" s="97"/>
      <c r="AA7021" s="97"/>
      <c r="AB7021" s="97"/>
      <c r="AC7021" s="97"/>
      <c r="AD7021" s="97"/>
      <c r="AE7021" s="97"/>
      <c r="AF7021" s="97"/>
      <c r="AG7021" s="97"/>
      <c r="AH7021" s="97"/>
      <c r="AI7021" s="97"/>
      <c r="AJ7021" s="97"/>
      <c r="AK7021" s="97"/>
    </row>
    <row r="7022" customFormat="false" ht="28.35" hidden="false" customHeight="false" outlineLevel="0" collapsed="false">
      <c r="A7022" s="429" t="s">
        <v>3427</v>
      </c>
      <c r="B7022" s="91" t="s">
        <v>5863</v>
      </c>
      <c r="C7022" s="91" t="n">
        <v>84957858112</v>
      </c>
      <c r="D7022" s="91" t="s">
        <v>8766</v>
      </c>
      <c r="E7022" s="91" t="s">
        <v>21416</v>
      </c>
      <c r="F7022" s="91" t="s">
        <v>18906</v>
      </c>
      <c r="G7022" s="91"/>
      <c r="H7022" s="91" t="s">
        <v>2750</v>
      </c>
      <c r="I7022" s="91"/>
      <c r="J7022" s="91"/>
      <c r="K7022" s="91"/>
      <c r="L7022" s="91"/>
      <c r="N7022" s="91"/>
      <c r="O7022" s="137" t="s">
        <v>21417</v>
      </c>
      <c r="P7022" s="91"/>
      <c r="Q7022" s="15" t="s">
        <v>45</v>
      </c>
      <c r="R7022" s="97"/>
      <c r="S7022" s="97"/>
      <c r="T7022" s="97"/>
      <c r="U7022" s="97"/>
      <c r="V7022" s="97"/>
      <c r="W7022" s="97"/>
      <c r="X7022" s="97"/>
      <c r="Y7022" s="97"/>
      <c r="Z7022" s="97"/>
      <c r="AA7022" s="97"/>
      <c r="AB7022" s="97"/>
      <c r="AC7022" s="97"/>
      <c r="AD7022" s="97"/>
      <c r="AE7022" s="97"/>
      <c r="AF7022" s="97"/>
      <c r="AG7022" s="97"/>
      <c r="AH7022" s="97"/>
      <c r="AI7022" s="97"/>
      <c r="AJ7022" s="97"/>
      <c r="AK7022" s="97"/>
    </row>
    <row r="7023" customFormat="false" ht="14.9" hidden="false" customHeight="false" outlineLevel="0" collapsed="false">
      <c r="A7023" s="429" t="s">
        <v>3024</v>
      </c>
      <c r="B7023" s="108" t="n">
        <v>0.543055555555555</v>
      </c>
      <c r="C7023" s="91" t="n">
        <v>89260679591</v>
      </c>
      <c r="D7023" s="91" t="s">
        <v>110</v>
      </c>
      <c r="E7023" s="91" t="s">
        <v>21418</v>
      </c>
      <c r="F7023" s="91" t="s">
        <v>21419</v>
      </c>
      <c r="G7023" s="91" t="s">
        <v>21420</v>
      </c>
      <c r="H7023" s="91"/>
      <c r="I7023" s="91"/>
      <c r="J7023" s="91"/>
      <c r="K7023" s="91"/>
      <c r="L7023" s="91"/>
      <c r="M7023" s="91" t="s">
        <v>21421</v>
      </c>
      <c r="N7023" s="99" t="n">
        <v>43572</v>
      </c>
      <c r="O7023" s="122" t="s">
        <v>20215</v>
      </c>
      <c r="P7023" s="91"/>
      <c r="Q7023" s="15" t="s">
        <v>45</v>
      </c>
      <c r="R7023" s="97"/>
      <c r="S7023" s="97"/>
      <c r="T7023" s="97"/>
      <c r="U7023" s="97"/>
      <c r="V7023" s="97"/>
      <c r="W7023" s="97"/>
      <c r="X7023" s="97"/>
      <c r="Y7023" s="97"/>
      <c r="Z7023" s="97"/>
      <c r="AA7023" s="97"/>
      <c r="AB7023" s="97"/>
      <c r="AC7023" s="97"/>
      <c r="AD7023" s="97"/>
      <c r="AE7023" s="97"/>
      <c r="AF7023" s="97"/>
      <c r="AG7023" s="97"/>
      <c r="AH7023" s="97"/>
      <c r="AI7023" s="97"/>
      <c r="AJ7023" s="97"/>
      <c r="AK7023" s="97"/>
    </row>
    <row r="7024" customFormat="false" ht="14.9" hidden="false" customHeight="false" outlineLevel="0" collapsed="false">
      <c r="A7024" s="429" t="s">
        <v>3028</v>
      </c>
      <c r="B7024" s="91" t="s">
        <v>12950</v>
      </c>
      <c r="C7024" s="91" t="s">
        <v>21422</v>
      </c>
      <c r="D7024" s="91" t="s">
        <v>1308</v>
      </c>
      <c r="E7024" s="91" t="s">
        <v>21423</v>
      </c>
      <c r="F7024" s="91"/>
      <c r="G7024" s="91" t="s">
        <v>21424</v>
      </c>
      <c r="H7024" s="91"/>
      <c r="I7024" s="91"/>
      <c r="J7024" s="91"/>
      <c r="K7024" s="91"/>
      <c r="L7024" s="91"/>
      <c r="M7024" s="91"/>
      <c r="N7024" s="91"/>
      <c r="O7024" s="451" t="s">
        <v>551</v>
      </c>
      <c r="P7024" s="100"/>
      <c r="Q7024" s="15" t="s">
        <v>45</v>
      </c>
    </row>
    <row r="7025" customFormat="false" ht="28.35" hidden="false" customHeight="false" outlineLevel="0" collapsed="false">
      <c r="A7025" s="1042" t="s">
        <v>21425</v>
      </c>
      <c r="B7025" s="91" t="s">
        <v>11304</v>
      </c>
      <c r="C7025" s="91" t="s">
        <v>21426</v>
      </c>
      <c r="D7025" s="91" t="s">
        <v>1308</v>
      </c>
      <c r="E7025" s="91" t="s">
        <v>21427</v>
      </c>
      <c r="F7025" s="91" t="s">
        <v>21428</v>
      </c>
      <c r="G7025" s="91"/>
      <c r="H7025" s="91"/>
      <c r="I7025" s="91"/>
      <c r="J7025" s="91"/>
      <c r="K7025" s="91"/>
      <c r="L7025" s="91"/>
      <c r="M7025" s="91"/>
      <c r="N7025" s="91"/>
      <c r="O7025" s="451" t="s">
        <v>21429</v>
      </c>
      <c r="P7025" s="100"/>
      <c r="Q7025" s="15" t="s">
        <v>45</v>
      </c>
    </row>
    <row r="7026" customFormat="false" ht="28.35" hidden="false" customHeight="false" outlineLevel="0" collapsed="false">
      <c r="A7026" s="429" t="s">
        <v>3037</v>
      </c>
      <c r="B7026" s="91" t="s">
        <v>15836</v>
      </c>
      <c r="C7026" s="91" t="n">
        <v>89685658917</v>
      </c>
      <c r="D7026" s="91" t="s">
        <v>8766</v>
      </c>
      <c r="E7026" s="91" t="s">
        <v>21430</v>
      </c>
      <c r="F7026" s="91" t="s">
        <v>1188</v>
      </c>
      <c r="G7026" s="91" t="s">
        <v>13521</v>
      </c>
      <c r="H7026" s="91"/>
      <c r="I7026" s="91"/>
      <c r="J7026" s="91"/>
      <c r="K7026" s="91"/>
      <c r="L7026" s="91"/>
      <c r="M7026" s="91"/>
      <c r="N7026" s="91"/>
      <c r="O7026" s="95" t="s">
        <v>21431</v>
      </c>
      <c r="P7026" s="100"/>
      <c r="Q7026" s="15" t="s">
        <v>45</v>
      </c>
    </row>
    <row r="7027" customFormat="false" ht="41.75" hidden="false" customHeight="false" outlineLevel="0" collapsed="false">
      <c r="A7027" s="429" t="s">
        <v>3043</v>
      </c>
      <c r="B7027" s="99" t="n">
        <v>43569</v>
      </c>
      <c r="C7027" s="451" t="s">
        <v>21432</v>
      </c>
      <c r="D7027" s="91" t="s">
        <v>1308</v>
      </c>
      <c r="E7027" s="91" t="s">
        <v>21433</v>
      </c>
      <c r="F7027" s="91" t="s">
        <v>21434</v>
      </c>
      <c r="G7027" s="24" t="n">
        <v>7800</v>
      </c>
      <c r="H7027" s="91"/>
      <c r="I7027" s="91"/>
      <c r="J7027" s="91"/>
      <c r="K7027" s="91"/>
      <c r="L7027" s="91"/>
      <c r="M7027" s="91"/>
      <c r="N7027" s="91"/>
      <c r="O7027" s="137" t="s">
        <v>21435</v>
      </c>
      <c r="P7027" s="100"/>
      <c r="Q7027" s="15" t="s">
        <v>45</v>
      </c>
    </row>
    <row r="7028" customFormat="false" ht="14.9" hidden="false" customHeight="false" outlineLevel="0" collapsed="false">
      <c r="A7028" s="429" t="s">
        <v>3047</v>
      </c>
      <c r="B7028" s="99" t="n">
        <v>43691</v>
      </c>
      <c r="C7028" s="91" t="s">
        <v>21436</v>
      </c>
      <c r="D7028" s="91" t="s">
        <v>1308</v>
      </c>
      <c r="E7028" s="91" t="s">
        <v>21437</v>
      </c>
      <c r="F7028" s="91" t="s">
        <v>21438</v>
      </c>
      <c r="G7028" s="91" t="s">
        <v>614</v>
      </c>
      <c r="H7028" s="91"/>
      <c r="I7028" s="91"/>
      <c r="J7028" s="91"/>
      <c r="K7028" s="91"/>
      <c r="L7028" s="91"/>
      <c r="M7028" s="91"/>
      <c r="N7028" s="91"/>
      <c r="O7028" s="451" t="s">
        <v>21439</v>
      </c>
      <c r="P7028" s="100"/>
      <c r="Q7028" s="15" t="s">
        <v>45</v>
      </c>
    </row>
    <row r="7029" customFormat="false" ht="28.35" hidden="false" customHeight="false" outlineLevel="0" collapsed="false">
      <c r="A7029" s="429" t="s">
        <v>3053</v>
      </c>
      <c r="B7029" s="242" t="n">
        <v>43752</v>
      </c>
      <c r="C7029" s="91" t="s">
        <v>21440</v>
      </c>
      <c r="D7029" s="91" t="s">
        <v>8766</v>
      </c>
      <c r="E7029" s="91" t="s">
        <v>21441</v>
      </c>
      <c r="F7029" s="91" t="s">
        <v>21442</v>
      </c>
      <c r="G7029" s="91" t="n">
        <v>9600</v>
      </c>
      <c r="H7029" s="91"/>
      <c r="I7029" s="91"/>
      <c r="J7029" s="91"/>
      <c r="K7029" s="91"/>
      <c r="L7029" s="91"/>
      <c r="M7029" s="19" t="s">
        <v>21443</v>
      </c>
      <c r="N7029" s="99" t="n">
        <v>43573</v>
      </c>
      <c r="O7029" s="45" t="s">
        <v>15</v>
      </c>
      <c r="P7029" s="100"/>
      <c r="Q7029" s="15" t="s">
        <v>45</v>
      </c>
    </row>
    <row r="7030" customFormat="false" ht="28.35" hidden="false" customHeight="false" outlineLevel="0" collapsed="false">
      <c r="A7030" s="429" t="s">
        <v>3058</v>
      </c>
      <c r="B7030" s="91" t="s">
        <v>2598</v>
      </c>
      <c r="C7030" s="451" t="s">
        <v>21444</v>
      </c>
      <c r="D7030" s="91" t="s">
        <v>1308</v>
      </c>
      <c r="E7030" s="91" t="s">
        <v>21445</v>
      </c>
      <c r="F7030" s="91" t="s">
        <v>21446</v>
      </c>
      <c r="G7030" s="91" t="s">
        <v>734</v>
      </c>
      <c r="H7030" s="91"/>
      <c r="I7030" s="91"/>
      <c r="J7030" s="91"/>
      <c r="K7030" s="91"/>
      <c r="L7030" s="91"/>
      <c r="M7030" s="91"/>
      <c r="N7030" s="91"/>
      <c r="O7030" s="137" t="s">
        <v>21447</v>
      </c>
      <c r="P7030" s="100"/>
      <c r="Q7030" s="15" t="s">
        <v>45</v>
      </c>
    </row>
    <row r="7031" customFormat="false" ht="55.2" hidden="false" customHeight="false" outlineLevel="0" collapsed="false">
      <c r="A7031" s="91" t="s">
        <v>21448</v>
      </c>
      <c r="B7031" s="91" t="s">
        <v>21448</v>
      </c>
      <c r="C7031" s="91" t="s">
        <v>21449</v>
      </c>
      <c r="D7031" s="91" t="s">
        <v>110</v>
      </c>
      <c r="E7031" s="91" t="s">
        <v>21450</v>
      </c>
      <c r="F7031" s="91" t="s">
        <v>21451</v>
      </c>
      <c r="G7031" s="91" t="s">
        <v>16003</v>
      </c>
      <c r="H7031" s="91"/>
      <c r="I7031" s="91"/>
      <c r="J7031" s="91"/>
      <c r="K7031" s="91"/>
      <c r="L7031" s="91"/>
      <c r="M7031" s="91"/>
      <c r="N7031" s="91"/>
      <c r="O7031" s="91" t="s">
        <v>21452</v>
      </c>
      <c r="P7031" s="100"/>
      <c r="Q7031" s="15" t="s">
        <v>45</v>
      </c>
    </row>
    <row r="7032" customFormat="false" ht="14.9" hidden="false" customHeight="false" outlineLevel="0" collapsed="false">
      <c r="A7032" s="429" t="s">
        <v>3062</v>
      </c>
      <c r="B7032" s="91" t="s">
        <v>9031</v>
      </c>
      <c r="C7032" s="137" t="s">
        <v>21453</v>
      </c>
      <c r="D7032" s="91" t="s">
        <v>1308</v>
      </c>
      <c r="E7032" s="91" t="s">
        <v>21454</v>
      </c>
      <c r="F7032" s="91" t="s">
        <v>21455</v>
      </c>
      <c r="G7032" s="91" t="s">
        <v>16003</v>
      </c>
      <c r="H7032" s="91"/>
      <c r="I7032" s="91"/>
      <c r="J7032" s="91"/>
      <c r="K7032" s="91"/>
      <c r="L7032" s="91"/>
      <c r="M7032" s="91"/>
      <c r="N7032" s="91"/>
      <c r="O7032" s="137" t="s">
        <v>21456</v>
      </c>
      <c r="P7032" s="100"/>
      <c r="Q7032" s="15" t="s">
        <v>45</v>
      </c>
    </row>
    <row r="7033" customFormat="false" ht="14.9" hidden="false" customHeight="false" outlineLevel="0" collapsed="false">
      <c r="A7033" s="1042" t="s">
        <v>21457</v>
      </c>
      <c r="B7033" s="91"/>
      <c r="C7033" s="137" t="s">
        <v>21458</v>
      </c>
      <c r="D7033" s="91" t="s">
        <v>1308</v>
      </c>
      <c r="E7033" s="91" t="s">
        <v>21454</v>
      </c>
      <c r="F7033" s="91" t="s">
        <v>21455</v>
      </c>
      <c r="G7033" s="91" t="s">
        <v>804</v>
      </c>
      <c r="H7033" s="91"/>
      <c r="I7033" s="91"/>
      <c r="J7033" s="91"/>
      <c r="K7033" s="91"/>
      <c r="L7033" s="91"/>
      <c r="M7033" s="91"/>
      <c r="N7033" s="91"/>
      <c r="O7033" s="91"/>
      <c r="P7033" s="100"/>
      <c r="Q7033" s="15" t="s">
        <v>45</v>
      </c>
    </row>
    <row r="7034" customFormat="false" ht="14.9" hidden="false" customHeight="false" outlineLevel="0" collapsed="false">
      <c r="A7034" s="429" t="s">
        <v>3075</v>
      </c>
      <c r="B7034" s="99" t="n">
        <v>43570</v>
      </c>
      <c r="C7034" s="91" t="s">
        <v>21459</v>
      </c>
      <c r="D7034" s="91" t="s">
        <v>1308</v>
      </c>
      <c r="E7034" s="91" t="s">
        <v>21460</v>
      </c>
      <c r="F7034" s="91" t="s">
        <v>21461</v>
      </c>
      <c r="G7034" s="91"/>
      <c r="H7034" s="91"/>
      <c r="I7034" s="91"/>
      <c r="J7034" s="91"/>
      <c r="K7034" s="91"/>
      <c r="L7034" s="91"/>
      <c r="M7034" s="91"/>
      <c r="N7034" s="91"/>
      <c r="O7034" s="451" t="s">
        <v>21462</v>
      </c>
      <c r="P7034" s="100"/>
      <c r="Q7034" s="15" t="s">
        <v>45</v>
      </c>
    </row>
    <row r="7035" customFormat="false" ht="28.35" hidden="false" customHeight="false" outlineLevel="0" collapsed="false">
      <c r="A7035" s="137" t="s">
        <v>21463</v>
      </c>
      <c r="B7035" s="99" t="n">
        <v>43692</v>
      </c>
      <c r="C7035" s="451" t="s">
        <v>21464</v>
      </c>
      <c r="D7035" s="91" t="s">
        <v>8766</v>
      </c>
      <c r="E7035" s="91" t="s">
        <v>21465</v>
      </c>
      <c r="F7035" s="91" t="s">
        <v>21466</v>
      </c>
      <c r="G7035" s="91"/>
      <c r="H7035" s="91"/>
      <c r="I7035" s="91"/>
      <c r="J7035" s="91"/>
      <c r="K7035" s="91"/>
      <c r="L7035" s="91"/>
      <c r="M7035" s="91"/>
      <c r="N7035" s="91"/>
      <c r="O7035" s="451" t="s">
        <v>21467</v>
      </c>
      <c r="P7035" s="100"/>
      <c r="Q7035" s="15" t="s">
        <v>45</v>
      </c>
    </row>
    <row r="7036" customFormat="false" ht="41.75" hidden="false" customHeight="false" outlineLevel="0" collapsed="false">
      <c r="A7036" s="282" t="s">
        <v>21468</v>
      </c>
      <c r="B7036" s="108" t="n">
        <v>0.63125</v>
      </c>
      <c r="C7036" s="1050" t="s">
        <v>21469</v>
      </c>
      <c r="D7036" s="91" t="s">
        <v>110</v>
      </c>
      <c r="E7036" s="91" t="s">
        <v>21470</v>
      </c>
      <c r="F7036" s="91" t="s">
        <v>21471</v>
      </c>
      <c r="G7036" s="91"/>
      <c r="H7036" s="91"/>
      <c r="I7036" s="91"/>
      <c r="J7036" s="91"/>
      <c r="K7036" s="91"/>
      <c r="L7036" s="91"/>
      <c r="M7036" s="91"/>
      <c r="N7036" s="91"/>
      <c r="O7036" s="137" t="s">
        <v>21472</v>
      </c>
      <c r="P7036" s="100"/>
      <c r="Q7036" s="15" t="s">
        <v>45</v>
      </c>
    </row>
    <row r="7037" customFormat="false" ht="28.35" hidden="false" customHeight="false" outlineLevel="0" collapsed="false">
      <c r="A7037" s="429" t="s">
        <v>6217</v>
      </c>
      <c r="B7037" s="91" t="s">
        <v>9050</v>
      </c>
      <c r="C7037" s="91" t="s">
        <v>21473</v>
      </c>
      <c r="D7037" s="91" t="s">
        <v>8766</v>
      </c>
      <c r="E7037" s="91" t="s">
        <v>21474</v>
      </c>
      <c r="F7037" s="91" t="s">
        <v>21475</v>
      </c>
      <c r="G7037" s="91" t="n">
        <v>2700</v>
      </c>
      <c r="H7037" s="91"/>
      <c r="I7037" s="91"/>
      <c r="J7037" s="91"/>
      <c r="K7037" s="91"/>
      <c r="L7037" s="91"/>
      <c r="M7037" s="19" t="s">
        <v>21476</v>
      </c>
      <c r="N7037" s="99" t="n">
        <v>43573</v>
      </c>
      <c r="O7037" s="45" t="s">
        <v>15</v>
      </c>
      <c r="P7037" s="100"/>
      <c r="Q7037" s="15" t="s">
        <v>45</v>
      </c>
    </row>
    <row r="7038" customFormat="false" ht="55.2" hidden="false" customHeight="false" outlineLevel="0" collapsed="false">
      <c r="A7038" s="91" t="s">
        <v>21477</v>
      </c>
      <c r="B7038" s="91" t="s">
        <v>13407</v>
      </c>
      <c r="C7038" s="30" t="s">
        <v>21478</v>
      </c>
      <c r="D7038" s="91" t="s">
        <v>1308</v>
      </c>
      <c r="E7038" s="91" t="s">
        <v>21479</v>
      </c>
      <c r="F7038" s="91" t="s">
        <v>21480</v>
      </c>
      <c r="G7038" s="91" t="n">
        <v>12000</v>
      </c>
      <c r="H7038" s="91"/>
      <c r="I7038" s="91"/>
      <c r="J7038" s="91"/>
      <c r="K7038" s="91"/>
      <c r="L7038" s="91"/>
      <c r="M7038" s="19" t="s">
        <v>21481</v>
      </c>
      <c r="N7038" s="99" t="n">
        <v>43577</v>
      </c>
      <c r="O7038" s="45" t="s">
        <v>15</v>
      </c>
      <c r="P7038" s="100"/>
      <c r="Q7038" s="15" t="s">
        <v>45</v>
      </c>
    </row>
    <row r="7039" customFormat="false" ht="28.35" hidden="false" customHeight="false" outlineLevel="0" collapsed="false">
      <c r="A7039" s="1042" t="s">
        <v>21482</v>
      </c>
      <c r="B7039" s="108" t="n">
        <v>0.647222222222222</v>
      </c>
      <c r="C7039" s="91" t="s">
        <v>21483</v>
      </c>
      <c r="D7039" s="91" t="s">
        <v>110</v>
      </c>
      <c r="E7039" s="91" t="s">
        <v>21484</v>
      </c>
      <c r="F7039" s="91"/>
      <c r="G7039" s="91"/>
      <c r="H7039" s="91"/>
      <c r="I7039" s="91"/>
      <c r="J7039" s="91"/>
      <c r="K7039" s="91"/>
      <c r="L7039" s="91"/>
      <c r="M7039" s="91"/>
      <c r="N7039" s="91"/>
      <c r="O7039" s="91"/>
      <c r="P7039" s="100"/>
      <c r="Q7039" s="15" t="s">
        <v>45</v>
      </c>
    </row>
    <row r="7040" customFormat="false" ht="14.9" hidden="false" customHeight="false" outlineLevel="0" collapsed="false">
      <c r="A7040" s="282" t="s">
        <v>21485</v>
      </c>
      <c r="B7040" s="993" t="s">
        <v>21485</v>
      </c>
      <c r="C7040" s="993" t="s">
        <v>21485</v>
      </c>
      <c r="D7040" s="282"/>
      <c r="E7040" s="993" t="s">
        <v>21485</v>
      </c>
      <c r="F7040" s="282" t="s">
        <v>21485</v>
      </c>
      <c r="G7040" s="993" t="s">
        <v>21485</v>
      </c>
      <c r="H7040" s="282" t="n">
        <v>8000</v>
      </c>
      <c r="I7040" s="282"/>
      <c r="J7040" s="993" t="s">
        <v>21485</v>
      </c>
      <c r="K7040" s="282"/>
      <c r="M7040" s="282" t="s">
        <v>12465</v>
      </c>
      <c r="N7040" s="282"/>
      <c r="O7040" s="282" t="s">
        <v>20630</v>
      </c>
      <c r="P7040" s="204"/>
      <c r="Q7040" s="15" t="s">
        <v>45</v>
      </c>
      <c r="R7040" s="282"/>
      <c r="S7040" s="282"/>
    </row>
    <row r="7041" customFormat="false" ht="28.35" hidden="false" customHeight="false" outlineLevel="0" collapsed="false">
      <c r="A7041" s="91" t="s">
        <v>21486</v>
      </c>
      <c r="B7041" s="282" t="s">
        <v>21486</v>
      </c>
      <c r="C7041" s="282" t="s">
        <v>21486</v>
      </c>
      <c r="D7041" s="282"/>
      <c r="E7041" s="282" t="s">
        <v>21486</v>
      </c>
      <c r="F7041" s="282" t="s">
        <v>21486</v>
      </c>
      <c r="G7041" s="282"/>
      <c r="H7041" s="282" t="n">
        <v>4000</v>
      </c>
      <c r="I7041" s="282"/>
      <c r="J7041" s="282"/>
      <c r="K7041" s="282"/>
      <c r="M7041" s="282" t="s">
        <v>21487</v>
      </c>
      <c r="N7041" s="282"/>
      <c r="O7041" s="282" t="s">
        <v>20630</v>
      </c>
      <c r="P7041" s="100"/>
      <c r="Q7041" s="15" t="s">
        <v>45</v>
      </c>
    </row>
    <row r="7042" customFormat="false" ht="28.35" hidden="false" customHeight="false" outlineLevel="0" collapsed="false">
      <c r="A7042" s="91" t="s">
        <v>19194</v>
      </c>
      <c r="B7042" s="91" t="s">
        <v>19194</v>
      </c>
      <c r="C7042" s="91" t="s">
        <v>19194</v>
      </c>
      <c r="D7042" s="91" t="s">
        <v>1308</v>
      </c>
      <c r="E7042" s="91" t="s">
        <v>19194</v>
      </c>
      <c r="F7042" s="91" t="s">
        <v>21488</v>
      </c>
      <c r="G7042" s="91" t="s">
        <v>282</v>
      </c>
      <c r="H7042" s="91"/>
      <c r="I7042" s="91"/>
      <c r="J7042" s="91"/>
      <c r="K7042" s="91"/>
      <c r="L7042" s="91"/>
      <c r="M7042" s="91"/>
      <c r="N7042" s="91"/>
      <c r="O7042" s="317" t="s">
        <v>14472</v>
      </c>
      <c r="P7042" s="100"/>
      <c r="Q7042" s="15" t="s">
        <v>45</v>
      </c>
    </row>
    <row r="7043" customFormat="false" ht="55.2" hidden="false" customHeight="false" outlineLevel="0" collapsed="false">
      <c r="A7043" s="282" t="s">
        <v>21489</v>
      </c>
      <c r="B7043" s="242" t="n">
        <v>43754</v>
      </c>
      <c r="C7043" s="91" t="n">
        <v>89265348484</v>
      </c>
      <c r="D7043" s="91" t="s">
        <v>8766</v>
      </c>
      <c r="E7043" s="91" t="s">
        <v>21490</v>
      </c>
      <c r="F7043" s="91" t="s">
        <v>11208</v>
      </c>
      <c r="G7043" s="91" t="s">
        <v>1208</v>
      </c>
      <c r="H7043" s="91"/>
      <c r="I7043" s="91"/>
      <c r="J7043" s="91"/>
      <c r="K7043" s="91"/>
      <c r="L7043" s="91"/>
      <c r="M7043" s="91"/>
      <c r="N7043" s="91"/>
      <c r="O7043" s="451" t="s">
        <v>21491</v>
      </c>
      <c r="P7043" s="100"/>
      <c r="Q7043" s="15" t="s">
        <v>45</v>
      </c>
    </row>
    <row r="7044" customFormat="false" ht="55.2" hidden="false" customHeight="false" outlineLevel="0" collapsed="false">
      <c r="A7044" s="262" t="s">
        <v>21492</v>
      </c>
      <c r="B7044" s="91" t="s">
        <v>2764</v>
      </c>
      <c r="C7044" s="137" t="s">
        <v>21493</v>
      </c>
      <c r="D7044" s="91" t="s">
        <v>476</v>
      </c>
      <c r="E7044" s="91" t="s">
        <v>21494</v>
      </c>
      <c r="F7044" s="91" t="s">
        <v>21495</v>
      </c>
      <c r="G7044" s="91"/>
      <c r="H7044" s="91"/>
      <c r="I7044" s="91"/>
      <c r="J7044" s="91"/>
      <c r="K7044" s="91"/>
      <c r="L7044" s="91"/>
      <c r="M7044" s="91"/>
      <c r="N7044" s="91"/>
      <c r="O7044" s="451" t="s">
        <v>21496</v>
      </c>
      <c r="P7044" s="100"/>
      <c r="Q7044" s="15" t="s">
        <v>45</v>
      </c>
    </row>
    <row r="7045" customFormat="false" ht="28.35" hidden="false" customHeight="false" outlineLevel="0" collapsed="false">
      <c r="A7045" s="262" t="s">
        <v>21497</v>
      </c>
      <c r="B7045" s="91" t="s">
        <v>5759</v>
      </c>
      <c r="C7045" s="91" t="s">
        <v>21498</v>
      </c>
      <c r="D7045" s="91" t="s">
        <v>476</v>
      </c>
      <c r="E7045" s="91" t="s">
        <v>21499</v>
      </c>
      <c r="F7045" s="91" t="s">
        <v>21500</v>
      </c>
      <c r="G7045" s="91" t="s">
        <v>797</v>
      </c>
      <c r="H7045" s="91"/>
      <c r="I7045" s="91"/>
      <c r="J7045" s="91"/>
      <c r="K7045" s="91"/>
      <c r="L7045" s="91"/>
      <c r="M7045" s="91"/>
      <c r="N7045" s="91"/>
      <c r="O7045" s="137" t="s">
        <v>21501</v>
      </c>
      <c r="P7045" s="100"/>
      <c r="Q7045" s="15" t="s">
        <v>45</v>
      </c>
    </row>
    <row r="7046" customFormat="false" ht="17.35" hidden="false" customHeight="false" outlineLevel="0" collapsed="false">
      <c r="A7046" s="429" t="s">
        <v>8025</v>
      </c>
      <c r="B7046" s="91" t="s">
        <v>18202</v>
      </c>
      <c r="C7046" s="91" t="s">
        <v>21502</v>
      </c>
      <c r="D7046" s="91" t="s">
        <v>476</v>
      </c>
      <c r="E7046" s="91" t="s">
        <v>21503</v>
      </c>
      <c r="F7046" s="91" t="s">
        <v>21504</v>
      </c>
      <c r="G7046" s="91" t="n">
        <v>14000</v>
      </c>
      <c r="H7046" s="91"/>
      <c r="I7046" s="91"/>
      <c r="J7046" s="91"/>
      <c r="K7046" s="91"/>
      <c r="L7046" s="91"/>
      <c r="M7046" s="19" t="s">
        <v>21505</v>
      </c>
      <c r="N7046" s="99" t="n">
        <v>43578</v>
      </c>
      <c r="O7046" s="45" t="s">
        <v>15</v>
      </c>
      <c r="P7046" s="100"/>
      <c r="Q7046" s="15" t="s">
        <v>45</v>
      </c>
    </row>
    <row r="7047" customFormat="false" ht="14.9" hidden="false" customHeight="false" outlineLevel="0" collapsed="false">
      <c r="A7047" s="429" t="s">
        <v>7150</v>
      </c>
      <c r="B7047" s="91"/>
      <c r="C7047" s="91" t="n">
        <v>84955140443</v>
      </c>
      <c r="D7047" s="91" t="s">
        <v>8766</v>
      </c>
      <c r="E7047" s="91" t="s">
        <v>21506</v>
      </c>
      <c r="F7047" s="91"/>
      <c r="G7047" s="91" t="s">
        <v>21507</v>
      </c>
      <c r="H7047" s="91"/>
      <c r="I7047" s="91"/>
      <c r="J7047" s="91"/>
      <c r="K7047" s="91"/>
      <c r="L7047" s="91"/>
      <c r="M7047" s="91"/>
      <c r="N7047" s="91"/>
      <c r="O7047" s="451" t="s">
        <v>21508</v>
      </c>
      <c r="P7047" s="100"/>
      <c r="Q7047" s="15" t="s">
        <v>45</v>
      </c>
    </row>
    <row r="7048" customFormat="false" ht="41.75" hidden="false" customHeight="false" outlineLevel="0" collapsed="false">
      <c r="A7048" s="1042" t="s">
        <v>21509</v>
      </c>
      <c r="B7048" s="91" t="s">
        <v>21510</v>
      </c>
      <c r="C7048" s="451" t="s">
        <v>21511</v>
      </c>
      <c r="D7048" s="91" t="s">
        <v>8766</v>
      </c>
      <c r="E7048" s="91" t="s">
        <v>21512</v>
      </c>
      <c r="F7048" s="91" t="s">
        <v>11208</v>
      </c>
      <c r="H7048" s="91"/>
      <c r="I7048" s="91" t="n">
        <v>12100</v>
      </c>
      <c r="J7048" s="91"/>
      <c r="K7048" s="91"/>
      <c r="L7048" s="91"/>
      <c r="M7048" s="19" t="s">
        <v>21513</v>
      </c>
      <c r="N7048" s="99" t="n">
        <v>43574</v>
      </c>
      <c r="O7048" s="45" t="s">
        <v>15</v>
      </c>
      <c r="P7048" s="100"/>
      <c r="Q7048" s="15" t="s">
        <v>45</v>
      </c>
    </row>
    <row r="7049" customFormat="false" ht="14.9" hidden="false" customHeight="false" outlineLevel="0" collapsed="false">
      <c r="A7049" s="122" t="s">
        <v>21514</v>
      </c>
      <c r="B7049" s="91" t="s">
        <v>21515</v>
      </c>
      <c r="C7049" s="91" t="n">
        <v>84955167012</v>
      </c>
      <c r="D7049" s="91" t="s">
        <v>8766</v>
      </c>
      <c r="E7049" s="91" t="s">
        <v>21516</v>
      </c>
      <c r="F7049" s="91"/>
      <c r="G7049" s="91"/>
      <c r="H7049" s="91"/>
      <c r="I7049" s="91" t="s">
        <v>20316</v>
      </c>
      <c r="J7049" s="91"/>
      <c r="K7049" s="91"/>
      <c r="L7049" s="91"/>
      <c r="M7049" s="91"/>
      <c r="N7049" s="91"/>
      <c r="O7049" s="137" t="s">
        <v>21517</v>
      </c>
      <c r="P7049" s="100"/>
      <c r="Q7049" s="15" t="s">
        <v>45</v>
      </c>
    </row>
    <row r="7050" customFormat="false" ht="79.85" hidden="false" customHeight="false" outlineLevel="0" collapsed="false">
      <c r="A7050" s="3" t="s">
        <v>17111</v>
      </c>
      <c r="B7050" s="103" t="s">
        <v>17112</v>
      </c>
      <c r="C7050" s="3"/>
      <c r="D7050" s="103" t="s">
        <v>17114</v>
      </c>
      <c r="E7050" s="103" t="s">
        <v>17115</v>
      </c>
      <c r="F7050" s="102" t="s">
        <v>10096</v>
      </c>
      <c r="G7050" s="103" t="s">
        <v>38</v>
      </c>
      <c r="H7050" s="103" t="s">
        <v>17116</v>
      </c>
      <c r="I7050" s="103" t="s">
        <v>40</v>
      </c>
      <c r="J7050" s="103" t="s">
        <v>21327</v>
      </c>
      <c r="K7050" s="103" t="s">
        <v>21328</v>
      </c>
      <c r="L7050" s="103" t="s">
        <v>19807</v>
      </c>
      <c r="M7050" s="103" t="s">
        <v>41</v>
      </c>
      <c r="N7050" s="103" t="s">
        <v>42</v>
      </c>
      <c r="O7050" s="103" t="s">
        <v>17117</v>
      </c>
      <c r="P7050" s="100"/>
      <c r="Q7050" s="15" t="s">
        <v>45</v>
      </c>
    </row>
    <row r="7051" customFormat="false" ht="15" hidden="false" customHeight="false" outlineLevel="0" collapsed="false">
      <c r="A7051" s="105" t="n">
        <v>43572</v>
      </c>
      <c r="B7051" s="465" t="s">
        <v>311</v>
      </c>
      <c r="C7051" s="9"/>
      <c r="D7051" s="9"/>
      <c r="E7051" s="10"/>
      <c r="F7051" s="821" t="e">
        <f aca="false">G7051+H7051+I7051+J7051+K7051</f>
        <v>#VALUE!</v>
      </c>
      <c r="G7051" s="1006" t="e">
        <f aca="false">SUM(G7052:G17500)</f>
        <v>#VALUE!</v>
      </c>
      <c r="H7051" s="989" t="n">
        <f aca="false">SUM(H7052:H17500)</f>
        <v>2.09535707107899E+058</v>
      </c>
      <c r="I7051" s="1007" t="n">
        <f aca="false">SUM(I7052:I17500)</f>
        <v>9.48765112314652E+028</v>
      </c>
      <c r="J7051" s="1008" t="e">
        <f aca="false">SUM(J7052:J17500)</f>
        <v>#VALUE!</v>
      </c>
      <c r="K7051" s="1009" t="n">
        <f aca="false">SUM(K7052:K17500)</f>
        <v>55000</v>
      </c>
      <c r="L7051" s="1029" t="n">
        <f aca="false">SUM(L7052:L17500)</f>
        <v>0</v>
      </c>
      <c r="M7051" s="466"/>
      <c r="N7051" s="466"/>
      <c r="O7051" s="91"/>
      <c r="P7051" s="100"/>
      <c r="Q7051" s="15" t="s">
        <v>45</v>
      </c>
    </row>
    <row r="7052" customFormat="false" ht="28.35" hidden="false" customHeight="false" outlineLevel="0" collapsed="false">
      <c r="A7052" s="429" t="s">
        <v>1810</v>
      </c>
      <c r="B7052" s="108" t="n">
        <v>0.378472222222222</v>
      </c>
      <c r="C7052" s="451" t="s">
        <v>21518</v>
      </c>
      <c r="D7052" s="91" t="s">
        <v>110</v>
      </c>
      <c r="E7052" s="91" t="s">
        <v>21519</v>
      </c>
      <c r="F7052" s="91" t="s">
        <v>9649</v>
      </c>
      <c r="G7052" s="91" t="s">
        <v>21520</v>
      </c>
      <c r="H7052" s="91"/>
      <c r="I7052" s="91"/>
      <c r="J7052" s="91"/>
      <c r="K7052" s="91"/>
      <c r="L7052" s="91"/>
      <c r="M7052" s="91"/>
      <c r="N7052" s="91"/>
      <c r="O7052" s="137" t="s">
        <v>21521</v>
      </c>
      <c r="P7052" s="100"/>
      <c r="Q7052" s="15" t="s">
        <v>45</v>
      </c>
    </row>
    <row r="7053" customFormat="false" ht="14.9" hidden="false" customHeight="false" outlineLevel="0" collapsed="false">
      <c r="A7053" s="429" t="s">
        <v>1814</v>
      </c>
      <c r="B7053" s="242" t="n">
        <v>43808</v>
      </c>
      <c r="C7053" s="91" t="n">
        <v>79257202138</v>
      </c>
      <c r="D7053" s="91" t="s">
        <v>8766</v>
      </c>
      <c r="E7053" s="91" t="s">
        <v>21522</v>
      </c>
      <c r="F7053" s="91" t="s">
        <v>937</v>
      </c>
      <c r="G7053" s="91" t="s">
        <v>9062</v>
      </c>
      <c r="H7053" s="91"/>
      <c r="I7053" s="91"/>
      <c r="J7053" s="91"/>
      <c r="K7053" s="91"/>
      <c r="L7053" s="91"/>
      <c r="M7053" s="91"/>
      <c r="N7053" s="91"/>
      <c r="O7053" s="137" t="s">
        <v>21523</v>
      </c>
      <c r="P7053" s="100"/>
      <c r="Q7053" s="15" t="s">
        <v>45</v>
      </c>
    </row>
    <row r="7054" customFormat="false" ht="17.35" hidden="false" customHeight="false" outlineLevel="0" collapsed="false">
      <c r="A7054" s="429" t="s">
        <v>1819</v>
      </c>
      <c r="B7054" s="91" t="s">
        <v>1090</v>
      </c>
      <c r="C7054" s="91" t="s">
        <v>21524</v>
      </c>
      <c r="D7054" s="91" t="s">
        <v>8766</v>
      </c>
      <c r="E7054" s="91" t="s">
        <v>21525</v>
      </c>
      <c r="F7054" s="91" t="s">
        <v>21526</v>
      </c>
      <c r="G7054" s="91" t="n">
        <v>2500</v>
      </c>
      <c r="H7054" s="91"/>
      <c r="I7054" s="91"/>
      <c r="J7054" s="91"/>
      <c r="K7054" s="91"/>
      <c r="L7054" s="91"/>
      <c r="M7054" s="91"/>
      <c r="N7054" s="91"/>
      <c r="O7054" s="45" t="s">
        <v>15</v>
      </c>
      <c r="P7054" s="100"/>
      <c r="Q7054" s="15" t="s">
        <v>45</v>
      </c>
    </row>
    <row r="7055" customFormat="false" ht="28.35" hidden="false" customHeight="false" outlineLevel="0" collapsed="false">
      <c r="A7055" s="429" t="s">
        <v>21527</v>
      </c>
      <c r="B7055" s="242" t="n">
        <v>43779</v>
      </c>
      <c r="C7055" s="91" t="s">
        <v>21528</v>
      </c>
      <c r="D7055" s="91" t="s">
        <v>476</v>
      </c>
      <c r="E7055" s="91" t="s">
        <v>21529</v>
      </c>
      <c r="F7055" s="91" t="s">
        <v>21530</v>
      </c>
      <c r="G7055" s="91"/>
      <c r="H7055" s="91"/>
      <c r="I7055" s="91"/>
      <c r="J7055" s="91"/>
      <c r="K7055" s="91"/>
      <c r="L7055" s="91"/>
      <c r="M7055" s="91"/>
      <c r="N7055" s="91"/>
      <c r="O7055" s="451" t="s">
        <v>21531</v>
      </c>
      <c r="P7055" s="100"/>
      <c r="Q7055" s="15" t="s">
        <v>45</v>
      </c>
    </row>
    <row r="7056" customFormat="false" ht="14.9" hidden="false" customHeight="false" outlineLevel="0" collapsed="false">
      <c r="A7056" s="429" t="s">
        <v>1678</v>
      </c>
      <c r="B7056" s="91" t="s">
        <v>4374</v>
      </c>
      <c r="C7056" s="137" t="s">
        <v>21532</v>
      </c>
      <c r="D7056" s="91" t="s">
        <v>8766</v>
      </c>
      <c r="E7056" s="91" t="s">
        <v>21533</v>
      </c>
      <c r="F7056" s="91"/>
      <c r="G7056" s="91" t="s">
        <v>21534</v>
      </c>
      <c r="H7056" s="91"/>
      <c r="I7056" s="91"/>
      <c r="J7056" s="91"/>
      <c r="K7056" s="91"/>
      <c r="L7056" s="91"/>
      <c r="M7056" s="91"/>
      <c r="N7056" s="91"/>
      <c r="O7056" s="95" t="s">
        <v>8829</v>
      </c>
      <c r="P7056" s="100"/>
      <c r="Q7056" s="15" t="s">
        <v>45</v>
      </c>
    </row>
    <row r="7057" customFormat="false" ht="28.35" hidden="false" customHeight="false" outlineLevel="0" collapsed="false">
      <c r="A7057" s="429" t="s">
        <v>1732</v>
      </c>
      <c r="B7057" s="108" t="n">
        <v>0.453472222222222</v>
      </c>
      <c r="C7057" s="137" t="s">
        <v>21535</v>
      </c>
      <c r="D7057" s="91" t="s">
        <v>110</v>
      </c>
      <c r="E7057" s="91" t="s">
        <v>21536</v>
      </c>
      <c r="F7057" s="91" t="s">
        <v>21537</v>
      </c>
      <c r="G7057" s="91"/>
      <c r="H7057" s="91"/>
      <c r="I7057" s="91"/>
      <c r="J7057" s="91"/>
      <c r="K7057" s="91"/>
      <c r="L7057" s="91"/>
      <c r="M7057" s="91"/>
      <c r="N7057" s="91"/>
      <c r="O7057" s="95" t="s">
        <v>8829</v>
      </c>
      <c r="P7057" s="100"/>
      <c r="Q7057" s="15" t="s">
        <v>45</v>
      </c>
    </row>
    <row r="7058" customFormat="false" ht="14.9" hidden="false" customHeight="false" outlineLevel="0" collapsed="false">
      <c r="A7058" s="429" t="s">
        <v>1833</v>
      </c>
      <c r="B7058" s="91"/>
      <c r="C7058" s="91" t="n">
        <v>89250005701</v>
      </c>
      <c r="D7058" s="91" t="s">
        <v>8766</v>
      </c>
      <c r="E7058" s="91" t="s">
        <v>21538</v>
      </c>
      <c r="F7058" s="91" t="s">
        <v>14440</v>
      </c>
      <c r="G7058" s="91" t="s">
        <v>1963</v>
      </c>
      <c r="H7058" s="91"/>
      <c r="I7058" s="91"/>
      <c r="J7058" s="91"/>
      <c r="K7058" s="91"/>
      <c r="L7058" s="91"/>
      <c r="M7058" s="91"/>
      <c r="N7058" s="91"/>
      <c r="O7058" s="451" t="s">
        <v>5423</v>
      </c>
      <c r="P7058" s="100"/>
      <c r="Q7058" s="15" t="s">
        <v>45</v>
      </c>
    </row>
    <row r="7059" customFormat="false" ht="28.35" hidden="false" customHeight="false" outlineLevel="0" collapsed="false">
      <c r="A7059" s="429" t="s">
        <v>1839</v>
      </c>
      <c r="B7059" s="108" t="n">
        <v>0.4625</v>
      </c>
      <c r="C7059" s="91" t="n">
        <v>84956431152</v>
      </c>
      <c r="D7059" s="91"/>
      <c r="E7059" s="91" t="s">
        <v>21539</v>
      </c>
      <c r="F7059" s="24" t="s">
        <v>21540</v>
      </c>
      <c r="G7059" s="91" t="s">
        <v>651</v>
      </c>
      <c r="H7059" s="91"/>
      <c r="I7059" s="91"/>
      <c r="J7059" s="91"/>
      <c r="K7059" s="91"/>
      <c r="L7059" s="91"/>
      <c r="M7059" s="91"/>
      <c r="N7059" s="91"/>
      <c r="O7059" s="451" t="s">
        <v>21541</v>
      </c>
      <c r="P7059" s="100"/>
      <c r="Q7059" s="15" t="s">
        <v>45</v>
      </c>
    </row>
    <row r="7060" customFormat="false" ht="28.35" hidden="false" customHeight="false" outlineLevel="0" collapsed="false">
      <c r="A7060" s="1042" t="s">
        <v>2654</v>
      </c>
      <c r="B7060" s="91" t="s">
        <v>214</v>
      </c>
      <c r="C7060" s="91" t="s">
        <v>21542</v>
      </c>
      <c r="D7060" s="91" t="s">
        <v>9160</v>
      </c>
      <c r="E7060" s="91" t="s">
        <v>21543</v>
      </c>
      <c r="F7060" s="91"/>
      <c r="G7060" s="91" t="s">
        <v>5529</v>
      </c>
      <c r="H7060" s="91"/>
      <c r="I7060" s="91"/>
      <c r="J7060" s="91"/>
      <c r="K7060" s="91"/>
      <c r="L7060" s="91"/>
      <c r="M7060" s="91"/>
      <c r="N7060" s="91"/>
      <c r="O7060" s="137" t="s">
        <v>21544</v>
      </c>
      <c r="P7060" s="100"/>
      <c r="Q7060" s="15" t="s">
        <v>45</v>
      </c>
    </row>
    <row r="7061" customFormat="false" ht="17.35" hidden="false" customHeight="false" outlineLevel="0" collapsed="false">
      <c r="A7061" s="429" t="s">
        <v>1696</v>
      </c>
      <c r="B7061" s="91" t="s">
        <v>1505</v>
      </c>
      <c r="C7061" s="91" t="s">
        <v>21545</v>
      </c>
      <c r="D7061" s="91" t="s">
        <v>476</v>
      </c>
      <c r="E7061" s="91" t="s">
        <v>21546</v>
      </c>
      <c r="F7061" s="91" t="s">
        <v>21547</v>
      </c>
      <c r="H7061" s="91" t="n">
        <v>7800</v>
      </c>
      <c r="I7061" s="91"/>
      <c r="J7061" s="91"/>
      <c r="K7061" s="91"/>
      <c r="L7061" s="91"/>
      <c r="M7061" s="19" t="s">
        <v>21548</v>
      </c>
      <c r="N7061" s="91"/>
      <c r="O7061" s="45" t="s">
        <v>15</v>
      </c>
      <c r="P7061" s="100"/>
      <c r="Q7061" s="15" t="s">
        <v>45</v>
      </c>
    </row>
    <row r="7062" customFormat="false" ht="28.35" hidden="false" customHeight="false" outlineLevel="0" collapsed="false">
      <c r="A7062" s="122" t="s">
        <v>18789</v>
      </c>
      <c r="B7062" s="108" t="n">
        <v>0.502083333333333</v>
      </c>
      <c r="C7062" s="91" t="s">
        <v>21549</v>
      </c>
      <c r="D7062" s="91" t="s">
        <v>110</v>
      </c>
      <c r="E7062" s="91" t="s">
        <v>21550</v>
      </c>
      <c r="F7062" s="91" t="s">
        <v>21551</v>
      </c>
      <c r="G7062" s="91"/>
      <c r="H7062" s="91"/>
      <c r="I7062" s="91"/>
      <c r="J7062" s="91" t="n">
        <v>11800</v>
      </c>
      <c r="K7062" s="91"/>
      <c r="L7062" s="91"/>
      <c r="M7062" s="91" t="s">
        <v>21552</v>
      </c>
      <c r="N7062" s="91" t="n">
        <v>11.05</v>
      </c>
      <c r="O7062" s="45" t="s">
        <v>15</v>
      </c>
      <c r="P7062" s="100"/>
      <c r="Q7062" s="15" t="s">
        <v>45</v>
      </c>
    </row>
    <row r="7063" customFormat="false" ht="28.35" hidden="false" customHeight="false" outlineLevel="0" collapsed="false">
      <c r="A7063" s="137" t="s">
        <v>21553</v>
      </c>
      <c r="B7063" s="242" t="n">
        <v>43781</v>
      </c>
      <c r="C7063" s="137" t="n">
        <v>79096922497</v>
      </c>
      <c r="D7063" s="91" t="s">
        <v>9160</v>
      </c>
      <c r="E7063" s="91" t="s">
        <v>21554</v>
      </c>
      <c r="F7063" s="91" t="s">
        <v>9649</v>
      </c>
      <c r="G7063" s="91" t="s">
        <v>8180</v>
      </c>
      <c r="H7063" s="91"/>
      <c r="I7063" s="91"/>
      <c r="J7063" s="91"/>
      <c r="K7063" s="91"/>
      <c r="L7063" s="91"/>
      <c r="M7063" s="91"/>
      <c r="N7063" s="91"/>
      <c r="O7063" s="137" t="s">
        <v>21555</v>
      </c>
      <c r="P7063" s="100"/>
      <c r="Q7063" s="15" t="s">
        <v>45</v>
      </c>
    </row>
    <row r="7064" customFormat="false" ht="14.9" hidden="false" customHeight="false" outlineLevel="0" collapsed="false">
      <c r="A7064" s="429" t="s">
        <v>1765</v>
      </c>
      <c r="B7064" s="91" t="s">
        <v>7242</v>
      </c>
      <c r="C7064" s="91" t="s">
        <v>21556</v>
      </c>
      <c r="D7064" s="91" t="s">
        <v>476</v>
      </c>
      <c r="E7064" s="91" t="s">
        <v>21557</v>
      </c>
      <c r="F7064" s="91"/>
      <c r="G7064" s="91" t="s">
        <v>885</v>
      </c>
      <c r="H7064" s="91"/>
      <c r="I7064" s="91"/>
      <c r="J7064" s="91"/>
      <c r="K7064" s="91"/>
      <c r="L7064" s="91"/>
      <c r="M7064" s="91"/>
      <c r="N7064" s="91"/>
      <c r="O7064" s="137" t="s">
        <v>4837</v>
      </c>
      <c r="P7064" s="100"/>
      <c r="Q7064" s="15" t="s">
        <v>45</v>
      </c>
    </row>
    <row r="7065" customFormat="false" ht="14.9" hidden="false" customHeight="false" outlineLevel="0" collapsed="false">
      <c r="A7065" s="1042" t="s">
        <v>19479</v>
      </c>
      <c r="B7065" s="91" t="s">
        <v>13983</v>
      </c>
      <c r="C7065" s="137" t="n">
        <v>79096922497</v>
      </c>
      <c r="D7065" s="91" t="s">
        <v>9160</v>
      </c>
      <c r="E7065" s="91" t="s">
        <v>21554</v>
      </c>
      <c r="F7065" s="91"/>
      <c r="G7065" s="91" t="s">
        <v>17561</v>
      </c>
      <c r="H7065" s="91"/>
      <c r="I7065" s="91"/>
      <c r="J7065" s="91"/>
      <c r="K7065" s="91"/>
      <c r="L7065" s="91"/>
      <c r="M7065" s="91"/>
      <c r="N7065" s="91"/>
      <c r="O7065" s="451" t="s">
        <v>21558</v>
      </c>
      <c r="P7065" s="100"/>
      <c r="Q7065" s="15" t="s">
        <v>45</v>
      </c>
    </row>
    <row r="7066" customFormat="false" ht="17.35" hidden="false" customHeight="false" outlineLevel="0" collapsed="false">
      <c r="A7066" s="429" t="s">
        <v>4304</v>
      </c>
      <c r="B7066" s="108" t="n">
        <v>0.536805555555556</v>
      </c>
      <c r="C7066" s="91" t="s">
        <v>21559</v>
      </c>
      <c r="D7066" s="91" t="s">
        <v>110</v>
      </c>
      <c r="E7066" s="91" t="s">
        <v>21560</v>
      </c>
      <c r="F7066" s="91" t="s">
        <v>21561</v>
      </c>
      <c r="G7066" s="91" t="n">
        <v>14000</v>
      </c>
      <c r="H7066" s="91"/>
      <c r="I7066" s="91"/>
      <c r="J7066" s="91"/>
      <c r="K7066" s="91"/>
      <c r="L7066" s="91"/>
      <c r="M7066" s="24" t="s">
        <v>21562</v>
      </c>
      <c r="N7066" s="99" t="n">
        <v>43572</v>
      </c>
      <c r="O7066" s="45" t="s">
        <v>15</v>
      </c>
      <c r="P7066" s="100"/>
      <c r="Q7066" s="15" t="s">
        <v>45</v>
      </c>
    </row>
    <row r="7067" customFormat="false" ht="28.35" hidden="false" customHeight="false" outlineLevel="0" collapsed="false">
      <c r="A7067" s="429" t="s">
        <v>4309</v>
      </c>
      <c r="B7067" s="108" t="n">
        <v>0.550694444444444</v>
      </c>
      <c r="C7067" s="440" t="s">
        <v>21563</v>
      </c>
      <c r="D7067" s="91" t="s">
        <v>110</v>
      </c>
      <c r="E7067" s="91" t="s">
        <v>21564</v>
      </c>
      <c r="F7067" s="91" t="s">
        <v>21565</v>
      </c>
      <c r="G7067" s="91" t="s">
        <v>651</v>
      </c>
      <c r="H7067" s="91"/>
      <c r="I7067" s="91"/>
      <c r="J7067" s="91"/>
      <c r="K7067" s="91"/>
      <c r="L7067" s="91"/>
      <c r="M7067" s="91"/>
      <c r="N7067" s="91"/>
      <c r="O7067" s="137" t="s">
        <v>21566</v>
      </c>
      <c r="P7067" s="100"/>
      <c r="Q7067" s="15" t="s">
        <v>45</v>
      </c>
    </row>
    <row r="7068" customFormat="false" ht="28.35" hidden="false" customHeight="false" outlineLevel="0" collapsed="false">
      <c r="A7068" s="429" t="s">
        <v>1781</v>
      </c>
      <c r="B7068" s="91" t="s">
        <v>12955</v>
      </c>
      <c r="C7068" s="91" t="s">
        <v>21567</v>
      </c>
      <c r="D7068" s="91" t="s">
        <v>476</v>
      </c>
      <c r="E7068" s="91" t="s">
        <v>21568</v>
      </c>
      <c r="F7068" s="91" t="s">
        <v>21569</v>
      </c>
      <c r="G7068" s="91" t="s">
        <v>2874</v>
      </c>
      <c r="H7068" s="91"/>
      <c r="I7068" s="91"/>
      <c r="J7068" s="91"/>
      <c r="K7068" s="91"/>
      <c r="L7068" s="91"/>
      <c r="M7068" s="91"/>
      <c r="N7068" s="91"/>
      <c r="O7068" s="317" t="s">
        <v>15543</v>
      </c>
      <c r="P7068" s="100"/>
      <c r="Q7068" s="15" t="s">
        <v>45</v>
      </c>
    </row>
    <row r="7069" customFormat="false" ht="28.35" hidden="false" customHeight="false" outlineLevel="0" collapsed="false">
      <c r="A7069" s="429" t="s">
        <v>1914</v>
      </c>
      <c r="B7069" s="91" t="s">
        <v>5224</v>
      </c>
      <c r="C7069" s="91" t="s">
        <v>21570</v>
      </c>
      <c r="D7069" s="91" t="s">
        <v>9160</v>
      </c>
      <c r="E7069" s="91" t="s">
        <v>21571</v>
      </c>
      <c r="F7069" s="91" t="s">
        <v>6107</v>
      </c>
      <c r="G7069" s="91" t="n">
        <v>5000</v>
      </c>
      <c r="H7069" s="91"/>
      <c r="I7069" s="91"/>
      <c r="J7069" s="91"/>
      <c r="K7069" s="91"/>
      <c r="L7069" s="91"/>
      <c r="M7069" s="91"/>
      <c r="N7069" s="99" t="n">
        <v>43579</v>
      </c>
      <c r="O7069" s="45" t="s">
        <v>15</v>
      </c>
      <c r="P7069" s="100"/>
      <c r="Q7069" s="15" t="s">
        <v>45</v>
      </c>
    </row>
    <row r="7070" customFormat="false" ht="41.75" hidden="false" customHeight="false" outlineLevel="0" collapsed="false">
      <c r="A7070" s="884" t="s">
        <v>21572</v>
      </c>
      <c r="B7070" s="99" t="n">
        <v>43691</v>
      </c>
      <c r="C7070" s="451" t="s">
        <v>21573</v>
      </c>
      <c r="D7070" s="91" t="s">
        <v>476</v>
      </c>
      <c r="E7070" s="91" t="s">
        <v>21574</v>
      </c>
      <c r="F7070" s="91" t="s">
        <v>21575</v>
      </c>
      <c r="G7070" s="97"/>
      <c r="H7070" s="91"/>
      <c r="I7070" s="91" t="n">
        <v>18000</v>
      </c>
      <c r="J7070" s="91"/>
      <c r="K7070" s="91"/>
      <c r="L7070" s="91"/>
      <c r="M7070" s="19" t="s">
        <v>21576</v>
      </c>
      <c r="N7070" s="99" t="n">
        <v>43576</v>
      </c>
      <c r="O7070" s="45" t="s">
        <v>15</v>
      </c>
      <c r="P7070" s="100"/>
      <c r="Q7070" s="15" t="s">
        <v>45</v>
      </c>
    </row>
    <row r="7071" customFormat="false" ht="41.75" hidden="false" customHeight="false" outlineLevel="0" collapsed="false">
      <c r="A7071" s="429" t="s">
        <v>3008</v>
      </c>
      <c r="B7071" s="99" t="n">
        <v>43691</v>
      </c>
      <c r="C7071" s="451" t="s">
        <v>21577</v>
      </c>
      <c r="D7071" s="91" t="s">
        <v>9160</v>
      </c>
      <c r="E7071" s="91" t="s">
        <v>21578</v>
      </c>
      <c r="F7071" s="91"/>
      <c r="G7071" s="91"/>
      <c r="H7071" s="91"/>
      <c r="I7071" s="91"/>
      <c r="J7071" s="91"/>
      <c r="K7071" s="91"/>
      <c r="L7071" s="91"/>
      <c r="M7071" s="91"/>
      <c r="N7071" s="91"/>
      <c r="O7071" s="91" t="s">
        <v>18235</v>
      </c>
      <c r="P7071" s="100"/>
      <c r="Q7071" s="15" t="s">
        <v>45</v>
      </c>
    </row>
    <row r="7072" customFormat="false" ht="28.35" hidden="false" customHeight="false" outlineLevel="0" collapsed="false">
      <c r="A7072" s="429" t="s">
        <v>3012</v>
      </c>
      <c r="B7072" s="91" t="s">
        <v>12341</v>
      </c>
      <c r="C7072" s="451" t="s">
        <v>21579</v>
      </c>
      <c r="D7072" s="91" t="s">
        <v>9160</v>
      </c>
      <c r="E7072" s="91" t="s">
        <v>21580</v>
      </c>
      <c r="F7072" s="91" t="s">
        <v>9649</v>
      </c>
      <c r="G7072" s="15" t="n">
        <v>11100</v>
      </c>
      <c r="H7072" s="91"/>
      <c r="I7072" s="91"/>
      <c r="J7072" s="91"/>
      <c r="K7072" s="91"/>
      <c r="L7072" s="91"/>
      <c r="M7072" s="19" t="s">
        <v>21581</v>
      </c>
      <c r="N7072" s="99" t="n">
        <v>43576</v>
      </c>
      <c r="O7072" s="45" t="s">
        <v>15</v>
      </c>
      <c r="P7072" s="100"/>
      <c r="Q7072" s="15" t="s">
        <v>45</v>
      </c>
    </row>
    <row r="7073" customFormat="false" ht="17.35" hidden="false" customHeight="false" outlineLevel="0" collapsed="false">
      <c r="A7073" s="429" t="s">
        <v>1798</v>
      </c>
      <c r="B7073" s="91" t="s">
        <v>21582</v>
      </c>
      <c r="C7073" s="91" t="s">
        <v>21583</v>
      </c>
      <c r="D7073" s="91" t="s">
        <v>476</v>
      </c>
      <c r="E7073" s="91" t="s">
        <v>21584</v>
      </c>
      <c r="F7073" s="91"/>
      <c r="G7073" s="91" t="s">
        <v>3388</v>
      </c>
      <c r="H7073" s="91"/>
      <c r="I7073" s="91"/>
      <c r="J7073" s="91"/>
      <c r="K7073" s="91"/>
      <c r="L7073" s="91"/>
      <c r="M7073" s="91"/>
      <c r="N7073" s="91"/>
      <c r="O7073" s="1044" t="s">
        <v>21585</v>
      </c>
      <c r="P7073" s="100"/>
      <c r="Q7073" s="15" t="s">
        <v>45</v>
      </c>
    </row>
    <row r="7074" customFormat="false" ht="17.35" hidden="false" customHeight="false" outlineLevel="0" collapsed="false">
      <c r="A7074" s="429" t="s">
        <v>1801</v>
      </c>
      <c r="B7074" s="91"/>
      <c r="C7074" s="137" t="s">
        <v>21586</v>
      </c>
      <c r="D7074" s="137" t="s">
        <v>9415</v>
      </c>
      <c r="E7074" s="91" t="s">
        <v>21587</v>
      </c>
      <c r="F7074" s="91" t="s">
        <v>21530</v>
      </c>
      <c r="G7074" s="91"/>
      <c r="H7074" s="91"/>
      <c r="I7074" s="91"/>
      <c r="J7074" s="91"/>
      <c r="K7074" s="91"/>
      <c r="L7074" s="91"/>
      <c r="M7074" s="91"/>
      <c r="N7074" s="91"/>
      <c r="O7074" s="1044" t="s">
        <v>21588</v>
      </c>
      <c r="P7074" s="100"/>
      <c r="Q7074" s="15" t="s">
        <v>45</v>
      </c>
    </row>
    <row r="7075" customFormat="false" ht="17.35" hidden="false" customHeight="false" outlineLevel="0" collapsed="false">
      <c r="A7075" s="429" t="s">
        <v>3427</v>
      </c>
      <c r="B7075" s="108" t="n">
        <v>0.615972222222222</v>
      </c>
      <c r="C7075" s="137" t="n">
        <v>84956072897</v>
      </c>
      <c r="D7075" s="137" t="s">
        <v>110</v>
      </c>
      <c r="E7075" s="91" t="s">
        <v>21589</v>
      </c>
      <c r="F7075" s="91"/>
      <c r="G7075" s="91"/>
      <c r="H7075" s="91"/>
      <c r="I7075" s="91"/>
      <c r="J7075" s="91"/>
      <c r="K7075" s="91"/>
      <c r="L7075" s="91"/>
      <c r="M7075" s="91"/>
      <c r="N7075" s="91"/>
      <c r="O7075" s="1044" t="s">
        <v>21588</v>
      </c>
      <c r="P7075" s="100"/>
      <c r="Q7075" s="15" t="s">
        <v>45</v>
      </c>
    </row>
    <row r="7076" customFormat="false" ht="14.9" hidden="false" customHeight="false" outlineLevel="0" collapsed="false">
      <c r="A7076" s="91" t="s">
        <v>21590</v>
      </c>
      <c r="B7076" s="91" t="s">
        <v>21590</v>
      </c>
      <c r="C7076" s="91" t="s">
        <v>21590</v>
      </c>
      <c r="D7076" s="91"/>
      <c r="E7076" s="91" t="s">
        <v>21591</v>
      </c>
      <c r="F7076" s="91" t="s">
        <v>21592</v>
      </c>
      <c r="G7076" s="91"/>
      <c r="H7076" s="91"/>
      <c r="I7076" s="91"/>
      <c r="J7076" s="91"/>
      <c r="K7076" s="91"/>
      <c r="L7076" s="91"/>
      <c r="M7076" s="91"/>
      <c r="N7076" s="91"/>
      <c r="O7076" s="451" t="s">
        <v>21593</v>
      </c>
      <c r="P7076" s="100"/>
      <c r="Q7076" s="15" t="s">
        <v>45</v>
      </c>
    </row>
    <row r="7077" customFormat="false" ht="14.9" hidden="false" customHeight="false" outlineLevel="0" collapsed="false">
      <c r="A7077" s="429" t="s">
        <v>3024</v>
      </c>
      <c r="B7077" s="91" t="s">
        <v>7808</v>
      </c>
      <c r="C7077" s="91" t="n">
        <v>89153254287</v>
      </c>
      <c r="D7077" s="91" t="s">
        <v>476</v>
      </c>
      <c r="E7077" s="91" t="s">
        <v>21594</v>
      </c>
      <c r="F7077" s="91" t="s">
        <v>21595</v>
      </c>
      <c r="G7077" s="91"/>
      <c r="H7077" s="91"/>
      <c r="I7077" s="91"/>
      <c r="J7077" s="91"/>
      <c r="K7077" s="91"/>
      <c r="L7077" s="91"/>
      <c r="M7077" s="91"/>
      <c r="N7077" s="91"/>
      <c r="O7077" s="95" t="s">
        <v>8701</v>
      </c>
      <c r="P7077" s="100"/>
      <c r="Q7077" s="15" t="s">
        <v>45</v>
      </c>
    </row>
    <row r="7078" customFormat="false" ht="28.35" hidden="false" customHeight="false" outlineLevel="0" collapsed="false">
      <c r="A7078" s="884" t="s">
        <v>21596</v>
      </c>
      <c r="B7078" s="91"/>
      <c r="C7078" s="91" t="s">
        <v>21597</v>
      </c>
      <c r="D7078" s="91" t="s">
        <v>110</v>
      </c>
      <c r="E7078" s="91" t="s">
        <v>21598</v>
      </c>
      <c r="F7078" s="91" t="s">
        <v>21599</v>
      </c>
      <c r="G7078" s="91" t="s">
        <v>17561</v>
      </c>
      <c r="H7078" s="91"/>
      <c r="I7078" s="91"/>
      <c r="J7078" s="91"/>
      <c r="K7078" s="91"/>
      <c r="L7078" s="91"/>
      <c r="M7078" s="91"/>
      <c r="N7078" s="91"/>
      <c r="O7078" s="137" t="s">
        <v>21600</v>
      </c>
      <c r="P7078" s="100"/>
      <c r="Q7078" s="15" t="s">
        <v>45</v>
      </c>
    </row>
    <row r="7079" customFormat="false" ht="14.9" hidden="false" customHeight="false" outlineLevel="0" collapsed="false">
      <c r="A7079" s="282" t="s">
        <v>21601</v>
      </c>
      <c r="B7079" s="91" t="s">
        <v>10187</v>
      </c>
      <c r="C7079" s="91" t="n">
        <v>84992130992</v>
      </c>
      <c r="D7079" s="91" t="s">
        <v>476</v>
      </c>
      <c r="E7079" s="95" t="s">
        <v>600</v>
      </c>
      <c r="F7079" s="91"/>
      <c r="G7079" s="91"/>
      <c r="H7079" s="91"/>
      <c r="I7079" s="91"/>
      <c r="J7079" s="91"/>
      <c r="K7079" s="91"/>
      <c r="L7079" s="91"/>
      <c r="M7079" s="91"/>
      <c r="N7079" s="91"/>
      <c r="O7079" s="95" t="s">
        <v>600</v>
      </c>
      <c r="P7079" s="100"/>
      <c r="Q7079" s="15" t="s">
        <v>45</v>
      </c>
    </row>
    <row r="7080" customFormat="false" ht="17.35" hidden="false" customHeight="false" outlineLevel="0" collapsed="false">
      <c r="A7080" s="884" t="s">
        <v>21602</v>
      </c>
      <c r="B7080" s="108" t="n">
        <v>0.657638888888889</v>
      </c>
      <c r="C7080" s="91" t="s">
        <v>21603</v>
      </c>
      <c r="D7080" s="91" t="s">
        <v>110</v>
      </c>
      <c r="E7080" s="91" t="s">
        <v>21604</v>
      </c>
      <c r="F7080" s="91" t="s">
        <v>21605</v>
      </c>
      <c r="G7080" s="91"/>
      <c r="H7080" s="91"/>
      <c r="I7080" s="91" t="n">
        <v>15000</v>
      </c>
      <c r="J7080" s="91"/>
      <c r="K7080" s="91"/>
      <c r="L7080" s="91"/>
      <c r="M7080" s="24" t="s">
        <v>21606</v>
      </c>
      <c r="N7080" s="99" t="n">
        <v>43575</v>
      </c>
      <c r="O7080" s="45" t="s">
        <v>15</v>
      </c>
      <c r="P7080" s="100"/>
      <c r="Q7080" s="15" t="s">
        <v>45</v>
      </c>
    </row>
    <row r="7081" customFormat="false" ht="28.35" hidden="false" customHeight="false" outlineLevel="0" collapsed="false">
      <c r="A7081" s="884" t="s">
        <v>15172</v>
      </c>
      <c r="B7081" s="108" t="n">
        <v>0.668055555555555</v>
      </c>
      <c r="C7081" s="451" t="s">
        <v>21607</v>
      </c>
      <c r="D7081" s="91" t="s">
        <v>110</v>
      </c>
      <c r="E7081" s="91" t="s">
        <v>21608</v>
      </c>
      <c r="F7081" s="91" t="s">
        <v>21609</v>
      </c>
      <c r="G7081" s="91"/>
      <c r="H7081" s="91"/>
      <c r="I7081" s="91"/>
      <c r="J7081" s="91"/>
      <c r="K7081" s="91"/>
      <c r="L7081" s="91"/>
      <c r="M7081" s="91"/>
      <c r="N7081" s="91"/>
      <c r="O7081" s="137" t="s">
        <v>21610</v>
      </c>
      <c r="P7081" s="100"/>
      <c r="Q7081" s="15" t="s">
        <v>45</v>
      </c>
    </row>
    <row r="7082" customFormat="false" ht="28.35" hidden="false" customHeight="false" outlineLevel="0" collapsed="false">
      <c r="A7082" s="288" t="s">
        <v>21611</v>
      </c>
      <c r="B7082" s="108" t="n">
        <v>0.671527777777778</v>
      </c>
      <c r="C7082" s="440" t="s">
        <v>21612</v>
      </c>
      <c r="D7082" s="91" t="s">
        <v>110</v>
      </c>
      <c r="E7082" s="91" t="s">
        <v>21613</v>
      </c>
      <c r="F7082" s="91" t="s">
        <v>21614</v>
      </c>
      <c r="G7082" s="91"/>
      <c r="H7082" s="91"/>
      <c r="I7082" s="91"/>
      <c r="J7082" s="91" t="s">
        <v>1042</v>
      </c>
      <c r="K7082" s="91"/>
      <c r="L7082" s="91"/>
      <c r="M7082" s="91"/>
      <c r="N7082" s="91"/>
      <c r="O7082" s="137" t="s">
        <v>21615</v>
      </c>
      <c r="P7082" s="100"/>
      <c r="Q7082" s="15" t="s">
        <v>45</v>
      </c>
    </row>
    <row r="7083" customFormat="false" ht="14.9" hidden="false" customHeight="false" outlineLevel="0" collapsed="false">
      <c r="A7083" s="884" t="s">
        <v>21616</v>
      </c>
      <c r="B7083" s="1051" t="n">
        <v>0.693055555555556</v>
      </c>
      <c r="C7083" s="440" t="s">
        <v>21617</v>
      </c>
      <c r="D7083" s="91" t="s">
        <v>110</v>
      </c>
      <c r="E7083" s="204" t="s">
        <v>21618</v>
      </c>
      <c r="F7083" s="204" t="s">
        <v>21565</v>
      </c>
      <c r="G7083" s="204"/>
      <c r="H7083" s="204"/>
      <c r="I7083" s="204" t="s">
        <v>4124</v>
      </c>
      <c r="J7083" s="204"/>
      <c r="K7083" s="204"/>
      <c r="L7083" s="204"/>
      <c r="M7083" s="204"/>
      <c r="N7083" s="204"/>
      <c r="O7083" s="137" t="s">
        <v>21619</v>
      </c>
      <c r="P7083" s="664"/>
      <c r="Q7083" s="15" t="s">
        <v>45</v>
      </c>
      <c r="R7083" s="265"/>
      <c r="S7083" s="265"/>
      <c r="T7083" s="265"/>
      <c r="U7083" s="265"/>
      <c r="V7083" s="265"/>
      <c r="W7083" s="265"/>
      <c r="X7083" s="265"/>
      <c r="Y7083" s="265"/>
      <c r="Z7083" s="265"/>
      <c r="AA7083" s="265"/>
      <c r="AB7083" s="265"/>
      <c r="AC7083" s="265"/>
      <c r="AD7083" s="265"/>
      <c r="AE7083" s="265"/>
      <c r="AF7083" s="265"/>
      <c r="AG7083" s="265"/>
      <c r="AH7083" s="265"/>
      <c r="AI7083" s="265"/>
      <c r="AJ7083" s="265"/>
      <c r="AK7083" s="265"/>
    </row>
    <row r="7084" customFormat="false" ht="32.8" hidden="false" customHeight="false" outlineLevel="0" collapsed="false">
      <c r="A7084" s="288" t="s">
        <v>21620</v>
      </c>
      <c r="B7084" s="91" t="s">
        <v>21621</v>
      </c>
      <c r="C7084" s="91" t="s">
        <v>21622</v>
      </c>
      <c r="D7084" s="91" t="s">
        <v>476</v>
      </c>
      <c r="E7084" s="91" t="s">
        <v>21623</v>
      </c>
      <c r="F7084" s="91" t="s">
        <v>2874</v>
      </c>
      <c r="G7084" s="91" t="s">
        <v>885</v>
      </c>
      <c r="H7084" s="91"/>
      <c r="I7084" s="91"/>
      <c r="J7084" s="91"/>
      <c r="K7084" s="91"/>
      <c r="L7084" s="91"/>
      <c r="M7084" s="91"/>
      <c r="N7084" s="91"/>
      <c r="O7084" s="1044" t="s">
        <v>21624</v>
      </c>
      <c r="P7084" s="100"/>
      <c r="Q7084" s="15" t="s">
        <v>45</v>
      </c>
    </row>
    <row r="7085" customFormat="false" ht="28.35" hidden="false" customHeight="false" outlineLevel="0" collapsed="false">
      <c r="A7085" s="137" t="s">
        <v>21625</v>
      </c>
      <c r="B7085" s="91" t="s">
        <v>21626</v>
      </c>
      <c r="C7085" s="91" t="s">
        <v>21627</v>
      </c>
      <c r="D7085" s="91" t="s">
        <v>21628</v>
      </c>
      <c r="E7085" s="91" t="s">
        <v>21629</v>
      </c>
      <c r="F7085" s="91" t="s">
        <v>21630</v>
      </c>
      <c r="G7085" s="91" t="s">
        <v>7815</v>
      </c>
      <c r="H7085" s="91"/>
      <c r="I7085" s="91"/>
      <c r="J7085" s="91"/>
      <c r="K7085" s="91"/>
      <c r="L7085" s="91"/>
      <c r="M7085" s="91"/>
      <c r="N7085" s="91"/>
      <c r="O7085" s="137" t="s">
        <v>21631</v>
      </c>
      <c r="P7085" s="100"/>
      <c r="Q7085" s="15" t="s">
        <v>45</v>
      </c>
    </row>
    <row r="7086" customFormat="false" ht="79.85" hidden="false" customHeight="false" outlineLevel="0" collapsed="false">
      <c r="A7086" s="3" t="s">
        <v>17111</v>
      </c>
      <c r="B7086" s="103" t="s">
        <v>17112</v>
      </c>
      <c r="C7086" s="3"/>
      <c r="D7086" s="103" t="s">
        <v>17114</v>
      </c>
      <c r="E7086" s="103" t="s">
        <v>17115</v>
      </c>
      <c r="F7086" s="102" t="s">
        <v>10096</v>
      </c>
      <c r="G7086" s="103" t="s">
        <v>38</v>
      </c>
      <c r="H7086" s="103" t="s">
        <v>17116</v>
      </c>
      <c r="I7086" s="103" t="s">
        <v>40</v>
      </c>
      <c r="J7086" s="103" t="s">
        <v>21327</v>
      </c>
      <c r="K7086" s="103" t="s">
        <v>21328</v>
      </c>
      <c r="L7086" s="103" t="s">
        <v>19807</v>
      </c>
      <c r="M7086" s="103" t="s">
        <v>41</v>
      </c>
      <c r="N7086" s="103" t="s">
        <v>42</v>
      </c>
      <c r="O7086" s="103" t="s">
        <v>17117</v>
      </c>
      <c r="P7086" s="100"/>
      <c r="Q7086" s="15" t="s">
        <v>45</v>
      </c>
    </row>
    <row r="7087" customFormat="false" ht="15" hidden="false" customHeight="false" outlineLevel="0" collapsed="false">
      <c r="A7087" s="105" t="n">
        <v>43573</v>
      </c>
      <c r="B7087" s="465" t="s">
        <v>349</v>
      </c>
      <c r="C7087" s="9"/>
      <c r="D7087" s="9"/>
      <c r="E7087" s="10"/>
      <c r="F7087" s="821" t="n">
        <f aca="false">G7087+H7087+I7087+J7087+K7087</f>
        <v>445047.07</v>
      </c>
      <c r="G7087" s="1006" t="n">
        <f aca="false">SUM(G7088:G7112)</f>
        <v>42000</v>
      </c>
      <c r="H7087" s="989" t="n">
        <f aca="false">SUM(H7088:H7112)</f>
        <v>376047.07</v>
      </c>
      <c r="I7087" s="1007" t="n">
        <f aca="false">SUM(I7088:I7112)</f>
        <v>13700</v>
      </c>
      <c r="J7087" s="1008" t="n">
        <f aca="false">SUM(J7088:J7112)</f>
        <v>13300</v>
      </c>
      <c r="K7087" s="1009" t="n">
        <f aca="false">SUM(K7088:K7112)</f>
        <v>0</v>
      </c>
      <c r="L7087" s="1029" t="n">
        <f aca="false">SUM(L7088:L7112)</f>
        <v>0</v>
      </c>
      <c r="M7087" s="466"/>
      <c r="N7087" s="466"/>
      <c r="O7087" s="91"/>
      <c r="P7087" s="100"/>
      <c r="Q7087" s="15" t="s">
        <v>45</v>
      </c>
    </row>
    <row r="7088" customFormat="false" ht="14.9" hidden="false" customHeight="false" outlineLevel="0" collapsed="false">
      <c r="A7088" s="429" t="s">
        <v>1810</v>
      </c>
      <c r="B7088" s="91" t="s">
        <v>21632</v>
      </c>
      <c r="C7088" s="91" t="s">
        <v>21633</v>
      </c>
      <c r="D7088" s="91" t="s">
        <v>476</v>
      </c>
      <c r="E7088" s="91" t="s">
        <v>21634</v>
      </c>
      <c r="F7088" s="91" t="s">
        <v>21635</v>
      </c>
      <c r="G7088" s="91" t="s">
        <v>614</v>
      </c>
      <c r="H7088" s="91"/>
      <c r="I7088" s="91"/>
      <c r="J7088" s="91"/>
      <c r="K7088" s="91"/>
      <c r="L7088" s="91"/>
      <c r="M7088" s="91"/>
      <c r="N7088" s="91"/>
      <c r="O7088" s="451" t="s">
        <v>21636</v>
      </c>
      <c r="P7088" s="100"/>
      <c r="Q7088" s="15" t="s">
        <v>45</v>
      </c>
    </row>
    <row r="7089" customFormat="false" ht="28.35" hidden="false" customHeight="false" outlineLevel="0" collapsed="false">
      <c r="A7089" s="429" t="s">
        <v>1814</v>
      </c>
      <c r="B7089" s="108" t="n">
        <v>0.435416666666667</v>
      </c>
      <c r="C7089" s="451" t="s">
        <v>21637</v>
      </c>
      <c r="D7089" s="91" t="s">
        <v>110</v>
      </c>
      <c r="E7089" s="91" t="s">
        <v>1287</v>
      </c>
      <c r="F7089" s="91" t="s">
        <v>48</v>
      </c>
      <c r="G7089" s="91" t="s">
        <v>328</v>
      </c>
      <c r="H7089" s="91"/>
      <c r="I7089" s="91"/>
      <c r="J7089" s="91"/>
      <c r="K7089" s="91"/>
      <c r="L7089" s="91"/>
      <c r="M7089" s="91"/>
      <c r="N7089" s="91"/>
      <c r="O7089" s="95" t="s">
        <v>21638</v>
      </c>
      <c r="P7089" s="100"/>
      <c r="Q7089" s="15" t="s">
        <v>45</v>
      </c>
    </row>
    <row r="7090" customFormat="false" ht="17.35" hidden="false" customHeight="false" outlineLevel="0" collapsed="false">
      <c r="A7090" s="122" t="s">
        <v>21639</v>
      </c>
      <c r="B7090" s="91" t="s">
        <v>5618</v>
      </c>
      <c r="C7090" s="91" t="s">
        <v>21640</v>
      </c>
      <c r="D7090" s="91" t="s">
        <v>8766</v>
      </c>
      <c r="E7090" s="91" t="s">
        <v>21641</v>
      </c>
      <c r="F7090" s="91" t="s">
        <v>20603</v>
      </c>
      <c r="H7090" s="91"/>
      <c r="I7090" s="91"/>
      <c r="J7090" s="91" t="n">
        <v>13300</v>
      </c>
      <c r="K7090" s="91"/>
      <c r="L7090" s="91"/>
      <c r="M7090" s="19" t="s">
        <v>21642</v>
      </c>
      <c r="N7090" s="99" t="n">
        <v>43575</v>
      </c>
      <c r="O7090" s="45" t="s">
        <v>15</v>
      </c>
      <c r="P7090" s="100"/>
      <c r="Q7090" s="15" t="s">
        <v>45</v>
      </c>
    </row>
    <row r="7091" customFormat="false" ht="17.35" hidden="false" customHeight="false" outlineLevel="0" collapsed="false">
      <c r="A7091" s="429" t="s">
        <v>1673</v>
      </c>
      <c r="B7091" s="108" t="n">
        <v>0.46875</v>
      </c>
      <c r="C7091" s="451" t="s">
        <v>21643</v>
      </c>
      <c r="D7091" s="91" t="s">
        <v>110</v>
      </c>
      <c r="E7091" s="91" t="s">
        <v>21644</v>
      </c>
      <c r="F7091" s="91" t="s">
        <v>20603</v>
      </c>
      <c r="G7091" s="91" t="n">
        <v>12000</v>
      </c>
      <c r="H7091" s="91"/>
      <c r="I7091" s="91"/>
      <c r="J7091" s="91"/>
      <c r="K7091" s="91"/>
      <c r="L7091" s="91"/>
      <c r="M7091" s="24" t="s">
        <v>21645</v>
      </c>
      <c r="N7091" s="99" t="n">
        <v>43575</v>
      </c>
      <c r="O7091" s="45" t="s">
        <v>15</v>
      </c>
      <c r="P7091" s="100"/>
      <c r="Q7091" s="15" t="s">
        <v>45</v>
      </c>
    </row>
    <row r="7092" customFormat="false" ht="55.2" hidden="false" customHeight="false" outlineLevel="0" collapsed="false">
      <c r="A7092" s="282" t="s">
        <v>21646</v>
      </c>
      <c r="B7092" s="282" t="s">
        <v>21646</v>
      </c>
      <c r="C7092" s="282" t="s">
        <v>21646</v>
      </c>
      <c r="D7092" s="282" t="s">
        <v>21646</v>
      </c>
      <c r="E7092" s="282" t="s">
        <v>21646</v>
      </c>
      <c r="F7092" s="282" t="s">
        <v>21646</v>
      </c>
      <c r="G7092" s="91"/>
      <c r="H7092" s="91" t="n">
        <v>110942.63</v>
      </c>
      <c r="I7092" s="91"/>
      <c r="J7092" s="91"/>
      <c r="K7092" s="91"/>
      <c r="L7092" s="91"/>
      <c r="M7092" s="91"/>
      <c r="N7092" s="91"/>
      <c r="O7092" s="282" t="s">
        <v>21646</v>
      </c>
      <c r="P7092" s="100"/>
      <c r="Q7092" s="15" t="s">
        <v>45</v>
      </c>
    </row>
    <row r="7093" customFormat="false" ht="55.2" hidden="false" customHeight="false" outlineLevel="0" collapsed="false">
      <c r="A7093" s="282" t="s">
        <v>21647</v>
      </c>
      <c r="B7093" s="282" t="s">
        <v>21647</v>
      </c>
      <c r="C7093" s="282" t="s">
        <v>21647</v>
      </c>
      <c r="D7093" s="282" t="s">
        <v>21647</v>
      </c>
      <c r="E7093" s="282" t="s">
        <v>21647</v>
      </c>
      <c r="F7093" s="282" t="s">
        <v>21647</v>
      </c>
      <c r="G7093" s="91"/>
      <c r="H7093" s="91" t="n">
        <v>3900</v>
      </c>
      <c r="I7093" s="91"/>
      <c r="J7093" s="91"/>
      <c r="K7093" s="91"/>
      <c r="L7093" s="91"/>
      <c r="M7093" s="91"/>
      <c r="N7093" s="91"/>
      <c r="O7093" s="282" t="s">
        <v>21647</v>
      </c>
      <c r="P7093" s="100"/>
      <c r="Q7093" s="15" t="s">
        <v>45</v>
      </c>
    </row>
    <row r="7094" customFormat="false" ht="14.9" hidden="false" customHeight="false" outlineLevel="0" collapsed="false">
      <c r="A7094" s="282" t="s">
        <v>21648</v>
      </c>
      <c r="B7094" s="282" t="s">
        <v>21648</v>
      </c>
      <c r="C7094" s="282" t="s">
        <v>21648</v>
      </c>
      <c r="D7094" s="282" t="s">
        <v>21648</v>
      </c>
      <c r="E7094" s="282" t="s">
        <v>21648</v>
      </c>
      <c r="F7094" s="282" t="s">
        <v>21648</v>
      </c>
      <c r="G7094" s="91"/>
      <c r="H7094" s="91" t="n">
        <v>1500</v>
      </c>
      <c r="I7094" s="91"/>
      <c r="J7094" s="91"/>
      <c r="K7094" s="91"/>
      <c r="L7094" s="91"/>
      <c r="M7094" s="91"/>
      <c r="N7094" s="91"/>
      <c r="O7094" s="282" t="s">
        <v>21648</v>
      </c>
      <c r="P7094" s="100"/>
      <c r="Q7094" s="15" t="s">
        <v>45</v>
      </c>
    </row>
    <row r="7095" customFormat="false" ht="28.35" hidden="false" customHeight="false" outlineLevel="0" collapsed="false">
      <c r="A7095" s="888" t="s">
        <v>21649</v>
      </c>
      <c r="B7095" s="91" t="s">
        <v>21650</v>
      </c>
      <c r="C7095" s="91" t="s">
        <v>21651</v>
      </c>
      <c r="D7095" s="91" t="s">
        <v>476</v>
      </c>
      <c r="E7095" s="91" t="s">
        <v>21652</v>
      </c>
      <c r="F7095" s="91" t="s">
        <v>21653</v>
      </c>
      <c r="G7095" s="91" t="s">
        <v>21654</v>
      </c>
      <c r="H7095" s="91"/>
      <c r="I7095" s="91"/>
      <c r="J7095" s="91"/>
      <c r="K7095" s="91"/>
      <c r="L7095" s="91"/>
      <c r="M7095" s="91"/>
      <c r="N7095" s="91"/>
      <c r="O7095" s="451" t="s">
        <v>21655</v>
      </c>
      <c r="P7095" s="100"/>
      <c r="Q7095" s="15" t="s">
        <v>45</v>
      </c>
    </row>
    <row r="7096" customFormat="false" ht="41.75" hidden="false" customHeight="false" outlineLevel="0" collapsed="false">
      <c r="A7096" s="429" t="s">
        <v>1732</v>
      </c>
      <c r="B7096" s="91" t="s">
        <v>21656</v>
      </c>
      <c r="C7096" s="451" t="s">
        <v>21657</v>
      </c>
      <c r="D7096" s="91" t="s">
        <v>476</v>
      </c>
      <c r="E7096" s="91" t="s">
        <v>21658</v>
      </c>
      <c r="F7096" s="91" t="s">
        <v>21659</v>
      </c>
      <c r="G7096" s="91" t="n">
        <v>5400</v>
      </c>
      <c r="H7096" s="91"/>
      <c r="I7096" s="91"/>
      <c r="J7096" s="91"/>
      <c r="K7096" s="91"/>
      <c r="L7096" s="91"/>
      <c r="M7096" s="19" t="s">
        <v>21660</v>
      </c>
      <c r="N7096" s="99" t="n">
        <v>43576</v>
      </c>
      <c r="O7096" s="45" t="s">
        <v>15</v>
      </c>
      <c r="P7096" s="100"/>
      <c r="Q7096" s="15" t="s">
        <v>45</v>
      </c>
    </row>
    <row r="7097" customFormat="false" ht="28.35" hidden="false" customHeight="false" outlineLevel="0" collapsed="false">
      <c r="A7097" s="888" t="s">
        <v>21661</v>
      </c>
      <c r="B7097" s="108" t="n">
        <v>0.517361111111111</v>
      </c>
      <c r="C7097" s="91" t="s">
        <v>21662</v>
      </c>
      <c r="D7097" s="91" t="s">
        <v>110</v>
      </c>
      <c r="E7097" s="91" t="s">
        <v>21663</v>
      </c>
      <c r="F7097" s="91" t="s">
        <v>21664</v>
      </c>
      <c r="G7097" s="91"/>
      <c r="H7097" s="91"/>
      <c r="I7097" s="91"/>
      <c r="J7097" s="91"/>
      <c r="K7097" s="91"/>
      <c r="L7097" s="91"/>
      <c r="M7097" s="91"/>
      <c r="N7097" s="91"/>
      <c r="O7097" s="137" t="s">
        <v>21665</v>
      </c>
      <c r="P7097" s="100"/>
      <c r="Q7097" s="15" t="s">
        <v>45</v>
      </c>
    </row>
    <row r="7098" customFormat="false" ht="17.35" hidden="false" customHeight="false" outlineLevel="0" collapsed="false">
      <c r="A7098" s="888" t="s">
        <v>21666</v>
      </c>
      <c r="B7098" s="108" t="n">
        <v>0.521527777777778</v>
      </c>
      <c r="C7098" s="349" t="s">
        <v>21667</v>
      </c>
      <c r="D7098" s="91" t="s">
        <v>110</v>
      </c>
      <c r="E7098" s="91" t="s">
        <v>21668</v>
      </c>
      <c r="F7098" s="91" t="s">
        <v>20603</v>
      </c>
      <c r="G7098" s="91"/>
      <c r="H7098" s="91"/>
      <c r="I7098" s="91" t="n">
        <v>13700</v>
      </c>
      <c r="J7098" s="91"/>
      <c r="K7098" s="91"/>
      <c r="L7098" s="91"/>
      <c r="M7098" s="24" t="s">
        <v>21669</v>
      </c>
      <c r="N7098" s="99" t="n">
        <v>43575</v>
      </c>
      <c r="O7098" s="45" t="s">
        <v>15</v>
      </c>
      <c r="P7098" s="100"/>
      <c r="Q7098" s="15" t="s">
        <v>45</v>
      </c>
    </row>
    <row r="7099" customFormat="false" ht="28.35" hidden="false" customHeight="false" outlineLevel="0" collapsed="false">
      <c r="A7099" s="137" t="s">
        <v>21670</v>
      </c>
      <c r="B7099" s="91" t="s">
        <v>7097</v>
      </c>
      <c r="C7099" s="91" t="s">
        <v>21671</v>
      </c>
      <c r="D7099" s="91" t="s">
        <v>8766</v>
      </c>
      <c r="E7099" s="91" t="s">
        <v>21672</v>
      </c>
      <c r="F7099" s="91" t="s">
        <v>20603</v>
      </c>
      <c r="G7099" s="91" t="s">
        <v>18731</v>
      </c>
      <c r="H7099" s="91"/>
      <c r="I7099" s="91"/>
      <c r="J7099" s="91"/>
      <c r="K7099" s="91"/>
      <c r="L7099" s="91"/>
      <c r="M7099" s="91"/>
      <c r="N7099" s="91"/>
      <c r="O7099" s="137" t="s">
        <v>21673</v>
      </c>
      <c r="P7099" s="100"/>
      <c r="Q7099" s="15" t="s">
        <v>45</v>
      </c>
    </row>
    <row r="7100" customFormat="false" ht="28.35" hidden="false" customHeight="false" outlineLevel="0" collapsed="false">
      <c r="A7100" s="429" t="s">
        <v>1696</v>
      </c>
      <c r="B7100" s="108" t="n">
        <v>0.583333333333333</v>
      </c>
      <c r="C7100" s="349" t="s">
        <v>21674</v>
      </c>
      <c r="D7100" s="91" t="s">
        <v>110</v>
      </c>
      <c r="E7100" s="91" t="s">
        <v>21675</v>
      </c>
      <c r="F7100" s="91"/>
      <c r="G7100" s="91" t="s">
        <v>1011</v>
      </c>
      <c r="H7100" s="91"/>
      <c r="I7100" s="91"/>
      <c r="J7100" s="91"/>
      <c r="K7100" s="91"/>
      <c r="L7100" s="91"/>
      <c r="M7100" s="91"/>
      <c r="N7100" s="91"/>
      <c r="O7100" s="137" t="s">
        <v>21676</v>
      </c>
      <c r="P7100" s="100"/>
      <c r="Q7100" s="15" t="s">
        <v>45</v>
      </c>
    </row>
    <row r="7101" customFormat="false" ht="28.35" hidden="false" customHeight="false" outlineLevel="0" collapsed="false">
      <c r="A7101" s="888" t="s">
        <v>21677</v>
      </c>
      <c r="B7101" s="108" t="n">
        <v>0.586805555555556</v>
      </c>
      <c r="C7101" s="91" t="s">
        <v>21678</v>
      </c>
      <c r="D7101" s="91" t="s">
        <v>1563</v>
      </c>
      <c r="E7101" s="91" t="s">
        <v>21679</v>
      </c>
      <c r="F7101" s="91" t="s">
        <v>8921</v>
      </c>
      <c r="G7101" s="91" t="s">
        <v>13278</v>
      </c>
      <c r="H7101" s="91"/>
      <c r="I7101" s="91"/>
      <c r="J7101" s="91"/>
      <c r="K7101" s="91"/>
      <c r="L7101" s="91"/>
      <c r="M7101" s="91"/>
      <c r="N7101" s="91"/>
      <c r="O7101" s="137" t="s">
        <v>21680</v>
      </c>
      <c r="P7101" s="100"/>
      <c r="Q7101" s="15" t="s">
        <v>45</v>
      </c>
    </row>
    <row r="7102" customFormat="false" ht="14.9" hidden="false" customHeight="false" outlineLevel="0" collapsed="false">
      <c r="A7102" s="888" t="s">
        <v>21681</v>
      </c>
      <c r="B7102" s="91" t="s">
        <v>3235</v>
      </c>
      <c r="C7102" s="91" t="s">
        <v>21682</v>
      </c>
      <c r="D7102" s="91" t="s">
        <v>8766</v>
      </c>
      <c r="E7102" s="91" t="s">
        <v>21683</v>
      </c>
      <c r="F7102" s="91" t="s">
        <v>21684</v>
      </c>
      <c r="G7102" s="91" t="n">
        <v>7500</v>
      </c>
      <c r="H7102" s="91"/>
      <c r="I7102" s="91"/>
      <c r="J7102" s="91"/>
      <c r="K7102" s="91"/>
      <c r="L7102" s="91"/>
      <c r="M7102" s="91"/>
      <c r="N7102" s="91"/>
      <c r="O7102" s="95" t="s">
        <v>690</v>
      </c>
      <c r="P7102" s="100"/>
      <c r="Q7102" s="15" t="s">
        <v>45</v>
      </c>
    </row>
    <row r="7103" customFormat="false" ht="28.35" hidden="false" customHeight="false" outlineLevel="0" collapsed="false">
      <c r="A7103" s="429" t="s">
        <v>1765</v>
      </c>
      <c r="B7103" s="91" t="s">
        <v>21685</v>
      </c>
      <c r="C7103" s="91" t="s">
        <v>21686</v>
      </c>
      <c r="D7103" s="91" t="s">
        <v>476</v>
      </c>
      <c r="E7103" s="91" t="s">
        <v>21687</v>
      </c>
      <c r="F7103" s="91" t="s">
        <v>21688</v>
      </c>
      <c r="G7103" s="91" t="s">
        <v>20967</v>
      </c>
      <c r="H7103" s="91"/>
      <c r="I7103" s="91"/>
      <c r="J7103" s="91"/>
      <c r="K7103" s="91"/>
      <c r="L7103" s="91"/>
      <c r="M7103" s="91"/>
      <c r="N7103" s="91"/>
      <c r="O7103" s="451" t="s">
        <v>21689</v>
      </c>
      <c r="P7103" s="100"/>
      <c r="Q7103" s="15" t="s">
        <v>45</v>
      </c>
    </row>
    <row r="7104" customFormat="false" ht="335.8" hidden="false" customHeight="false" outlineLevel="0" collapsed="false">
      <c r="A7104" s="1052" t="s">
        <v>7638</v>
      </c>
      <c r="B7104" s="1053" t="s">
        <v>16110</v>
      </c>
      <c r="C7104" s="1053" t="s">
        <v>21690</v>
      </c>
      <c r="D7104" s="1053" t="s">
        <v>476</v>
      </c>
      <c r="E7104" s="1054" t="s">
        <v>21691</v>
      </c>
      <c r="F7104" s="1053" t="s">
        <v>21692</v>
      </c>
      <c r="G7104" s="1053" t="s">
        <v>21693</v>
      </c>
      <c r="H7104" s="1053"/>
      <c r="I7104" s="1053"/>
      <c r="J7104" s="1053"/>
      <c r="K7104" s="1053"/>
      <c r="L7104" s="1053"/>
      <c r="M7104" s="1053"/>
      <c r="N7104" s="1053"/>
      <c r="O7104" s="1055" t="s">
        <v>21694</v>
      </c>
      <c r="P7104" s="100"/>
      <c r="Q7104" s="15" t="s">
        <v>45</v>
      </c>
    </row>
    <row r="7105" customFormat="false" ht="28.35" hidden="false" customHeight="false" outlineLevel="0" collapsed="false">
      <c r="A7105" s="429" t="s">
        <v>4304</v>
      </c>
      <c r="B7105" s="99" t="n">
        <v>43723</v>
      </c>
      <c r="C7105" s="91" t="s">
        <v>21695</v>
      </c>
      <c r="D7105" s="91" t="s">
        <v>476</v>
      </c>
      <c r="E7105" s="91" t="s">
        <v>21696</v>
      </c>
      <c r="F7105" s="91" t="s">
        <v>21697</v>
      </c>
      <c r="G7105" s="91" t="s">
        <v>21698</v>
      </c>
      <c r="H7105" s="91"/>
      <c r="I7105" s="91"/>
      <c r="J7105" s="91"/>
      <c r="K7105" s="91"/>
      <c r="L7105" s="91"/>
      <c r="M7105" s="91"/>
      <c r="N7105" s="91"/>
      <c r="O7105" s="122" t="s">
        <v>21699</v>
      </c>
      <c r="P7105" s="100"/>
      <c r="Q7105" s="15" t="s">
        <v>45</v>
      </c>
    </row>
    <row r="7106" customFormat="false" ht="14.9" hidden="false" customHeight="false" outlineLevel="0" collapsed="false">
      <c r="A7106" s="429" t="s">
        <v>4309</v>
      </c>
      <c r="B7106" s="108" t="n">
        <v>0.697222222222222</v>
      </c>
      <c r="C7106" s="440" t="s">
        <v>21700</v>
      </c>
      <c r="D7106" s="91" t="s">
        <v>476</v>
      </c>
      <c r="E7106" s="91" t="s">
        <v>21701</v>
      </c>
      <c r="F7106" s="95" t="s">
        <v>600</v>
      </c>
      <c r="G7106" s="91"/>
      <c r="H7106" s="91"/>
      <c r="I7106" s="91"/>
      <c r="J7106" s="91"/>
      <c r="K7106" s="91"/>
      <c r="L7106" s="91"/>
      <c r="M7106" s="91"/>
      <c r="N7106" s="91"/>
      <c r="O7106" s="95" t="s">
        <v>600</v>
      </c>
      <c r="P7106" s="100"/>
      <c r="Q7106" s="15" t="s">
        <v>45</v>
      </c>
    </row>
    <row r="7107" customFormat="false" ht="15.65" hidden="false" customHeight="false" outlineLevel="0" collapsed="false">
      <c r="A7107" s="282" t="s">
        <v>21702</v>
      </c>
      <c r="B7107" s="108" t="n">
        <v>0.702777777777778</v>
      </c>
      <c r="C7107" s="137" t="s">
        <v>21703</v>
      </c>
      <c r="D7107" s="137" t="s">
        <v>1563</v>
      </c>
      <c r="E7107" s="91" t="s">
        <v>21704</v>
      </c>
      <c r="F7107" s="91" t="s">
        <v>9649</v>
      </c>
      <c r="G7107" s="91" t="s">
        <v>21705</v>
      </c>
      <c r="H7107" s="91"/>
      <c r="I7107" s="91"/>
      <c r="J7107" s="91"/>
      <c r="K7107" s="91"/>
      <c r="L7107" s="91"/>
      <c r="M7107" s="91"/>
      <c r="N7107" s="91"/>
      <c r="O7107" s="156" t="s">
        <v>21706</v>
      </c>
      <c r="P7107" s="100"/>
      <c r="Q7107" s="15" t="s">
        <v>45</v>
      </c>
    </row>
    <row r="7108" customFormat="false" ht="15.65" hidden="false" customHeight="false" outlineLevel="0" collapsed="false">
      <c r="A7108" s="888" t="s">
        <v>20130</v>
      </c>
      <c r="B7108" s="89" t="s">
        <v>21707</v>
      </c>
      <c r="C7108" s="137" t="s">
        <v>21703</v>
      </c>
      <c r="D7108" s="137" t="s">
        <v>476</v>
      </c>
      <c r="E7108" s="91" t="s">
        <v>21708</v>
      </c>
      <c r="F7108" s="91" t="s">
        <v>21709</v>
      </c>
      <c r="G7108" s="91" t="s">
        <v>4061</v>
      </c>
      <c r="H7108" s="91"/>
      <c r="I7108" s="91"/>
      <c r="J7108" s="91"/>
      <c r="K7108" s="91"/>
      <c r="L7108" s="91"/>
      <c r="M7108" s="91"/>
      <c r="N7108" s="91"/>
      <c r="O7108" s="156" t="s">
        <v>21706</v>
      </c>
      <c r="P7108" s="100"/>
      <c r="Q7108" s="15" t="s">
        <v>45</v>
      </c>
    </row>
    <row r="7109" customFormat="false" ht="28.35" hidden="false" customHeight="false" outlineLevel="0" collapsed="false">
      <c r="A7109" s="1056" t="s">
        <v>21710</v>
      </c>
      <c r="B7109" s="1056" t="s">
        <v>21710</v>
      </c>
      <c r="C7109" s="1056" t="s">
        <v>21710</v>
      </c>
      <c r="D7109" s="1056" t="s">
        <v>21710</v>
      </c>
      <c r="E7109" s="1056" t="s">
        <v>21710</v>
      </c>
      <c r="F7109" s="1056" t="s">
        <v>21710</v>
      </c>
      <c r="G7109" s="91"/>
      <c r="H7109" s="204" t="n">
        <v>259704.44</v>
      </c>
      <c r="I7109" s="91"/>
      <c r="J7109" s="91"/>
      <c r="K7109" s="91"/>
      <c r="L7109" s="91"/>
      <c r="M7109" s="91"/>
      <c r="N7109" s="91"/>
      <c r="O7109" s="1057" t="s">
        <v>21710</v>
      </c>
      <c r="P7109" s="100"/>
      <c r="Q7109" s="15" t="s">
        <v>45</v>
      </c>
    </row>
    <row r="7110" customFormat="false" ht="17.35" hidden="false" customHeight="false" outlineLevel="0" collapsed="false">
      <c r="A7110" s="429" t="s">
        <v>1914</v>
      </c>
      <c r="B7110" s="242" t="n">
        <v>43787</v>
      </c>
      <c r="C7110" s="91" t="s">
        <v>21711</v>
      </c>
      <c r="D7110" s="91" t="s">
        <v>8766</v>
      </c>
      <c r="E7110" s="91" t="s">
        <v>21712</v>
      </c>
      <c r="F7110" s="91" t="s">
        <v>21713</v>
      </c>
      <c r="G7110" s="91" t="n">
        <v>9600</v>
      </c>
      <c r="H7110" s="91"/>
      <c r="I7110" s="91"/>
      <c r="J7110" s="91"/>
      <c r="K7110" s="91"/>
      <c r="L7110" s="91"/>
      <c r="M7110" s="91" t="s">
        <v>21714</v>
      </c>
      <c r="N7110" s="91" t="n">
        <v>12.05</v>
      </c>
      <c r="O7110" s="45" t="s">
        <v>15</v>
      </c>
      <c r="P7110" s="100"/>
      <c r="Q7110" s="15" t="s">
        <v>45</v>
      </c>
    </row>
    <row r="7111" customFormat="false" ht="17.35" hidden="false" customHeight="false" outlineLevel="0" collapsed="false">
      <c r="A7111" s="429" t="s">
        <v>1917</v>
      </c>
      <c r="B7111" s="91" t="s">
        <v>20996</v>
      </c>
      <c r="C7111" s="91" t="s">
        <v>21715</v>
      </c>
      <c r="D7111" s="91" t="s">
        <v>110</v>
      </c>
      <c r="E7111" s="91" t="s">
        <v>21716</v>
      </c>
      <c r="F7111" s="91" t="s">
        <v>7108</v>
      </c>
      <c r="G7111" s="91" t="n">
        <v>3500</v>
      </c>
      <c r="H7111" s="91"/>
      <c r="I7111" s="91"/>
      <c r="J7111" s="91"/>
      <c r="K7111" s="91"/>
      <c r="L7111" s="91"/>
      <c r="M7111" s="19" t="s">
        <v>21717</v>
      </c>
      <c r="N7111" s="91"/>
      <c r="O7111" s="45" t="s">
        <v>15</v>
      </c>
      <c r="P7111" s="100"/>
      <c r="Q7111" s="15" t="s">
        <v>45</v>
      </c>
    </row>
    <row r="7112" customFormat="false" ht="14.9" hidden="false" customHeight="false" outlineLevel="0" collapsed="false">
      <c r="A7112" s="429" t="s">
        <v>3008</v>
      </c>
      <c r="B7112" s="99" t="n">
        <v>43574</v>
      </c>
      <c r="C7112" s="91" t="s">
        <v>21718</v>
      </c>
      <c r="D7112" s="91" t="s">
        <v>8766</v>
      </c>
      <c r="E7112" s="91" t="s">
        <v>20093</v>
      </c>
      <c r="F7112" s="91" t="s">
        <v>21526</v>
      </c>
      <c r="G7112" s="91" t="n">
        <v>4000</v>
      </c>
      <c r="H7112" s="91"/>
      <c r="I7112" s="91"/>
      <c r="J7112" s="91"/>
      <c r="K7112" s="91"/>
      <c r="L7112" s="91"/>
      <c r="M7112" s="91"/>
      <c r="N7112" s="91"/>
      <c r="O7112" s="137" t="s">
        <v>21719</v>
      </c>
      <c r="P7112" s="100"/>
      <c r="Q7112" s="15" t="s">
        <v>45</v>
      </c>
    </row>
    <row r="7113" customFormat="false" ht="79.85" hidden="false" customHeight="false" outlineLevel="0" collapsed="false">
      <c r="A7113" s="3" t="s">
        <v>17111</v>
      </c>
      <c r="B7113" s="103" t="s">
        <v>17112</v>
      </c>
      <c r="C7113" s="3"/>
      <c r="D7113" s="103" t="s">
        <v>17114</v>
      </c>
      <c r="E7113" s="103" t="s">
        <v>17115</v>
      </c>
      <c r="F7113" s="102" t="s">
        <v>10096</v>
      </c>
      <c r="G7113" s="103" t="s">
        <v>38</v>
      </c>
      <c r="H7113" s="103" t="s">
        <v>17116</v>
      </c>
      <c r="I7113" s="103" t="s">
        <v>40</v>
      </c>
      <c r="J7113" s="103" t="s">
        <v>21327</v>
      </c>
      <c r="K7113" s="103" t="s">
        <v>21328</v>
      </c>
      <c r="L7113" s="103" t="s">
        <v>19807</v>
      </c>
      <c r="M7113" s="103" t="s">
        <v>41</v>
      </c>
      <c r="N7113" s="103" t="s">
        <v>42</v>
      </c>
      <c r="O7113" s="103" t="s">
        <v>17117</v>
      </c>
      <c r="P7113" s="100"/>
      <c r="Q7113" s="15" t="s">
        <v>45</v>
      </c>
    </row>
    <row r="7114" customFormat="false" ht="15" hidden="false" customHeight="false" outlineLevel="0" collapsed="false">
      <c r="A7114" s="105" t="n">
        <v>43574</v>
      </c>
      <c r="B7114" s="465" t="s">
        <v>394</v>
      </c>
      <c r="C7114" s="9"/>
      <c r="D7114" s="9"/>
      <c r="E7114" s="10"/>
      <c r="F7114" s="821" t="n">
        <f aca="false">G7114+H7114+I7114+J7114+K7114</f>
        <v>84200</v>
      </c>
      <c r="G7114" s="1006" t="n">
        <f aca="false">SUM(G7115:G7146)</f>
        <v>79200</v>
      </c>
      <c r="H7114" s="989" t="n">
        <f aca="false">SUM(H7115:H7146)</f>
        <v>0</v>
      </c>
      <c r="I7114" s="1007" t="n">
        <f aca="false">SUM(I7115:I7146)</f>
        <v>0</v>
      </c>
      <c r="J7114" s="1008" t="n">
        <f aca="false">SUM(J7115:J7146)</f>
        <v>5000</v>
      </c>
      <c r="K7114" s="1009" t="n">
        <f aca="false">SUM(K7115:K7146)</f>
        <v>0</v>
      </c>
      <c r="L7114" s="1029" t="n">
        <f aca="false">SUM(L7115:L7146)</f>
        <v>0</v>
      </c>
      <c r="M7114" s="466"/>
      <c r="N7114" s="466"/>
      <c r="O7114" s="91"/>
      <c r="P7114" s="100"/>
      <c r="Q7114" s="15" t="s">
        <v>45</v>
      </c>
    </row>
    <row r="7115" customFormat="false" ht="41.75" hidden="false" customHeight="false" outlineLevel="0" collapsed="false">
      <c r="A7115" s="888" t="s">
        <v>20067</v>
      </c>
      <c r="B7115" s="108" t="n">
        <v>0.3625</v>
      </c>
      <c r="C7115" s="451" t="s">
        <v>21720</v>
      </c>
      <c r="D7115" s="91" t="s">
        <v>110</v>
      </c>
      <c r="E7115" s="91" t="s">
        <v>21721</v>
      </c>
      <c r="F7115" s="91" t="s">
        <v>6542</v>
      </c>
      <c r="G7115" s="91" t="n">
        <v>7500</v>
      </c>
      <c r="H7115" s="91"/>
      <c r="I7115" s="24" t="s">
        <v>21722</v>
      </c>
      <c r="J7115" s="91"/>
      <c r="K7115" s="91"/>
      <c r="L7115" s="91"/>
      <c r="M7115" s="91"/>
      <c r="N7115" s="91" t="n">
        <v>19.04</v>
      </c>
      <c r="O7115" s="45" t="s">
        <v>15</v>
      </c>
      <c r="P7115" s="100"/>
      <c r="Q7115" s="15" t="s">
        <v>45</v>
      </c>
    </row>
    <row r="7116" customFormat="false" ht="41.75" hidden="false" customHeight="false" outlineLevel="0" collapsed="false">
      <c r="A7116" s="888" t="s">
        <v>2005</v>
      </c>
      <c r="B7116" s="108" t="n">
        <v>0.375</v>
      </c>
      <c r="C7116" s="451" t="s">
        <v>21723</v>
      </c>
      <c r="D7116" s="91" t="s">
        <v>110</v>
      </c>
      <c r="E7116" s="91" t="s">
        <v>21724</v>
      </c>
      <c r="F7116" s="91" t="s">
        <v>21725</v>
      </c>
      <c r="G7116" s="91" t="s">
        <v>4124</v>
      </c>
      <c r="H7116" s="91"/>
      <c r="I7116" s="91"/>
      <c r="J7116" s="91"/>
      <c r="K7116" s="91"/>
      <c r="L7116" s="91"/>
      <c r="M7116" s="91"/>
      <c r="N7116" s="91"/>
      <c r="O7116" s="247" t="s">
        <v>21726</v>
      </c>
      <c r="P7116" s="100"/>
      <c r="Q7116" s="15" t="s">
        <v>45</v>
      </c>
    </row>
    <row r="7117" customFormat="false" ht="14.9" hidden="false" customHeight="false" outlineLevel="0" collapsed="false">
      <c r="A7117" s="888" t="s">
        <v>16151</v>
      </c>
      <c r="B7117" s="91" t="s">
        <v>15186</v>
      </c>
      <c r="C7117" s="91" t="n">
        <v>89289835890</v>
      </c>
      <c r="D7117" s="91" t="s">
        <v>8766</v>
      </c>
      <c r="E7117" s="91" t="s">
        <v>21727</v>
      </c>
      <c r="F7117" s="91"/>
      <c r="G7117" s="91" t="s">
        <v>21693</v>
      </c>
      <c r="H7117" s="91"/>
      <c r="I7117" s="91"/>
      <c r="J7117" s="91"/>
      <c r="K7117" s="91"/>
      <c r="L7117" s="91"/>
      <c r="M7117" s="91"/>
      <c r="N7117" s="91"/>
      <c r="O7117" s="137" t="s">
        <v>21728</v>
      </c>
      <c r="P7117" s="100"/>
      <c r="Q7117" s="15" t="s">
        <v>45</v>
      </c>
    </row>
    <row r="7118" customFormat="false" ht="14.9" hidden="false" customHeight="false" outlineLevel="0" collapsed="false">
      <c r="A7118" s="429" t="s">
        <v>1673</v>
      </c>
      <c r="B7118" s="91" t="s">
        <v>4250</v>
      </c>
      <c r="C7118" s="806" t="s">
        <v>21729</v>
      </c>
      <c r="D7118" s="91" t="s">
        <v>8766</v>
      </c>
      <c r="E7118" s="91" t="s">
        <v>21730</v>
      </c>
      <c r="F7118" s="91"/>
      <c r="G7118" s="91" t="s">
        <v>20675</v>
      </c>
      <c r="H7118" s="91"/>
      <c r="I7118" s="91"/>
      <c r="J7118" s="91"/>
      <c r="K7118" s="91"/>
      <c r="L7118" s="91"/>
      <c r="M7118" s="91"/>
      <c r="N7118" s="91"/>
      <c r="O7118" s="451" t="s">
        <v>21731</v>
      </c>
      <c r="P7118" s="100"/>
      <c r="Q7118" s="15" t="s">
        <v>45</v>
      </c>
    </row>
    <row r="7119" customFormat="false" ht="14.9" hidden="false" customHeight="false" outlineLevel="0" collapsed="false">
      <c r="A7119" s="888" t="s">
        <v>16161</v>
      </c>
      <c r="B7119" s="99" t="n">
        <v>43565</v>
      </c>
      <c r="C7119" s="91" t="s">
        <v>21732</v>
      </c>
      <c r="D7119" s="91" t="s">
        <v>476</v>
      </c>
      <c r="E7119" s="91" t="s">
        <v>21733</v>
      </c>
      <c r="F7119" s="91" t="s">
        <v>21734</v>
      </c>
      <c r="G7119" s="91"/>
      <c r="H7119" s="91"/>
      <c r="I7119" s="91"/>
      <c r="J7119" s="91"/>
      <c r="K7119" s="91"/>
      <c r="L7119" s="91"/>
      <c r="M7119" s="91"/>
      <c r="N7119" s="91"/>
      <c r="O7119" s="95" t="s">
        <v>21734</v>
      </c>
      <c r="P7119" s="100"/>
      <c r="Q7119" s="15" t="s">
        <v>45</v>
      </c>
    </row>
    <row r="7120" customFormat="false" ht="28.35" hidden="false" customHeight="false" outlineLevel="0" collapsed="false">
      <c r="A7120" s="429" t="s">
        <v>21735</v>
      </c>
      <c r="B7120" s="91" t="s">
        <v>21736</v>
      </c>
      <c r="C7120" s="91" t="s">
        <v>21737</v>
      </c>
      <c r="D7120" s="91" t="s">
        <v>476</v>
      </c>
      <c r="E7120" s="91" t="s">
        <v>21738</v>
      </c>
      <c r="F7120" s="91" t="s">
        <v>3347</v>
      </c>
      <c r="G7120" s="91" t="n">
        <v>7000</v>
      </c>
      <c r="H7120" s="91"/>
      <c r="I7120" s="91"/>
      <c r="J7120" s="91"/>
      <c r="K7120" s="91"/>
      <c r="L7120" s="91"/>
      <c r="M7120" s="91"/>
      <c r="N7120" s="91"/>
      <c r="O7120" s="45" t="s">
        <v>15</v>
      </c>
      <c r="P7120" s="100"/>
      <c r="Q7120" s="15" t="s">
        <v>45</v>
      </c>
    </row>
    <row r="7121" customFormat="false" ht="26.85" hidden="false" customHeight="false" outlineLevel="0" collapsed="false">
      <c r="A7121" s="429" t="s">
        <v>1732</v>
      </c>
      <c r="B7121" s="110" t="n">
        <v>0.440972222222222</v>
      </c>
      <c r="C7121" s="657" t="s">
        <v>21739</v>
      </c>
      <c r="D7121" s="91" t="s">
        <v>110</v>
      </c>
      <c r="E7121" s="19" t="s">
        <v>21740</v>
      </c>
      <c r="F7121" s="113" t="s">
        <v>21741</v>
      </c>
      <c r="G7121" s="19" t="n">
        <v>4200</v>
      </c>
      <c r="H7121" s="97"/>
      <c r="I7121" s="97"/>
      <c r="J7121" s="97"/>
      <c r="K7121" s="97"/>
      <c r="L7121" s="97"/>
      <c r="M7121" s="30" t="s">
        <v>21742</v>
      </c>
      <c r="N7121" s="20" t="n">
        <v>43573</v>
      </c>
      <c r="O7121" s="45" t="s">
        <v>15</v>
      </c>
      <c r="Q7121" s="15" t="s">
        <v>45</v>
      </c>
    </row>
    <row r="7122" customFormat="false" ht="14.9" hidden="false" customHeight="false" outlineLevel="0" collapsed="false">
      <c r="A7122" s="429" t="s">
        <v>1833</v>
      </c>
      <c r="B7122" s="99" t="n">
        <v>43566</v>
      </c>
      <c r="C7122" s="91" t="n">
        <v>74956731231</v>
      </c>
      <c r="D7122" s="91" t="s">
        <v>8766</v>
      </c>
      <c r="E7122" s="91" t="s">
        <v>21743</v>
      </c>
      <c r="F7122" s="91" t="s">
        <v>102</v>
      </c>
      <c r="G7122" s="91"/>
      <c r="H7122" s="91"/>
      <c r="I7122" s="91"/>
      <c r="J7122" s="91"/>
      <c r="K7122" s="91"/>
      <c r="L7122" s="91"/>
      <c r="M7122" s="91"/>
      <c r="N7122" s="91"/>
      <c r="O7122" s="451" t="s">
        <v>21744</v>
      </c>
      <c r="P7122" s="100"/>
      <c r="Q7122" s="15" t="s">
        <v>45</v>
      </c>
    </row>
    <row r="7123" customFormat="false" ht="29.85" hidden="false" customHeight="false" outlineLevel="0" collapsed="false">
      <c r="A7123" s="888" t="s">
        <v>19334</v>
      </c>
      <c r="B7123" s="108" t="n">
        <v>0.466666666666667</v>
      </c>
      <c r="C7123" s="657" t="s">
        <v>21745</v>
      </c>
      <c r="D7123" s="91" t="s">
        <v>110</v>
      </c>
      <c r="E7123" s="349" t="s">
        <v>21746</v>
      </c>
      <c r="F7123" s="91" t="s">
        <v>21747</v>
      </c>
      <c r="G7123" s="91" t="s">
        <v>734</v>
      </c>
      <c r="H7123" s="91"/>
      <c r="I7123" s="91"/>
      <c r="J7123" s="91"/>
      <c r="K7123" s="91"/>
      <c r="L7123" s="91"/>
      <c r="M7123" s="91"/>
      <c r="N7123" s="91"/>
      <c r="O7123" s="144" t="s">
        <v>21748</v>
      </c>
      <c r="P7123" s="100"/>
      <c r="Q7123" s="15" t="s">
        <v>45</v>
      </c>
    </row>
    <row r="7124" customFormat="false" ht="162.65" hidden="false" customHeight="false" outlineLevel="0" collapsed="false">
      <c r="A7124" s="198" t="s">
        <v>3905</v>
      </c>
      <c r="B7124" s="198" t="s">
        <v>3905</v>
      </c>
      <c r="C7124" s="24" t="s">
        <v>21749</v>
      </c>
      <c r="D7124" s="91" t="s">
        <v>476</v>
      </c>
      <c r="E7124" s="91" t="s">
        <v>21750</v>
      </c>
      <c r="F7124" s="91" t="s">
        <v>21751</v>
      </c>
      <c r="G7124" s="91"/>
      <c r="H7124" s="91" t="s">
        <v>2085</v>
      </c>
      <c r="I7124" s="91"/>
      <c r="J7124" s="91"/>
      <c r="K7124" s="91"/>
      <c r="L7124" s="91"/>
      <c r="M7124" s="19" t="s">
        <v>21752</v>
      </c>
      <c r="N7124" s="20" t="n">
        <v>43575</v>
      </c>
      <c r="O7124" s="1058" t="s">
        <v>4921</v>
      </c>
      <c r="P7124" s="100" t="s">
        <v>3347</v>
      </c>
      <c r="Q7124" s="15" t="s">
        <v>45</v>
      </c>
    </row>
    <row r="7125" customFormat="false" ht="28.35" hidden="false" customHeight="false" outlineLevel="0" collapsed="false">
      <c r="A7125" s="429" t="s">
        <v>1746</v>
      </c>
      <c r="B7125" s="108" t="n">
        <v>0.479166666666667</v>
      </c>
      <c r="C7125" s="451" t="s">
        <v>21753</v>
      </c>
      <c r="D7125" s="91" t="s">
        <v>476</v>
      </c>
      <c r="E7125" s="91" t="s">
        <v>21754</v>
      </c>
      <c r="F7125" s="91" t="s">
        <v>21755</v>
      </c>
      <c r="G7125" s="91"/>
      <c r="H7125" s="91"/>
      <c r="I7125" s="91"/>
      <c r="J7125" s="91"/>
      <c r="K7125" s="91"/>
      <c r="L7125" s="91"/>
      <c r="M7125" s="91"/>
      <c r="N7125" s="91"/>
      <c r="O7125" s="451" t="s">
        <v>21756</v>
      </c>
      <c r="P7125" s="100"/>
      <c r="Q7125" s="15" t="s">
        <v>45</v>
      </c>
    </row>
    <row r="7126" customFormat="false" ht="28.35" hidden="false" customHeight="false" outlineLevel="0" collapsed="false">
      <c r="A7126" s="1010" t="s">
        <v>21757</v>
      </c>
      <c r="B7126" s="91" t="s">
        <v>6756</v>
      </c>
      <c r="C7126" s="91" t="s">
        <v>21758</v>
      </c>
      <c r="D7126" s="91" t="s">
        <v>476</v>
      </c>
      <c r="E7126" s="91" t="s">
        <v>21759</v>
      </c>
      <c r="F7126" s="91" t="s">
        <v>21760</v>
      </c>
      <c r="H7126" s="91"/>
      <c r="I7126" s="91"/>
      <c r="J7126" s="91" t="n">
        <v>5000</v>
      </c>
      <c r="K7126" s="91"/>
      <c r="L7126" s="91"/>
      <c r="M7126" s="19" t="s">
        <v>21761</v>
      </c>
      <c r="N7126" s="20" t="n">
        <v>43577</v>
      </c>
      <c r="O7126" s="45" t="s">
        <v>15</v>
      </c>
      <c r="P7126" s="100"/>
      <c r="Q7126" s="15" t="s">
        <v>45</v>
      </c>
    </row>
    <row r="7127" customFormat="false" ht="41.75" hidden="false" customHeight="false" outlineLevel="0" collapsed="false">
      <c r="A7127" s="133" t="s">
        <v>1746</v>
      </c>
      <c r="B7127" s="881" t="n">
        <v>0.521527777777778</v>
      </c>
      <c r="C7127" s="95" t="s">
        <v>21762</v>
      </c>
      <c r="D7127" s="95" t="s">
        <v>110</v>
      </c>
      <c r="E7127" s="95" t="s">
        <v>21763</v>
      </c>
      <c r="F7127" s="95" t="s">
        <v>19542</v>
      </c>
      <c r="G7127" s="95" t="s">
        <v>71</v>
      </c>
      <c r="H7127" s="95"/>
      <c r="I7127" s="95"/>
      <c r="J7127" s="95"/>
      <c r="K7127" s="95"/>
      <c r="L7127" s="95"/>
      <c r="M7127" s="250" t="s">
        <v>3347</v>
      </c>
      <c r="N7127" s="95" t="s">
        <v>3347</v>
      </c>
      <c r="O7127" s="1034" t="s">
        <v>21764</v>
      </c>
      <c r="P7127" s="100"/>
      <c r="Q7127" s="15" t="s">
        <v>45</v>
      </c>
    </row>
    <row r="7128" customFormat="false" ht="14.9" hidden="false" customHeight="false" outlineLevel="0" collapsed="false">
      <c r="A7128" s="888" t="s">
        <v>1513</v>
      </c>
      <c r="B7128" s="242" t="n">
        <v>43812</v>
      </c>
      <c r="C7128" s="91" t="s">
        <v>21765</v>
      </c>
      <c r="D7128" s="91" t="s">
        <v>476</v>
      </c>
      <c r="E7128" s="91" t="s">
        <v>21766</v>
      </c>
      <c r="F7128" s="91" t="n">
        <v>800</v>
      </c>
      <c r="G7128" s="91" t="s">
        <v>3179</v>
      </c>
      <c r="H7128" s="91"/>
      <c r="I7128" s="91"/>
      <c r="J7128" s="91"/>
      <c r="K7128" s="91"/>
      <c r="L7128" s="91"/>
      <c r="M7128" s="91"/>
      <c r="N7128" s="91"/>
      <c r="O7128" s="95" t="s">
        <v>21767</v>
      </c>
      <c r="P7128" s="100"/>
      <c r="Q7128" s="15" t="s">
        <v>45</v>
      </c>
    </row>
    <row r="7129" customFormat="false" ht="28.35" hidden="false" customHeight="false" outlineLevel="0" collapsed="false">
      <c r="A7129" s="429" t="s">
        <v>14443</v>
      </c>
      <c r="B7129" s="91" t="s">
        <v>21768</v>
      </c>
      <c r="C7129" s="451" t="s">
        <v>21769</v>
      </c>
      <c r="D7129" s="91" t="s">
        <v>476</v>
      </c>
      <c r="E7129" s="91" t="s">
        <v>21770</v>
      </c>
      <c r="F7129" s="91" t="s">
        <v>21771</v>
      </c>
      <c r="G7129" s="91" t="s">
        <v>248</v>
      </c>
      <c r="H7129" s="91"/>
      <c r="I7129" s="91"/>
      <c r="J7129" s="91"/>
      <c r="K7129" s="91"/>
      <c r="L7129" s="91"/>
      <c r="M7129" s="91"/>
      <c r="N7129" s="91"/>
      <c r="O7129" s="451" t="s">
        <v>21772</v>
      </c>
      <c r="P7129" s="100"/>
      <c r="Q7129" s="15" t="s">
        <v>45</v>
      </c>
    </row>
    <row r="7130" customFormat="false" ht="55.2" hidden="false" customHeight="false" outlineLevel="0" collapsed="false">
      <c r="A7130" s="429" t="s">
        <v>1765</v>
      </c>
      <c r="B7130" s="99" t="n">
        <v>43479</v>
      </c>
      <c r="C7130" s="91" t="s">
        <v>21773</v>
      </c>
      <c r="D7130" s="91" t="s">
        <v>8766</v>
      </c>
      <c r="E7130" s="91" t="s">
        <v>21774</v>
      </c>
      <c r="F7130" s="91" t="s">
        <v>21775</v>
      </c>
      <c r="G7130" s="91" t="n">
        <v>13600</v>
      </c>
      <c r="H7130" s="91"/>
      <c r="I7130" s="91"/>
      <c r="J7130" s="91"/>
      <c r="K7130" s="91"/>
      <c r="L7130" s="91"/>
      <c r="M7130" s="19" t="s">
        <v>21776</v>
      </c>
      <c r="N7130" s="99" t="n">
        <v>43579</v>
      </c>
      <c r="O7130" s="45" t="s">
        <v>15</v>
      </c>
      <c r="P7130" s="100"/>
      <c r="Q7130" s="15" t="s">
        <v>45</v>
      </c>
    </row>
    <row r="7131" customFormat="false" ht="14.9" hidden="false" customHeight="false" outlineLevel="0" collapsed="false">
      <c r="A7131" s="429" t="s">
        <v>4300</v>
      </c>
      <c r="B7131" s="108" t="n">
        <v>0.589583333333333</v>
      </c>
      <c r="C7131" s="91" t="n">
        <v>89031486858</v>
      </c>
      <c r="D7131" s="91" t="s">
        <v>110</v>
      </c>
      <c r="E7131" s="91" t="s">
        <v>21777</v>
      </c>
      <c r="F7131" s="91"/>
      <c r="G7131" s="91" t="s">
        <v>1730</v>
      </c>
      <c r="H7131" s="91"/>
      <c r="I7131" s="91"/>
      <c r="J7131" s="91"/>
      <c r="K7131" s="91"/>
      <c r="L7131" s="91"/>
      <c r="M7131" s="91"/>
      <c r="N7131" s="91"/>
      <c r="O7131" s="451" t="s">
        <v>21778</v>
      </c>
      <c r="P7131" s="100"/>
      <c r="Q7131" s="15" t="s">
        <v>45</v>
      </c>
    </row>
    <row r="7132" customFormat="false" ht="41.75" hidden="false" customHeight="false" outlineLevel="0" collapsed="false">
      <c r="A7132" s="429" t="s">
        <v>4304</v>
      </c>
      <c r="B7132" s="108" t="n">
        <v>0.606944444444444</v>
      </c>
      <c r="C7132" s="451" t="s">
        <v>21779</v>
      </c>
      <c r="D7132" s="91" t="s">
        <v>110</v>
      </c>
      <c r="E7132" s="91" t="s">
        <v>21780</v>
      </c>
      <c r="F7132" s="91"/>
      <c r="G7132" s="91"/>
      <c r="H7132" s="91"/>
      <c r="I7132" s="91"/>
      <c r="J7132" s="91"/>
      <c r="K7132" s="91"/>
      <c r="L7132" s="91"/>
      <c r="M7132" s="91"/>
      <c r="N7132" s="91"/>
      <c r="O7132" s="137" t="s">
        <v>21781</v>
      </c>
      <c r="P7132" s="100"/>
      <c r="Q7132" s="15" t="s">
        <v>45</v>
      </c>
    </row>
    <row r="7133" customFormat="false" ht="41.75" hidden="false" customHeight="false" outlineLevel="0" collapsed="false">
      <c r="A7133" s="429" t="s">
        <v>4309</v>
      </c>
      <c r="B7133" s="91"/>
      <c r="C7133" s="451" t="s">
        <v>21782</v>
      </c>
      <c r="D7133" s="91" t="s">
        <v>476</v>
      </c>
      <c r="E7133" s="91" t="s">
        <v>21783</v>
      </c>
      <c r="F7133" s="91"/>
      <c r="G7133" s="91"/>
      <c r="H7133" s="91"/>
      <c r="I7133" s="91"/>
      <c r="J7133" s="91"/>
      <c r="K7133" s="91"/>
      <c r="L7133" s="91"/>
      <c r="M7133" s="91"/>
      <c r="N7133" s="91"/>
      <c r="O7133" s="481" t="s">
        <v>21784</v>
      </c>
      <c r="P7133" s="100"/>
      <c r="Q7133" s="15" t="s">
        <v>45</v>
      </c>
    </row>
    <row r="7134" customFormat="false" ht="28.35" hidden="false" customHeight="false" outlineLevel="0" collapsed="false">
      <c r="A7134" s="429" t="s">
        <v>1781</v>
      </c>
      <c r="B7134" s="91" t="s">
        <v>4565</v>
      </c>
      <c r="C7134" s="91" t="s">
        <v>21785</v>
      </c>
      <c r="D7134" s="91" t="s">
        <v>476</v>
      </c>
      <c r="E7134" s="91" t="s">
        <v>21786</v>
      </c>
      <c r="F7134" s="91"/>
      <c r="G7134" s="91" t="s">
        <v>1042</v>
      </c>
      <c r="H7134" s="91"/>
      <c r="I7134" s="91"/>
      <c r="J7134" s="91"/>
      <c r="K7134" s="91"/>
      <c r="L7134" s="91"/>
      <c r="M7134" s="91"/>
      <c r="N7134" s="91"/>
      <c r="O7134" s="137" t="s">
        <v>8602</v>
      </c>
      <c r="P7134" s="100"/>
      <c r="Q7134" s="15" t="s">
        <v>45</v>
      </c>
    </row>
    <row r="7135" customFormat="false" ht="41.75" hidden="false" customHeight="false" outlineLevel="0" collapsed="false">
      <c r="A7135" s="888" t="s">
        <v>20130</v>
      </c>
      <c r="B7135" s="91" t="s">
        <v>12539</v>
      </c>
      <c r="C7135" s="91" t="s">
        <v>21787</v>
      </c>
      <c r="D7135" s="91" t="s">
        <v>8766</v>
      </c>
      <c r="E7135" s="91" t="s">
        <v>21788</v>
      </c>
      <c r="F7135" s="15" t="s">
        <v>21789</v>
      </c>
      <c r="G7135" s="91" t="n">
        <v>11300</v>
      </c>
      <c r="H7135" s="91"/>
      <c r="I7135" s="91"/>
      <c r="J7135" s="91"/>
      <c r="K7135" s="91"/>
      <c r="L7135" s="91"/>
      <c r="M7135" s="19" t="s">
        <v>21790</v>
      </c>
      <c r="N7135" s="99" t="n">
        <v>43577</v>
      </c>
      <c r="O7135" s="45" t="s">
        <v>15</v>
      </c>
      <c r="P7135" s="100"/>
      <c r="Q7135" s="15" t="s">
        <v>45</v>
      </c>
    </row>
    <row r="7136" customFormat="false" ht="28.35" hidden="false" customHeight="false" outlineLevel="0" collapsed="false">
      <c r="A7136" s="429" t="s">
        <v>1917</v>
      </c>
      <c r="B7136" s="91" t="s">
        <v>2206</v>
      </c>
      <c r="C7136" s="91" t="s">
        <v>21791</v>
      </c>
      <c r="D7136" s="91" t="s">
        <v>476</v>
      </c>
      <c r="E7136" s="91" t="s">
        <v>21792</v>
      </c>
      <c r="F7136" s="91" t="s">
        <v>21793</v>
      </c>
      <c r="G7136" s="91" t="s">
        <v>1333</v>
      </c>
      <c r="H7136" s="91"/>
      <c r="I7136" s="91"/>
      <c r="J7136" s="91"/>
      <c r="K7136" s="91"/>
      <c r="L7136" s="91"/>
      <c r="M7136" s="91"/>
      <c r="N7136" s="91"/>
      <c r="O7136" s="451" t="s">
        <v>21794</v>
      </c>
      <c r="P7136" s="100"/>
      <c r="Q7136" s="15" t="s">
        <v>45</v>
      </c>
    </row>
    <row r="7137" customFormat="false" ht="28.35" hidden="false" customHeight="false" outlineLevel="0" collapsed="false">
      <c r="A7137" s="429" t="s">
        <v>3008</v>
      </c>
      <c r="B7137" s="91"/>
      <c r="C7137" s="91" t="s">
        <v>21795</v>
      </c>
      <c r="D7137" s="91" t="s">
        <v>8766</v>
      </c>
      <c r="E7137" s="91" t="s">
        <v>21796</v>
      </c>
      <c r="F7137" s="91" t="s">
        <v>21797</v>
      </c>
      <c r="G7137" s="91" t="n">
        <v>13600</v>
      </c>
      <c r="H7137" s="91"/>
      <c r="I7137" s="91"/>
      <c r="J7137" s="91"/>
      <c r="K7137" s="91"/>
      <c r="L7137" s="91"/>
      <c r="M7137" s="91" t="s">
        <v>21798</v>
      </c>
      <c r="N7137" s="91" t="n">
        <v>19.05</v>
      </c>
      <c r="O7137" s="45" t="s">
        <v>15</v>
      </c>
      <c r="P7137" s="100"/>
      <c r="Q7137" s="15" t="s">
        <v>45</v>
      </c>
    </row>
    <row r="7138" customFormat="false" ht="14.9" hidden="false" customHeight="false" outlineLevel="0" collapsed="false">
      <c r="A7138" s="429" t="s">
        <v>3012</v>
      </c>
      <c r="B7138" s="99" t="n">
        <v>43481</v>
      </c>
      <c r="C7138" s="91" t="n">
        <v>84991973635</v>
      </c>
      <c r="D7138" s="91"/>
      <c r="E7138" s="91" t="s">
        <v>21799</v>
      </c>
      <c r="F7138" s="95" t="s">
        <v>21799</v>
      </c>
      <c r="G7138" s="91"/>
      <c r="H7138" s="91"/>
      <c r="I7138" s="91"/>
      <c r="J7138" s="91"/>
      <c r="K7138" s="91"/>
      <c r="L7138" s="91"/>
      <c r="M7138" s="91"/>
      <c r="N7138" s="91"/>
      <c r="O7138" s="95" t="s">
        <v>21799</v>
      </c>
      <c r="P7138" s="100"/>
      <c r="Q7138" s="15" t="s">
        <v>45</v>
      </c>
    </row>
    <row r="7139" customFormat="false" ht="28.35" hidden="false" customHeight="false" outlineLevel="0" collapsed="false">
      <c r="A7139" s="429" t="s">
        <v>1798</v>
      </c>
      <c r="B7139" s="242" t="n">
        <v>43785</v>
      </c>
      <c r="C7139" s="91" t="n">
        <v>89852721870</v>
      </c>
      <c r="D7139" s="91" t="s">
        <v>8766</v>
      </c>
      <c r="E7139" s="91" t="s">
        <v>21800</v>
      </c>
      <c r="F7139" s="91" t="s">
        <v>48</v>
      </c>
      <c r="G7139" s="91" t="s">
        <v>2808</v>
      </c>
      <c r="H7139" s="91"/>
      <c r="I7139" s="91"/>
      <c r="J7139" s="91"/>
      <c r="K7139" s="91"/>
      <c r="L7139" s="91"/>
      <c r="M7139" s="91"/>
      <c r="N7139" s="91"/>
      <c r="O7139" s="355" t="s">
        <v>21801</v>
      </c>
      <c r="P7139" s="100"/>
      <c r="Q7139" s="15" t="s">
        <v>45</v>
      </c>
    </row>
    <row r="7140" customFormat="false" ht="14.9" hidden="false" customHeight="false" outlineLevel="0" collapsed="false">
      <c r="A7140" s="91" t="s">
        <v>21802</v>
      </c>
      <c r="B7140" s="91" t="s">
        <v>21802</v>
      </c>
      <c r="C7140" s="91" t="s">
        <v>21802</v>
      </c>
      <c r="D7140" s="91" t="s">
        <v>476</v>
      </c>
      <c r="E7140" s="91" t="s">
        <v>21802</v>
      </c>
      <c r="F7140" s="91" t="s">
        <v>11672</v>
      </c>
      <c r="G7140" s="91" t="n">
        <v>2700</v>
      </c>
      <c r="H7140" s="91"/>
      <c r="I7140" s="91"/>
      <c r="J7140" s="91"/>
      <c r="K7140" s="91"/>
      <c r="L7140" s="91"/>
      <c r="M7140" s="91"/>
      <c r="N7140" s="91"/>
      <c r="O7140" s="282" t="s">
        <v>11672</v>
      </c>
      <c r="P7140" s="100"/>
      <c r="Q7140" s="15" t="s">
        <v>45</v>
      </c>
    </row>
    <row r="7141" customFormat="false" ht="28.35" hidden="false" customHeight="false" outlineLevel="0" collapsed="false">
      <c r="A7141" s="429" t="s">
        <v>1801</v>
      </c>
      <c r="B7141" s="91" t="n">
        <v>16.16</v>
      </c>
      <c r="C7141" s="91" t="s">
        <v>21803</v>
      </c>
      <c r="D7141" s="91" t="s">
        <v>476</v>
      </c>
      <c r="E7141" s="91" t="s">
        <v>21804</v>
      </c>
      <c r="F7141" s="91" t="s">
        <v>21805</v>
      </c>
      <c r="G7141" s="91" t="s">
        <v>4245</v>
      </c>
      <c r="H7141" s="91"/>
      <c r="I7141" s="91"/>
      <c r="J7141" s="91"/>
      <c r="K7141" s="91"/>
      <c r="L7141" s="91"/>
      <c r="M7141" s="91"/>
      <c r="N7141" s="91"/>
      <c r="O7141" s="451" t="s">
        <v>21806</v>
      </c>
      <c r="P7141" s="100"/>
      <c r="Q7141" s="15" t="s">
        <v>45</v>
      </c>
    </row>
    <row r="7142" customFormat="false" ht="28.35" hidden="false" customHeight="false" outlineLevel="0" collapsed="false">
      <c r="A7142" s="888" t="s">
        <v>21807</v>
      </c>
      <c r="B7142" s="91" t="s">
        <v>848</v>
      </c>
      <c r="C7142" s="137" t="n">
        <v>84955127293</v>
      </c>
      <c r="D7142" s="91" t="s">
        <v>8766</v>
      </c>
      <c r="E7142" s="91" t="s">
        <v>21808</v>
      </c>
      <c r="F7142" s="91" t="s">
        <v>21809</v>
      </c>
      <c r="G7142" s="91" t="s">
        <v>5529</v>
      </c>
      <c r="H7142" s="91"/>
      <c r="I7142" s="91"/>
      <c r="J7142" s="91"/>
      <c r="K7142" s="91"/>
      <c r="L7142" s="91"/>
      <c r="M7142" s="91"/>
      <c r="N7142" s="91"/>
      <c r="O7142" s="137" t="s">
        <v>21810</v>
      </c>
      <c r="P7142" s="100"/>
      <c r="Q7142" s="15" t="s">
        <v>45</v>
      </c>
    </row>
    <row r="7143" customFormat="false" ht="14.9" hidden="false" customHeight="false" outlineLevel="0" collapsed="false">
      <c r="A7143" s="429" t="s">
        <v>3024</v>
      </c>
      <c r="B7143" s="108" t="n">
        <v>0.688194444444444</v>
      </c>
      <c r="C7143" s="91" t="n">
        <v>84957071747</v>
      </c>
      <c r="D7143" s="91" t="s">
        <v>110</v>
      </c>
      <c r="E7143" s="91" t="s">
        <v>21811</v>
      </c>
      <c r="F7143" s="91" t="s">
        <v>21812</v>
      </c>
      <c r="G7143" s="91" t="s">
        <v>2439</v>
      </c>
      <c r="H7143" s="91"/>
      <c r="I7143" s="91"/>
      <c r="J7143" s="91"/>
      <c r="K7143" s="91"/>
      <c r="L7143" s="91"/>
      <c r="M7143" s="91"/>
      <c r="N7143" s="91"/>
      <c r="O7143" s="95" t="s">
        <v>8829</v>
      </c>
      <c r="P7143" s="100"/>
      <c r="Q7143" s="15" t="s">
        <v>45</v>
      </c>
    </row>
    <row r="7144" customFormat="false" ht="28.35" hidden="false" customHeight="false" outlineLevel="0" collapsed="false">
      <c r="A7144" s="429" t="s">
        <v>21685</v>
      </c>
      <c r="B7144" s="91" t="s">
        <v>21685</v>
      </c>
      <c r="C7144" s="91" t="s">
        <v>21686</v>
      </c>
      <c r="D7144" s="91" t="s">
        <v>476</v>
      </c>
      <c r="E7144" s="91" t="s">
        <v>21813</v>
      </c>
      <c r="F7144" s="91" t="s">
        <v>21688</v>
      </c>
      <c r="G7144" s="91" t="n">
        <v>19300</v>
      </c>
      <c r="H7144" s="91"/>
      <c r="I7144" s="91"/>
      <c r="J7144" s="91"/>
      <c r="K7144" s="91"/>
      <c r="L7144" s="91"/>
      <c r="M7144" s="19" t="s">
        <v>21814</v>
      </c>
      <c r="N7144" s="99" t="n">
        <v>43575</v>
      </c>
      <c r="O7144" s="45" t="s">
        <v>15</v>
      </c>
      <c r="P7144" s="100"/>
      <c r="Q7144" s="15" t="s">
        <v>45</v>
      </c>
    </row>
    <row r="7145" customFormat="false" ht="14.9" hidden="false" customHeight="false" outlineLevel="0" collapsed="false">
      <c r="A7145" s="429" t="s">
        <v>3028</v>
      </c>
      <c r="B7145" s="108" t="n">
        <v>0.689583333333333</v>
      </c>
      <c r="C7145" s="91" t="s">
        <v>21815</v>
      </c>
      <c r="D7145" s="91" t="s">
        <v>476</v>
      </c>
      <c r="E7145" s="91" t="s">
        <v>21816</v>
      </c>
      <c r="F7145" s="91"/>
      <c r="G7145" s="91"/>
      <c r="H7145" s="91"/>
      <c r="I7145" s="91"/>
      <c r="J7145" s="91"/>
      <c r="K7145" s="91"/>
      <c r="L7145" s="91"/>
      <c r="M7145" s="91"/>
      <c r="N7145" s="91"/>
      <c r="O7145" s="91"/>
      <c r="P7145" s="100"/>
      <c r="Q7145" s="15" t="s">
        <v>45</v>
      </c>
    </row>
    <row r="7146" customFormat="false" ht="14.9" hidden="false" customHeight="false" outlineLevel="0" collapsed="false">
      <c r="A7146" s="429" t="s">
        <v>3031</v>
      </c>
      <c r="B7146" s="91" t="s">
        <v>6964</v>
      </c>
      <c r="C7146" s="91" t="s">
        <v>21817</v>
      </c>
      <c r="D7146" s="91" t="s">
        <v>476</v>
      </c>
      <c r="E7146" s="91" t="s">
        <v>21818</v>
      </c>
      <c r="F7146" s="91" t="s">
        <v>4572</v>
      </c>
      <c r="G7146" s="91" t="s">
        <v>614</v>
      </c>
      <c r="H7146" s="91"/>
      <c r="I7146" s="91"/>
      <c r="J7146" s="91"/>
      <c r="K7146" s="91"/>
      <c r="L7146" s="91"/>
      <c r="M7146" s="91"/>
      <c r="N7146" s="91"/>
      <c r="O7146" s="451" t="s">
        <v>21819</v>
      </c>
      <c r="P7146" s="100"/>
      <c r="Q7146" s="15" t="s">
        <v>45</v>
      </c>
    </row>
    <row r="7147" customFormat="false" ht="14.9" hidden="false" customHeight="false" outlineLevel="0" collapsed="false">
      <c r="A7147" s="429" t="s">
        <v>3037</v>
      </c>
      <c r="B7147" s="108" t="n">
        <v>0.69375</v>
      </c>
      <c r="C7147" s="91" t="n">
        <v>89859889685</v>
      </c>
      <c r="D7147" s="91" t="s">
        <v>110</v>
      </c>
      <c r="E7147" s="91" t="s">
        <v>21820</v>
      </c>
      <c r="F7147" s="91" t="s">
        <v>48</v>
      </c>
      <c r="G7147" s="91" t="s">
        <v>2808</v>
      </c>
      <c r="H7147" s="91"/>
      <c r="I7147" s="91"/>
      <c r="J7147" s="91"/>
      <c r="K7147" s="91"/>
      <c r="L7147" s="91"/>
      <c r="M7147" s="91"/>
      <c r="N7147" s="91"/>
      <c r="O7147" s="451" t="s">
        <v>21821</v>
      </c>
      <c r="P7147" s="100"/>
      <c r="Q7147" s="15" t="s">
        <v>45</v>
      </c>
    </row>
    <row r="7148" customFormat="false" ht="28.35" hidden="false" customHeight="false" outlineLevel="0" collapsed="false">
      <c r="A7148" s="429" t="s">
        <v>3043</v>
      </c>
      <c r="B7148" s="108" t="n">
        <v>0.695833333333333</v>
      </c>
      <c r="C7148" s="137" t="s">
        <v>21822</v>
      </c>
      <c r="D7148" s="91" t="s">
        <v>110</v>
      </c>
      <c r="E7148" s="91" t="s">
        <v>21823</v>
      </c>
      <c r="F7148" s="91" t="s">
        <v>21824</v>
      </c>
      <c r="G7148" s="91" t="s">
        <v>1005</v>
      </c>
      <c r="H7148" s="91"/>
      <c r="I7148" s="91"/>
      <c r="J7148" s="91"/>
      <c r="K7148" s="91"/>
      <c r="L7148" s="91"/>
      <c r="M7148" s="91"/>
      <c r="N7148" s="91"/>
      <c r="O7148" s="137" t="s">
        <v>21810</v>
      </c>
      <c r="P7148" s="100"/>
      <c r="Q7148" s="15" t="s">
        <v>45</v>
      </c>
    </row>
    <row r="7149" customFormat="false" ht="17.35" hidden="false" customHeight="false" outlineLevel="0" collapsed="false">
      <c r="A7149" s="429" t="s">
        <v>5680</v>
      </c>
      <c r="B7149" s="91" t="s">
        <v>21825</v>
      </c>
      <c r="C7149" s="91" t="s">
        <v>21826</v>
      </c>
      <c r="D7149" s="91" t="s">
        <v>476</v>
      </c>
      <c r="E7149" s="91" t="s">
        <v>21827</v>
      </c>
      <c r="F7149" s="91" t="s">
        <v>21015</v>
      </c>
      <c r="G7149" s="91" t="n">
        <v>4200</v>
      </c>
      <c r="H7149" s="91"/>
      <c r="I7149" s="91"/>
      <c r="J7149" s="91"/>
      <c r="K7149" s="91"/>
      <c r="L7149" s="91"/>
      <c r="M7149" s="19" t="s">
        <v>21828</v>
      </c>
      <c r="N7149" s="99" t="n">
        <v>43576</v>
      </c>
      <c r="O7149" s="45" t="s">
        <v>15</v>
      </c>
      <c r="P7149" s="100"/>
      <c r="Q7149" s="15" t="s">
        <v>45</v>
      </c>
    </row>
    <row r="7150" customFormat="false" ht="79.85" hidden="false" customHeight="false" outlineLevel="0" collapsed="false">
      <c r="A7150" s="3" t="s">
        <v>17111</v>
      </c>
      <c r="B7150" s="103" t="s">
        <v>17112</v>
      </c>
      <c r="C7150" s="3"/>
      <c r="D7150" s="103" t="s">
        <v>17114</v>
      </c>
      <c r="E7150" s="103" t="s">
        <v>17115</v>
      </c>
      <c r="F7150" s="102" t="s">
        <v>10096</v>
      </c>
      <c r="G7150" s="103" t="s">
        <v>38</v>
      </c>
      <c r="H7150" s="103" t="s">
        <v>17116</v>
      </c>
      <c r="I7150" s="103" t="s">
        <v>40</v>
      </c>
      <c r="J7150" s="103" t="s">
        <v>21327</v>
      </c>
      <c r="K7150" s="103" t="s">
        <v>21328</v>
      </c>
      <c r="L7150" s="103" t="s">
        <v>19807</v>
      </c>
      <c r="M7150" s="103" t="s">
        <v>41</v>
      </c>
      <c r="N7150" s="103" t="s">
        <v>42</v>
      </c>
      <c r="O7150" s="103" t="s">
        <v>17117</v>
      </c>
      <c r="P7150" s="100"/>
      <c r="Q7150" s="15" t="s">
        <v>45</v>
      </c>
    </row>
    <row r="7151" customFormat="false" ht="26.85" hidden="false" customHeight="false" outlineLevel="0" collapsed="false">
      <c r="A7151" s="105" t="n">
        <v>43575</v>
      </c>
      <c r="B7151" s="465" t="s">
        <v>21829</v>
      </c>
      <c r="C7151" s="9"/>
      <c r="D7151" s="9"/>
      <c r="E7151" s="10"/>
      <c r="F7151" s="821" t="n">
        <f aca="false">G7151+H7151+I7151+J7151+K7151</f>
        <v>144500</v>
      </c>
      <c r="G7151" s="1006" t="n">
        <f aca="false">SUM(G7152:G7175)</f>
        <v>109600</v>
      </c>
      <c r="H7151" s="989" t="n">
        <f aca="false">SUM(H7152:H7175)</f>
        <v>0</v>
      </c>
      <c r="I7151" s="1007" t="n">
        <f aca="false">SUM(I7152:I7175)</f>
        <v>34900</v>
      </c>
      <c r="J7151" s="1008" t="n">
        <f aca="false">SUM(J7152:J7175)</f>
        <v>0</v>
      </c>
      <c r="K7151" s="1009" t="n">
        <f aca="false">SUM(K7152:K7175)</f>
        <v>0</v>
      </c>
      <c r="L7151" s="1029" t="n">
        <f aca="false">SUM(L7152:L7175)</f>
        <v>0</v>
      </c>
      <c r="M7151" s="466"/>
      <c r="N7151" s="466"/>
      <c r="O7151" s="91"/>
      <c r="P7151" s="100"/>
      <c r="Q7151" s="15" t="s">
        <v>45</v>
      </c>
    </row>
    <row r="7152" customFormat="false" ht="28.35" hidden="false" customHeight="false" outlineLevel="0" collapsed="false">
      <c r="A7152" s="888" t="s">
        <v>20067</v>
      </c>
      <c r="B7152" s="99" t="n">
        <v>43564</v>
      </c>
      <c r="C7152" s="91" t="s">
        <v>21830</v>
      </c>
      <c r="D7152" s="91" t="s">
        <v>8766</v>
      </c>
      <c r="E7152" s="91" t="s">
        <v>21831</v>
      </c>
      <c r="F7152" s="91" t="s">
        <v>14440</v>
      </c>
      <c r="G7152" s="91"/>
      <c r="H7152" s="91"/>
      <c r="I7152" s="91" t="n">
        <v>11900</v>
      </c>
      <c r="J7152" s="91"/>
      <c r="K7152" s="91"/>
      <c r="L7152" s="91"/>
      <c r="M7152" s="19" t="s">
        <v>21832</v>
      </c>
      <c r="N7152" s="99" t="n">
        <v>43582</v>
      </c>
      <c r="O7152" s="45" t="s">
        <v>15</v>
      </c>
      <c r="P7152" s="100"/>
      <c r="Q7152" s="15" t="s">
        <v>45</v>
      </c>
    </row>
    <row r="7153" customFormat="false" ht="41.75" hidden="false" customHeight="false" outlineLevel="0" collapsed="false">
      <c r="A7153" s="888" t="s">
        <v>2005</v>
      </c>
      <c r="B7153" s="91" t="s">
        <v>20506</v>
      </c>
      <c r="C7153" s="91" t="s">
        <v>21833</v>
      </c>
      <c r="D7153" s="91" t="s">
        <v>8766</v>
      </c>
      <c r="E7153" s="91" t="s">
        <v>21834</v>
      </c>
      <c r="F7153" s="91" t="s">
        <v>21835</v>
      </c>
      <c r="G7153" s="91"/>
      <c r="H7153" s="91"/>
      <c r="I7153" s="91" t="n">
        <v>10900</v>
      </c>
      <c r="J7153" s="91"/>
      <c r="K7153" s="91"/>
      <c r="L7153" s="91"/>
      <c r="M7153" s="19" t="s">
        <v>21836</v>
      </c>
      <c r="N7153" s="99" t="n">
        <v>43578</v>
      </c>
      <c r="O7153" s="45" t="s">
        <v>15</v>
      </c>
      <c r="P7153" s="100"/>
      <c r="Q7153" s="15" t="s">
        <v>45</v>
      </c>
    </row>
    <row r="7154" customFormat="false" ht="14.9" hidden="false" customHeight="false" outlineLevel="0" collapsed="false">
      <c r="A7154" s="888" t="s">
        <v>2010</v>
      </c>
      <c r="B7154" s="242" t="n">
        <v>43779</v>
      </c>
      <c r="C7154" s="91" t="n">
        <v>89859447025</v>
      </c>
      <c r="D7154" s="91" t="s">
        <v>8766</v>
      </c>
      <c r="E7154" s="91" t="s">
        <v>21837</v>
      </c>
      <c r="F7154" s="91"/>
      <c r="G7154" s="91"/>
      <c r="H7154" s="91"/>
      <c r="I7154" s="91" t="s">
        <v>774</v>
      </c>
      <c r="J7154" s="91"/>
      <c r="K7154" s="91"/>
      <c r="L7154" s="91"/>
      <c r="M7154" s="91"/>
      <c r="N7154" s="91"/>
      <c r="O7154" s="451" t="s">
        <v>21838</v>
      </c>
      <c r="P7154" s="100"/>
      <c r="Q7154" s="15" t="s">
        <v>45</v>
      </c>
    </row>
    <row r="7155" customFormat="false" ht="28.35" hidden="false" customHeight="false" outlineLevel="0" collapsed="false">
      <c r="A7155" s="429" t="s">
        <v>1673</v>
      </c>
      <c r="B7155" s="91" t="s">
        <v>5618</v>
      </c>
      <c r="C7155" s="451" t="s">
        <v>21839</v>
      </c>
      <c r="D7155" s="91" t="s">
        <v>8766</v>
      </c>
      <c r="E7155" s="91" t="s">
        <v>4460</v>
      </c>
      <c r="F7155" s="91"/>
      <c r="G7155" s="91"/>
      <c r="H7155" s="91"/>
      <c r="I7155" s="91"/>
      <c r="J7155" s="91"/>
      <c r="K7155" s="91"/>
      <c r="L7155" s="91"/>
      <c r="M7155" s="91"/>
      <c r="N7155" s="91"/>
      <c r="O7155" s="451" t="s">
        <v>18235</v>
      </c>
      <c r="P7155" s="100"/>
      <c r="Q7155" s="15" t="s">
        <v>45</v>
      </c>
    </row>
    <row r="7156" customFormat="false" ht="17.35" hidden="false" customHeight="false" outlineLevel="0" collapsed="false">
      <c r="A7156" s="888" t="s">
        <v>16161</v>
      </c>
      <c r="B7156" s="91" t="s">
        <v>4757</v>
      </c>
      <c r="C7156" s="91" t="n">
        <v>89150153937</v>
      </c>
      <c r="D7156" s="91" t="s">
        <v>8766</v>
      </c>
      <c r="E7156" s="91" t="s">
        <v>21840</v>
      </c>
      <c r="F7156" s="91" t="s">
        <v>4544</v>
      </c>
      <c r="G7156" s="91"/>
      <c r="H7156" s="91"/>
      <c r="I7156" s="91" t="n">
        <v>12100</v>
      </c>
      <c r="J7156" s="91"/>
      <c r="K7156" s="91"/>
      <c r="L7156" s="91"/>
      <c r="M7156" s="19" t="s">
        <v>21841</v>
      </c>
      <c r="N7156" s="91"/>
      <c r="O7156" s="45" t="s">
        <v>15</v>
      </c>
      <c r="P7156" s="100"/>
      <c r="Q7156" s="15" t="s">
        <v>45</v>
      </c>
    </row>
    <row r="7157" customFormat="false" ht="17.35" hidden="false" customHeight="false" outlineLevel="0" collapsed="false">
      <c r="A7157" s="429" t="s">
        <v>1732</v>
      </c>
      <c r="B7157" s="91" t="s">
        <v>2669</v>
      </c>
      <c r="C7157" s="91" t="s">
        <v>21842</v>
      </c>
      <c r="D7157" s="91" t="s">
        <v>110</v>
      </c>
      <c r="E7157" s="91" t="s">
        <v>21843</v>
      </c>
      <c r="F7157" s="91" t="s">
        <v>21844</v>
      </c>
      <c r="G7157" s="91" t="n">
        <v>18000</v>
      </c>
      <c r="H7157" s="91"/>
      <c r="I7157" s="91"/>
      <c r="J7157" s="91"/>
      <c r="K7157" s="91"/>
      <c r="L7157" s="91"/>
      <c r="M7157" s="91" t="s">
        <v>21845</v>
      </c>
      <c r="N7157" s="91" t="n">
        <v>20.04</v>
      </c>
      <c r="O7157" s="45" t="s">
        <v>15</v>
      </c>
      <c r="P7157" s="100"/>
      <c r="Q7157" s="15" t="s">
        <v>45</v>
      </c>
    </row>
    <row r="7158" customFormat="false" ht="86.55" hidden="false" customHeight="false" outlineLevel="0" collapsed="false">
      <c r="A7158" s="91"/>
      <c r="B7158" s="1059" t="s">
        <v>403</v>
      </c>
      <c r="C7158" s="1059" t="s">
        <v>21846</v>
      </c>
      <c r="D7158" s="1059" t="s">
        <v>476</v>
      </c>
      <c r="E7158" s="1059" t="s">
        <v>21847</v>
      </c>
      <c r="F7158" s="1059" t="s">
        <v>21848</v>
      </c>
      <c r="G7158" s="1059" t="s">
        <v>8180</v>
      </c>
      <c r="H7158" s="1059"/>
      <c r="I7158" s="1059"/>
      <c r="J7158" s="1059"/>
      <c r="K7158" s="1059"/>
      <c r="L7158" s="1059"/>
      <c r="M7158" s="1059"/>
      <c r="N7158" s="1059"/>
      <c r="O7158" s="1060" t="s">
        <v>490</v>
      </c>
      <c r="P7158" s="100"/>
      <c r="Q7158" s="15" t="s">
        <v>45</v>
      </c>
    </row>
    <row r="7159" customFormat="false" ht="14.9" hidden="false" customHeight="false" outlineLevel="0" collapsed="false">
      <c r="A7159" s="91"/>
      <c r="B7159" s="91" t="s">
        <v>403</v>
      </c>
      <c r="C7159" s="95" t="s">
        <v>21849</v>
      </c>
      <c r="D7159" s="91" t="s">
        <v>110</v>
      </c>
      <c r="E7159" s="91" t="s">
        <v>21850</v>
      </c>
      <c r="F7159" s="91" t="s">
        <v>9649</v>
      </c>
      <c r="G7159" s="91" t="s">
        <v>2859</v>
      </c>
      <c r="H7159" s="91"/>
      <c r="I7159" s="91"/>
      <c r="J7159" s="91"/>
      <c r="K7159" s="91"/>
      <c r="L7159" s="91"/>
      <c r="M7159" s="91"/>
      <c r="N7159" s="91"/>
      <c r="O7159" s="95" t="s">
        <v>21851</v>
      </c>
      <c r="P7159" s="100"/>
      <c r="Q7159" s="15" t="s">
        <v>45</v>
      </c>
    </row>
    <row r="7160" customFormat="false" ht="17.35" hidden="false" customHeight="false" outlineLevel="0" collapsed="false">
      <c r="A7160" s="91"/>
      <c r="B7160" s="91" t="s">
        <v>403</v>
      </c>
      <c r="C7160" s="950" t="s">
        <v>21852</v>
      </c>
      <c r="D7160" s="91" t="s">
        <v>110</v>
      </c>
      <c r="E7160" s="91" t="s">
        <v>21853</v>
      </c>
      <c r="F7160" s="91" t="s">
        <v>21854</v>
      </c>
      <c r="G7160" s="91" t="n">
        <v>31600</v>
      </c>
      <c r="H7160" s="91"/>
      <c r="I7160" s="91"/>
      <c r="J7160" s="91"/>
      <c r="K7160" s="91"/>
      <c r="L7160" s="91"/>
      <c r="M7160" s="24" t="s">
        <v>21855</v>
      </c>
      <c r="N7160" s="99" t="n">
        <v>43578</v>
      </c>
      <c r="O7160" s="45" t="s">
        <v>15</v>
      </c>
      <c r="P7160" s="100"/>
      <c r="Q7160" s="15" t="s">
        <v>45</v>
      </c>
    </row>
    <row r="7161" customFormat="false" ht="17.35" hidden="false" customHeight="false" outlineLevel="0" collapsed="false">
      <c r="A7161" s="91"/>
      <c r="B7161" s="91" t="s">
        <v>403</v>
      </c>
      <c r="C7161" s="950" t="s">
        <v>21856</v>
      </c>
      <c r="D7161" s="91" t="s">
        <v>110</v>
      </c>
      <c r="E7161" s="91" t="s">
        <v>21857</v>
      </c>
      <c r="F7161" s="91" t="s">
        <v>9649</v>
      </c>
      <c r="G7161" s="91" t="n">
        <v>14700</v>
      </c>
      <c r="H7161" s="91"/>
      <c r="I7161" s="91"/>
      <c r="J7161" s="91"/>
      <c r="K7161" s="91"/>
      <c r="L7161" s="91"/>
      <c r="M7161" s="24" t="s">
        <v>21858</v>
      </c>
      <c r="N7161" s="99" t="n">
        <v>43578</v>
      </c>
      <c r="O7161" s="45" t="s">
        <v>15</v>
      </c>
      <c r="P7161" s="100"/>
      <c r="Q7161" s="15" t="s">
        <v>45</v>
      </c>
    </row>
    <row r="7162" customFormat="false" ht="28.35" hidden="false" customHeight="false" outlineLevel="0" collapsed="false">
      <c r="A7162" s="91"/>
      <c r="B7162" s="91" t="s">
        <v>403</v>
      </c>
      <c r="C7162" s="95" t="s">
        <v>21842</v>
      </c>
      <c r="D7162" s="91" t="s">
        <v>110</v>
      </c>
      <c r="E7162" s="91" t="s">
        <v>21859</v>
      </c>
      <c r="F7162" s="91" t="s">
        <v>21860</v>
      </c>
      <c r="G7162" s="91" t="s">
        <v>651</v>
      </c>
      <c r="H7162" s="91"/>
      <c r="I7162" s="91"/>
      <c r="J7162" s="91"/>
      <c r="K7162" s="91"/>
      <c r="L7162" s="91"/>
      <c r="M7162" s="91"/>
      <c r="N7162" s="91"/>
      <c r="O7162" s="282" t="s">
        <v>21861</v>
      </c>
      <c r="P7162" s="100"/>
      <c r="Q7162" s="15" t="s">
        <v>45</v>
      </c>
    </row>
    <row r="7163" customFormat="false" ht="17.35" hidden="false" customHeight="false" outlineLevel="0" collapsed="false">
      <c r="A7163" s="91"/>
      <c r="B7163" s="91" t="s">
        <v>403</v>
      </c>
      <c r="C7163" s="950" t="s">
        <v>21862</v>
      </c>
      <c r="D7163" s="91" t="s">
        <v>110</v>
      </c>
      <c r="E7163" s="91" t="s">
        <v>21863</v>
      </c>
      <c r="F7163" s="91" t="s">
        <v>9649</v>
      </c>
      <c r="G7163" s="91" t="n">
        <v>14700</v>
      </c>
      <c r="H7163" s="91"/>
      <c r="I7163" s="91"/>
      <c r="J7163" s="91"/>
      <c r="K7163" s="91"/>
      <c r="L7163" s="91"/>
      <c r="M7163" s="24" t="s">
        <v>21864</v>
      </c>
      <c r="N7163" s="99" t="n">
        <v>43582</v>
      </c>
      <c r="O7163" s="45" t="s">
        <v>15</v>
      </c>
      <c r="P7163" s="100"/>
      <c r="Q7163" s="15" t="s">
        <v>45</v>
      </c>
    </row>
    <row r="7164" customFormat="false" ht="14.9" hidden="false" customHeight="false" outlineLevel="0" collapsed="false">
      <c r="A7164" s="91"/>
      <c r="B7164" s="91" t="s">
        <v>403</v>
      </c>
      <c r="C7164" s="950" t="s">
        <v>21865</v>
      </c>
      <c r="D7164" s="91" t="s">
        <v>110</v>
      </c>
      <c r="E7164" s="91" t="s">
        <v>21866</v>
      </c>
      <c r="F7164" s="91" t="s">
        <v>9649</v>
      </c>
      <c r="G7164" s="91" t="s">
        <v>1963</v>
      </c>
      <c r="H7164" s="91"/>
      <c r="I7164" s="91"/>
      <c r="J7164" s="91"/>
      <c r="K7164" s="91"/>
      <c r="L7164" s="91"/>
      <c r="M7164" s="91"/>
      <c r="N7164" s="91"/>
      <c r="O7164" s="91" t="s">
        <v>21867</v>
      </c>
      <c r="P7164" s="100"/>
      <c r="Q7164" s="15" t="s">
        <v>45</v>
      </c>
    </row>
    <row r="7165" customFormat="false" ht="28.35" hidden="false" customHeight="false" outlineLevel="0" collapsed="false">
      <c r="A7165" s="91"/>
      <c r="B7165" s="91" t="s">
        <v>414</v>
      </c>
      <c r="C7165" s="950" t="s">
        <v>21868</v>
      </c>
      <c r="D7165" s="91" t="s">
        <v>110</v>
      </c>
      <c r="E7165" s="91" t="s">
        <v>21869</v>
      </c>
      <c r="F7165" s="91" t="s">
        <v>9649</v>
      </c>
      <c r="G7165" s="91" t="n">
        <v>15200</v>
      </c>
      <c r="H7165" s="91"/>
      <c r="I7165" s="91"/>
      <c r="J7165" s="91"/>
      <c r="K7165" s="91"/>
      <c r="L7165" s="91"/>
      <c r="M7165" s="24" t="s">
        <v>21870</v>
      </c>
      <c r="N7165" s="99" t="n">
        <v>43580</v>
      </c>
      <c r="O7165" s="45" t="s">
        <v>15</v>
      </c>
      <c r="P7165" s="100"/>
      <c r="Q7165" s="15" t="s">
        <v>45</v>
      </c>
    </row>
    <row r="7166" customFormat="false" ht="28.35" hidden="false" customHeight="false" outlineLevel="0" collapsed="false">
      <c r="A7166" s="91"/>
      <c r="B7166" s="91" t="s">
        <v>414</v>
      </c>
      <c r="C7166" s="91" t="s">
        <v>21871</v>
      </c>
      <c r="D7166" s="91" t="s">
        <v>110</v>
      </c>
      <c r="E7166" s="91" t="s">
        <v>21872</v>
      </c>
      <c r="F7166" s="91" t="s">
        <v>21873</v>
      </c>
      <c r="G7166" s="91" t="s">
        <v>9062</v>
      </c>
      <c r="H7166" s="91"/>
      <c r="I7166" s="91"/>
      <c r="J7166" s="91"/>
      <c r="K7166" s="91"/>
      <c r="L7166" s="91"/>
      <c r="M7166" s="91"/>
      <c r="N7166" s="91"/>
      <c r="O7166" s="91" t="s">
        <v>21874</v>
      </c>
      <c r="P7166" s="100"/>
      <c r="Q7166" s="15" t="s">
        <v>45</v>
      </c>
    </row>
    <row r="7167" customFormat="false" ht="28.35" hidden="false" customHeight="false" outlineLevel="0" collapsed="false">
      <c r="A7167" s="91"/>
      <c r="B7167" s="91" t="s">
        <v>414</v>
      </c>
      <c r="C7167" s="950" t="s">
        <v>21875</v>
      </c>
      <c r="D7167" s="91" t="s">
        <v>110</v>
      </c>
      <c r="E7167" s="91" t="s">
        <v>21876</v>
      </c>
      <c r="F7167" s="91" t="s">
        <v>9649</v>
      </c>
      <c r="G7167" s="91" t="s">
        <v>1963</v>
      </c>
      <c r="H7167" s="91"/>
      <c r="I7167" s="91"/>
      <c r="J7167" s="91"/>
      <c r="K7167" s="91"/>
      <c r="L7167" s="91"/>
      <c r="M7167" s="91"/>
      <c r="N7167" s="91"/>
      <c r="O7167" s="137" t="s">
        <v>21877</v>
      </c>
      <c r="P7167" s="100"/>
      <c r="Q7167" s="15" t="s">
        <v>45</v>
      </c>
    </row>
    <row r="7168" customFormat="false" ht="17.35" hidden="false" customHeight="false" outlineLevel="0" collapsed="false">
      <c r="A7168" s="91"/>
      <c r="B7168" s="91" t="s">
        <v>414</v>
      </c>
      <c r="C7168" s="950" t="s">
        <v>21878</v>
      </c>
      <c r="D7168" s="91" t="s">
        <v>110</v>
      </c>
      <c r="E7168" s="91" t="s">
        <v>21879</v>
      </c>
      <c r="F7168" s="91" t="s">
        <v>21880</v>
      </c>
      <c r="G7168" s="91" t="n">
        <v>15400</v>
      </c>
      <c r="H7168" s="91"/>
      <c r="I7168" s="91"/>
      <c r="J7168" s="91"/>
      <c r="K7168" s="91"/>
      <c r="L7168" s="91"/>
      <c r="M7168" s="24" t="s">
        <v>21881</v>
      </c>
      <c r="N7168" s="99" t="n">
        <v>43579</v>
      </c>
      <c r="O7168" s="45" t="s">
        <v>15</v>
      </c>
      <c r="P7168" s="100"/>
      <c r="Q7168" s="15" t="s">
        <v>45</v>
      </c>
    </row>
    <row r="7169" customFormat="false" ht="28.35" hidden="false" customHeight="false" outlineLevel="0" collapsed="false">
      <c r="A7169" s="91"/>
      <c r="B7169" s="91" t="s">
        <v>414</v>
      </c>
      <c r="C7169" s="91" t="s">
        <v>21882</v>
      </c>
      <c r="D7169" s="91" t="s">
        <v>110</v>
      </c>
      <c r="E7169" s="91" t="s">
        <v>21883</v>
      </c>
      <c r="F7169" s="91" t="s">
        <v>21884</v>
      </c>
      <c r="G7169" s="91" t="s">
        <v>16003</v>
      </c>
      <c r="H7169" s="91"/>
      <c r="I7169" s="91"/>
      <c r="J7169" s="91"/>
      <c r="K7169" s="91"/>
      <c r="L7169" s="91"/>
      <c r="M7169" s="91"/>
      <c r="N7169" s="91"/>
      <c r="O7169" s="137" t="s">
        <v>8602</v>
      </c>
      <c r="P7169" s="100"/>
      <c r="Q7169" s="15" t="s">
        <v>45</v>
      </c>
    </row>
    <row r="7170" customFormat="false" ht="13.8" hidden="false" customHeight="false" outlineLevel="0" collapsed="false">
      <c r="A7170" s="91"/>
      <c r="B7170" s="91"/>
      <c r="C7170" s="91"/>
      <c r="D7170" s="91"/>
      <c r="E7170" s="91"/>
      <c r="F7170" s="91"/>
      <c r="G7170" s="91"/>
      <c r="H7170" s="91"/>
      <c r="I7170" s="91"/>
      <c r="J7170" s="91"/>
      <c r="K7170" s="91"/>
      <c r="L7170" s="91"/>
      <c r="M7170" s="91"/>
      <c r="N7170" s="91"/>
      <c r="O7170" s="91"/>
      <c r="P7170" s="100"/>
      <c r="Q7170" s="15" t="s">
        <v>45</v>
      </c>
    </row>
    <row r="7171" customFormat="false" ht="13.8" hidden="false" customHeight="false" outlineLevel="0" collapsed="false">
      <c r="A7171" s="91"/>
      <c r="B7171" s="91"/>
      <c r="C7171" s="91"/>
      <c r="D7171" s="91"/>
      <c r="E7171" s="91"/>
      <c r="F7171" s="91"/>
      <c r="G7171" s="91"/>
      <c r="H7171" s="91"/>
      <c r="I7171" s="91"/>
      <c r="J7171" s="91"/>
      <c r="K7171" s="91"/>
      <c r="L7171" s="91"/>
      <c r="M7171" s="91"/>
      <c r="N7171" s="91"/>
      <c r="O7171" s="91"/>
      <c r="P7171" s="100"/>
      <c r="Q7171" s="15" t="s">
        <v>45</v>
      </c>
    </row>
    <row r="7172" customFormat="false" ht="13.8" hidden="false" customHeight="false" outlineLevel="0" collapsed="false">
      <c r="A7172" s="91"/>
      <c r="B7172" s="91"/>
      <c r="C7172" s="91"/>
      <c r="D7172" s="91"/>
      <c r="E7172" s="91"/>
      <c r="F7172" s="91"/>
      <c r="G7172" s="91"/>
      <c r="H7172" s="91"/>
      <c r="I7172" s="91"/>
      <c r="J7172" s="91"/>
      <c r="K7172" s="91"/>
      <c r="L7172" s="91"/>
      <c r="M7172" s="91"/>
      <c r="N7172" s="91"/>
      <c r="O7172" s="91"/>
      <c r="P7172" s="100"/>
      <c r="Q7172" s="15" t="s">
        <v>45</v>
      </c>
    </row>
    <row r="7173" customFormat="false" ht="13.8" hidden="false" customHeight="false" outlineLevel="0" collapsed="false">
      <c r="A7173" s="91"/>
      <c r="B7173" s="91"/>
      <c r="C7173" s="91"/>
      <c r="D7173" s="91"/>
      <c r="E7173" s="91"/>
      <c r="F7173" s="91"/>
      <c r="G7173" s="91"/>
      <c r="H7173" s="91"/>
      <c r="I7173" s="91"/>
      <c r="J7173" s="91"/>
      <c r="K7173" s="91"/>
      <c r="L7173" s="91"/>
      <c r="M7173" s="91"/>
      <c r="N7173" s="91"/>
      <c r="O7173" s="91"/>
      <c r="P7173" s="100"/>
      <c r="Q7173" s="15" t="s">
        <v>45</v>
      </c>
    </row>
    <row r="7174" customFormat="false" ht="13.8" hidden="false" customHeight="false" outlineLevel="0" collapsed="false">
      <c r="A7174" s="91"/>
      <c r="B7174" s="91"/>
      <c r="C7174" s="91"/>
      <c r="D7174" s="91"/>
      <c r="E7174" s="91"/>
      <c r="F7174" s="91"/>
      <c r="G7174" s="91"/>
      <c r="H7174" s="91"/>
      <c r="I7174" s="91"/>
      <c r="J7174" s="91"/>
      <c r="K7174" s="91"/>
      <c r="L7174" s="91"/>
      <c r="M7174" s="91"/>
      <c r="N7174" s="91"/>
      <c r="O7174" s="91"/>
      <c r="P7174" s="100"/>
      <c r="Q7174" s="15" t="s">
        <v>45</v>
      </c>
    </row>
    <row r="7175" customFormat="false" ht="13.8" hidden="false" customHeight="false" outlineLevel="0" collapsed="false">
      <c r="A7175" s="91"/>
      <c r="B7175" s="91"/>
      <c r="C7175" s="91"/>
      <c r="D7175" s="91"/>
      <c r="E7175" s="91"/>
      <c r="F7175" s="91"/>
      <c r="G7175" s="91"/>
      <c r="H7175" s="91"/>
      <c r="I7175" s="91"/>
      <c r="J7175" s="91"/>
      <c r="K7175" s="91"/>
      <c r="L7175" s="91"/>
      <c r="M7175" s="91"/>
      <c r="N7175" s="91"/>
      <c r="O7175" s="91"/>
      <c r="P7175" s="100"/>
      <c r="Q7175" s="15" t="s">
        <v>45</v>
      </c>
    </row>
    <row r="7176" customFormat="false" ht="79.85" hidden="false" customHeight="false" outlineLevel="0" collapsed="false">
      <c r="A7176" s="3" t="s">
        <v>17111</v>
      </c>
      <c r="B7176" s="103" t="s">
        <v>17112</v>
      </c>
      <c r="C7176" s="3"/>
      <c r="D7176" s="103" t="s">
        <v>17114</v>
      </c>
      <c r="E7176" s="103" t="s">
        <v>17115</v>
      </c>
      <c r="F7176" s="102" t="s">
        <v>10096</v>
      </c>
      <c r="G7176" s="103" t="s">
        <v>38</v>
      </c>
      <c r="H7176" s="103" t="s">
        <v>17116</v>
      </c>
      <c r="I7176" s="103" t="s">
        <v>40</v>
      </c>
      <c r="J7176" s="103" t="s">
        <v>21327</v>
      </c>
      <c r="K7176" s="103" t="s">
        <v>21328</v>
      </c>
      <c r="L7176" s="103" t="s">
        <v>19807</v>
      </c>
      <c r="M7176" s="103" t="s">
        <v>41</v>
      </c>
      <c r="N7176" s="103" t="s">
        <v>42</v>
      </c>
      <c r="O7176" s="103" t="s">
        <v>17117</v>
      </c>
      <c r="P7176" s="100"/>
      <c r="Q7176" s="15" t="s">
        <v>45</v>
      </c>
    </row>
    <row r="7177" customFormat="false" ht="15" hidden="false" customHeight="false" outlineLevel="0" collapsed="false">
      <c r="A7177" s="105" t="n">
        <v>43577</v>
      </c>
      <c r="B7177" s="465" t="s">
        <v>422</v>
      </c>
      <c r="C7177" s="9"/>
      <c r="D7177" s="9"/>
      <c r="E7177" s="10"/>
      <c r="F7177" s="821" t="n">
        <f aca="false">G7177+H7177+I7177+J7177+K7177</f>
        <v>255900</v>
      </c>
      <c r="G7177" s="1006" t="n">
        <f aca="false">SUM(G7178:G7217)</f>
        <v>108300</v>
      </c>
      <c r="H7177" s="989" t="n">
        <f aca="false">SUM(H7178:H7217)</f>
        <v>147600</v>
      </c>
      <c r="I7177" s="1007" t="n">
        <f aca="false">SUM(I7178:I7217)</f>
        <v>0</v>
      </c>
      <c r="J7177" s="1008" t="n">
        <f aca="false">SUM(J7178:J7217)</f>
        <v>0</v>
      </c>
      <c r="K7177" s="1009" t="n">
        <f aca="false">SUM(K7178:K7217)</f>
        <v>0</v>
      </c>
      <c r="L7177" s="1029" t="n">
        <f aca="false">SUM(L7178:L7217)</f>
        <v>0</v>
      </c>
      <c r="M7177" s="466"/>
      <c r="N7177" s="466"/>
      <c r="O7177" s="91"/>
      <c r="P7177" s="100"/>
      <c r="Q7177" s="15" t="s">
        <v>45</v>
      </c>
    </row>
    <row r="7178" customFormat="false" ht="14.9" hidden="false" customHeight="false" outlineLevel="0" collapsed="false">
      <c r="A7178" s="888" t="s">
        <v>20067</v>
      </c>
      <c r="B7178" s="91" t="s">
        <v>13441</v>
      </c>
      <c r="C7178" s="91" t="n">
        <v>84956239362</v>
      </c>
      <c r="D7178" s="91" t="s">
        <v>476</v>
      </c>
      <c r="E7178" s="91" t="s">
        <v>21885</v>
      </c>
      <c r="F7178" s="91"/>
      <c r="G7178" s="91" t="s">
        <v>734</v>
      </c>
      <c r="H7178" s="91"/>
      <c r="I7178" s="91"/>
      <c r="J7178" s="91"/>
      <c r="K7178" s="91"/>
      <c r="L7178" s="91"/>
      <c r="M7178" s="91"/>
      <c r="N7178" s="91"/>
      <c r="O7178" s="95" t="s">
        <v>5423</v>
      </c>
      <c r="P7178" s="100"/>
      <c r="Q7178" s="15" t="s">
        <v>45</v>
      </c>
    </row>
    <row r="7179" customFormat="false" ht="41.75" hidden="false" customHeight="false" outlineLevel="0" collapsed="false">
      <c r="A7179" s="429" t="s">
        <v>1814</v>
      </c>
      <c r="B7179" s="91" t="s">
        <v>2066</v>
      </c>
      <c r="C7179" s="451" t="s">
        <v>21886</v>
      </c>
      <c r="D7179" s="91" t="s">
        <v>476</v>
      </c>
      <c r="E7179" s="91" t="s">
        <v>21887</v>
      </c>
      <c r="F7179" s="91" t="s">
        <v>21888</v>
      </c>
      <c r="G7179" s="91" t="n">
        <v>12600</v>
      </c>
      <c r="H7179" s="91"/>
      <c r="I7179" s="91"/>
      <c r="J7179" s="91"/>
      <c r="K7179" s="91"/>
      <c r="L7179" s="91"/>
      <c r="M7179" s="19" t="s">
        <v>21889</v>
      </c>
      <c r="N7179" s="99" t="n">
        <v>43582</v>
      </c>
      <c r="O7179" s="45" t="s">
        <v>15</v>
      </c>
      <c r="P7179" s="100"/>
      <c r="Q7179" s="15" t="s">
        <v>45</v>
      </c>
    </row>
    <row r="7180" customFormat="false" ht="28.35" hidden="false" customHeight="false" outlineLevel="0" collapsed="false">
      <c r="A7180" s="429" t="s">
        <v>1819</v>
      </c>
      <c r="B7180" s="91" t="s">
        <v>13343</v>
      </c>
      <c r="C7180" s="91" t="n">
        <v>89299688777</v>
      </c>
      <c r="D7180" s="91" t="s">
        <v>476</v>
      </c>
      <c r="E7180" s="91" t="s">
        <v>21890</v>
      </c>
      <c r="F7180" s="91"/>
      <c r="G7180" s="91"/>
      <c r="H7180" s="91"/>
      <c r="I7180" s="91"/>
      <c r="J7180" s="91"/>
      <c r="K7180" s="91"/>
      <c r="L7180" s="91"/>
      <c r="M7180" s="91"/>
      <c r="N7180" s="91"/>
      <c r="O7180" s="95" t="s">
        <v>21890</v>
      </c>
      <c r="P7180" s="100"/>
      <c r="Q7180" s="15" t="s">
        <v>45</v>
      </c>
    </row>
    <row r="7181" customFormat="false" ht="28.35" hidden="false" customHeight="false" outlineLevel="0" collapsed="false">
      <c r="A7181" s="429" t="s">
        <v>1673</v>
      </c>
      <c r="B7181" s="91" t="s">
        <v>1090</v>
      </c>
      <c r="C7181" s="91" t="s">
        <v>21891</v>
      </c>
      <c r="D7181" s="91" t="s">
        <v>476</v>
      </c>
      <c r="E7181" s="91" t="s">
        <v>21892</v>
      </c>
      <c r="F7181" s="91" t="s">
        <v>21893</v>
      </c>
      <c r="G7181" s="91" t="n">
        <v>2600</v>
      </c>
      <c r="H7181" s="91"/>
      <c r="I7181" s="91"/>
      <c r="J7181" s="91"/>
      <c r="K7181" s="91"/>
      <c r="L7181" s="91"/>
      <c r="M7181" s="24" t="s">
        <v>21894</v>
      </c>
      <c r="N7181" s="99" t="n">
        <v>43579</v>
      </c>
      <c r="O7181" s="45" t="s">
        <v>15</v>
      </c>
      <c r="P7181" s="100"/>
      <c r="Q7181" s="15" t="s">
        <v>45</v>
      </c>
    </row>
    <row r="7182" customFormat="false" ht="14.9" hidden="false" customHeight="false" outlineLevel="0" collapsed="false">
      <c r="A7182" s="888" t="s">
        <v>16161</v>
      </c>
      <c r="B7182" s="91" t="s">
        <v>14398</v>
      </c>
      <c r="C7182" s="91" t="n">
        <v>84996731010</v>
      </c>
      <c r="D7182" s="91" t="s">
        <v>8766</v>
      </c>
      <c r="E7182" s="91" t="s">
        <v>21895</v>
      </c>
      <c r="F7182" s="91"/>
      <c r="G7182" s="91"/>
      <c r="H7182" s="91"/>
      <c r="I7182" s="91" t="s">
        <v>8976</v>
      </c>
      <c r="J7182" s="91"/>
      <c r="K7182" s="91"/>
      <c r="L7182" s="91"/>
      <c r="M7182" s="91"/>
      <c r="N7182" s="91"/>
      <c r="O7182" s="451" t="s">
        <v>21896</v>
      </c>
      <c r="P7182" s="100"/>
      <c r="Q7182" s="15" t="s">
        <v>45</v>
      </c>
    </row>
    <row r="7183" customFormat="false" ht="28.35" hidden="false" customHeight="false" outlineLevel="0" collapsed="false">
      <c r="A7183" s="429" t="s">
        <v>1732</v>
      </c>
      <c r="B7183" s="91" t="s">
        <v>21897</v>
      </c>
      <c r="C7183" s="451" t="s">
        <v>21898</v>
      </c>
      <c r="D7183" s="91" t="s">
        <v>476</v>
      </c>
      <c r="E7183" s="91" t="s">
        <v>21899</v>
      </c>
      <c r="F7183" s="91"/>
      <c r="G7183" s="91" t="s">
        <v>1103</v>
      </c>
      <c r="H7183" s="91"/>
      <c r="I7183" s="91"/>
      <c r="J7183" s="91"/>
      <c r="K7183" s="91"/>
      <c r="L7183" s="91"/>
      <c r="M7183" s="91"/>
      <c r="N7183" s="91"/>
      <c r="O7183" s="137" t="s">
        <v>21900</v>
      </c>
      <c r="P7183" s="100"/>
      <c r="Q7183" s="15" t="s">
        <v>45</v>
      </c>
    </row>
    <row r="7184" customFormat="false" ht="14.9" hidden="false" customHeight="false" outlineLevel="0" collapsed="false">
      <c r="A7184" s="429" t="s">
        <v>7211</v>
      </c>
      <c r="B7184" s="91" t="s">
        <v>21901</v>
      </c>
      <c r="C7184" s="91" t="n">
        <v>84996731010</v>
      </c>
      <c r="D7184" s="91" t="s">
        <v>476</v>
      </c>
      <c r="E7184" s="91" t="s">
        <v>21902</v>
      </c>
      <c r="F7184" s="91"/>
      <c r="G7184" s="91" t="s">
        <v>734</v>
      </c>
      <c r="H7184" s="91"/>
      <c r="I7184" s="91"/>
      <c r="J7184" s="91"/>
      <c r="K7184" s="91"/>
      <c r="L7184" s="91"/>
      <c r="M7184" s="91"/>
      <c r="N7184" s="91"/>
      <c r="O7184" s="451" t="s">
        <v>21903</v>
      </c>
      <c r="P7184" s="100"/>
      <c r="Q7184" s="15" t="s">
        <v>45</v>
      </c>
    </row>
    <row r="7185" customFormat="false" ht="28.35" hidden="false" customHeight="false" outlineLevel="0" collapsed="false">
      <c r="A7185" s="377" t="s">
        <v>21904</v>
      </c>
      <c r="B7185" s="99" t="n">
        <v>43656</v>
      </c>
      <c r="C7185" s="451" t="s">
        <v>21905</v>
      </c>
      <c r="D7185" s="91" t="s">
        <v>476</v>
      </c>
      <c r="E7185" s="91" t="s">
        <v>21906</v>
      </c>
      <c r="F7185" s="91" t="s">
        <v>21907</v>
      </c>
      <c r="G7185" s="91" t="s">
        <v>1042</v>
      </c>
      <c r="H7185" s="91"/>
      <c r="I7185" s="91"/>
      <c r="J7185" s="91"/>
      <c r="K7185" s="91"/>
      <c r="L7185" s="91"/>
      <c r="M7185" s="91"/>
      <c r="N7185" s="91"/>
      <c r="O7185" s="95" t="s">
        <v>21908</v>
      </c>
      <c r="P7185" s="100"/>
      <c r="Q7185" s="15" t="s">
        <v>45</v>
      </c>
    </row>
    <row r="7186" customFormat="false" ht="14.9" hidden="false" customHeight="false" outlineLevel="0" collapsed="false">
      <c r="A7186" s="377" t="s">
        <v>21909</v>
      </c>
      <c r="B7186" s="108" t="n">
        <v>0.428472222222222</v>
      </c>
      <c r="C7186" s="91" t="s">
        <v>21910</v>
      </c>
      <c r="D7186" s="91" t="s">
        <v>110</v>
      </c>
      <c r="E7186" s="91" t="s">
        <v>21911</v>
      </c>
      <c r="F7186" s="91" t="s">
        <v>9649</v>
      </c>
      <c r="G7186" s="91" t="s">
        <v>1435</v>
      </c>
      <c r="H7186" s="91"/>
      <c r="I7186" s="91"/>
      <c r="J7186" s="91"/>
      <c r="K7186" s="91"/>
      <c r="L7186" s="91"/>
      <c r="M7186" s="91"/>
      <c r="N7186" s="91"/>
      <c r="O7186" s="451" t="s">
        <v>21912</v>
      </c>
      <c r="P7186" s="100"/>
      <c r="Q7186" s="15" t="s">
        <v>45</v>
      </c>
    </row>
    <row r="7187" customFormat="false" ht="41.75" hidden="false" customHeight="false" outlineLevel="0" collapsed="false">
      <c r="A7187" s="377" t="s">
        <v>21913</v>
      </c>
      <c r="B7187" s="108" t="n">
        <v>0.453472222222222</v>
      </c>
      <c r="C7187" s="91" t="s">
        <v>21914</v>
      </c>
      <c r="D7187" s="91" t="s">
        <v>110</v>
      </c>
      <c r="E7187" s="91" t="s">
        <v>21915</v>
      </c>
      <c r="F7187" s="91" t="s">
        <v>21916</v>
      </c>
      <c r="G7187" s="91" t="s">
        <v>9062</v>
      </c>
      <c r="H7187" s="91"/>
      <c r="I7187" s="91"/>
      <c r="J7187" s="91"/>
      <c r="K7187" s="91"/>
      <c r="L7187" s="91"/>
      <c r="M7187" s="91"/>
      <c r="N7187" s="91"/>
      <c r="O7187" s="137" t="s">
        <v>21917</v>
      </c>
      <c r="P7187" s="100"/>
      <c r="Q7187" s="15" t="s">
        <v>45</v>
      </c>
    </row>
    <row r="7188" customFormat="false" ht="14.9" hidden="false" customHeight="false" outlineLevel="0" collapsed="false">
      <c r="A7188" s="847" t="s">
        <v>5180</v>
      </c>
      <c r="B7188" s="99" t="n">
        <v>43476</v>
      </c>
      <c r="C7188" s="91" t="n">
        <v>84956212185</v>
      </c>
      <c r="D7188" s="91" t="s">
        <v>476</v>
      </c>
      <c r="E7188" s="91" t="s">
        <v>21918</v>
      </c>
      <c r="F7188" s="91" t="s">
        <v>21797</v>
      </c>
      <c r="G7188" s="91" t="s">
        <v>2085</v>
      </c>
      <c r="H7188" s="91"/>
      <c r="I7188" s="91"/>
      <c r="J7188" s="91"/>
      <c r="K7188" s="91"/>
      <c r="L7188" s="91"/>
      <c r="M7188" s="91"/>
      <c r="N7188" s="91"/>
      <c r="O7188" s="451" t="s">
        <v>21919</v>
      </c>
      <c r="P7188" s="100"/>
      <c r="Q7188" s="15" t="s">
        <v>45</v>
      </c>
    </row>
    <row r="7189" customFormat="false" ht="28.35" hidden="false" customHeight="false" outlineLevel="0" collapsed="false">
      <c r="A7189" s="262" t="s">
        <v>21920</v>
      </c>
      <c r="B7189" s="108" t="n">
        <v>0.459027777777778</v>
      </c>
      <c r="C7189" s="91" t="n">
        <v>89057824055</v>
      </c>
      <c r="D7189" s="91" t="s">
        <v>110</v>
      </c>
      <c r="E7189" s="91" t="s">
        <v>21921</v>
      </c>
      <c r="F7189" s="91" t="s">
        <v>21922</v>
      </c>
      <c r="G7189" s="91" t="s">
        <v>4124</v>
      </c>
      <c r="H7189" s="91"/>
      <c r="I7189" s="91"/>
      <c r="J7189" s="91"/>
      <c r="K7189" s="91"/>
      <c r="L7189" s="91"/>
      <c r="M7189" s="91"/>
      <c r="N7189" s="91"/>
      <c r="O7189" s="137" t="s">
        <v>21923</v>
      </c>
      <c r="P7189" s="100"/>
      <c r="Q7189" s="15" t="s">
        <v>45</v>
      </c>
    </row>
    <row r="7190" customFormat="false" ht="17.35" hidden="false" customHeight="false" outlineLevel="0" collapsed="false">
      <c r="A7190" s="847" t="s">
        <v>1765</v>
      </c>
      <c r="B7190" s="99" t="n">
        <v>43566</v>
      </c>
      <c r="C7190" s="91" t="s">
        <v>21924</v>
      </c>
      <c r="D7190" s="91" t="s">
        <v>476</v>
      </c>
      <c r="E7190" s="91" t="s">
        <v>21925</v>
      </c>
      <c r="F7190" s="15" t="s">
        <v>21926</v>
      </c>
      <c r="G7190" s="91" t="n">
        <v>12800</v>
      </c>
      <c r="H7190" s="91"/>
      <c r="I7190" s="91"/>
      <c r="J7190" s="91"/>
      <c r="K7190" s="91"/>
      <c r="L7190" s="91"/>
      <c r="M7190" s="91" t="s">
        <v>21927</v>
      </c>
      <c r="N7190" s="99" t="n">
        <v>43579</v>
      </c>
      <c r="O7190" s="45" t="s">
        <v>15</v>
      </c>
      <c r="P7190" s="100"/>
      <c r="Q7190" s="15" t="s">
        <v>45</v>
      </c>
    </row>
    <row r="7191" customFormat="false" ht="14.9" hidden="false" customHeight="false" outlineLevel="0" collapsed="false">
      <c r="A7191" s="262" t="s">
        <v>21928</v>
      </c>
      <c r="B7191" s="108" t="n">
        <v>0.461805555555556</v>
      </c>
      <c r="C7191" s="91" t="n">
        <v>89037077169</v>
      </c>
      <c r="D7191" s="91" t="s">
        <v>110</v>
      </c>
      <c r="E7191" s="91" t="s">
        <v>21929</v>
      </c>
      <c r="F7191" s="91" t="s">
        <v>8921</v>
      </c>
      <c r="G7191" s="91" t="s">
        <v>20864</v>
      </c>
      <c r="H7191" s="91"/>
      <c r="I7191" s="91"/>
      <c r="J7191" s="91"/>
      <c r="K7191" s="91"/>
      <c r="L7191" s="91"/>
      <c r="M7191" s="91"/>
      <c r="N7191" s="91"/>
      <c r="O7191" s="137" t="s">
        <v>21930</v>
      </c>
      <c r="P7191" s="100"/>
      <c r="Q7191" s="15" t="s">
        <v>45</v>
      </c>
    </row>
    <row r="7192" customFormat="false" ht="28.35" hidden="false" customHeight="false" outlineLevel="0" collapsed="false">
      <c r="A7192" s="847" t="s">
        <v>4304</v>
      </c>
      <c r="B7192" s="91"/>
      <c r="C7192" s="91" t="s">
        <v>21931</v>
      </c>
      <c r="D7192" s="91" t="s">
        <v>110</v>
      </c>
      <c r="E7192" s="91" t="s">
        <v>21932</v>
      </c>
      <c r="F7192" s="91" t="s">
        <v>8921</v>
      </c>
      <c r="G7192" s="91" t="n">
        <v>12800</v>
      </c>
      <c r="H7192" s="91"/>
      <c r="I7192" s="91"/>
      <c r="J7192" s="91"/>
      <c r="K7192" s="91"/>
      <c r="L7192" s="91"/>
      <c r="M7192" s="24" t="s">
        <v>21933</v>
      </c>
      <c r="N7192" s="99" t="n">
        <v>43579</v>
      </c>
      <c r="O7192" s="45" t="s">
        <v>15</v>
      </c>
      <c r="P7192" s="100"/>
      <c r="Q7192" s="15" t="s">
        <v>45</v>
      </c>
    </row>
    <row r="7193" customFormat="false" ht="55.2" hidden="false" customHeight="false" outlineLevel="0" collapsed="false">
      <c r="A7193" s="847" t="s">
        <v>4309</v>
      </c>
      <c r="B7193" s="99" t="n">
        <v>43627</v>
      </c>
      <c r="C7193" s="451" t="s">
        <v>21934</v>
      </c>
      <c r="D7193" s="91" t="s">
        <v>476</v>
      </c>
      <c r="E7193" s="91" t="s">
        <v>21935</v>
      </c>
      <c r="F7193" s="91" t="s">
        <v>21936</v>
      </c>
      <c r="G7193" s="24" t="n">
        <v>13800</v>
      </c>
      <c r="H7193" s="91"/>
      <c r="I7193" s="91"/>
      <c r="J7193" s="91"/>
      <c r="K7193" s="91"/>
      <c r="L7193" s="91"/>
      <c r="M7193" s="30" t="s">
        <v>21937</v>
      </c>
      <c r="N7193" s="99" t="n">
        <v>43581</v>
      </c>
      <c r="O7193" s="45" t="s">
        <v>15</v>
      </c>
      <c r="P7193" s="100"/>
      <c r="Q7193" s="15" t="s">
        <v>45</v>
      </c>
    </row>
    <row r="7194" customFormat="false" ht="28.35" hidden="false" customHeight="false" outlineLevel="0" collapsed="false">
      <c r="A7194" s="847" t="s">
        <v>1781</v>
      </c>
      <c r="B7194" s="91" t="s">
        <v>21938</v>
      </c>
      <c r="C7194" s="91" t="s">
        <v>21939</v>
      </c>
      <c r="D7194" s="91" t="s">
        <v>476</v>
      </c>
      <c r="E7194" s="91" t="s">
        <v>21940</v>
      </c>
      <c r="F7194" s="91"/>
      <c r="G7194" s="91"/>
      <c r="H7194" s="91"/>
      <c r="I7194" s="91"/>
      <c r="J7194" s="91"/>
      <c r="K7194" s="91"/>
      <c r="L7194" s="91"/>
      <c r="M7194" s="91"/>
      <c r="N7194" s="91"/>
      <c r="O7194" s="95" t="s">
        <v>21941</v>
      </c>
      <c r="P7194" s="100"/>
      <c r="Q7194" s="15" t="s">
        <v>45</v>
      </c>
    </row>
    <row r="7195" customFormat="false" ht="14.9" hidden="false" customHeight="false" outlineLevel="0" collapsed="false">
      <c r="A7195" s="377" t="s">
        <v>21942</v>
      </c>
      <c r="B7195" s="108" t="n">
        <v>0.480555555555556</v>
      </c>
      <c r="C7195" s="91" t="n">
        <v>89150072998</v>
      </c>
      <c r="D7195" s="91" t="s">
        <v>110</v>
      </c>
      <c r="E7195" s="91" t="s">
        <v>21943</v>
      </c>
      <c r="F7195" s="91"/>
      <c r="G7195" s="91"/>
      <c r="H7195" s="91"/>
      <c r="I7195" s="91"/>
      <c r="J7195" s="91"/>
      <c r="K7195" s="91"/>
      <c r="L7195" s="91"/>
      <c r="M7195" s="91"/>
      <c r="N7195" s="91"/>
      <c r="O7195" s="95" t="s">
        <v>20288</v>
      </c>
      <c r="P7195" s="100"/>
      <c r="Q7195" s="15" t="s">
        <v>45</v>
      </c>
    </row>
    <row r="7196" customFormat="false" ht="28.35" hidden="false" customHeight="false" outlineLevel="0" collapsed="false">
      <c r="A7196" s="122" t="s">
        <v>21944</v>
      </c>
      <c r="B7196" s="91" t="s">
        <v>359</v>
      </c>
      <c r="C7196" s="91" t="n">
        <v>89267551666</v>
      </c>
      <c r="D7196" s="91" t="s">
        <v>8766</v>
      </c>
      <c r="E7196" s="91" t="s">
        <v>21945</v>
      </c>
      <c r="F7196" s="91" t="s">
        <v>21946</v>
      </c>
      <c r="G7196" s="91" t="s">
        <v>651</v>
      </c>
      <c r="H7196" s="91"/>
      <c r="I7196" s="91"/>
      <c r="J7196" s="91"/>
      <c r="K7196" s="91"/>
      <c r="L7196" s="91"/>
      <c r="M7196" s="91"/>
      <c r="N7196" s="91"/>
      <c r="O7196" s="451" t="s">
        <v>21947</v>
      </c>
      <c r="P7196" s="100"/>
      <c r="Q7196" s="15" t="s">
        <v>45</v>
      </c>
    </row>
    <row r="7197" customFormat="false" ht="28.35" hidden="false" customHeight="false" outlineLevel="0" collapsed="false">
      <c r="A7197" s="122" t="s">
        <v>21948</v>
      </c>
      <c r="B7197" s="91" t="s">
        <v>17145</v>
      </c>
      <c r="C7197" s="91" t="n">
        <v>84957862366</v>
      </c>
      <c r="D7197" s="91" t="s">
        <v>8766</v>
      </c>
      <c r="E7197" s="91" t="s">
        <v>21949</v>
      </c>
      <c r="F7197" s="91" t="s">
        <v>21950</v>
      </c>
      <c r="G7197" s="91"/>
      <c r="H7197" s="91"/>
      <c r="I7197" s="91"/>
      <c r="J7197" s="91"/>
      <c r="K7197" s="91"/>
      <c r="L7197" s="91"/>
      <c r="M7197" s="91"/>
      <c r="N7197" s="91"/>
      <c r="O7197" s="137" t="s">
        <v>21951</v>
      </c>
      <c r="P7197" s="100"/>
      <c r="Q7197" s="15" t="s">
        <v>45</v>
      </c>
    </row>
    <row r="7198" customFormat="false" ht="28.35" hidden="false" customHeight="false" outlineLevel="0" collapsed="false">
      <c r="A7198" s="122" t="s">
        <v>21952</v>
      </c>
      <c r="B7198" s="108" t="n">
        <v>0.531944444444444</v>
      </c>
      <c r="C7198" s="91" t="s">
        <v>21953</v>
      </c>
      <c r="D7198" s="91" t="s">
        <v>476</v>
      </c>
      <c r="E7198" s="91" t="s">
        <v>21954</v>
      </c>
      <c r="F7198" s="91"/>
      <c r="G7198" s="91" t="s">
        <v>1464</v>
      </c>
      <c r="H7198" s="91"/>
      <c r="I7198" s="91"/>
      <c r="J7198" s="91"/>
      <c r="K7198" s="91"/>
      <c r="L7198" s="91"/>
      <c r="M7198" s="19" t="s">
        <v>3347</v>
      </c>
      <c r="N7198" s="91"/>
      <c r="O7198" s="137" t="s">
        <v>21955</v>
      </c>
      <c r="P7198" s="100"/>
      <c r="Q7198" s="15" t="s">
        <v>45</v>
      </c>
    </row>
    <row r="7199" customFormat="false" ht="82.05" hidden="false" customHeight="false" outlineLevel="0" collapsed="false">
      <c r="A7199" s="19" t="s">
        <v>21956</v>
      </c>
      <c r="B7199" s="108" t="n">
        <v>0.531944444444444</v>
      </c>
      <c r="C7199" s="19" t="s">
        <v>21956</v>
      </c>
      <c r="D7199" s="91" t="s">
        <v>476</v>
      </c>
      <c r="E7199" s="91" t="s">
        <v>21957</v>
      </c>
      <c r="F7199" s="19" t="s">
        <v>21956</v>
      </c>
      <c r="G7199" s="91" t="s">
        <v>3347</v>
      </c>
      <c r="H7199" s="91" t="n">
        <v>19000</v>
      </c>
      <c r="I7199" s="91"/>
      <c r="J7199" s="91"/>
      <c r="K7199" s="91"/>
      <c r="L7199" s="91"/>
      <c r="M7199" s="19" t="s">
        <v>21958</v>
      </c>
      <c r="N7199" s="91"/>
      <c r="O7199" s="45" t="s">
        <v>15</v>
      </c>
      <c r="P7199" s="100"/>
      <c r="Q7199" s="15" t="s">
        <v>45</v>
      </c>
    </row>
    <row r="7200" customFormat="false" ht="28.35" hidden="false" customHeight="false" outlineLevel="0" collapsed="false">
      <c r="A7200" s="262" t="s">
        <v>12759</v>
      </c>
      <c r="B7200" s="91" t="s">
        <v>21959</v>
      </c>
      <c r="C7200" s="91" t="s">
        <v>21960</v>
      </c>
      <c r="D7200" s="91" t="s">
        <v>476</v>
      </c>
      <c r="E7200" s="91" t="s">
        <v>21961</v>
      </c>
      <c r="F7200" s="91" t="s">
        <v>21962</v>
      </c>
      <c r="H7200" s="91"/>
      <c r="I7200" s="91" t="s">
        <v>506</v>
      </c>
      <c r="J7200" s="91"/>
      <c r="K7200" s="91"/>
      <c r="L7200" s="91"/>
      <c r="M7200" s="91" t="s">
        <v>21963</v>
      </c>
      <c r="N7200" s="91"/>
      <c r="O7200" s="137" t="s">
        <v>21964</v>
      </c>
      <c r="P7200" s="100"/>
      <c r="Q7200" s="15" t="s">
        <v>45</v>
      </c>
    </row>
    <row r="7201" customFormat="false" ht="14.9" hidden="false" customHeight="false" outlineLevel="0" collapsed="false">
      <c r="A7201" s="262" t="s">
        <v>12764</v>
      </c>
      <c r="B7201" s="242" t="n">
        <v>43783</v>
      </c>
      <c r="C7201" s="91" t="n">
        <v>84965777254</v>
      </c>
      <c r="D7201" s="91" t="s">
        <v>476</v>
      </c>
      <c r="E7201" s="91" t="s">
        <v>21965</v>
      </c>
      <c r="F7201" s="91" t="s">
        <v>21966</v>
      </c>
      <c r="G7201" s="91" t="s">
        <v>1464</v>
      </c>
      <c r="H7201" s="91"/>
      <c r="I7201" s="91"/>
      <c r="J7201" s="91"/>
      <c r="K7201" s="91"/>
      <c r="L7201" s="91"/>
      <c r="M7201" s="91"/>
      <c r="N7201" s="91"/>
      <c r="O7201" s="451" t="s">
        <v>551</v>
      </c>
      <c r="P7201" s="100"/>
      <c r="Q7201" s="15" t="s">
        <v>45</v>
      </c>
    </row>
    <row r="7202" customFormat="false" ht="28.35" hidden="false" customHeight="false" outlineLevel="0" collapsed="false">
      <c r="A7202" s="377" t="s">
        <v>21967</v>
      </c>
      <c r="B7202" s="108" t="n">
        <v>0.610416666666667</v>
      </c>
      <c r="C7202" s="91" t="s">
        <v>21968</v>
      </c>
      <c r="D7202" s="91" t="s">
        <v>110</v>
      </c>
      <c r="E7202" s="91" t="s">
        <v>21969</v>
      </c>
      <c r="F7202" s="91" t="s">
        <v>8921</v>
      </c>
      <c r="G7202" s="91" t="s">
        <v>734</v>
      </c>
      <c r="H7202" s="91"/>
      <c r="I7202" s="91"/>
      <c r="J7202" s="91"/>
      <c r="K7202" s="91"/>
      <c r="L7202" s="91"/>
      <c r="M7202" s="91"/>
      <c r="N7202" s="91"/>
      <c r="O7202" s="364" t="s">
        <v>21970</v>
      </c>
      <c r="P7202" s="100"/>
      <c r="Q7202" s="15" t="s">
        <v>45</v>
      </c>
    </row>
    <row r="7203" customFormat="false" ht="14.9" hidden="false" customHeight="false" outlineLevel="0" collapsed="false">
      <c r="A7203" s="377" t="s">
        <v>21971</v>
      </c>
      <c r="B7203" s="91" t="s">
        <v>162</v>
      </c>
      <c r="C7203" s="91" t="n">
        <v>89266518112</v>
      </c>
      <c r="D7203" s="91" t="s">
        <v>476</v>
      </c>
      <c r="E7203" s="91" t="s">
        <v>21972</v>
      </c>
      <c r="F7203" s="91"/>
      <c r="G7203" s="91"/>
      <c r="H7203" s="91"/>
      <c r="I7203" s="91"/>
      <c r="J7203" s="91"/>
      <c r="K7203" s="91"/>
      <c r="L7203" s="91"/>
      <c r="M7203" s="91"/>
      <c r="N7203" s="91"/>
      <c r="O7203" s="95" t="s">
        <v>21973</v>
      </c>
      <c r="P7203" s="100"/>
      <c r="Q7203" s="15" t="s">
        <v>45</v>
      </c>
    </row>
    <row r="7204" customFormat="false" ht="28.35" hidden="false" customHeight="false" outlineLevel="0" collapsed="false">
      <c r="A7204" s="377" t="s">
        <v>21974</v>
      </c>
      <c r="B7204" s="91" t="s">
        <v>8856</v>
      </c>
      <c r="C7204" s="91" t="s">
        <v>21975</v>
      </c>
      <c r="D7204" s="91" t="s">
        <v>476</v>
      </c>
      <c r="E7204" s="91" t="s">
        <v>21976</v>
      </c>
      <c r="F7204" s="91" t="s">
        <v>21977</v>
      </c>
      <c r="G7204" s="91" t="n">
        <v>14800</v>
      </c>
      <c r="H7204" s="91"/>
      <c r="I7204" s="91"/>
      <c r="J7204" s="91"/>
      <c r="K7204" s="91"/>
      <c r="L7204" s="91"/>
      <c r="M7204" s="19" t="s">
        <v>21978</v>
      </c>
      <c r="N7204" s="99" t="n">
        <v>43583</v>
      </c>
      <c r="O7204" s="45" t="s">
        <v>15</v>
      </c>
      <c r="P7204" s="100"/>
      <c r="Q7204" s="15" t="s">
        <v>45</v>
      </c>
    </row>
    <row r="7205" customFormat="false" ht="28.35" hidden="false" customHeight="false" outlineLevel="0" collapsed="false">
      <c r="A7205" s="847" t="s">
        <v>3031</v>
      </c>
      <c r="B7205" s="108" t="n">
        <v>0.640972222222222</v>
      </c>
      <c r="C7205" s="91" t="s">
        <v>21979</v>
      </c>
      <c r="D7205" s="91" t="s">
        <v>110</v>
      </c>
      <c r="E7205" s="91" t="s">
        <v>21980</v>
      </c>
      <c r="F7205" s="91" t="s">
        <v>21981</v>
      </c>
      <c r="G7205" s="91" t="n">
        <v>6300</v>
      </c>
      <c r="H7205" s="91"/>
      <c r="I7205" s="91"/>
      <c r="J7205" s="91"/>
      <c r="K7205" s="91"/>
      <c r="L7205" s="91"/>
      <c r="M7205" s="24" t="s">
        <v>21982</v>
      </c>
      <c r="N7205" s="99" t="n">
        <v>43578</v>
      </c>
      <c r="O7205" s="45" t="s">
        <v>15</v>
      </c>
      <c r="P7205" s="100"/>
      <c r="Q7205" s="15" t="s">
        <v>45</v>
      </c>
    </row>
    <row r="7206" customFormat="false" ht="28.35" hidden="false" customHeight="false" outlineLevel="0" collapsed="false">
      <c r="A7206" s="262" t="s">
        <v>21983</v>
      </c>
      <c r="B7206" s="91" t="s">
        <v>16025</v>
      </c>
      <c r="C7206" s="91" t="n">
        <v>84986024880</v>
      </c>
      <c r="D7206" s="91" t="s">
        <v>476</v>
      </c>
      <c r="E7206" s="91" t="s">
        <v>21984</v>
      </c>
      <c r="F7206" s="91"/>
      <c r="G7206" s="91"/>
      <c r="H7206" s="91"/>
      <c r="I7206" s="91"/>
      <c r="J7206" s="91"/>
      <c r="K7206" s="91"/>
      <c r="L7206" s="91"/>
      <c r="M7206" s="91"/>
      <c r="N7206" s="91"/>
      <c r="O7206" s="451" t="s">
        <v>21985</v>
      </c>
      <c r="P7206" s="100"/>
      <c r="Q7206" s="15" t="s">
        <v>45</v>
      </c>
    </row>
    <row r="7207" customFormat="false" ht="28.35" hidden="false" customHeight="false" outlineLevel="0" collapsed="false">
      <c r="A7207" s="377" t="s">
        <v>21986</v>
      </c>
      <c r="B7207" s="91" t="s">
        <v>21987</v>
      </c>
      <c r="C7207" s="91" t="n">
        <v>84957862366</v>
      </c>
      <c r="D7207" s="91" t="s">
        <v>476</v>
      </c>
      <c r="E7207" s="91" t="s">
        <v>21988</v>
      </c>
      <c r="F7207" s="91" t="s">
        <v>21989</v>
      </c>
      <c r="G7207" s="91"/>
      <c r="H7207" s="91"/>
      <c r="I7207" s="91"/>
      <c r="J7207" s="91" t="s">
        <v>614</v>
      </c>
      <c r="K7207" s="91"/>
      <c r="L7207" s="91"/>
      <c r="M7207" s="91"/>
      <c r="N7207" s="91"/>
      <c r="O7207" s="451" t="s">
        <v>21990</v>
      </c>
      <c r="P7207" s="100"/>
      <c r="Q7207" s="15" t="s">
        <v>45</v>
      </c>
    </row>
    <row r="7208" customFormat="false" ht="28.35" hidden="false" customHeight="false" outlineLevel="0" collapsed="false">
      <c r="A7208" s="429" t="s">
        <v>3276</v>
      </c>
      <c r="B7208" s="19" t="s">
        <v>21991</v>
      </c>
      <c r="C7208" s="451" t="s">
        <v>20891</v>
      </c>
      <c r="D7208" s="91" t="s">
        <v>8766</v>
      </c>
      <c r="E7208" s="91" t="s">
        <v>21992</v>
      </c>
      <c r="F7208" s="91" t="s">
        <v>21993</v>
      </c>
      <c r="G7208" s="19" t="n">
        <v>11000</v>
      </c>
      <c r="H7208" s="97"/>
      <c r="I7208" s="19"/>
      <c r="J7208" s="19"/>
      <c r="K7208" s="19"/>
      <c r="L7208" s="19"/>
      <c r="M7208" s="19" t="s">
        <v>21994</v>
      </c>
      <c r="N7208" s="99" t="n">
        <v>43579</v>
      </c>
      <c r="O7208" s="45" t="s">
        <v>15</v>
      </c>
      <c r="P7208" s="19" t="n">
        <v>1</v>
      </c>
      <c r="Q7208" s="15" t="s">
        <v>45</v>
      </c>
    </row>
    <row r="7209" customFormat="false" ht="28.35" hidden="false" customHeight="false" outlineLevel="0" collapsed="false">
      <c r="A7209" s="282" t="s">
        <v>21995</v>
      </c>
      <c r="B7209" s="108" t="n">
        <v>0.702083333333333</v>
      </c>
      <c r="C7209" s="91" t="s">
        <v>21996</v>
      </c>
      <c r="D7209" s="91" t="s">
        <v>110</v>
      </c>
      <c r="E7209" s="91" t="s">
        <v>21997</v>
      </c>
      <c r="F7209" s="91" t="s">
        <v>21998</v>
      </c>
      <c r="G7209" s="91" t="s">
        <v>1464</v>
      </c>
      <c r="H7209" s="91"/>
      <c r="I7209" s="91"/>
      <c r="J7209" s="91"/>
      <c r="K7209" s="91"/>
      <c r="L7209" s="91"/>
      <c r="M7209" s="91"/>
      <c r="O7209" s="137" t="s">
        <v>21999</v>
      </c>
      <c r="P7209" s="100"/>
      <c r="Q7209" s="15" t="s">
        <v>45</v>
      </c>
    </row>
    <row r="7210" customFormat="false" ht="41.75" hidden="false" customHeight="false" outlineLevel="0" collapsed="false">
      <c r="A7210" s="91" t="s">
        <v>22000</v>
      </c>
      <c r="B7210" s="24" t="s">
        <v>22000</v>
      </c>
      <c r="C7210" s="91"/>
      <c r="D7210" s="91"/>
      <c r="E7210" s="286" t="s">
        <v>22000</v>
      </c>
      <c r="F7210" s="286" t="s">
        <v>22000</v>
      </c>
      <c r="G7210" s="282"/>
      <c r="H7210" s="282" t="n">
        <v>9800</v>
      </c>
      <c r="I7210" s="282"/>
      <c r="J7210" s="282"/>
      <c r="K7210" s="282"/>
      <c r="L7210" s="282"/>
      <c r="M7210" s="282" t="s">
        <v>20828</v>
      </c>
      <c r="N7210" s="282"/>
      <c r="O7210" s="282" t="s">
        <v>20630</v>
      </c>
      <c r="P7210" s="100"/>
      <c r="Q7210" s="15" t="s">
        <v>45</v>
      </c>
    </row>
    <row r="7211" customFormat="false" ht="14.9" hidden="false" customHeight="false" outlineLevel="0" collapsed="false">
      <c r="A7211" s="91"/>
      <c r="B7211" s="91"/>
      <c r="C7211" s="91"/>
      <c r="D7211" s="91"/>
      <c r="E7211" s="282" t="s">
        <v>22001</v>
      </c>
      <c r="F7211" s="282" t="s">
        <v>22001</v>
      </c>
      <c r="G7211" s="282"/>
      <c r="H7211" s="282" t="n">
        <v>7800</v>
      </c>
      <c r="I7211" s="282"/>
      <c r="J7211" s="282"/>
      <c r="K7211" s="282"/>
      <c r="L7211" s="282"/>
      <c r="M7211" s="282"/>
      <c r="N7211" s="282"/>
      <c r="O7211" s="282" t="s">
        <v>20630</v>
      </c>
      <c r="P7211" s="100"/>
      <c r="Q7211" s="15" t="s">
        <v>45</v>
      </c>
    </row>
    <row r="7212" customFormat="false" ht="14.9" hidden="false" customHeight="false" outlineLevel="0" collapsed="false">
      <c r="A7212" s="91"/>
      <c r="B7212" s="91"/>
      <c r="C7212" s="91"/>
      <c r="D7212" s="91"/>
      <c r="E7212" s="282" t="s">
        <v>22002</v>
      </c>
      <c r="F7212" s="286" t="s">
        <v>22002</v>
      </c>
      <c r="G7212" s="282"/>
      <c r="H7212" s="282" t="n">
        <v>111000</v>
      </c>
      <c r="I7212" s="282"/>
      <c r="J7212" s="282"/>
      <c r="K7212" s="282"/>
      <c r="L7212" s="282"/>
      <c r="M7212" s="282" t="s">
        <v>22003</v>
      </c>
      <c r="N7212" s="282"/>
      <c r="O7212" s="282" t="s">
        <v>20630</v>
      </c>
      <c r="P7212" s="100"/>
      <c r="Q7212" s="15" t="s">
        <v>45</v>
      </c>
    </row>
    <row r="7213" customFormat="false" ht="14.9" hidden="false" customHeight="false" outlineLevel="0" collapsed="false">
      <c r="A7213" s="282" t="s">
        <v>22004</v>
      </c>
      <c r="B7213" s="91" t="s">
        <v>386</v>
      </c>
      <c r="C7213" s="91" t="n">
        <v>84956525671</v>
      </c>
      <c r="D7213" s="91" t="s">
        <v>476</v>
      </c>
      <c r="E7213" s="91" t="s">
        <v>22005</v>
      </c>
      <c r="F7213" s="91"/>
      <c r="G7213" s="91" t="s">
        <v>1208</v>
      </c>
      <c r="H7213" s="91"/>
      <c r="I7213" s="91"/>
      <c r="J7213" s="91"/>
      <c r="K7213" s="91"/>
      <c r="L7213" s="91"/>
      <c r="M7213" s="91"/>
      <c r="N7213" s="91"/>
      <c r="O7213" s="451" t="s">
        <v>22006</v>
      </c>
      <c r="P7213" s="100"/>
      <c r="Q7213" s="15" t="s">
        <v>45</v>
      </c>
    </row>
    <row r="7214" customFormat="false" ht="41.75" hidden="false" customHeight="false" outlineLevel="0" collapsed="false">
      <c r="A7214" s="122" t="s">
        <v>22007</v>
      </c>
      <c r="B7214" s="91" t="s">
        <v>12824</v>
      </c>
      <c r="C7214" s="451" t="s">
        <v>22008</v>
      </c>
      <c r="D7214" s="91" t="s">
        <v>8766</v>
      </c>
      <c r="E7214" s="91" t="s">
        <v>22009</v>
      </c>
      <c r="F7214" s="91" t="s">
        <v>22010</v>
      </c>
      <c r="G7214" s="91" t="n">
        <v>10300</v>
      </c>
      <c r="H7214" s="91"/>
      <c r="I7214" s="91"/>
      <c r="J7214" s="91"/>
      <c r="K7214" s="91"/>
      <c r="L7214" s="91"/>
      <c r="M7214" s="19" t="s">
        <v>22011</v>
      </c>
      <c r="N7214" s="99" t="n">
        <v>43582</v>
      </c>
      <c r="O7214" s="45" t="s">
        <v>15</v>
      </c>
      <c r="P7214" s="100"/>
      <c r="Q7214" s="15" t="s">
        <v>45</v>
      </c>
    </row>
    <row r="7215" customFormat="false" ht="28.35" hidden="false" customHeight="false" outlineLevel="0" collapsed="false">
      <c r="A7215" s="262" t="s">
        <v>22012</v>
      </c>
      <c r="B7215" s="91" t="s">
        <v>22013</v>
      </c>
      <c r="C7215" s="91" t="s">
        <v>22014</v>
      </c>
      <c r="D7215" s="91" t="s">
        <v>8766</v>
      </c>
      <c r="E7215" s="91" t="s">
        <v>22015</v>
      </c>
      <c r="F7215" s="91" t="s">
        <v>22016</v>
      </c>
      <c r="G7215" s="91" t="s">
        <v>1708</v>
      </c>
      <c r="H7215" s="91"/>
      <c r="I7215" s="91"/>
      <c r="J7215" s="91"/>
      <c r="K7215" s="91"/>
      <c r="L7215" s="91"/>
      <c r="M7215" s="91"/>
      <c r="N7215" s="91"/>
      <c r="O7215" s="1061" t="s">
        <v>22017</v>
      </c>
      <c r="P7215" s="100"/>
      <c r="Q7215" s="15" t="s">
        <v>45</v>
      </c>
    </row>
    <row r="7216" customFormat="false" ht="14.9" hidden="false" customHeight="false" outlineLevel="0" collapsed="false">
      <c r="A7216" s="429" t="s">
        <v>3298</v>
      </c>
      <c r="B7216" s="91" t="s">
        <v>13914</v>
      </c>
      <c r="C7216" s="91" t="s">
        <v>22018</v>
      </c>
      <c r="D7216" s="91" t="s">
        <v>8766</v>
      </c>
      <c r="E7216" s="91" t="s">
        <v>22019</v>
      </c>
      <c r="F7216" s="91" t="s">
        <v>22020</v>
      </c>
      <c r="G7216" s="91"/>
      <c r="H7216" s="91"/>
      <c r="I7216" s="91"/>
      <c r="J7216" s="91"/>
      <c r="K7216" s="91"/>
      <c r="L7216" s="91"/>
      <c r="M7216" s="91"/>
      <c r="N7216" s="91"/>
      <c r="O7216" s="137" t="s">
        <v>22021</v>
      </c>
      <c r="P7216" s="100"/>
      <c r="Q7216" s="15" t="s">
        <v>45</v>
      </c>
    </row>
    <row r="7217" customFormat="false" ht="41.75" hidden="false" customHeight="false" outlineLevel="0" collapsed="false">
      <c r="A7217" s="262" t="s">
        <v>3835</v>
      </c>
      <c r="B7217" s="91" t="s">
        <v>22022</v>
      </c>
      <c r="C7217" s="451" t="s">
        <v>22023</v>
      </c>
      <c r="D7217" s="91" t="s">
        <v>8766</v>
      </c>
      <c r="E7217" s="91" t="s">
        <v>22024</v>
      </c>
      <c r="F7217" s="91" t="s">
        <v>21158</v>
      </c>
      <c r="G7217" s="91" t="n">
        <v>11300</v>
      </c>
      <c r="H7217" s="91"/>
      <c r="I7217" s="91"/>
      <c r="J7217" s="91"/>
      <c r="K7217" s="91"/>
      <c r="L7217" s="91"/>
      <c r="M7217" s="353" t="s">
        <v>22025</v>
      </c>
      <c r="N7217" s="99" t="n">
        <v>43582</v>
      </c>
      <c r="O7217" s="45" t="s">
        <v>15</v>
      </c>
      <c r="P7217" s="100"/>
      <c r="Q7217" s="15" t="s">
        <v>45</v>
      </c>
    </row>
    <row r="7218" customFormat="false" ht="79.85" hidden="false" customHeight="false" outlineLevel="0" collapsed="false">
      <c r="A7218" s="3" t="s">
        <v>17111</v>
      </c>
      <c r="B7218" s="103" t="s">
        <v>17112</v>
      </c>
      <c r="C7218" s="3"/>
      <c r="D7218" s="103" t="s">
        <v>17114</v>
      </c>
      <c r="E7218" s="103" t="s">
        <v>17115</v>
      </c>
      <c r="F7218" s="102" t="s">
        <v>10096</v>
      </c>
      <c r="G7218" s="103" t="s">
        <v>38</v>
      </c>
      <c r="H7218" s="103" t="s">
        <v>17116</v>
      </c>
      <c r="I7218" s="103" t="s">
        <v>40</v>
      </c>
      <c r="J7218" s="103" t="s">
        <v>21327</v>
      </c>
      <c r="K7218" s="103" t="s">
        <v>21328</v>
      </c>
      <c r="L7218" s="103" t="s">
        <v>19807</v>
      </c>
      <c r="M7218" s="103" t="s">
        <v>41</v>
      </c>
      <c r="N7218" s="103" t="s">
        <v>42</v>
      </c>
      <c r="O7218" s="103" t="s">
        <v>17117</v>
      </c>
      <c r="P7218" s="100"/>
      <c r="Q7218" s="15" t="s">
        <v>45</v>
      </c>
    </row>
    <row r="7219" customFormat="false" ht="15" hidden="false" customHeight="false" outlineLevel="0" collapsed="false">
      <c r="A7219" s="105" t="n">
        <v>43578</v>
      </c>
      <c r="B7219" s="465" t="s">
        <v>260</v>
      </c>
      <c r="C7219" s="9"/>
      <c r="D7219" s="9"/>
      <c r="E7219" s="10"/>
      <c r="F7219" s="821" t="n">
        <f aca="false">G7219+H7219+I7219+J7219+K7219</f>
        <v>84600</v>
      </c>
      <c r="G7219" s="1006" t="n">
        <f aca="false">SUM(G7220:G7244)</f>
        <v>38200</v>
      </c>
      <c r="H7219" s="989" t="n">
        <f aca="false">SUM(H7220:H7244)</f>
        <v>0</v>
      </c>
      <c r="I7219" s="1007" t="n">
        <f aca="false">SUM(I7220:I7244)</f>
        <v>18300</v>
      </c>
      <c r="J7219" s="1008" t="n">
        <f aca="false">SUM(J7220:J7244)</f>
        <v>28100</v>
      </c>
      <c r="K7219" s="1009" t="n">
        <f aca="false">SUM(K7220:K7244)</f>
        <v>0</v>
      </c>
      <c r="L7219" s="1029" t="n">
        <f aca="false">SUM(L7220:L7244)</f>
        <v>0</v>
      </c>
      <c r="M7219" s="466"/>
      <c r="N7219" s="466"/>
      <c r="O7219" s="91"/>
      <c r="P7219" s="100"/>
      <c r="Q7219" s="15" t="s">
        <v>45</v>
      </c>
    </row>
    <row r="7220" customFormat="false" ht="14.9" hidden="false" customHeight="false" outlineLevel="0" collapsed="false">
      <c r="A7220" s="91" t="s">
        <v>22026</v>
      </c>
      <c r="B7220" s="108" t="n">
        <v>0.368055555555556</v>
      </c>
      <c r="C7220" s="91" t="s">
        <v>22027</v>
      </c>
      <c r="D7220" s="91" t="s">
        <v>110</v>
      </c>
      <c r="E7220" s="91" t="s">
        <v>22028</v>
      </c>
      <c r="F7220" s="91" t="s">
        <v>22029</v>
      </c>
      <c r="G7220" s="91"/>
      <c r="H7220" s="91"/>
      <c r="I7220" s="91"/>
      <c r="J7220" s="91"/>
      <c r="K7220" s="91"/>
      <c r="L7220" s="91"/>
      <c r="M7220" s="91"/>
      <c r="N7220" s="91"/>
      <c r="O7220" s="137" t="s">
        <v>22030</v>
      </c>
      <c r="P7220" s="100"/>
      <c r="Q7220" s="15" t="s">
        <v>45</v>
      </c>
    </row>
    <row r="7221" customFormat="false" ht="28.35" hidden="false" customHeight="false" outlineLevel="0" collapsed="false">
      <c r="A7221" s="262" t="s">
        <v>2005</v>
      </c>
      <c r="B7221" s="91" t="s">
        <v>22031</v>
      </c>
      <c r="C7221" s="91" t="s">
        <v>22032</v>
      </c>
      <c r="D7221" s="91" t="s">
        <v>476</v>
      </c>
      <c r="E7221" s="91" t="s">
        <v>22033</v>
      </c>
      <c r="F7221" s="91"/>
      <c r="G7221" s="91" t="s">
        <v>22034</v>
      </c>
      <c r="H7221" s="91"/>
      <c r="I7221" s="91"/>
      <c r="J7221" s="91"/>
      <c r="K7221" s="91"/>
      <c r="L7221" s="91"/>
      <c r="M7221" s="91"/>
      <c r="N7221" s="91"/>
      <c r="O7221" s="137" t="s">
        <v>22035</v>
      </c>
      <c r="P7221" s="100"/>
      <c r="Q7221" s="15" t="s">
        <v>45</v>
      </c>
    </row>
    <row r="7222" customFormat="false" ht="28.35" hidden="false" customHeight="false" outlineLevel="0" collapsed="false">
      <c r="A7222" s="122" t="s">
        <v>22036</v>
      </c>
      <c r="B7222" s="91" t="s">
        <v>1245</v>
      </c>
      <c r="C7222" s="91" t="n">
        <v>89688113084</v>
      </c>
      <c r="D7222" s="91" t="s">
        <v>8766</v>
      </c>
      <c r="E7222" s="91" t="s">
        <v>22037</v>
      </c>
      <c r="F7222" s="91" t="s">
        <v>22038</v>
      </c>
      <c r="G7222" s="91" t="s">
        <v>16315</v>
      </c>
      <c r="H7222" s="91"/>
      <c r="I7222" s="91"/>
      <c r="J7222" s="91"/>
      <c r="K7222" s="91"/>
      <c r="L7222" s="91"/>
      <c r="M7222" s="91"/>
      <c r="N7222" s="91"/>
      <c r="O7222" s="137" t="s">
        <v>22039</v>
      </c>
      <c r="P7222" s="100"/>
      <c r="Q7222" s="15" t="s">
        <v>45</v>
      </c>
    </row>
    <row r="7223" customFormat="false" ht="28.35" hidden="false" customHeight="false" outlineLevel="0" collapsed="false">
      <c r="A7223" s="282" t="s">
        <v>22040</v>
      </c>
      <c r="B7223" s="108" t="n">
        <v>0.4125</v>
      </c>
      <c r="C7223" s="91" t="s">
        <v>22041</v>
      </c>
      <c r="D7223" s="91" t="s">
        <v>110</v>
      </c>
      <c r="E7223" s="91" t="s">
        <v>22042</v>
      </c>
      <c r="F7223" s="91" t="s">
        <v>8921</v>
      </c>
      <c r="G7223" s="91"/>
      <c r="H7223" s="91"/>
      <c r="I7223" s="91"/>
      <c r="J7223" s="15" t="n">
        <v>15200</v>
      </c>
      <c r="K7223" s="91"/>
      <c r="L7223" s="91"/>
      <c r="M7223" s="24" t="s">
        <v>22043</v>
      </c>
      <c r="N7223" s="99" t="n">
        <v>43580</v>
      </c>
      <c r="O7223" s="45" t="s">
        <v>15</v>
      </c>
      <c r="P7223" s="100"/>
      <c r="Q7223" s="15" t="s">
        <v>45</v>
      </c>
    </row>
    <row r="7224" customFormat="false" ht="14.9" hidden="false" customHeight="false" outlineLevel="0" collapsed="false">
      <c r="A7224" s="262" t="s">
        <v>19031</v>
      </c>
      <c r="B7224" s="99" t="n">
        <v>43626</v>
      </c>
      <c r="C7224" s="91" t="s">
        <v>22044</v>
      </c>
      <c r="D7224" s="91" t="s">
        <v>476</v>
      </c>
      <c r="E7224" s="91" t="s">
        <v>22045</v>
      </c>
      <c r="F7224" s="91"/>
      <c r="G7224" s="91" t="s">
        <v>564</v>
      </c>
      <c r="H7224" s="91"/>
      <c r="I7224" s="91"/>
      <c r="J7224" s="91"/>
      <c r="K7224" s="91"/>
      <c r="L7224" s="91"/>
      <c r="M7224" s="91"/>
      <c r="N7224" s="91"/>
      <c r="O7224" s="95" t="s">
        <v>22046</v>
      </c>
      <c r="P7224" s="100"/>
      <c r="Q7224" s="15" t="s">
        <v>45</v>
      </c>
    </row>
    <row r="7225" customFormat="false" ht="17.35" hidden="false" customHeight="false" outlineLevel="0" collapsed="false">
      <c r="A7225" s="429" t="s">
        <v>2953</v>
      </c>
      <c r="B7225" s="108" t="n">
        <v>0.425</v>
      </c>
      <c r="C7225" s="91" t="s">
        <v>22047</v>
      </c>
      <c r="D7225" s="91" t="s">
        <v>110</v>
      </c>
      <c r="E7225" s="91" t="s">
        <v>22048</v>
      </c>
      <c r="F7225" s="91" t="s">
        <v>8921</v>
      </c>
      <c r="G7225" s="91" t="n">
        <v>14700</v>
      </c>
      <c r="H7225" s="91"/>
      <c r="I7225" s="91"/>
      <c r="J7225" s="91"/>
      <c r="K7225" s="91"/>
      <c r="L7225" s="91"/>
      <c r="M7225" s="24" t="s">
        <v>22049</v>
      </c>
      <c r="N7225" s="99" t="n">
        <v>43579</v>
      </c>
      <c r="O7225" s="45" t="s">
        <v>15</v>
      </c>
      <c r="P7225" s="100"/>
      <c r="Q7225" s="15" t="s">
        <v>45</v>
      </c>
    </row>
    <row r="7226" customFormat="false" ht="17.35" hidden="false" customHeight="false" outlineLevel="0" collapsed="false">
      <c r="A7226" s="262" t="s">
        <v>1945</v>
      </c>
      <c r="B7226" s="91" t="s">
        <v>1223</v>
      </c>
      <c r="C7226" s="91" t="n">
        <v>89163190175</v>
      </c>
      <c r="D7226" s="91" t="s">
        <v>8766</v>
      </c>
      <c r="E7226" s="91" t="s">
        <v>22050</v>
      </c>
      <c r="F7226" s="91" t="s">
        <v>9649</v>
      </c>
      <c r="H7226" s="91"/>
      <c r="I7226" s="91" t="n">
        <v>12300</v>
      </c>
      <c r="J7226" s="91"/>
      <c r="K7226" s="91"/>
      <c r="L7226" s="91"/>
      <c r="M7226" s="19" t="s">
        <v>22051</v>
      </c>
      <c r="N7226" s="99" t="n">
        <v>43583</v>
      </c>
      <c r="O7226" s="45" t="s">
        <v>15</v>
      </c>
      <c r="P7226" s="100"/>
      <c r="Q7226" s="15" t="s">
        <v>45</v>
      </c>
    </row>
    <row r="7227" customFormat="false" ht="28.35" hidden="false" customHeight="false" outlineLevel="0" collapsed="false">
      <c r="A7227" s="429" t="s">
        <v>2825</v>
      </c>
      <c r="B7227" s="91" t="s">
        <v>22052</v>
      </c>
      <c r="C7227" s="91" t="s">
        <v>22053</v>
      </c>
      <c r="D7227" s="91" t="s">
        <v>476</v>
      </c>
      <c r="E7227" s="91" t="s">
        <v>22054</v>
      </c>
      <c r="F7227" s="91" t="s">
        <v>22055</v>
      </c>
      <c r="G7227" s="91" t="s">
        <v>16003</v>
      </c>
      <c r="H7227" s="91"/>
      <c r="I7227" s="91"/>
      <c r="J7227" s="91"/>
      <c r="K7227" s="91"/>
      <c r="L7227" s="91"/>
      <c r="N7227" s="91"/>
      <c r="O7227" s="137" t="s">
        <v>22056</v>
      </c>
      <c r="P7227" s="100"/>
      <c r="Q7227" s="15" t="s">
        <v>45</v>
      </c>
    </row>
    <row r="7228" customFormat="false" ht="28.35" hidden="false" customHeight="false" outlineLevel="0" collapsed="false">
      <c r="A7228" s="282" t="s">
        <v>21909</v>
      </c>
      <c r="B7228" s="91" t="s">
        <v>8317</v>
      </c>
      <c r="C7228" s="451" t="s">
        <v>22057</v>
      </c>
      <c r="D7228" s="91" t="s">
        <v>110</v>
      </c>
      <c r="E7228" s="91" t="s">
        <v>22058</v>
      </c>
      <c r="F7228" s="91" t="s">
        <v>8921</v>
      </c>
      <c r="G7228" s="91" t="s">
        <v>16315</v>
      </c>
      <c r="H7228" s="91"/>
      <c r="I7228" s="91"/>
      <c r="J7228" s="91"/>
      <c r="K7228" s="91"/>
      <c r="L7228" s="91"/>
      <c r="M7228" s="91"/>
      <c r="N7228" s="91"/>
      <c r="O7228" s="137" t="s">
        <v>22059</v>
      </c>
      <c r="P7228" s="100"/>
      <c r="Q7228" s="15" t="s">
        <v>45</v>
      </c>
    </row>
    <row r="7229" customFormat="false" ht="41.75" hidden="false" customHeight="false" outlineLevel="0" collapsed="false">
      <c r="A7229" s="262" t="s">
        <v>1509</v>
      </c>
      <c r="B7229" s="91" t="s">
        <v>15809</v>
      </c>
      <c r="C7229" s="451" t="s">
        <v>22060</v>
      </c>
      <c r="D7229" s="91" t="s">
        <v>8766</v>
      </c>
      <c r="E7229" s="267" t="s">
        <v>22061</v>
      </c>
      <c r="F7229" s="91" t="s">
        <v>22062</v>
      </c>
      <c r="G7229" s="91" t="s">
        <v>3439</v>
      </c>
      <c r="H7229" s="91"/>
      <c r="I7229" s="91"/>
      <c r="J7229" s="91"/>
      <c r="K7229" s="91"/>
      <c r="L7229" s="91"/>
      <c r="M7229" s="91"/>
      <c r="N7229" s="91"/>
      <c r="O7229" s="137" t="s">
        <v>22063</v>
      </c>
      <c r="P7229" s="100"/>
      <c r="Q7229" s="15" t="s">
        <v>45</v>
      </c>
    </row>
    <row r="7230" customFormat="false" ht="41.75" hidden="false" customHeight="false" outlineLevel="0" collapsed="false">
      <c r="A7230" s="262" t="s">
        <v>1513</v>
      </c>
      <c r="B7230" s="91" t="s">
        <v>117</v>
      </c>
      <c r="C7230" s="91" t="s">
        <v>22064</v>
      </c>
      <c r="D7230" s="91" t="s">
        <v>8766</v>
      </c>
      <c r="E7230" s="91" t="s">
        <v>22065</v>
      </c>
      <c r="F7230" s="91" t="s">
        <v>8921</v>
      </c>
      <c r="G7230" s="91" t="s">
        <v>12901</v>
      </c>
      <c r="H7230" s="91"/>
      <c r="I7230" s="91"/>
      <c r="J7230" s="91"/>
      <c r="K7230" s="91"/>
      <c r="L7230" s="91"/>
      <c r="M7230" s="91"/>
      <c r="N7230" s="91"/>
      <c r="O7230" s="451" t="s">
        <v>22066</v>
      </c>
      <c r="P7230" s="100"/>
      <c r="Q7230" s="15" t="s">
        <v>45</v>
      </c>
    </row>
    <row r="7231" customFormat="false" ht="28.35" hidden="false" customHeight="false" outlineLevel="0" collapsed="false">
      <c r="A7231" s="262" t="s">
        <v>1518</v>
      </c>
      <c r="B7231" s="108" t="n">
        <v>0.454861111111111</v>
      </c>
      <c r="C7231" s="91" t="s">
        <v>22067</v>
      </c>
      <c r="D7231" s="91" t="s">
        <v>110</v>
      </c>
      <c r="E7231" s="91" t="s">
        <v>22068</v>
      </c>
      <c r="F7231" s="91" t="s">
        <v>1332</v>
      </c>
      <c r="G7231" s="91" t="s">
        <v>1011</v>
      </c>
      <c r="H7231" s="91"/>
      <c r="I7231" s="91"/>
      <c r="J7231" s="91"/>
      <c r="K7231" s="91"/>
      <c r="L7231" s="91"/>
      <c r="M7231" s="91"/>
      <c r="N7231" s="91"/>
      <c r="O7231" s="137" t="s">
        <v>22059</v>
      </c>
      <c r="P7231" s="100"/>
      <c r="Q7231" s="15" t="s">
        <v>45</v>
      </c>
    </row>
    <row r="7232" customFormat="false" ht="28.35" hidden="false" customHeight="false" outlineLevel="0" collapsed="false">
      <c r="A7232" s="429" t="s">
        <v>22069</v>
      </c>
      <c r="B7232" s="108" t="n">
        <v>0.458333333333333</v>
      </c>
      <c r="C7232" s="91" t="s">
        <v>22070</v>
      </c>
      <c r="D7232" s="91" t="s">
        <v>110</v>
      </c>
      <c r="E7232" s="91" t="s">
        <v>22071</v>
      </c>
      <c r="F7232" s="91" t="s">
        <v>8921</v>
      </c>
      <c r="G7232" s="91" t="s">
        <v>1963</v>
      </c>
      <c r="H7232" s="91"/>
      <c r="I7232" s="91"/>
      <c r="J7232" s="91"/>
      <c r="K7232" s="91"/>
      <c r="L7232" s="91"/>
      <c r="M7232" s="91"/>
      <c r="N7232" s="91"/>
      <c r="O7232" s="137" t="s">
        <v>22072</v>
      </c>
      <c r="P7232" s="100"/>
      <c r="Q7232" s="15" t="s">
        <v>45</v>
      </c>
    </row>
    <row r="7233" customFormat="false" ht="28.35" hidden="false" customHeight="false" outlineLevel="0" collapsed="false">
      <c r="A7233" s="282" t="s">
        <v>22073</v>
      </c>
      <c r="B7233" s="108" t="n">
        <v>0.479861111111111</v>
      </c>
      <c r="C7233" s="349" t="s">
        <v>22074</v>
      </c>
      <c r="D7233" s="91" t="s">
        <v>110</v>
      </c>
      <c r="E7233" s="91" t="s">
        <v>22075</v>
      </c>
      <c r="F7233" s="91" t="s">
        <v>8921</v>
      </c>
      <c r="G7233" s="91"/>
      <c r="H7233" s="91"/>
      <c r="I7233" s="91"/>
      <c r="J7233" s="91" t="n">
        <v>12900</v>
      </c>
      <c r="K7233" s="91"/>
      <c r="L7233" s="91"/>
      <c r="M7233" s="24" t="s">
        <v>22076</v>
      </c>
      <c r="N7233" s="91" t="n">
        <v>26.04</v>
      </c>
      <c r="O7233" s="45" t="s">
        <v>15</v>
      </c>
      <c r="P7233" s="100"/>
      <c r="Q7233" s="15" t="s">
        <v>45</v>
      </c>
    </row>
    <row r="7234" customFormat="false" ht="28.35" hidden="false" customHeight="false" outlineLevel="0" collapsed="false">
      <c r="A7234" s="262" t="s">
        <v>22077</v>
      </c>
      <c r="B7234" s="91" t="s">
        <v>589</v>
      </c>
      <c r="C7234" s="91" t="s">
        <v>22078</v>
      </c>
      <c r="D7234" s="91" t="s">
        <v>8766</v>
      </c>
      <c r="E7234" s="91" t="s">
        <v>22079</v>
      </c>
      <c r="F7234" s="91" t="s">
        <v>22080</v>
      </c>
      <c r="G7234" s="91"/>
      <c r="H7234" s="91"/>
      <c r="I7234" s="91" t="n">
        <v>6000</v>
      </c>
      <c r="J7234" s="91"/>
      <c r="K7234" s="91"/>
      <c r="L7234" s="91"/>
      <c r="M7234" s="91" t="s">
        <v>22081</v>
      </c>
      <c r="N7234" s="91" t="n">
        <v>27.04</v>
      </c>
      <c r="O7234" s="45" t="s">
        <v>15</v>
      </c>
      <c r="P7234" s="100"/>
      <c r="Q7234" s="15" t="s">
        <v>45</v>
      </c>
    </row>
    <row r="7235" customFormat="false" ht="28.35" hidden="false" customHeight="false" outlineLevel="0" collapsed="false">
      <c r="A7235" s="282" t="s">
        <v>20555</v>
      </c>
      <c r="B7235" s="108" t="n">
        <v>0.494444444444444</v>
      </c>
      <c r="C7235" s="349" t="s">
        <v>22082</v>
      </c>
      <c r="D7235" s="91" t="s">
        <v>110</v>
      </c>
      <c r="E7235" s="91" t="s">
        <v>22083</v>
      </c>
      <c r="F7235" s="91" t="s">
        <v>22084</v>
      </c>
      <c r="G7235" s="91" t="s">
        <v>22085</v>
      </c>
      <c r="H7235" s="91"/>
      <c r="I7235" s="91"/>
      <c r="J7235" s="91"/>
      <c r="K7235" s="91"/>
      <c r="L7235" s="91"/>
      <c r="M7235" s="91"/>
      <c r="N7235" s="91"/>
      <c r="O7235" s="137" t="s">
        <v>22086</v>
      </c>
      <c r="P7235" s="100"/>
      <c r="Q7235" s="15" t="s">
        <v>45</v>
      </c>
    </row>
    <row r="7236" customFormat="false" ht="28.35" hidden="false" customHeight="false" outlineLevel="0" collapsed="false">
      <c r="A7236" s="282" t="s">
        <v>22087</v>
      </c>
      <c r="B7236" s="91" t="s">
        <v>1883</v>
      </c>
      <c r="C7236" s="91" t="s">
        <v>22088</v>
      </c>
      <c r="D7236" s="91" t="s">
        <v>476</v>
      </c>
      <c r="E7236" s="91" t="s">
        <v>22089</v>
      </c>
      <c r="F7236" s="91" t="s">
        <v>22090</v>
      </c>
      <c r="G7236" s="91"/>
      <c r="H7236" s="91"/>
      <c r="I7236" s="91"/>
      <c r="J7236" s="91"/>
      <c r="K7236" s="91"/>
      <c r="L7236" s="91"/>
      <c r="M7236" s="91"/>
      <c r="N7236" s="91"/>
      <c r="O7236" s="1062" t="s">
        <v>22091</v>
      </c>
      <c r="P7236" s="100"/>
      <c r="Q7236" s="15" t="s">
        <v>45</v>
      </c>
    </row>
    <row r="7237" customFormat="false" ht="28.35" hidden="false" customHeight="false" outlineLevel="0" collapsed="false">
      <c r="A7237" s="429" t="s">
        <v>2997</v>
      </c>
      <c r="B7237" s="108" t="n">
        <v>0.599305555555556</v>
      </c>
      <c r="C7237" s="91" t="n">
        <v>84956315631</v>
      </c>
      <c r="D7237" s="91" t="s">
        <v>110</v>
      </c>
      <c r="E7237" s="91" t="s">
        <v>22092</v>
      </c>
      <c r="F7237" s="91"/>
      <c r="G7237" s="91"/>
      <c r="H7237" s="91"/>
      <c r="I7237" s="91"/>
      <c r="J7237" s="91"/>
      <c r="K7237" s="91"/>
      <c r="L7237" s="91"/>
      <c r="M7237" s="91"/>
      <c r="N7237" s="91"/>
      <c r="O7237" s="137" t="s">
        <v>22093</v>
      </c>
      <c r="P7237" s="100"/>
      <c r="Q7237" s="15" t="s">
        <v>45</v>
      </c>
    </row>
    <row r="7238" customFormat="false" ht="14.9" hidden="false" customHeight="false" outlineLevel="0" collapsed="false">
      <c r="A7238" s="262" t="s">
        <v>19778</v>
      </c>
      <c r="B7238" s="91"/>
      <c r="C7238" s="91" t="n">
        <v>89509261009</v>
      </c>
      <c r="D7238" s="91" t="s">
        <v>476</v>
      </c>
      <c r="E7238" s="91" t="s">
        <v>22094</v>
      </c>
      <c r="F7238" s="91" t="s">
        <v>22095</v>
      </c>
      <c r="G7238" s="91" t="s">
        <v>958</v>
      </c>
      <c r="H7238" s="91"/>
      <c r="I7238" s="91"/>
      <c r="J7238" s="91"/>
      <c r="K7238" s="91"/>
      <c r="L7238" s="91"/>
      <c r="M7238" s="91"/>
      <c r="N7238" s="91"/>
      <c r="O7238" s="451" t="s">
        <v>22096</v>
      </c>
      <c r="P7238" s="100"/>
      <c r="Q7238" s="15" t="s">
        <v>45</v>
      </c>
    </row>
    <row r="7239" customFormat="false" ht="14.9" hidden="false" customHeight="false" outlineLevel="0" collapsed="false">
      <c r="A7239" s="429" t="s">
        <v>3154</v>
      </c>
      <c r="B7239" s="91" t="s">
        <v>17100</v>
      </c>
      <c r="C7239" s="91" t="s">
        <v>22097</v>
      </c>
      <c r="D7239" s="91" t="s">
        <v>476</v>
      </c>
      <c r="E7239" s="91" t="s">
        <v>22098</v>
      </c>
      <c r="F7239" s="91" t="s">
        <v>22099</v>
      </c>
      <c r="G7239" s="91"/>
      <c r="H7239" s="91"/>
      <c r="I7239" s="91"/>
      <c r="J7239" s="91"/>
      <c r="K7239" s="91"/>
      <c r="L7239" s="91"/>
      <c r="M7239" s="91"/>
      <c r="N7239" s="91"/>
      <c r="O7239" s="95" t="s">
        <v>22099</v>
      </c>
      <c r="P7239" s="100"/>
      <c r="Q7239" s="15" t="s">
        <v>45</v>
      </c>
    </row>
    <row r="7240" customFormat="false" ht="28.35" hidden="false" customHeight="false" outlineLevel="0" collapsed="false">
      <c r="A7240" s="122" t="s">
        <v>22100</v>
      </c>
      <c r="B7240" s="91" t="s">
        <v>16338</v>
      </c>
      <c r="C7240" s="91" t="n">
        <v>84997000303</v>
      </c>
      <c r="D7240" s="91" t="s">
        <v>476</v>
      </c>
      <c r="E7240" s="91" t="s">
        <v>22101</v>
      </c>
      <c r="F7240" s="91"/>
      <c r="G7240" s="91"/>
      <c r="H7240" s="91"/>
      <c r="I7240" s="91"/>
      <c r="J7240" s="91"/>
      <c r="K7240" s="91"/>
      <c r="L7240" s="91"/>
      <c r="M7240" s="91"/>
      <c r="N7240" s="91"/>
      <c r="O7240" s="95" t="s">
        <v>20556</v>
      </c>
      <c r="P7240" s="100"/>
      <c r="Q7240" s="15" t="s">
        <v>45</v>
      </c>
    </row>
    <row r="7241" customFormat="false" ht="41.75" hidden="false" customHeight="false" outlineLevel="0" collapsed="false">
      <c r="A7241" s="429" t="s">
        <v>3161</v>
      </c>
      <c r="B7241" s="91" t="s">
        <v>18577</v>
      </c>
      <c r="C7241" s="451" t="s">
        <v>22102</v>
      </c>
      <c r="D7241" s="91" t="s">
        <v>476</v>
      </c>
      <c r="E7241" s="349" t="s">
        <v>22103</v>
      </c>
      <c r="F7241" s="91"/>
      <c r="G7241" s="91"/>
      <c r="H7241" s="91"/>
      <c r="I7241" s="91"/>
      <c r="J7241" s="91"/>
      <c r="K7241" s="91"/>
      <c r="L7241" s="91"/>
      <c r="M7241" s="91"/>
      <c r="N7241" s="91"/>
      <c r="O7241" s="451" t="s">
        <v>22104</v>
      </c>
      <c r="P7241" s="100"/>
      <c r="Q7241" s="15" t="s">
        <v>45</v>
      </c>
    </row>
    <row r="7242" customFormat="false" ht="28.35" hidden="false" customHeight="false" outlineLevel="0" collapsed="false">
      <c r="A7242" s="429" t="s">
        <v>3165</v>
      </c>
      <c r="B7242" s="99" t="n">
        <v>43484</v>
      </c>
      <c r="C7242" s="451" t="s">
        <v>22105</v>
      </c>
      <c r="D7242" s="91" t="s">
        <v>8766</v>
      </c>
      <c r="E7242" s="91" t="s">
        <v>22106</v>
      </c>
      <c r="F7242" s="91" t="s">
        <v>22107</v>
      </c>
      <c r="G7242" s="91" t="n">
        <v>11300</v>
      </c>
      <c r="H7242" s="91"/>
      <c r="I7242" s="91"/>
      <c r="J7242" s="91"/>
      <c r="K7242" s="91"/>
      <c r="L7242" s="91"/>
      <c r="M7242" s="19" t="s">
        <v>22108</v>
      </c>
      <c r="N7242" s="99" t="n">
        <v>43580</v>
      </c>
      <c r="O7242" s="45" t="s">
        <v>15</v>
      </c>
      <c r="P7242" s="100"/>
      <c r="Q7242" s="15" t="s">
        <v>45</v>
      </c>
    </row>
    <row r="7243" customFormat="false" ht="26.85" hidden="false" customHeight="false" outlineLevel="0" collapsed="false">
      <c r="A7243" s="1063" t="s">
        <v>21967</v>
      </c>
      <c r="B7243" s="1064" t="n">
        <v>43818</v>
      </c>
      <c r="C7243" s="198" t="s">
        <v>21914</v>
      </c>
      <c r="D7243" s="198" t="s">
        <v>110</v>
      </c>
      <c r="E7243" s="198" t="s">
        <v>22109</v>
      </c>
      <c r="F7243" s="198" t="s">
        <v>22110</v>
      </c>
      <c r="G7243" s="198" t="n">
        <v>12200</v>
      </c>
      <c r="H7243" s="198"/>
      <c r="I7243" s="198"/>
      <c r="J7243" s="196"/>
      <c r="K7243" s="196"/>
      <c r="L7243" s="196"/>
      <c r="M7243" s="19" t="s">
        <v>22111</v>
      </c>
      <c r="N7243" s="1043" t="n">
        <v>43579</v>
      </c>
      <c r="O7243" s="45" t="s">
        <v>15</v>
      </c>
      <c r="P7243" s="274"/>
      <c r="Q7243" s="15" t="s">
        <v>45</v>
      </c>
      <c r="R7243" s="274"/>
      <c r="S7243" s="274"/>
      <c r="T7243" s="274"/>
      <c r="U7243" s="274"/>
      <c r="V7243" s="274"/>
      <c r="W7243" s="274"/>
      <c r="X7243" s="274"/>
      <c r="Y7243" s="274"/>
      <c r="Z7243" s="274"/>
      <c r="AA7243" s="274"/>
      <c r="AB7243" s="274"/>
      <c r="AC7243" s="274"/>
      <c r="AD7243" s="274"/>
      <c r="AE7243" s="274"/>
      <c r="AF7243" s="274"/>
      <c r="AG7243" s="274"/>
      <c r="AH7243" s="274"/>
      <c r="AI7243" s="274"/>
      <c r="AJ7243" s="274"/>
      <c r="AK7243" s="274"/>
    </row>
    <row r="7244" customFormat="false" ht="14.9" hidden="false" customHeight="false" outlineLevel="0" collapsed="false">
      <c r="A7244" s="1063" t="s">
        <v>21971</v>
      </c>
      <c r="B7244" s="242" t="n">
        <v>43789</v>
      </c>
      <c r="C7244" s="91" t="s">
        <v>22112</v>
      </c>
      <c r="D7244" s="91" t="s">
        <v>8766</v>
      </c>
      <c r="E7244" s="91" t="s">
        <v>22113</v>
      </c>
      <c r="F7244" s="91" t="s">
        <v>22114</v>
      </c>
      <c r="G7244" s="91" t="s">
        <v>22115</v>
      </c>
      <c r="H7244" s="91"/>
      <c r="I7244" s="91"/>
      <c r="J7244" s="91"/>
      <c r="K7244" s="91"/>
      <c r="L7244" s="91"/>
      <c r="M7244" s="91"/>
      <c r="N7244" s="91"/>
      <c r="O7244" s="91" t="s">
        <v>22116</v>
      </c>
      <c r="P7244" s="100"/>
      <c r="Q7244" s="15" t="s">
        <v>45</v>
      </c>
    </row>
    <row r="7245" customFormat="false" ht="79.85" hidden="false" customHeight="false" outlineLevel="0" collapsed="false">
      <c r="A7245" s="3" t="s">
        <v>17111</v>
      </c>
      <c r="B7245" s="103" t="s">
        <v>17112</v>
      </c>
      <c r="C7245" s="3"/>
      <c r="D7245" s="103" t="s">
        <v>17114</v>
      </c>
      <c r="E7245" s="103" t="s">
        <v>17115</v>
      </c>
      <c r="F7245" s="102" t="s">
        <v>10096</v>
      </c>
      <c r="G7245" s="103" t="s">
        <v>38</v>
      </c>
      <c r="H7245" s="103" t="s">
        <v>17116</v>
      </c>
      <c r="I7245" s="103" t="s">
        <v>40</v>
      </c>
      <c r="J7245" s="103" t="s">
        <v>21327</v>
      </c>
      <c r="K7245" s="103" t="s">
        <v>21328</v>
      </c>
      <c r="L7245" s="103" t="s">
        <v>19807</v>
      </c>
      <c r="M7245" s="103" t="s">
        <v>41</v>
      </c>
      <c r="N7245" s="103" t="s">
        <v>42</v>
      </c>
      <c r="O7245" s="103" t="s">
        <v>17117</v>
      </c>
      <c r="P7245" s="100"/>
      <c r="Q7245" s="15" t="s">
        <v>45</v>
      </c>
    </row>
    <row r="7246" customFormat="false" ht="15" hidden="false" customHeight="false" outlineLevel="0" collapsed="false">
      <c r="A7246" s="105" t="n">
        <v>43579</v>
      </c>
      <c r="B7246" s="465" t="s">
        <v>311</v>
      </c>
      <c r="C7246" s="9"/>
      <c r="D7246" s="9"/>
      <c r="E7246" s="10"/>
      <c r="F7246" s="821" t="n">
        <f aca="false">G7246+H7246+I7246+J7246+K7246</f>
        <v>38300</v>
      </c>
      <c r="G7246" s="1006" t="n">
        <f aca="false">SUM(G7247:G7276)</f>
        <v>27700</v>
      </c>
      <c r="H7246" s="989" t="n">
        <f aca="false">SUM(H7247:H7276)</f>
        <v>0</v>
      </c>
      <c r="I7246" s="1007" t="n">
        <f aca="false">SUM(I7247:I7276)</f>
        <v>10600</v>
      </c>
      <c r="J7246" s="1008" t="n">
        <f aca="false">SUM(J7247:J7276)</f>
        <v>0</v>
      </c>
      <c r="K7246" s="1009" t="n">
        <f aca="false">SUM(K7247:K7276)</f>
        <v>0</v>
      </c>
      <c r="L7246" s="1029" t="n">
        <f aca="false">SUM(L7247:L7276)</f>
        <v>0</v>
      </c>
      <c r="M7246" s="466"/>
      <c r="N7246" s="466"/>
      <c r="O7246" s="91"/>
      <c r="P7246" s="100"/>
      <c r="Q7246" s="15" t="s">
        <v>45</v>
      </c>
    </row>
    <row r="7247" customFormat="false" ht="14.9" hidden="false" customHeight="false" outlineLevel="0" collapsed="false">
      <c r="A7247" s="429" t="s">
        <v>2931</v>
      </c>
      <c r="B7247" s="108" t="n">
        <v>0.35625</v>
      </c>
      <c r="C7247" s="203" t="s">
        <v>22117</v>
      </c>
      <c r="D7247" s="91" t="s">
        <v>476</v>
      </c>
      <c r="E7247" s="349" t="s">
        <v>22118</v>
      </c>
      <c r="F7247" s="91" t="s">
        <v>22119</v>
      </c>
      <c r="G7247" s="91" t="s">
        <v>1011</v>
      </c>
      <c r="H7247" s="91"/>
      <c r="I7247" s="91"/>
      <c r="J7247" s="91"/>
      <c r="K7247" s="91"/>
      <c r="L7247" s="91"/>
      <c r="M7247" s="91"/>
      <c r="N7247" s="91"/>
      <c r="O7247" s="122" t="s">
        <v>22120</v>
      </c>
      <c r="P7247" s="100"/>
      <c r="Q7247" s="15" t="s">
        <v>45</v>
      </c>
    </row>
    <row r="7248" customFormat="false" ht="14.9" hidden="false" customHeight="false" outlineLevel="0" collapsed="false">
      <c r="A7248" s="262" t="s">
        <v>2005</v>
      </c>
      <c r="B7248" s="108" t="n">
        <v>0.384027777777778</v>
      </c>
      <c r="C7248" s="203" t="s">
        <v>22121</v>
      </c>
      <c r="D7248" s="91" t="s">
        <v>110</v>
      </c>
      <c r="E7248" s="91" t="s">
        <v>22122</v>
      </c>
      <c r="F7248" s="91" t="s">
        <v>48</v>
      </c>
      <c r="G7248" s="91" t="s">
        <v>268</v>
      </c>
      <c r="H7248" s="91"/>
      <c r="I7248" s="91"/>
      <c r="J7248" s="91"/>
      <c r="K7248" s="91"/>
      <c r="L7248" s="91"/>
      <c r="M7248" s="91"/>
      <c r="N7248" s="91"/>
      <c r="O7248" s="451" t="s">
        <v>22123</v>
      </c>
      <c r="P7248" s="100"/>
      <c r="Q7248" s="15" t="s">
        <v>45</v>
      </c>
    </row>
    <row r="7249" customFormat="false" ht="14.9" hidden="false" customHeight="false" outlineLevel="0" collapsed="false">
      <c r="A7249" s="429" t="s">
        <v>2683</v>
      </c>
      <c r="B7249" s="91" t="s">
        <v>22124</v>
      </c>
      <c r="C7249" s="91" t="s">
        <v>22125</v>
      </c>
      <c r="D7249" s="91" t="s">
        <v>476</v>
      </c>
      <c r="E7249" s="91" t="s">
        <v>22126</v>
      </c>
      <c r="F7249" s="91" t="s">
        <v>5440</v>
      </c>
      <c r="G7249" s="91" t="s">
        <v>282</v>
      </c>
      <c r="H7249" s="91"/>
      <c r="I7249" s="91"/>
      <c r="J7249" s="91"/>
      <c r="K7249" s="91"/>
      <c r="L7249" s="91"/>
      <c r="M7249" s="91"/>
      <c r="N7249" s="91"/>
      <c r="O7249" s="451" t="s">
        <v>22127</v>
      </c>
      <c r="P7249" s="100"/>
      <c r="Q7249" s="15" t="s">
        <v>45</v>
      </c>
    </row>
    <row r="7250" customFormat="false" ht="28.35" hidden="false" customHeight="false" outlineLevel="0" collapsed="false">
      <c r="A7250" s="262" t="s">
        <v>19572</v>
      </c>
      <c r="B7250" s="108" t="n">
        <v>0.411805555555556</v>
      </c>
      <c r="C7250" s="91" t="s">
        <v>22128</v>
      </c>
      <c r="D7250" s="91" t="s">
        <v>110</v>
      </c>
      <c r="E7250" s="91" t="s">
        <v>22129</v>
      </c>
      <c r="F7250" s="91" t="s">
        <v>8921</v>
      </c>
      <c r="G7250" s="91" t="s">
        <v>1963</v>
      </c>
      <c r="H7250" s="91"/>
      <c r="I7250" s="91"/>
      <c r="J7250" s="91"/>
      <c r="K7250" s="91"/>
      <c r="L7250" s="91"/>
      <c r="M7250" s="91"/>
      <c r="N7250" s="91"/>
      <c r="O7250" s="353" t="s">
        <v>22130</v>
      </c>
      <c r="P7250" s="100"/>
      <c r="Q7250" s="15" t="s">
        <v>45</v>
      </c>
    </row>
    <row r="7251" customFormat="false" ht="88.05" hidden="false" customHeight="false" outlineLevel="0" collapsed="false">
      <c r="A7251" s="429" t="s">
        <v>2877</v>
      </c>
      <c r="B7251" s="108" t="n">
        <v>0.415277777777778</v>
      </c>
      <c r="C7251" s="440" t="s">
        <v>22131</v>
      </c>
      <c r="D7251" s="91" t="s">
        <v>110</v>
      </c>
      <c r="E7251" s="91" t="s">
        <v>22132</v>
      </c>
      <c r="F7251" s="91" t="s">
        <v>8921</v>
      </c>
      <c r="G7251" s="91" t="s">
        <v>16315</v>
      </c>
      <c r="H7251" s="91"/>
      <c r="I7251" s="91"/>
      <c r="J7251" s="91"/>
      <c r="K7251" s="91"/>
      <c r="L7251" s="91"/>
      <c r="M7251" s="91"/>
      <c r="N7251" s="91"/>
      <c r="O7251" s="619" t="s">
        <v>22133</v>
      </c>
      <c r="P7251" s="100"/>
      <c r="Q7251" s="15" t="s">
        <v>45</v>
      </c>
    </row>
    <row r="7252" customFormat="false" ht="14.9" hidden="false" customHeight="false" outlineLevel="0" collapsed="false">
      <c r="A7252" s="888" t="s">
        <v>19165</v>
      </c>
      <c r="B7252" s="99" t="n">
        <v>43506</v>
      </c>
      <c r="C7252" s="91" t="s">
        <v>22134</v>
      </c>
      <c r="D7252" s="91" t="s">
        <v>476</v>
      </c>
      <c r="E7252" s="91" t="s">
        <v>22135</v>
      </c>
      <c r="F7252" s="91" t="s">
        <v>22136</v>
      </c>
      <c r="G7252" s="91"/>
      <c r="H7252" s="91"/>
      <c r="I7252" s="91"/>
      <c r="J7252" s="91"/>
      <c r="K7252" s="91"/>
      <c r="L7252" s="91"/>
      <c r="M7252" s="91"/>
      <c r="N7252" s="91"/>
      <c r="O7252" s="95" t="s">
        <v>20556</v>
      </c>
      <c r="P7252" s="100"/>
      <c r="Q7252" s="15" t="s">
        <v>45</v>
      </c>
    </row>
    <row r="7253" customFormat="false" ht="28.35" hidden="false" customHeight="false" outlineLevel="0" collapsed="false">
      <c r="A7253" s="282" t="s">
        <v>22137</v>
      </c>
      <c r="B7253" s="91" t="s">
        <v>22138</v>
      </c>
      <c r="C7253" s="91" t="s">
        <v>22139</v>
      </c>
      <c r="D7253" s="91" t="s">
        <v>476</v>
      </c>
      <c r="E7253" s="91" t="s">
        <v>22140</v>
      </c>
      <c r="F7253" s="91"/>
      <c r="G7253" s="91" t="s">
        <v>651</v>
      </c>
      <c r="H7253" s="91"/>
      <c r="I7253" s="91"/>
      <c r="J7253" s="91"/>
      <c r="K7253" s="91"/>
      <c r="L7253" s="91"/>
      <c r="M7253" s="91"/>
      <c r="N7253" s="91"/>
      <c r="O7253" s="95" t="s">
        <v>377</v>
      </c>
      <c r="P7253" s="100"/>
      <c r="Q7253" s="15" t="s">
        <v>45</v>
      </c>
    </row>
    <row r="7254" customFormat="false" ht="17.35" hidden="false" customHeight="false" outlineLevel="0" collapsed="false">
      <c r="A7254" s="429" t="s">
        <v>2825</v>
      </c>
      <c r="B7254" s="108" t="n">
        <v>0.452083333333333</v>
      </c>
      <c r="C7254" s="91" t="s">
        <v>22141</v>
      </c>
      <c r="D7254" s="91" t="s">
        <v>110</v>
      </c>
      <c r="E7254" s="91" t="s">
        <v>22142</v>
      </c>
      <c r="F7254" s="91" t="s">
        <v>8921</v>
      </c>
      <c r="G7254" s="91" t="n">
        <v>14200</v>
      </c>
      <c r="H7254" s="91"/>
      <c r="I7254" s="91"/>
      <c r="J7254" s="91"/>
      <c r="K7254" s="91"/>
      <c r="L7254" s="91"/>
      <c r="M7254" s="24" t="s">
        <v>22143</v>
      </c>
      <c r="N7254" s="99" t="n">
        <v>43582</v>
      </c>
      <c r="O7254" s="45" t="s">
        <v>15</v>
      </c>
      <c r="P7254" s="100"/>
      <c r="Q7254" s="15" t="s">
        <v>45</v>
      </c>
    </row>
    <row r="7255" customFormat="false" ht="14.9" hidden="false" customHeight="false" outlineLevel="0" collapsed="false">
      <c r="A7255" s="262" t="s">
        <v>22144</v>
      </c>
      <c r="B7255" s="91" t="s">
        <v>5809</v>
      </c>
      <c r="C7255" s="91" t="s">
        <v>22145</v>
      </c>
      <c r="D7255" s="91" t="s">
        <v>476</v>
      </c>
      <c r="E7255" s="91" t="s">
        <v>22146</v>
      </c>
      <c r="F7255" s="91" t="s">
        <v>22147</v>
      </c>
      <c r="G7255" s="91" t="s">
        <v>1464</v>
      </c>
      <c r="H7255" s="91"/>
      <c r="I7255" s="91"/>
      <c r="J7255" s="91"/>
      <c r="K7255" s="91"/>
      <c r="L7255" s="91"/>
      <c r="M7255" s="91"/>
      <c r="N7255" s="91"/>
      <c r="O7255" s="451" t="s">
        <v>22148</v>
      </c>
      <c r="P7255" s="100"/>
      <c r="Q7255" s="15" t="s">
        <v>45</v>
      </c>
    </row>
    <row r="7256" customFormat="false" ht="28.35" hidden="false" customHeight="false" outlineLevel="0" collapsed="false">
      <c r="A7256" s="262" t="s">
        <v>1509</v>
      </c>
      <c r="B7256" s="108" t="n">
        <v>0.472222222222222</v>
      </c>
      <c r="C7256" s="91" t="s">
        <v>22149</v>
      </c>
      <c r="D7256" s="91" t="s">
        <v>110</v>
      </c>
      <c r="E7256" s="91" t="s">
        <v>22150</v>
      </c>
      <c r="F7256" s="91" t="s">
        <v>22151</v>
      </c>
      <c r="G7256" s="91" t="s">
        <v>1776</v>
      </c>
      <c r="H7256" s="91"/>
      <c r="I7256" s="91"/>
      <c r="J7256" s="91"/>
      <c r="K7256" s="91"/>
      <c r="L7256" s="91"/>
      <c r="M7256" s="91"/>
      <c r="N7256" s="91"/>
      <c r="O7256" s="137" t="s">
        <v>22152</v>
      </c>
      <c r="P7256" s="100"/>
      <c r="Q7256" s="15" t="s">
        <v>45</v>
      </c>
    </row>
    <row r="7257" customFormat="false" ht="109.7" hidden="false" customHeight="false" outlineLevel="0" collapsed="false">
      <c r="A7257" s="429" t="s">
        <v>1758</v>
      </c>
      <c r="B7257" s="108" t="n">
        <v>0.482638888888889</v>
      </c>
      <c r="C7257" s="91" t="s">
        <v>22153</v>
      </c>
      <c r="D7257" s="91" t="s">
        <v>110</v>
      </c>
      <c r="E7257" s="91" t="s">
        <v>22154</v>
      </c>
      <c r="F7257" s="91" t="s">
        <v>1332</v>
      </c>
      <c r="G7257" s="91" t="s">
        <v>797</v>
      </c>
      <c r="H7257" s="91"/>
      <c r="I7257" s="91"/>
      <c r="J7257" s="91"/>
      <c r="K7257" s="91"/>
      <c r="L7257" s="91"/>
      <c r="M7257" s="91"/>
      <c r="N7257" s="91"/>
      <c r="O7257" s="338" t="s">
        <v>22155</v>
      </c>
      <c r="P7257" s="100"/>
      <c r="Q7257" s="15" t="s">
        <v>45</v>
      </c>
    </row>
    <row r="7258" customFormat="false" ht="95.5" hidden="false" customHeight="false" outlineLevel="0" collapsed="false">
      <c r="A7258" s="888" t="s">
        <v>22156</v>
      </c>
      <c r="B7258" s="91" t="s">
        <v>22157</v>
      </c>
      <c r="C7258" s="451" t="s">
        <v>22158</v>
      </c>
      <c r="D7258" s="91" t="s">
        <v>476</v>
      </c>
      <c r="E7258" s="91" t="s">
        <v>22159</v>
      </c>
      <c r="F7258" s="91" t="s">
        <v>22160</v>
      </c>
      <c r="G7258" s="91"/>
      <c r="H7258" s="91"/>
      <c r="I7258" s="91" t="n">
        <v>10600</v>
      </c>
      <c r="J7258" s="91"/>
      <c r="K7258" s="91"/>
      <c r="L7258" s="91"/>
      <c r="M7258" s="24" t="s">
        <v>22161</v>
      </c>
      <c r="N7258" s="99" t="n">
        <v>43582</v>
      </c>
      <c r="O7258" s="45" t="s">
        <v>15</v>
      </c>
      <c r="P7258" s="100"/>
      <c r="Q7258" s="15" t="s">
        <v>45</v>
      </c>
    </row>
    <row r="7259" customFormat="false" ht="28.35" hidden="false" customHeight="false" outlineLevel="0" collapsed="false">
      <c r="A7259" s="429" t="s">
        <v>1761</v>
      </c>
      <c r="B7259" s="91" t="s">
        <v>18066</v>
      </c>
      <c r="C7259" s="91" t="s">
        <v>22162</v>
      </c>
      <c r="D7259" s="91" t="s">
        <v>476</v>
      </c>
      <c r="E7259" s="91" t="s">
        <v>22163</v>
      </c>
      <c r="F7259" s="91" t="s">
        <v>22164</v>
      </c>
      <c r="G7259" s="91" t="s">
        <v>1522</v>
      </c>
      <c r="H7259" s="91"/>
      <c r="I7259" s="91"/>
      <c r="J7259" s="91"/>
      <c r="K7259" s="91"/>
      <c r="L7259" s="91"/>
      <c r="M7259" s="91"/>
      <c r="N7259" s="91"/>
      <c r="O7259" s="95" t="s">
        <v>22165</v>
      </c>
      <c r="P7259" s="100"/>
      <c r="Q7259" s="15" t="s">
        <v>45</v>
      </c>
    </row>
    <row r="7260" customFormat="false" ht="66.4" hidden="false" customHeight="false" outlineLevel="0" collapsed="false">
      <c r="A7260" s="262" t="s">
        <v>1524</v>
      </c>
      <c r="B7260" s="91" t="s">
        <v>395</v>
      </c>
      <c r="C7260" s="439" t="s">
        <v>22166</v>
      </c>
      <c r="D7260" s="91" t="s">
        <v>22167</v>
      </c>
      <c r="E7260" s="91" t="s">
        <v>22168</v>
      </c>
      <c r="F7260" s="91" t="s">
        <v>22169</v>
      </c>
      <c r="G7260" s="91" t="s">
        <v>22170</v>
      </c>
      <c r="H7260" s="91"/>
      <c r="I7260" s="91"/>
      <c r="J7260" s="91"/>
      <c r="K7260" s="91"/>
      <c r="L7260" s="91"/>
      <c r="M7260" s="91"/>
      <c r="N7260" s="91"/>
      <c r="O7260" s="338" t="s">
        <v>22171</v>
      </c>
      <c r="P7260" s="100"/>
      <c r="Q7260" s="15" t="s">
        <v>45</v>
      </c>
    </row>
    <row r="7261" customFormat="false" ht="28.35" hidden="false" customHeight="false" outlineLevel="0" collapsed="false">
      <c r="A7261" s="262" t="s">
        <v>19479</v>
      </c>
      <c r="B7261" s="108" t="n">
        <v>0.510416666666667</v>
      </c>
      <c r="C7261" s="91" t="s">
        <v>22172</v>
      </c>
      <c r="D7261" s="91" t="s">
        <v>110</v>
      </c>
      <c r="E7261" s="91" t="s">
        <v>22173</v>
      </c>
      <c r="F7261" s="91" t="s">
        <v>22174</v>
      </c>
      <c r="G7261" s="91" t="s">
        <v>2439</v>
      </c>
      <c r="H7261" s="91"/>
      <c r="I7261" s="91"/>
      <c r="J7261" s="91"/>
      <c r="K7261" s="91"/>
      <c r="L7261" s="91"/>
      <c r="M7261" s="91"/>
      <c r="N7261" s="91"/>
      <c r="O7261" s="95" t="s">
        <v>22175</v>
      </c>
      <c r="P7261" s="100"/>
      <c r="Q7261" s="15" t="s">
        <v>45</v>
      </c>
    </row>
    <row r="7262" customFormat="false" ht="28.35" hidden="false" customHeight="false" outlineLevel="0" collapsed="false">
      <c r="A7262" s="429" t="s">
        <v>4304</v>
      </c>
      <c r="B7262" s="108" t="n">
        <v>0.520833333333333</v>
      </c>
      <c r="C7262" s="91" t="s">
        <v>22176</v>
      </c>
      <c r="D7262" s="91" t="s">
        <v>110</v>
      </c>
      <c r="E7262" s="91" t="s">
        <v>3739</v>
      </c>
      <c r="F7262" s="91" t="s">
        <v>22177</v>
      </c>
      <c r="G7262" s="91" t="n">
        <v>4500</v>
      </c>
      <c r="H7262" s="91"/>
      <c r="I7262" s="91"/>
      <c r="J7262" s="91"/>
      <c r="K7262" s="91"/>
      <c r="L7262" s="91"/>
      <c r="M7262" s="24" t="s">
        <v>22178</v>
      </c>
      <c r="N7262" s="99" t="n">
        <v>43581</v>
      </c>
      <c r="O7262" s="45" t="s">
        <v>15</v>
      </c>
      <c r="P7262" s="100"/>
      <c r="Q7262" s="15" t="s">
        <v>45</v>
      </c>
    </row>
    <row r="7263" customFormat="false" ht="14.9" hidden="false" customHeight="false" outlineLevel="0" collapsed="false">
      <c r="A7263" s="429" t="s">
        <v>4309</v>
      </c>
      <c r="B7263" s="108" t="n">
        <v>0.538194444444444</v>
      </c>
      <c r="C7263" s="451" t="s">
        <v>22179</v>
      </c>
      <c r="D7263" s="91" t="s">
        <v>476</v>
      </c>
      <c r="E7263" s="91" t="s">
        <v>22180</v>
      </c>
      <c r="F7263" s="91" t="s">
        <v>22181</v>
      </c>
      <c r="G7263" s="91" t="s">
        <v>1464</v>
      </c>
      <c r="H7263" s="91"/>
      <c r="I7263" s="91"/>
      <c r="J7263" s="91"/>
      <c r="K7263" s="91"/>
      <c r="L7263" s="91"/>
      <c r="M7263" s="91"/>
      <c r="N7263" s="91"/>
      <c r="O7263" s="451" t="s">
        <v>21316</v>
      </c>
      <c r="P7263" s="100"/>
      <c r="Q7263" s="15" t="s">
        <v>45</v>
      </c>
    </row>
    <row r="7264" customFormat="false" ht="28.35" hidden="false" customHeight="false" outlineLevel="0" collapsed="false">
      <c r="A7264" s="429" t="s">
        <v>1781</v>
      </c>
      <c r="B7264" s="108" t="n">
        <v>0.519444444444444</v>
      </c>
      <c r="C7264" s="91" t="s">
        <v>22182</v>
      </c>
      <c r="D7264" s="91" t="s">
        <v>110</v>
      </c>
      <c r="E7264" s="91" t="s">
        <v>22183</v>
      </c>
      <c r="F7264" s="113" t="s">
        <v>22184</v>
      </c>
      <c r="G7264" s="91"/>
      <c r="H7264" s="91"/>
      <c r="I7264" s="91"/>
      <c r="J7264" s="91"/>
      <c r="K7264" s="91"/>
      <c r="L7264" s="91"/>
      <c r="M7264" s="91"/>
      <c r="N7264" s="91"/>
      <c r="O7264" s="137" t="s">
        <v>22185</v>
      </c>
      <c r="P7264" s="100"/>
      <c r="Q7264" s="15" t="s">
        <v>45</v>
      </c>
    </row>
    <row r="7265" customFormat="false" ht="14.9" hidden="false" customHeight="false" outlineLevel="0" collapsed="false">
      <c r="A7265" s="429" t="s">
        <v>1914</v>
      </c>
      <c r="B7265" s="91" t="s">
        <v>5000</v>
      </c>
      <c r="C7265" s="91" t="s">
        <v>22186</v>
      </c>
      <c r="D7265" s="91" t="s">
        <v>476</v>
      </c>
      <c r="E7265" s="91" t="s">
        <v>22187</v>
      </c>
      <c r="F7265" s="91" t="s">
        <v>22188</v>
      </c>
      <c r="G7265" s="91" t="s">
        <v>16003</v>
      </c>
      <c r="H7265" s="91"/>
      <c r="I7265" s="91"/>
      <c r="J7265" s="91"/>
      <c r="K7265" s="91"/>
      <c r="L7265" s="91"/>
      <c r="M7265" s="91"/>
      <c r="N7265" s="91"/>
      <c r="O7265" s="451" t="s">
        <v>22189</v>
      </c>
      <c r="P7265" s="100"/>
      <c r="Q7265" s="15" t="s">
        <v>45</v>
      </c>
    </row>
    <row r="7266" customFormat="false" ht="41.75" hidden="false" customHeight="false" outlineLevel="0" collapsed="false">
      <c r="A7266" s="429" t="s">
        <v>1917</v>
      </c>
      <c r="B7266" s="91" t="s">
        <v>12955</v>
      </c>
      <c r="C7266" s="91" t="s">
        <v>22190</v>
      </c>
      <c r="D7266" s="91" t="s">
        <v>22191</v>
      </c>
      <c r="E7266" s="91" t="s">
        <v>22192</v>
      </c>
      <c r="F7266" s="91" t="s">
        <v>22193</v>
      </c>
      <c r="G7266" s="91"/>
      <c r="H7266" s="91"/>
      <c r="I7266" s="91"/>
      <c r="J7266" s="91"/>
      <c r="K7266" s="91"/>
      <c r="L7266" s="91"/>
      <c r="M7266" s="91"/>
      <c r="N7266" s="91"/>
      <c r="O7266" s="137" t="s">
        <v>21955</v>
      </c>
      <c r="P7266" s="100"/>
      <c r="Q7266" s="15" t="s">
        <v>45</v>
      </c>
    </row>
    <row r="7267" customFormat="false" ht="28.35" hidden="false" customHeight="false" outlineLevel="0" collapsed="false">
      <c r="A7267" s="429" t="s">
        <v>3008</v>
      </c>
      <c r="B7267" s="91" t="s">
        <v>989</v>
      </c>
      <c r="C7267" s="91" t="s">
        <v>22194</v>
      </c>
      <c r="D7267" s="91" t="s">
        <v>476</v>
      </c>
      <c r="E7267" s="91" t="s">
        <v>22195</v>
      </c>
      <c r="F7267" s="91" t="s">
        <v>22196</v>
      </c>
      <c r="G7267" s="91" t="s">
        <v>804</v>
      </c>
      <c r="H7267" s="91"/>
      <c r="I7267" s="91"/>
      <c r="J7267" s="91"/>
      <c r="K7267" s="91"/>
      <c r="L7267" s="91"/>
      <c r="M7267" s="91"/>
      <c r="N7267" s="91"/>
      <c r="O7267" s="95" t="s">
        <v>22197</v>
      </c>
      <c r="P7267" s="100"/>
      <c r="Q7267" s="15" t="s">
        <v>45</v>
      </c>
    </row>
    <row r="7268" customFormat="false" ht="108.95" hidden="false" customHeight="false" outlineLevel="0" collapsed="false">
      <c r="A7268" s="888" t="s">
        <v>22156</v>
      </c>
      <c r="B7268" s="91" t="s">
        <v>2543</v>
      </c>
      <c r="C7268" s="29" t="s">
        <v>22198</v>
      </c>
      <c r="D7268" s="91" t="s">
        <v>476</v>
      </c>
      <c r="E7268" s="91" t="s">
        <v>22199</v>
      </c>
      <c r="F7268" s="91"/>
      <c r="G7268" s="24" t="n">
        <v>6200</v>
      </c>
      <c r="H7268" s="91"/>
      <c r="I7268" s="91"/>
      <c r="J7268" s="91"/>
      <c r="K7268" s="91"/>
      <c r="L7268" s="91"/>
      <c r="M7268" s="24" t="s">
        <v>22200</v>
      </c>
      <c r="N7268" s="99" t="n">
        <v>43581</v>
      </c>
      <c r="O7268" s="45" t="s">
        <v>15</v>
      </c>
      <c r="P7268" s="100"/>
      <c r="Q7268" s="15" t="s">
        <v>45</v>
      </c>
    </row>
    <row r="7269" customFormat="false" ht="28.35" hidden="false" customHeight="false" outlineLevel="0" collapsed="false">
      <c r="A7269" s="429" t="s">
        <v>3012</v>
      </c>
      <c r="B7269" s="108" t="n">
        <v>0.589583333333333</v>
      </c>
      <c r="C7269" s="203" t="s">
        <v>22201</v>
      </c>
      <c r="D7269" s="91" t="s">
        <v>110</v>
      </c>
      <c r="E7269" s="91" t="s">
        <v>22202</v>
      </c>
      <c r="F7269" s="91" t="s">
        <v>22203</v>
      </c>
      <c r="G7269" s="91"/>
      <c r="H7269" s="91"/>
      <c r="I7269" s="91"/>
      <c r="J7269" s="91"/>
      <c r="K7269" s="91"/>
      <c r="L7269" s="91"/>
      <c r="M7269" s="91"/>
      <c r="N7269" s="91"/>
      <c r="O7269" s="137" t="s">
        <v>22204</v>
      </c>
      <c r="P7269" s="100"/>
      <c r="Q7269" s="15" t="s">
        <v>45</v>
      </c>
    </row>
    <row r="7270" customFormat="false" ht="28.35" hidden="false" customHeight="false" outlineLevel="0" collapsed="false">
      <c r="A7270" s="429" t="s">
        <v>1798</v>
      </c>
      <c r="B7270" s="91" t="s">
        <v>16854</v>
      </c>
      <c r="C7270" s="91" t="n">
        <v>74957753624</v>
      </c>
      <c r="D7270" s="91" t="s">
        <v>8766</v>
      </c>
      <c r="E7270" s="91" t="s">
        <v>22205</v>
      </c>
      <c r="F7270" s="91" t="s">
        <v>9649</v>
      </c>
      <c r="G7270" s="91" t="s">
        <v>8976</v>
      </c>
      <c r="H7270" s="91"/>
      <c r="I7270" s="91"/>
      <c r="J7270" s="91"/>
      <c r="K7270" s="91"/>
      <c r="L7270" s="91"/>
      <c r="M7270" s="91"/>
      <c r="N7270" s="91"/>
      <c r="O7270" s="137" t="s">
        <v>22206</v>
      </c>
      <c r="P7270" s="100"/>
      <c r="Q7270" s="15" t="s">
        <v>45</v>
      </c>
    </row>
    <row r="7271" customFormat="false" ht="28.35" hidden="false" customHeight="false" outlineLevel="0" collapsed="false">
      <c r="A7271" s="429" t="s">
        <v>1801</v>
      </c>
      <c r="B7271" s="91" t="s">
        <v>22207</v>
      </c>
      <c r="C7271" s="91" t="s">
        <v>22208</v>
      </c>
      <c r="D7271" s="91" t="s">
        <v>476</v>
      </c>
      <c r="E7271" s="91" t="s">
        <v>22209</v>
      </c>
      <c r="F7271" s="91" t="s">
        <v>22210</v>
      </c>
      <c r="G7271" s="15" t="s">
        <v>71</v>
      </c>
      <c r="H7271" s="91"/>
      <c r="I7271" s="91"/>
      <c r="J7271" s="91"/>
      <c r="K7271" s="91"/>
      <c r="L7271" s="91"/>
      <c r="M7271" s="91"/>
      <c r="N7271" s="91"/>
      <c r="O7271" s="1065" t="s">
        <v>22211</v>
      </c>
      <c r="P7271" s="100"/>
      <c r="Q7271" s="15" t="s">
        <v>45</v>
      </c>
    </row>
    <row r="7272" customFormat="false" ht="14.9" hidden="false" customHeight="false" outlineLevel="0" collapsed="false">
      <c r="A7272" s="429" t="s">
        <v>3427</v>
      </c>
      <c r="B7272" s="91" t="s">
        <v>13414</v>
      </c>
      <c r="C7272" s="91" t="s">
        <v>22212</v>
      </c>
      <c r="D7272" s="91" t="s">
        <v>476</v>
      </c>
      <c r="E7272" s="91" t="s">
        <v>22213</v>
      </c>
      <c r="F7272" s="91"/>
      <c r="G7272" s="91" t="s">
        <v>8180</v>
      </c>
      <c r="H7272" s="91"/>
      <c r="I7272" s="91"/>
      <c r="J7272" s="91"/>
      <c r="K7272" s="91"/>
      <c r="L7272" s="91"/>
      <c r="M7272" s="91"/>
      <c r="N7272" s="91"/>
      <c r="O7272" s="451" t="s">
        <v>19230</v>
      </c>
      <c r="P7272" s="100"/>
      <c r="Q7272" s="15" t="s">
        <v>45</v>
      </c>
    </row>
    <row r="7273" customFormat="false" ht="28.35" hidden="false" customHeight="false" outlineLevel="0" collapsed="false">
      <c r="A7273" s="429" t="s">
        <v>3024</v>
      </c>
      <c r="B7273" s="108" t="n">
        <v>0.701388888888889</v>
      </c>
      <c r="C7273" s="91" t="n">
        <v>89057063025</v>
      </c>
      <c r="D7273" s="91" t="s">
        <v>110</v>
      </c>
      <c r="E7273" s="91" t="s">
        <v>22214</v>
      </c>
      <c r="F7273" s="91"/>
      <c r="G7273" s="91"/>
      <c r="H7273" s="91"/>
      <c r="I7273" s="91"/>
      <c r="J7273" s="91"/>
      <c r="K7273" s="91"/>
      <c r="L7273" s="91"/>
      <c r="M7273" s="91"/>
      <c r="N7273" s="91"/>
      <c r="O7273" s="451" t="s">
        <v>22215</v>
      </c>
      <c r="P7273" s="100"/>
      <c r="Q7273" s="15" t="s">
        <v>45</v>
      </c>
    </row>
    <row r="7274" customFormat="false" ht="67.15" hidden="false" customHeight="false" outlineLevel="0" collapsed="false">
      <c r="A7274" s="429" t="s">
        <v>3028</v>
      </c>
      <c r="B7274" s="108" t="n">
        <v>0.711111111111111</v>
      </c>
      <c r="C7274" s="91" t="s">
        <v>22216</v>
      </c>
      <c r="D7274" s="91" t="s">
        <v>110</v>
      </c>
      <c r="E7274" s="349" t="s">
        <v>22217</v>
      </c>
      <c r="F7274" s="91" t="s">
        <v>22218</v>
      </c>
      <c r="G7274" s="91"/>
      <c r="H7274" s="91"/>
      <c r="I7274" s="91"/>
      <c r="J7274" s="91"/>
      <c r="K7274" s="91"/>
      <c r="L7274" s="91"/>
      <c r="M7274" s="91"/>
      <c r="N7274" s="91"/>
      <c r="O7274" s="423" t="s">
        <v>22219</v>
      </c>
      <c r="P7274" s="100"/>
      <c r="Q7274" s="15" t="s">
        <v>45</v>
      </c>
    </row>
    <row r="7275" customFormat="false" ht="17.35" hidden="false" customHeight="false" outlineLevel="0" collapsed="false">
      <c r="A7275" s="429" t="s">
        <v>3031</v>
      </c>
      <c r="B7275" s="91" t="s">
        <v>299</v>
      </c>
      <c r="C7275" s="91" t="s">
        <v>22220</v>
      </c>
      <c r="D7275" s="91" t="s">
        <v>110</v>
      </c>
      <c r="E7275" s="91" t="s">
        <v>22221</v>
      </c>
      <c r="F7275" s="91" t="s">
        <v>12429</v>
      </c>
      <c r="G7275" s="91" t="n">
        <v>2800</v>
      </c>
      <c r="H7275" s="91"/>
      <c r="I7275" s="91"/>
      <c r="J7275" s="91"/>
      <c r="K7275" s="91"/>
      <c r="L7275" s="91"/>
      <c r="M7275" s="19" t="s">
        <v>22222</v>
      </c>
      <c r="N7275" s="99" t="n">
        <v>43580</v>
      </c>
      <c r="O7275" s="45" t="s">
        <v>15</v>
      </c>
      <c r="P7275" s="100"/>
      <c r="Q7275" s="15" t="s">
        <v>45</v>
      </c>
    </row>
    <row r="7276" customFormat="false" ht="28.35" hidden="false" customHeight="false" outlineLevel="0" collapsed="false">
      <c r="A7276" s="122" t="s">
        <v>22223</v>
      </c>
      <c r="B7276" s="91" t="s">
        <v>22224</v>
      </c>
      <c r="C7276" s="91" t="n">
        <v>89168051107</v>
      </c>
      <c r="D7276" s="91" t="s">
        <v>476</v>
      </c>
      <c r="E7276" s="91" t="s">
        <v>22225</v>
      </c>
      <c r="F7276" s="91"/>
      <c r="G7276" s="91" t="s">
        <v>20794</v>
      </c>
      <c r="H7276" s="91"/>
      <c r="I7276" s="91"/>
      <c r="J7276" s="91"/>
      <c r="K7276" s="91"/>
      <c r="L7276" s="91"/>
      <c r="M7276" s="91"/>
      <c r="N7276" s="91"/>
      <c r="O7276" s="451" t="s">
        <v>22226</v>
      </c>
      <c r="P7276" s="100"/>
      <c r="Q7276" s="15" t="s">
        <v>45</v>
      </c>
    </row>
    <row r="7277" customFormat="false" ht="79.85" hidden="false" customHeight="false" outlineLevel="0" collapsed="false">
      <c r="A7277" s="3" t="s">
        <v>17111</v>
      </c>
      <c r="B7277" s="103" t="s">
        <v>17112</v>
      </c>
      <c r="C7277" s="3"/>
      <c r="D7277" s="103" t="s">
        <v>17114</v>
      </c>
      <c r="E7277" s="103" t="s">
        <v>17115</v>
      </c>
      <c r="F7277" s="102" t="s">
        <v>10096</v>
      </c>
      <c r="G7277" s="103" t="s">
        <v>38</v>
      </c>
      <c r="H7277" s="103" t="s">
        <v>17116</v>
      </c>
      <c r="I7277" s="103" t="s">
        <v>40</v>
      </c>
      <c r="J7277" s="103" t="s">
        <v>21327</v>
      </c>
      <c r="K7277" s="103" t="s">
        <v>21328</v>
      </c>
      <c r="L7277" s="103" t="s">
        <v>19807</v>
      </c>
      <c r="M7277" s="103" t="s">
        <v>41</v>
      </c>
      <c r="N7277" s="103" t="s">
        <v>42</v>
      </c>
      <c r="O7277" s="103" t="s">
        <v>17117</v>
      </c>
      <c r="P7277" s="100"/>
      <c r="Q7277" s="15" t="s">
        <v>45</v>
      </c>
    </row>
    <row r="7278" customFormat="false" ht="15" hidden="false" customHeight="false" outlineLevel="0" collapsed="false">
      <c r="A7278" s="105" t="n">
        <v>43580</v>
      </c>
      <c r="B7278" s="465" t="s">
        <v>349</v>
      </c>
      <c r="C7278" s="9"/>
      <c r="D7278" s="9"/>
      <c r="E7278" s="10"/>
      <c r="F7278" s="821" t="n">
        <f aca="false">G7278+H7278+I7278+J7278+K7278</f>
        <v>53700</v>
      </c>
      <c r="G7278" s="1006" t="n">
        <f aca="false">SUM(G7279:G7294)</f>
        <v>0</v>
      </c>
      <c r="H7278" s="989" t="n">
        <f aca="false">SUM(H7279:H7294)</f>
        <v>19200</v>
      </c>
      <c r="I7278" s="1007" t="n">
        <f aca="false">SUM(I7279:I7294)</f>
        <v>34500</v>
      </c>
      <c r="J7278" s="1008" t="n">
        <f aca="false">SUM(J7279:J7294)</f>
        <v>0</v>
      </c>
      <c r="K7278" s="1009" t="n">
        <f aca="false">SUM(K7279:K7294)</f>
        <v>0</v>
      </c>
      <c r="L7278" s="1029" t="n">
        <f aca="false">SUM(L7279:L7294)</f>
        <v>0</v>
      </c>
      <c r="M7278" s="466"/>
      <c r="N7278" s="466"/>
      <c r="O7278" s="91"/>
      <c r="P7278" s="100"/>
      <c r="Q7278" s="15" t="s">
        <v>45</v>
      </c>
    </row>
    <row r="7279" customFormat="false" ht="28.35" hidden="false" customHeight="false" outlineLevel="0" collapsed="false">
      <c r="A7279" s="262" t="s">
        <v>22227</v>
      </c>
      <c r="B7279" s="89" t="s">
        <v>1252</v>
      </c>
      <c r="C7279" s="24" t="s">
        <v>22228</v>
      </c>
      <c r="D7279" s="91" t="s">
        <v>110</v>
      </c>
      <c r="E7279" s="91"/>
      <c r="F7279" s="91" t="s">
        <v>21709</v>
      </c>
      <c r="G7279" s="91"/>
      <c r="H7279" s="91"/>
      <c r="I7279" s="91" t="n">
        <v>11000</v>
      </c>
      <c r="J7279" s="91"/>
      <c r="K7279" s="91"/>
      <c r="L7279" s="91"/>
      <c r="M7279" s="1066" t="s">
        <v>22229</v>
      </c>
      <c r="N7279" s="362" t="n">
        <v>43581</v>
      </c>
      <c r="O7279" s="156" t="s">
        <v>22230</v>
      </c>
      <c r="P7279" s="100"/>
      <c r="Q7279" s="15" t="s">
        <v>45</v>
      </c>
    </row>
    <row r="7280" customFormat="false" ht="28.35" hidden="false" customHeight="false" outlineLevel="0" collapsed="false">
      <c r="A7280" s="429" t="s">
        <v>1814</v>
      </c>
      <c r="B7280" s="108" t="n">
        <v>0.464583333333333</v>
      </c>
      <c r="C7280" s="91" t="s">
        <v>22231</v>
      </c>
      <c r="D7280" s="91" t="s">
        <v>110</v>
      </c>
      <c r="E7280" s="91" t="s">
        <v>22232</v>
      </c>
      <c r="F7280" s="91" t="s">
        <v>48</v>
      </c>
      <c r="G7280" s="91" t="s">
        <v>3854</v>
      </c>
      <c r="H7280" s="91"/>
      <c r="I7280" s="91"/>
      <c r="J7280" s="91"/>
      <c r="K7280" s="91"/>
      <c r="L7280" s="91"/>
      <c r="M7280" s="91"/>
      <c r="N7280" s="91"/>
      <c r="O7280" s="451" t="s">
        <v>22233</v>
      </c>
      <c r="P7280" s="100"/>
      <c r="Q7280" s="15" t="s">
        <v>45</v>
      </c>
    </row>
    <row r="7281" customFormat="false" ht="55.2" hidden="false" customHeight="false" outlineLevel="0" collapsed="false">
      <c r="A7281" s="262" t="s">
        <v>2010</v>
      </c>
      <c r="B7281" s="89" t="s">
        <v>1252</v>
      </c>
      <c r="C7281" s="204" t="s">
        <v>22234</v>
      </c>
      <c r="D7281" s="91" t="s">
        <v>476</v>
      </c>
      <c r="E7281" s="91" t="s">
        <v>22235</v>
      </c>
      <c r="F7281" s="91" t="s">
        <v>22236</v>
      </c>
      <c r="G7281" s="91" t="s">
        <v>1011</v>
      </c>
      <c r="H7281" s="91"/>
      <c r="I7281" s="91"/>
      <c r="J7281" s="91"/>
      <c r="K7281" s="91"/>
      <c r="L7281" s="91"/>
      <c r="M7281" s="91"/>
      <c r="N7281" s="91"/>
      <c r="O7281" s="451" t="s">
        <v>22237</v>
      </c>
      <c r="P7281" s="100"/>
      <c r="Q7281" s="15" t="s">
        <v>45</v>
      </c>
    </row>
    <row r="7282" customFormat="false" ht="14.9" hidden="false" customHeight="false" outlineLevel="0" collapsed="false">
      <c r="A7282" s="429" t="s">
        <v>1673</v>
      </c>
      <c r="B7282" s="91" t="s">
        <v>22238</v>
      </c>
      <c r="C7282" s="91" t="s">
        <v>22239</v>
      </c>
      <c r="D7282" s="91" t="s">
        <v>476</v>
      </c>
      <c r="E7282" s="91" t="s">
        <v>22240</v>
      </c>
      <c r="F7282" s="91" t="s">
        <v>22241</v>
      </c>
      <c r="G7282" s="91"/>
      <c r="H7282" s="91"/>
      <c r="I7282" s="91"/>
      <c r="J7282" s="91"/>
      <c r="K7282" s="91"/>
      <c r="L7282" s="91"/>
      <c r="M7282" s="91"/>
      <c r="N7282" s="91"/>
      <c r="O7282" s="451" t="s">
        <v>22242</v>
      </c>
      <c r="P7282" s="100"/>
      <c r="Q7282" s="15" t="s">
        <v>45</v>
      </c>
    </row>
    <row r="7283" customFormat="false" ht="28.35" hidden="false" customHeight="false" outlineLevel="0" collapsed="false">
      <c r="A7283" s="429" t="s">
        <v>1678</v>
      </c>
      <c r="B7283" s="108" t="n">
        <v>0.486805555555556</v>
      </c>
      <c r="C7283" s="91" t="s">
        <v>22243</v>
      </c>
      <c r="D7283" s="91" t="s">
        <v>110</v>
      </c>
      <c r="E7283" s="91" t="s">
        <v>22244</v>
      </c>
      <c r="F7283" s="91"/>
      <c r="G7283" s="91" t="s">
        <v>569</v>
      </c>
      <c r="H7283" s="91"/>
      <c r="I7283" s="91"/>
      <c r="J7283" s="91"/>
      <c r="K7283" s="91"/>
      <c r="L7283" s="91"/>
      <c r="M7283" s="91"/>
      <c r="N7283" s="91"/>
      <c r="O7283" s="137" t="s">
        <v>22245</v>
      </c>
      <c r="P7283" s="100"/>
      <c r="Q7283" s="15" t="s">
        <v>45</v>
      </c>
    </row>
    <row r="7284" customFormat="false" ht="14.9" hidden="false" customHeight="false" outlineLevel="0" collapsed="false">
      <c r="A7284" s="262" t="s">
        <v>19168</v>
      </c>
      <c r="B7284" s="91" t="s">
        <v>945</v>
      </c>
      <c r="C7284" s="91" t="s">
        <v>22246</v>
      </c>
      <c r="D7284" s="91" t="s">
        <v>476</v>
      </c>
      <c r="E7284" s="91" t="s">
        <v>22247</v>
      </c>
      <c r="F7284" s="91"/>
      <c r="G7284" s="91"/>
      <c r="H7284" s="91"/>
      <c r="I7284" s="91"/>
      <c r="J7284" s="91"/>
      <c r="K7284" s="91"/>
      <c r="L7284" s="91"/>
      <c r="M7284" s="91"/>
      <c r="N7284" s="91"/>
      <c r="O7284" s="95" t="s">
        <v>18796</v>
      </c>
      <c r="P7284" s="100"/>
      <c r="Q7284" s="15" t="s">
        <v>45</v>
      </c>
    </row>
    <row r="7285" customFormat="false" ht="28.35" hidden="false" customHeight="false" outlineLevel="0" collapsed="false">
      <c r="A7285" s="262" t="s">
        <v>1945</v>
      </c>
      <c r="B7285" s="91" t="s">
        <v>1988</v>
      </c>
      <c r="C7285" s="451" t="s">
        <v>22248</v>
      </c>
      <c r="D7285" s="91" t="s">
        <v>476</v>
      </c>
      <c r="E7285" s="91" t="s">
        <v>22249</v>
      </c>
      <c r="F7285" s="91"/>
      <c r="G7285" s="91"/>
      <c r="H7285" s="91"/>
      <c r="I7285" s="91"/>
      <c r="J7285" s="91"/>
      <c r="K7285" s="91"/>
      <c r="L7285" s="91"/>
      <c r="M7285" s="91"/>
      <c r="N7285" s="91"/>
      <c r="O7285" s="944" t="s">
        <v>22250</v>
      </c>
      <c r="P7285" s="100"/>
      <c r="Q7285" s="15" t="s">
        <v>45</v>
      </c>
    </row>
    <row r="7286" customFormat="false" ht="50.7" hidden="false" customHeight="false" outlineLevel="0" collapsed="false">
      <c r="A7286" s="429" t="s">
        <v>1839</v>
      </c>
      <c r="B7286" s="99" t="n">
        <v>43536</v>
      </c>
      <c r="C7286" s="91" t="s">
        <v>22251</v>
      </c>
      <c r="D7286" s="91" t="s">
        <v>476</v>
      </c>
      <c r="E7286" s="91" t="s">
        <v>22252</v>
      </c>
      <c r="F7286" s="91" t="s">
        <v>22253</v>
      </c>
      <c r="G7286" s="91" t="s">
        <v>22254</v>
      </c>
      <c r="H7286" s="91"/>
      <c r="I7286" s="91"/>
      <c r="J7286" s="91"/>
      <c r="K7286" s="91"/>
      <c r="L7286" s="91"/>
      <c r="M7286" s="91"/>
      <c r="N7286" s="91"/>
      <c r="O7286" s="844" t="s">
        <v>22255</v>
      </c>
      <c r="P7286" s="100"/>
      <c r="Q7286" s="15" t="s">
        <v>45</v>
      </c>
    </row>
    <row r="7287" customFormat="false" ht="29.85" hidden="false" customHeight="false" outlineLevel="0" collapsed="false">
      <c r="A7287" s="282" t="s">
        <v>22256</v>
      </c>
      <c r="B7287" s="91" t="s">
        <v>22257</v>
      </c>
      <c r="C7287" s="15" t="s">
        <v>22258</v>
      </c>
      <c r="D7287" s="91" t="s">
        <v>476</v>
      </c>
      <c r="E7287" s="91" t="s">
        <v>22259</v>
      </c>
      <c r="F7287" s="91" t="s">
        <v>3179</v>
      </c>
      <c r="G7287" s="91"/>
      <c r="H7287" s="91"/>
      <c r="I7287" s="91"/>
      <c r="J7287" s="91"/>
      <c r="K7287" s="91"/>
      <c r="L7287" s="91"/>
      <c r="M7287" s="91"/>
      <c r="N7287" s="91"/>
      <c r="O7287" s="413" t="s">
        <v>22260</v>
      </c>
      <c r="P7287" s="100"/>
      <c r="Q7287" s="15" t="s">
        <v>45</v>
      </c>
    </row>
    <row r="7288" customFormat="false" ht="14.9" hidden="false" customHeight="false" outlineLevel="0" collapsed="false">
      <c r="A7288" s="139" t="s">
        <v>22261</v>
      </c>
      <c r="B7288" s="139" t="s">
        <v>22261</v>
      </c>
      <c r="C7288" s="139" t="s">
        <v>22261</v>
      </c>
      <c r="D7288" s="282" t="s">
        <v>476</v>
      </c>
      <c r="E7288" s="139" t="s">
        <v>22261</v>
      </c>
      <c r="F7288" s="139" t="s">
        <v>22261</v>
      </c>
      <c r="G7288" s="91"/>
      <c r="H7288" s="91" t="n">
        <v>13200</v>
      </c>
      <c r="I7288" s="91"/>
      <c r="J7288" s="91"/>
      <c r="K7288" s="91"/>
      <c r="L7288" s="91"/>
      <c r="M7288" s="91"/>
      <c r="N7288" s="91"/>
      <c r="O7288" s="139" t="s">
        <v>22261</v>
      </c>
      <c r="P7288" s="100"/>
      <c r="Q7288" s="15" t="s">
        <v>45</v>
      </c>
    </row>
    <row r="7289" customFormat="false" ht="14.9" hidden="false" customHeight="false" outlineLevel="0" collapsed="false">
      <c r="A7289" s="139" t="s">
        <v>22262</v>
      </c>
      <c r="B7289" s="139" t="s">
        <v>22262</v>
      </c>
      <c r="C7289" s="139" t="s">
        <v>22262</v>
      </c>
      <c r="D7289" s="282" t="s">
        <v>476</v>
      </c>
      <c r="E7289" s="139" t="s">
        <v>22262</v>
      </c>
      <c r="F7289" s="139" t="s">
        <v>22262</v>
      </c>
      <c r="G7289" s="91"/>
      <c r="H7289" s="91" t="n">
        <v>6000</v>
      </c>
      <c r="I7289" s="91"/>
      <c r="J7289" s="91"/>
      <c r="K7289" s="91"/>
      <c r="L7289" s="91"/>
      <c r="M7289" s="91"/>
      <c r="N7289" s="91"/>
      <c r="O7289" s="139" t="s">
        <v>22262</v>
      </c>
      <c r="P7289" s="100"/>
      <c r="Q7289" s="15" t="s">
        <v>45</v>
      </c>
    </row>
    <row r="7290" customFormat="false" ht="28.35" hidden="false" customHeight="false" outlineLevel="0" collapsed="false">
      <c r="A7290" s="1067" t="s">
        <v>1509</v>
      </c>
      <c r="B7290" s="91" t="s">
        <v>895</v>
      </c>
      <c r="C7290" s="91" t="s">
        <v>22263</v>
      </c>
      <c r="D7290" s="91" t="s">
        <v>22264</v>
      </c>
      <c r="E7290" s="91" t="s">
        <v>22265</v>
      </c>
      <c r="F7290" s="91" t="s">
        <v>22266</v>
      </c>
      <c r="G7290" s="91"/>
      <c r="H7290" s="91"/>
      <c r="I7290" s="91" t="n">
        <v>4700</v>
      </c>
      <c r="J7290" s="91"/>
      <c r="K7290" s="91"/>
      <c r="L7290" s="91"/>
      <c r="M7290" s="91" t="s">
        <v>22267</v>
      </c>
      <c r="N7290" s="99" t="n">
        <v>43585</v>
      </c>
      <c r="O7290" s="156" t="s">
        <v>22230</v>
      </c>
      <c r="P7290" s="100"/>
      <c r="Q7290" s="15" t="s">
        <v>45</v>
      </c>
    </row>
    <row r="7291" customFormat="false" ht="28.35" hidden="false" customHeight="false" outlineLevel="0" collapsed="false">
      <c r="A7291" s="262" t="s">
        <v>1513</v>
      </c>
      <c r="B7291" s="91" t="s">
        <v>848</v>
      </c>
      <c r="C7291" s="91" t="s">
        <v>22268</v>
      </c>
      <c r="D7291" s="91" t="s">
        <v>22264</v>
      </c>
      <c r="E7291" s="91" t="s">
        <v>22269</v>
      </c>
      <c r="F7291" s="91" t="s">
        <v>22270</v>
      </c>
      <c r="G7291" s="91"/>
      <c r="H7291" s="91"/>
      <c r="I7291" s="91" t="n">
        <v>18800</v>
      </c>
      <c r="J7291" s="91"/>
      <c r="K7291" s="91"/>
      <c r="L7291" s="91"/>
      <c r="M7291" s="91" t="s">
        <v>22271</v>
      </c>
      <c r="N7291" s="99" t="n">
        <v>43582</v>
      </c>
      <c r="O7291" s="156" t="s">
        <v>22230</v>
      </c>
      <c r="P7291" s="100"/>
      <c r="Q7291" s="15" t="s">
        <v>45</v>
      </c>
    </row>
    <row r="7292" customFormat="false" ht="28.35" hidden="false" customHeight="false" outlineLevel="0" collapsed="false">
      <c r="A7292" s="282" t="s">
        <v>22272</v>
      </c>
      <c r="B7292" s="91"/>
      <c r="C7292" s="91" t="n">
        <v>84957484936</v>
      </c>
      <c r="D7292" s="91" t="s">
        <v>476</v>
      </c>
      <c r="E7292" s="91" t="s">
        <v>22273</v>
      </c>
      <c r="F7292" s="91" t="s">
        <v>22274</v>
      </c>
      <c r="G7292" s="91"/>
      <c r="H7292" s="91"/>
      <c r="I7292" s="91"/>
      <c r="J7292" s="91"/>
      <c r="K7292" s="91"/>
      <c r="L7292" s="91"/>
      <c r="M7292" s="91"/>
      <c r="N7292" s="91"/>
      <c r="O7292" s="95" t="s">
        <v>21973</v>
      </c>
      <c r="P7292" s="100"/>
      <c r="Q7292" s="15" t="s">
        <v>45</v>
      </c>
    </row>
    <row r="7293" customFormat="false" ht="28.35" hidden="false" customHeight="false" outlineLevel="0" collapsed="false">
      <c r="A7293" s="282" t="s">
        <v>22272</v>
      </c>
      <c r="B7293" s="99" t="n">
        <v>43580</v>
      </c>
      <c r="C7293" s="91" t="n">
        <v>89151286631</v>
      </c>
      <c r="D7293" s="91" t="s">
        <v>8766</v>
      </c>
      <c r="E7293" s="91" t="s">
        <v>22275</v>
      </c>
      <c r="F7293" s="91" t="s">
        <v>22276</v>
      </c>
      <c r="G7293" s="91"/>
      <c r="H7293" s="91"/>
      <c r="I7293" s="91" t="s">
        <v>1414</v>
      </c>
      <c r="J7293" s="91"/>
      <c r="K7293" s="91"/>
      <c r="L7293" s="91"/>
      <c r="M7293" s="91"/>
      <c r="N7293" s="91"/>
      <c r="O7293" s="137" t="s">
        <v>22277</v>
      </c>
      <c r="P7293" s="100"/>
      <c r="Q7293" s="15" t="s">
        <v>45</v>
      </c>
    </row>
    <row r="7294" customFormat="false" ht="28.35" hidden="false" customHeight="false" outlineLevel="0" collapsed="false">
      <c r="A7294" s="282" t="s">
        <v>22272</v>
      </c>
      <c r="B7294" s="99" t="n">
        <v>43580</v>
      </c>
      <c r="C7294" s="91" t="s">
        <v>22278</v>
      </c>
      <c r="D7294" s="91" t="s">
        <v>8766</v>
      </c>
      <c r="E7294" s="91" t="s">
        <v>22279</v>
      </c>
      <c r="F7294" s="91" t="s">
        <v>22280</v>
      </c>
      <c r="G7294" s="91" t="s">
        <v>1635</v>
      </c>
      <c r="H7294" s="91"/>
      <c r="J7294" s="91"/>
      <c r="K7294" s="91"/>
      <c r="L7294" s="91"/>
      <c r="M7294" s="91"/>
      <c r="N7294" s="91"/>
      <c r="O7294" s="122" t="s">
        <v>22281</v>
      </c>
      <c r="P7294" s="100"/>
      <c r="Q7294" s="15" t="s">
        <v>45</v>
      </c>
    </row>
    <row r="7295" customFormat="false" ht="79.85" hidden="false" customHeight="false" outlineLevel="0" collapsed="false">
      <c r="A7295" s="3" t="s">
        <v>17111</v>
      </c>
      <c r="B7295" s="103" t="s">
        <v>17112</v>
      </c>
      <c r="C7295" s="3"/>
      <c r="D7295" s="103" t="s">
        <v>17114</v>
      </c>
      <c r="E7295" s="103" t="s">
        <v>17115</v>
      </c>
      <c r="F7295" s="102" t="s">
        <v>10096</v>
      </c>
      <c r="G7295" s="103" t="s">
        <v>38</v>
      </c>
      <c r="H7295" s="103" t="s">
        <v>17116</v>
      </c>
      <c r="I7295" s="103" t="s">
        <v>40</v>
      </c>
      <c r="J7295" s="103" t="s">
        <v>21327</v>
      </c>
      <c r="K7295" s="103" t="s">
        <v>21328</v>
      </c>
      <c r="L7295" s="103" t="s">
        <v>19807</v>
      </c>
      <c r="M7295" s="103" t="s">
        <v>41</v>
      </c>
      <c r="N7295" s="103" t="s">
        <v>42</v>
      </c>
      <c r="O7295" s="103" t="s">
        <v>17117</v>
      </c>
      <c r="P7295" s="100"/>
      <c r="Q7295" s="15" t="s">
        <v>45</v>
      </c>
    </row>
    <row r="7296" customFormat="false" ht="15" hidden="false" customHeight="false" outlineLevel="0" collapsed="false">
      <c r="A7296" s="105" t="n">
        <v>43581</v>
      </c>
      <c r="B7296" s="465" t="s">
        <v>394</v>
      </c>
      <c r="C7296" s="9"/>
      <c r="D7296" s="9"/>
      <c r="E7296" s="10"/>
      <c r="F7296" s="821" t="n">
        <f aca="false">G7296+H7296+I7296+J7296+K7296</f>
        <v>69265</v>
      </c>
      <c r="G7296" s="1006" t="n">
        <f aca="false">SUM(G7297:G7305)</f>
        <v>42900</v>
      </c>
      <c r="H7296" s="989" t="n">
        <f aca="false">SUM(H7297:H7305)</f>
        <v>11565</v>
      </c>
      <c r="I7296" s="1007" t="n">
        <f aca="false">SUM(I7297:I7305)</f>
        <v>14800</v>
      </c>
      <c r="J7296" s="1008" t="n">
        <f aca="false">SUM(J7297:J7305)</f>
        <v>0</v>
      </c>
      <c r="K7296" s="1009" t="n">
        <f aca="false">SUM(K7297:K7305)</f>
        <v>0</v>
      </c>
      <c r="L7296" s="1029" t="n">
        <f aca="false">SUM(L7297:L7335)</f>
        <v>0</v>
      </c>
      <c r="M7296" s="466"/>
      <c r="N7296" s="466"/>
      <c r="O7296" s="91"/>
      <c r="P7296" s="100"/>
      <c r="Q7296" s="15" t="s">
        <v>45</v>
      </c>
    </row>
    <row r="7297" customFormat="false" ht="14.9" hidden="false" customHeight="false" outlineLevel="0" collapsed="false">
      <c r="A7297" s="122" t="s">
        <v>22282</v>
      </c>
      <c r="B7297" s="91" t="s">
        <v>22283</v>
      </c>
      <c r="C7297" s="91" t="n">
        <v>89671853235</v>
      </c>
      <c r="D7297" s="91" t="s">
        <v>8766</v>
      </c>
      <c r="E7297" s="91" t="s">
        <v>22284</v>
      </c>
      <c r="F7297" s="91" t="s">
        <v>22285</v>
      </c>
      <c r="G7297" s="91"/>
      <c r="H7297" s="91"/>
      <c r="I7297" s="91"/>
      <c r="J7297" s="91" t="s">
        <v>3931</v>
      </c>
      <c r="K7297" s="91"/>
      <c r="L7297" s="91"/>
      <c r="M7297" s="91"/>
      <c r="N7297" s="91"/>
      <c r="O7297" s="451" t="s">
        <v>22286</v>
      </c>
      <c r="P7297" s="100"/>
      <c r="Q7297" s="15" t="s">
        <v>45</v>
      </c>
    </row>
    <row r="7298" customFormat="false" ht="41.75" hidden="false" customHeight="false" outlineLevel="0" collapsed="false">
      <c r="A7298" s="122" t="s">
        <v>22287</v>
      </c>
      <c r="B7298" s="108" t="n">
        <v>0.438194444444444</v>
      </c>
      <c r="C7298" s="349" t="s">
        <v>22288</v>
      </c>
      <c r="D7298" s="91" t="s">
        <v>22264</v>
      </c>
      <c r="E7298" s="91" t="s">
        <v>22289</v>
      </c>
      <c r="F7298" s="91" t="s">
        <v>22290</v>
      </c>
      <c r="G7298" s="91" t="s">
        <v>1522</v>
      </c>
      <c r="H7298" s="91"/>
      <c r="I7298" s="91"/>
      <c r="J7298" s="91"/>
      <c r="K7298" s="91"/>
      <c r="L7298" s="91"/>
      <c r="M7298" s="91"/>
      <c r="N7298" s="91"/>
      <c r="O7298" s="137" t="s">
        <v>22291</v>
      </c>
      <c r="P7298" s="100"/>
      <c r="Q7298" s="15" t="s">
        <v>45</v>
      </c>
    </row>
    <row r="7299" customFormat="false" ht="14.9" hidden="false" customHeight="false" outlineLevel="0" collapsed="false">
      <c r="A7299" s="282" t="s">
        <v>22292</v>
      </c>
      <c r="B7299" s="282"/>
      <c r="C7299" s="282" t="s">
        <v>22292</v>
      </c>
      <c r="D7299" s="282"/>
      <c r="E7299" s="282" t="s">
        <v>22292</v>
      </c>
      <c r="F7299" s="282"/>
      <c r="G7299" s="282"/>
      <c r="H7299" s="282" t="n">
        <v>11565</v>
      </c>
      <c r="I7299" s="282"/>
      <c r="J7299" s="282"/>
      <c r="K7299" s="282"/>
      <c r="L7299" s="282"/>
      <c r="M7299" s="139" t="s">
        <v>22293</v>
      </c>
      <c r="N7299" s="282"/>
      <c r="O7299" s="282" t="s">
        <v>11950</v>
      </c>
      <c r="P7299" s="100"/>
      <c r="Q7299" s="15" t="s">
        <v>45</v>
      </c>
    </row>
    <row r="7300" customFormat="false" ht="26.85" hidden="false" customHeight="false" outlineLevel="0" collapsed="false">
      <c r="A7300" s="1068" t="s">
        <v>2629</v>
      </c>
      <c r="B7300" s="1069" t="n">
        <v>0.509027777777778</v>
      </c>
      <c r="C7300" s="198" t="s">
        <v>20612</v>
      </c>
      <c r="D7300" s="198" t="s">
        <v>110</v>
      </c>
      <c r="E7300" s="198" t="s">
        <v>22294</v>
      </c>
      <c r="F7300" s="198" t="s">
        <v>20614</v>
      </c>
      <c r="G7300" s="97"/>
      <c r="H7300" s="196"/>
      <c r="I7300" s="198" t="n">
        <v>5000</v>
      </c>
      <c r="J7300" s="196"/>
      <c r="K7300" s="196"/>
      <c r="L7300" s="196"/>
      <c r="M7300" s="19" t="s">
        <v>22295</v>
      </c>
      <c r="N7300" s="1043" t="n">
        <v>43561</v>
      </c>
      <c r="O7300" s="156" t="s">
        <v>22230</v>
      </c>
      <c r="P7300" s="274"/>
      <c r="Q7300" s="15" t="s">
        <v>45</v>
      </c>
      <c r="R7300" s="274"/>
      <c r="S7300" s="274"/>
      <c r="T7300" s="274"/>
      <c r="U7300" s="274"/>
      <c r="V7300" s="274"/>
      <c r="W7300" s="274"/>
      <c r="X7300" s="274"/>
      <c r="Y7300" s="274"/>
      <c r="Z7300" s="274"/>
      <c r="AA7300" s="274"/>
      <c r="AB7300" s="274"/>
      <c r="AC7300" s="274"/>
      <c r="AD7300" s="274"/>
      <c r="AE7300" s="274"/>
      <c r="AF7300" s="274"/>
      <c r="AG7300" s="274"/>
      <c r="AH7300" s="274"/>
      <c r="AI7300" s="274"/>
      <c r="AJ7300" s="274"/>
      <c r="AK7300" s="274"/>
    </row>
    <row r="7301" customFormat="false" ht="14.9" hidden="false" customHeight="false" outlineLevel="0" collapsed="false">
      <c r="A7301" s="429" t="s">
        <v>2870</v>
      </c>
      <c r="B7301" s="91" t="s">
        <v>22296</v>
      </c>
      <c r="C7301" s="91" t="n">
        <v>84959519295</v>
      </c>
      <c r="D7301" s="91" t="s">
        <v>476</v>
      </c>
      <c r="E7301" s="91" t="s">
        <v>22297</v>
      </c>
      <c r="F7301" s="91"/>
      <c r="G7301" s="91" t="s">
        <v>614</v>
      </c>
      <c r="H7301" s="91"/>
      <c r="I7301" s="91"/>
      <c r="J7301" s="91"/>
      <c r="K7301" s="91"/>
      <c r="L7301" s="91"/>
      <c r="M7301" s="91"/>
      <c r="N7301" s="91"/>
      <c r="O7301" s="95" t="s">
        <v>15834</v>
      </c>
      <c r="P7301" s="100"/>
      <c r="Q7301" s="15" t="s">
        <v>45</v>
      </c>
    </row>
    <row r="7302" customFormat="false" ht="41.75" hidden="false" customHeight="false" outlineLevel="0" collapsed="false">
      <c r="A7302" s="1070" t="s">
        <v>22298</v>
      </c>
      <c r="B7302" s="108" t="n">
        <v>0.626388888888889</v>
      </c>
      <c r="C7302" s="113" t="s">
        <v>22299</v>
      </c>
      <c r="D7302" s="24" t="s">
        <v>22300</v>
      </c>
      <c r="E7302" s="91" t="s">
        <v>22301</v>
      </c>
      <c r="F7302" s="91" t="s">
        <v>1332</v>
      </c>
      <c r="G7302" s="91" t="n">
        <v>10500</v>
      </c>
      <c r="H7302" s="91"/>
      <c r="I7302" s="91"/>
      <c r="J7302" s="91"/>
      <c r="K7302" s="91"/>
      <c r="L7302" s="91"/>
      <c r="M7302" s="91" t="s">
        <v>22302</v>
      </c>
      <c r="N7302" s="1022" t="n">
        <v>43582</v>
      </c>
      <c r="O7302" s="156" t="s">
        <v>22303</v>
      </c>
      <c r="P7302" s="100"/>
      <c r="Q7302" s="15" t="s">
        <v>45</v>
      </c>
    </row>
    <row r="7303" customFormat="false" ht="68.65" hidden="false" customHeight="false" outlineLevel="0" collapsed="false">
      <c r="A7303" s="1071" t="s">
        <v>22304</v>
      </c>
      <c r="B7303" s="19" t="s">
        <v>73</v>
      </c>
      <c r="C7303" s="98" t="s">
        <v>1427</v>
      </c>
      <c r="D7303" s="43" t="s">
        <v>22264</v>
      </c>
      <c r="E7303" s="91" t="s">
        <v>1428</v>
      </c>
      <c r="F7303" s="91" t="s">
        <v>22305</v>
      </c>
      <c r="G7303" s="97"/>
      <c r="I7303" s="269" t="n">
        <v>9800</v>
      </c>
      <c r="J7303" s="269"/>
      <c r="K7303" s="89"/>
      <c r="L7303" s="89"/>
      <c r="M7303" s="819" t="s">
        <v>22306</v>
      </c>
      <c r="N7303" s="20" t="n">
        <v>43227</v>
      </c>
      <c r="O7303" s="227" t="s">
        <v>22307</v>
      </c>
      <c r="P7303" s="19" t="n">
        <v>1</v>
      </c>
      <c r="Q7303" s="15" t="s">
        <v>45</v>
      </c>
    </row>
    <row r="7304" customFormat="false" ht="64.9" hidden="false" customHeight="false" outlineLevel="0" collapsed="false">
      <c r="A7304" s="1071" t="s">
        <v>22308</v>
      </c>
      <c r="B7304" s="199" t="s">
        <v>22309</v>
      </c>
      <c r="C7304" s="730" t="s">
        <v>22310</v>
      </c>
      <c r="D7304" s="24" t="s">
        <v>22300</v>
      </c>
      <c r="E7304" s="198" t="s">
        <v>22311</v>
      </c>
      <c r="F7304" s="198" t="s">
        <v>22312</v>
      </c>
      <c r="G7304" s="19" t="n">
        <v>15700</v>
      </c>
      <c r="H7304" s="97"/>
      <c r="I7304" s="9"/>
      <c r="J7304" s="84"/>
      <c r="K7304" s="1072"/>
      <c r="L7304" s="556"/>
      <c r="M7304" s="19" t="s">
        <v>22313</v>
      </c>
      <c r="N7304" s="1073" t="n">
        <v>43585</v>
      </c>
      <c r="O7304" s="227" t="s">
        <v>22314</v>
      </c>
      <c r="P7304" s="100"/>
      <c r="Q7304" s="15" t="s">
        <v>45</v>
      </c>
    </row>
    <row r="7305" customFormat="false" ht="32.8" hidden="false" customHeight="false" outlineLevel="0" collapsed="false">
      <c r="A7305" s="1071" t="s">
        <v>1267</v>
      </c>
      <c r="B7305" s="108" t="n">
        <v>0.729166666666667</v>
      </c>
      <c r="C7305" s="91" t="s">
        <v>1475</v>
      </c>
      <c r="D7305" s="91" t="s">
        <v>110</v>
      </c>
      <c r="E7305" s="91" t="s">
        <v>236</v>
      </c>
      <c r="F7305" s="91" t="s">
        <v>22315</v>
      </c>
      <c r="G7305" s="91" t="n">
        <v>16700</v>
      </c>
      <c r="H7305" s="91"/>
      <c r="I7305" s="91"/>
      <c r="J7305" s="91"/>
      <c r="K7305" s="91"/>
      <c r="L7305" s="91"/>
      <c r="M7305" s="24" t="s">
        <v>22316</v>
      </c>
      <c r="N7305" s="91" t="n">
        <v>1.05</v>
      </c>
      <c r="O7305" s="156" t="s">
        <v>22230</v>
      </c>
      <c r="P7305" s="100"/>
      <c r="Q7305" s="15" t="s">
        <v>45</v>
      </c>
    </row>
    <row r="7306" customFormat="false" ht="79.85" hidden="false" customHeight="false" outlineLevel="0" collapsed="false">
      <c r="A7306" s="3" t="s">
        <v>17111</v>
      </c>
      <c r="B7306" s="103" t="s">
        <v>17112</v>
      </c>
      <c r="C7306" s="3"/>
      <c r="D7306" s="103" t="s">
        <v>17114</v>
      </c>
      <c r="E7306" s="103" t="s">
        <v>17115</v>
      </c>
      <c r="F7306" s="102" t="s">
        <v>10096</v>
      </c>
      <c r="G7306" s="103" t="s">
        <v>38</v>
      </c>
      <c r="H7306" s="103" t="s">
        <v>17116</v>
      </c>
      <c r="I7306" s="103" t="s">
        <v>40</v>
      </c>
      <c r="J7306" s="103" t="s">
        <v>21327</v>
      </c>
      <c r="K7306" s="103" t="s">
        <v>21328</v>
      </c>
      <c r="L7306" s="103" t="s">
        <v>19807</v>
      </c>
      <c r="M7306" s="103" t="s">
        <v>41</v>
      </c>
      <c r="N7306" s="103" t="s">
        <v>42</v>
      </c>
      <c r="O7306" s="103" t="s">
        <v>17117</v>
      </c>
      <c r="P7306" s="100"/>
      <c r="Q7306" s="15" t="s">
        <v>45</v>
      </c>
    </row>
    <row r="7307" customFormat="false" ht="15" hidden="false" customHeight="false" outlineLevel="0" collapsed="false">
      <c r="A7307" s="105" t="n">
        <v>43582</v>
      </c>
      <c r="B7307" s="465" t="s">
        <v>403</v>
      </c>
      <c r="C7307" s="9"/>
      <c r="D7307" s="9"/>
      <c r="E7307" s="10"/>
      <c r="F7307" s="821" t="n">
        <f aca="false">G7307+H7307+I7307+J7307+K7307</f>
        <v>33100</v>
      </c>
      <c r="G7307" s="1006" t="n">
        <f aca="false">SUM(G7308:G7313)</f>
        <v>29600</v>
      </c>
      <c r="H7307" s="989" t="n">
        <f aca="false">SUM(H7308:H7313)</f>
        <v>0</v>
      </c>
      <c r="I7307" s="1007" t="n">
        <f aca="false">SUM(I7308:I7313)</f>
        <v>0</v>
      </c>
      <c r="J7307" s="1008" t="n">
        <f aca="false">SUM(J7308:J7313)</f>
        <v>0</v>
      </c>
      <c r="K7307" s="1009" t="n">
        <f aca="false">SUM(K7308:K7313)</f>
        <v>3500</v>
      </c>
      <c r="L7307" s="1029" t="n">
        <f aca="false">SUM(L7308:L7313)</f>
        <v>0</v>
      </c>
      <c r="M7307" s="466"/>
      <c r="N7307" s="466"/>
      <c r="O7307" s="91"/>
      <c r="P7307" s="100"/>
      <c r="Q7307" s="15" t="s">
        <v>45</v>
      </c>
    </row>
    <row r="7308" customFormat="false" ht="15.65" hidden="false" customHeight="false" outlineLevel="0" collapsed="false">
      <c r="A7308" s="429" t="s">
        <v>2931</v>
      </c>
      <c r="B7308" s="91" t="s">
        <v>354</v>
      </c>
      <c r="C7308" s="91" t="s">
        <v>19798</v>
      </c>
      <c r="D7308" s="91" t="s">
        <v>8766</v>
      </c>
      <c r="E7308" s="91" t="s">
        <v>22317</v>
      </c>
      <c r="F7308" s="91" t="s">
        <v>22318</v>
      </c>
      <c r="G7308" s="91" t="n">
        <v>1200</v>
      </c>
      <c r="H7308" s="91"/>
      <c r="I7308" s="91"/>
      <c r="J7308" s="91"/>
      <c r="K7308" s="91"/>
      <c r="L7308" s="91"/>
      <c r="M7308" s="19" t="s">
        <v>22319</v>
      </c>
      <c r="N7308" s="99" t="n">
        <v>43582</v>
      </c>
      <c r="O7308" s="156" t="s">
        <v>22230</v>
      </c>
      <c r="P7308" s="100"/>
      <c r="Q7308" s="15" t="s">
        <v>45</v>
      </c>
    </row>
    <row r="7309" customFormat="false" ht="28.35" hidden="false" customHeight="false" outlineLevel="0" collapsed="false">
      <c r="A7309" s="122" t="s">
        <v>22320</v>
      </c>
      <c r="B7309" s="91" t="s">
        <v>769</v>
      </c>
      <c r="C7309" s="91" t="s">
        <v>22321</v>
      </c>
      <c r="D7309" s="91" t="s">
        <v>8766</v>
      </c>
      <c r="E7309" s="91" t="s">
        <v>22322</v>
      </c>
      <c r="F7309" s="91" t="s">
        <v>22323</v>
      </c>
      <c r="G7309" s="91"/>
      <c r="H7309" s="91"/>
      <c r="I7309" s="91"/>
      <c r="J7309" s="91"/>
      <c r="K7309" s="91" t="n">
        <v>3500</v>
      </c>
      <c r="L7309" s="91"/>
      <c r="M7309" s="19" t="s">
        <v>22324</v>
      </c>
      <c r="N7309" s="99" t="n">
        <v>43587</v>
      </c>
      <c r="O7309" s="156" t="s">
        <v>22230</v>
      </c>
      <c r="P7309" s="100"/>
      <c r="Q7309" s="15" t="s">
        <v>45</v>
      </c>
    </row>
    <row r="7310" customFormat="false" ht="28.35" hidden="false" customHeight="false" outlineLevel="0" collapsed="false">
      <c r="A7310" s="122" t="s">
        <v>22320</v>
      </c>
      <c r="B7310" s="91" t="s">
        <v>6471</v>
      </c>
      <c r="C7310" s="91" t="n">
        <v>89166056564</v>
      </c>
      <c r="D7310" s="91" t="s">
        <v>8766</v>
      </c>
      <c r="E7310" s="91" t="s">
        <v>22325</v>
      </c>
      <c r="F7310" s="91" t="s">
        <v>22326</v>
      </c>
      <c r="G7310" s="91" t="s">
        <v>16315</v>
      </c>
      <c r="H7310" s="91"/>
      <c r="I7310" s="91"/>
      <c r="J7310" s="91"/>
      <c r="K7310" s="91"/>
      <c r="L7310" s="91"/>
      <c r="M7310" s="91"/>
      <c r="N7310" s="91"/>
      <c r="O7310" s="122" t="s">
        <v>22327</v>
      </c>
      <c r="P7310" s="100"/>
      <c r="Q7310" s="15" t="s">
        <v>45</v>
      </c>
    </row>
    <row r="7311" customFormat="false" ht="15.65" hidden="false" customHeight="false" outlineLevel="0" collapsed="false">
      <c r="A7311" s="91" t="s">
        <v>307</v>
      </c>
      <c r="B7311" s="91" t="s">
        <v>403</v>
      </c>
      <c r="C7311" s="91" t="s">
        <v>22328</v>
      </c>
      <c r="D7311" s="91" t="s">
        <v>110</v>
      </c>
      <c r="E7311" s="91" t="s">
        <v>22329</v>
      </c>
      <c r="F7311" s="91" t="s">
        <v>22330</v>
      </c>
      <c r="G7311" s="91" t="n">
        <v>14100</v>
      </c>
      <c r="H7311" s="91"/>
      <c r="I7311" s="91"/>
      <c r="J7311" s="91"/>
      <c r="K7311" s="91"/>
      <c r="L7311" s="91"/>
      <c r="M7311" s="24" t="s">
        <v>22331</v>
      </c>
      <c r="N7311" s="99" t="n">
        <v>43587</v>
      </c>
      <c r="O7311" s="156" t="s">
        <v>22230</v>
      </c>
      <c r="P7311" s="100"/>
      <c r="Q7311" s="15" t="s">
        <v>45</v>
      </c>
    </row>
    <row r="7312" customFormat="false" ht="64.9" hidden="false" customHeight="false" outlineLevel="0" collapsed="false">
      <c r="A7312" s="91" t="s">
        <v>307</v>
      </c>
      <c r="B7312" s="91" t="s">
        <v>22332</v>
      </c>
      <c r="C7312" s="451" t="s">
        <v>22333</v>
      </c>
      <c r="D7312" s="91" t="s">
        <v>22334</v>
      </c>
      <c r="E7312" s="91" t="s">
        <v>22335</v>
      </c>
      <c r="F7312" s="113" t="s">
        <v>22336</v>
      </c>
      <c r="G7312" s="122" t="n">
        <f aca="false">18000-3700</f>
        <v>14300</v>
      </c>
      <c r="H7312" s="91"/>
      <c r="I7312" s="91"/>
      <c r="J7312" s="91"/>
      <c r="K7312" s="91"/>
      <c r="L7312" s="91"/>
      <c r="M7312" s="24" t="s">
        <v>22337</v>
      </c>
      <c r="N7312" s="91" t="n">
        <v>4.05</v>
      </c>
      <c r="O7312" s="156" t="s">
        <v>22230</v>
      </c>
      <c r="P7312" s="100"/>
      <c r="Q7312" s="15" t="s">
        <v>45</v>
      </c>
    </row>
    <row r="7313" customFormat="false" ht="14.9" hidden="false" customHeight="false" outlineLevel="0" collapsed="false">
      <c r="A7313" s="91" t="s">
        <v>307</v>
      </c>
      <c r="B7313" s="91"/>
      <c r="C7313" s="91" t="n">
        <v>89268967510</v>
      </c>
      <c r="D7313" s="91" t="s">
        <v>110</v>
      </c>
      <c r="E7313" s="91" t="s">
        <v>22338</v>
      </c>
      <c r="F7313" s="91" t="s">
        <v>2925</v>
      </c>
      <c r="G7313" s="91"/>
      <c r="H7313" s="91"/>
      <c r="I7313" s="91"/>
      <c r="J7313" s="91"/>
      <c r="K7313" s="91"/>
      <c r="L7313" s="91"/>
      <c r="M7313" s="91"/>
      <c r="N7313" s="91"/>
      <c r="O7313" s="137" t="s">
        <v>22339</v>
      </c>
      <c r="P7313" s="100"/>
      <c r="Q7313" s="15" t="s">
        <v>45</v>
      </c>
    </row>
    <row r="7314" customFormat="false" ht="79.85" hidden="false" customHeight="false" outlineLevel="0" collapsed="false">
      <c r="A7314" s="3" t="s">
        <v>17111</v>
      </c>
      <c r="B7314" s="103" t="s">
        <v>17112</v>
      </c>
      <c r="C7314" s="3"/>
      <c r="D7314" s="103" t="s">
        <v>17114</v>
      </c>
      <c r="E7314" s="103" t="s">
        <v>17115</v>
      </c>
      <c r="F7314" s="102" t="s">
        <v>10096</v>
      </c>
      <c r="G7314" s="103" t="s">
        <v>38</v>
      </c>
      <c r="H7314" s="103" t="s">
        <v>17116</v>
      </c>
      <c r="I7314" s="103" t="s">
        <v>40</v>
      </c>
      <c r="J7314" s="103" t="s">
        <v>21327</v>
      </c>
      <c r="K7314" s="103" t="s">
        <v>21328</v>
      </c>
      <c r="L7314" s="103" t="s">
        <v>19807</v>
      </c>
      <c r="M7314" s="103" t="s">
        <v>41</v>
      </c>
      <c r="N7314" s="103" t="s">
        <v>42</v>
      </c>
      <c r="O7314" s="103" t="s">
        <v>17117</v>
      </c>
      <c r="P7314" s="100"/>
      <c r="Q7314" s="15" t="s">
        <v>45</v>
      </c>
    </row>
    <row r="7315" customFormat="false" ht="15" hidden="false" customHeight="false" outlineLevel="0" collapsed="false">
      <c r="A7315" s="105" t="n">
        <v>43584</v>
      </c>
      <c r="B7315" s="465" t="s">
        <v>422</v>
      </c>
      <c r="C7315" s="9"/>
      <c r="D7315" s="9"/>
      <c r="E7315" s="10"/>
      <c r="F7315" s="821" t="n">
        <f aca="false">G7315+H7315+I7315+J7315+K7315</f>
        <v>79700</v>
      </c>
      <c r="G7315" s="1006" t="n">
        <f aca="false">SUM(G7316:G7338)</f>
        <v>36800</v>
      </c>
      <c r="H7315" s="989" t="n">
        <f aca="false">SUM(H7320:H7338)</f>
        <v>15000</v>
      </c>
      <c r="I7315" s="1007" t="n">
        <f aca="false">SUM(I7320:I7338)</f>
        <v>13900</v>
      </c>
      <c r="J7315" s="1008" t="n">
        <f aca="false">SUM(J7320:J7338)</f>
        <v>14000</v>
      </c>
      <c r="K7315" s="1009" t="n">
        <f aca="false">SUM(K7320:K7338)</f>
        <v>0</v>
      </c>
      <c r="L7315" s="1029" t="n">
        <f aca="false">SUM(L7320:L7338)</f>
        <v>0</v>
      </c>
      <c r="M7315" s="466"/>
      <c r="N7315" s="466"/>
      <c r="O7315" s="91"/>
      <c r="P7315" s="100"/>
      <c r="Q7315" s="15" t="s">
        <v>45</v>
      </c>
    </row>
    <row r="7316" customFormat="false" ht="41.75" hidden="false" customHeight="false" outlineLevel="0" collapsed="false">
      <c r="A7316" s="957" t="s">
        <v>1810</v>
      </c>
      <c r="B7316" s="242" t="n">
        <v>43748</v>
      </c>
      <c r="C7316" s="91" t="s">
        <v>22340</v>
      </c>
      <c r="D7316" s="91" t="s">
        <v>22264</v>
      </c>
      <c r="E7316" s="91" t="s">
        <v>22341</v>
      </c>
      <c r="F7316" s="91" t="s">
        <v>22342</v>
      </c>
      <c r="G7316" s="91" t="n">
        <v>2300</v>
      </c>
      <c r="H7316" s="91"/>
      <c r="I7316" s="91"/>
      <c r="J7316" s="91"/>
      <c r="K7316" s="91"/>
      <c r="L7316" s="91"/>
      <c r="M7316" s="91" t="s">
        <v>22343</v>
      </c>
      <c r="N7316" s="99" t="n">
        <v>43591</v>
      </c>
      <c r="O7316" s="156" t="s">
        <v>22230</v>
      </c>
      <c r="P7316" s="100"/>
      <c r="Q7316" s="15" t="s">
        <v>45</v>
      </c>
    </row>
    <row r="7317" customFormat="false" ht="28.35" hidden="false" customHeight="false" outlineLevel="0" collapsed="false">
      <c r="A7317" s="262" t="s">
        <v>1637</v>
      </c>
      <c r="B7317" s="91" t="s">
        <v>1483</v>
      </c>
      <c r="C7317" s="91" t="s">
        <v>22344</v>
      </c>
      <c r="D7317" s="91" t="s">
        <v>22264</v>
      </c>
      <c r="E7317" s="91" t="s">
        <v>22345</v>
      </c>
      <c r="F7317" s="91" t="s">
        <v>22346</v>
      </c>
      <c r="G7317" s="91"/>
      <c r="H7317" s="91"/>
      <c r="I7317" s="91" t="s">
        <v>1435</v>
      </c>
      <c r="J7317" s="91"/>
      <c r="K7317" s="91"/>
      <c r="L7317" s="91"/>
      <c r="M7317" s="91"/>
      <c r="N7317" s="91"/>
      <c r="O7317" s="137" t="s">
        <v>22347</v>
      </c>
      <c r="P7317" s="100"/>
      <c r="Q7317" s="15" t="s">
        <v>45</v>
      </c>
    </row>
    <row r="7318" customFormat="false" ht="41.75" hidden="false" customHeight="false" outlineLevel="0" collapsed="false">
      <c r="A7318" s="119" t="s">
        <v>1720</v>
      </c>
      <c r="B7318" s="110" t="n">
        <v>0.444444444444444</v>
      </c>
      <c r="C7318" s="19" t="n">
        <v>89777071472</v>
      </c>
      <c r="D7318" s="19" t="s">
        <v>22300</v>
      </c>
      <c r="E7318" s="19" t="s">
        <v>22348</v>
      </c>
      <c r="F7318" s="91" t="s">
        <v>22349</v>
      </c>
      <c r="G7318" s="19"/>
      <c r="H7318" s="97"/>
      <c r="I7318" s="19" t="s">
        <v>9396</v>
      </c>
      <c r="J7318" s="97"/>
      <c r="K7318" s="97"/>
      <c r="L7318" s="97"/>
      <c r="M7318" s="97"/>
      <c r="N7318" s="97"/>
      <c r="O7318" s="191" t="s">
        <v>22350</v>
      </c>
      <c r="P7318" s="100"/>
      <c r="Q7318" s="15" t="s">
        <v>45</v>
      </c>
    </row>
    <row r="7319" customFormat="false" ht="28.35" hidden="false" customHeight="false" outlineLevel="0" collapsed="false">
      <c r="A7319" s="119" t="s">
        <v>1251</v>
      </c>
      <c r="B7319" s="19" t="s">
        <v>211</v>
      </c>
      <c r="C7319" s="191" t="s">
        <v>22351</v>
      </c>
      <c r="D7319" s="19" t="s">
        <v>22264</v>
      </c>
      <c r="E7319" s="19" t="s">
        <v>22352</v>
      </c>
      <c r="F7319" s="19" t="s">
        <v>6329</v>
      </c>
      <c r="G7319" s="97"/>
      <c r="H7319" s="97"/>
      <c r="I7319" s="19" t="s">
        <v>9396</v>
      </c>
      <c r="J7319" s="97"/>
      <c r="K7319" s="97"/>
      <c r="L7319" s="97"/>
      <c r="M7319" s="97"/>
      <c r="N7319" s="97"/>
      <c r="O7319" s="137" t="s">
        <v>22353</v>
      </c>
      <c r="P7319" s="100"/>
      <c r="Q7319" s="15" t="s">
        <v>45</v>
      </c>
    </row>
    <row r="7320" customFormat="false" ht="14.9" hidden="false" customHeight="false" outlineLevel="0" collapsed="false">
      <c r="A7320" s="91" t="s">
        <v>17222</v>
      </c>
      <c r="B7320" s="108" t="n">
        <v>0.451388888888889</v>
      </c>
      <c r="C7320" s="91" t="s">
        <v>22354</v>
      </c>
      <c r="D7320" s="91" t="s">
        <v>110</v>
      </c>
      <c r="E7320" s="91" t="s">
        <v>22355</v>
      </c>
      <c r="F7320" s="91" t="s">
        <v>1332</v>
      </c>
      <c r="G7320" s="91"/>
      <c r="H7320" s="91" t="s">
        <v>4392</v>
      </c>
      <c r="I7320" s="91"/>
      <c r="J7320" s="91"/>
      <c r="K7320" s="91"/>
      <c r="L7320" s="91"/>
      <c r="M7320" s="91"/>
      <c r="N7320" s="91"/>
      <c r="O7320" s="122" t="s">
        <v>20215</v>
      </c>
      <c r="P7320" s="100"/>
      <c r="Q7320" s="15" t="s">
        <v>45</v>
      </c>
    </row>
    <row r="7321" customFormat="false" ht="28.35" hidden="false" customHeight="false" outlineLevel="0" collapsed="false">
      <c r="A7321" s="282" t="s">
        <v>22356</v>
      </c>
      <c r="B7321" s="99" t="n">
        <v>43566</v>
      </c>
      <c r="C7321" s="137" t="s">
        <v>22351</v>
      </c>
      <c r="D7321" s="91" t="s">
        <v>22264</v>
      </c>
      <c r="E7321" s="91" t="s">
        <v>22352</v>
      </c>
      <c r="F7321" s="91" t="s">
        <v>6329</v>
      </c>
      <c r="G7321" s="91"/>
      <c r="H7321" s="91"/>
      <c r="I7321" s="91" t="s">
        <v>71</v>
      </c>
      <c r="J7321" s="91"/>
      <c r="K7321" s="91"/>
      <c r="L7321" s="91"/>
      <c r="M7321" s="91"/>
      <c r="N7321" s="91"/>
      <c r="O7321" s="137" t="s">
        <v>22353</v>
      </c>
      <c r="P7321" s="100"/>
      <c r="Q7321" s="15" t="s">
        <v>45</v>
      </c>
    </row>
    <row r="7322" customFormat="false" ht="28.35" hidden="false" customHeight="false" outlineLevel="0" collapsed="false">
      <c r="A7322" s="119" t="s">
        <v>1372</v>
      </c>
      <c r="B7322" s="108" t="n">
        <v>0.467361111111111</v>
      </c>
      <c r="C7322" s="91" t="s">
        <v>22357</v>
      </c>
      <c r="D7322" s="91" t="s">
        <v>110</v>
      </c>
      <c r="E7322" s="91" t="s">
        <v>22358</v>
      </c>
      <c r="F7322" s="91" t="s">
        <v>8921</v>
      </c>
      <c r="G7322" s="91"/>
      <c r="H7322" s="91"/>
      <c r="I7322" s="91" t="n">
        <v>13900</v>
      </c>
      <c r="J7322" s="91"/>
      <c r="K7322" s="91"/>
      <c r="L7322" s="91"/>
      <c r="M7322" s="24" t="s">
        <v>22359</v>
      </c>
      <c r="N7322" s="99" t="n">
        <v>43587</v>
      </c>
      <c r="O7322" s="156" t="s">
        <v>22230</v>
      </c>
      <c r="P7322" s="100"/>
      <c r="Q7322" s="15" t="s">
        <v>45</v>
      </c>
    </row>
    <row r="7323" customFormat="false" ht="14.9" hidden="false" customHeight="false" outlineLevel="0" collapsed="false">
      <c r="A7323" s="957" t="s">
        <v>1833</v>
      </c>
      <c r="B7323" s="108" t="n">
        <v>0.474305555555556</v>
      </c>
      <c r="C7323" s="451" t="s">
        <v>22360</v>
      </c>
      <c r="D7323" s="91" t="s">
        <v>22264</v>
      </c>
      <c r="E7323" s="91" t="s">
        <v>755</v>
      </c>
      <c r="F7323" s="91" t="s">
        <v>102</v>
      </c>
      <c r="G7323" s="91"/>
      <c r="H7323" s="91"/>
      <c r="I7323" s="91"/>
      <c r="J7323" s="91"/>
      <c r="K7323" s="91"/>
      <c r="L7323" s="91"/>
      <c r="M7323" s="91"/>
      <c r="N7323" s="91"/>
      <c r="O7323" s="451" t="s">
        <v>22361</v>
      </c>
      <c r="P7323" s="100"/>
      <c r="Q7323" s="15" t="s">
        <v>45</v>
      </c>
    </row>
    <row r="7324" customFormat="false" ht="15.65" hidden="false" customHeight="false" outlineLevel="0" collapsed="false">
      <c r="A7324" s="957" t="s">
        <v>1839</v>
      </c>
      <c r="B7324" s="108" t="n">
        <v>0.491666666666667</v>
      </c>
      <c r="C7324" s="91" t="s">
        <v>22362</v>
      </c>
      <c r="D7324" s="91" t="s">
        <v>110</v>
      </c>
      <c r="E7324" s="91" t="s">
        <v>22363</v>
      </c>
      <c r="F7324" s="91" t="s">
        <v>22364</v>
      </c>
      <c r="G7324" s="91" t="n">
        <v>3500</v>
      </c>
      <c r="H7324" s="91"/>
      <c r="I7324" s="91"/>
      <c r="J7324" s="91"/>
      <c r="K7324" s="91"/>
      <c r="L7324" s="91"/>
      <c r="M7324" s="24" t="s">
        <v>22365</v>
      </c>
      <c r="N7324" s="99" t="n">
        <v>43584</v>
      </c>
      <c r="O7324" s="156" t="s">
        <v>22230</v>
      </c>
      <c r="P7324" s="100"/>
      <c r="Q7324" s="15" t="s">
        <v>45</v>
      </c>
    </row>
    <row r="7325" customFormat="false" ht="14.9" hidden="false" customHeight="false" outlineLevel="0" collapsed="false">
      <c r="A7325" s="282" t="s">
        <v>22366</v>
      </c>
      <c r="B7325" s="108" t="n">
        <v>0.525</v>
      </c>
      <c r="C7325" s="91" t="s">
        <v>22367</v>
      </c>
      <c r="D7325" s="91" t="s">
        <v>110</v>
      </c>
      <c r="E7325" s="91" t="s">
        <v>22368</v>
      </c>
      <c r="F7325" s="91" t="s">
        <v>8921</v>
      </c>
      <c r="G7325" s="91" t="s">
        <v>22369</v>
      </c>
      <c r="H7325" s="91"/>
      <c r="I7325" s="91"/>
      <c r="J7325" s="91"/>
      <c r="K7325" s="91"/>
      <c r="L7325" s="91"/>
      <c r="M7325" s="91"/>
      <c r="N7325" s="91"/>
      <c r="O7325" s="95" t="s">
        <v>22370</v>
      </c>
      <c r="P7325" s="100"/>
      <c r="Q7325" s="15" t="s">
        <v>45</v>
      </c>
    </row>
    <row r="7326" customFormat="false" ht="108.95" hidden="false" customHeight="false" outlineLevel="0" collapsed="false">
      <c r="A7326" s="1070" t="s">
        <v>1696</v>
      </c>
      <c r="B7326" s="99" t="n">
        <v>43537</v>
      </c>
      <c r="C7326" s="451" t="s">
        <v>22371</v>
      </c>
      <c r="D7326" s="91" t="s">
        <v>476</v>
      </c>
      <c r="E7326" s="91" t="s">
        <v>22372</v>
      </c>
      <c r="F7326" s="91" t="s">
        <v>22373</v>
      </c>
      <c r="H7326" s="91" t="n">
        <v>15000</v>
      </c>
      <c r="I7326" s="91"/>
      <c r="J7326" s="91"/>
      <c r="K7326" s="91"/>
      <c r="L7326" s="91"/>
      <c r="M7326" s="19" t="s">
        <v>22374</v>
      </c>
      <c r="N7326" s="91"/>
      <c r="O7326" s="156" t="s">
        <v>22230</v>
      </c>
      <c r="P7326" s="100"/>
      <c r="Q7326" s="15" t="s">
        <v>45</v>
      </c>
    </row>
    <row r="7327" customFormat="false" ht="26.85" hidden="false" customHeight="false" outlineLevel="0" collapsed="false">
      <c r="A7327" s="1070" t="s">
        <v>1758</v>
      </c>
      <c r="B7327" s="108" t="n">
        <v>0.558333333333333</v>
      </c>
      <c r="C7327" s="553" t="s">
        <v>22375</v>
      </c>
      <c r="D7327" s="91" t="s">
        <v>22264</v>
      </c>
      <c r="E7327" s="91" t="s">
        <v>22376</v>
      </c>
      <c r="F7327" s="91" t="s">
        <v>4460</v>
      </c>
      <c r="G7327" s="91" t="s">
        <v>1464</v>
      </c>
      <c r="H7327" s="91"/>
      <c r="I7327" s="91"/>
      <c r="J7327" s="91"/>
      <c r="K7327" s="91"/>
      <c r="L7327" s="91"/>
      <c r="M7327" s="91"/>
      <c r="N7327" s="91"/>
      <c r="O7327" s="95" t="s">
        <v>22377</v>
      </c>
      <c r="P7327" s="100"/>
      <c r="Q7327" s="15" t="s">
        <v>45</v>
      </c>
    </row>
    <row r="7328" customFormat="false" ht="14.9" hidden="false" customHeight="false" outlineLevel="0" collapsed="false">
      <c r="A7328" s="282" t="s">
        <v>21553</v>
      </c>
      <c r="B7328" s="91" t="s">
        <v>6471</v>
      </c>
      <c r="C7328" s="91" t="s">
        <v>22378</v>
      </c>
      <c r="D7328" s="91" t="s">
        <v>476</v>
      </c>
      <c r="E7328" s="91" t="s">
        <v>22379</v>
      </c>
      <c r="F7328" s="91" t="s">
        <v>4460</v>
      </c>
      <c r="G7328" s="91" t="s">
        <v>734</v>
      </c>
      <c r="H7328" s="91"/>
      <c r="I7328" s="91"/>
      <c r="J7328" s="91"/>
      <c r="K7328" s="91"/>
      <c r="L7328" s="91"/>
      <c r="M7328" s="91"/>
      <c r="N7328" s="91"/>
      <c r="O7328" s="95" t="s">
        <v>22377</v>
      </c>
      <c r="P7328" s="100"/>
      <c r="Q7328" s="15" t="s">
        <v>45</v>
      </c>
    </row>
    <row r="7329" customFormat="false" ht="14.9" hidden="false" customHeight="false" outlineLevel="0" collapsed="false">
      <c r="A7329" s="119" t="s">
        <v>22380</v>
      </c>
      <c r="B7329" s="108" t="n">
        <v>0.556944444444444</v>
      </c>
      <c r="C7329" s="91" t="s">
        <v>22381</v>
      </c>
      <c r="D7329" s="91" t="s">
        <v>110</v>
      </c>
      <c r="E7329" s="91"/>
      <c r="F7329" s="91"/>
      <c r="G7329" s="91"/>
      <c r="H7329" s="91"/>
      <c r="I7329" s="91"/>
      <c r="J7329" s="91"/>
      <c r="K7329" s="91"/>
      <c r="L7329" s="91"/>
      <c r="M7329" s="91"/>
      <c r="N7329" s="91"/>
      <c r="O7329" s="451" t="s">
        <v>22382</v>
      </c>
      <c r="P7329" s="100"/>
      <c r="Q7329" s="15" t="s">
        <v>45</v>
      </c>
    </row>
    <row r="7330" customFormat="false" ht="28.35" hidden="false" customHeight="false" outlineLevel="0" collapsed="false">
      <c r="A7330" s="119" t="s">
        <v>22383</v>
      </c>
      <c r="B7330" s="91" t="s">
        <v>22384</v>
      </c>
      <c r="C7330" s="91" t="s">
        <v>22385</v>
      </c>
      <c r="D7330" s="91" t="s">
        <v>476</v>
      </c>
      <c r="E7330" s="91" t="s">
        <v>22386</v>
      </c>
      <c r="F7330" s="91" t="s">
        <v>22387</v>
      </c>
      <c r="G7330" s="91" t="s">
        <v>564</v>
      </c>
      <c r="H7330" s="91"/>
      <c r="I7330" s="91"/>
      <c r="J7330" s="91"/>
      <c r="K7330" s="91"/>
      <c r="L7330" s="91"/>
      <c r="M7330" s="91"/>
      <c r="N7330" s="91"/>
      <c r="O7330" s="95" t="s">
        <v>22388</v>
      </c>
      <c r="P7330" s="100"/>
      <c r="Q7330" s="15" t="s">
        <v>45</v>
      </c>
    </row>
    <row r="7331" customFormat="false" ht="68.65" hidden="false" customHeight="false" outlineLevel="0" collapsed="false">
      <c r="A7331" s="119" t="s">
        <v>1410</v>
      </c>
      <c r="B7331" s="99" t="n">
        <v>43599</v>
      </c>
      <c r="C7331" s="451" t="s">
        <v>22389</v>
      </c>
      <c r="D7331" s="91" t="s">
        <v>476</v>
      </c>
      <c r="E7331" s="91" t="s">
        <v>22390</v>
      </c>
      <c r="F7331" s="91" t="s">
        <v>22391</v>
      </c>
      <c r="G7331" s="91" t="s">
        <v>22392</v>
      </c>
      <c r="H7331" s="91"/>
      <c r="I7331" s="91"/>
      <c r="J7331" s="91"/>
      <c r="K7331" s="91"/>
      <c r="L7331" s="91"/>
      <c r="M7331" s="91"/>
      <c r="N7331" s="91"/>
      <c r="O7331" s="95" t="s">
        <v>22393</v>
      </c>
      <c r="P7331" s="100"/>
      <c r="Q7331" s="15" t="s">
        <v>45</v>
      </c>
    </row>
    <row r="7332" customFormat="false" ht="15.65" hidden="false" customHeight="false" outlineLevel="0" collapsed="false">
      <c r="A7332" s="1074" t="s">
        <v>22394</v>
      </c>
      <c r="B7332" s="108" t="n">
        <v>0.671527777777778</v>
      </c>
      <c r="C7332" s="657" t="s">
        <v>21612</v>
      </c>
      <c r="D7332" s="91" t="s">
        <v>110</v>
      </c>
      <c r="E7332" s="91" t="s">
        <v>21613</v>
      </c>
      <c r="F7332" s="91" t="s">
        <v>21614</v>
      </c>
      <c r="G7332" s="91"/>
      <c r="H7332" s="91"/>
      <c r="I7332" s="91"/>
      <c r="J7332" s="91" t="n">
        <v>14000</v>
      </c>
      <c r="K7332" s="91"/>
      <c r="L7332" s="91"/>
      <c r="M7332" s="30" t="s">
        <v>22395</v>
      </c>
      <c r="N7332" s="99" t="n">
        <v>43588</v>
      </c>
      <c r="O7332" s="156" t="s">
        <v>22230</v>
      </c>
      <c r="P7332" s="100"/>
      <c r="Q7332" s="15" t="s">
        <v>45</v>
      </c>
    </row>
    <row r="7333" customFormat="false" ht="15.65" hidden="false" customHeight="false" outlineLevel="0" collapsed="false">
      <c r="A7333" s="1068" t="s">
        <v>22396</v>
      </c>
      <c r="B7333" s="1069" t="n">
        <v>0.472222222222222</v>
      </c>
      <c r="C7333" s="198" t="s">
        <v>22149</v>
      </c>
      <c r="D7333" s="198" t="s">
        <v>22397</v>
      </c>
      <c r="E7333" s="198" t="s">
        <v>22398</v>
      </c>
      <c r="F7333" s="198" t="s">
        <v>22151</v>
      </c>
      <c r="G7333" s="198" t="n">
        <v>20000</v>
      </c>
      <c r="H7333" s="196"/>
      <c r="I7333" s="196"/>
      <c r="J7333" s="196"/>
      <c r="K7333" s="196"/>
      <c r="L7333" s="196"/>
      <c r="M7333" s="24" t="s">
        <v>22399</v>
      </c>
      <c r="N7333" s="99" t="n">
        <v>43588</v>
      </c>
      <c r="O7333" s="156" t="s">
        <v>22230</v>
      </c>
      <c r="P7333" s="100"/>
      <c r="Q7333" s="15" t="s">
        <v>45</v>
      </c>
    </row>
    <row r="7334" customFormat="false" ht="28.35" hidden="false" customHeight="false" outlineLevel="0" collapsed="false">
      <c r="A7334" s="1070" t="s">
        <v>1781</v>
      </c>
      <c r="B7334" s="108" t="n">
        <v>0.629166666666667</v>
      </c>
      <c r="C7334" s="451" t="s">
        <v>22400</v>
      </c>
      <c r="D7334" s="91" t="s">
        <v>110</v>
      </c>
      <c r="E7334" s="91" t="s">
        <v>22401</v>
      </c>
      <c r="F7334" s="91"/>
      <c r="G7334" s="91"/>
      <c r="H7334" s="91"/>
      <c r="I7334" s="91"/>
      <c r="J7334" s="91"/>
      <c r="K7334" s="91"/>
      <c r="L7334" s="91"/>
      <c r="M7334" s="91"/>
      <c r="N7334" s="91"/>
      <c r="O7334" s="95" t="s">
        <v>15735</v>
      </c>
      <c r="Q7334" s="15" t="s">
        <v>45</v>
      </c>
    </row>
    <row r="7335" customFormat="false" ht="14.9" hidden="false" customHeight="false" outlineLevel="0" collapsed="false">
      <c r="A7335" s="1070" t="s">
        <v>1914</v>
      </c>
      <c r="B7335" s="108" t="n">
        <v>0.659722222222222</v>
      </c>
      <c r="C7335" s="451" t="s">
        <v>22402</v>
      </c>
      <c r="D7335" s="198" t="s">
        <v>22397</v>
      </c>
      <c r="E7335" s="349" t="s">
        <v>22403</v>
      </c>
      <c r="F7335" s="91" t="s">
        <v>22404</v>
      </c>
      <c r="G7335" s="91"/>
      <c r="H7335" s="91"/>
      <c r="I7335" s="91"/>
      <c r="J7335" s="91"/>
      <c r="K7335" s="91"/>
      <c r="L7335" s="91"/>
      <c r="M7335" s="91"/>
      <c r="N7335" s="91"/>
      <c r="O7335" s="95" t="s">
        <v>22405</v>
      </c>
      <c r="P7335" s="100"/>
      <c r="Q7335" s="15" t="s">
        <v>45</v>
      </c>
    </row>
    <row r="7336" customFormat="false" ht="28.35" hidden="false" customHeight="false" outlineLevel="0" collapsed="false">
      <c r="A7336" s="1070" t="s">
        <v>1917</v>
      </c>
      <c r="B7336" s="108" t="n">
        <v>0.693055555555556</v>
      </c>
      <c r="C7336" s="451" t="s">
        <v>22406</v>
      </c>
      <c r="D7336" s="91" t="s">
        <v>22264</v>
      </c>
      <c r="E7336" s="91" t="s">
        <v>22407</v>
      </c>
      <c r="F7336" s="91" t="s">
        <v>48</v>
      </c>
      <c r="G7336" s="91" t="s">
        <v>3515</v>
      </c>
      <c r="H7336" s="91"/>
      <c r="I7336" s="91"/>
      <c r="J7336" s="91"/>
      <c r="K7336" s="91"/>
      <c r="L7336" s="91"/>
      <c r="M7336" s="91"/>
      <c r="N7336" s="91"/>
      <c r="O7336" s="137" t="s">
        <v>22408</v>
      </c>
      <c r="P7336" s="100"/>
      <c r="Q7336" s="15" t="s">
        <v>45</v>
      </c>
    </row>
    <row r="7337" customFormat="false" ht="28.35" hidden="false" customHeight="false" outlineLevel="0" collapsed="false">
      <c r="A7337" s="91" t="s">
        <v>307</v>
      </c>
      <c r="B7337" s="91" t="s">
        <v>1450</v>
      </c>
      <c r="C7337" s="91" t="s">
        <v>22409</v>
      </c>
      <c r="D7337" s="91" t="s">
        <v>110</v>
      </c>
      <c r="E7337" s="91" t="s">
        <v>22410</v>
      </c>
      <c r="F7337" s="91" t="s">
        <v>22411</v>
      </c>
      <c r="G7337" s="91" t="n">
        <v>7700</v>
      </c>
      <c r="H7337" s="91"/>
      <c r="I7337" s="91"/>
      <c r="J7337" s="91"/>
      <c r="K7337" s="91"/>
      <c r="L7337" s="91"/>
      <c r="M7337" s="24" t="s">
        <v>22412</v>
      </c>
      <c r="N7337" s="99" t="n">
        <v>43587</v>
      </c>
      <c r="O7337" s="156" t="s">
        <v>22230</v>
      </c>
      <c r="P7337" s="100"/>
      <c r="Q7337" s="15" t="s">
        <v>45</v>
      </c>
    </row>
    <row r="7338" customFormat="false" ht="28.35" hidden="false" customHeight="false" outlineLevel="0" collapsed="false">
      <c r="A7338" s="91" t="s">
        <v>6282</v>
      </c>
      <c r="B7338" s="91" t="s">
        <v>1450</v>
      </c>
      <c r="C7338" s="91" t="s">
        <v>22413</v>
      </c>
      <c r="D7338" s="91" t="s">
        <v>110</v>
      </c>
      <c r="E7338" s="91" t="s">
        <v>22414</v>
      </c>
      <c r="F7338" s="91" t="s">
        <v>22415</v>
      </c>
      <c r="G7338" s="91" t="n">
        <v>3300</v>
      </c>
      <c r="H7338" s="91"/>
      <c r="I7338" s="91"/>
      <c r="J7338" s="91"/>
      <c r="K7338" s="91"/>
      <c r="L7338" s="91"/>
      <c r="M7338" s="24" t="s">
        <v>22416</v>
      </c>
      <c r="N7338" s="99" t="n">
        <v>43590</v>
      </c>
      <c r="O7338" s="156" t="s">
        <v>22230</v>
      </c>
      <c r="P7338" s="100"/>
      <c r="Q7338" s="15" t="s">
        <v>45</v>
      </c>
    </row>
    <row r="7339" customFormat="false" ht="79.85" hidden="false" customHeight="false" outlineLevel="0" collapsed="false">
      <c r="A7339" s="3" t="s">
        <v>17111</v>
      </c>
      <c r="B7339" s="103" t="s">
        <v>17112</v>
      </c>
      <c r="C7339" s="3"/>
      <c r="D7339" s="103" t="s">
        <v>17114</v>
      </c>
      <c r="E7339" s="103" t="s">
        <v>17115</v>
      </c>
      <c r="F7339" s="102" t="s">
        <v>10096</v>
      </c>
      <c r="G7339" s="103" t="s">
        <v>38</v>
      </c>
      <c r="H7339" s="103" t="s">
        <v>17116</v>
      </c>
      <c r="I7339" s="103" t="s">
        <v>40</v>
      </c>
      <c r="J7339" s="103" t="s">
        <v>21327</v>
      </c>
      <c r="K7339" s="103" t="s">
        <v>21328</v>
      </c>
      <c r="L7339" s="103" t="s">
        <v>19807</v>
      </c>
      <c r="M7339" s="103" t="s">
        <v>41</v>
      </c>
      <c r="N7339" s="103" t="s">
        <v>42</v>
      </c>
      <c r="O7339" s="103" t="s">
        <v>17117</v>
      </c>
      <c r="P7339" s="100"/>
      <c r="Q7339" s="15" t="s">
        <v>45</v>
      </c>
    </row>
    <row r="7340" customFormat="false" ht="15" hidden="false" customHeight="false" outlineLevel="0" collapsed="false">
      <c r="A7340" s="105" t="n">
        <v>43585</v>
      </c>
      <c r="B7340" s="465" t="s">
        <v>260</v>
      </c>
      <c r="C7340" s="9"/>
      <c r="D7340" s="9"/>
      <c r="E7340" s="10"/>
      <c r="F7340" s="821" t="n">
        <f aca="false">G7340+H7340+I7340+J7340+K7340</f>
        <v>57300</v>
      </c>
      <c r="G7340" s="1006" t="n">
        <f aca="false">SUM(G7341:G7358)</f>
        <v>42200</v>
      </c>
      <c r="H7340" s="989" t="n">
        <f aca="false">SUM(H7345:H7358)</f>
        <v>0</v>
      </c>
      <c r="I7340" s="1007" t="n">
        <f aca="false">SUM(I7345:I7358)</f>
        <v>15100</v>
      </c>
      <c r="J7340" s="1008" t="n">
        <f aca="false">SUM(J7345:J7358)</f>
        <v>0</v>
      </c>
      <c r="K7340" s="1009" t="n">
        <f aca="false">SUM(K7345:K7358)</f>
        <v>0</v>
      </c>
      <c r="L7340" s="1029" t="n">
        <f aca="false">SUM(L7345:L7358)</f>
        <v>0</v>
      </c>
      <c r="M7340" s="466"/>
      <c r="N7340" s="466"/>
      <c r="O7340" s="91"/>
      <c r="P7340" s="100"/>
      <c r="Q7340" s="15" t="s">
        <v>45</v>
      </c>
    </row>
    <row r="7341" customFormat="false" ht="14.9" hidden="false" customHeight="false" outlineLevel="0" collapsed="false">
      <c r="A7341" s="429" t="s">
        <v>1810</v>
      </c>
      <c r="B7341" s="242" t="n">
        <v>43748</v>
      </c>
      <c r="C7341" s="91" t="s">
        <v>22417</v>
      </c>
      <c r="D7341" s="91" t="s">
        <v>476</v>
      </c>
      <c r="E7341" s="91" t="s">
        <v>22418</v>
      </c>
      <c r="F7341" s="91" t="s">
        <v>22419</v>
      </c>
      <c r="G7341" s="91" t="s">
        <v>1776</v>
      </c>
      <c r="H7341" s="91"/>
      <c r="I7341" s="91"/>
      <c r="J7341" s="91"/>
      <c r="K7341" s="91"/>
      <c r="L7341" s="91"/>
      <c r="M7341" s="91"/>
      <c r="N7341" s="91"/>
      <c r="O7341" s="137" t="s">
        <v>22420</v>
      </c>
      <c r="P7341" s="100"/>
      <c r="Q7341" s="15" t="s">
        <v>45</v>
      </c>
    </row>
    <row r="7342" customFormat="false" ht="14.9" hidden="false" customHeight="false" outlineLevel="0" collapsed="false">
      <c r="A7342" s="429" t="s">
        <v>1814</v>
      </c>
      <c r="B7342" s="99" t="n">
        <v>43656</v>
      </c>
      <c r="C7342" s="91" t="n">
        <v>89689085499</v>
      </c>
      <c r="D7342" s="15" t="s">
        <v>22264</v>
      </c>
      <c r="E7342" s="91" t="s">
        <v>22421</v>
      </c>
      <c r="F7342" s="91" t="s">
        <v>102</v>
      </c>
      <c r="G7342" s="91"/>
      <c r="H7342" s="91"/>
      <c r="I7342" s="91"/>
      <c r="J7342" s="91"/>
      <c r="K7342" s="91"/>
      <c r="L7342" s="91"/>
      <c r="M7342" s="91"/>
      <c r="N7342" s="91"/>
      <c r="O7342" s="137" t="s">
        <v>22422</v>
      </c>
      <c r="P7342" s="100"/>
      <c r="Q7342" s="15" t="s">
        <v>45</v>
      </c>
    </row>
    <row r="7343" customFormat="false" ht="28.35" hidden="false" customHeight="false" outlineLevel="0" collapsed="false">
      <c r="A7343" s="429" t="s">
        <v>1819</v>
      </c>
      <c r="B7343" s="91" t="s">
        <v>4180</v>
      </c>
      <c r="C7343" s="91" t="s">
        <v>22423</v>
      </c>
      <c r="D7343" s="91" t="s">
        <v>8766</v>
      </c>
      <c r="E7343" s="91" t="s">
        <v>22424</v>
      </c>
      <c r="F7343" s="91" t="s">
        <v>102</v>
      </c>
      <c r="G7343" s="91" t="n">
        <v>7100</v>
      </c>
      <c r="H7343" s="91"/>
      <c r="I7343" s="91"/>
      <c r="J7343" s="91"/>
      <c r="K7343" s="91"/>
      <c r="L7343" s="91"/>
      <c r="M7343" s="19" t="s">
        <v>22425</v>
      </c>
      <c r="N7343" s="99" t="n">
        <v>43585</v>
      </c>
      <c r="O7343" s="156" t="s">
        <v>22230</v>
      </c>
      <c r="P7343" s="100"/>
      <c r="Q7343" s="15" t="s">
        <v>45</v>
      </c>
    </row>
    <row r="7344" customFormat="false" ht="14.9" hidden="false" customHeight="false" outlineLevel="0" collapsed="false">
      <c r="A7344" s="429" t="s">
        <v>1673</v>
      </c>
      <c r="B7344" s="242" t="n">
        <v>43810</v>
      </c>
      <c r="C7344" s="451" t="s">
        <v>22426</v>
      </c>
      <c r="D7344" s="91" t="s">
        <v>22264</v>
      </c>
      <c r="E7344" s="91" t="s">
        <v>22427</v>
      </c>
      <c r="F7344" s="91" t="s">
        <v>102</v>
      </c>
      <c r="G7344" s="91"/>
      <c r="H7344" s="91" t="s">
        <v>501</v>
      </c>
      <c r="I7344" s="91"/>
      <c r="J7344" s="91"/>
      <c r="K7344" s="91"/>
      <c r="L7344" s="91"/>
      <c r="M7344" s="91" t="s">
        <v>22428</v>
      </c>
      <c r="N7344" s="91"/>
      <c r="O7344" s="137" t="s">
        <v>4921</v>
      </c>
      <c r="P7344" s="100"/>
      <c r="Q7344" s="15" t="s">
        <v>45</v>
      </c>
    </row>
    <row r="7345" customFormat="false" ht="14.9" hidden="false" customHeight="false" outlineLevel="0" collapsed="false">
      <c r="A7345" s="122" t="s">
        <v>22429</v>
      </c>
      <c r="B7345" s="91" t="s">
        <v>2251</v>
      </c>
      <c r="C7345" s="91" t="s">
        <v>3539</v>
      </c>
      <c r="D7345" s="91" t="s">
        <v>22264</v>
      </c>
      <c r="E7345" s="91" t="s">
        <v>22430</v>
      </c>
      <c r="F7345" s="91" t="s">
        <v>22431</v>
      </c>
      <c r="G7345" s="91"/>
      <c r="H7345" s="91"/>
      <c r="I7345" s="91"/>
      <c r="J7345" s="91"/>
      <c r="K7345" s="91"/>
      <c r="L7345" s="91"/>
      <c r="M7345" s="91"/>
      <c r="N7345" s="91"/>
      <c r="O7345" s="95" t="s">
        <v>22432</v>
      </c>
      <c r="P7345" s="100"/>
      <c r="Q7345" s="15" t="s">
        <v>45</v>
      </c>
    </row>
    <row r="7346" customFormat="false" ht="41.75" hidden="false" customHeight="false" outlineLevel="0" collapsed="false">
      <c r="A7346" s="91" t="s">
        <v>22433</v>
      </c>
      <c r="B7346" s="108" t="n">
        <v>0.515277777777778</v>
      </c>
      <c r="C7346" s="91" t="s">
        <v>22434</v>
      </c>
      <c r="D7346" s="91" t="s">
        <v>110</v>
      </c>
      <c r="E7346" s="91" t="s">
        <v>22435</v>
      </c>
      <c r="F7346" s="91" t="s">
        <v>1332</v>
      </c>
      <c r="G7346" s="91" t="s">
        <v>1001</v>
      </c>
      <c r="H7346" s="91"/>
      <c r="I7346" s="91"/>
      <c r="J7346" s="91"/>
      <c r="K7346" s="91"/>
      <c r="L7346" s="91"/>
      <c r="M7346" s="91"/>
      <c r="N7346" s="91"/>
      <c r="O7346" s="137" t="s">
        <v>22436</v>
      </c>
      <c r="P7346" s="100"/>
      <c r="Q7346" s="15" t="s">
        <v>45</v>
      </c>
    </row>
    <row r="7347" customFormat="false" ht="28.35" hidden="false" customHeight="false" outlineLevel="0" collapsed="false">
      <c r="A7347" s="429" t="s">
        <v>1833</v>
      </c>
      <c r="B7347" s="242" t="n">
        <v>43782</v>
      </c>
      <c r="C7347" s="91" t="n">
        <v>89685972370</v>
      </c>
      <c r="D7347" s="91" t="s">
        <v>8766</v>
      </c>
      <c r="E7347" s="91" t="s">
        <v>22437</v>
      </c>
      <c r="F7347" s="91" t="s">
        <v>22438</v>
      </c>
      <c r="G7347" s="91" t="s">
        <v>11989</v>
      </c>
      <c r="H7347" s="91"/>
      <c r="I7347" s="91"/>
      <c r="J7347" s="91"/>
      <c r="K7347" s="91"/>
      <c r="L7347" s="91"/>
      <c r="M7347" s="91"/>
      <c r="N7347" s="91"/>
      <c r="O7347" s="137" t="s">
        <v>22439</v>
      </c>
      <c r="P7347" s="100"/>
      <c r="Q7347" s="15" t="s">
        <v>45</v>
      </c>
    </row>
    <row r="7348" customFormat="false" ht="41.75" hidden="false" customHeight="false" outlineLevel="0" collapsed="false">
      <c r="A7348" s="119" t="s">
        <v>1267</v>
      </c>
      <c r="B7348" s="91"/>
      <c r="C7348" s="451" t="s">
        <v>22440</v>
      </c>
      <c r="D7348" s="91" t="s">
        <v>476</v>
      </c>
      <c r="E7348" s="91" t="s">
        <v>22441</v>
      </c>
      <c r="F7348" s="91"/>
      <c r="G7348" s="91"/>
      <c r="H7348" s="91"/>
      <c r="I7348" s="91"/>
      <c r="J7348" s="91"/>
      <c r="K7348" s="91"/>
      <c r="L7348" s="91"/>
      <c r="M7348" s="91"/>
      <c r="N7348" s="91"/>
      <c r="O7348" s="137" t="s">
        <v>22442</v>
      </c>
      <c r="P7348" s="100"/>
      <c r="Q7348" s="15" t="s">
        <v>45</v>
      </c>
    </row>
    <row r="7349" customFormat="false" ht="28.35" hidden="false" customHeight="false" outlineLevel="0" collapsed="false">
      <c r="A7349" s="429" t="s">
        <v>22443</v>
      </c>
      <c r="B7349" s="91" t="s">
        <v>593</v>
      </c>
      <c r="C7349" s="91" t="s">
        <v>876</v>
      </c>
      <c r="D7349" s="91" t="s">
        <v>22264</v>
      </c>
      <c r="E7349" s="91" t="s">
        <v>22444</v>
      </c>
      <c r="F7349" s="91" t="s">
        <v>22445</v>
      </c>
      <c r="G7349" s="91" t="n">
        <v>15700</v>
      </c>
      <c r="H7349" s="91"/>
      <c r="I7349" s="91"/>
      <c r="J7349" s="91"/>
      <c r="K7349" s="91"/>
      <c r="L7349" s="91"/>
      <c r="M7349" s="91" t="s">
        <v>22446</v>
      </c>
      <c r="N7349" s="99" t="n">
        <v>43590</v>
      </c>
      <c r="O7349" s="156" t="s">
        <v>22230</v>
      </c>
      <c r="P7349" s="100"/>
      <c r="Q7349" s="15" t="s">
        <v>45</v>
      </c>
    </row>
    <row r="7350" customFormat="false" ht="41.75" hidden="false" customHeight="false" outlineLevel="0" collapsed="false">
      <c r="A7350" s="429" t="s">
        <v>1746</v>
      </c>
      <c r="B7350" s="242" t="n">
        <v>43783</v>
      </c>
      <c r="C7350" s="91" t="s">
        <v>22447</v>
      </c>
      <c r="D7350" s="91" t="s">
        <v>8766</v>
      </c>
      <c r="E7350" s="91" t="s">
        <v>22448</v>
      </c>
      <c r="F7350" s="91" t="s">
        <v>22449</v>
      </c>
      <c r="G7350" s="91" t="n">
        <v>4200</v>
      </c>
      <c r="H7350" s="91"/>
      <c r="I7350" s="91"/>
      <c r="J7350" s="91"/>
      <c r="K7350" s="91"/>
      <c r="L7350" s="91"/>
      <c r="M7350" s="19" t="s">
        <v>22450</v>
      </c>
      <c r="N7350" s="99" t="n">
        <v>43586</v>
      </c>
      <c r="O7350" s="156" t="s">
        <v>22230</v>
      </c>
      <c r="P7350" s="100"/>
      <c r="Q7350" s="15" t="s">
        <v>45</v>
      </c>
    </row>
    <row r="7351" customFormat="false" ht="55.2" hidden="false" customHeight="false" outlineLevel="0" collapsed="false">
      <c r="A7351" s="429" t="s">
        <v>22451</v>
      </c>
      <c r="B7351" s="91" t="s">
        <v>1411</v>
      </c>
      <c r="C7351" s="91" t="s">
        <v>22452</v>
      </c>
      <c r="D7351" s="91" t="s">
        <v>22264</v>
      </c>
      <c r="E7351" s="91" t="s">
        <v>22453</v>
      </c>
      <c r="F7351" s="91" t="s">
        <v>22454</v>
      </c>
      <c r="G7351" s="91" t="s">
        <v>5529</v>
      </c>
      <c r="H7351" s="91"/>
      <c r="I7351" s="91"/>
      <c r="J7351" s="91"/>
      <c r="K7351" s="91"/>
      <c r="L7351" s="91"/>
      <c r="M7351" s="91"/>
      <c r="N7351" s="99"/>
      <c r="O7351" s="1075" t="s">
        <v>22455</v>
      </c>
      <c r="P7351" s="100"/>
      <c r="Q7351" s="15" t="s">
        <v>45</v>
      </c>
    </row>
    <row r="7352" customFormat="false" ht="15.65" hidden="false" customHeight="false" outlineLevel="0" collapsed="false">
      <c r="A7352" s="957" t="s">
        <v>1758</v>
      </c>
      <c r="B7352" s="99" t="n">
        <v>43600</v>
      </c>
      <c r="C7352" s="91" t="s">
        <v>22456</v>
      </c>
      <c r="D7352" s="91" t="s">
        <v>22264</v>
      </c>
      <c r="E7352" s="91" t="s">
        <v>19123</v>
      </c>
      <c r="F7352" s="91" t="s">
        <v>102</v>
      </c>
      <c r="G7352" s="91" t="n">
        <v>2600</v>
      </c>
      <c r="H7352" s="91"/>
      <c r="I7352" s="91"/>
      <c r="J7352" s="91"/>
      <c r="K7352" s="91"/>
      <c r="L7352" s="91"/>
      <c r="M7352" s="91" t="s">
        <v>22457</v>
      </c>
      <c r="N7352" s="99" t="n">
        <v>43595</v>
      </c>
      <c r="O7352" s="156" t="s">
        <v>22230</v>
      </c>
      <c r="P7352" s="100"/>
      <c r="Q7352" s="15" t="s">
        <v>45</v>
      </c>
    </row>
    <row r="7353" customFormat="false" ht="15.65" hidden="false" customHeight="false" outlineLevel="0" collapsed="false">
      <c r="A7353" s="429" t="s">
        <v>1761</v>
      </c>
      <c r="B7353" s="242" t="n">
        <v>43814</v>
      </c>
      <c r="C7353" s="91" t="s">
        <v>22447</v>
      </c>
      <c r="D7353" s="91" t="s">
        <v>8766</v>
      </c>
      <c r="E7353" s="91" t="s">
        <v>22448</v>
      </c>
      <c r="F7353" s="91" t="s">
        <v>22458</v>
      </c>
      <c r="G7353" s="91" t="n">
        <v>3000</v>
      </c>
      <c r="H7353" s="91"/>
      <c r="I7353" s="91"/>
      <c r="J7353" s="91"/>
      <c r="K7353" s="91"/>
      <c r="L7353" s="91"/>
      <c r="M7353" s="91" t="s">
        <v>22459</v>
      </c>
      <c r="N7353" s="99" t="n">
        <v>43599</v>
      </c>
      <c r="O7353" s="156" t="s">
        <v>22230</v>
      </c>
      <c r="P7353" s="100"/>
      <c r="Q7353" s="15" t="s">
        <v>45</v>
      </c>
    </row>
    <row r="7354" customFormat="false" ht="15.65" hidden="false" customHeight="false" outlineLevel="0" collapsed="false">
      <c r="A7354" s="119" t="s">
        <v>1400</v>
      </c>
      <c r="B7354" s="91" t="s">
        <v>5035</v>
      </c>
      <c r="C7354" s="91" t="s">
        <v>22460</v>
      </c>
      <c r="D7354" s="91" t="s">
        <v>8766</v>
      </c>
      <c r="E7354" s="91" t="s">
        <v>22461</v>
      </c>
      <c r="F7354" s="91" t="s">
        <v>14949</v>
      </c>
      <c r="G7354" s="91" t="n">
        <v>3900</v>
      </c>
      <c r="H7354" s="91"/>
      <c r="I7354" s="91"/>
      <c r="J7354" s="91"/>
      <c r="K7354" s="91"/>
      <c r="L7354" s="91"/>
      <c r="M7354" s="91" t="s">
        <v>22462</v>
      </c>
      <c r="N7354" s="99" t="n">
        <v>43588</v>
      </c>
      <c r="O7354" s="156" t="s">
        <v>22230</v>
      </c>
      <c r="P7354" s="100"/>
      <c r="Q7354" s="15" t="s">
        <v>45</v>
      </c>
    </row>
    <row r="7355" customFormat="false" ht="28.35" hidden="false" customHeight="false" outlineLevel="0" collapsed="false">
      <c r="A7355" s="119" t="s">
        <v>1405</v>
      </c>
      <c r="B7355" s="99" t="n">
        <v>43601</v>
      </c>
      <c r="C7355" s="91" t="s">
        <v>22463</v>
      </c>
      <c r="D7355" s="91" t="s">
        <v>22264</v>
      </c>
      <c r="E7355" s="91" t="s">
        <v>22464</v>
      </c>
      <c r="F7355" s="91" t="s">
        <v>2910</v>
      </c>
      <c r="G7355" s="91"/>
      <c r="H7355" s="91"/>
      <c r="I7355" s="91" t="n">
        <v>4900</v>
      </c>
      <c r="J7355" s="91"/>
      <c r="K7355" s="91"/>
      <c r="L7355" s="91"/>
      <c r="M7355" s="91" t="s">
        <v>22465</v>
      </c>
      <c r="N7355" s="91" t="n">
        <v>3.05</v>
      </c>
      <c r="O7355" s="156" t="s">
        <v>22230</v>
      </c>
      <c r="P7355" s="100"/>
      <c r="Q7355" s="15" t="s">
        <v>45</v>
      </c>
    </row>
    <row r="7356" customFormat="false" ht="95.5" hidden="false" customHeight="false" outlineLevel="0" collapsed="false">
      <c r="A7356" s="262" t="s">
        <v>22466</v>
      </c>
      <c r="B7356" s="91" t="s">
        <v>83</v>
      </c>
      <c r="C7356" s="91" t="s">
        <v>22467</v>
      </c>
      <c r="D7356" s="91" t="s">
        <v>22264</v>
      </c>
      <c r="E7356" s="91" t="s">
        <v>22468</v>
      </c>
      <c r="F7356" s="91" t="s">
        <v>22469</v>
      </c>
      <c r="G7356" s="91"/>
      <c r="H7356" s="91"/>
      <c r="I7356" s="91" t="n">
        <v>10200</v>
      </c>
      <c r="J7356" s="91"/>
      <c r="K7356" s="91"/>
      <c r="L7356" s="91"/>
      <c r="M7356" s="91" t="s">
        <v>22470</v>
      </c>
      <c r="N7356" s="99" t="n">
        <v>43602</v>
      </c>
      <c r="O7356" s="156" t="s">
        <v>22230</v>
      </c>
      <c r="P7356" s="100"/>
      <c r="Q7356" s="15" t="s">
        <v>45</v>
      </c>
    </row>
    <row r="7357" customFormat="false" ht="41.75" hidden="false" customHeight="false" outlineLevel="0" collapsed="false">
      <c r="A7357" s="429" t="s">
        <v>4309</v>
      </c>
      <c r="B7357" s="91" t="s">
        <v>386</v>
      </c>
      <c r="C7357" s="91" t="n">
        <v>89162759962</v>
      </c>
      <c r="D7357" s="91" t="s">
        <v>8766</v>
      </c>
      <c r="E7357" s="91" t="s">
        <v>22471</v>
      </c>
      <c r="F7357" s="91" t="s">
        <v>22472</v>
      </c>
      <c r="G7357" s="91" t="s">
        <v>2677</v>
      </c>
      <c r="H7357" s="91"/>
      <c r="I7357" s="91"/>
      <c r="J7357" s="91"/>
      <c r="K7357" s="91"/>
      <c r="L7357" s="91"/>
      <c r="M7357" s="91"/>
      <c r="N7357" s="91"/>
      <c r="O7357" s="137" t="s">
        <v>22473</v>
      </c>
      <c r="P7357" s="100"/>
      <c r="Q7357" s="15" t="s">
        <v>45</v>
      </c>
    </row>
    <row r="7358" customFormat="false" ht="41.75" hidden="false" customHeight="false" outlineLevel="0" collapsed="false">
      <c r="A7358" s="122" t="s">
        <v>20633</v>
      </c>
      <c r="B7358" s="91" t="s">
        <v>16138</v>
      </c>
      <c r="C7358" s="91" t="s">
        <v>22474</v>
      </c>
      <c r="D7358" s="91" t="s">
        <v>8766</v>
      </c>
      <c r="E7358" s="91" t="s">
        <v>22475</v>
      </c>
      <c r="F7358" s="91" t="s">
        <v>2910</v>
      </c>
      <c r="G7358" s="91" t="n">
        <v>5700</v>
      </c>
      <c r="H7358" s="91"/>
      <c r="I7358" s="91"/>
      <c r="J7358" s="91"/>
      <c r="K7358" s="91"/>
      <c r="L7358" s="91"/>
      <c r="M7358" s="19" t="s">
        <v>22476</v>
      </c>
      <c r="N7358" s="99" t="n">
        <v>43587</v>
      </c>
      <c r="O7358" s="156" t="s">
        <v>22230</v>
      </c>
      <c r="P7358" s="100"/>
      <c r="Q7358" s="15" t="s">
        <v>45</v>
      </c>
    </row>
    <row r="7359" customFormat="false" ht="79.85" hidden="false" customHeight="false" outlineLevel="0" collapsed="false">
      <c r="A7359" s="3" t="s">
        <v>17111</v>
      </c>
      <c r="B7359" s="103" t="s">
        <v>17112</v>
      </c>
      <c r="C7359" s="3"/>
      <c r="D7359" s="103" t="s">
        <v>17114</v>
      </c>
      <c r="E7359" s="103" t="s">
        <v>17115</v>
      </c>
      <c r="F7359" s="102" t="s">
        <v>10096</v>
      </c>
      <c r="G7359" s="103" t="s">
        <v>38</v>
      </c>
      <c r="H7359" s="103" t="s">
        <v>17116</v>
      </c>
      <c r="I7359" s="103" t="s">
        <v>40</v>
      </c>
      <c r="J7359" s="103" t="s">
        <v>21327</v>
      </c>
      <c r="K7359" s="103" t="s">
        <v>21328</v>
      </c>
      <c r="L7359" s="103" t="s">
        <v>19807</v>
      </c>
      <c r="M7359" s="103" t="s">
        <v>41</v>
      </c>
      <c r="N7359" s="103" t="s">
        <v>42</v>
      </c>
      <c r="O7359" s="103" t="s">
        <v>17117</v>
      </c>
      <c r="P7359" s="100"/>
      <c r="Q7359" s="15" t="s">
        <v>45</v>
      </c>
    </row>
    <row r="7360" customFormat="false" ht="15" hidden="false" customHeight="false" outlineLevel="0" collapsed="false">
      <c r="A7360" s="105" t="n">
        <v>43586</v>
      </c>
      <c r="B7360" s="465" t="s">
        <v>311</v>
      </c>
      <c r="C7360" s="9"/>
      <c r="D7360" s="9"/>
      <c r="E7360" s="10"/>
      <c r="F7360" s="821" t="n">
        <f aca="false">G7360+H7360+I7360+J7360+K7360</f>
        <v>37500</v>
      </c>
      <c r="G7360" s="1006" t="n">
        <f aca="false">SUM(G7361:G7368)</f>
        <v>37500</v>
      </c>
      <c r="H7360" s="989" t="n">
        <f aca="false">SUM(H7365:H7368)</f>
        <v>0</v>
      </c>
      <c r="I7360" s="1007" t="n">
        <f aca="false">SUM(I7365:I7368)</f>
        <v>0</v>
      </c>
      <c r="J7360" s="1008" t="n">
        <f aca="false">SUM(J7365:J7368)</f>
        <v>0</v>
      </c>
      <c r="K7360" s="1009" t="n">
        <f aca="false">SUM(K7365:K7368)</f>
        <v>0</v>
      </c>
      <c r="L7360" s="1029" t="n">
        <f aca="false">SUM(L7365:L7368)</f>
        <v>0</v>
      </c>
      <c r="M7360" s="466"/>
      <c r="N7360" s="466"/>
      <c r="O7360" s="91"/>
      <c r="P7360" s="100"/>
      <c r="Q7360" s="15" t="s">
        <v>45</v>
      </c>
    </row>
    <row r="7361" customFormat="false" ht="15.65" hidden="false" customHeight="false" outlineLevel="0" collapsed="false">
      <c r="A7361" s="429" t="s">
        <v>1810</v>
      </c>
      <c r="B7361" s="91" t="s">
        <v>214</v>
      </c>
      <c r="C7361" s="91" t="n">
        <v>79096677555</v>
      </c>
      <c r="D7361" s="91" t="s">
        <v>8766</v>
      </c>
      <c r="E7361" s="91" t="s">
        <v>22477</v>
      </c>
      <c r="F7361" s="91" t="s">
        <v>129</v>
      </c>
      <c r="G7361" s="91" t="n">
        <v>4200</v>
      </c>
      <c r="H7361" s="91"/>
      <c r="I7361" s="91"/>
      <c r="J7361" s="91"/>
      <c r="K7361" s="91"/>
      <c r="L7361" s="91"/>
      <c r="M7361" s="19" t="s">
        <v>22478</v>
      </c>
      <c r="N7361" s="99" t="n">
        <v>43586</v>
      </c>
      <c r="O7361" s="156" t="s">
        <v>22230</v>
      </c>
      <c r="P7361" s="100"/>
      <c r="Q7361" s="15" t="s">
        <v>45</v>
      </c>
    </row>
    <row r="7362" customFormat="false" ht="28.35" hidden="false" customHeight="false" outlineLevel="0" collapsed="false">
      <c r="A7362" s="429" t="s">
        <v>1814</v>
      </c>
      <c r="B7362" s="99" t="n">
        <v>43659</v>
      </c>
      <c r="C7362" s="91" t="s">
        <v>22479</v>
      </c>
      <c r="D7362" s="91" t="s">
        <v>8766</v>
      </c>
      <c r="E7362" s="91" t="s">
        <v>22480</v>
      </c>
      <c r="F7362" s="91" t="s">
        <v>11208</v>
      </c>
      <c r="G7362" s="91" t="n">
        <v>11900</v>
      </c>
      <c r="H7362" s="91"/>
      <c r="I7362" s="91"/>
      <c r="J7362" s="91"/>
      <c r="K7362" s="91"/>
      <c r="L7362" s="91"/>
      <c r="M7362" s="19" t="s">
        <v>22481</v>
      </c>
      <c r="N7362" s="99" t="n">
        <v>43589</v>
      </c>
      <c r="O7362" s="156" t="s">
        <v>22230</v>
      </c>
      <c r="P7362" s="100"/>
      <c r="Q7362" s="15" t="s">
        <v>45</v>
      </c>
    </row>
    <row r="7363" customFormat="false" ht="14.9" hidden="false" customHeight="false" outlineLevel="0" collapsed="false">
      <c r="A7363" s="122" t="s">
        <v>21639</v>
      </c>
      <c r="B7363" s="91" t="s">
        <v>13437</v>
      </c>
      <c r="C7363" s="91" t="n">
        <v>89032970757</v>
      </c>
      <c r="D7363" s="91" t="s">
        <v>8766</v>
      </c>
      <c r="E7363" s="91" t="s">
        <v>22482</v>
      </c>
      <c r="F7363" s="91"/>
      <c r="G7363" s="91"/>
      <c r="H7363" s="91"/>
      <c r="I7363" s="91"/>
      <c r="J7363" s="91"/>
      <c r="K7363" s="91"/>
      <c r="L7363" s="91"/>
      <c r="M7363" s="91"/>
      <c r="N7363" s="91"/>
      <c r="O7363" s="137" t="s">
        <v>22483</v>
      </c>
      <c r="P7363" s="100"/>
      <c r="Q7363" s="15" t="s">
        <v>45</v>
      </c>
    </row>
    <row r="7364" customFormat="false" ht="28.35" hidden="false" customHeight="false" outlineLevel="0" collapsed="false">
      <c r="A7364" s="122" t="s">
        <v>22320</v>
      </c>
      <c r="B7364" s="91" t="s">
        <v>9031</v>
      </c>
      <c r="C7364" s="451" t="s">
        <v>22484</v>
      </c>
      <c r="D7364" s="91" t="s">
        <v>8766</v>
      </c>
      <c r="E7364" s="91" t="s">
        <v>22485</v>
      </c>
      <c r="F7364" s="91"/>
      <c r="G7364" s="91" t="s">
        <v>22486</v>
      </c>
      <c r="H7364" s="91"/>
      <c r="I7364" s="91"/>
      <c r="J7364" s="91"/>
      <c r="K7364" s="91"/>
      <c r="L7364" s="91"/>
      <c r="M7364" s="91"/>
      <c r="N7364" s="91"/>
      <c r="O7364" s="137" t="s">
        <v>22487</v>
      </c>
      <c r="P7364" s="100"/>
      <c r="Q7364" s="15" t="s">
        <v>45</v>
      </c>
    </row>
    <row r="7365" customFormat="false" ht="14.9" hidden="false" customHeight="false" outlineLevel="0" collapsed="false">
      <c r="A7365" s="282" t="s">
        <v>22488</v>
      </c>
      <c r="B7365" s="108" t="n">
        <v>0.670138888888889</v>
      </c>
      <c r="C7365" s="91" t="s">
        <v>22489</v>
      </c>
      <c r="D7365" s="15" t="s">
        <v>110</v>
      </c>
      <c r="E7365" s="91" t="s">
        <v>22490</v>
      </c>
      <c r="F7365" s="91" t="s">
        <v>22491</v>
      </c>
      <c r="G7365" s="91" t="s">
        <v>259</v>
      </c>
      <c r="H7365" s="91"/>
      <c r="I7365" s="91"/>
      <c r="J7365" s="91"/>
      <c r="K7365" s="91"/>
      <c r="L7365" s="91"/>
      <c r="M7365" s="91"/>
      <c r="N7365" s="91"/>
      <c r="O7365" s="137" t="s">
        <v>22492</v>
      </c>
      <c r="P7365" s="100"/>
      <c r="Q7365" s="15" t="s">
        <v>45</v>
      </c>
    </row>
    <row r="7366" customFormat="false" ht="15.65" hidden="false" customHeight="false" outlineLevel="0" collapsed="false">
      <c r="A7366" s="429" t="s">
        <v>1732</v>
      </c>
      <c r="B7366" s="91" t="s">
        <v>7670</v>
      </c>
      <c r="C7366" s="91" t="s">
        <v>22493</v>
      </c>
      <c r="D7366" s="15" t="s">
        <v>110</v>
      </c>
      <c r="E7366" s="91" t="s">
        <v>22494</v>
      </c>
      <c r="F7366" s="91" t="s">
        <v>22495</v>
      </c>
      <c r="G7366" s="91" t="n">
        <v>1600</v>
      </c>
      <c r="H7366" s="91"/>
      <c r="I7366" s="91"/>
      <c r="J7366" s="91"/>
      <c r="K7366" s="91"/>
      <c r="L7366" s="91"/>
      <c r="M7366" s="19" t="s">
        <v>22496</v>
      </c>
      <c r="N7366" s="99" t="n">
        <v>43587</v>
      </c>
      <c r="O7366" s="156" t="s">
        <v>22230</v>
      </c>
      <c r="P7366" s="100"/>
      <c r="Q7366" s="15" t="s">
        <v>45</v>
      </c>
    </row>
    <row r="7367" customFormat="false" ht="14.9" hidden="false" customHeight="false" outlineLevel="0" collapsed="false">
      <c r="A7367" s="429" t="s">
        <v>1833</v>
      </c>
      <c r="B7367" s="91" t="s">
        <v>8461</v>
      </c>
      <c r="C7367" s="91" t="s">
        <v>22497</v>
      </c>
      <c r="D7367" s="15" t="s">
        <v>110</v>
      </c>
      <c r="E7367" s="91"/>
      <c r="F7367" s="91"/>
      <c r="G7367" s="91" t="n">
        <v>6700</v>
      </c>
      <c r="H7367" s="91"/>
      <c r="I7367" s="91"/>
      <c r="J7367" s="91"/>
      <c r="K7367" s="91"/>
      <c r="L7367" s="91"/>
      <c r="M7367" s="91"/>
      <c r="N7367" s="91"/>
      <c r="O7367" s="137" t="s">
        <v>22498</v>
      </c>
      <c r="P7367" s="100"/>
      <c r="Q7367" s="15" t="s">
        <v>45</v>
      </c>
    </row>
    <row r="7368" customFormat="false" ht="28.35" hidden="false" customHeight="false" outlineLevel="0" collapsed="false">
      <c r="A7368" s="429" t="s">
        <v>1839</v>
      </c>
      <c r="B7368" s="91" t="s">
        <v>22499</v>
      </c>
      <c r="C7368" s="451" t="s">
        <v>22500</v>
      </c>
      <c r="D7368" s="91" t="s">
        <v>8766</v>
      </c>
      <c r="E7368" s="91" t="s">
        <v>22501</v>
      </c>
      <c r="F7368" s="91" t="s">
        <v>8921</v>
      </c>
      <c r="G7368" s="91" t="n">
        <v>13100</v>
      </c>
      <c r="H7368" s="91"/>
      <c r="I7368" s="91"/>
      <c r="J7368" s="91"/>
      <c r="K7368" s="91"/>
      <c r="L7368" s="91"/>
      <c r="M7368" s="19" t="s">
        <v>22502</v>
      </c>
      <c r="N7368" s="99" t="n">
        <v>43588</v>
      </c>
      <c r="O7368" s="156" t="s">
        <v>22230</v>
      </c>
      <c r="P7368" s="100"/>
      <c r="Q7368" s="15" t="s">
        <v>45</v>
      </c>
    </row>
    <row r="7369" customFormat="false" ht="79.85" hidden="false" customHeight="false" outlineLevel="0" collapsed="false">
      <c r="A7369" s="3" t="s">
        <v>17111</v>
      </c>
      <c r="B7369" s="103" t="s">
        <v>17112</v>
      </c>
      <c r="C7369" s="3"/>
      <c r="D7369" s="103" t="s">
        <v>17114</v>
      </c>
      <c r="E7369" s="103" t="s">
        <v>17115</v>
      </c>
      <c r="F7369" s="102" t="s">
        <v>10096</v>
      </c>
      <c r="G7369" s="103" t="s">
        <v>38</v>
      </c>
      <c r="H7369" s="103" t="s">
        <v>17116</v>
      </c>
      <c r="I7369" s="103" t="s">
        <v>40</v>
      </c>
      <c r="J7369" s="103" t="s">
        <v>21327</v>
      </c>
      <c r="K7369" s="103" t="s">
        <v>21328</v>
      </c>
      <c r="L7369" s="103" t="s">
        <v>19807</v>
      </c>
      <c r="M7369" s="103" t="s">
        <v>41</v>
      </c>
      <c r="N7369" s="103" t="s">
        <v>42</v>
      </c>
      <c r="O7369" s="103" t="s">
        <v>17117</v>
      </c>
      <c r="P7369" s="100"/>
      <c r="Q7369" s="15" t="s">
        <v>45</v>
      </c>
    </row>
    <row r="7370" customFormat="false" ht="15" hidden="false" customHeight="false" outlineLevel="0" collapsed="false">
      <c r="A7370" s="105" t="n">
        <v>43587</v>
      </c>
      <c r="B7370" s="465" t="s">
        <v>349</v>
      </c>
      <c r="C7370" s="9"/>
      <c r="D7370" s="9"/>
      <c r="E7370" s="10"/>
      <c r="F7370" s="821" t="n">
        <f aca="false">G7370+H7370+I7370+J7370+K7370</f>
        <v>12100</v>
      </c>
      <c r="G7370" s="1006" t="n">
        <f aca="false">SUM(G7371:G7374)</f>
        <v>12100</v>
      </c>
      <c r="H7370" s="989" t="n">
        <f aca="false">SUM(H7374:H7375)</f>
        <v>0</v>
      </c>
      <c r="I7370" s="1007" t="n">
        <f aca="false">SUM(I7374:I7375)</f>
        <v>0</v>
      </c>
      <c r="J7370" s="1008" t="n">
        <f aca="false">SUM(J7374:J7375)</f>
        <v>0</v>
      </c>
      <c r="K7370" s="1009" t="n">
        <f aca="false">SUM(K7375:K7393)</f>
        <v>0</v>
      </c>
      <c r="L7370" s="1029" t="n">
        <f aca="false">SUM(L7375:L7393)</f>
        <v>0</v>
      </c>
      <c r="M7370" s="466"/>
      <c r="N7370" s="466"/>
      <c r="O7370" s="91"/>
      <c r="P7370" s="100"/>
      <c r="Q7370" s="15" t="s">
        <v>45</v>
      </c>
    </row>
    <row r="7371" customFormat="false" ht="14.9" hidden="false" customHeight="false" outlineLevel="0" collapsed="false">
      <c r="A7371" s="122" t="s">
        <v>22503</v>
      </c>
      <c r="B7371" s="91" t="s">
        <v>1820</v>
      </c>
      <c r="C7371" s="91" t="n">
        <v>89163536501</v>
      </c>
      <c r="D7371" s="91" t="s">
        <v>8766</v>
      </c>
      <c r="E7371" s="91" t="s">
        <v>22504</v>
      </c>
      <c r="F7371" s="91" t="s">
        <v>22505</v>
      </c>
      <c r="G7371" s="91"/>
      <c r="H7371" s="91"/>
      <c r="I7371" s="91"/>
      <c r="J7371" s="91" t="s">
        <v>8994</v>
      </c>
      <c r="K7371" s="91"/>
      <c r="L7371" s="91"/>
      <c r="M7371" s="91"/>
      <c r="N7371" s="91"/>
      <c r="O7371" s="451" t="s">
        <v>22506</v>
      </c>
      <c r="P7371" s="100"/>
      <c r="Q7371" s="15" t="s">
        <v>45</v>
      </c>
    </row>
    <row r="7372" customFormat="false" ht="41.75" hidden="false" customHeight="false" outlineLevel="0" collapsed="false">
      <c r="A7372" s="429" t="s">
        <v>1814</v>
      </c>
      <c r="B7372" s="99" t="n">
        <v>43568</v>
      </c>
      <c r="C7372" s="451" t="s">
        <v>22507</v>
      </c>
      <c r="D7372" s="91" t="s">
        <v>8766</v>
      </c>
      <c r="E7372" s="91" t="s">
        <v>22508</v>
      </c>
      <c r="F7372" s="91" t="s">
        <v>22509</v>
      </c>
      <c r="G7372" s="91" t="s">
        <v>1194</v>
      </c>
      <c r="H7372" s="91"/>
      <c r="I7372" s="91"/>
      <c r="J7372" s="91"/>
      <c r="K7372" s="91"/>
      <c r="L7372" s="91"/>
      <c r="M7372" s="91"/>
      <c r="N7372" s="91"/>
      <c r="O7372" s="451" t="s">
        <v>5423</v>
      </c>
      <c r="P7372" s="100"/>
      <c r="Q7372" s="15" t="s">
        <v>45</v>
      </c>
    </row>
    <row r="7373" customFormat="false" ht="28.35" hidden="false" customHeight="false" outlineLevel="0" collapsed="false">
      <c r="A7373" s="429" t="s">
        <v>1819</v>
      </c>
      <c r="B7373" s="91" t="s">
        <v>2291</v>
      </c>
      <c r="C7373" s="91" t="s">
        <v>22510</v>
      </c>
      <c r="D7373" s="91" t="s">
        <v>8766</v>
      </c>
      <c r="E7373" s="91" t="s">
        <v>22511</v>
      </c>
      <c r="F7373" s="91" t="s">
        <v>7877</v>
      </c>
      <c r="G7373" s="91" t="n">
        <v>12100</v>
      </c>
      <c r="H7373" s="91"/>
      <c r="I7373" s="91"/>
      <c r="J7373" s="91"/>
      <c r="K7373" s="91"/>
      <c r="L7373" s="91"/>
      <c r="M7373" s="19" t="s">
        <v>22512</v>
      </c>
      <c r="N7373" s="99" t="n">
        <v>43589</v>
      </c>
      <c r="O7373" s="156" t="s">
        <v>22230</v>
      </c>
      <c r="P7373" s="100"/>
      <c r="Q7373" s="15" t="s">
        <v>45</v>
      </c>
    </row>
    <row r="7374" customFormat="false" ht="28.35" hidden="false" customHeight="false" outlineLevel="0" collapsed="false">
      <c r="A7374" s="429" t="s">
        <v>1673</v>
      </c>
      <c r="B7374" s="91" t="s">
        <v>16236</v>
      </c>
      <c r="C7374" s="91" t="s">
        <v>22513</v>
      </c>
      <c r="D7374" s="91" t="s">
        <v>8766</v>
      </c>
      <c r="E7374" s="91"/>
      <c r="F7374" s="91"/>
      <c r="G7374" s="91"/>
      <c r="H7374" s="91"/>
      <c r="I7374" s="91"/>
      <c r="J7374" s="91"/>
      <c r="K7374" s="91"/>
      <c r="L7374" s="91"/>
      <c r="M7374" s="91"/>
      <c r="N7374" s="91"/>
      <c r="O7374" s="451" t="s">
        <v>22514</v>
      </c>
      <c r="P7374" s="100"/>
      <c r="Q7374" s="15" t="s">
        <v>45</v>
      </c>
    </row>
    <row r="7375" customFormat="false" ht="79.85" hidden="false" customHeight="false" outlineLevel="0" collapsed="false">
      <c r="A7375" s="3" t="s">
        <v>17111</v>
      </c>
      <c r="B7375" s="103" t="s">
        <v>17112</v>
      </c>
      <c r="C7375" s="3"/>
      <c r="D7375" s="103" t="s">
        <v>17114</v>
      </c>
      <c r="E7375" s="103" t="s">
        <v>17115</v>
      </c>
      <c r="F7375" s="102" t="s">
        <v>10096</v>
      </c>
      <c r="G7375" s="103" t="s">
        <v>38</v>
      </c>
      <c r="H7375" s="103" t="s">
        <v>17116</v>
      </c>
      <c r="I7375" s="103" t="s">
        <v>40</v>
      </c>
      <c r="J7375" s="103" t="s">
        <v>21327</v>
      </c>
      <c r="K7375" s="103" t="s">
        <v>21328</v>
      </c>
      <c r="L7375" s="103" t="s">
        <v>19807</v>
      </c>
      <c r="M7375" s="103" t="s">
        <v>41</v>
      </c>
      <c r="N7375" s="103" t="s">
        <v>42</v>
      </c>
      <c r="O7375" s="103" t="s">
        <v>17117</v>
      </c>
      <c r="P7375" s="100"/>
      <c r="Q7375" s="15" t="s">
        <v>45</v>
      </c>
    </row>
    <row r="7376" customFormat="false" ht="15" hidden="false" customHeight="false" outlineLevel="0" collapsed="false">
      <c r="A7376" s="105" t="n">
        <v>43588</v>
      </c>
      <c r="B7376" s="465" t="s">
        <v>22515</v>
      </c>
      <c r="C7376" s="9"/>
      <c r="D7376" s="9"/>
      <c r="E7376" s="10"/>
      <c r="F7376" s="821" t="n">
        <f aca="false">G7376+H7376+I7376+J7376+K7376</f>
        <v>0</v>
      </c>
      <c r="G7376" s="1006" t="n">
        <f aca="false">SUM(G7377:G7378)</f>
        <v>0</v>
      </c>
      <c r="H7376" s="989" t="n">
        <f aca="false">SUM(H7381:H7399)</f>
        <v>0</v>
      </c>
      <c r="I7376" s="1007" t="n">
        <f aca="false">SUM(I7378:I7381)</f>
        <v>0</v>
      </c>
      <c r="J7376" s="1008" t="n">
        <f aca="false">SUM(J7378:J7381)</f>
        <v>0</v>
      </c>
      <c r="K7376" s="1009" t="n">
        <f aca="false">SUM(K7381:K7399)</f>
        <v>0</v>
      </c>
      <c r="L7376" s="1029" t="n">
        <f aca="false">SUM(L7381:L7399)</f>
        <v>0</v>
      </c>
      <c r="M7376" s="466"/>
      <c r="N7376" s="466"/>
      <c r="O7376" s="91"/>
      <c r="P7376" s="100"/>
      <c r="Q7376" s="15" t="s">
        <v>45</v>
      </c>
    </row>
    <row r="7377" customFormat="false" ht="14.9" hidden="false" customHeight="false" outlineLevel="0" collapsed="false">
      <c r="A7377" s="429" t="s">
        <v>1810</v>
      </c>
      <c r="B7377" s="91" t="s">
        <v>1820</v>
      </c>
      <c r="C7377" s="91" t="n">
        <v>89017262450</v>
      </c>
      <c r="D7377" s="91" t="s">
        <v>8766</v>
      </c>
      <c r="E7377" s="91" t="s">
        <v>22516</v>
      </c>
      <c r="F7377" s="91"/>
      <c r="G7377" s="91" t="s">
        <v>13521</v>
      </c>
      <c r="H7377" s="91"/>
      <c r="I7377" s="91"/>
      <c r="J7377" s="91"/>
      <c r="K7377" s="91"/>
      <c r="L7377" s="91"/>
      <c r="M7377" s="91"/>
      <c r="N7377" s="91"/>
      <c r="O7377" s="451" t="s">
        <v>5423</v>
      </c>
      <c r="P7377" s="100"/>
      <c r="Q7377" s="15" t="s">
        <v>45</v>
      </c>
    </row>
    <row r="7378" customFormat="false" ht="28.35" hidden="false" customHeight="false" outlineLevel="0" collapsed="false">
      <c r="A7378" s="429" t="s">
        <v>1814</v>
      </c>
      <c r="B7378" s="91" t="s">
        <v>20238</v>
      </c>
      <c r="C7378" s="451" t="s">
        <v>22517</v>
      </c>
      <c r="D7378" s="91" t="s">
        <v>8766</v>
      </c>
      <c r="E7378" s="91"/>
      <c r="F7378" s="91"/>
      <c r="G7378" s="91"/>
      <c r="H7378" s="91"/>
      <c r="I7378" s="91"/>
      <c r="J7378" s="91"/>
      <c r="K7378" s="91"/>
      <c r="L7378" s="91"/>
      <c r="M7378" s="91"/>
      <c r="N7378" s="91"/>
      <c r="O7378" s="451" t="s">
        <v>22518</v>
      </c>
      <c r="P7378" s="100"/>
      <c r="Q7378" s="15" t="s">
        <v>45</v>
      </c>
    </row>
    <row r="7379" customFormat="false" ht="79.85" hidden="false" customHeight="false" outlineLevel="0" collapsed="false">
      <c r="A7379" s="3" t="s">
        <v>17111</v>
      </c>
      <c r="B7379" s="103" t="s">
        <v>17112</v>
      </c>
      <c r="C7379" s="3"/>
      <c r="D7379" s="103" t="s">
        <v>17114</v>
      </c>
      <c r="E7379" s="103" t="s">
        <v>17115</v>
      </c>
      <c r="F7379" s="102" t="s">
        <v>10096</v>
      </c>
      <c r="G7379" s="103" t="s">
        <v>38</v>
      </c>
      <c r="H7379" s="103" t="s">
        <v>17116</v>
      </c>
      <c r="I7379" s="103" t="s">
        <v>40</v>
      </c>
      <c r="J7379" s="103" t="s">
        <v>21327</v>
      </c>
      <c r="K7379" s="103" t="s">
        <v>21328</v>
      </c>
      <c r="L7379" s="103" t="s">
        <v>19807</v>
      </c>
      <c r="M7379" s="103" t="s">
        <v>41</v>
      </c>
      <c r="N7379" s="103" t="s">
        <v>42</v>
      </c>
      <c r="O7379" s="103" t="s">
        <v>17117</v>
      </c>
      <c r="P7379" s="100"/>
      <c r="Q7379" s="15" t="s">
        <v>45</v>
      </c>
    </row>
    <row r="7380" customFormat="false" ht="15" hidden="false" customHeight="false" outlineLevel="0" collapsed="false">
      <c r="A7380" s="105" t="n">
        <v>43589</v>
      </c>
      <c r="B7380" s="465" t="s">
        <v>403</v>
      </c>
      <c r="C7380" s="9"/>
      <c r="D7380" s="9"/>
      <c r="E7380" s="10"/>
      <c r="F7380" s="821" t="n">
        <f aca="false">G7380+H7380+I7380+J7380+K7380</f>
        <v>31700</v>
      </c>
      <c r="G7380" s="1006" t="n">
        <f aca="false">SUM(G7381:G7388)</f>
        <v>31700</v>
      </c>
      <c r="H7380" s="989" t="n">
        <f aca="false">SUM(H7385:H7388)</f>
        <v>0</v>
      </c>
      <c r="I7380" s="1007" t="n">
        <f aca="false">SUM(I7385:I7388)</f>
        <v>0</v>
      </c>
      <c r="J7380" s="1008" t="n">
        <f aca="false">SUM(J7385:J7388)</f>
        <v>0</v>
      </c>
      <c r="K7380" s="1009" t="n">
        <f aca="false">SUM(K7385:K7403)</f>
        <v>0</v>
      </c>
      <c r="L7380" s="1029" t="n">
        <f aca="false">SUM(L7385:L7403)</f>
        <v>0</v>
      </c>
      <c r="M7380" s="466"/>
      <c r="N7380" s="466"/>
      <c r="O7380" s="91"/>
      <c r="P7380" s="100"/>
      <c r="Q7380" s="15" t="s">
        <v>45</v>
      </c>
    </row>
    <row r="7381" customFormat="false" ht="15.65" hidden="false" customHeight="false" outlineLevel="0" collapsed="false">
      <c r="A7381" s="429" t="s">
        <v>1810</v>
      </c>
      <c r="B7381" s="100" t="s">
        <v>1258</v>
      </c>
      <c r="C7381" s="799" t="s">
        <v>22519</v>
      </c>
      <c r="D7381" s="100" t="s">
        <v>8766</v>
      </c>
      <c r="E7381" s="100" t="s">
        <v>22520</v>
      </c>
      <c r="F7381" s="100" t="s">
        <v>22521</v>
      </c>
      <c r="G7381" s="100" t="n">
        <v>8700</v>
      </c>
      <c r="H7381" s="100"/>
      <c r="I7381" s="100"/>
      <c r="J7381" s="100"/>
      <c r="K7381" s="100"/>
      <c r="L7381" s="100"/>
      <c r="M7381" s="19" t="s">
        <v>22522</v>
      </c>
      <c r="N7381" s="1076" t="n">
        <v>43592</v>
      </c>
      <c r="O7381" s="156" t="s">
        <v>22230</v>
      </c>
      <c r="P7381" s="100"/>
      <c r="Q7381" s="15" t="s">
        <v>45</v>
      </c>
    </row>
    <row r="7382" customFormat="false" ht="15.65" hidden="false" customHeight="false" outlineLevel="0" collapsed="false">
      <c r="A7382" s="429" t="s">
        <v>1810</v>
      </c>
      <c r="B7382" s="100" t="s">
        <v>10022</v>
      </c>
      <c r="C7382" s="100" t="s">
        <v>22523</v>
      </c>
      <c r="D7382" s="100" t="s">
        <v>8766</v>
      </c>
      <c r="E7382" s="100" t="s">
        <v>22524</v>
      </c>
      <c r="F7382" s="100" t="s">
        <v>22525</v>
      </c>
      <c r="G7382" s="100"/>
      <c r="H7382" s="100"/>
      <c r="I7382" s="100" t="n">
        <v>11300</v>
      </c>
      <c r="J7382" s="100"/>
      <c r="K7382" s="100"/>
      <c r="L7382" s="100"/>
      <c r="M7382" s="19" t="s">
        <v>22526</v>
      </c>
      <c r="N7382" s="1076" t="n">
        <v>43590</v>
      </c>
      <c r="O7382" s="156" t="s">
        <v>22230</v>
      </c>
      <c r="P7382" s="100"/>
      <c r="Q7382" s="15" t="s">
        <v>45</v>
      </c>
    </row>
    <row r="7383" customFormat="false" ht="28.35" hidden="false" customHeight="false" outlineLevel="0" collapsed="false">
      <c r="A7383" s="429" t="s">
        <v>1819</v>
      </c>
      <c r="B7383" s="242" t="n">
        <v>43787</v>
      </c>
      <c r="C7383" s="91" t="s">
        <v>21711</v>
      </c>
      <c r="D7383" s="91" t="s">
        <v>8766</v>
      </c>
      <c r="E7383" s="91" t="s">
        <v>21712</v>
      </c>
      <c r="F7383" s="91" t="s">
        <v>21713</v>
      </c>
      <c r="G7383" s="91" t="n">
        <v>9600</v>
      </c>
      <c r="H7383" s="91"/>
      <c r="I7383" s="91"/>
      <c r="J7383" s="91"/>
      <c r="K7383" s="91"/>
      <c r="L7383" s="91"/>
      <c r="M7383" s="91" t="s">
        <v>22527</v>
      </c>
      <c r="N7383" s="91" t="n">
        <v>12.05</v>
      </c>
      <c r="O7383" s="45" t="s">
        <v>15</v>
      </c>
      <c r="P7383" s="100"/>
      <c r="Q7383" s="15" t="s">
        <v>45</v>
      </c>
    </row>
    <row r="7384" customFormat="false" ht="28.35" hidden="false" customHeight="false" outlineLevel="0" collapsed="false">
      <c r="A7384" s="100"/>
      <c r="B7384" s="100"/>
      <c r="C7384" s="100" t="n">
        <v>89032440403</v>
      </c>
      <c r="D7384" s="100" t="s">
        <v>110</v>
      </c>
      <c r="E7384" s="100" t="s">
        <v>22528</v>
      </c>
      <c r="F7384" s="100" t="s">
        <v>22529</v>
      </c>
      <c r="G7384" s="100" t="s">
        <v>10711</v>
      </c>
      <c r="H7384" s="100"/>
      <c r="I7384" s="100"/>
      <c r="J7384" s="100"/>
      <c r="K7384" s="100"/>
      <c r="L7384" s="100"/>
      <c r="M7384" s="100"/>
      <c r="N7384" s="100"/>
      <c r="O7384" s="100"/>
      <c r="P7384" s="100"/>
      <c r="Q7384" s="15" t="s">
        <v>45</v>
      </c>
    </row>
    <row r="7385" customFormat="false" ht="14.9" hidden="false" customHeight="false" outlineLevel="0" collapsed="false">
      <c r="A7385" s="100"/>
      <c r="B7385" s="100"/>
      <c r="C7385" s="100" t="s">
        <v>1384</v>
      </c>
      <c r="D7385" s="100" t="s">
        <v>110</v>
      </c>
      <c r="E7385" s="100" t="s">
        <v>22530</v>
      </c>
      <c r="F7385" s="100"/>
      <c r="G7385" s="100"/>
      <c r="H7385" s="100"/>
      <c r="I7385" s="100"/>
      <c r="J7385" s="100"/>
      <c r="K7385" s="100"/>
      <c r="L7385" s="100"/>
      <c r="M7385" s="100"/>
      <c r="N7385" s="100"/>
      <c r="O7385" s="100"/>
      <c r="P7385" s="100"/>
      <c r="Q7385" s="15" t="s">
        <v>45</v>
      </c>
    </row>
    <row r="7386" customFormat="false" ht="14.9" hidden="false" customHeight="false" outlineLevel="0" collapsed="false">
      <c r="A7386" s="100"/>
      <c r="B7386" s="100"/>
      <c r="C7386" s="100" t="s">
        <v>22531</v>
      </c>
      <c r="D7386" s="100" t="s">
        <v>110</v>
      </c>
      <c r="E7386" s="100" t="s">
        <v>22532</v>
      </c>
      <c r="F7386" s="100"/>
      <c r="G7386" s="100"/>
      <c r="H7386" s="100"/>
      <c r="I7386" s="100"/>
      <c r="J7386" s="100"/>
      <c r="K7386" s="100"/>
      <c r="L7386" s="100"/>
      <c r="M7386" s="100"/>
      <c r="N7386" s="100"/>
      <c r="O7386" s="100"/>
      <c r="P7386" s="100"/>
      <c r="Q7386" s="15" t="s">
        <v>45</v>
      </c>
    </row>
    <row r="7387" customFormat="false" ht="28.35" hidden="false" customHeight="false" outlineLevel="0" collapsed="false">
      <c r="A7387" s="100"/>
      <c r="B7387" s="100"/>
      <c r="C7387" s="100"/>
      <c r="D7387" s="100" t="s">
        <v>110</v>
      </c>
      <c r="E7387" s="100" t="s">
        <v>22533</v>
      </c>
      <c r="F7387" s="100"/>
      <c r="G7387" s="100" t="n">
        <v>13400</v>
      </c>
      <c r="H7387" s="100"/>
      <c r="I7387" s="100"/>
      <c r="J7387" s="100"/>
      <c r="K7387" s="100"/>
      <c r="L7387" s="100"/>
      <c r="M7387" s="24" t="s">
        <v>22534</v>
      </c>
      <c r="N7387" s="1076" t="n">
        <v>43595</v>
      </c>
      <c r="O7387" s="156" t="s">
        <v>22230</v>
      </c>
      <c r="P7387" s="100"/>
      <c r="Q7387" s="15" t="s">
        <v>45</v>
      </c>
    </row>
    <row r="7388" customFormat="false" ht="13.8" hidden="false" customHeight="false" outlineLevel="0" collapsed="false">
      <c r="A7388" s="100"/>
      <c r="B7388" s="100"/>
      <c r="C7388" s="100"/>
      <c r="D7388" s="100"/>
      <c r="E7388" s="100"/>
      <c r="F7388" s="100"/>
      <c r="G7388" s="100"/>
      <c r="H7388" s="100"/>
      <c r="I7388" s="100"/>
      <c r="J7388" s="100"/>
      <c r="K7388" s="100"/>
      <c r="L7388" s="100"/>
      <c r="M7388" s="100"/>
      <c r="N7388" s="100"/>
      <c r="O7388" s="100"/>
      <c r="P7388" s="100"/>
      <c r="Q7388" s="15" t="s">
        <v>45</v>
      </c>
    </row>
    <row r="7389" customFormat="false" ht="79.85" hidden="false" customHeight="false" outlineLevel="0" collapsed="false">
      <c r="A7389" s="3" t="s">
        <v>17111</v>
      </c>
      <c r="B7389" s="103" t="s">
        <v>17112</v>
      </c>
      <c r="C7389" s="3"/>
      <c r="D7389" s="103" t="s">
        <v>17114</v>
      </c>
      <c r="E7389" s="103" t="s">
        <v>17115</v>
      </c>
      <c r="F7389" s="102" t="s">
        <v>10096</v>
      </c>
      <c r="G7389" s="103" t="s">
        <v>38</v>
      </c>
      <c r="H7389" s="103" t="s">
        <v>17116</v>
      </c>
      <c r="I7389" s="103" t="s">
        <v>40</v>
      </c>
      <c r="J7389" s="103" t="s">
        <v>21327</v>
      </c>
      <c r="K7389" s="103" t="s">
        <v>21328</v>
      </c>
      <c r="L7389" s="103" t="s">
        <v>19807</v>
      </c>
      <c r="M7389" s="103" t="s">
        <v>41</v>
      </c>
      <c r="N7389" s="103" t="s">
        <v>42</v>
      </c>
      <c r="O7389" s="103" t="s">
        <v>17117</v>
      </c>
      <c r="P7389" s="100"/>
      <c r="Q7389" s="15" t="s">
        <v>45</v>
      </c>
    </row>
    <row r="7390" customFormat="false" ht="15" hidden="false" customHeight="false" outlineLevel="0" collapsed="false">
      <c r="A7390" s="105" t="n">
        <v>43591</v>
      </c>
      <c r="B7390" s="465" t="s">
        <v>422</v>
      </c>
      <c r="C7390" s="9"/>
      <c r="D7390" s="9"/>
      <c r="E7390" s="10"/>
      <c r="F7390" s="821" t="n">
        <f aca="false">G7390+H7390+I7390+J7390+K7390</f>
        <v>75400</v>
      </c>
      <c r="G7390" s="1006" t="n">
        <f aca="false">SUM(G7391:G7410)</f>
        <v>37400</v>
      </c>
      <c r="H7390" s="989" t="n">
        <f aca="false">SUM(H7391:H7410)</f>
        <v>0</v>
      </c>
      <c r="I7390" s="1007" t="n">
        <f aca="false">SUM(I7391:I7410)</f>
        <v>20000</v>
      </c>
      <c r="J7390" s="1008" t="n">
        <f aca="false">SUM(J7391:J7410)</f>
        <v>18000</v>
      </c>
      <c r="K7390" s="1009" t="n">
        <f aca="false">SUM(K7391:K7410)</f>
        <v>0</v>
      </c>
      <c r="L7390" s="1029" t="n">
        <f aca="false">SUM(L7395:L7412)</f>
        <v>0</v>
      </c>
      <c r="M7390" s="466"/>
      <c r="N7390" s="466"/>
      <c r="O7390" s="91"/>
      <c r="P7390" s="100"/>
      <c r="Q7390" s="15" t="s">
        <v>45</v>
      </c>
    </row>
    <row r="7391" customFormat="false" ht="28.35" hidden="false" customHeight="false" outlineLevel="0" collapsed="false">
      <c r="A7391" s="122" t="s">
        <v>22535</v>
      </c>
      <c r="B7391" s="91" t="n">
        <v>10.18</v>
      </c>
      <c r="C7391" s="451" t="s">
        <v>22536</v>
      </c>
      <c r="D7391" s="91" t="s">
        <v>22264</v>
      </c>
      <c r="E7391" s="91" t="s">
        <v>22537</v>
      </c>
      <c r="F7391" s="91" t="s">
        <v>22538</v>
      </c>
      <c r="G7391" s="91"/>
      <c r="H7391" s="91"/>
      <c r="I7391" s="91"/>
      <c r="J7391" s="91" t="s">
        <v>1208</v>
      </c>
      <c r="K7391" s="91"/>
      <c r="L7391" s="91"/>
      <c r="M7391" s="91"/>
      <c r="N7391" s="91"/>
      <c r="O7391" s="451" t="s">
        <v>22539</v>
      </c>
      <c r="P7391" s="100"/>
      <c r="Q7391" s="15" t="s">
        <v>45</v>
      </c>
    </row>
    <row r="7392" customFormat="false" ht="28.35" hidden="false" customHeight="false" outlineLevel="0" collapsed="false">
      <c r="A7392" s="282" t="s">
        <v>22540</v>
      </c>
      <c r="B7392" s="108" t="n">
        <v>0.467361111111111</v>
      </c>
      <c r="C7392" s="91" t="n">
        <v>89688842057</v>
      </c>
      <c r="D7392" s="91" t="s">
        <v>110</v>
      </c>
      <c r="E7392" s="91" t="s">
        <v>22541</v>
      </c>
      <c r="F7392" s="91" t="s">
        <v>22542</v>
      </c>
      <c r="G7392" s="91"/>
      <c r="H7392" s="91"/>
      <c r="I7392" s="91"/>
      <c r="J7392" s="91"/>
      <c r="K7392" s="91" t="s">
        <v>1042</v>
      </c>
      <c r="L7392" s="91"/>
      <c r="M7392" s="91"/>
      <c r="N7392" s="91"/>
      <c r="O7392" s="451" t="s">
        <v>22543</v>
      </c>
      <c r="P7392" s="100"/>
      <c r="Q7392" s="15" t="s">
        <v>45</v>
      </c>
    </row>
    <row r="7393" customFormat="false" ht="15.65" hidden="false" customHeight="false" outlineLevel="0" collapsed="false">
      <c r="A7393" s="262" t="s">
        <v>1720</v>
      </c>
      <c r="B7393" s="91" t="s">
        <v>214</v>
      </c>
      <c r="C7393" s="91" t="s">
        <v>22544</v>
      </c>
      <c r="D7393" s="91" t="s">
        <v>22264</v>
      </c>
      <c r="E7393" s="91" t="s">
        <v>22545</v>
      </c>
      <c r="F7393" s="91" t="s">
        <v>22546</v>
      </c>
      <c r="G7393" s="91"/>
      <c r="H7393" s="91"/>
      <c r="I7393" s="91" t="n">
        <v>20000</v>
      </c>
      <c r="J7393" s="91"/>
      <c r="K7393" s="91"/>
      <c r="L7393" s="91"/>
      <c r="M7393" s="819" t="s">
        <v>22399</v>
      </c>
      <c r="N7393" s="91" t="n">
        <v>11.05</v>
      </c>
      <c r="O7393" s="156" t="s">
        <v>22230</v>
      </c>
      <c r="P7393" s="100"/>
      <c r="Q7393" s="15" t="s">
        <v>45</v>
      </c>
    </row>
    <row r="7394" customFormat="false" ht="15.65" hidden="false" customHeight="false" outlineLevel="0" collapsed="false">
      <c r="A7394" s="91" t="s">
        <v>22547</v>
      </c>
      <c r="B7394" s="108" t="n">
        <v>0.459722222222222</v>
      </c>
      <c r="C7394" s="91" t="n">
        <v>89263273252</v>
      </c>
      <c r="D7394" s="91" t="s">
        <v>110</v>
      </c>
      <c r="E7394" s="91" t="s">
        <v>22548</v>
      </c>
      <c r="F7394" s="91" t="s">
        <v>22549</v>
      </c>
      <c r="G7394" s="91" t="n">
        <v>3500</v>
      </c>
      <c r="H7394" s="91"/>
      <c r="I7394" s="91"/>
      <c r="J7394" s="91"/>
      <c r="K7394" s="91"/>
      <c r="L7394" s="91"/>
      <c r="M7394" s="24" t="s">
        <v>22550</v>
      </c>
      <c r="N7394" s="99" t="n">
        <v>43591</v>
      </c>
      <c r="O7394" s="156" t="s">
        <v>22230</v>
      </c>
      <c r="P7394" s="100"/>
      <c r="Q7394" s="15" t="s">
        <v>45</v>
      </c>
    </row>
    <row r="7395" customFormat="false" ht="14.9" hidden="false" customHeight="false" outlineLevel="0" collapsed="false">
      <c r="A7395" s="429" t="s">
        <v>1678</v>
      </c>
      <c r="B7395" s="108" t="n">
        <v>0.486111111111111</v>
      </c>
      <c r="C7395" s="113" t="s">
        <v>22551</v>
      </c>
      <c r="D7395" s="91" t="s">
        <v>22300</v>
      </c>
      <c r="E7395" s="91" t="s">
        <v>22552</v>
      </c>
      <c r="F7395" s="91" t="s">
        <v>22553</v>
      </c>
      <c r="G7395" s="91"/>
      <c r="H7395" s="91"/>
      <c r="I7395" s="91" t="s">
        <v>4245</v>
      </c>
      <c r="J7395" s="91"/>
      <c r="K7395" s="91"/>
      <c r="L7395" s="91"/>
      <c r="M7395" s="91"/>
      <c r="N7395" s="91"/>
      <c r="O7395" s="137" t="s">
        <v>22554</v>
      </c>
      <c r="P7395" s="100"/>
      <c r="Q7395" s="15" t="s">
        <v>45</v>
      </c>
    </row>
    <row r="7396" customFormat="false" ht="28.35" hidden="false" customHeight="false" outlineLevel="0" collapsed="false">
      <c r="A7396" s="122" t="s">
        <v>22555</v>
      </c>
      <c r="B7396" s="91" t="n">
        <v>11.52</v>
      </c>
      <c r="C7396" s="451" t="s">
        <v>22556</v>
      </c>
      <c r="D7396" s="91" t="s">
        <v>22264</v>
      </c>
      <c r="E7396" s="91"/>
      <c r="F7396" s="91" t="s">
        <v>4460</v>
      </c>
      <c r="G7396" s="91"/>
      <c r="H7396" s="91"/>
      <c r="I7396" s="91"/>
      <c r="J7396" s="91"/>
      <c r="K7396" s="91"/>
      <c r="L7396" s="91"/>
      <c r="M7396" s="91"/>
      <c r="N7396" s="91"/>
      <c r="O7396" s="137" t="s">
        <v>22557</v>
      </c>
      <c r="P7396" s="100"/>
      <c r="Q7396" s="15" t="s">
        <v>45</v>
      </c>
    </row>
    <row r="7397" customFormat="false" ht="28.35" hidden="false" customHeight="false" outlineLevel="0" collapsed="false">
      <c r="A7397" s="262" t="s">
        <v>22558</v>
      </c>
      <c r="B7397" s="91" t="n">
        <v>12.29</v>
      </c>
      <c r="C7397" s="451" t="s">
        <v>22559</v>
      </c>
      <c r="D7397" s="91" t="s">
        <v>22264</v>
      </c>
      <c r="E7397" s="91" t="s">
        <v>22560</v>
      </c>
      <c r="F7397" s="91" t="s">
        <v>22561</v>
      </c>
      <c r="G7397" s="91"/>
      <c r="H7397" s="91"/>
      <c r="I7397" s="91" t="s">
        <v>564</v>
      </c>
      <c r="J7397" s="91"/>
      <c r="K7397" s="91"/>
      <c r="L7397" s="91"/>
      <c r="M7397" s="91"/>
      <c r="N7397" s="91"/>
      <c r="O7397" s="137" t="s">
        <v>22562</v>
      </c>
      <c r="P7397" s="100"/>
      <c r="Q7397" s="15" t="s">
        <v>45</v>
      </c>
    </row>
    <row r="7398" customFormat="false" ht="28.35" hidden="false" customHeight="false" outlineLevel="0" collapsed="false">
      <c r="A7398" s="429" t="s">
        <v>1839</v>
      </c>
      <c r="B7398" s="108" t="n">
        <v>0.520833333333333</v>
      </c>
      <c r="C7398" s="91" t="s">
        <v>22563</v>
      </c>
      <c r="D7398" s="91" t="s">
        <v>22300</v>
      </c>
      <c r="E7398" s="91" t="s">
        <v>22564</v>
      </c>
      <c r="F7398" s="91" t="s">
        <v>5740</v>
      </c>
      <c r="G7398" s="91" t="n">
        <v>6000</v>
      </c>
      <c r="H7398" s="91"/>
      <c r="I7398" s="91"/>
      <c r="J7398" s="91"/>
      <c r="K7398" s="91"/>
      <c r="L7398" s="91"/>
      <c r="M7398" s="19" t="s">
        <v>22550</v>
      </c>
      <c r="N7398" s="99" t="n">
        <v>43593</v>
      </c>
      <c r="O7398" s="282" t="s">
        <v>22565</v>
      </c>
      <c r="P7398" s="100"/>
      <c r="Q7398" s="15" t="s">
        <v>45</v>
      </c>
    </row>
    <row r="7399" customFormat="false" ht="14.9" hidden="false" customHeight="false" outlineLevel="0" collapsed="false">
      <c r="A7399" s="262" t="s">
        <v>1273</v>
      </c>
      <c r="B7399" s="91"/>
      <c r="C7399" s="91" t="s">
        <v>22566</v>
      </c>
      <c r="D7399" s="91" t="s">
        <v>22264</v>
      </c>
      <c r="E7399" s="91" t="s">
        <v>22567</v>
      </c>
      <c r="F7399" s="91" t="s">
        <v>48</v>
      </c>
      <c r="G7399" s="91"/>
      <c r="H7399" s="91"/>
      <c r="I7399" s="91"/>
      <c r="J7399" s="91"/>
      <c r="K7399" s="91"/>
      <c r="L7399" s="91"/>
      <c r="M7399" s="91"/>
      <c r="N7399" s="91"/>
      <c r="O7399" s="91"/>
      <c r="P7399" s="100"/>
      <c r="Q7399" s="15" t="s">
        <v>45</v>
      </c>
    </row>
    <row r="7400" customFormat="false" ht="15.65" hidden="false" customHeight="false" outlineLevel="0" collapsed="false">
      <c r="A7400" s="429" t="s">
        <v>1696</v>
      </c>
      <c r="B7400" s="108" t="n">
        <v>0.555555555555556</v>
      </c>
      <c r="C7400" s="91" t="s">
        <v>22568</v>
      </c>
      <c r="D7400" s="91" t="s">
        <v>22300</v>
      </c>
      <c r="E7400" s="91" t="s">
        <v>22569</v>
      </c>
      <c r="F7400" s="91" t="s">
        <v>22570</v>
      </c>
      <c r="G7400" s="91" t="n">
        <v>4700</v>
      </c>
      <c r="H7400" s="91"/>
      <c r="I7400" s="91"/>
      <c r="J7400" s="91"/>
      <c r="K7400" s="91"/>
      <c r="L7400" s="91"/>
      <c r="M7400" s="91"/>
      <c r="N7400" s="91"/>
      <c r="O7400" s="156" t="s">
        <v>22230</v>
      </c>
      <c r="P7400" s="100"/>
      <c r="Q7400" s="15" t="s">
        <v>45</v>
      </c>
    </row>
    <row r="7401" customFormat="false" ht="28.35" hidden="false" customHeight="false" outlineLevel="0" collapsed="false">
      <c r="A7401" s="282" t="s">
        <v>22571</v>
      </c>
      <c r="B7401" s="91" t="s">
        <v>227</v>
      </c>
      <c r="C7401" s="91" t="s">
        <v>22572</v>
      </c>
      <c r="D7401" s="91" t="s">
        <v>22264</v>
      </c>
      <c r="E7401" s="91" t="s">
        <v>22573</v>
      </c>
      <c r="F7401" s="91" t="s">
        <v>1577</v>
      </c>
      <c r="G7401" s="91"/>
      <c r="H7401" s="91"/>
      <c r="I7401" s="91"/>
      <c r="J7401" s="91"/>
      <c r="K7401" s="91"/>
      <c r="L7401" s="91"/>
      <c r="M7401" s="91"/>
      <c r="N7401" s="91"/>
      <c r="O7401" s="137" t="s">
        <v>22574</v>
      </c>
      <c r="P7401" s="100"/>
      <c r="Q7401" s="15" t="s">
        <v>45</v>
      </c>
    </row>
    <row r="7402" customFormat="false" ht="28.35" hidden="false" customHeight="false" outlineLevel="0" collapsed="false">
      <c r="A7402" s="122" t="s">
        <v>22575</v>
      </c>
      <c r="B7402" s="99" t="n">
        <v>43691</v>
      </c>
      <c r="C7402" s="451" t="s">
        <v>22576</v>
      </c>
      <c r="D7402" s="91" t="s">
        <v>22264</v>
      </c>
      <c r="E7402" s="91" t="s">
        <v>22577</v>
      </c>
      <c r="F7402" s="91" t="s">
        <v>6329</v>
      </c>
      <c r="G7402" s="91"/>
      <c r="H7402" s="91"/>
      <c r="I7402" s="91"/>
      <c r="J7402" s="91"/>
      <c r="K7402" s="91"/>
      <c r="L7402" s="91"/>
      <c r="M7402" s="91"/>
      <c r="N7402" s="91"/>
      <c r="O7402" s="137" t="s">
        <v>22578</v>
      </c>
      <c r="P7402" s="100"/>
      <c r="Q7402" s="15" t="s">
        <v>45</v>
      </c>
    </row>
    <row r="7403" customFormat="false" ht="28.35" hidden="false" customHeight="false" outlineLevel="0" collapsed="false">
      <c r="A7403" s="429" t="s">
        <v>22579</v>
      </c>
      <c r="B7403" s="91" t="s">
        <v>16110</v>
      </c>
      <c r="C7403" s="451" t="s">
        <v>22580</v>
      </c>
      <c r="D7403" s="91" t="s">
        <v>22264</v>
      </c>
      <c r="E7403" s="91" t="s">
        <v>22581</v>
      </c>
      <c r="F7403" s="91" t="s">
        <v>22582</v>
      </c>
      <c r="G7403" s="91" t="n">
        <v>1600</v>
      </c>
      <c r="H7403" s="91"/>
      <c r="I7403" s="91"/>
      <c r="J7403" s="91"/>
      <c r="K7403" s="91"/>
      <c r="L7403" s="91"/>
      <c r="M7403" s="91" t="s">
        <v>22583</v>
      </c>
      <c r="N7403" s="91" t="n">
        <v>7.05</v>
      </c>
      <c r="O7403" s="156" t="s">
        <v>22230</v>
      </c>
      <c r="P7403" s="100"/>
      <c r="Q7403" s="15" t="s">
        <v>45</v>
      </c>
    </row>
    <row r="7404" customFormat="false" ht="28.35" hidden="false" customHeight="false" outlineLevel="0" collapsed="false">
      <c r="A7404" s="1077" t="s">
        <v>4300</v>
      </c>
      <c r="B7404" s="91" t="n">
        <v>15.15</v>
      </c>
      <c r="C7404" s="91" t="s">
        <v>22584</v>
      </c>
      <c r="D7404" s="91" t="s">
        <v>22264</v>
      </c>
      <c r="E7404" s="91" t="s">
        <v>22585</v>
      </c>
      <c r="F7404" s="91" t="s">
        <v>22586</v>
      </c>
      <c r="G7404" s="91" t="s">
        <v>651</v>
      </c>
      <c r="H7404" s="91"/>
      <c r="I7404" s="91"/>
      <c r="J7404" s="91"/>
      <c r="K7404" s="91"/>
      <c r="L7404" s="91"/>
      <c r="M7404" s="91"/>
      <c r="N7404" s="91"/>
      <c r="O7404" s="137" t="s">
        <v>22578</v>
      </c>
      <c r="P7404" s="100"/>
      <c r="Q7404" s="15" t="s">
        <v>45</v>
      </c>
    </row>
    <row r="7405" customFormat="false" ht="14.9" hidden="false" customHeight="false" outlineLevel="0" collapsed="false">
      <c r="A7405" s="429" t="s">
        <v>4304</v>
      </c>
      <c r="B7405" s="91" t="s">
        <v>523</v>
      </c>
      <c r="C7405" s="91" t="n">
        <v>74957565363</v>
      </c>
      <c r="D7405" s="91" t="s">
        <v>8766</v>
      </c>
      <c r="E7405" s="91" t="s">
        <v>22587</v>
      </c>
      <c r="F7405" s="91" t="s">
        <v>22588</v>
      </c>
      <c r="G7405" s="91" t="s">
        <v>1708</v>
      </c>
      <c r="H7405" s="91"/>
      <c r="I7405" s="91"/>
      <c r="J7405" s="91"/>
      <c r="K7405" s="91"/>
      <c r="L7405" s="91"/>
      <c r="M7405" s="91"/>
      <c r="N7405" s="91"/>
      <c r="O7405" s="451" t="s">
        <v>2855</v>
      </c>
      <c r="P7405" s="100"/>
      <c r="Q7405" s="15" t="s">
        <v>45</v>
      </c>
    </row>
    <row r="7406" customFormat="false" ht="28.35" hidden="false" customHeight="false" outlineLevel="0" collapsed="false">
      <c r="A7406" s="429" t="s">
        <v>4309</v>
      </c>
      <c r="B7406" s="91" t="n">
        <v>16.44</v>
      </c>
      <c r="C7406" s="91" t="s">
        <v>22589</v>
      </c>
      <c r="D7406" s="91" t="s">
        <v>22300</v>
      </c>
      <c r="E7406" s="91" t="s">
        <v>22590</v>
      </c>
      <c r="F7406" s="91" t="s">
        <v>22591</v>
      </c>
      <c r="G7406" s="91" t="n">
        <v>14100</v>
      </c>
      <c r="H7406" s="91"/>
      <c r="I7406" s="91"/>
      <c r="J7406" s="91"/>
      <c r="K7406" s="91"/>
      <c r="L7406" s="91"/>
      <c r="M7406" s="91" t="s">
        <v>22592</v>
      </c>
      <c r="N7406" s="99" t="n">
        <v>43593</v>
      </c>
      <c r="O7406" s="156" t="s">
        <v>22230</v>
      </c>
      <c r="P7406" s="100"/>
      <c r="Q7406" s="15" t="s">
        <v>45</v>
      </c>
    </row>
    <row r="7407" customFormat="false" ht="28.35" hidden="false" customHeight="false" outlineLevel="0" collapsed="false">
      <c r="A7407" s="122" t="s">
        <v>22593</v>
      </c>
      <c r="B7407" s="91" t="n">
        <v>16.45</v>
      </c>
      <c r="C7407" s="451" t="s">
        <v>22594</v>
      </c>
      <c r="D7407" s="91" t="s">
        <v>22264</v>
      </c>
      <c r="E7407" s="91" t="s">
        <v>22595</v>
      </c>
      <c r="F7407" s="91" t="s">
        <v>22596</v>
      </c>
      <c r="G7407" s="91"/>
      <c r="H7407" s="91"/>
      <c r="I7407" s="91"/>
      <c r="J7407" s="91" t="n">
        <v>18000</v>
      </c>
      <c r="K7407" s="91"/>
      <c r="L7407" s="91"/>
      <c r="M7407" s="91" t="s">
        <v>22597</v>
      </c>
      <c r="N7407" s="91" t="n">
        <v>7.05</v>
      </c>
      <c r="O7407" s="156" t="s">
        <v>22230</v>
      </c>
      <c r="P7407" s="100"/>
      <c r="Q7407" s="15" t="s">
        <v>45</v>
      </c>
    </row>
    <row r="7408" customFormat="false" ht="41.75" hidden="false" customHeight="false" outlineLevel="0" collapsed="false">
      <c r="A7408" s="429" t="s">
        <v>1914</v>
      </c>
      <c r="B7408" s="91" t="s">
        <v>3695</v>
      </c>
      <c r="C7408" s="91" t="s">
        <v>22598</v>
      </c>
      <c r="D7408" s="91" t="s">
        <v>22264</v>
      </c>
      <c r="E7408" s="91" t="s">
        <v>22599</v>
      </c>
      <c r="F7408" s="91" t="s">
        <v>1577</v>
      </c>
      <c r="G7408" s="91" t="s">
        <v>14824</v>
      </c>
      <c r="H7408" s="91"/>
      <c r="I7408" s="91"/>
      <c r="J7408" s="91"/>
      <c r="K7408" s="91"/>
      <c r="L7408" s="91"/>
      <c r="M7408" s="91"/>
      <c r="N7408" s="91"/>
      <c r="O7408" s="137" t="s">
        <v>22600</v>
      </c>
      <c r="P7408" s="100"/>
      <c r="Q7408" s="15" t="s">
        <v>45</v>
      </c>
    </row>
    <row r="7409" customFormat="false" ht="15.65" hidden="false" customHeight="false" outlineLevel="0" collapsed="false">
      <c r="A7409" s="429" t="s">
        <v>1917</v>
      </c>
      <c r="B7409" s="91" t="s">
        <v>512</v>
      </c>
      <c r="C7409" s="91" t="s">
        <v>22601</v>
      </c>
      <c r="D7409" s="91" t="s">
        <v>8766</v>
      </c>
      <c r="E7409" s="91" t="s">
        <v>22602</v>
      </c>
      <c r="F7409" s="91" t="s">
        <v>22603</v>
      </c>
      <c r="G7409" s="91" t="n">
        <v>7500</v>
      </c>
      <c r="H7409" s="91"/>
      <c r="I7409" s="91"/>
      <c r="J7409" s="91"/>
      <c r="K7409" s="91"/>
      <c r="L7409" s="91"/>
      <c r="M7409" s="19" t="s">
        <v>22604</v>
      </c>
      <c r="N7409" s="91" t="n">
        <v>6.05</v>
      </c>
      <c r="O7409" s="156" t="s">
        <v>22230</v>
      </c>
      <c r="P7409" s="100"/>
      <c r="Q7409" s="15" t="s">
        <v>45</v>
      </c>
    </row>
    <row r="7410" customFormat="false" ht="14.9" hidden="false" customHeight="false" outlineLevel="0" collapsed="false">
      <c r="A7410" s="429" t="s">
        <v>3008</v>
      </c>
      <c r="B7410" s="91" t="s">
        <v>22605</v>
      </c>
      <c r="C7410" s="91" t="n">
        <v>89164007107</v>
      </c>
      <c r="D7410" s="91" t="s">
        <v>8766</v>
      </c>
      <c r="E7410" s="91" t="s">
        <v>22606</v>
      </c>
      <c r="F7410" s="91" t="s">
        <v>1577</v>
      </c>
      <c r="G7410" s="91" t="s">
        <v>2638</v>
      </c>
      <c r="H7410" s="91"/>
      <c r="I7410" s="91"/>
      <c r="J7410" s="91"/>
      <c r="K7410" s="91"/>
      <c r="L7410" s="91"/>
      <c r="M7410" s="91"/>
      <c r="N7410" s="91"/>
      <c r="O7410" s="137" t="s">
        <v>22607</v>
      </c>
      <c r="P7410" s="100"/>
      <c r="Q7410" s="15" t="s">
        <v>45</v>
      </c>
    </row>
    <row r="7411" customFormat="false" ht="79.85" hidden="false" customHeight="false" outlineLevel="0" collapsed="false">
      <c r="A7411" s="3" t="s">
        <v>17111</v>
      </c>
      <c r="B7411" s="103" t="s">
        <v>17112</v>
      </c>
      <c r="C7411" s="3"/>
      <c r="D7411" s="103" t="s">
        <v>17114</v>
      </c>
      <c r="E7411" s="103" t="s">
        <v>17115</v>
      </c>
      <c r="F7411" s="102" t="s">
        <v>10096</v>
      </c>
      <c r="G7411" s="103" t="s">
        <v>38</v>
      </c>
      <c r="H7411" s="103" t="s">
        <v>17116</v>
      </c>
      <c r="I7411" s="103" t="s">
        <v>40</v>
      </c>
      <c r="J7411" s="103" t="s">
        <v>21327</v>
      </c>
      <c r="K7411" s="103" t="s">
        <v>21328</v>
      </c>
      <c r="L7411" s="103" t="s">
        <v>19807</v>
      </c>
      <c r="M7411" s="103" t="s">
        <v>41</v>
      </c>
      <c r="N7411" s="103" t="s">
        <v>42</v>
      </c>
      <c r="O7411" s="103" t="s">
        <v>17117</v>
      </c>
      <c r="P7411" s="100"/>
      <c r="Q7411" s="15" t="s">
        <v>45</v>
      </c>
    </row>
    <row r="7412" customFormat="false" ht="15" hidden="false" customHeight="false" outlineLevel="0" collapsed="false">
      <c r="A7412" s="105" t="n">
        <v>43592</v>
      </c>
      <c r="B7412" s="465" t="s">
        <v>260</v>
      </c>
      <c r="C7412" s="9"/>
      <c r="D7412" s="9"/>
      <c r="E7412" s="10"/>
      <c r="F7412" s="821" t="n">
        <f aca="false">G7412+H7412+I7412+J7412+K7412</f>
        <v>105900</v>
      </c>
      <c r="G7412" s="1006" t="n">
        <f aca="false">SUM(G7413:G7432)</f>
        <v>68800</v>
      </c>
      <c r="H7412" s="989" t="n">
        <f aca="false">SUM(H7413:H7432)</f>
        <v>0</v>
      </c>
      <c r="I7412" s="1007" t="n">
        <f aca="false">SUM(I7413:I7432)</f>
        <v>28100</v>
      </c>
      <c r="J7412" s="1008" t="n">
        <f aca="false">SUM(J7413:J7432)</f>
        <v>9000</v>
      </c>
      <c r="K7412" s="1009" t="n">
        <f aca="false">SUM(K7413:K7432)</f>
        <v>0</v>
      </c>
      <c r="L7412" s="1029" t="n">
        <f aca="false">SUM(L7413:L7432)</f>
        <v>0</v>
      </c>
      <c r="M7412" s="466"/>
      <c r="N7412" s="466"/>
      <c r="O7412" s="91"/>
      <c r="P7412" s="100"/>
      <c r="Q7412" s="15" t="s">
        <v>45</v>
      </c>
    </row>
    <row r="7413" customFormat="false" ht="28.35" hidden="false" customHeight="false" outlineLevel="0" collapsed="false">
      <c r="A7413" s="429" t="s">
        <v>1810</v>
      </c>
      <c r="B7413" s="108" t="n">
        <v>0.381944444444444</v>
      </c>
      <c r="C7413" s="91" t="s">
        <v>22608</v>
      </c>
      <c r="D7413" s="91" t="s">
        <v>22264</v>
      </c>
      <c r="E7413" s="91" t="s">
        <v>22609</v>
      </c>
      <c r="F7413" s="91" t="s">
        <v>22610</v>
      </c>
      <c r="G7413" s="91" t="n">
        <v>3500</v>
      </c>
      <c r="H7413" s="91"/>
      <c r="I7413" s="91"/>
      <c r="J7413" s="91"/>
      <c r="K7413" s="91"/>
      <c r="L7413" s="91"/>
      <c r="M7413" s="91" t="s">
        <v>22611</v>
      </c>
      <c r="N7413" s="91" t="n">
        <v>8.05</v>
      </c>
      <c r="O7413" s="156" t="s">
        <v>22230</v>
      </c>
      <c r="P7413" s="100"/>
      <c r="Q7413" s="15" t="s">
        <v>45</v>
      </c>
    </row>
    <row r="7414" customFormat="false" ht="28.35" hidden="false" customHeight="false" outlineLevel="0" collapsed="false">
      <c r="A7414" s="122" t="s">
        <v>22612</v>
      </c>
      <c r="B7414" s="91" t="s">
        <v>22613</v>
      </c>
      <c r="C7414" s="451" t="s">
        <v>22614</v>
      </c>
      <c r="D7414" s="91" t="s">
        <v>22264</v>
      </c>
      <c r="E7414" s="91" t="s">
        <v>22615</v>
      </c>
      <c r="F7414" s="91" t="s">
        <v>22616</v>
      </c>
      <c r="G7414" s="91"/>
      <c r="H7414" s="91"/>
      <c r="I7414" s="91"/>
      <c r="J7414" s="91" t="n">
        <v>9000</v>
      </c>
      <c r="K7414" s="91"/>
      <c r="L7414" s="91"/>
      <c r="M7414" s="91" t="s">
        <v>22617</v>
      </c>
      <c r="N7414" s="91" t="n">
        <v>10.05</v>
      </c>
      <c r="O7414" s="156" t="s">
        <v>22230</v>
      </c>
      <c r="P7414" s="100"/>
      <c r="Q7414" s="15" t="s">
        <v>45</v>
      </c>
    </row>
    <row r="7415" customFormat="false" ht="15.65" hidden="false" customHeight="false" outlineLevel="0" collapsed="false">
      <c r="A7415" s="429" t="s">
        <v>1819</v>
      </c>
      <c r="B7415" s="91" t="s">
        <v>1483</v>
      </c>
      <c r="C7415" s="91" t="s">
        <v>22618</v>
      </c>
      <c r="D7415" s="91" t="s">
        <v>22264</v>
      </c>
      <c r="E7415" s="91" t="s">
        <v>22619</v>
      </c>
      <c r="F7415" s="91" t="s">
        <v>1332</v>
      </c>
      <c r="G7415" s="91" t="s">
        <v>4928</v>
      </c>
      <c r="H7415" s="91"/>
      <c r="I7415" s="91"/>
      <c r="J7415" s="91"/>
      <c r="K7415" s="91"/>
      <c r="L7415" s="91"/>
      <c r="M7415" s="91"/>
      <c r="N7415" s="91"/>
      <c r="O7415" s="333" t="s">
        <v>22620</v>
      </c>
      <c r="P7415" s="100"/>
      <c r="Q7415" s="15" t="s">
        <v>45</v>
      </c>
    </row>
    <row r="7416" customFormat="false" ht="28.35" hidden="false" customHeight="false" outlineLevel="0" collapsed="false">
      <c r="A7416" s="429" t="s">
        <v>1673</v>
      </c>
      <c r="B7416" s="91" t="s">
        <v>113</v>
      </c>
      <c r="C7416" s="451" t="s">
        <v>22621</v>
      </c>
      <c r="D7416" s="91" t="s">
        <v>8766</v>
      </c>
      <c r="E7416" s="91" t="s">
        <v>22622</v>
      </c>
      <c r="F7416" s="91"/>
      <c r="G7416" s="91" t="s">
        <v>16003</v>
      </c>
      <c r="H7416" s="91"/>
      <c r="I7416" s="91"/>
      <c r="J7416" s="91"/>
      <c r="K7416" s="91"/>
      <c r="L7416" s="91"/>
      <c r="M7416" s="91"/>
      <c r="N7416" s="91"/>
      <c r="O7416" s="451" t="s">
        <v>5423</v>
      </c>
      <c r="P7416" s="100"/>
      <c r="Q7416" s="15" t="s">
        <v>45</v>
      </c>
    </row>
    <row r="7417" customFormat="false" ht="28.35" hidden="false" customHeight="false" outlineLevel="0" collapsed="false">
      <c r="A7417" s="1035" t="s">
        <v>22623</v>
      </c>
      <c r="B7417" s="91" t="n">
        <v>10.45</v>
      </c>
      <c r="C7417" s="91" t="s">
        <v>22624</v>
      </c>
      <c r="D7417" s="91" t="s">
        <v>22264</v>
      </c>
      <c r="E7417" s="91" t="s">
        <v>22625</v>
      </c>
      <c r="F7417" s="91" t="s">
        <v>6329</v>
      </c>
      <c r="G7417" s="91"/>
      <c r="H7417" s="91"/>
      <c r="I7417" s="91"/>
      <c r="J7417" s="91"/>
      <c r="K7417" s="91" t="s">
        <v>564</v>
      </c>
      <c r="L7417" s="91"/>
      <c r="M7417" s="91"/>
      <c r="N7417" s="91"/>
      <c r="O7417" s="368" t="s">
        <v>22626</v>
      </c>
      <c r="P7417" s="100"/>
      <c r="Q7417" s="15" t="s">
        <v>45</v>
      </c>
    </row>
    <row r="7418" customFormat="false" ht="28.35" hidden="false" customHeight="false" outlineLevel="0" collapsed="false">
      <c r="A7418" s="429" t="s">
        <v>1732</v>
      </c>
      <c r="B7418" s="99" t="n">
        <v>43719</v>
      </c>
      <c r="C7418" s="91" t="s">
        <v>22627</v>
      </c>
      <c r="D7418" s="91" t="s">
        <v>8766</v>
      </c>
      <c r="E7418" s="91" t="s">
        <v>22628</v>
      </c>
      <c r="F7418" s="91" t="s">
        <v>22629</v>
      </c>
      <c r="G7418" s="91" t="n">
        <v>11300</v>
      </c>
      <c r="H7418" s="91"/>
      <c r="I7418" s="91"/>
      <c r="J7418" s="91"/>
      <c r="K7418" s="91"/>
      <c r="L7418" s="91"/>
      <c r="M7418" s="91" t="s">
        <v>22630</v>
      </c>
      <c r="N7418" s="91" t="s">
        <v>22631</v>
      </c>
      <c r="O7418" s="156" t="s">
        <v>22230</v>
      </c>
      <c r="P7418" s="100"/>
      <c r="Q7418" s="15" t="s">
        <v>45</v>
      </c>
    </row>
    <row r="7419" customFormat="false" ht="28.35" hidden="false" customHeight="false" outlineLevel="0" collapsed="false">
      <c r="A7419" s="429" t="s">
        <v>1833</v>
      </c>
      <c r="B7419" s="108" t="n">
        <v>0.479166666666667</v>
      </c>
      <c r="C7419" s="91" t="n">
        <v>89104911537</v>
      </c>
      <c r="D7419" s="91" t="s">
        <v>22300</v>
      </c>
      <c r="E7419" s="91" t="s">
        <v>22632</v>
      </c>
      <c r="F7419" s="91" t="s">
        <v>9685</v>
      </c>
      <c r="G7419" s="91" t="s">
        <v>3179</v>
      </c>
      <c r="H7419" s="91"/>
      <c r="I7419" s="91"/>
      <c r="J7419" s="91"/>
      <c r="K7419" s="91"/>
      <c r="L7419" s="91"/>
      <c r="M7419" s="91"/>
      <c r="N7419" s="91"/>
      <c r="O7419" s="137" t="s">
        <v>22633</v>
      </c>
      <c r="P7419" s="100"/>
      <c r="Q7419" s="15" t="s">
        <v>45</v>
      </c>
    </row>
    <row r="7420" customFormat="false" ht="15.65" hidden="false" customHeight="false" outlineLevel="0" collapsed="false">
      <c r="A7420" s="262" t="s">
        <v>1267</v>
      </c>
      <c r="B7420" s="91" t="s">
        <v>940</v>
      </c>
      <c r="C7420" s="91" t="s">
        <v>22634</v>
      </c>
      <c r="D7420" s="91" t="s">
        <v>22264</v>
      </c>
      <c r="E7420" s="91" t="s">
        <v>22635</v>
      </c>
      <c r="F7420" s="91" t="s">
        <v>4544</v>
      </c>
      <c r="G7420" s="91"/>
      <c r="H7420" s="91"/>
      <c r="I7420" s="91" t="n">
        <v>9400</v>
      </c>
      <c r="J7420" s="91"/>
      <c r="K7420" s="91"/>
      <c r="L7420" s="91"/>
      <c r="M7420" s="91" t="s">
        <v>22636</v>
      </c>
      <c r="N7420" s="91" t="n">
        <v>10.05</v>
      </c>
      <c r="O7420" s="156" t="s">
        <v>22230</v>
      </c>
      <c r="P7420" s="100"/>
      <c r="Q7420" s="15" t="s">
        <v>45</v>
      </c>
    </row>
    <row r="7421" customFormat="false" ht="28.35" hidden="false" customHeight="false" outlineLevel="0" collapsed="false">
      <c r="A7421" s="429" t="s">
        <v>1746</v>
      </c>
      <c r="B7421" s="91" t="s">
        <v>359</v>
      </c>
      <c r="C7421" s="91" t="n">
        <v>89104775114</v>
      </c>
      <c r="D7421" s="91" t="s">
        <v>22264</v>
      </c>
      <c r="E7421" s="91" t="s">
        <v>22637</v>
      </c>
      <c r="F7421" s="91" t="s">
        <v>22638</v>
      </c>
      <c r="G7421" s="91" t="s">
        <v>774</v>
      </c>
      <c r="H7421" s="91"/>
      <c r="I7421" s="91"/>
      <c r="J7421" s="91"/>
      <c r="K7421" s="91"/>
      <c r="L7421" s="91"/>
      <c r="M7421" s="91"/>
      <c r="N7421" s="91"/>
      <c r="O7421" s="137" t="s">
        <v>22639</v>
      </c>
      <c r="P7421" s="100"/>
      <c r="Q7421" s="15" t="s">
        <v>45</v>
      </c>
    </row>
    <row r="7422" customFormat="false" ht="28.35" hidden="false" customHeight="false" outlineLevel="0" collapsed="false">
      <c r="A7422" s="429" t="s">
        <v>1696</v>
      </c>
      <c r="B7422" s="91" t="s">
        <v>122</v>
      </c>
      <c r="C7422" s="91" t="s">
        <v>22640</v>
      </c>
      <c r="D7422" s="91" t="s">
        <v>22264</v>
      </c>
      <c r="E7422" s="91" t="s">
        <v>22641</v>
      </c>
      <c r="F7422" s="91" t="s">
        <v>6329</v>
      </c>
      <c r="G7422" s="91" t="s">
        <v>1939</v>
      </c>
      <c r="H7422" s="91"/>
      <c r="I7422" s="91"/>
      <c r="J7422" s="91"/>
      <c r="K7422" s="91"/>
      <c r="L7422" s="91"/>
      <c r="M7422" s="91"/>
      <c r="N7422" s="91"/>
      <c r="O7422" s="137" t="s">
        <v>22642</v>
      </c>
      <c r="P7422" s="100"/>
      <c r="Q7422" s="15" t="s">
        <v>45</v>
      </c>
    </row>
    <row r="7423" customFormat="false" ht="14.9" hidden="false" customHeight="false" outlineLevel="0" collapsed="false">
      <c r="A7423" s="429" t="s">
        <v>1758</v>
      </c>
      <c r="B7423" s="108" t="n">
        <v>0.520833333333333</v>
      </c>
      <c r="C7423" s="91" t="n">
        <v>89871104772</v>
      </c>
      <c r="D7423" s="91" t="s">
        <v>22300</v>
      </c>
      <c r="E7423" s="91" t="s">
        <v>22643</v>
      </c>
      <c r="F7423" s="91" t="s">
        <v>22644</v>
      </c>
      <c r="G7423" s="91" t="s">
        <v>22645</v>
      </c>
      <c r="H7423" s="91"/>
      <c r="I7423" s="91"/>
      <c r="J7423" s="91"/>
      <c r="K7423" s="91"/>
      <c r="L7423" s="91"/>
      <c r="M7423" s="91"/>
      <c r="N7423" s="91"/>
      <c r="O7423" s="137" t="s">
        <v>22646</v>
      </c>
      <c r="P7423" s="100"/>
      <c r="Q7423" s="15" t="s">
        <v>45</v>
      </c>
    </row>
    <row r="7424" customFormat="false" ht="28.35" hidden="false" customHeight="false" outlineLevel="0" collapsed="false">
      <c r="A7424" s="429" t="s">
        <v>1761</v>
      </c>
      <c r="B7424" s="91" t="s">
        <v>7266</v>
      </c>
      <c r="C7424" s="91" t="s">
        <v>22647</v>
      </c>
      <c r="D7424" s="91" t="s">
        <v>22264</v>
      </c>
      <c r="E7424" s="91" t="s">
        <v>22648</v>
      </c>
      <c r="F7424" s="91" t="s">
        <v>4544</v>
      </c>
      <c r="G7424" s="91" t="s">
        <v>4213</v>
      </c>
      <c r="H7424" s="91"/>
      <c r="I7424" s="91"/>
      <c r="J7424" s="91"/>
      <c r="K7424" s="91"/>
      <c r="L7424" s="91"/>
      <c r="M7424" s="91"/>
      <c r="N7424" s="91"/>
      <c r="O7424" s="137" t="s">
        <v>22649</v>
      </c>
      <c r="P7424" s="100"/>
      <c r="Q7424" s="15" t="s">
        <v>45</v>
      </c>
    </row>
    <row r="7425" customFormat="false" ht="28.35" hidden="false" customHeight="false" outlineLevel="0" collapsed="false">
      <c r="A7425" s="429" t="s">
        <v>1765</v>
      </c>
      <c r="B7425" s="91" t="n">
        <v>14.15</v>
      </c>
      <c r="C7425" s="91" t="s">
        <v>22650</v>
      </c>
      <c r="D7425" s="91" t="s">
        <v>22264</v>
      </c>
      <c r="E7425" s="91" t="s">
        <v>22651</v>
      </c>
      <c r="F7425" s="91" t="s">
        <v>22652</v>
      </c>
      <c r="G7425" s="91" t="n">
        <v>3500</v>
      </c>
      <c r="H7425" s="91"/>
      <c r="I7425" s="91"/>
      <c r="J7425" s="91"/>
      <c r="K7425" s="91"/>
      <c r="L7425" s="91"/>
      <c r="M7425" s="91" t="s">
        <v>22653</v>
      </c>
      <c r="N7425" s="91" t="n">
        <v>8.05</v>
      </c>
      <c r="O7425" s="156" t="s">
        <v>22230</v>
      </c>
      <c r="P7425" s="100"/>
      <c r="Q7425" s="15" t="s">
        <v>45</v>
      </c>
    </row>
    <row r="7426" customFormat="false" ht="28.35" hidden="false" customHeight="false" outlineLevel="0" collapsed="false">
      <c r="A7426" s="262" t="s">
        <v>1405</v>
      </c>
      <c r="B7426" s="91" t="s">
        <v>162</v>
      </c>
      <c r="C7426" s="91" t="s">
        <v>22654</v>
      </c>
      <c r="D7426" s="91" t="s">
        <v>22264</v>
      </c>
      <c r="E7426" s="91" t="s">
        <v>22655</v>
      </c>
      <c r="F7426" s="91" t="s">
        <v>4544</v>
      </c>
      <c r="G7426" s="91"/>
      <c r="H7426" s="91"/>
      <c r="I7426" s="91" t="n">
        <v>9800</v>
      </c>
      <c r="J7426" s="91"/>
      <c r="K7426" s="91"/>
      <c r="L7426" s="91"/>
      <c r="M7426" s="91" t="s">
        <v>22656</v>
      </c>
      <c r="N7426" s="91" t="n">
        <v>11.05</v>
      </c>
      <c r="O7426" s="156" t="s">
        <v>22230</v>
      </c>
      <c r="P7426" s="100"/>
      <c r="Q7426" s="15" t="s">
        <v>45</v>
      </c>
    </row>
    <row r="7427" customFormat="false" ht="14.9" hidden="false" customHeight="false" outlineLevel="0" collapsed="false">
      <c r="A7427" s="429" t="s">
        <v>4304</v>
      </c>
      <c r="B7427" s="91" t="n">
        <v>16.2</v>
      </c>
      <c r="C7427" s="91" t="s">
        <v>22657</v>
      </c>
      <c r="D7427" s="91" t="s">
        <v>22264</v>
      </c>
      <c r="E7427" s="91" t="s">
        <v>22658</v>
      </c>
      <c r="F7427" s="91" t="s">
        <v>22659</v>
      </c>
      <c r="G7427" s="91" t="s">
        <v>71</v>
      </c>
      <c r="H7427" s="91"/>
      <c r="I7427" s="91"/>
      <c r="J7427" s="91"/>
      <c r="K7427" s="91"/>
      <c r="L7427" s="91"/>
      <c r="M7427" s="91"/>
      <c r="N7427" s="91"/>
      <c r="O7427" s="95" t="s">
        <v>22660</v>
      </c>
      <c r="P7427" s="100"/>
      <c r="Q7427" s="15" t="s">
        <v>45</v>
      </c>
    </row>
    <row r="7428" customFormat="false" ht="15.65" hidden="false" customHeight="false" outlineLevel="0" collapsed="false">
      <c r="A7428" s="429" t="s">
        <v>4309</v>
      </c>
      <c r="B7428" s="91"/>
      <c r="C7428" s="91" t="s">
        <v>22661</v>
      </c>
      <c r="D7428" s="91" t="s">
        <v>22264</v>
      </c>
      <c r="E7428" s="91" t="s">
        <v>22662</v>
      </c>
      <c r="F7428" s="91" t="s">
        <v>22505</v>
      </c>
      <c r="G7428" s="91" t="n">
        <v>14000</v>
      </c>
      <c r="H7428" s="91"/>
      <c r="I7428" s="91"/>
      <c r="J7428" s="91"/>
      <c r="K7428" s="91"/>
      <c r="L7428" s="91"/>
      <c r="M7428" s="91" t="s">
        <v>22663</v>
      </c>
      <c r="N7428" s="91" t="n">
        <v>8.05</v>
      </c>
      <c r="O7428" s="156" t="s">
        <v>22230</v>
      </c>
      <c r="P7428" s="100"/>
      <c r="Q7428" s="15" t="s">
        <v>45</v>
      </c>
    </row>
    <row r="7429" customFormat="false" ht="15.65" hidden="false" customHeight="false" outlineLevel="0" collapsed="false">
      <c r="A7429" s="429" t="s">
        <v>1781</v>
      </c>
      <c r="B7429" s="108" t="n">
        <v>0.555555555555556</v>
      </c>
      <c r="C7429" s="91" t="s">
        <v>22568</v>
      </c>
      <c r="D7429" s="91" t="s">
        <v>22300</v>
      </c>
      <c r="E7429" s="91" t="s">
        <v>22569</v>
      </c>
      <c r="F7429" s="91" t="s">
        <v>22570</v>
      </c>
      <c r="G7429" s="91" t="n">
        <v>4700</v>
      </c>
      <c r="H7429" s="91"/>
      <c r="I7429" s="91"/>
      <c r="J7429" s="91"/>
      <c r="K7429" s="91"/>
      <c r="L7429" s="91"/>
      <c r="M7429" s="19" t="s">
        <v>22664</v>
      </c>
      <c r="N7429" s="99" t="n">
        <v>43593</v>
      </c>
      <c r="O7429" s="156" t="s">
        <v>22230</v>
      </c>
      <c r="P7429" s="100"/>
      <c r="Q7429" s="15" t="s">
        <v>45</v>
      </c>
    </row>
    <row r="7430" customFormat="false" ht="15.65" hidden="false" customHeight="false" outlineLevel="0" collapsed="false">
      <c r="A7430" s="262" t="s">
        <v>1626</v>
      </c>
      <c r="B7430" s="91" t="s">
        <v>22665</v>
      </c>
      <c r="C7430" s="91" t="s">
        <v>22666</v>
      </c>
      <c r="D7430" s="91" t="s">
        <v>22264</v>
      </c>
      <c r="E7430" s="91" t="s">
        <v>22667</v>
      </c>
      <c r="F7430" s="91" t="s">
        <v>4544</v>
      </c>
      <c r="G7430" s="91"/>
      <c r="H7430" s="91"/>
      <c r="I7430" s="91" t="n">
        <v>8900</v>
      </c>
      <c r="J7430" s="91"/>
      <c r="K7430" s="91"/>
      <c r="L7430" s="91"/>
      <c r="M7430" s="91" t="s">
        <v>22668</v>
      </c>
      <c r="N7430" s="91" t="n">
        <v>8.05</v>
      </c>
      <c r="O7430" s="156" t="s">
        <v>22230</v>
      </c>
      <c r="P7430" s="100"/>
      <c r="Q7430" s="15" t="s">
        <v>45</v>
      </c>
    </row>
    <row r="7431" customFormat="false" ht="15.65" hidden="false" customHeight="false" outlineLevel="0" collapsed="false">
      <c r="A7431" s="429" t="s">
        <v>1917</v>
      </c>
      <c r="B7431" s="99" t="n">
        <v>43483</v>
      </c>
      <c r="C7431" s="349" t="s">
        <v>22669</v>
      </c>
      <c r="D7431" s="91" t="s">
        <v>4358</v>
      </c>
      <c r="E7431" s="91" t="s">
        <v>22670</v>
      </c>
      <c r="F7431" s="91"/>
      <c r="G7431" s="91" t="n">
        <v>20000</v>
      </c>
      <c r="H7431" s="91"/>
      <c r="I7431" s="91"/>
      <c r="J7431" s="91"/>
      <c r="K7431" s="91"/>
      <c r="L7431" s="91"/>
      <c r="M7431" s="19" t="s">
        <v>22671</v>
      </c>
      <c r="N7431" s="99" t="n">
        <v>43592</v>
      </c>
      <c r="O7431" s="156" t="s">
        <v>22672</v>
      </c>
      <c r="P7431" s="100"/>
      <c r="Q7431" s="15" t="s">
        <v>45</v>
      </c>
    </row>
    <row r="7432" customFormat="false" ht="28.35" hidden="false" customHeight="false" outlineLevel="0" collapsed="false">
      <c r="A7432" s="122" t="s">
        <v>22612</v>
      </c>
      <c r="B7432" s="91" t="n">
        <v>18.2</v>
      </c>
      <c r="C7432" s="349" t="s">
        <v>22673</v>
      </c>
      <c r="D7432" s="91" t="s">
        <v>20897</v>
      </c>
      <c r="E7432" s="91" t="s">
        <v>22674</v>
      </c>
      <c r="F7432" s="91" t="s">
        <v>22675</v>
      </c>
      <c r="G7432" s="91" t="n">
        <v>11800</v>
      </c>
      <c r="H7432" s="91"/>
      <c r="I7432" s="91"/>
      <c r="J7432" s="91"/>
      <c r="K7432" s="91"/>
      <c r="L7432" s="91"/>
      <c r="M7432" s="91"/>
      <c r="N7432" s="91" t="s">
        <v>22676</v>
      </c>
      <c r="O7432" s="137" t="s">
        <v>22677</v>
      </c>
      <c r="P7432" s="100"/>
      <c r="Q7432" s="15" t="s">
        <v>45</v>
      </c>
    </row>
    <row r="7433" customFormat="false" ht="79.85" hidden="false" customHeight="false" outlineLevel="0" collapsed="false">
      <c r="A7433" s="3" t="s">
        <v>17111</v>
      </c>
      <c r="B7433" s="103" t="s">
        <v>17112</v>
      </c>
      <c r="C7433" s="3"/>
      <c r="D7433" s="103" t="s">
        <v>17114</v>
      </c>
      <c r="E7433" s="103" t="s">
        <v>17115</v>
      </c>
      <c r="F7433" s="102" t="s">
        <v>10096</v>
      </c>
      <c r="G7433" s="103" t="s">
        <v>38</v>
      </c>
      <c r="H7433" s="103" t="s">
        <v>17116</v>
      </c>
      <c r="I7433" s="103" t="s">
        <v>40</v>
      </c>
      <c r="J7433" s="103" t="s">
        <v>21327</v>
      </c>
      <c r="K7433" s="103" t="s">
        <v>21328</v>
      </c>
      <c r="L7433" s="103" t="s">
        <v>19807</v>
      </c>
      <c r="M7433" s="103" t="s">
        <v>41</v>
      </c>
      <c r="N7433" s="103" t="s">
        <v>42</v>
      </c>
      <c r="O7433" s="103" t="s">
        <v>17117</v>
      </c>
      <c r="P7433" s="1078"/>
      <c r="Q7433" s="15" t="s">
        <v>45</v>
      </c>
      <c r="R7433" s="1079"/>
      <c r="S7433" s="1079"/>
      <c r="T7433" s="1079"/>
      <c r="U7433" s="1079"/>
      <c r="V7433" s="1079"/>
      <c r="W7433" s="1079"/>
      <c r="X7433" s="1079"/>
      <c r="Y7433" s="1079"/>
      <c r="Z7433" s="1079"/>
      <c r="AA7433" s="1079"/>
      <c r="AB7433" s="1079"/>
      <c r="AC7433" s="1079"/>
      <c r="AD7433" s="1079"/>
      <c r="AE7433" s="1079"/>
      <c r="AF7433" s="1079"/>
      <c r="AG7433" s="1079"/>
      <c r="AH7433" s="1079"/>
      <c r="AI7433" s="1079"/>
      <c r="AJ7433" s="1079"/>
      <c r="AK7433" s="1079"/>
    </row>
    <row r="7434" customFormat="false" ht="15" hidden="false" customHeight="false" outlineLevel="0" collapsed="false">
      <c r="A7434" s="105" t="n">
        <v>43593</v>
      </c>
      <c r="B7434" s="465" t="s">
        <v>311</v>
      </c>
      <c r="C7434" s="9"/>
      <c r="D7434" s="9"/>
      <c r="E7434" s="10"/>
      <c r="F7434" s="821" t="n">
        <f aca="false">G7434+H7434+I7434+J7434+K7434</f>
        <v>59060</v>
      </c>
      <c r="G7434" s="1006" t="n">
        <f aca="false">SUM(G7435:G7448)</f>
        <v>34100</v>
      </c>
      <c r="H7434" s="989" t="n">
        <f aca="false">SUM(H7435:H7448)</f>
        <v>24960</v>
      </c>
      <c r="I7434" s="1007" t="n">
        <f aca="false">SUM(I7435:I7448)</f>
        <v>0</v>
      </c>
      <c r="J7434" s="1008" t="n">
        <f aca="false">SUM(J7435:J7448)</f>
        <v>0</v>
      </c>
      <c r="K7434" s="1009" t="n">
        <f aca="false">SUM(K7439:K7448)</f>
        <v>0</v>
      </c>
      <c r="L7434" s="1029" t="n">
        <f aca="false">SUM(L7439:L7448)</f>
        <v>0</v>
      </c>
      <c r="M7434" s="466"/>
      <c r="N7434" s="466"/>
      <c r="O7434" s="91"/>
      <c r="P7434" s="100"/>
      <c r="Q7434" s="15" t="s">
        <v>45</v>
      </c>
    </row>
    <row r="7435" customFormat="false" ht="28.35" hidden="false" customHeight="false" outlineLevel="0" collapsed="false">
      <c r="A7435" s="429" t="s">
        <v>22678</v>
      </c>
      <c r="B7435" s="91" t="s">
        <v>113</v>
      </c>
      <c r="C7435" s="91" t="s">
        <v>22679</v>
      </c>
      <c r="D7435" s="91" t="s">
        <v>22264</v>
      </c>
      <c r="E7435" s="91"/>
      <c r="F7435" s="91" t="s">
        <v>102</v>
      </c>
      <c r="G7435" s="91"/>
      <c r="H7435" s="91"/>
      <c r="I7435" s="91"/>
      <c r="J7435" s="91"/>
      <c r="K7435" s="91"/>
      <c r="L7435" s="91"/>
      <c r="M7435" s="91"/>
      <c r="N7435" s="91"/>
      <c r="O7435" s="95" t="s">
        <v>22680</v>
      </c>
      <c r="P7435" s="100"/>
      <c r="Q7435" s="15" t="s">
        <v>45</v>
      </c>
    </row>
    <row r="7436" customFormat="false" ht="28.35" hidden="false" customHeight="false" outlineLevel="0" collapsed="false">
      <c r="A7436" s="429" t="s">
        <v>1814</v>
      </c>
      <c r="B7436" s="91" t="n">
        <v>10.35</v>
      </c>
      <c r="C7436" s="91" t="s">
        <v>22681</v>
      </c>
      <c r="D7436" s="91" t="s">
        <v>20897</v>
      </c>
      <c r="E7436" s="91" t="s">
        <v>22682</v>
      </c>
      <c r="F7436" s="91" t="s">
        <v>22683</v>
      </c>
      <c r="G7436" s="91"/>
      <c r="H7436" s="91"/>
      <c r="I7436" s="91"/>
      <c r="J7436" s="91"/>
      <c r="K7436" s="91"/>
      <c r="L7436" s="91"/>
      <c r="M7436" s="91"/>
      <c r="N7436" s="91" t="n">
        <v>10.05</v>
      </c>
      <c r="O7436" s="91" t="s">
        <v>22684</v>
      </c>
      <c r="P7436" s="100"/>
      <c r="Q7436" s="15" t="s">
        <v>45</v>
      </c>
    </row>
    <row r="7437" customFormat="false" ht="28.35" hidden="false" customHeight="false" outlineLevel="0" collapsed="false">
      <c r="A7437" s="429" t="s">
        <v>1819</v>
      </c>
      <c r="B7437" s="108" t="n">
        <v>0.486111111111111</v>
      </c>
      <c r="C7437" s="91" t="s">
        <v>22685</v>
      </c>
      <c r="D7437" s="91" t="s">
        <v>22300</v>
      </c>
      <c r="E7437" s="91" t="s">
        <v>22686</v>
      </c>
      <c r="F7437" s="91" t="s">
        <v>1332</v>
      </c>
      <c r="G7437" s="91" t="s">
        <v>22687</v>
      </c>
      <c r="H7437" s="91"/>
      <c r="I7437" s="91"/>
      <c r="J7437" s="91"/>
      <c r="K7437" s="91"/>
      <c r="L7437" s="91"/>
      <c r="M7437" s="91"/>
      <c r="N7437" s="91"/>
      <c r="O7437" s="137" t="s">
        <v>22688</v>
      </c>
      <c r="P7437" s="100"/>
      <c r="Q7437" s="15" t="s">
        <v>45</v>
      </c>
    </row>
    <row r="7438" customFormat="false" ht="14.9" hidden="false" customHeight="false" outlineLevel="0" collapsed="false">
      <c r="A7438" s="429" t="s">
        <v>1673</v>
      </c>
      <c r="B7438" s="91" t="s">
        <v>359</v>
      </c>
      <c r="C7438" s="91" t="s">
        <v>22689</v>
      </c>
      <c r="D7438" s="91" t="s">
        <v>22264</v>
      </c>
      <c r="E7438" s="91" t="s">
        <v>22690</v>
      </c>
      <c r="F7438" s="91" t="s">
        <v>102</v>
      </c>
      <c r="G7438" s="91" t="n">
        <v>0</v>
      </c>
      <c r="H7438" s="91"/>
      <c r="I7438" s="91"/>
      <c r="J7438" s="91"/>
      <c r="K7438" s="91"/>
      <c r="L7438" s="91"/>
      <c r="M7438" s="91" t="s">
        <v>22691</v>
      </c>
      <c r="N7438" s="91" t="n">
        <v>13.05</v>
      </c>
      <c r="O7438" s="330" t="s">
        <v>22692</v>
      </c>
      <c r="P7438" s="100"/>
      <c r="Q7438" s="15" t="s">
        <v>45</v>
      </c>
    </row>
    <row r="7439" customFormat="false" ht="14.9" hidden="false" customHeight="false" outlineLevel="0" collapsed="false">
      <c r="A7439" s="262" t="s">
        <v>1257</v>
      </c>
      <c r="B7439" s="91" t="s">
        <v>284</v>
      </c>
      <c r="C7439" s="91" t="s">
        <v>22693</v>
      </c>
      <c r="D7439" s="91" t="s">
        <v>22264</v>
      </c>
      <c r="E7439" s="91" t="s">
        <v>22694</v>
      </c>
      <c r="F7439" s="91"/>
      <c r="G7439" s="91"/>
      <c r="H7439" s="91"/>
      <c r="I7439" s="91"/>
      <c r="J7439" s="91"/>
      <c r="K7439" s="91"/>
      <c r="L7439" s="91"/>
      <c r="M7439" s="91"/>
      <c r="N7439" s="91"/>
      <c r="O7439" s="137" t="s">
        <v>22695</v>
      </c>
      <c r="P7439" s="100"/>
      <c r="Q7439" s="15" t="s">
        <v>45</v>
      </c>
    </row>
    <row r="7440" customFormat="false" ht="14.9" hidden="false" customHeight="false" outlineLevel="0" collapsed="false">
      <c r="A7440" s="282" t="s">
        <v>12183</v>
      </c>
      <c r="B7440" s="282"/>
      <c r="C7440" s="282" t="s">
        <v>12183</v>
      </c>
      <c r="D7440" s="282"/>
      <c r="E7440" s="282" t="s">
        <v>12183</v>
      </c>
      <c r="F7440" s="282" t="s">
        <v>12183</v>
      </c>
      <c r="G7440" s="282"/>
      <c r="H7440" s="282" t="s">
        <v>22696</v>
      </c>
      <c r="I7440" s="282"/>
      <c r="J7440" s="282"/>
      <c r="K7440" s="282"/>
      <c r="L7440" s="282"/>
      <c r="M7440" s="282" t="s">
        <v>22697</v>
      </c>
      <c r="N7440" s="282"/>
      <c r="O7440" s="282" t="s">
        <v>22698</v>
      </c>
      <c r="P7440" s="100"/>
      <c r="Q7440" s="15" t="s">
        <v>45</v>
      </c>
    </row>
    <row r="7441" customFormat="false" ht="14.9" hidden="false" customHeight="false" outlineLevel="0" collapsed="false">
      <c r="A7441" s="91"/>
      <c r="B7441" s="91"/>
      <c r="C7441" s="91"/>
      <c r="D7441" s="91"/>
      <c r="E7441" s="282" t="s">
        <v>22699</v>
      </c>
      <c r="F7441" s="282" t="s">
        <v>22699</v>
      </c>
      <c r="G7441" s="282"/>
      <c r="H7441" s="282" t="s">
        <v>22700</v>
      </c>
      <c r="I7441" s="282"/>
      <c r="J7441" s="282"/>
      <c r="K7441" s="282"/>
      <c r="L7441" s="282"/>
      <c r="M7441" s="282" t="s">
        <v>15428</v>
      </c>
      <c r="N7441" s="282"/>
      <c r="O7441" s="282" t="s">
        <v>22701</v>
      </c>
      <c r="P7441" s="100"/>
      <c r="Q7441" s="15" t="s">
        <v>45</v>
      </c>
    </row>
    <row r="7442" customFormat="false" ht="14.9" hidden="false" customHeight="false" outlineLevel="0" collapsed="false">
      <c r="A7442" s="91"/>
      <c r="B7442" s="91"/>
      <c r="C7442" s="91"/>
      <c r="D7442" s="91"/>
      <c r="E7442" s="282" t="s">
        <v>22702</v>
      </c>
      <c r="F7442" s="282" t="s">
        <v>22702</v>
      </c>
      <c r="G7442" s="282"/>
      <c r="H7442" s="282" t="s">
        <v>22703</v>
      </c>
      <c r="I7442" s="282"/>
      <c r="J7442" s="282"/>
      <c r="K7442" s="282"/>
      <c r="L7442" s="282"/>
      <c r="M7442" s="282" t="s">
        <v>22428</v>
      </c>
      <c r="N7442" s="282"/>
      <c r="O7442" s="282" t="s">
        <v>22701</v>
      </c>
      <c r="P7442" s="100"/>
      <c r="Q7442" s="15" t="s">
        <v>45</v>
      </c>
    </row>
    <row r="7443" customFormat="false" ht="14.9" hidden="false" customHeight="false" outlineLevel="0" collapsed="false">
      <c r="A7443" s="91"/>
      <c r="B7443" s="91"/>
      <c r="C7443" s="91"/>
      <c r="D7443" s="91"/>
      <c r="E7443" s="282" t="s">
        <v>22704</v>
      </c>
      <c r="F7443" s="282" t="s">
        <v>22704</v>
      </c>
      <c r="G7443" s="282"/>
      <c r="H7443" s="282" t="n">
        <v>24960</v>
      </c>
      <c r="I7443" s="282"/>
      <c r="J7443" s="282"/>
      <c r="K7443" s="282"/>
      <c r="L7443" s="282"/>
      <c r="M7443" s="282" t="s">
        <v>22705</v>
      </c>
      <c r="N7443" s="282"/>
      <c r="O7443" s="282" t="s">
        <v>22706</v>
      </c>
      <c r="P7443" s="100"/>
      <c r="Q7443" s="15" t="s">
        <v>45</v>
      </c>
    </row>
    <row r="7444" customFormat="false" ht="28.35" hidden="false" customHeight="false" outlineLevel="0" collapsed="false">
      <c r="A7444" s="429" t="s">
        <v>1732</v>
      </c>
      <c r="B7444" s="91" t="s">
        <v>8398</v>
      </c>
      <c r="C7444" s="91" t="s">
        <v>22707</v>
      </c>
      <c r="D7444" s="91" t="s">
        <v>22264</v>
      </c>
      <c r="E7444" s="91" t="s">
        <v>22708</v>
      </c>
      <c r="F7444" s="91" t="s">
        <v>6329</v>
      </c>
      <c r="G7444" s="91" t="s">
        <v>13521</v>
      </c>
      <c r="H7444" s="91"/>
      <c r="I7444" s="91"/>
      <c r="J7444" s="91"/>
      <c r="K7444" s="91"/>
      <c r="L7444" s="91"/>
      <c r="M7444" s="91"/>
      <c r="N7444" s="99"/>
      <c r="O7444" s="599" t="s">
        <v>22709</v>
      </c>
      <c r="P7444" s="100"/>
      <c r="Q7444" s="15" t="s">
        <v>45</v>
      </c>
    </row>
    <row r="7445" customFormat="false" ht="28.35" hidden="false" customHeight="false" outlineLevel="0" collapsed="false">
      <c r="A7445" s="429" t="s">
        <v>1833</v>
      </c>
      <c r="B7445" s="91" t="s">
        <v>227</v>
      </c>
      <c r="C7445" s="91" t="s">
        <v>22710</v>
      </c>
      <c r="D7445" s="91" t="s">
        <v>22264</v>
      </c>
      <c r="E7445" s="91" t="s">
        <v>22711</v>
      </c>
      <c r="F7445" s="91"/>
      <c r="G7445" s="91" t="s">
        <v>1103</v>
      </c>
      <c r="H7445" s="91"/>
      <c r="I7445" s="91"/>
      <c r="J7445" s="91"/>
      <c r="K7445" s="91"/>
      <c r="L7445" s="91"/>
      <c r="M7445" s="91"/>
      <c r="N7445" s="91"/>
      <c r="O7445" s="95" t="s">
        <v>22712</v>
      </c>
      <c r="P7445" s="100"/>
      <c r="Q7445" s="15" t="s">
        <v>45</v>
      </c>
    </row>
    <row r="7446" customFormat="false" ht="28.35" hidden="false" customHeight="false" outlineLevel="0" collapsed="false">
      <c r="A7446" s="429" t="s">
        <v>1839</v>
      </c>
      <c r="B7446" s="99" t="n">
        <v>43512</v>
      </c>
      <c r="C7446" s="91" t="s">
        <v>22149</v>
      </c>
      <c r="D7446" s="91" t="s">
        <v>22264</v>
      </c>
      <c r="E7446" s="91" t="s">
        <v>22713</v>
      </c>
      <c r="F7446" s="91" t="s">
        <v>6329</v>
      </c>
      <c r="G7446" s="91" t="n">
        <v>9800</v>
      </c>
      <c r="H7446" s="91"/>
      <c r="I7446" s="91"/>
      <c r="J7446" s="91"/>
      <c r="K7446" s="91"/>
      <c r="L7446" s="91"/>
      <c r="M7446" s="19" t="s">
        <v>22714</v>
      </c>
      <c r="N7446" s="91" t="n">
        <v>11.05</v>
      </c>
      <c r="O7446" s="156" t="s">
        <v>22230</v>
      </c>
      <c r="P7446" s="100"/>
      <c r="Q7446" s="15" t="s">
        <v>45</v>
      </c>
    </row>
    <row r="7447" customFormat="false" ht="14.9" hidden="false" customHeight="false" outlineLevel="0" collapsed="false">
      <c r="A7447" s="429" t="s">
        <v>19266</v>
      </c>
      <c r="B7447" s="91" t="n">
        <v>16.21</v>
      </c>
      <c r="C7447" s="91" t="s">
        <v>22715</v>
      </c>
      <c r="D7447" s="91" t="s">
        <v>20897</v>
      </c>
      <c r="E7447" s="91" t="s">
        <v>22716</v>
      </c>
      <c r="F7447" s="91" t="s">
        <v>1332</v>
      </c>
      <c r="G7447" s="91" t="n">
        <v>19800</v>
      </c>
      <c r="H7447" s="91"/>
      <c r="I7447" s="91"/>
      <c r="J7447" s="91"/>
      <c r="K7447" s="91"/>
      <c r="L7447" s="91"/>
      <c r="M7447" s="91"/>
      <c r="N7447" s="91"/>
      <c r="O7447" s="137" t="s">
        <v>22717</v>
      </c>
      <c r="P7447" s="100"/>
      <c r="Q7447" s="15" t="s">
        <v>45</v>
      </c>
    </row>
    <row r="7448" customFormat="false" ht="15.65" hidden="false" customHeight="false" outlineLevel="0" collapsed="false">
      <c r="A7448" s="429" t="s">
        <v>19269</v>
      </c>
      <c r="B7448" s="91" t="s">
        <v>22718</v>
      </c>
      <c r="C7448" s="91" t="s">
        <v>22719</v>
      </c>
      <c r="D7448" s="91" t="s">
        <v>14749</v>
      </c>
      <c r="E7448" s="91" t="s">
        <v>22720</v>
      </c>
      <c r="F7448" s="91" t="s">
        <v>11868</v>
      </c>
      <c r="G7448" s="91" t="n">
        <v>4500</v>
      </c>
      <c r="H7448" s="91"/>
      <c r="I7448" s="91"/>
      <c r="J7448" s="91"/>
      <c r="K7448" s="91"/>
      <c r="L7448" s="91"/>
      <c r="M7448" s="19" t="s">
        <v>22721</v>
      </c>
      <c r="N7448" s="91" t="n">
        <v>10.05</v>
      </c>
      <c r="O7448" s="156" t="s">
        <v>22230</v>
      </c>
      <c r="P7448" s="100"/>
      <c r="Q7448" s="15" t="s">
        <v>45</v>
      </c>
    </row>
    <row r="7449" customFormat="false" ht="79.85" hidden="false" customHeight="false" outlineLevel="0" collapsed="false">
      <c r="A7449" s="3" t="s">
        <v>17111</v>
      </c>
      <c r="B7449" s="103" t="s">
        <v>17112</v>
      </c>
      <c r="C7449" s="3"/>
      <c r="D7449" s="103" t="s">
        <v>17114</v>
      </c>
      <c r="E7449" s="103" t="s">
        <v>17115</v>
      </c>
      <c r="F7449" s="102" t="s">
        <v>10096</v>
      </c>
      <c r="G7449" s="103" t="s">
        <v>38</v>
      </c>
      <c r="H7449" s="103" t="s">
        <v>17116</v>
      </c>
      <c r="I7449" s="103" t="s">
        <v>40</v>
      </c>
      <c r="J7449" s="103" t="s">
        <v>21327</v>
      </c>
      <c r="K7449" s="103" t="s">
        <v>21328</v>
      </c>
      <c r="L7449" s="103" t="s">
        <v>19807</v>
      </c>
      <c r="M7449" s="103" t="s">
        <v>41</v>
      </c>
      <c r="N7449" s="103" t="s">
        <v>42</v>
      </c>
      <c r="O7449" s="103" t="s">
        <v>17117</v>
      </c>
      <c r="P7449" s="1078"/>
      <c r="Q7449" s="15" t="s">
        <v>45</v>
      </c>
      <c r="R7449" s="1079"/>
      <c r="S7449" s="1079"/>
      <c r="T7449" s="1079"/>
      <c r="U7449" s="1079"/>
      <c r="V7449" s="1079"/>
      <c r="W7449" s="1079"/>
      <c r="X7449" s="1079"/>
      <c r="Y7449" s="1079"/>
      <c r="Z7449" s="1079"/>
      <c r="AA7449" s="1079"/>
      <c r="AB7449" s="1079"/>
      <c r="AC7449" s="1079"/>
      <c r="AD7449" s="1079"/>
      <c r="AE7449" s="1079"/>
      <c r="AF7449" s="1079"/>
      <c r="AG7449" s="1079"/>
      <c r="AH7449" s="1079"/>
      <c r="AI7449" s="1079"/>
      <c r="AJ7449" s="1079"/>
      <c r="AK7449" s="1079"/>
    </row>
    <row r="7450" customFormat="false" ht="15" hidden="false" customHeight="false" outlineLevel="0" collapsed="false">
      <c r="A7450" s="105" t="n">
        <v>43594</v>
      </c>
      <c r="B7450" s="1080" t="s">
        <v>349</v>
      </c>
      <c r="C7450" s="196"/>
      <c r="D7450" s="196"/>
      <c r="E7450" s="1081"/>
      <c r="F7450" s="1082" t="n">
        <f aca="false">G7450+H7450+I7450+J7450+K7450</f>
        <v>14340</v>
      </c>
      <c r="G7450" s="1083" t="n">
        <f aca="false">SUM(G7451:G7452)</f>
        <v>14340</v>
      </c>
      <c r="H7450" s="982" t="n">
        <f aca="false">SUM(H7451:H7452)</f>
        <v>0</v>
      </c>
      <c r="I7450" s="1084" t="n">
        <f aca="false">SUM(I7451:I7452)</f>
        <v>0</v>
      </c>
      <c r="J7450" s="1085" t="n">
        <f aca="false">SUM(J7451:J7452)</f>
        <v>0</v>
      </c>
      <c r="K7450" s="1086" t="n">
        <f aca="false">SUM(K7452:K7455)</f>
        <v>0</v>
      </c>
      <c r="L7450" s="1087" t="n">
        <f aca="false">SUM(L7452:L7455)</f>
        <v>0</v>
      </c>
      <c r="M7450" s="1088"/>
      <c r="N7450" s="1088"/>
      <c r="O7450" s="196"/>
      <c r="P7450" s="274"/>
      <c r="Q7450" s="15" t="s">
        <v>45</v>
      </c>
      <c r="R7450" s="274"/>
      <c r="S7450" s="274"/>
      <c r="T7450" s="274"/>
      <c r="U7450" s="274"/>
      <c r="V7450" s="274"/>
      <c r="W7450" s="274"/>
      <c r="X7450" s="274"/>
      <c r="Y7450" s="274"/>
      <c r="Z7450" s="274"/>
      <c r="AA7450" s="274"/>
      <c r="AB7450" s="274"/>
      <c r="AC7450" s="274"/>
      <c r="AD7450" s="274"/>
      <c r="AE7450" s="274"/>
      <c r="AF7450" s="274"/>
      <c r="AG7450" s="274"/>
      <c r="AH7450" s="274"/>
      <c r="AI7450" s="274"/>
      <c r="AJ7450" s="274"/>
      <c r="AK7450" s="274"/>
    </row>
    <row r="7451" customFormat="false" ht="15.65" hidden="false" customHeight="false" outlineLevel="0" collapsed="false">
      <c r="A7451" s="429" t="s">
        <v>1810</v>
      </c>
      <c r="B7451" s="91" t="s">
        <v>11955</v>
      </c>
      <c r="C7451" s="91" t="s">
        <v>22722</v>
      </c>
      <c r="D7451" s="91" t="s">
        <v>14749</v>
      </c>
      <c r="E7451" s="91" t="s">
        <v>22723</v>
      </c>
      <c r="F7451" s="91" t="s">
        <v>22724</v>
      </c>
      <c r="G7451" s="91" t="n">
        <v>3000</v>
      </c>
      <c r="H7451" s="91"/>
      <c r="I7451" s="91"/>
      <c r="J7451" s="91"/>
      <c r="K7451" s="91"/>
      <c r="L7451" s="91"/>
      <c r="M7451" s="91" t="s">
        <v>22725</v>
      </c>
      <c r="N7451" s="91" t="n">
        <v>10.05</v>
      </c>
      <c r="O7451" s="156" t="s">
        <v>22230</v>
      </c>
      <c r="P7451" s="100"/>
      <c r="Q7451" s="15" t="s">
        <v>45</v>
      </c>
    </row>
    <row r="7452" customFormat="false" ht="32.8" hidden="false" customHeight="false" outlineLevel="0" collapsed="false">
      <c r="A7452" s="820" t="s">
        <v>21670</v>
      </c>
      <c r="B7452" s="198" t="s">
        <v>4324</v>
      </c>
      <c r="C7452" s="1089" t="s">
        <v>21671</v>
      </c>
      <c r="D7452" s="198" t="s">
        <v>8766</v>
      </c>
      <c r="E7452" s="198" t="s">
        <v>22726</v>
      </c>
      <c r="F7452" s="198" t="s">
        <v>20603</v>
      </c>
      <c r="G7452" s="740" t="n">
        <v>11340</v>
      </c>
      <c r="H7452" s="196"/>
      <c r="I7452" s="196"/>
      <c r="J7452" s="196"/>
      <c r="K7452" s="196"/>
      <c r="L7452" s="196"/>
      <c r="M7452" s="19" t="s">
        <v>22721</v>
      </c>
      <c r="N7452" s="1043" t="n">
        <v>43597</v>
      </c>
      <c r="O7452" s="156" t="s">
        <v>22230</v>
      </c>
      <c r="P7452" s="100"/>
      <c r="Q7452" s="15" t="s">
        <v>45</v>
      </c>
    </row>
    <row r="7453" customFormat="false" ht="79.85" hidden="false" customHeight="false" outlineLevel="0" collapsed="false">
      <c r="A7453" s="3" t="s">
        <v>17111</v>
      </c>
      <c r="B7453" s="103" t="s">
        <v>17112</v>
      </c>
      <c r="C7453" s="3"/>
      <c r="D7453" s="103" t="s">
        <v>17114</v>
      </c>
      <c r="E7453" s="103" t="s">
        <v>17115</v>
      </c>
      <c r="F7453" s="102" t="s">
        <v>10096</v>
      </c>
      <c r="G7453" s="103" t="s">
        <v>38</v>
      </c>
      <c r="H7453" s="103" t="s">
        <v>17116</v>
      </c>
      <c r="I7453" s="103" t="s">
        <v>40</v>
      </c>
      <c r="J7453" s="103" t="s">
        <v>21327</v>
      </c>
      <c r="K7453" s="103" t="s">
        <v>21328</v>
      </c>
      <c r="L7453" s="103" t="s">
        <v>19807</v>
      </c>
      <c r="M7453" s="103" t="s">
        <v>41</v>
      </c>
      <c r="N7453" s="103" t="s">
        <v>42</v>
      </c>
      <c r="O7453" s="103" t="s">
        <v>17117</v>
      </c>
      <c r="P7453" s="1078"/>
      <c r="Q7453" s="15" t="s">
        <v>45</v>
      </c>
      <c r="R7453" s="1079"/>
      <c r="S7453" s="1079"/>
      <c r="T7453" s="1079"/>
      <c r="U7453" s="1079"/>
      <c r="V7453" s="1079"/>
      <c r="W7453" s="1079"/>
      <c r="X7453" s="1079"/>
      <c r="Y7453" s="1079"/>
      <c r="Z7453" s="1079"/>
      <c r="AA7453" s="1079"/>
      <c r="AB7453" s="1079"/>
      <c r="AC7453" s="1079"/>
      <c r="AD7453" s="1079"/>
      <c r="AE7453" s="1079"/>
      <c r="AF7453" s="1079"/>
      <c r="AG7453" s="1079"/>
      <c r="AH7453" s="1079"/>
      <c r="AI7453" s="1079"/>
      <c r="AJ7453" s="1079"/>
      <c r="AK7453" s="1079"/>
    </row>
    <row r="7454" customFormat="false" ht="15" hidden="false" customHeight="false" outlineLevel="0" collapsed="false">
      <c r="A7454" s="105" t="n">
        <v>43595</v>
      </c>
      <c r="B7454" s="1080" t="s">
        <v>394</v>
      </c>
      <c r="C7454" s="196"/>
      <c r="D7454" s="196"/>
      <c r="E7454" s="1081"/>
      <c r="F7454" s="1082" t="n">
        <f aca="false">G7454+H7454+I7454+J7454+K7454</f>
        <v>12400</v>
      </c>
      <c r="G7454" s="1083" t="n">
        <f aca="false">SUM(G7455:G7457)</f>
        <v>12400</v>
      </c>
      <c r="H7454" s="982" t="n">
        <f aca="false">SUM(H7455:H7457)</f>
        <v>0</v>
      </c>
      <c r="I7454" s="1084" t="n">
        <f aca="false">SUM(I7455:I7457)</f>
        <v>0</v>
      </c>
      <c r="J7454" s="1085" t="n">
        <f aca="false">SUM(J7455:J7457)</f>
        <v>0</v>
      </c>
      <c r="K7454" s="1086" t="n">
        <f aca="false">SUM(K7457:K7459)</f>
        <v>0</v>
      </c>
      <c r="L7454" s="1087" t="n">
        <f aca="false">SUM(L7457:L7459)</f>
        <v>0</v>
      </c>
      <c r="M7454" s="1088"/>
      <c r="N7454" s="1088"/>
      <c r="O7454" s="196"/>
      <c r="P7454" s="274"/>
      <c r="Q7454" s="15" t="s">
        <v>45</v>
      </c>
      <c r="R7454" s="274"/>
      <c r="S7454" s="274"/>
      <c r="T7454" s="274"/>
      <c r="U7454" s="274"/>
      <c r="V7454" s="274"/>
      <c r="W7454" s="274"/>
      <c r="X7454" s="274"/>
      <c r="Y7454" s="274"/>
      <c r="Z7454" s="274"/>
      <c r="AA7454" s="274"/>
      <c r="AB7454" s="274"/>
      <c r="AC7454" s="274"/>
      <c r="AD7454" s="274"/>
      <c r="AE7454" s="274"/>
      <c r="AF7454" s="274"/>
      <c r="AG7454" s="274"/>
      <c r="AH7454" s="274"/>
      <c r="AI7454" s="274"/>
      <c r="AJ7454" s="274"/>
      <c r="AK7454" s="274"/>
    </row>
    <row r="7455" customFormat="false" ht="28.35" hidden="false" customHeight="false" outlineLevel="0" collapsed="false">
      <c r="A7455" s="122" t="s">
        <v>22503</v>
      </c>
      <c r="B7455" s="91" t="s">
        <v>22727</v>
      </c>
      <c r="C7455" s="91" t="s">
        <v>22728</v>
      </c>
      <c r="D7455" s="91" t="s">
        <v>8766</v>
      </c>
      <c r="E7455" s="91" t="s">
        <v>22729</v>
      </c>
      <c r="F7455" s="91" t="s">
        <v>22730</v>
      </c>
      <c r="G7455" s="91"/>
      <c r="H7455" s="91"/>
      <c r="I7455" s="91"/>
      <c r="J7455" s="91" t="s">
        <v>22731</v>
      </c>
      <c r="K7455" s="91"/>
      <c r="L7455" s="91"/>
      <c r="M7455" s="91"/>
      <c r="N7455" s="91"/>
      <c r="O7455" s="451" t="s">
        <v>22732</v>
      </c>
      <c r="P7455" s="100"/>
      <c r="Q7455" s="15" t="s">
        <v>45</v>
      </c>
    </row>
    <row r="7456" customFormat="false" ht="28.35" hidden="false" customHeight="false" outlineLevel="0" collapsed="false">
      <c r="A7456" s="429" t="s">
        <v>1814</v>
      </c>
      <c r="B7456" s="91" t="s">
        <v>7266</v>
      </c>
      <c r="C7456" s="91" t="s">
        <v>22647</v>
      </c>
      <c r="D7456" s="91" t="s">
        <v>22264</v>
      </c>
      <c r="E7456" s="91" t="s">
        <v>22733</v>
      </c>
      <c r="F7456" s="91" t="s">
        <v>4544</v>
      </c>
      <c r="G7456" s="91" t="n">
        <v>7900</v>
      </c>
      <c r="H7456" s="91"/>
      <c r="I7456" s="91"/>
      <c r="J7456" s="91"/>
      <c r="K7456" s="91"/>
      <c r="L7456" s="91"/>
      <c r="M7456" s="19" t="s">
        <v>22734</v>
      </c>
      <c r="N7456" s="99" t="n">
        <v>43596</v>
      </c>
      <c r="O7456" s="156" t="s">
        <v>22230</v>
      </c>
      <c r="P7456" s="100"/>
      <c r="Q7456" s="15" t="s">
        <v>45</v>
      </c>
    </row>
    <row r="7457" customFormat="false" ht="28.35" hidden="false" customHeight="false" outlineLevel="0" collapsed="false">
      <c r="A7457" s="429" t="s">
        <v>1819</v>
      </c>
      <c r="B7457" s="91" t="n">
        <v>14.13</v>
      </c>
      <c r="C7457" s="113" t="s">
        <v>22735</v>
      </c>
      <c r="D7457" s="91" t="s">
        <v>8766</v>
      </c>
      <c r="E7457" s="91" t="s">
        <v>22736</v>
      </c>
      <c r="F7457" s="91" t="s">
        <v>22737</v>
      </c>
      <c r="G7457" s="91" t="n">
        <v>4500</v>
      </c>
      <c r="H7457" s="91"/>
      <c r="I7457" s="91"/>
      <c r="J7457" s="91"/>
      <c r="K7457" s="91"/>
      <c r="L7457" s="91"/>
      <c r="M7457" s="19" t="s">
        <v>22738</v>
      </c>
      <c r="N7457" s="99" t="n">
        <v>43599</v>
      </c>
      <c r="O7457" s="156" t="s">
        <v>22230</v>
      </c>
      <c r="P7457" s="100"/>
      <c r="Q7457" s="15" t="s">
        <v>45</v>
      </c>
    </row>
    <row r="7458" customFormat="false" ht="79.85" hidden="false" customHeight="false" outlineLevel="0" collapsed="false">
      <c r="A7458" s="3" t="s">
        <v>17111</v>
      </c>
      <c r="B7458" s="103" t="s">
        <v>17112</v>
      </c>
      <c r="C7458" s="3"/>
      <c r="D7458" s="103" t="s">
        <v>17114</v>
      </c>
      <c r="E7458" s="103" t="s">
        <v>17115</v>
      </c>
      <c r="F7458" s="102" t="s">
        <v>10096</v>
      </c>
      <c r="G7458" s="103" t="s">
        <v>38</v>
      </c>
      <c r="H7458" s="103" t="s">
        <v>17116</v>
      </c>
      <c r="I7458" s="103" t="s">
        <v>40</v>
      </c>
      <c r="J7458" s="103" t="s">
        <v>21327</v>
      </c>
      <c r="K7458" s="103" t="s">
        <v>21328</v>
      </c>
      <c r="L7458" s="103" t="s">
        <v>19807</v>
      </c>
      <c r="M7458" s="103" t="s">
        <v>41</v>
      </c>
      <c r="N7458" s="103" t="s">
        <v>42</v>
      </c>
      <c r="O7458" s="103" t="s">
        <v>17117</v>
      </c>
      <c r="P7458" s="1078"/>
      <c r="Q7458" s="15" t="s">
        <v>45</v>
      </c>
      <c r="R7458" s="1079"/>
      <c r="S7458" s="1079"/>
      <c r="T7458" s="1079"/>
      <c r="U7458" s="1079"/>
      <c r="V7458" s="1079"/>
      <c r="W7458" s="1079"/>
      <c r="X7458" s="1079"/>
      <c r="Y7458" s="1079"/>
      <c r="Z7458" s="1079"/>
      <c r="AA7458" s="1079"/>
      <c r="AB7458" s="1079"/>
      <c r="AC7458" s="1079"/>
      <c r="AD7458" s="1079"/>
      <c r="AE7458" s="1079"/>
      <c r="AF7458" s="1079"/>
      <c r="AG7458" s="1079"/>
      <c r="AH7458" s="1079"/>
      <c r="AI7458" s="1079"/>
      <c r="AJ7458" s="1079"/>
      <c r="AK7458" s="1079"/>
    </row>
    <row r="7459" customFormat="false" ht="15" hidden="false" customHeight="false" outlineLevel="0" collapsed="false">
      <c r="A7459" s="105" t="n">
        <v>43596</v>
      </c>
      <c r="B7459" s="1080" t="s">
        <v>403</v>
      </c>
      <c r="C7459" s="196"/>
      <c r="D7459" s="196"/>
      <c r="E7459" s="1081"/>
      <c r="F7459" s="1082" t="n">
        <f aca="false">G7459+H7459+I7459+J7459+K7459</f>
        <v>6800</v>
      </c>
      <c r="G7459" s="1083" t="n">
        <f aca="false">SUM(G7460)</f>
        <v>6800</v>
      </c>
      <c r="H7459" s="982" t="n">
        <f aca="false">SUM(H7460)</f>
        <v>0</v>
      </c>
      <c r="I7459" s="1084" t="n">
        <f aca="false">SUM(I7460)</f>
        <v>0</v>
      </c>
      <c r="J7459" s="1085" t="n">
        <f aca="false">SUM(J7460)</f>
        <v>0</v>
      </c>
      <c r="K7459" s="1086" t="n">
        <f aca="false">SUM(K7460)</f>
        <v>0</v>
      </c>
      <c r="L7459" s="1087" t="n">
        <f aca="false">SUM(L7460)</f>
        <v>0</v>
      </c>
      <c r="M7459" s="1088"/>
      <c r="N7459" s="1088"/>
      <c r="O7459" s="196"/>
      <c r="P7459" s="274"/>
      <c r="Q7459" s="15" t="s">
        <v>45</v>
      </c>
      <c r="R7459" s="274"/>
      <c r="S7459" s="274"/>
      <c r="T7459" s="274"/>
      <c r="U7459" s="274"/>
      <c r="V7459" s="274"/>
      <c r="W7459" s="274"/>
      <c r="X7459" s="274"/>
      <c r="Y7459" s="274"/>
      <c r="Z7459" s="274"/>
      <c r="AA7459" s="274"/>
      <c r="AB7459" s="274"/>
      <c r="AC7459" s="274"/>
      <c r="AD7459" s="274"/>
      <c r="AE7459" s="274"/>
      <c r="AF7459" s="274"/>
      <c r="AG7459" s="274"/>
      <c r="AH7459" s="274"/>
      <c r="AI7459" s="274"/>
      <c r="AJ7459" s="274"/>
      <c r="AK7459" s="274"/>
    </row>
    <row r="7460" customFormat="false" ht="28.35" hidden="false" customHeight="false" outlineLevel="0" collapsed="false">
      <c r="A7460" s="429" t="s">
        <v>1810</v>
      </c>
      <c r="B7460" s="91" t="n">
        <v>15.45</v>
      </c>
      <c r="C7460" s="91" t="s">
        <v>22739</v>
      </c>
      <c r="D7460" s="91" t="s">
        <v>8766</v>
      </c>
      <c r="E7460" s="91" t="s">
        <v>22740</v>
      </c>
      <c r="F7460" s="91" t="s">
        <v>22741</v>
      </c>
      <c r="G7460" s="91" t="n">
        <v>6800</v>
      </c>
      <c r="H7460" s="91"/>
      <c r="I7460" s="91"/>
      <c r="J7460" s="91"/>
      <c r="K7460" s="91"/>
      <c r="L7460" s="91"/>
      <c r="M7460" s="19" t="s">
        <v>22742</v>
      </c>
      <c r="N7460" s="91" t="n">
        <v>14.05</v>
      </c>
      <c r="O7460" s="156" t="s">
        <v>22230</v>
      </c>
      <c r="P7460" s="100"/>
      <c r="Q7460" s="15" t="s">
        <v>45</v>
      </c>
    </row>
    <row r="7461" customFormat="false" ht="79.85" hidden="false" customHeight="false" outlineLevel="0" collapsed="false">
      <c r="A7461" s="3" t="s">
        <v>17111</v>
      </c>
      <c r="B7461" s="103" t="s">
        <v>17112</v>
      </c>
      <c r="C7461" s="3"/>
      <c r="D7461" s="103" t="s">
        <v>17114</v>
      </c>
      <c r="E7461" s="103" t="s">
        <v>17115</v>
      </c>
      <c r="F7461" s="102" t="s">
        <v>10096</v>
      </c>
      <c r="G7461" s="103" t="s">
        <v>38</v>
      </c>
      <c r="H7461" s="103" t="s">
        <v>17116</v>
      </c>
      <c r="I7461" s="103" t="s">
        <v>40</v>
      </c>
      <c r="J7461" s="103" t="s">
        <v>21327</v>
      </c>
      <c r="K7461" s="103" t="s">
        <v>21328</v>
      </c>
      <c r="L7461" s="103" t="s">
        <v>19807</v>
      </c>
      <c r="M7461" s="103" t="s">
        <v>41</v>
      </c>
      <c r="N7461" s="103" t="s">
        <v>42</v>
      </c>
      <c r="O7461" s="103" t="s">
        <v>17117</v>
      </c>
      <c r="P7461" s="1078"/>
      <c r="Q7461" s="15" t="s">
        <v>45</v>
      </c>
      <c r="R7461" s="1079"/>
      <c r="S7461" s="1079"/>
      <c r="T7461" s="1079"/>
      <c r="U7461" s="1079"/>
      <c r="V7461" s="1079"/>
      <c r="W7461" s="1079"/>
      <c r="X7461" s="1079"/>
      <c r="Y7461" s="1079"/>
      <c r="Z7461" s="1079"/>
      <c r="AA7461" s="1079"/>
      <c r="AB7461" s="1079"/>
      <c r="AC7461" s="1079"/>
      <c r="AD7461" s="1079"/>
      <c r="AE7461" s="1079"/>
      <c r="AF7461" s="1079"/>
      <c r="AG7461" s="1079"/>
      <c r="AH7461" s="1079"/>
      <c r="AI7461" s="1079"/>
      <c r="AJ7461" s="1079"/>
      <c r="AK7461" s="1079"/>
    </row>
    <row r="7462" customFormat="false" ht="15" hidden="false" customHeight="false" outlineLevel="0" collapsed="false">
      <c r="A7462" s="105" t="n">
        <v>43597</v>
      </c>
      <c r="B7462" s="1080" t="s">
        <v>403</v>
      </c>
      <c r="C7462" s="196"/>
      <c r="D7462" s="196"/>
      <c r="E7462" s="1081"/>
      <c r="F7462" s="1082" t="n">
        <f aca="false">G7462+H7462+I7462+J7462+K7462+L7462</f>
        <v>85050</v>
      </c>
      <c r="G7462" s="1083" t="n">
        <f aca="false">SUM(G7463:G7469)</f>
        <v>61050</v>
      </c>
      <c r="H7462" s="982" t="n">
        <f aca="false">SUM(H7463:H7469)</f>
        <v>0</v>
      </c>
      <c r="I7462" s="1084" t="n">
        <f aca="false">SUM(I7463:I7469)</f>
        <v>0</v>
      </c>
      <c r="J7462" s="1085" t="n">
        <f aca="false">SUM(J7463:J7469)</f>
        <v>0</v>
      </c>
      <c r="K7462" s="1086" t="n">
        <f aca="false">SUM(K7463:K7469)</f>
        <v>24000</v>
      </c>
      <c r="L7462" s="1087" t="n">
        <f aca="false">SUM(L7467:L7469)</f>
        <v>0</v>
      </c>
      <c r="M7462" s="1088"/>
      <c r="N7462" s="1088"/>
      <c r="O7462" s="196"/>
      <c r="P7462" s="274"/>
      <c r="Q7462" s="15" t="s">
        <v>45</v>
      </c>
      <c r="R7462" s="274"/>
      <c r="S7462" s="274"/>
      <c r="T7462" s="274"/>
      <c r="U7462" s="274"/>
      <c r="V7462" s="274"/>
      <c r="W7462" s="274"/>
      <c r="X7462" s="274"/>
      <c r="Y7462" s="274"/>
      <c r="Z7462" s="274"/>
      <c r="AA7462" s="274"/>
      <c r="AB7462" s="274"/>
      <c r="AC7462" s="274"/>
      <c r="AD7462" s="274"/>
      <c r="AE7462" s="274"/>
      <c r="AF7462" s="274"/>
      <c r="AG7462" s="274"/>
      <c r="AH7462" s="274"/>
      <c r="AI7462" s="274"/>
      <c r="AJ7462" s="274"/>
      <c r="AK7462" s="274"/>
    </row>
    <row r="7463" customFormat="false" ht="15.65" hidden="false" customHeight="false" outlineLevel="0" collapsed="false">
      <c r="A7463" s="122" t="s">
        <v>22743</v>
      </c>
      <c r="B7463" s="242" t="n">
        <v>43748</v>
      </c>
      <c r="C7463" s="91" t="s">
        <v>22744</v>
      </c>
      <c r="D7463" s="91" t="s">
        <v>8766</v>
      </c>
      <c r="E7463" s="91" t="s">
        <v>22745</v>
      </c>
      <c r="F7463" s="91" t="s">
        <v>22746</v>
      </c>
      <c r="G7463" s="91"/>
      <c r="H7463" s="91"/>
      <c r="I7463" s="91"/>
      <c r="J7463" s="91"/>
      <c r="K7463" s="91" t="n">
        <v>24000</v>
      </c>
      <c r="L7463" s="91"/>
      <c r="M7463" s="19" t="s">
        <v>22747</v>
      </c>
      <c r="N7463" s="99" t="n">
        <v>43600</v>
      </c>
      <c r="O7463" s="156" t="s">
        <v>22230</v>
      </c>
      <c r="P7463" s="100"/>
      <c r="Q7463" s="15" t="s">
        <v>45</v>
      </c>
    </row>
    <row r="7464" customFormat="false" ht="15.65" hidden="false" customHeight="false" outlineLevel="0" collapsed="false">
      <c r="A7464" s="429" t="s">
        <v>1814</v>
      </c>
      <c r="B7464" s="99" t="n">
        <v>43628</v>
      </c>
      <c r="C7464" s="91" t="s">
        <v>22748</v>
      </c>
      <c r="D7464" s="91" t="s">
        <v>8766</v>
      </c>
      <c r="E7464" s="91" t="s">
        <v>22749</v>
      </c>
      <c r="F7464" s="91" t="s">
        <v>22750</v>
      </c>
      <c r="G7464" s="91" t="n">
        <v>4650</v>
      </c>
      <c r="H7464" s="91"/>
      <c r="I7464" s="91"/>
      <c r="J7464" s="91"/>
      <c r="K7464" s="91"/>
      <c r="L7464" s="91"/>
      <c r="M7464" s="19" t="s">
        <v>22751</v>
      </c>
      <c r="N7464" s="99" t="n">
        <v>43603</v>
      </c>
      <c r="O7464" s="156" t="s">
        <v>22230</v>
      </c>
      <c r="P7464" s="100"/>
      <c r="Q7464" s="15" t="s">
        <v>45</v>
      </c>
    </row>
    <row r="7465" customFormat="false" ht="15.65" hidden="false" customHeight="false" outlineLevel="0" collapsed="false">
      <c r="A7465" s="429" t="s">
        <v>1819</v>
      </c>
      <c r="B7465" s="91" t="s">
        <v>1175</v>
      </c>
      <c r="C7465" s="91" t="s">
        <v>22752</v>
      </c>
      <c r="D7465" s="91" t="s">
        <v>8766</v>
      </c>
      <c r="E7465" s="91" t="s">
        <v>22753</v>
      </c>
      <c r="F7465" s="91" t="s">
        <v>22754</v>
      </c>
      <c r="G7465" s="91" t="n">
        <v>12600</v>
      </c>
      <c r="H7465" s="91"/>
      <c r="I7465" s="91"/>
      <c r="J7465" s="91"/>
      <c r="K7465" s="91"/>
      <c r="L7465" s="91"/>
      <c r="M7465" s="91" t="s">
        <v>22755</v>
      </c>
      <c r="N7465" s="91" t="n">
        <v>15.05</v>
      </c>
      <c r="O7465" s="156" t="s">
        <v>22230</v>
      </c>
      <c r="P7465" s="100"/>
      <c r="Q7465" s="15" t="s">
        <v>45</v>
      </c>
    </row>
    <row r="7466" customFormat="false" ht="15.65" hidden="false" customHeight="false" outlineLevel="0" collapsed="false">
      <c r="A7466" s="429" t="s">
        <v>1673</v>
      </c>
      <c r="B7466" s="91" t="n">
        <v>12.25</v>
      </c>
      <c r="C7466" s="91" t="n">
        <v>89014290124</v>
      </c>
      <c r="D7466" s="91" t="s">
        <v>8766</v>
      </c>
      <c r="E7466" s="91" t="s">
        <v>22756</v>
      </c>
      <c r="F7466" s="91" t="s">
        <v>22757</v>
      </c>
      <c r="G7466" s="91" t="n">
        <v>3000</v>
      </c>
      <c r="H7466" s="91"/>
      <c r="I7466" s="91"/>
      <c r="J7466" s="91"/>
      <c r="K7466" s="91"/>
      <c r="L7466" s="91"/>
      <c r="M7466" s="19" t="s">
        <v>22758</v>
      </c>
      <c r="N7466" s="99" t="n">
        <v>43598</v>
      </c>
      <c r="O7466" s="156" t="s">
        <v>22230</v>
      </c>
      <c r="P7466" s="100"/>
      <c r="Q7466" s="15" t="s">
        <v>45</v>
      </c>
    </row>
    <row r="7467" customFormat="false" ht="14.9" hidden="false" customHeight="false" outlineLevel="0" collapsed="false">
      <c r="A7467" s="429" t="s">
        <v>1678</v>
      </c>
      <c r="B7467" s="91" t="s">
        <v>22759</v>
      </c>
      <c r="C7467" s="91" t="n">
        <v>89779317090</v>
      </c>
      <c r="D7467" s="91" t="s">
        <v>8766</v>
      </c>
      <c r="E7467" s="91" t="s">
        <v>22760</v>
      </c>
      <c r="F7467" s="91" t="s">
        <v>22761</v>
      </c>
      <c r="G7467" s="91" t="s">
        <v>1328</v>
      </c>
      <c r="H7467" s="91"/>
      <c r="I7467" s="91"/>
      <c r="J7467" s="91"/>
      <c r="K7467" s="91"/>
      <c r="L7467" s="91"/>
      <c r="M7467" s="91"/>
      <c r="N7467" s="91"/>
      <c r="O7467" s="451" t="s">
        <v>22762</v>
      </c>
      <c r="P7467" s="100"/>
      <c r="Q7467" s="15" t="s">
        <v>45</v>
      </c>
    </row>
    <row r="7468" customFormat="false" ht="28.35" hidden="false" customHeight="false" outlineLevel="0" collapsed="false">
      <c r="A7468" s="429" t="s">
        <v>1678</v>
      </c>
      <c r="B7468" s="91" t="n">
        <v>13.28</v>
      </c>
      <c r="C7468" s="91" t="s">
        <v>22763</v>
      </c>
      <c r="D7468" s="91" t="s">
        <v>8766</v>
      </c>
      <c r="E7468" s="91" t="s">
        <v>22764</v>
      </c>
      <c r="F7468" s="91" t="s">
        <v>22765</v>
      </c>
      <c r="G7468" s="91" t="n">
        <v>25000</v>
      </c>
      <c r="H7468" s="91"/>
      <c r="I7468" s="91"/>
      <c r="J7468" s="91"/>
      <c r="K7468" s="91"/>
      <c r="L7468" s="91"/>
      <c r="M7468" s="19" t="s">
        <v>22766</v>
      </c>
      <c r="N7468" s="91" t="n">
        <v>13.05</v>
      </c>
      <c r="O7468" s="156" t="s">
        <v>22230</v>
      </c>
      <c r="P7468" s="100"/>
      <c r="Q7468" s="15" t="s">
        <v>45</v>
      </c>
    </row>
    <row r="7469" customFormat="false" ht="28.35" hidden="false" customHeight="false" outlineLevel="0" collapsed="false">
      <c r="A7469" s="429" t="s">
        <v>1732</v>
      </c>
      <c r="B7469" s="99" t="n">
        <v>43514</v>
      </c>
      <c r="C7469" s="451" t="s">
        <v>22767</v>
      </c>
      <c r="D7469" s="91" t="s">
        <v>8766</v>
      </c>
      <c r="E7469" s="91" t="s">
        <v>22768</v>
      </c>
      <c r="F7469" s="91" t="s">
        <v>22769</v>
      </c>
      <c r="G7469" s="91" t="n">
        <v>15800</v>
      </c>
      <c r="H7469" s="91"/>
      <c r="I7469" s="91"/>
      <c r="J7469" s="91"/>
      <c r="K7469" s="91"/>
      <c r="L7469" s="91"/>
      <c r="M7469" s="19" t="s">
        <v>22770</v>
      </c>
      <c r="N7469" s="99" t="n">
        <v>43601</v>
      </c>
      <c r="P7469" s="100"/>
      <c r="Q7469" s="15" t="s">
        <v>45</v>
      </c>
    </row>
    <row r="7470" customFormat="false" ht="79.85" hidden="false" customHeight="false" outlineLevel="0" collapsed="false">
      <c r="A7470" s="3" t="s">
        <v>17111</v>
      </c>
      <c r="B7470" s="103" t="s">
        <v>17112</v>
      </c>
      <c r="C7470" s="3"/>
      <c r="D7470" s="103" t="s">
        <v>17114</v>
      </c>
      <c r="E7470" s="103" t="s">
        <v>17115</v>
      </c>
      <c r="F7470" s="102" t="s">
        <v>10096</v>
      </c>
      <c r="G7470" s="103" t="s">
        <v>38</v>
      </c>
      <c r="H7470" s="103" t="s">
        <v>17116</v>
      </c>
      <c r="I7470" s="103" t="s">
        <v>40</v>
      </c>
      <c r="J7470" s="103" t="s">
        <v>21327</v>
      </c>
      <c r="K7470" s="103" t="s">
        <v>21328</v>
      </c>
      <c r="L7470" s="103" t="s">
        <v>19807</v>
      </c>
      <c r="M7470" s="103" t="s">
        <v>41</v>
      </c>
      <c r="N7470" s="103" t="s">
        <v>42</v>
      </c>
      <c r="O7470" s="103" t="s">
        <v>17117</v>
      </c>
      <c r="P7470" s="1078"/>
      <c r="Q7470" s="15" t="s">
        <v>45</v>
      </c>
      <c r="R7470" s="1079"/>
      <c r="S7470" s="1079"/>
      <c r="T7470" s="1079"/>
      <c r="U7470" s="1079"/>
      <c r="V7470" s="1079"/>
      <c r="W7470" s="1079"/>
      <c r="X7470" s="1079"/>
      <c r="Y7470" s="1079"/>
      <c r="Z7470" s="1079"/>
      <c r="AA7470" s="1079"/>
      <c r="AB7470" s="1079"/>
      <c r="AC7470" s="1079"/>
      <c r="AD7470" s="1079"/>
      <c r="AE7470" s="1079"/>
      <c r="AF7470" s="1079"/>
      <c r="AG7470" s="1079"/>
      <c r="AH7470" s="1079"/>
      <c r="AI7470" s="1079"/>
      <c r="AJ7470" s="1079"/>
      <c r="AK7470" s="1079"/>
    </row>
    <row r="7471" customFormat="false" ht="15" hidden="false" customHeight="false" outlineLevel="0" collapsed="false">
      <c r="A7471" s="105" t="n">
        <v>43598</v>
      </c>
      <c r="B7471" s="1080" t="s">
        <v>422</v>
      </c>
      <c r="C7471" s="196"/>
      <c r="D7471" s="196"/>
      <c r="E7471" s="1081"/>
      <c r="F7471" s="1082" t="n">
        <f aca="false">G7471+H7471+I7471+J7471+K7471+L7471</f>
        <v>98100</v>
      </c>
      <c r="G7471" s="1083" t="n">
        <f aca="false">SUM(G7472:G7491)</f>
        <v>90200</v>
      </c>
      <c r="H7471" s="982" t="n">
        <f aca="false">SUM(H7472:H7491)</f>
        <v>0</v>
      </c>
      <c r="I7471" s="1084" t="n">
        <f aca="false">SUM(I7472:I7491)</f>
        <v>0</v>
      </c>
      <c r="J7471" s="1085" t="n">
        <f aca="false">SUM(J7472:J7491)</f>
        <v>7900</v>
      </c>
      <c r="K7471" s="1086" t="n">
        <f aca="false">SUM(K7472:K7491)</f>
        <v>0</v>
      </c>
      <c r="L7471" s="1087" t="n">
        <f aca="false">SUM(L7476:L7491)</f>
        <v>0</v>
      </c>
      <c r="M7471" s="1088"/>
      <c r="N7471" s="1088"/>
      <c r="O7471" s="196"/>
      <c r="P7471" s="274"/>
      <c r="Q7471" s="15" t="s">
        <v>45</v>
      </c>
      <c r="R7471" s="274"/>
      <c r="S7471" s="274"/>
      <c r="T7471" s="274"/>
      <c r="U7471" s="274"/>
      <c r="V7471" s="274"/>
      <c r="W7471" s="274"/>
      <c r="X7471" s="274"/>
      <c r="Y7471" s="274"/>
      <c r="Z7471" s="274"/>
      <c r="AA7471" s="274"/>
      <c r="AB7471" s="274"/>
      <c r="AC7471" s="274"/>
      <c r="AD7471" s="274"/>
      <c r="AE7471" s="274"/>
      <c r="AF7471" s="274"/>
      <c r="AG7471" s="274"/>
      <c r="AH7471" s="274"/>
      <c r="AI7471" s="274"/>
      <c r="AJ7471" s="274"/>
      <c r="AK7471" s="274"/>
    </row>
    <row r="7472" customFormat="false" ht="15.65" hidden="false" customHeight="false" outlineLevel="0" collapsed="false">
      <c r="A7472" s="429" t="s">
        <v>1810</v>
      </c>
      <c r="B7472" s="91" t="s">
        <v>13642</v>
      </c>
      <c r="C7472" s="91" t="n">
        <v>89264728680</v>
      </c>
      <c r="D7472" s="91" t="s">
        <v>8766</v>
      </c>
      <c r="E7472" s="91" t="s">
        <v>22771</v>
      </c>
      <c r="F7472" s="91" t="s">
        <v>22772</v>
      </c>
      <c r="G7472" s="91" t="n">
        <v>3000</v>
      </c>
      <c r="H7472" s="91"/>
      <c r="I7472" s="91"/>
      <c r="J7472" s="91"/>
      <c r="K7472" s="91"/>
      <c r="L7472" s="91"/>
      <c r="M7472" s="19" t="s">
        <v>22773</v>
      </c>
      <c r="N7472" s="99" t="n">
        <v>43600</v>
      </c>
      <c r="O7472" s="156" t="s">
        <v>22230</v>
      </c>
      <c r="P7472" s="100"/>
      <c r="Q7472" s="15" t="s">
        <v>45</v>
      </c>
    </row>
    <row r="7473" customFormat="false" ht="15.65" hidden="false" customHeight="false" outlineLevel="0" collapsed="false">
      <c r="A7473" s="429" t="s">
        <v>22774</v>
      </c>
      <c r="B7473" s="91" t="n">
        <v>10.45</v>
      </c>
      <c r="C7473" s="451" t="s">
        <v>22775</v>
      </c>
      <c r="D7473" s="91" t="s">
        <v>22264</v>
      </c>
      <c r="E7473" s="91" t="s">
        <v>22776</v>
      </c>
      <c r="F7473" s="91" t="s">
        <v>22741</v>
      </c>
      <c r="G7473" s="91" t="n">
        <v>4200</v>
      </c>
      <c r="H7473" s="91"/>
      <c r="I7473" s="91"/>
      <c r="J7473" s="91"/>
      <c r="K7473" s="91"/>
      <c r="L7473" s="91"/>
      <c r="M7473" s="91" t="s">
        <v>22777</v>
      </c>
      <c r="N7473" s="91" t="n">
        <v>13.05</v>
      </c>
      <c r="O7473" s="156" t="s">
        <v>22230</v>
      </c>
      <c r="P7473" s="100"/>
      <c r="Q7473" s="15" t="s">
        <v>45</v>
      </c>
    </row>
    <row r="7474" customFormat="false" ht="15.65" hidden="false" customHeight="false" outlineLevel="0" collapsed="false">
      <c r="A7474" s="429" t="s">
        <v>22778</v>
      </c>
      <c r="B7474" s="242" t="n">
        <v>43749</v>
      </c>
      <c r="C7474" s="451" t="s">
        <v>22779</v>
      </c>
      <c r="D7474" s="91" t="s">
        <v>22264</v>
      </c>
      <c r="E7474" s="91" t="s">
        <v>22780</v>
      </c>
      <c r="F7474" s="91" t="s">
        <v>22781</v>
      </c>
      <c r="G7474" s="122" t="n">
        <f aca="false">9000-2900</f>
        <v>6100</v>
      </c>
      <c r="H7474" s="91"/>
      <c r="I7474" s="91"/>
      <c r="J7474" s="91"/>
      <c r="K7474" s="91"/>
      <c r="L7474" s="91"/>
      <c r="M7474" s="91" t="s">
        <v>22782</v>
      </c>
      <c r="N7474" s="91" t="n">
        <v>18.05</v>
      </c>
      <c r="O7474" s="156" t="s">
        <v>22230</v>
      </c>
      <c r="P7474" s="100"/>
      <c r="Q7474" s="15" t="s">
        <v>45</v>
      </c>
    </row>
    <row r="7475" customFormat="false" ht="15.65" hidden="false" customHeight="false" outlineLevel="0" collapsed="false">
      <c r="A7475" s="122" t="s">
        <v>22783</v>
      </c>
      <c r="B7475" s="91" t="n">
        <v>11.17</v>
      </c>
      <c r="C7475" s="91" t="s">
        <v>22784</v>
      </c>
      <c r="D7475" s="91" t="s">
        <v>8766</v>
      </c>
      <c r="E7475" s="91" t="s">
        <v>22785</v>
      </c>
      <c r="F7475" s="91" t="s">
        <v>22786</v>
      </c>
      <c r="G7475" s="91"/>
      <c r="H7475" s="91"/>
      <c r="I7475" s="91"/>
      <c r="J7475" s="91" t="n">
        <v>7900</v>
      </c>
      <c r="K7475" s="91"/>
      <c r="L7475" s="91"/>
      <c r="M7475" s="19" t="s">
        <v>22787</v>
      </c>
      <c r="N7475" s="99" t="n">
        <v>43599</v>
      </c>
      <c r="O7475" s="156" t="s">
        <v>22230</v>
      </c>
      <c r="P7475" s="100"/>
      <c r="Q7475" s="15" t="s">
        <v>45</v>
      </c>
    </row>
    <row r="7476" customFormat="false" ht="15.65" hidden="false" customHeight="false" outlineLevel="0" collapsed="false">
      <c r="A7476" s="1090" t="s">
        <v>22788</v>
      </c>
      <c r="B7476" s="740" t="n">
        <v>18.2</v>
      </c>
      <c r="C7476" s="501" t="s">
        <v>22673</v>
      </c>
      <c r="D7476" s="198" t="s">
        <v>20897</v>
      </c>
      <c r="E7476" s="198" t="s">
        <v>22674</v>
      </c>
      <c r="F7476" s="198" t="s">
        <v>22675</v>
      </c>
      <c r="G7476" s="740" t="n">
        <v>11800</v>
      </c>
      <c r="H7476" s="196"/>
      <c r="I7476" s="196"/>
      <c r="J7476" s="196"/>
      <c r="K7476" s="196"/>
      <c r="L7476" s="196"/>
      <c r="M7476" s="19" t="s">
        <v>22789</v>
      </c>
      <c r="N7476" s="1073" t="n">
        <v>43603</v>
      </c>
      <c r="O7476" s="156" t="s">
        <v>22230</v>
      </c>
      <c r="P7476" s="100"/>
      <c r="Q7476" s="15" t="s">
        <v>45</v>
      </c>
    </row>
    <row r="7477" customFormat="false" ht="28.35" hidden="false" customHeight="false" outlineLevel="0" collapsed="false">
      <c r="A7477" s="429" t="s">
        <v>22790</v>
      </c>
      <c r="B7477" s="91" t="s">
        <v>589</v>
      </c>
      <c r="C7477" s="451" t="s">
        <v>22791</v>
      </c>
      <c r="D7477" s="91" t="s">
        <v>22264</v>
      </c>
      <c r="E7477" s="91" t="s">
        <v>22792</v>
      </c>
      <c r="F7477" s="91" t="s">
        <v>22793</v>
      </c>
      <c r="G7477" s="91" t="n">
        <v>28000</v>
      </c>
      <c r="H7477" s="91"/>
      <c r="I7477" s="91"/>
      <c r="J7477" s="91"/>
      <c r="K7477" s="91"/>
      <c r="L7477" s="91"/>
      <c r="M7477" s="91" t="s">
        <v>22794</v>
      </c>
      <c r="N7477" s="91" t="n">
        <v>20.05</v>
      </c>
      <c r="P7477" s="100"/>
      <c r="Q7477" s="15" t="s">
        <v>45</v>
      </c>
    </row>
    <row r="7478" customFormat="false" ht="28.35" hidden="false" customHeight="false" outlineLevel="0" collapsed="false">
      <c r="A7478" s="429" t="s">
        <v>1833</v>
      </c>
      <c r="B7478" s="108" t="n">
        <v>0.502083333333333</v>
      </c>
      <c r="C7478" s="91" t="s">
        <v>22795</v>
      </c>
      <c r="D7478" s="91" t="s">
        <v>110</v>
      </c>
      <c r="E7478" s="91" t="s">
        <v>22796</v>
      </c>
      <c r="F7478" s="91"/>
      <c r="G7478" s="91"/>
      <c r="H7478" s="91"/>
      <c r="I7478" s="91"/>
      <c r="J7478" s="91"/>
      <c r="K7478" s="91"/>
      <c r="L7478" s="91"/>
      <c r="M7478" s="91"/>
      <c r="N7478" s="91"/>
      <c r="O7478" s="402"/>
      <c r="P7478" s="100"/>
      <c r="Q7478" s="15" t="s">
        <v>45</v>
      </c>
    </row>
    <row r="7479" customFormat="false" ht="14.9" hidden="false" customHeight="false" outlineLevel="0" collapsed="false">
      <c r="A7479" s="429" t="s">
        <v>1839</v>
      </c>
      <c r="B7479" s="91" t="s">
        <v>5868</v>
      </c>
      <c r="C7479" s="91" t="n">
        <v>84956594161</v>
      </c>
      <c r="D7479" s="91" t="s">
        <v>8766</v>
      </c>
      <c r="E7479" s="91" t="s">
        <v>22797</v>
      </c>
      <c r="F7479" s="91"/>
      <c r="G7479" s="91"/>
      <c r="H7479" s="91"/>
      <c r="I7479" s="91"/>
      <c r="J7479" s="91"/>
      <c r="K7479" s="91"/>
      <c r="L7479" s="91"/>
      <c r="M7479" s="91"/>
      <c r="N7479" s="91"/>
      <c r="O7479" s="451" t="s">
        <v>22798</v>
      </c>
      <c r="P7479" s="100"/>
      <c r="Q7479" s="15" t="s">
        <v>45</v>
      </c>
    </row>
    <row r="7480" customFormat="false" ht="28.35" hidden="false" customHeight="false" outlineLevel="0" collapsed="false">
      <c r="A7480" s="122" t="s">
        <v>22799</v>
      </c>
      <c r="B7480" s="91" t="s">
        <v>983</v>
      </c>
      <c r="C7480" s="91" t="n">
        <v>89161642382</v>
      </c>
      <c r="D7480" s="91" t="s">
        <v>8766</v>
      </c>
      <c r="E7480" s="91" t="s">
        <v>22800</v>
      </c>
      <c r="F7480" s="91" t="s">
        <v>22801</v>
      </c>
      <c r="G7480" s="91"/>
      <c r="H7480" s="91"/>
      <c r="I7480" s="91"/>
      <c r="J7480" s="91" t="s">
        <v>22802</v>
      </c>
      <c r="K7480" s="91"/>
      <c r="L7480" s="91"/>
      <c r="M7480" s="91"/>
      <c r="N7480" s="91"/>
      <c r="O7480" s="451" t="s">
        <v>22803</v>
      </c>
      <c r="P7480" s="100"/>
      <c r="Q7480" s="15" t="s">
        <v>45</v>
      </c>
    </row>
    <row r="7481" customFormat="false" ht="15.65" hidden="false" customHeight="false" outlineLevel="0" collapsed="false">
      <c r="A7481" s="429" t="s">
        <v>1696</v>
      </c>
      <c r="B7481" s="91" t="s">
        <v>983</v>
      </c>
      <c r="C7481" s="91" t="s">
        <v>22804</v>
      </c>
      <c r="D7481" s="91" t="s">
        <v>110</v>
      </c>
      <c r="E7481" s="91" t="s">
        <v>22805</v>
      </c>
      <c r="F7481" s="91"/>
      <c r="G7481" s="91" t="n">
        <v>6500</v>
      </c>
      <c r="H7481" s="91"/>
      <c r="I7481" s="91"/>
      <c r="J7481" s="91"/>
      <c r="K7481" s="91"/>
      <c r="L7481" s="91"/>
      <c r="M7481" s="24" t="s">
        <v>22806</v>
      </c>
      <c r="N7481" s="99" t="n">
        <v>43599</v>
      </c>
      <c r="O7481" s="156" t="s">
        <v>22807</v>
      </c>
      <c r="P7481" s="100"/>
      <c r="Q7481" s="15" t="s">
        <v>45</v>
      </c>
    </row>
    <row r="7482" customFormat="false" ht="41.75" hidden="false" customHeight="false" outlineLevel="0" collapsed="false">
      <c r="A7482" s="429" t="s">
        <v>1758</v>
      </c>
      <c r="B7482" s="91" t="s">
        <v>162</v>
      </c>
      <c r="C7482" s="100" t="s">
        <v>22808</v>
      </c>
      <c r="D7482" s="91" t="s">
        <v>22264</v>
      </c>
      <c r="E7482" s="91" t="s">
        <v>22809</v>
      </c>
      <c r="F7482" s="91" t="s">
        <v>22781</v>
      </c>
      <c r="G7482" s="91" t="s">
        <v>22810</v>
      </c>
      <c r="H7482" s="91"/>
      <c r="I7482" s="91"/>
      <c r="J7482" s="91"/>
      <c r="K7482" s="91"/>
      <c r="L7482" s="91"/>
      <c r="M7482" s="91"/>
      <c r="N7482" s="91"/>
      <c r="O7482" s="95" t="s">
        <v>22811</v>
      </c>
      <c r="P7482" s="100"/>
      <c r="Q7482" s="15" t="s">
        <v>45</v>
      </c>
    </row>
    <row r="7483" customFormat="false" ht="28.35" hidden="false" customHeight="false" outlineLevel="0" collapsed="false">
      <c r="A7483" s="122" t="s">
        <v>22812</v>
      </c>
      <c r="B7483" s="91" t="n">
        <v>14.35</v>
      </c>
      <c r="C7483" s="91" t="s">
        <v>22813</v>
      </c>
      <c r="D7483" s="91" t="s">
        <v>22264</v>
      </c>
      <c r="E7483" s="91" t="s">
        <v>22814</v>
      </c>
      <c r="F7483" s="91" t="s">
        <v>22781</v>
      </c>
      <c r="G7483" s="91" t="s">
        <v>2859</v>
      </c>
      <c r="H7483" s="91"/>
      <c r="I7483" s="91"/>
      <c r="J7483" s="91"/>
      <c r="K7483" s="91"/>
      <c r="L7483" s="91"/>
      <c r="M7483" s="91"/>
      <c r="N7483" s="91"/>
      <c r="O7483" s="918" t="s">
        <v>22815</v>
      </c>
      <c r="P7483" s="100"/>
      <c r="Q7483" s="15" t="s">
        <v>45</v>
      </c>
    </row>
    <row r="7484" customFormat="false" ht="28.35" hidden="false" customHeight="false" outlineLevel="0" collapsed="false">
      <c r="A7484" s="122" t="s">
        <v>22816</v>
      </c>
      <c r="B7484" s="91" t="s">
        <v>1062</v>
      </c>
      <c r="C7484" s="91" t="s">
        <v>22817</v>
      </c>
      <c r="D7484" s="91"/>
      <c r="E7484" s="91" t="s">
        <v>22818</v>
      </c>
      <c r="F7484" s="91" t="s">
        <v>22819</v>
      </c>
      <c r="G7484" s="91" t="s">
        <v>804</v>
      </c>
      <c r="H7484" s="91"/>
      <c r="I7484" s="91"/>
      <c r="J7484" s="91"/>
      <c r="K7484" s="91"/>
      <c r="L7484" s="91"/>
      <c r="M7484" s="91"/>
      <c r="N7484" s="91"/>
      <c r="O7484" s="137" t="s">
        <v>22820</v>
      </c>
      <c r="P7484" s="100"/>
      <c r="Q7484" s="15" t="s">
        <v>45</v>
      </c>
    </row>
    <row r="7485" customFormat="false" ht="28.35" hidden="false" customHeight="false" outlineLevel="0" collapsed="false">
      <c r="A7485" s="429" t="s">
        <v>4300</v>
      </c>
      <c r="B7485" s="108" t="n">
        <v>0.628472222222222</v>
      </c>
      <c r="C7485" s="91" t="s">
        <v>22821</v>
      </c>
      <c r="D7485" s="91" t="s">
        <v>22300</v>
      </c>
      <c r="E7485" s="91" t="s">
        <v>22822</v>
      </c>
      <c r="F7485" s="91" t="s">
        <v>22823</v>
      </c>
      <c r="G7485" s="91" t="n">
        <v>2300</v>
      </c>
      <c r="H7485" s="91"/>
      <c r="I7485" s="91"/>
      <c r="J7485" s="91"/>
      <c r="K7485" s="91"/>
      <c r="L7485" s="91"/>
      <c r="M7485" s="91"/>
      <c r="N7485" s="99" t="n">
        <v>43570</v>
      </c>
      <c r="O7485" s="156" t="s">
        <v>22230</v>
      </c>
      <c r="P7485" s="100"/>
      <c r="Q7485" s="15" t="s">
        <v>45</v>
      </c>
    </row>
    <row r="7486" customFormat="false" ht="28.35" hidden="false" customHeight="false" outlineLevel="0" collapsed="false">
      <c r="A7486" s="429" t="s">
        <v>4304</v>
      </c>
      <c r="B7486" s="91" t="s">
        <v>5035</v>
      </c>
      <c r="C7486" s="91" t="s">
        <v>22824</v>
      </c>
      <c r="D7486" s="91" t="s">
        <v>22264</v>
      </c>
      <c r="E7486" s="91" t="s">
        <v>22825</v>
      </c>
      <c r="F7486" s="91" t="s">
        <v>22826</v>
      </c>
      <c r="G7486" s="91" t="n">
        <v>9800</v>
      </c>
      <c r="H7486" s="91"/>
      <c r="I7486" s="91"/>
      <c r="J7486" s="91"/>
      <c r="K7486" s="91"/>
      <c r="L7486" s="91"/>
      <c r="M7486" s="91" t="s">
        <v>22827</v>
      </c>
      <c r="N7486" s="99" t="n">
        <v>43605</v>
      </c>
      <c r="O7486" s="156" t="s">
        <v>22230</v>
      </c>
      <c r="P7486" s="100"/>
      <c r="Q7486" s="15" t="s">
        <v>45</v>
      </c>
    </row>
    <row r="7487" customFormat="false" ht="55.2" hidden="false" customHeight="false" outlineLevel="0" collapsed="false">
      <c r="A7487" s="429" t="s">
        <v>4309</v>
      </c>
      <c r="B7487" s="99" t="n">
        <v>43724</v>
      </c>
      <c r="C7487" s="91" t="s">
        <v>22828</v>
      </c>
      <c r="D7487" s="91" t="s">
        <v>22264</v>
      </c>
      <c r="E7487" s="91" t="s">
        <v>22829</v>
      </c>
      <c r="F7487" s="91" t="s">
        <v>3698</v>
      </c>
      <c r="G7487" s="91" t="n">
        <v>12100</v>
      </c>
      <c r="H7487" s="91"/>
      <c r="I7487" s="91"/>
      <c r="J7487" s="91"/>
      <c r="K7487" s="91"/>
      <c r="L7487" s="91"/>
      <c r="M7487" s="91" t="s">
        <v>22830</v>
      </c>
      <c r="N7487" s="99" t="n">
        <v>43608</v>
      </c>
      <c r="O7487" s="156" t="s">
        <v>22230</v>
      </c>
      <c r="P7487" s="100"/>
      <c r="Q7487" s="15" t="s">
        <v>45</v>
      </c>
    </row>
    <row r="7488" customFormat="false" ht="28.35" hidden="false" customHeight="false" outlineLevel="0" collapsed="false">
      <c r="A7488" s="429" t="s">
        <v>22831</v>
      </c>
      <c r="B7488" s="242" t="n">
        <v>43785</v>
      </c>
      <c r="C7488" s="451" t="s">
        <v>22832</v>
      </c>
      <c r="D7488" s="91" t="s">
        <v>22264</v>
      </c>
      <c r="E7488" s="91" t="s">
        <v>22833</v>
      </c>
      <c r="F7488" s="91" t="s">
        <v>6329</v>
      </c>
      <c r="G7488" s="91" t="s">
        <v>840</v>
      </c>
      <c r="H7488" s="91"/>
      <c r="I7488" s="91"/>
      <c r="J7488" s="91"/>
      <c r="K7488" s="91"/>
      <c r="L7488" s="91"/>
      <c r="M7488" s="91"/>
      <c r="N7488" s="91"/>
      <c r="O7488" s="95" t="s">
        <v>22834</v>
      </c>
      <c r="P7488" s="100"/>
      <c r="Q7488" s="15" t="s">
        <v>45</v>
      </c>
    </row>
    <row r="7489" customFormat="false" ht="28.35" hidden="false" customHeight="false" outlineLevel="0" collapsed="false">
      <c r="A7489" s="429" t="s">
        <v>1914</v>
      </c>
      <c r="B7489" s="91" t="s">
        <v>22835</v>
      </c>
      <c r="C7489" s="451" t="s">
        <v>22836</v>
      </c>
      <c r="D7489" s="91" t="s">
        <v>8766</v>
      </c>
      <c r="E7489" s="91" t="s">
        <v>22837</v>
      </c>
      <c r="F7489" s="91"/>
      <c r="G7489" s="91" t="s">
        <v>16003</v>
      </c>
      <c r="H7489" s="91"/>
      <c r="I7489" s="91"/>
      <c r="J7489" s="91"/>
      <c r="K7489" s="91"/>
      <c r="L7489" s="91"/>
      <c r="M7489" s="91"/>
      <c r="N7489" s="91"/>
      <c r="O7489" s="91"/>
      <c r="P7489" s="100"/>
      <c r="Q7489" s="15" t="s">
        <v>45</v>
      </c>
    </row>
    <row r="7490" customFormat="false" ht="28.35" hidden="false" customHeight="false" outlineLevel="0" collapsed="false">
      <c r="A7490" s="429" t="s">
        <v>1917</v>
      </c>
      <c r="B7490" s="108" t="n">
        <v>0.718055555555556</v>
      </c>
      <c r="C7490" s="91" t="s">
        <v>22838</v>
      </c>
      <c r="D7490" s="91" t="s">
        <v>22300</v>
      </c>
      <c r="E7490" s="91" t="s">
        <v>22839</v>
      </c>
      <c r="F7490" s="91" t="s">
        <v>22840</v>
      </c>
      <c r="G7490" s="91" t="n">
        <v>6400</v>
      </c>
      <c r="H7490" s="91"/>
      <c r="I7490" s="91"/>
      <c r="J7490" s="91"/>
      <c r="K7490" s="91"/>
      <c r="L7490" s="91"/>
      <c r="M7490" s="91"/>
      <c r="N7490" s="99" t="n">
        <v>43600</v>
      </c>
      <c r="O7490" s="156" t="s">
        <v>22230</v>
      </c>
      <c r="P7490" s="100"/>
      <c r="Q7490" s="15" t="s">
        <v>45</v>
      </c>
    </row>
    <row r="7491" customFormat="false" ht="28.35" hidden="false" customHeight="false" outlineLevel="0" collapsed="false">
      <c r="A7491" s="429" t="s">
        <v>3008</v>
      </c>
      <c r="B7491" s="91"/>
      <c r="C7491" s="91" t="n">
        <v>89165036603</v>
      </c>
      <c r="D7491" s="91" t="s">
        <v>8766</v>
      </c>
      <c r="E7491" s="91" t="s">
        <v>22841</v>
      </c>
      <c r="F7491" s="91" t="s">
        <v>22842</v>
      </c>
      <c r="G7491" s="91" t="s">
        <v>782</v>
      </c>
      <c r="H7491" s="91"/>
      <c r="I7491" s="91"/>
      <c r="J7491" s="91"/>
      <c r="K7491" s="91"/>
      <c r="L7491" s="91"/>
      <c r="M7491" s="91"/>
      <c r="N7491" s="91"/>
      <c r="O7491" s="95" t="s">
        <v>22843</v>
      </c>
      <c r="P7491" s="100"/>
      <c r="Q7491" s="15" t="s">
        <v>45</v>
      </c>
    </row>
    <row r="7492" customFormat="false" ht="79.85" hidden="false" customHeight="false" outlineLevel="0" collapsed="false">
      <c r="A7492" s="3" t="s">
        <v>17111</v>
      </c>
      <c r="B7492" s="103" t="s">
        <v>17112</v>
      </c>
      <c r="C7492" s="3"/>
      <c r="D7492" s="103" t="s">
        <v>17114</v>
      </c>
      <c r="E7492" s="103" t="s">
        <v>17115</v>
      </c>
      <c r="F7492" s="102" t="s">
        <v>10096</v>
      </c>
      <c r="G7492" s="103" t="s">
        <v>38</v>
      </c>
      <c r="H7492" s="103" t="s">
        <v>17116</v>
      </c>
      <c r="I7492" s="103" t="s">
        <v>40</v>
      </c>
      <c r="J7492" s="103" t="s">
        <v>21327</v>
      </c>
      <c r="K7492" s="103" t="s">
        <v>21328</v>
      </c>
      <c r="L7492" s="103" t="s">
        <v>19807</v>
      </c>
      <c r="M7492" s="103" t="s">
        <v>41</v>
      </c>
      <c r="N7492" s="103" t="s">
        <v>42</v>
      </c>
      <c r="O7492" s="103" t="s">
        <v>17117</v>
      </c>
      <c r="P7492" s="1078"/>
      <c r="Q7492" s="15" t="s">
        <v>45</v>
      </c>
      <c r="R7492" s="1079"/>
      <c r="S7492" s="1079"/>
      <c r="T7492" s="1079"/>
      <c r="U7492" s="1079"/>
      <c r="V7492" s="1079"/>
      <c r="W7492" s="1079"/>
      <c r="X7492" s="1079"/>
      <c r="Y7492" s="1079"/>
      <c r="Z7492" s="1079"/>
      <c r="AA7492" s="1079"/>
      <c r="AB7492" s="1079"/>
      <c r="AC7492" s="1079"/>
      <c r="AD7492" s="1079"/>
      <c r="AE7492" s="1079"/>
      <c r="AF7492" s="1079"/>
      <c r="AG7492" s="1079"/>
      <c r="AH7492" s="1079"/>
      <c r="AI7492" s="1079"/>
      <c r="AJ7492" s="1079"/>
      <c r="AK7492" s="1079"/>
    </row>
    <row r="7493" customFormat="false" ht="15" hidden="false" customHeight="false" outlineLevel="0" collapsed="false">
      <c r="A7493" s="105" t="n">
        <v>43599</v>
      </c>
      <c r="B7493" s="1080" t="s">
        <v>260</v>
      </c>
      <c r="C7493" s="196"/>
      <c r="D7493" s="196"/>
      <c r="E7493" s="1081"/>
      <c r="F7493" s="1082" t="e">
        <f aca="false">G7493+H7493+I7493+J7493+K7493+L7493</f>
        <v>#VALUE!</v>
      </c>
      <c r="G7493" s="1083" t="n">
        <f aca="false">SUM(G7494:G7511)</f>
        <v>30800</v>
      </c>
      <c r="H7493" s="982" t="n">
        <f aca="false">SUM(H7494:H7511)</f>
        <v>0</v>
      </c>
      <c r="I7493" s="1084" t="n">
        <f aca="false">SUM(I7494:I7511)</f>
        <v>0</v>
      </c>
      <c r="J7493" s="1085" t="e">
        <f aca="false">SUM(J1294:J7511)</f>
        <v>#VALUE!</v>
      </c>
      <c r="K7493" s="1086" t="n">
        <f aca="false">SUM(K7494:K17478)</f>
        <v>0</v>
      </c>
      <c r="L7493" s="1087" t="n">
        <f aca="false">SUM(L7498:L7515)</f>
        <v>0</v>
      </c>
      <c r="M7493" s="1088"/>
      <c r="N7493" s="1088"/>
      <c r="O7493" s="196"/>
      <c r="P7493" s="274"/>
      <c r="Q7493" s="15" t="s">
        <v>45</v>
      </c>
      <c r="R7493" s="274"/>
      <c r="S7493" s="274"/>
      <c r="T7493" s="274"/>
      <c r="U7493" s="274"/>
      <c r="V7493" s="274"/>
      <c r="W7493" s="274"/>
      <c r="X7493" s="274"/>
      <c r="Y7493" s="274"/>
      <c r="Z7493" s="274"/>
      <c r="AA7493" s="274"/>
      <c r="AB7493" s="274"/>
      <c r="AC7493" s="274"/>
      <c r="AD7493" s="274"/>
      <c r="AE7493" s="274"/>
      <c r="AF7493" s="274"/>
      <c r="AG7493" s="274"/>
      <c r="AH7493" s="274"/>
      <c r="AI7493" s="274"/>
      <c r="AJ7493" s="274"/>
      <c r="AK7493" s="274"/>
    </row>
    <row r="7494" customFormat="false" ht="41.75" hidden="false" customHeight="false" outlineLevel="0" collapsed="false">
      <c r="A7494" s="429" t="s">
        <v>1810</v>
      </c>
      <c r="B7494" s="108" t="n">
        <v>0.375694444444444</v>
      </c>
      <c r="C7494" s="451" t="s">
        <v>22844</v>
      </c>
      <c r="D7494" s="91" t="s">
        <v>110</v>
      </c>
      <c r="E7494" s="91" t="s">
        <v>5871</v>
      </c>
      <c r="F7494" s="91"/>
      <c r="G7494" s="91"/>
      <c r="H7494" s="91"/>
      <c r="I7494" s="91"/>
      <c r="J7494" s="91"/>
      <c r="K7494" s="91"/>
      <c r="L7494" s="91"/>
      <c r="M7494" s="91"/>
      <c r="N7494" s="91"/>
      <c r="O7494" s="297" t="s">
        <v>22845</v>
      </c>
      <c r="P7494" s="100"/>
      <c r="Q7494" s="15" t="s">
        <v>45</v>
      </c>
    </row>
    <row r="7495" customFormat="false" ht="14.9" hidden="false" customHeight="false" outlineLevel="0" collapsed="false">
      <c r="A7495" s="429" t="s">
        <v>1814</v>
      </c>
      <c r="B7495" s="91" t="s">
        <v>21257</v>
      </c>
      <c r="C7495" s="137" t="s">
        <v>22846</v>
      </c>
      <c r="D7495" s="91" t="s">
        <v>15475</v>
      </c>
      <c r="E7495" s="91" t="s">
        <v>22847</v>
      </c>
      <c r="F7495" s="91" t="s">
        <v>22848</v>
      </c>
      <c r="G7495" s="91"/>
      <c r="H7495" s="91"/>
      <c r="I7495" s="91"/>
      <c r="J7495" s="91"/>
      <c r="K7495" s="91"/>
      <c r="L7495" s="91"/>
      <c r="M7495" s="91"/>
      <c r="N7495" s="91"/>
      <c r="O7495" s="95" t="s">
        <v>22849</v>
      </c>
      <c r="P7495" s="100"/>
      <c r="Q7495" s="15" t="s">
        <v>45</v>
      </c>
    </row>
    <row r="7496" customFormat="false" ht="28.35" hidden="false" customHeight="false" outlineLevel="0" collapsed="false">
      <c r="A7496" s="429" t="s">
        <v>1814</v>
      </c>
      <c r="B7496" s="108" t="n">
        <v>0.434722222222222</v>
      </c>
      <c r="C7496" s="91" t="n">
        <v>89164303838</v>
      </c>
      <c r="D7496" s="91" t="s">
        <v>22264</v>
      </c>
      <c r="E7496" s="91" t="s">
        <v>22850</v>
      </c>
      <c r="F7496" s="91" t="s">
        <v>22851</v>
      </c>
      <c r="G7496" s="91" t="s">
        <v>8180</v>
      </c>
      <c r="H7496" s="91"/>
      <c r="I7496" s="91"/>
      <c r="J7496" s="91"/>
      <c r="K7496" s="91"/>
      <c r="L7496" s="91"/>
      <c r="M7496" s="91" t="s">
        <v>22852</v>
      </c>
      <c r="N7496" s="99" t="n">
        <v>43609</v>
      </c>
      <c r="O7496" s="156" t="s">
        <v>22230</v>
      </c>
      <c r="P7496" s="100"/>
      <c r="Q7496" s="15" t="s">
        <v>45</v>
      </c>
    </row>
    <row r="7497" customFormat="false" ht="28.35" hidden="false" customHeight="false" outlineLevel="0" collapsed="false">
      <c r="A7497" s="429" t="s">
        <v>22853</v>
      </c>
      <c r="B7497" s="91" t="n">
        <v>10.32</v>
      </c>
      <c r="C7497" s="91" t="s">
        <v>22854</v>
      </c>
      <c r="D7497" s="91" t="s">
        <v>15475</v>
      </c>
      <c r="E7497" s="91" t="s">
        <v>22855</v>
      </c>
      <c r="F7497" s="91" t="s">
        <v>22856</v>
      </c>
      <c r="G7497" s="91" t="n">
        <v>17000</v>
      </c>
      <c r="H7497" s="91"/>
      <c r="I7497" s="91"/>
      <c r="J7497" s="91"/>
      <c r="K7497" s="91"/>
      <c r="L7497" s="91"/>
      <c r="M7497" s="19" t="s">
        <v>22857</v>
      </c>
      <c r="N7497" s="91" t="n">
        <v>15.05</v>
      </c>
      <c r="O7497" s="156" t="s">
        <v>22230</v>
      </c>
      <c r="P7497" s="100"/>
      <c r="Q7497" s="15" t="s">
        <v>45</v>
      </c>
    </row>
    <row r="7498" customFormat="false" ht="28.35" hidden="false" customHeight="false" outlineLevel="0" collapsed="false">
      <c r="A7498" s="429" t="s">
        <v>22858</v>
      </c>
      <c r="B7498" s="91" t="s">
        <v>5618</v>
      </c>
      <c r="C7498" s="451" t="s">
        <v>22859</v>
      </c>
      <c r="D7498" s="91" t="s">
        <v>22264</v>
      </c>
      <c r="E7498" s="91" t="s">
        <v>22860</v>
      </c>
      <c r="F7498" s="91" t="s">
        <v>22861</v>
      </c>
      <c r="G7498" s="91" t="s">
        <v>22862</v>
      </c>
      <c r="H7498" s="91"/>
      <c r="I7498" s="91"/>
      <c r="J7498" s="91"/>
      <c r="K7498" s="91"/>
      <c r="L7498" s="91"/>
      <c r="M7498" s="91"/>
      <c r="N7498" s="91"/>
      <c r="O7498" s="282" t="s">
        <v>22863</v>
      </c>
      <c r="P7498" s="100"/>
      <c r="Q7498" s="15" t="s">
        <v>45</v>
      </c>
    </row>
    <row r="7499" customFormat="false" ht="28.35" hidden="false" customHeight="false" outlineLevel="0" collapsed="false">
      <c r="A7499" s="122" t="s">
        <v>22864</v>
      </c>
      <c r="B7499" s="99" t="n">
        <v>43596</v>
      </c>
      <c r="C7499" s="137" t="s">
        <v>22865</v>
      </c>
      <c r="D7499" s="91" t="s">
        <v>22264</v>
      </c>
      <c r="E7499" s="91" t="s">
        <v>22866</v>
      </c>
      <c r="F7499" s="91" t="s">
        <v>6407</v>
      </c>
      <c r="G7499" s="91"/>
      <c r="H7499" s="91"/>
      <c r="I7499" s="91"/>
      <c r="J7499" s="91" t="s">
        <v>10353</v>
      </c>
      <c r="K7499" s="91"/>
      <c r="L7499" s="91"/>
      <c r="M7499" s="91"/>
      <c r="N7499" s="91"/>
      <c r="O7499" s="122" t="s">
        <v>22867</v>
      </c>
      <c r="P7499" s="100"/>
      <c r="Q7499" s="15" t="s">
        <v>45</v>
      </c>
    </row>
    <row r="7500" customFormat="false" ht="55.2" hidden="false" customHeight="false" outlineLevel="0" collapsed="false">
      <c r="A7500" s="429" t="s">
        <v>1833</v>
      </c>
      <c r="B7500" s="91" t="s">
        <v>589</v>
      </c>
      <c r="C7500" s="91" t="s">
        <v>22868</v>
      </c>
      <c r="D7500" s="91" t="s">
        <v>22264</v>
      </c>
      <c r="E7500" s="91" t="s">
        <v>22869</v>
      </c>
      <c r="F7500" s="91" t="s">
        <v>8667</v>
      </c>
      <c r="G7500" s="91" t="s">
        <v>268</v>
      </c>
      <c r="H7500" s="91"/>
      <c r="I7500" s="91"/>
      <c r="J7500" s="91"/>
      <c r="K7500" s="91"/>
      <c r="L7500" s="91"/>
      <c r="M7500" s="91"/>
      <c r="N7500" s="91"/>
      <c r="O7500" s="95" t="s">
        <v>22870</v>
      </c>
      <c r="P7500" s="100"/>
      <c r="Q7500" s="15" t="s">
        <v>45</v>
      </c>
    </row>
    <row r="7501" customFormat="false" ht="14.9" hidden="false" customHeight="false" outlineLevel="0" collapsed="false">
      <c r="A7501" s="429" t="s">
        <v>1839</v>
      </c>
      <c r="B7501" s="108" t="n">
        <v>0.489583333333333</v>
      </c>
      <c r="C7501" s="451" t="s">
        <v>22871</v>
      </c>
      <c r="D7501" s="91" t="s">
        <v>110</v>
      </c>
      <c r="E7501" s="91" t="s">
        <v>22872</v>
      </c>
      <c r="F7501" s="91"/>
      <c r="G7501" s="91"/>
      <c r="H7501" s="91"/>
      <c r="I7501" s="91"/>
      <c r="J7501" s="91"/>
      <c r="K7501" s="91"/>
      <c r="L7501" s="91"/>
      <c r="M7501" s="91"/>
      <c r="N7501" s="91"/>
      <c r="O7501" s="122" t="s">
        <v>22873</v>
      </c>
      <c r="P7501" s="100"/>
      <c r="Q7501" s="15" t="s">
        <v>45</v>
      </c>
    </row>
    <row r="7502" customFormat="false" ht="41.75" hidden="false" customHeight="false" outlineLevel="0" collapsed="false">
      <c r="A7502" s="429" t="s">
        <v>1746</v>
      </c>
      <c r="B7502" s="91" t="s">
        <v>940</v>
      </c>
      <c r="C7502" s="91" t="s">
        <v>22874</v>
      </c>
      <c r="D7502" s="91" t="s">
        <v>22264</v>
      </c>
      <c r="E7502" s="91" t="s">
        <v>22875</v>
      </c>
      <c r="F7502" s="91" t="s">
        <v>22876</v>
      </c>
      <c r="G7502" s="91" t="s">
        <v>22877</v>
      </c>
      <c r="H7502" s="91"/>
      <c r="I7502" s="91"/>
      <c r="J7502" s="91"/>
      <c r="K7502" s="91"/>
      <c r="L7502" s="91"/>
      <c r="M7502" s="91"/>
      <c r="N7502" s="91"/>
      <c r="O7502" s="137" t="s">
        <v>22878</v>
      </c>
      <c r="P7502" s="100"/>
      <c r="Q7502" s="15" t="s">
        <v>45</v>
      </c>
    </row>
    <row r="7503" customFormat="false" ht="14.9" hidden="false" customHeight="false" outlineLevel="0" collapsed="false">
      <c r="A7503" s="429" t="s">
        <v>1696</v>
      </c>
      <c r="B7503" s="108" t="n">
        <v>0.5</v>
      </c>
      <c r="C7503" s="91" t="s">
        <v>22879</v>
      </c>
      <c r="D7503" s="91" t="s">
        <v>22880</v>
      </c>
      <c r="E7503" s="91" t="s">
        <v>22881</v>
      </c>
      <c r="F7503" s="91" t="s">
        <v>3584</v>
      </c>
      <c r="G7503" s="91" t="s">
        <v>248</v>
      </c>
      <c r="H7503" s="91"/>
      <c r="I7503" s="91"/>
      <c r="J7503" s="91"/>
      <c r="K7503" s="91"/>
      <c r="L7503" s="91"/>
      <c r="M7503" s="91"/>
      <c r="N7503" s="91"/>
      <c r="O7503" s="918" t="s">
        <v>22882</v>
      </c>
      <c r="P7503" s="100"/>
      <c r="Q7503" s="15" t="s">
        <v>45</v>
      </c>
    </row>
    <row r="7504" customFormat="false" ht="41.75" hidden="false" customHeight="false" outlineLevel="0" collapsed="false">
      <c r="A7504" s="122" t="s">
        <v>12405</v>
      </c>
      <c r="B7504" s="91" t="s">
        <v>141</v>
      </c>
      <c r="C7504" s="451" t="s">
        <v>22883</v>
      </c>
      <c r="D7504" s="91" t="s">
        <v>22264</v>
      </c>
      <c r="E7504" s="91" t="s">
        <v>22884</v>
      </c>
      <c r="F7504" s="91" t="s">
        <v>1332</v>
      </c>
      <c r="G7504" s="91"/>
      <c r="H7504" s="91"/>
      <c r="I7504" s="91"/>
      <c r="J7504" s="91" t="s">
        <v>2874</v>
      </c>
      <c r="K7504" s="91"/>
      <c r="L7504" s="91"/>
      <c r="M7504" s="91"/>
      <c r="N7504" s="91"/>
      <c r="O7504" s="526" t="s">
        <v>22885</v>
      </c>
      <c r="P7504" s="100"/>
      <c r="Q7504" s="15" t="s">
        <v>45</v>
      </c>
    </row>
    <row r="7505" customFormat="false" ht="55.2" hidden="false" customHeight="false" outlineLevel="0" collapsed="false">
      <c r="A7505" s="429" t="s">
        <v>1758</v>
      </c>
      <c r="B7505" s="108" t="n">
        <v>0.533333333333333</v>
      </c>
      <c r="C7505" s="91" t="n">
        <v>89629059144</v>
      </c>
      <c r="D7505" s="91" t="s">
        <v>22880</v>
      </c>
      <c r="E7505" s="91" t="s">
        <v>22886</v>
      </c>
      <c r="F7505" s="91" t="s">
        <v>6329</v>
      </c>
      <c r="G7505" s="91" t="s">
        <v>22887</v>
      </c>
      <c r="H7505" s="91"/>
      <c r="I7505" s="91"/>
      <c r="J7505" s="91"/>
      <c r="K7505" s="91"/>
      <c r="L7505" s="91"/>
      <c r="M7505" s="91"/>
      <c r="N7505" s="91"/>
      <c r="O7505" s="137" t="s">
        <v>22888</v>
      </c>
      <c r="P7505" s="100"/>
      <c r="Q7505" s="15" t="s">
        <v>45</v>
      </c>
    </row>
    <row r="7506" customFormat="false" ht="28.35" hidden="false" customHeight="false" outlineLevel="0" collapsed="false">
      <c r="A7506" s="429" t="s">
        <v>1761</v>
      </c>
      <c r="B7506" s="91" t="s">
        <v>12878</v>
      </c>
      <c r="C7506" s="91" t="s">
        <v>22889</v>
      </c>
      <c r="D7506" s="91" t="s">
        <v>22264</v>
      </c>
      <c r="E7506" s="91" t="s">
        <v>22890</v>
      </c>
      <c r="F7506" s="91" t="s">
        <v>22891</v>
      </c>
      <c r="G7506" s="91" t="n">
        <v>13800</v>
      </c>
      <c r="H7506" s="91"/>
      <c r="I7506" s="91"/>
      <c r="J7506" s="91"/>
      <c r="K7506" s="91"/>
      <c r="L7506" s="91"/>
      <c r="M7506" s="91" t="s">
        <v>22892</v>
      </c>
      <c r="N7506" s="91" t="n">
        <v>17.05</v>
      </c>
      <c r="O7506" s="156" t="s">
        <v>22230</v>
      </c>
      <c r="P7506" s="100"/>
      <c r="Q7506" s="15" t="s">
        <v>45</v>
      </c>
    </row>
    <row r="7507" customFormat="false" ht="28.35" hidden="false" customHeight="false" outlineLevel="0" collapsed="false">
      <c r="A7507" s="429" t="s">
        <v>1765</v>
      </c>
      <c r="B7507" s="91" t="s">
        <v>593</v>
      </c>
      <c r="C7507" s="91" t="n">
        <v>84956014030</v>
      </c>
      <c r="D7507" s="91" t="s">
        <v>22264</v>
      </c>
      <c r="E7507" s="91" t="s">
        <v>22893</v>
      </c>
      <c r="F7507" s="91"/>
      <c r="G7507" s="91"/>
      <c r="H7507" s="91"/>
      <c r="I7507" s="91"/>
      <c r="J7507" s="91"/>
      <c r="K7507" s="91"/>
      <c r="L7507" s="91"/>
      <c r="M7507" s="91"/>
      <c r="N7507" s="91"/>
      <c r="O7507" s="122" t="s">
        <v>22894</v>
      </c>
      <c r="P7507" s="100"/>
      <c r="Q7507" s="15" t="s">
        <v>45</v>
      </c>
    </row>
    <row r="7508" customFormat="false" ht="55.2" hidden="false" customHeight="false" outlineLevel="0" collapsed="false">
      <c r="A7508" s="429" t="s">
        <v>4300</v>
      </c>
      <c r="B7508" s="91"/>
      <c r="C7508" s="91" t="s">
        <v>22895</v>
      </c>
      <c r="D7508" s="91" t="s">
        <v>22264</v>
      </c>
      <c r="E7508" s="91" t="s">
        <v>22896</v>
      </c>
      <c r="F7508" s="91" t="s">
        <v>22897</v>
      </c>
      <c r="G7508" s="91" t="s">
        <v>20794</v>
      </c>
      <c r="H7508" s="91"/>
      <c r="I7508" s="91"/>
      <c r="J7508" s="91"/>
      <c r="K7508" s="91"/>
      <c r="L7508" s="91"/>
      <c r="M7508" s="91"/>
      <c r="N7508" s="91"/>
      <c r="O7508" s="95" t="s">
        <v>22898</v>
      </c>
      <c r="P7508" s="100"/>
      <c r="Q7508" s="15" t="s">
        <v>45</v>
      </c>
    </row>
    <row r="7509" customFormat="false" ht="28.35" hidden="false" customHeight="false" outlineLevel="0" collapsed="false">
      <c r="A7509" s="847" t="s">
        <v>19201</v>
      </c>
      <c r="B7509" s="91" t="n">
        <v>14.55</v>
      </c>
      <c r="C7509" s="91" t="s">
        <v>22899</v>
      </c>
      <c r="D7509" s="91" t="s">
        <v>20897</v>
      </c>
      <c r="E7509" s="15" t="s">
        <v>22900</v>
      </c>
      <c r="F7509" s="91" t="s">
        <v>22901</v>
      </c>
      <c r="G7509" s="91"/>
      <c r="H7509" s="91"/>
      <c r="I7509" s="91"/>
      <c r="J7509" s="91"/>
      <c r="K7509" s="91"/>
      <c r="L7509" s="91"/>
      <c r="M7509" s="91" t="s">
        <v>22902</v>
      </c>
      <c r="N7509" s="91" t="s">
        <v>22903</v>
      </c>
      <c r="O7509" s="282" t="s">
        <v>22904</v>
      </c>
      <c r="P7509" s="100"/>
      <c r="Q7509" s="15" t="s">
        <v>45</v>
      </c>
    </row>
    <row r="7510" customFormat="false" ht="28.35" hidden="false" customHeight="false" outlineLevel="0" collapsed="false">
      <c r="A7510" s="122" t="s">
        <v>22905</v>
      </c>
      <c r="B7510" s="91" t="s">
        <v>16236</v>
      </c>
      <c r="C7510" s="91" t="s">
        <v>22906</v>
      </c>
      <c r="D7510" s="91" t="s">
        <v>22264</v>
      </c>
      <c r="E7510" s="91" t="s">
        <v>22907</v>
      </c>
      <c r="F7510" s="91" t="s">
        <v>22908</v>
      </c>
      <c r="G7510" s="91"/>
      <c r="H7510" s="91"/>
      <c r="I7510" s="91"/>
      <c r="J7510" s="91" t="s">
        <v>22909</v>
      </c>
      <c r="K7510" s="91"/>
      <c r="L7510" s="91"/>
      <c r="M7510" s="91"/>
      <c r="N7510" s="91"/>
      <c r="O7510" s="95" t="s">
        <v>22910</v>
      </c>
      <c r="P7510" s="100"/>
      <c r="Q7510" s="15" t="s">
        <v>45</v>
      </c>
    </row>
    <row r="7511" customFormat="false" ht="14.9" hidden="false" customHeight="false" outlineLevel="0" collapsed="false">
      <c r="A7511" s="122" t="s">
        <v>19211</v>
      </c>
      <c r="B7511" s="91" t="n">
        <v>17.05</v>
      </c>
      <c r="C7511" s="91" t="s">
        <v>22911</v>
      </c>
      <c r="D7511" s="91" t="s">
        <v>20897</v>
      </c>
      <c r="E7511" s="91" t="s">
        <v>22912</v>
      </c>
      <c r="F7511" s="91" t="s">
        <v>4852</v>
      </c>
      <c r="G7511" s="91"/>
      <c r="H7511" s="91"/>
      <c r="I7511" s="91"/>
      <c r="J7511" s="91"/>
      <c r="K7511" s="91"/>
      <c r="L7511" s="91"/>
      <c r="M7511" s="91" t="s">
        <v>22913</v>
      </c>
      <c r="N7511" s="91" t="n">
        <v>15.05</v>
      </c>
      <c r="O7511" s="282" t="s">
        <v>22914</v>
      </c>
      <c r="P7511" s="100"/>
      <c r="Q7511" s="15" t="s">
        <v>45</v>
      </c>
    </row>
    <row r="7512" customFormat="false" ht="79.85" hidden="false" customHeight="false" outlineLevel="0" collapsed="false">
      <c r="A7512" s="1091" t="s">
        <v>17111</v>
      </c>
      <c r="B7512" s="6" t="s">
        <v>17112</v>
      </c>
      <c r="C7512" s="4"/>
      <c r="D7512" s="6" t="s">
        <v>17114</v>
      </c>
      <c r="E7512" s="6" t="s">
        <v>17115</v>
      </c>
      <c r="F7512" s="5" t="s">
        <v>10096</v>
      </c>
      <c r="G7512" s="6" t="s">
        <v>38</v>
      </c>
      <c r="H7512" s="6" t="s">
        <v>17116</v>
      </c>
      <c r="I7512" s="6" t="s">
        <v>40</v>
      </c>
      <c r="J7512" s="6" t="s">
        <v>21327</v>
      </c>
      <c r="K7512" s="6" t="s">
        <v>21328</v>
      </c>
      <c r="L7512" s="6" t="s">
        <v>19807</v>
      </c>
      <c r="M7512" s="6" t="s">
        <v>41</v>
      </c>
      <c r="N7512" s="6" t="s">
        <v>42</v>
      </c>
      <c r="O7512" s="6" t="s">
        <v>17117</v>
      </c>
      <c r="P7512" s="274"/>
      <c r="Q7512" s="15" t="s">
        <v>45</v>
      </c>
      <c r="R7512" s="274"/>
      <c r="S7512" s="274"/>
      <c r="T7512" s="274"/>
      <c r="U7512" s="274"/>
      <c r="V7512" s="274"/>
      <c r="W7512" s="274"/>
      <c r="X7512" s="274"/>
      <c r="Y7512" s="274"/>
      <c r="Z7512" s="274"/>
      <c r="AA7512" s="274"/>
      <c r="AB7512" s="274"/>
      <c r="AC7512" s="274"/>
      <c r="AD7512" s="274"/>
      <c r="AE7512" s="274"/>
      <c r="AF7512" s="274"/>
      <c r="AG7512" s="274"/>
      <c r="AH7512" s="274"/>
      <c r="AI7512" s="274"/>
      <c r="AJ7512" s="274"/>
      <c r="AK7512" s="274"/>
    </row>
    <row r="7513" customFormat="false" ht="15" hidden="false" customHeight="false" outlineLevel="0" collapsed="false">
      <c r="A7513" s="60" t="n">
        <v>43600</v>
      </c>
      <c r="B7513" s="374" t="s">
        <v>311</v>
      </c>
      <c r="C7513" s="62"/>
      <c r="D7513" s="62"/>
      <c r="E7513" s="63"/>
      <c r="F7513" s="911" t="e">
        <f aca="false">G7513+H7513+I7513+J7513+K7513+L7513</f>
        <v>#VALUE!</v>
      </c>
      <c r="G7513" s="1092" t="e">
        <f aca="false">SUM(G7514:G17449)</f>
        <v>#VALUE!</v>
      </c>
      <c r="H7513" s="913" t="n">
        <f aca="false">SUM(H7514:H17449)</f>
        <v>1.0476785355395E+058</v>
      </c>
      <c r="I7513" s="1093" t="n">
        <f aca="false">SUM(I7514:I17449)</f>
        <v>4.74382556157326E+028</v>
      </c>
      <c r="J7513" s="1094" t="n">
        <f aca="false">SUM(J7514:J17449)</f>
        <v>34290761836519100</v>
      </c>
      <c r="K7513" s="1095" t="n">
        <f aca="false">SUM(K7514:K17498)</f>
        <v>0</v>
      </c>
      <c r="L7513" s="1096" t="n">
        <f aca="false">SUM(L7518:L17454)</f>
        <v>0</v>
      </c>
      <c r="M7513" s="281"/>
      <c r="N7513" s="281"/>
      <c r="O7513" s="62"/>
      <c r="P7513" s="274"/>
      <c r="Q7513" s="15" t="s">
        <v>45</v>
      </c>
      <c r="R7513" s="274"/>
      <c r="S7513" s="274"/>
      <c r="T7513" s="274"/>
      <c r="U7513" s="274"/>
      <c r="V7513" s="274"/>
      <c r="W7513" s="274"/>
      <c r="X7513" s="274"/>
      <c r="Y7513" s="274"/>
      <c r="Z7513" s="274"/>
      <c r="AA7513" s="274"/>
      <c r="AB7513" s="274"/>
      <c r="AC7513" s="274"/>
      <c r="AD7513" s="274"/>
      <c r="AE7513" s="274"/>
      <c r="AF7513" s="274"/>
      <c r="AG7513" s="274"/>
      <c r="AH7513" s="274"/>
      <c r="AI7513" s="274"/>
      <c r="AJ7513" s="274"/>
      <c r="AK7513" s="274"/>
    </row>
    <row r="7514" customFormat="false" ht="13.8" hidden="false" customHeight="false" outlineLevel="0" collapsed="false">
      <c r="A7514" s="429" t="s">
        <v>1810</v>
      </c>
      <c r="B7514" s="91" t="s">
        <v>5393</v>
      </c>
      <c r="C7514" s="91" t="s">
        <v>22915</v>
      </c>
      <c r="D7514" s="91" t="s">
        <v>22264</v>
      </c>
      <c r="E7514" s="91" t="s">
        <v>22916</v>
      </c>
      <c r="F7514" s="91" t="s">
        <v>22897</v>
      </c>
      <c r="G7514" s="91" t="n">
        <v>12100</v>
      </c>
      <c r="H7514" s="91"/>
      <c r="I7514" s="91"/>
      <c r="J7514" s="91"/>
      <c r="K7514" s="91"/>
      <c r="L7514" s="91"/>
      <c r="M7514" s="91" t="s">
        <v>22917</v>
      </c>
      <c r="N7514" s="99" t="n">
        <v>43603</v>
      </c>
      <c r="O7514" s="156" t="s">
        <v>22230</v>
      </c>
      <c r="P7514" s="100"/>
      <c r="Q7514" s="15" t="s">
        <v>45</v>
      </c>
    </row>
    <row r="7515" customFormat="false" ht="13.8" hidden="false" customHeight="false" outlineLevel="0" collapsed="false">
      <c r="A7515" s="122" t="s">
        <v>22918</v>
      </c>
      <c r="B7515" s="91" t="s">
        <v>51</v>
      </c>
      <c r="C7515" s="91" t="s">
        <v>22919</v>
      </c>
      <c r="D7515" s="91" t="s">
        <v>22264</v>
      </c>
      <c r="E7515" s="91" t="s">
        <v>22920</v>
      </c>
      <c r="F7515" s="91" t="s">
        <v>22921</v>
      </c>
      <c r="G7515" s="91"/>
      <c r="H7515" s="91"/>
      <c r="I7515" s="91"/>
      <c r="J7515" s="91" t="s">
        <v>4213</v>
      </c>
      <c r="K7515" s="91"/>
      <c r="L7515" s="91"/>
      <c r="M7515" s="91"/>
      <c r="N7515" s="91"/>
      <c r="O7515" s="95" t="s">
        <v>22922</v>
      </c>
      <c r="P7515" s="100"/>
      <c r="Q7515" s="15" t="s">
        <v>45</v>
      </c>
    </row>
    <row r="7516" customFormat="false" ht="13.8" hidden="false" customHeight="false" outlineLevel="0" collapsed="false">
      <c r="A7516" s="122" t="s">
        <v>22923</v>
      </c>
      <c r="B7516" s="91" t="s">
        <v>556</v>
      </c>
      <c r="C7516" s="91" t="s">
        <v>22924</v>
      </c>
      <c r="D7516" s="91" t="s">
        <v>22264</v>
      </c>
      <c r="E7516" s="91" t="s">
        <v>22925</v>
      </c>
      <c r="F7516" s="91" t="s">
        <v>22781</v>
      </c>
      <c r="G7516" s="91"/>
      <c r="H7516" s="91"/>
      <c r="I7516" s="91"/>
      <c r="J7516" s="91" t="n">
        <v>12000</v>
      </c>
      <c r="K7516" s="91"/>
      <c r="L7516" s="91"/>
      <c r="M7516" s="91" t="s">
        <v>22926</v>
      </c>
      <c r="N7516" s="1097" t="n">
        <v>43601</v>
      </c>
      <c r="O7516" s="156" t="s">
        <v>22230</v>
      </c>
      <c r="P7516" s="100"/>
      <c r="Q7516" s="15" t="s">
        <v>45</v>
      </c>
    </row>
    <row r="7517" customFormat="false" ht="13.8" hidden="false" customHeight="false" outlineLevel="0" collapsed="false">
      <c r="A7517" s="122" t="s">
        <v>22783</v>
      </c>
      <c r="B7517" s="91" t="s">
        <v>1505</v>
      </c>
      <c r="C7517" s="91" t="s">
        <v>22927</v>
      </c>
      <c r="D7517" s="91" t="s">
        <v>22264</v>
      </c>
      <c r="E7517" s="91" t="s">
        <v>22928</v>
      </c>
      <c r="F7517" s="91" t="s">
        <v>22781</v>
      </c>
      <c r="G7517" s="91"/>
      <c r="H7517" s="91"/>
      <c r="I7517" s="91"/>
      <c r="J7517" s="91" t="n">
        <v>12000</v>
      </c>
      <c r="K7517" s="91"/>
      <c r="L7517" s="91"/>
      <c r="M7517" s="91" t="s">
        <v>22929</v>
      </c>
      <c r="N7517" s="99" t="n">
        <v>43600</v>
      </c>
      <c r="O7517" s="156" t="s">
        <v>22230</v>
      </c>
      <c r="P7517" s="100"/>
      <c r="Q7517" s="15" t="s">
        <v>45</v>
      </c>
    </row>
    <row r="7518" customFormat="false" ht="13.8" hidden="false" customHeight="false" outlineLevel="0" collapsed="false">
      <c r="A7518" s="1098" t="s">
        <v>1673</v>
      </c>
      <c r="B7518" s="91" t="s">
        <v>359</v>
      </c>
      <c r="C7518" s="91" t="s">
        <v>22930</v>
      </c>
      <c r="D7518" s="91" t="s">
        <v>22264</v>
      </c>
      <c r="E7518" s="91" t="s">
        <v>22931</v>
      </c>
      <c r="F7518" s="91" t="s">
        <v>22932</v>
      </c>
      <c r="G7518" s="91" t="n">
        <v>3500</v>
      </c>
      <c r="H7518" s="91"/>
      <c r="I7518" s="91"/>
      <c r="J7518" s="91"/>
      <c r="K7518" s="91"/>
      <c r="L7518" s="91"/>
      <c r="M7518" s="91" t="s">
        <v>22933</v>
      </c>
      <c r="N7518" s="901" t="n">
        <v>43601</v>
      </c>
      <c r="O7518" s="156" t="s">
        <v>22230</v>
      </c>
      <c r="P7518" s="100"/>
      <c r="Q7518" s="15" t="s">
        <v>45</v>
      </c>
    </row>
    <row r="7519" customFormat="false" ht="13.8" hidden="false" customHeight="false" outlineLevel="0" collapsed="false">
      <c r="A7519" s="1098" t="s">
        <v>1678</v>
      </c>
      <c r="B7519" s="91" t="s">
        <v>12878</v>
      </c>
      <c r="C7519" s="91" t="n">
        <v>84956862038</v>
      </c>
      <c r="D7519" s="91" t="s">
        <v>22264</v>
      </c>
      <c r="E7519" s="91" t="s">
        <v>22934</v>
      </c>
      <c r="F7519" s="91" t="s">
        <v>22935</v>
      </c>
      <c r="G7519" s="91" t="s">
        <v>7436</v>
      </c>
      <c r="H7519" s="91"/>
      <c r="I7519" s="91"/>
      <c r="J7519" s="91"/>
      <c r="K7519" s="91"/>
      <c r="L7519" s="91"/>
      <c r="M7519" s="91"/>
      <c r="N7519" s="91"/>
      <c r="O7519" s="95" t="s">
        <v>22936</v>
      </c>
      <c r="P7519" s="100"/>
      <c r="Q7519" s="15" t="s">
        <v>45</v>
      </c>
    </row>
    <row r="7520" customFormat="false" ht="13.8" hidden="false" customHeight="false" outlineLevel="0" collapsed="false">
      <c r="A7520" s="262" t="s">
        <v>22937</v>
      </c>
      <c r="B7520" s="242" t="n">
        <v>43782</v>
      </c>
      <c r="C7520" s="451" t="s">
        <v>22938</v>
      </c>
      <c r="D7520" s="91" t="s">
        <v>22264</v>
      </c>
      <c r="E7520" s="91"/>
      <c r="F7520" s="91"/>
      <c r="G7520" s="91"/>
      <c r="H7520" s="91"/>
      <c r="I7520" s="91"/>
      <c r="J7520" s="91"/>
      <c r="K7520" s="91"/>
      <c r="L7520" s="91"/>
      <c r="M7520" s="91"/>
      <c r="N7520" s="91"/>
      <c r="O7520" s="137" t="s">
        <v>22939</v>
      </c>
      <c r="P7520" s="100"/>
      <c r="Q7520" s="15" t="s">
        <v>45</v>
      </c>
    </row>
    <row r="7521" customFormat="false" ht="13.8" hidden="false" customHeight="false" outlineLevel="0" collapsed="false">
      <c r="A7521" s="1098" t="s">
        <v>1833</v>
      </c>
      <c r="B7521" s="91" t="s">
        <v>22940</v>
      </c>
      <c r="C7521" s="91" t="s">
        <v>22941</v>
      </c>
      <c r="D7521" s="91" t="s">
        <v>110</v>
      </c>
      <c r="E7521" s="91" t="s">
        <v>22942</v>
      </c>
      <c r="F7521" s="91" t="s">
        <v>22505</v>
      </c>
      <c r="G7521" s="91" t="s">
        <v>8180</v>
      </c>
      <c r="H7521" s="91"/>
      <c r="I7521" s="91"/>
      <c r="J7521" s="91"/>
      <c r="K7521" s="91"/>
      <c r="L7521" s="91"/>
      <c r="M7521" s="91"/>
      <c r="N7521" s="91"/>
      <c r="O7521" s="137" t="s">
        <v>22943</v>
      </c>
      <c r="P7521" s="100"/>
      <c r="Q7521" s="15" t="s">
        <v>45</v>
      </c>
    </row>
    <row r="7522" customFormat="false" ht="13.8" hidden="false" customHeight="false" outlineLevel="0" collapsed="false">
      <c r="A7522" s="1099" t="s">
        <v>1839</v>
      </c>
      <c r="B7522" s="91" t="n">
        <v>12.01</v>
      </c>
      <c r="C7522" s="91" t="s">
        <v>22944</v>
      </c>
      <c r="D7522" s="91" t="s">
        <v>20897</v>
      </c>
      <c r="E7522" s="91" t="s">
        <v>22945</v>
      </c>
      <c r="F7522" s="24" t="s">
        <v>22946</v>
      </c>
      <c r="G7522" s="91" t="s">
        <v>22947</v>
      </c>
      <c r="H7522" s="91"/>
      <c r="I7522" s="91"/>
      <c r="J7522" s="91"/>
      <c r="K7522" s="91"/>
      <c r="L7522" s="91"/>
      <c r="M7522" s="91"/>
      <c r="N7522" s="91"/>
      <c r="O7522" s="137" t="s">
        <v>22948</v>
      </c>
      <c r="P7522" s="100"/>
      <c r="Q7522" s="15" t="s">
        <v>45</v>
      </c>
    </row>
    <row r="7523" customFormat="false" ht="13.8" hidden="false" customHeight="false" outlineLevel="0" collapsed="false">
      <c r="A7523" s="262" t="s">
        <v>22949</v>
      </c>
      <c r="B7523" s="91" t="s">
        <v>989</v>
      </c>
      <c r="C7523" s="91" t="s">
        <v>22950</v>
      </c>
      <c r="D7523" s="91" t="s">
        <v>22264</v>
      </c>
      <c r="E7523" s="91" t="s">
        <v>22951</v>
      </c>
      <c r="F7523" s="91" t="s">
        <v>22952</v>
      </c>
      <c r="G7523" s="91"/>
      <c r="H7523" s="91"/>
      <c r="I7523" s="91" t="s">
        <v>1464</v>
      </c>
      <c r="J7523" s="91"/>
      <c r="K7523" s="91"/>
      <c r="L7523" s="91"/>
      <c r="M7523" s="91"/>
      <c r="N7523" s="91"/>
      <c r="O7523" s="95" t="s">
        <v>22953</v>
      </c>
      <c r="P7523" s="100"/>
      <c r="Q7523" s="15" t="s">
        <v>45</v>
      </c>
    </row>
    <row r="7524" customFormat="false" ht="13.8" hidden="false" customHeight="false" outlineLevel="0" collapsed="false">
      <c r="A7524" s="429" t="s">
        <v>1839</v>
      </c>
      <c r="B7524" s="91" t="n">
        <v>14.05</v>
      </c>
      <c r="C7524" s="91" t="s">
        <v>22954</v>
      </c>
      <c r="D7524" s="91" t="s">
        <v>20897</v>
      </c>
      <c r="E7524" s="91" t="s">
        <v>22955</v>
      </c>
      <c r="F7524" s="91" t="s">
        <v>22956</v>
      </c>
      <c r="G7524" s="91" t="s">
        <v>20316</v>
      </c>
      <c r="H7524" s="91"/>
      <c r="I7524" s="91"/>
      <c r="J7524" s="91"/>
      <c r="K7524" s="91"/>
      <c r="L7524" s="91"/>
      <c r="M7524" s="91"/>
      <c r="N7524" s="91"/>
      <c r="O7524" s="282" t="s">
        <v>22957</v>
      </c>
      <c r="P7524" s="100"/>
      <c r="Q7524" s="15" t="s">
        <v>45</v>
      </c>
    </row>
    <row r="7525" customFormat="false" ht="13.8" hidden="false" customHeight="false" outlineLevel="0" collapsed="false">
      <c r="A7525" s="429" t="s">
        <v>22958</v>
      </c>
      <c r="B7525" s="91" t="s">
        <v>1411</v>
      </c>
      <c r="C7525" s="451" t="s">
        <v>22959</v>
      </c>
      <c r="D7525" s="91" t="s">
        <v>22264</v>
      </c>
      <c r="E7525" s="91"/>
      <c r="F7525" s="91" t="s">
        <v>8449</v>
      </c>
      <c r="G7525" s="91"/>
      <c r="H7525" s="91"/>
      <c r="I7525" s="91"/>
      <c r="J7525" s="91"/>
      <c r="K7525" s="91"/>
      <c r="L7525" s="91"/>
      <c r="M7525" s="91"/>
      <c r="N7525" s="91"/>
      <c r="O7525" s="95" t="s">
        <v>22960</v>
      </c>
      <c r="P7525" s="100"/>
      <c r="Q7525" s="15" t="s">
        <v>45</v>
      </c>
    </row>
    <row r="7526" customFormat="false" ht="13.8" hidden="false" customHeight="false" outlineLevel="0" collapsed="false">
      <c r="A7526" s="429" t="s">
        <v>22961</v>
      </c>
      <c r="B7526" s="99" t="n">
        <v>43539</v>
      </c>
      <c r="C7526" s="451" t="s">
        <v>22962</v>
      </c>
      <c r="D7526" s="91" t="s">
        <v>22264</v>
      </c>
      <c r="E7526" s="91" t="s">
        <v>22963</v>
      </c>
      <c r="F7526" s="91" t="s">
        <v>22964</v>
      </c>
      <c r="G7526" s="91"/>
      <c r="H7526" s="91"/>
      <c r="I7526" s="91"/>
      <c r="J7526" s="91"/>
      <c r="K7526" s="91"/>
      <c r="L7526" s="91"/>
      <c r="M7526" s="91"/>
      <c r="N7526" s="91"/>
      <c r="O7526" s="137" t="s">
        <v>22965</v>
      </c>
      <c r="P7526" s="100"/>
      <c r="Q7526" s="15" t="s">
        <v>45</v>
      </c>
    </row>
    <row r="7527" customFormat="false" ht="13.8" hidden="false" customHeight="false" outlineLevel="0" collapsed="false">
      <c r="A7527" s="429" t="s">
        <v>1761</v>
      </c>
      <c r="B7527" s="91" t="s">
        <v>2206</v>
      </c>
      <c r="C7527" s="91" t="s">
        <v>22966</v>
      </c>
      <c r="D7527" s="91" t="s">
        <v>22264</v>
      </c>
      <c r="E7527" s="91" t="s">
        <v>22967</v>
      </c>
      <c r="F7527" s="91" t="s">
        <v>22952</v>
      </c>
      <c r="G7527" s="91" t="s">
        <v>22968</v>
      </c>
      <c r="H7527" s="91"/>
      <c r="I7527" s="91"/>
      <c r="J7527" s="91"/>
      <c r="K7527" s="91"/>
      <c r="L7527" s="91"/>
      <c r="M7527" s="91"/>
      <c r="N7527" s="91"/>
      <c r="O7527" s="137" t="s">
        <v>22969</v>
      </c>
      <c r="P7527" s="100"/>
      <c r="Q7527" s="15" t="s">
        <v>45</v>
      </c>
    </row>
    <row r="7528" customFormat="false" ht="13.8" hidden="false" customHeight="false" outlineLevel="0" collapsed="false">
      <c r="A7528" s="847" t="s">
        <v>7515</v>
      </c>
      <c r="B7528" s="91" t="n">
        <v>15.5</v>
      </c>
      <c r="C7528" s="91" t="s">
        <v>22970</v>
      </c>
      <c r="D7528" s="91" t="s">
        <v>20897</v>
      </c>
      <c r="E7528" s="91" t="s">
        <v>22971</v>
      </c>
      <c r="F7528" s="24" t="s">
        <v>22972</v>
      </c>
      <c r="G7528" s="91" t="s">
        <v>22973</v>
      </c>
      <c r="H7528" s="91"/>
      <c r="I7528" s="91"/>
      <c r="J7528" s="91"/>
      <c r="K7528" s="91"/>
      <c r="L7528" s="91"/>
      <c r="M7528" s="91"/>
      <c r="N7528" s="91"/>
      <c r="O7528" s="91" t="s">
        <v>22974</v>
      </c>
      <c r="P7528" s="100"/>
      <c r="Q7528" s="15" t="s">
        <v>45</v>
      </c>
    </row>
    <row r="7529" customFormat="false" ht="13.8" hidden="false" customHeight="false" outlineLevel="0" collapsed="false">
      <c r="A7529" s="847" t="s">
        <v>4300</v>
      </c>
      <c r="B7529" s="91" t="n">
        <v>16.15</v>
      </c>
      <c r="C7529" s="91" t="s">
        <v>22975</v>
      </c>
      <c r="D7529" s="91" t="s">
        <v>22976</v>
      </c>
      <c r="E7529" s="91" t="s">
        <v>22977</v>
      </c>
      <c r="F7529" s="91" t="s">
        <v>22978</v>
      </c>
      <c r="G7529" s="91" t="s">
        <v>22979</v>
      </c>
      <c r="H7529" s="91"/>
      <c r="I7529" s="91"/>
      <c r="J7529" s="91"/>
      <c r="K7529" s="91"/>
      <c r="L7529" s="91"/>
      <c r="M7529" s="91"/>
      <c r="N7529" s="91"/>
      <c r="O7529" s="282" t="s">
        <v>22980</v>
      </c>
      <c r="P7529" s="100"/>
      <c r="Q7529" s="15" t="s">
        <v>45</v>
      </c>
    </row>
    <row r="7530" customFormat="false" ht="13.8" hidden="false" customHeight="false" outlineLevel="0" collapsed="false">
      <c r="A7530" s="1091" t="s">
        <v>17111</v>
      </c>
      <c r="B7530" s="6" t="s">
        <v>17112</v>
      </c>
      <c r="C7530" s="4"/>
      <c r="D7530" s="6" t="s">
        <v>17114</v>
      </c>
      <c r="E7530" s="6" t="s">
        <v>17115</v>
      </c>
      <c r="F7530" s="5" t="s">
        <v>10096</v>
      </c>
      <c r="G7530" s="6" t="s">
        <v>38</v>
      </c>
      <c r="H7530" s="6" t="s">
        <v>17116</v>
      </c>
      <c r="I7530" s="6" t="s">
        <v>40</v>
      </c>
      <c r="J7530" s="6" t="s">
        <v>21327</v>
      </c>
      <c r="K7530" s="6" t="s">
        <v>21328</v>
      </c>
      <c r="L7530" s="6" t="s">
        <v>19807</v>
      </c>
      <c r="M7530" s="6" t="s">
        <v>41</v>
      </c>
      <c r="N7530" s="6" t="s">
        <v>42</v>
      </c>
      <c r="O7530" s="6" t="s">
        <v>17117</v>
      </c>
      <c r="P7530" s="100"/>
      <c r="Q7530" s="15" t="s">
        <v>45</v>
      </c>
    </row>
    <row r="7531" customFormat="false" ht="13.8" hidden="false" customHeight="false" outlineLevel="0" collapsed="false">
      <c r="A7531" s="60" t="n">
        <v>43601</v>
      </c>
      <c r="B7531" s="374" t="s">
        <v>349</v>
      </c>
      <c r="C7531" s="62"/>
      <c r="D7531" s="62"/>
      <c r="E7531" s="63"/>
      <c r="F7531" s="911" t="e">
        <f aca="false">G7531+H7531+I7531+J7531+K7531+L7531</f>
        <v>#VALUE!</v>
      </c>
      <c r="G7531" s="1092" t="e">
        <f aca="false">SUM(G7532:G17471)</f>
        <v>#VALUE!</v>
      </c>
      <c r="H7531" s="913" t="n">
        <f aca="false">SUM(H7532:H17471)</f>
        <v>5.23839267769749E+057</v>
      </c>
      <c r="I7531" s="1093" t="n">
        <f aca="false">SUM(I7532:I17471)</f>
        <v>2.37191278078663E+028</v>
      </c>
      <c r="J7531" s="1094" t="n">
        <f aca="false">SUM(J7532:J17471)</f>
        <v>17145380918247500</v>
      </c>
      <c r="K7531" s="1095" t="n">
        <f aca="false">SUM(K7532:K17517)</f>
        <v>0</v>
      </c>
      <c r="L7531" s="1096" t="n">
        <f aca="false">SUM(L7536:L17473)</f>
        <v>0</v>
      </c>
      <c r="M7531" s="281"/>
      <c r="N7531" s="281"/>
      <c r="O7531" s="62"/>
      <c r="P7531" s="100"/>
      <c r="Q7531" s="15" t="s">
        <v>45</v>
      </c>
    </row>
    <row r="7532" customFormat="false" ht="13.8" hidden="false" customHeight="false" outlineLevel="0" collapsed="false">
      <c r="A7532" s="429" t="s">
        <v>1810</v>
      </c>
      <c r="B7532" s="108" t="n">
        <v>0.368055555555556</v>
      </c>
      <c r="C7532" s="451" t="s">
        <v>22981</v>
      </c>
      <c r="D7532" s="91" t="s">
        <v>110</v>
      </c>
      <c r="E7532" s="91"/>
      <c r="F7532" s="91"/>
      <c r="G7532" s="91"/>
      <c r="H7532" s="91"/>
      <c r="I7532" s="91"/>
      <c r="J7532" s="91"/>
      <c r="K7532" s="91"/>
      <c r="L7532" s="91"/>
      <c r="M7532" s="91"/>
      <c r="N7532" s="91"/>
      <c r="O7532" s="95" t="s">
        <v>22982</v>
      </c>
      <c r="P7532" s="100"/>
      <c r="Q7532" s="15" t="s">
        <v>45</v>
      </c>
    </row>
    <row r="7533" customFormat="false" ht="13.8" hidden="false" customHeight="false" outlineLevel="0" collapsed="false">
      <c r="A7533" s="429" t="s">
        <v>1814</v>
      </c>
      <c r="B7533" s="108" t="n">
        <v>0.375</v>
      </c>
      <c r="C7533" s="91" t="s">
        <v>22983</v>
      </c>
      <c r="D7533" s="91" t="s">
        <v>20897</v>
      </c>
      <c r="E7533" s="91" t="s">
        <v>22984</v>
      </c>
      <c r="F7533" s="91" t="s">
        <v>22985</v>
      </c>
      <c r="G7533" s="91"/>
      <c r="H7533" s="91"/>
      <c r="I7533" s="91"/>
      <c r="J7533" s="91"/>
      <c r="K7533" s="91"/>
      <c r="L7533" s="91"/>
      <c r="M7533" s="91"/>
      <c r="N7533" s="91"/>
      <c r="O7533" s="282" t="s">
        <v>22986</v>
      </c>
      <c r="P7533" s="100"/>
      <c r="Q7533" s="15" t="s">
        <v>45</v>
      </c>
    </row>
    <row r="7534" customFormat="false" ht="13.8" hidden="false" customHeight="false" outlineLevel="0" collapsed="false">
      <c r="A7534" s="1099" t="s">
        <v>1819</v>
      </c>
      <c r="B7534" s="99" t="n">
        <v>43474</v>
      </c>
      <c r="C7534" s="91" t="s">
        <v>22987</v>
      </c>
      <c r="D7534" s="91" t="s">
        <v>20897</v>
      </c>
      <c r="E7534" s="91" t="s">
        <v>22988</v>
      </c>
      <c r="F7534" s="91" t="s">
        <v>9480</v>
      </c>
      <c r="G7534" s="91" t="s">
        <v>22989</v>
      </c>
      <c r="H7534" s="91"/>
      <c r="I7534" s="91"/>
      <c r="J7534" s="91"/>
      <c r="K7534" s="91"/>
      <c r="L7534" s="91"/>
      <c r="M7534" s="91"/>
      <c r="N7534" s="91"/>
      <c r="O7534" s="137" t="s">
        <v>22990</v>
      </c>
      <c r="P7534" s="100"/>
      <c r="Q7534" s="15" t="s">
        <v>45</v>
      </c>
    </row>
    <row r="7535" customFormat="false" ht="13.8" hidden="false" customHeight="false" outlineLevel="0" collapsed="false">
      <c r="A7535" s="429" t="s">
        <v>1673</v>
      </c>
      <c r="B7535" s="91" t="s">
        <v>113</v>
      </c>
      <c r="C7535" s="91" t="s">
        <v>22991</v>
      </c>
      <c r="D7535" s="91" t="s">
        <v>22264</v>
      </c>
      <c r="E7535" s="91" t="s">
        <v>22992</v>
      </c>
      <c r="F7535" s="91" t="s">
        <v>22993</v>
      </c>
      <c r="G7535" s="91" t="s">
        <v>22994</v>
      </c>
      <c r="H7535" s="91"/>
      <c r="I7535" s="91"/>
      <c r="J7535" s="91"/>
      <c r="K7535" s="91"/>
      <c r="L7535" s="91"/>
      <c r="M7535" s="91"/>
      <c r="N7535" s="91"/>
      <c r="O7535" s="137" t="s">
        <v>22995</v>
      </c>
      <c r="P7535" s="100"/>
      <c r="Q7535" s="15" t="s">
        <v>45</v>
      </c>
    </row>
    <row r="7536" customFormat="false" ht="13.8" hidden="false" customHeight="false" outlineLevel="0" collapsed="false">
      <c r="A7536" s="429" t="s">
        <v>1678</v>
      </c>
      <c r="B7536" s="91" t="s">
        <v>5067</v>
      </c>
      <c r="C7536" s="451" t="s">
        <v>22996</v>
      </c>
      <c r="D7536" s="91" t="s">
        <v>22264</v>
      </c>
      <c r="E7536" s="91" t="s">
        <v>22997</v>
      </c>
      <c r="F7536" s="91"/>
      <c r="G7536" s="91"/>
      <c r="H7536" s="91"/>
      <c r="I7536" s="91"/>
      <c r="J7536" s="91"/>
      <c r="K7536" s="91"/>
      <c r="L7536" s="91"/>
      <c r="M7536" s="91"/>
      <c r="N7536" s="91"/>
      <c r="O7536" s="95" t="s">
        <v>22998</v>
      </c>
      <c r="P7536" s="100"/>
      <c r="Q7536" s="15" t="s">
        <v>45</v>
      </c>
    </row>
    <row r="7537" customFormat="false" ht="13.8" hidden="false" customHeight="false" outlineLevel="0" collapsed="false">
      <c r="A7537" s="429" t="s">
        <v>1732</v>
      </c>
      <c r="B7537" s="108" t="n">
        <v>0.466666666666667</v>
      </c>
      <c r="C7537" s="440" t="s">
        <v>22999</v>
      </c>
      <c r="D7537" s="91" t="s">
        <v>110</v>
      </c>
      <c r="E7537" s="91" t="s">
        <v>23000</v>
      </c>
      <c r="F7537" s="91" t="s">
        <v>23001</v>
      </c>
      <c r="G7537" s="91" t="s">
        <v>16003</v>
      </c>
      <c r="H7537" s="91"/>
      <c r="I7537" s="91"/>
      <c r="J7537" s="91"/>
      <c r="K7537" s="91"/>
      <c r="L7537" s="91"/>
      <c r="M7537" s="91"/>
      <c r="N7537" s="91"/>
      <c r="O7537" s="137" t="s">
        <v>23002</v>
      </c>
      <c r="P7537" s="100"/>
      <c r="Q7537" s="15" t="s">
        <v>45</v>
      </c>
    </row>
    <row r="7538" customFormat="false" ht="13.8" hidden="false" customHeight="false" outlineLevel="0" collapsed="false">
      <c r="A7538" s="429" t="s">
        <v>1833</v>
      </c>
      <c r="B7538" s="91" t="n">
        <v>11.3</v>
      </c>
      <c r="C7538" s="91" t="s">
        <v>23003</v>
      </c>
      <c r="D7538" s="91" t="s">
        <v>20897</v>
      </c>
      <c r="E7538" s="91" t="s">
        <v>23004</v>
      </c>
      <c r="F7538" s="91" t="s">
        <v>1332</v>
      </c>
      <c r="G7538" s="91" t="s">
        <v>7795</v>
      </c>
      <c r="H7538" s="91"/>
      <c r="I7538" s="91"/>
      <c r="J7538" s="91"/>
      <c r="K7538" s="91"/>
      <c r="L7538" s="91"/>
      <c r="M7538" s="91"/>
      <c r="N7538" s="91"/>
      <c r="O7538" s="137" t="s">
        <v>23005</v>
      </c>
      <c r="P7538" s="100"/>
      <c r="Q7538" s="15" t="s">
        <v>45</v>
      </c>
    </row>
    <row r="7539" customFormat="false" ht="13.8" hidden="false" customHeight="false" outlineLevel="0" collapsed="false">
      <c r="A7539" s="429" t="s">
        <v>1839</v>
      </c>
      <c r="B7539" s="91" t="n">
        <v>11.54</v>
      </c>
      <c r="C7539" s="91" t="s">
        <v>23006</v>
      </c>
      <c r="D7539" s="91" t="s">
        <v>20897</v>
      </c>
      <c r="E7539" s="91" t="s">
        <v>23007</v>
      </c>
      <c r="F7539" s="91" t="s">
        <v>5388</v>
      </c>
      <c r="G7539" s="91" t="s">
        <v>23008</v>
      </c>
      <c r="H7539" s="91"/>
      <c r="I7539" s="91"/>
      <c r="J7539" s="91"/>
      <c r="K7539" s="91"/>
      <c r="L7539" s="91"/>
      <c r="M7539" s="91"/>
      <c r="N7539" s="91"/>
      <c r="O7539" s="95" t="s">
        <v>23009</v>
      </c>
      <c r="P7539" s="100"/>
      <c r="Q7539" s="15" t="s">
        <v>45</v>
      </c>
    </row>
    <row r="7540" customFormat="false" ht="13.8" hidden="false" customHeight="false" outlineLevel="0" collapsed="false">
      <c r="A7540" s="262" t="s">
        <v>23010</v>
      </c>
      <c r="B7540" s="91" t="s">
        <v>5863</v>
      </c>
      <c r="C7540" s="451" t="s">
        <v>23011</v>
      </c>
      <c r="D7540" s="91" t="s">
        <v>22264</v>
      </c>
      <c r="E7540" s="91"/>
      <c r="F7540" s="91"/>
      <c r="G7540" s="91"/>
      <c r="H7540" s="91"/>
      <c r="I7540" s="91"/>
      <c r="J7540" s="91"/>
      <c r="K7540" s="91"/>
      <c r="L7540" s="91"/>
      <c r="M7540" s="91"/>
      <c r="N7540" s="91"/>
      <c r="O7540" s="95" t="s">
        <v>23012</v>
      </c>
      <c r="P7540" s="100"/>
      <c r="Q7540" s="15" t="s">
        <v>45</v>
      </c>
    </row>
    <row r="7541" customFormat="false" ht="13.8" hidden="false" customHeight="false" outlineLevel="0" collapsed="false">
      <c r="A7541" s="429" t="s">
        <v>1696</v>
      </c>
      <c r="B7541" s="91" t="s">
        <v>887</v>
      </c>
      <c r="C7541" s="91" t="s">
        <v>23013</v>
      </c>
      <c r="D7541" s="91" t="s">
        <v>22264</v>
      </c>
      <c r="E7541" s="91" t="s">
        <v>23014</v>
      </c>
      <c r="F7541" s="91" t="s">
        <v>23015</v>
      </c>
      <c r="G7541" s="91" t="s">
        <v>23016</v>
      </c>
      <c r="H7541" s="91"/>
      <c r="I7541" s="91"/>
      <c r="J7541" s="91"/>
      <c r="K7541" s="91"/>
      <c r="L7541" s="91"/>
      <c r="M7541" s="91"/>
      <c r="N7541" s="91"/>
      <c r="O7541" s="282" t="s">
        <v>23017</v>
      </c>
      <c r="P7541" s="100"/>
      <c r="Q7541" s="15" t="s">
        <v>45</v>
      </c>
    </row>
    <row r="7542" customFormat="false" ht="13.8" hidden="false" customHeight="false" outlineLevel="0" collapsed="false">
      <c r="A7542" s="884" t="s">
        <v>21677</v>
      </c>
      <c r="B7542" s="91" t="s">
        <v>13437</v>
      </c>
      <c r="C7542" s="91" t="s">
        <v>23018</v>
      </c>
      <c r="D7542" s="91" t="s">
        <v>22264</v>
      </c>
      <c r="E7542" s="91" t="s">
        <v>23019</v>
      </c>
      <c r="F7542" s="91" t="s">
        <v>23020</v>
      </c>
      <c r="G7542" s="91"/>
      <c r="H7542" s="91"/>
      <c r="I7542" s="91" t="s">
        <v>1310</v>
      </c>
      <c r="J7542" s="91"/>
      <c r="K7542" s="91"/>
      <c r="L7542" s="91"/>
      <c r="M7542" s="91"/>
      <c r="N7542" s="91"/>
      <c r="O7542" s="95" t="s">
        <v>23021</v>
      </c>
      <c r="P7542" s="100"/>
      <c r="Q7542" s="15" t="s">
        <v>45</v>
      </c>
    </row>
    <row r="7543" customFormat="false" ht="13.8" hidden="false" customHeight="false" outlineLevel="0" collapsed="false">
      <c r="A7543" s="957" t="s">
        <v>1761</v>
      </c>
      <c r="B7543" s="108" t="n">
        <v>0.604861111111111</v>
      </c>
      <c r="C7543" s="91" t="s">
        <v>23022</v>
      </c>
      <c r="D7543" s="91" t="s">
        <v>20897</v>
      </c>
      <c r="E7543" s="91" t="s">
        <v>23023</v>
      </c>
      <c r="F7543" s="91" t="s">
        <v>23024</v>
      </c>
      <c r="G7543" s="91" t="s">
        <v>23025</v>
      </c>
      <c r="H7543" s="91"/>
      <c r="I7543" s="91"/>
      <c r="J7543" s="91"/>
      <c r="K7543" s="91"/>
      <c r="L7543" s="91"/>
      <c r="M7543" s="91"/>
      <c r="N7543" s="91"/>
      <c r="O7543" s="1100" t="s">
        <v>23026</v>
      </c>
      <c r="P7543" s="100"/>
      <c r="Q7543" s="15" t="s">
        <v>45</v>
      </c>
    </row>
    <row r="7544" customFormat="false" ht="13.8" hidden="false" customHeight="false" outlineLevel="0" collapsed="false">
      <c r="A7544" s="262" t="s">
        <v>23027</v>
      </c>
      <c r="B7544" s="91" t="s">
        <v>404</v>
      </c>
      <c r="C7544" s="91" t="s">
        <v>23028</v>
      </c>
      <c r="D7544" s="91" t="s">
        <v>22264</v>
      </c>
      <c r="E7544" s="91" t="s">
        <v>23029</v>
      </c>
      <c r="F7544" s="91" t="s">
        <v>23030</v>
      </c>
      <c r="G7544" s="91"/>
      <c r="H7544" s="91"/>
      <c r="I7544" s="91" t="s">
        <v>614</v>
      </c>
      <c r="J7544" s="91"/>
      <c r="K7544" s="91"/>
      <c r="L7544" s="91"/>
      <c r="M7544" s="91"/>
      <c r="N7544" s="91"/>
      <c r="O7544" s="95" t="s">
        <v>23031</v>
      </c>
      <c r="P7544" s="100"/>
      <c r="Q7544" s="15" t="s">
        <v>45</v>
      </c>
    </row>
    <row r="7545" customFormat="false" ht="13.8" hidden="false" customHeight="false" outlineLevel="0" collapsed="false">
      <c r="A7545" s="122" t="s">
        <v>23032</v>
      </c>
      <c r="B7545" s="91" t="s">
        <v>523</v>
      </c>
      <c r="C7545" s="91" t="s">
        <v>23033</v>
      </c>
      <c r="D7545" s="91" t="s">
        <v>22264</v>
      </c>
      <c r="E7545" s="91" t="s">
        <v>23034</v>
      </c>
      <c r="F7545" s="91" t="s">
        <v>23035</v>
      </c>
      <c r="G7545" s="91"/>
      <c r="H7545" s="91"/>
      <c r="I7545" s="91"/>
      <c r="J7545" s="91" t="n">
        <v>151200</v>
      </c>
      <c r="K7545" s="91"/>
      <c r="L7545" s="91"/>
      <c r="M7545" s="91"/>
      <c r="N7545" s="91"/>
      <c r="O7545" s="282" t="s">
        <v>23036</v>
      </c>
      <c r="P7545" s="100"/>
      <c r="Q7545" s="15" t="s">
        <v>45</v>
      </c>
    </row>
    <row r="7546" customFormat="false" ht="13.8" hidden="false" customHeight="false" outlineLevel="0" collapsed="false">
      <c r="A7546" s="262" t="s">
        <v>23037</v>
      </c>
      <c r="B7546" s="91" t="n">
        <v>15.15</v>
      </c>
      <c r="C7546" s="91" t="s">
        <v>23038</v>
      </c>
      <c r="D7546" s="91" t="s">
        <v>20897</v>
      </c>
      <c r="E7546" s="91" t="s">
        <v>23039</v>
      </c>
      <c r="F7546" s="91" t="s">
        <v>23040</v>
      </c>
      <c r="G7546" s="91" t="s">
        <v>23041</v>
      </c>
      <c r="H7546" s="91"/>
      <c r="I7546" s="91"/>
      <c r="J7546" s="91"/>
      <c r="K7546" s="91"/>
      <c r="L7546" s="91"/>
      <c r="M7546" s="91"/>
      <c r="N7546" s="91"/>
      <c r="O7546" s="137" t="s">
        <v>23042</v>
      </c>
      <c r="P7546" s="100"/>
      <c r="Q7546" s="15" t="s">
        <v>45</v>
      </c>
    </row>
    <row r="7547" customFormat="false" ht="13.8" hidden="false" customHeight="false" outlineLevel="0" collapsed="false">
      <c r="A7547" s="429" t="s">
        <v>23043</v>
      </c>
      <c r="B7547" s="91" t="s">
        <v>2405</v>
      </c>
      <c r="C7547" s="451" t="s">
        <v>23044</v>
      </c>
      <c r="D7547" s="91" t="s">
        <v>22264</v>
      </c>
      <c r="E7547" s="91"/>
      <c r="F7547" s="91"/>
      <c r="G7547" s="91"/>
      <c r="H7547" s="91"/>
      <c r="I7547" s="91"/>
      <c r="J7547" s="91"/>
      <c r="K7547" s="91"/>
      <c r="L7547" s="91"/>
      <c r="M7547" s="91"/>
      <c r="N7547" s="91"/>
      <c r="O7547" s="95" t="s">
        <v>23012</v>
      </c>
      <c r="P7547" s="100"/>
      <c r="Q7547" s="15" t="s">
        <v>45</v>
      </c>
    </row>
    <row r="7548" customFormat="false" ht="13.8" hidden="false" customHeight="false" outlineLevel="0" collapsed="false">
      <c r="A7548" s="262" t="s">
        <v>23045</v>
      </c>
      <c r="B7548" s="91" t="s">
        <v>16749</v>
      </c>
      <c r="C7548" s="91" t="s">
        <v>23046</v>
      </c>
      <c r="D7548" s="91" t="s">
        <v>22264</v>
      </c>
      <c r="E7548" s="91" t="s">
        <v>23047</v>
      </c>
      <c r="F7548" s="91" t="s">
        <v>23020</v>
      </c>
      <c r="G7548" s="91"/>
      <c r="H7548" s="91"/>
      <c r="I7548" s="91" t="s">
        <v>1310</v>
      </c>
      <c r="J7548" s="91"/>
      <c r="K7548" s="91"/>
      <c r="L7548" s="91"/>
      <c r="M7548" s="91"/>
      <c r="N7548" s="91"/>
      <c r="O7548" s="95" t="s">
        <v>23048</v>
      </c>
      <c r="P7548" s="100"/>
      <c r="Q7548" s="15" t="s">
        <v>45</v>
      </c>
    </row>
    <row r="7549" customFormat="false" ht="13.8" hidden="false" customHeight="false" outlineLevel="0" collapsed="false">
      <c r="A7549" s="122" t="s">
        <v>20467</v>
      </c>
      <c r="B7549" s="91" t="s">
        <v>175</v>
      </c>
      <c r="C7549" s="91" t="s">
        <v>23049</v>
      </c>
      <c r="D7549" s="91" t="s">
        <v>22264</v>
      </c>
      <c r="E7549" s="91" t="s">
        <v>23050</v>
      </c>
      <c r="F7549" s="91" t="s">
        <v>23051</v>
      </c>
      <c r="G7549" s="91"/>
      <c r="H7549" s="91"/>
      <c r="I7549" s="91" t="s">
        <v>2439</v>
      </c>
      <c r="J7549" s="91"/>
      <c r="K7549" s="91"/>
      <c r="L7549" s="91"/>
      <c r="M7549" s="91"/>
      <c r="N7549" s="91"/>
      <c r="O7549" s="137" t="s">
        <v>23052</v>
      </c>
      <c r="P7549" s="100"/>
      <c r="Q7549" s="15" t="s">
        <v>45</v>
      </c>
    </row>
    <row r="7550" customFormat="false" ht="13.8" hidden="false" customHeight="false" outlineLevel="0" collapsed="false">
      <c r="A7550" s="429" t="s">
        <v>5329</v>
      </c>
      <c r="B7550" s="91" t="s">
        <v>8461</v>
      </c>
      <c r="C7550" s="91" t="s">
        <v>23053</v>
      </c>
      <c r="D7550" s="91" t="s">
        <v>9160</v>
      </c>
      <c r="E7550" s="91" t="s">
        <v>23054</v>
      </c>
      <c r="F7550" s="91" t="s">
        <v>23055</v>
      </c>
      <c r="G7550" s="91" t="n">
        <v>2899</v>
      </c>
      <c r="H7550" s="91"/>
      <c r="I7550" s="91"/>
      <c r="J7550" s="91"/>
      <c r="K7550" s="91"/>
      <c r="L7550" s="91"/>
      <c r="M7550" s="19" t="s">
        <v>23056</v>
      </c>
      <c r="N7550" s="91"/>
      <c r="O7550" s="156" t="s">
        <v>22230</v>
      </c>
      <c r="P7550" s="100"/>
      <c r="Q7550" s="15" t="s">
        <v>45</v>
      </c>
    </row>
    <row r="7551" customFormat="false" ht="13.8" hidden="false" customHeight="false" outlineLevel="0" collapsed="false">
      <c r="A7551" s="429" t="s">
        <v>3008</v>
      </c>
      <c r="B7551" s="91" t="s">
        <v>23057</v>
      </c>
      <c r="C7551" s="91" t="s">
        <v>23058</v>
      </c>
      <c r="D7551" s="91" t="s">
        <v>9160</v>
      </c>
      <c r="E7551" s="91" t="s">
        <v>23059</v>
      </c>
      <c r="F7551" s="91" t="s">
        <v>23060</v>
      </c>
      <c r="G7551" s="91" t="s">
        <v>1208</v>
      </c>
      <c r="H7551" s="91"/>
      <c r="I7551" s="91"/>
      <c r="J7551" s="91"/>
      <c r="K7551" s="91"/>
      <c r="L7551" s="91"/>
      <c r="M7551" s="91"/>
      <c r="N7551" s="91"/>
      <c r="O7551" s="137" t="s">
        <v>23061</v>
      </c>
      <c r="P7551" s="100"/>
      <c r="Q7551" s="15" t="s">
        <v>45</v>
      </c>
    </row>
    <row r="7552" customFormat="false" ht="13.8" hidden="false" customHeight="false" outlineLevel="0" collapsed="false">
      <c r="A7552" s="91"/>
      <c r="B7552" s="91"/>
      <c r="C7552" s="91"/>
      <c r="D7552" s="91"/>
      <c r="E7552" s="91"/>
      <c r="F7552" s="91"/>
      <c r="G7552" s="91"/>
      <c r="H7552" s="91"/>
      <c r="I7552" s="91"/>
      <c r="J7552" s="91"/>
      <c r="K7552" s="91"/>
      <c r="L7552" s="91"/>
      <c r="M7552" s="91"/>
      <c r="N7552" s="91"/>
      <c r="O7552" s="91"/>
      <c r="P7552" s="100"/>
      <c r="Q7552" s="15" t="s">
        <v>45</v>
      </c>
    </row>
    <row r="7553" customFormat="false" ht="13.8" hidden="false" customHeight="false" outlineLevel="0" collapsed="false">
      <c r="A7553" s="1091" t="s">
        <v>17111</v>
      </c>
      <c r="B7553" s="6" t="s">
        <v>17112</v>
      </c>
      <c r="C7553" s="4"/>
      <c r="D7553" s="6" t="s">
        <v>17114</v>
      </c>
      <c r="E7553" s="6" t="s">
        <v>17115</v>
      </c>
      <c r="F7553" s="5" t="s">
        <v>10096</v>
      </c>
      <c r="G7553" s="6" t="s">
        <v>38</v>
      </c>
      <c r="H7553" s="6" t="s">
        <v>17116</v>
      </c>
      <c r="I7553" s="6" t="s">
        <v>40</v>
      </c>
      <c r="J7553" s="6" t="s">
        <v>21327</v>
      </c>
      <c r="K7553" s="6" t="s">
        <v>21328</v>
      </c>
      <c r="L7553" s="6" t="s">
        <v>19807</v>
      </c>
      <c r="M7553" s="6" t="s">
        <v>41</v>
      </c>
      <c r="N7553" s="6" t="s">
        <v>42</v>
      </c>
      <c r="O7553" s="6" t="s">
        <v>17117</v>
      </c>
      <c r="P7553" s="100"/>
      <c r="Q7553" s="15" t="s">
        <v>45</v>
      </c>
    </row>
    <row r="7554" customFormat="false" ht="13.8" hidden="false" customHeight="false" outlineLevel="0" collapsed="false">
      <c r="A7554" s="60" t="n">
        <v>43601</v>
      </c>
      <c r="B7554" s="374" t="s">
        <v>23062</v>
      </c>
      <c r="C7554" s="62"/>
      <c r="D7554" s="62"/>
      <c r="E7554" s="63"/>
      <c r="F7554" s="911" t="e">
        <f aca="false">G7554+H7554+I7554+J7554+K7554+L7554</f>
        <v>#VALUE!</v>
      </c>
      <c r="G7554" s="1092" t="e">
        <f aca="false">SUM(G7555:G17494)</f>
        <v>#VALUE!</v>
      </c>
      <c r="H7554" s="913" t="n">
        <f aca="false">SUM(H7555:H17494)</f>
        <v>2.61919633884874E+057</v>
      </c>
      <c r="I7554" s="1093" t="n">
        <f aca="false">SUM(I7555:I17496)</f>
        <v>1.18595639039331E+028</v>
      </c>
      <c r="J7554" s="1094" t="n">
        <f aca="false">SUM(J7555:J17494)</f>
        <v>8572690459048160</v>
      </c>
      <c r="K7554" s="1095" t="n">
        <f aca="false">SUM(K7555:K17494)</f>
        <v>0</v>
      </c>
      <c r="L7554" s="1096" t="n">
        <f aca="false">SUM(L7559:L17494)</f>
        <v>0</v>
      </c>
      <c r="M7554" s="281"/>
      <c r="N7554" s="281"/>
      <c r="O7554" s="62"/>
      <c r="P7554" s="100"/>
      <c r="Q7554" s="15" t="s">
        <v>45</v>
      </c>
    </row>
    <row r="7555" customFormat="false" ht="13.8" hidden="false" customHeight="false" outlineLevel="0" collapsed="false">
      <c r="A7555" s="122" t="s">
        <v>22743</v>
      </c>
      <c r="B7555" s="242" t="n">
        <v>43747</v>
      </c>
      <c r="C7555" s="91" t="s">
        <v>23063</v>
      </c>
      <c r="D7555" s="91" t="s">
        <v>22264</v>
      </c>
      <c r="E7555" s="91" t="s">
        <v>23064</v>
      </c>
      <c r="F7555" s="91" t="s">
        <v>23065</v>
      </c>
      <c r="G7555" s="91"/>
      <c r="H7555" s="91"/>
      <c r="I7555" s="91"/>
      <c r="J7555" s="91" t="n">
        <v>35000</v>
      </c>
      <c r="K7555" s="91"/>
      <c r="L7555" s="91"/>
      <c r="M7555" s="91" t="s">
        <v>23066</v>
      </c>
      <c r="N7555" s="99" t="n">
        <v>43605</v>
      </c>
      <c r="O7555" s="156" t="s">
        <v>22230</v>
      </c>
      <c r="P7555" s="100"/>
      <c r="Q7555" s="15" t="s">
        <v>45</v>
      </c>
    </row>
    <row r="7556" customFormat="false" ht="13.8" hidden="false" customHeight="false" outlineLevel="0" collapsed="false">
      <c r="A7556" s="429" t="s">
        <v>1814</v>
      </c>
      <c r="B7556" s="91" t="n">
        <v>9.33</v>
      </c>
      <c r="C7556" s="122" t="s">
        <v>23067</v>
      </c>
      <c r="D7556" s="91" t="s">
        <v>20897</v>
      </c>
      <c r="E7556" s="91" t="s">
        <v>23068</v>
      </c>
      <c r="F7556" s="91" t="s">
        <v>23069</v>
      </c>
      <c r="G7556" s="91" t="s">
        <v>23070</v>
      </c>
      <c r="H7556" s="91"/>
      <c r="I7556" s="91"/>
      <c r="J7556" s="91"/>
      <c r="K7556" s="91"/>
      <c r="L7556" s="91"/>
      <c r="M7556" s="91"/>
      <c r="N7556" s="91"/>
      <c r="O7556" s="282" t="s">
        <v>23071</v>
      </c>
      <c r="P7556" s="100"/>
      <c r="Q7556" s="15" t="s">
        <v>45</v>
      </c>
    </row>
    <row r="7557" customFormat="false" ht="13.8" hidden="false" customHeight="false" outlineLevel="0" collapsed="false">
      <c r="A7557" s="429" t="s">
        <v>13182</v>
      </c>
      <c r="B7557" s="91" t="n">
        <v>9.39</v>
      </c>
      <c r="C7557" s="91" t="s">
        <v>23072</v>
      </c>
      <c r="D7557" s="91" t="s">
        <v>20897</v>
      </c>
      <c r="E7557" s="91" t="s">
        <v>23073</v>
      </c>
      <c r="F7557" s="91" t="s">
        <v>1332</v>
      </c>
      <c r="G7557" s="91"/>
      <c r="H7557" s="91"/>
      <c r="I7557" s="91"/>
      <c r="J7557" s="91"/>
      <c r="K7557" s="91"/>
      <c r="L7557" s="91"/>
      <c r="M7557" s="91"/>
      <c r="N7557" s="91"/>
      <c r="O7557" s="95" t="s">
        <v>23074</v>
      </c>
      <c r="P7557" s="100"/>
      <c r="Q7557" s="15" t="s">
        <v>45</v>
      </c>
    </row>
    <row r="7558" customFormat="false" ht="13.8" hidden="false" customHeight="false" outlineLevel="0" collapsed="false">
      <c r="A7558" s="429" t="s">
        <v>1819</v>
      </c>
      <c r="B7558" s="91" t="n">
        <v>9.41</v>
      </c>
      <c r="C7558" s="91" t="s">
        <v>23075</v>
      </c>
      <c r="D7558" s="91" t="s">
        <v>20897</v>
      </c>
      <c r="E7558" s="91" t="s">
        <v>23076</v>
      </c>
      <c r="F7558" s="91" t="s">
        <v>102</v>
      </c>
      <c r="G7558" s="91" t="n">
        <v>5400</v>
      </c>
      <c r="H7558" s="91"/>
      <c r="I7558" s="91"/>
      <c r="J7558" s="91"/>
      <c r="K7558" s="91"/>
      <c r="L7558" s="91"/>
      <c r="M7558" s="91" t="s">
        <v>23077</v>
      </c>
      <c r="N7558" s="99" t="n">
        <v>43604</v>
      </c>
      <c r="O7558" s="282" t="s">
        <v>22230</v>
      </c>
      <c r="P7558" s="100"/>
      <c r="Q7558" s="15" t="s">
        <v>45</v>
      </c>
    </row>
    <row r="7559" customFormat="false" ht="13.8" hidden="false" customHeight="false" outlineLevel="0" collapsed="false">
      <c r="A7559" s="429" t="s">
        <v>1673</v>
      </c>
      <c r="B7559" s="108" t="n">
        <v>0.417361111111111</v>
      </c>
      <c r="C7559" s="349" t="s">
        <v>23078</v>
      </c>
      <c r="D7559" s="91" t="s">
        <v>20897</v>
      </c>
      <c r="E7559" s="91" t="s">
        <v>23079</v>
      </c>
      <c r="F7559" s="91" t="s">
        <v>1169</v>
      </c>
      <c r="G7559" s="91" t="n">
        <v>4300</v>
      </c>
      <c r="H7559" s="91"/>
      <c r="I7559" s="91"/>
      <c r="J7559" s="91"/>
      <c r="K7559" s="91"/>
      <c r="L7559" s="91"/>
      <c r="M7559" s="91"/>
      <c r="N7559" s="91"/>
      <c r="O7559" s="137" t="s">
        <v>23080</v>
      </c>
      <c r="P7559" s="100"/>
      <c r="Q7559" s="15" t="s">
        <v>45</v>
      </c>
    </row>
    <row r="7560" customFormat="false" ht="13.8" hidden="false" customHeight="false" outlineLevel="0" collapsed="false">
      <c r="A7560" s="429" t="s">
        <v>1678</v>
      </c>
      <c r="B7560" s="91" t="s">
        <v>11433</v>
      </c>
      <c r="C7560" s="91" t="s">
        <v>23081</v>
      </c>
      <c r="D7560" s="91" t="s">
        <v>20897</v>
      </c>
      <c r="E7560" s="91" t="s">
        <v>23082</v>
      </c>
      <c r="F7560" s="91" t="s">
        <v>23083</v>
      </c>
      <c r="G7560" s="91" t="s">
        <v>259</v>
      </c>
      <c r="H7560" s="91"/>
      <c r="I7560" s="91"/>
      <c r="J7560" s="91"/>
      <c r="K7560" s="91"/>
      <c r="L7560" s="91"/>
      <c r="M7560" s="91"/>
      <c r="N7560" s="91"/>
      <c r="O7560" s="95" t="s">
        <v>23084</v>
      </c>
      <c r="P7560" s="100"/>
      <c r="Q7560" s="15" t="s">
        <v>45</v>
      </c>
    </row>
    <row r="7561" customFormat="false" ht="13.8" hidden="false" customHeight="false" outlineLevel="0" collapsed="false">
      <c r="A7561" s="122" t="s">
        <v>23085</v>
      </c>
      <c r="B7561" s="91" t="s">
        <v>3520</v>
      </c>
      <c r="C7561" s="91" t="s">
        <v>23086</v>
      </c>
      <c r="D7561" s="91" t="s">
        <v>22264</v>
      </c>
      <c r="E7561" s="91" t="s">
        <v>23087</v>
      </c>
      <c r="F7561" s="91" t="s">
        <v>23088</v>
      </c>
      <c r="G7561" s="91"/>
      <c r="H7561" s="91"/>
      <c r="I7561" s="91"/>
      <c r="J7561" s="91"/>
      <c r="K7561" s="91"/>
      <c r="L7561" s="91"/>
      <c r="M7561" s="91"/>
      <c r="N7561" s="91"/>
      <c r="O7561" s="137" t="s">
        <v>23089</v>
      </c>
      <c r="P7561" s="100"/>
      <c r="Q7561" s="15" t="s">
        <v>45</v>
      </c>
    </row>
    <row r="7562" customFormat="false" ht="13.8" hidden="false" customHeight="false" outlineLevel="0" collapsed="false">
      <c r="A7562" s="429" t="s">
        <v>1833</v>
      </c>
      <c r="B7562" s="91" t="s">
        <v>589</v>
      </c>
      <c r="C7562" s="91" t="s">
        <v>23090</v>
      </c>
      <c r="D7562" s="91" t="s">
        <v>22264</v>
      </c>
      <c r="E7562" s="91" t="s">
        <v>23091</v>
      </c>
      <c r="F7562" s="91" t="s">
        <v>23092</v>
      </c>
      <c r="G7562" s="91" t="s">
        <v>2677</v>
      </c>
      <c r="H7562" s="91"/>
      <c r="I7562" s="91"/>
      <c r="J7562" s="91"/>
      <c r="K7562" s="91"/>
      <c r="L7562" s="91"/>
      <c r="M7562" s="91"/>
      <c r="N7562" s="91"/>
      <c r="O7562" s="95" t="s">
        <v>23093</v>
      </c>
      <c r="P7562" s="100"/>
      <c r="Q7562" s="15" t="s">
        <v>45</v>
      </c>
    </row>
    <row r="7563" customFormat="false" ht="13.8" hidden="false" customHeight="false" outlineLevel="0" collapsed="false">
      <c r="A7563" s="262" t="s">
        <v>21666</v>
      </c>
      <c r="B7563" s="91" t="s">
        <v>395</v>
      </c>
      <c r="C7563" s="91" t="s">
        <v>23094</v>
      </c>
      <c r="D7563" s="91" t="s">
        <v>22264</v>
      </c>
      <c r="E7563" s="91" t="s">
        <v>23095</v>
      </c>
      <c r="F7563" s="91" t="s">
        <v>23096</v>
      </c>
      <c r="G7563" s="91" t="s">
        <v>92</v>
      </c>
      <c r="H7563" s="91"/>
      <c r="I7563" s="91"/>
      <c r="J7563" s="91"/>
      <c r="K7563" s="91"/>
      <c r="L7563" s="91"/>
      <c r="M7563" s="91"/>
      <c r="N7563" s="91"/>
      <c r="O7563" s="95" t="s">
        <v>23097</v>
      </c>
      <c r="P7563" s="100"/>
      <c r="Q7563" s="15" t="s">
        <v>45</v>
      </c>
    </row>
    <row r="7564" customFormat="false" ht="13.8" hidden="false" customHeight="false" outlineLevel="0" collapsed="false">
      <c r="A7564" s="122" t="s">
        <v>23098</v>
      </c>
      <c r="B7564" s="91" t="s">
        <v>1175</v>
      </c>
      <c r="C7564" s="91" t="s">
        <v>23099</v>
      </c>
      <c r="D7564" s="91" t="s">
        <v>22264</v>
      </c>
      <c r="E7564" s="91" t="s">
        <v>23100</v>
      </c>
      <c r="F7564" s="91" t="s">
        <v>22781</v>
      </c>
      <c r="G7564" s="91"/>
      <c r="H7564" s="91"/>
      <c r="I7564" s="91"/>
      <c r="J7564" s="91" t="n">
        <v>28900</v>
      </c>
      <c r="K7564" s="91"/>
      <c r="L7564" s="91"/>
      <c r="M7564" s="91" t="s">
        <v>23101</v>
      </c>
      <c r="N7564" s="99" t="n">
        <v>43603</v>
      </c>
      <c r="O7564" s="156" t="s">
        <v>22230</v>
      </c>
      <c r="P7564" s="100"/>
      <c r="Q7564" s="15" t="s">
        <v>45</v>
      </c>
    </row>
    <row r="7565" customFormat="false" ht="13.8" hidden="false" customHeight="false" outlineLevel="0" collapsed="false">
      <c r="A7565" s="429" t="s">
        <v>1696</v>
      </c>
      <c r="B7565" s="91" t="s">
        <v>17016</v>
      </c>
      <c r="C7565" s="91" t="s">
        <v>23102</v>
      </c>
      <c r="D7565" s="91" t="s">
        <v>20897</v>
      </c>
      <c r="E7565" s="91" t="s">
        <v>23103</v>
      </c>
      <c r="F7565" s="91" t="s">
        <v>5574</v>
      </c>
      <c r="G7565" s="91" t="n">
        <v>2000</v>
      </c>
      <c r="H7565" s="91"/>
      <c r="I7565" s="91"/>
      <c r="J7565" s="91"/>
      <c r="K7565" s="91"/>
      <c r="L7565" s="91"/>
      <c r="M7565" s="91"/>
      <c r="N7565" s="99" t="n">
        <v>43604</v>
      </c>
      <c r="O7565" s="282" t="s">
        <v>15</v>
      </c>
      <c r="P7565" s="100"/>
      <c r="Q7565" s="15" t="s">
        <v>45</v>
      </c>
    </row>
    <row r="7566" customFormat="false" ht="13.8" hidden="false" customHeight="false" outlineLevel="0" collapsed="false">
      <c r="A7566" s="122" t="s">
        <v>23104</v>
      </c>
      <c r="B7566" s="91" t="s">
        <v>8638</v>
      </c>
      <c r="C7566" s="91" t="s">
        <v>23105</v>
      </c>
      <c r="D7566" s="91" t="s">
        <v>22264</v>
      </c>
      <c r="E7566" s="91" t="s">
        <v>23106</v>
      </c>
      <c r="F7566" s="91"/>
      <c r="G7566" s="91"/>
      <c r="H7566" s="91"/>
      <c r="I7566" s="91"/>
      <c r="J7566" s="91" t="s">
        <v>2169</v>
      </c>
      <c r="K7566" s="91"/>
      <c r="L7566" s="91"/>
      <c r="M7566" s="91"/>
      <c r="N7566" s="91"/>
      <c r="O7566" s="95" t="s">
        <v>23107</v>
      </c>
      <c r="P7566" s="100"/>
      <c r="Q7566" s="15" t="s">
        <v>45</v>
      </c>
    </row>
    <row r="7567" customFormat="false" ht="13.8" hidden="false" customHeight="false" outlineLevel="0" collapsed="false">
      <c r="A7567" s="429" t="s">
        <v>1761</v>
      </c>
      <c r="B7567" s="91" t="s">
        <v>2913</v>
      </c>
      <c r="C7567" s="91" t="s">
        <v>23108</v>
      </c>
      <c r="D7567" s="91" t="s">
        <v>22264</v>
      </c>
      <c r="E7567" s="91" t="s">
        <v>23109</v>
      </c>
      <c r="F7567" s="91" t="s">
        <v>23110</v>
      </c>
      <c r="G7567" s="91" t="n">
        <v>2500</v>
      </c>
      <c r="H7567" s="91"/>
      <c r="I7567" s="91"/>
      <c r="J7567" s="91"/>
      <c r="K7567" s="91"/>
      <c r="L7567" s="91"/>
      <c r="M7567" s="91" t="s">
        <v>23111</v>
      </c>
      <c r="N7567" s="99" t="n">
        <v>43603</v>
      </c>
      <c r="O7567" s="156" t="s">
        <v>22230</v>
      </c>
      <c r="P7567" s="100"/>
      <c r="Q7567" s="15" t="s">
        <v>45</v>
      </c>
    </row>
    <row r="7568" customFormat="false" ht="13.8" hidden="false" customHeight="false" outlineLevel="0" collapsed="false">
      <c r="A7568" s="122" t="s">
        <v>22816</v>
      </c>
      <c r="B7568" s="91" t="s">
        <v>7282</v>
      </c>
      <c r="C7568" s="91" t="n">
        <v>89857834585</v>
      </c>
      <c r="D7568" s="91" t="s">
        <v>22264</v>
      </c>
      <c r="E7568" s="91" t="s">
        <v>23112</v>
      </c>
      <c r="F7568" s="91" t="s">
        <v>9480</v>
      </c>
      <c r="G7568" s="91"/>
      <c r="H7568" s="91"/>
      <c r="I7568" s="91"/>
      <c r="J7568" s="91" t="s">
        <v>268</v>
      </c>
      <c r="K7568" s="91"/>
      <c r="L7568" s="91"/>
      <c r="M7568" s="91"/>
      <c r="N7568" s="91"/>
      <c r="O7568" s="137" t="s">
        <v>23113</v>
      </c>
      <c r="P7568" s="100"/>
      <c r="Q7568" s="15" t="s">
        <v>45</v>
      </c>
    </row>
    <row r="7569" customFormat="false" ht="13.8" hidden="false" customHeight="false" outlineLevel="0" collapsed="false">
      <c r="A7569" s="429" t="s">
        <v>1765</v>
      </c>
      <c r="B7569" s="91" t="s">
        <v>73</v>
      </c>
      <c r="C7569" s="91" t="n">
        <v>89165000433</v>
      </c>
      <c r="D7569" s="91" t="s">
        <v>22264</v>
      </c>
      <c r="E7569" s="91" t="s">
        <v>23114</v>
      </c>
      <c r="F7569" s="91" t="s">
        <v>48</v>
      </c>
      <c r="G7569" s="91" t="s">
        <v>8180</v>
      </c>
      <c r="H7569" s="91"/>
      <c r="I7569" s="91"/>
      <c r="J7569" s="91"/>
      <c r="K7569" s="91"/>
      <c r="L7569" s="91"/>
      <c r="M7569" s="91"/>
      <c r="N7569" s="91"/>
      <c r="O7569" s="137" t="s">
        <v>23115</v>
      </c>
      <c r="P7569" s="100"/>
      <c r="Q7569" s="15" t="s">
        <v>45</v>
      </c>
    </row>
    <row r="7570" customFormat="false" ht="13.8" hidden="false" customHeight="false" outlineLevel="0" collapsed="false">
      <c r="A7570" s="122" t="s">
        <v>23116</v>
      </c>
      <c r="B7570" s="91" t="s">
        <v>848</v>
      </c>
      <c r="C7570" s="91" t="s">
        <v>23117</v>
      </c>
      <c r="D7570" s="91" t="s">
        <v>22264</v>
      </c>
      <c r="E7570" s="91" t="s">
        <v>23118</v>
      </c>
      <c r="F7570" s="91" t="s">
        <v>1332</v>
      </c>
      <c r="G7570" s="91"/>
      <c r="H7570" s="91"/>
      <c r="I7570" s="91"/>
      <c r="J7570" s="91" t="s">
        <v>1635</v>
      </c>
      <c r="K7570" s="91"/>
      <c r="L7570" s="91"/>
      <c r="M7570" s="91"/>
      <c r="N7570" s="91"/>
      <c r="O7570" s="137" t="s">
        <v>22965</v>
      </c>
      <c r="P7570" s="100"/>
      <c r="Q7570" s="15" t="s">
        <v>45</v>
      </c>
    </row>
    <row r="7571" customFormat="false" ht="13.8" hidden="false" customHeight="false" outlineLevel="0" collapsed="false">
      <c r="A7571" s="122" t="s">
        <v>23119</v>
      </c>
      <c r="B7571" s="91" t="s">
        <v>5759</v>
      </c>
      <c r="C7571" s="91" t="s">
        <v>23120</v>
      </c>
      <c r="D7571" s="91" t="s">
        <v>20897</v>
      </c>
      <c r="E7571" s="91" t="s">
        <v>23121</v>
      </c>
      <c r="F7571" s="91" t="s">
        <v>9480</v>
      </c>
      <c r="G7571" s="91"/>
      <c r="H7571" s="91"/>
      <c r="I7571" s="91"/>
      <c r="J7571" s="91"/>
      <c r="K7571" s="91"/>
      <c r="L7571" s="91"/>
      <c r="M7571" s="91"/>
      <c r="N7571" s="91"/>
      <c r="O7571" s="137" t="s">
        <v>23122</v>
      </c>
      <c r="P7571" s="100"/>
      <c r="Q7571" s="15" t="s">
        <v>45</v>
      </c>
    </row>
    <row r="7572" customFormat="false" ht="13.8" hidden="false" customHeight="false" outlineLevel="0" collapsed="false">
      <c r="A7572" s="122" t="s">
        <v>23123</v>
      </c>
      <c r="B7572" s="99" t="n">
        <v>43603</v>
      </c>
      <c r="C7572" s="91" t="s">
        <v>23124</v>
      </c>
      <c r="D7572" s="91" t="s">
        <v>20897</v>
      </c>
      <c r="E7572" s="91" t="s">
        <v>23125</v>
      </c>
      <c r="F7572" s="91" t="s">
        <v>9480</v>
      </c>
      <c r="G7572" s="91" t="n">
        <v>5850</v>
      </c>
      <c r="H7572" s="91"/>
      <c r="I7572" s="91"/>
      <c r="J7572" s="91"/>
      <c r="K7572" s="91"/>
      <c r="L7572" s="91"/>
      <c r="M7572" s="91"/>
      <c r="N7572" s="91"/>
      <c r="O7572" s="137" t="s">
        <v>23126</v>
      </c>
      <c r="P7572" s="100"/>
      <c r="Q7572" s="15" t="s">
        <v>45</v>
      </c>
    </row>
    <row r="7573" customFormat="false" ht="13.8" hidden="false" customHeight="false" outlineLevel="0" collapsed="false">
      <c r="A7573" s="429" t="s">
        <v>1781</v>
      </c>
      <c r="B7573" s="91" t="s">
        <v>702</v>
      </c>
      <c r="C7573" s="91" t="n">
        <v>89257048926</v>
      </c>
      <c r="D7573" s="91" t="s">
        <v>8766</v>
      </c>
      <c r="E7573" s="91" t="s">
        <v>23127</v>
      </c>
      <c r="F7573" s="91" t="s">
        <v>23128</v>
      </c>
      <c r="G7573" s="91" t="n">
        <v>6700</v>
      </c>
      <c r="H7573" s="91"/>
      <c r="I7573" s="91"/>
      <c r="J7573" s="91"/>
      <c r="K7573" s="91"/>
      <c r="L7573" s="91"/>
      <c r="M7573" s="91"/>
      <c r="N7573" s="91"/>
      <c r="O7573" s="98" t="s">
        <v>23129</v>
      </c>
      <c r="P7573" s="100"/>
      <c r="Q7573" s="15" t="s">
        <v>45</v>
      </c>
    </row>
    <row r="7574" customFormat="false" ht="13.8" hidden="false" customHeight="false" outlineLevel="0" collapsed="false">
      <c r="A7574" s="429" t="s">
        <v>1914</v>
      </c>
      <c r="B7574" s="91" t="n">
        <v>19</v>
      </c>
      <c r="C7574" s="91" t="s">
        <v>23130</v>
      </c>
      <c r="D7574" s="91" t="s">
        <v>23131</v>
      </c>
      <c r="E7574" s="91" t="s">
        <v>1332</v>
      </c>
      <c r="F7574" s="91" t="s">
        <v>1332</v>
      </c>
      <c r="G7574" s="91" t="n">
        <v>45000</v>
      </c>
      <c r="H7574" s="91"/>
      <c r="I7574" s="91"/>
      <c r="J7574" s="91"/>
      <c r="K7574" s="91"/>
      <c r="L7574" s="91"/>
      <c r="M7574" s="19" t="s">
        <v>23132</v>
      </c>
      <c r="N7574" s="91"/>
      <c r="O7574" s="156" t="s">
        <v>22230</v>
      </c>
      <c r="P7574" s="100"/>
      <c r="Q7574" s="15" t="s">
        <v>45</v>
      </c>
    </row>
    <row r="7575" customFormat="false" ht="13.8" hidden="false" customHeight="false" outlineLevel="0" collapsed="false">
      <c r="A7575" s="1091" t="s">
        <v>17111</v>
      </c>
      <c r="B7575" s="6" t="s">
        <v>17112</v>
      </c>
      <c r="C7575" s="4"/>
      <c r="D7575" s="6" t="s">
        <v>17114</v>
      </c>
      <c r="E7575" s="6" t="s">
        <v>17115</v>
      </c>
      <c r="F7575" s="5" t="s">
        <v>10096</v>
      </c>
      <c r="G7575" s="6" t="s">
        <v>38</v>
      </c>
      <c r="H7575" s="6" t="s">
        <v>17116</v>
      </c>
      <c r="I7575" s="6" t="s">
        <v>40</v>
      </c>
      <c r="J7575" s="6" t="s">
        <v>21327</v>
      </c>
      <c r="K7575" s="6" t="s">
        <v>21328</v>
      </c>
      <c r="L7575" s="6" t="s">
        <v>19807</v>
      </c>
      <c r="M7575" s="6" t="s">
        <v>41</v>
      </c>
      <c r="N7575" s="6" t="s">
        <v>42</v>
      </c>
      <c r="O7575" s="6" t="s">
        <v>17117</v>
      </c>
      <c r="P7575" s="100"/>
      <c r="Q7575" s="15" t="s">
        <v>45</v>
      </c>
    </row>
    <row r="7576" customFormat="false" ht="13.8" hidden="false" customHeight="false" outlineLevel="0" collapsed="false">
      <c r="A7576" s="60" t="n">
        <v>43602</v>
      </c>
      <c r="B7576" s="374" t="s">
        <v>403</v>
      </c>
      <c r="C7576" s="62"/>
      <c r="D7576" s="62"/>
      <c r="E7576" s="63"/>
      <c r="F7576" s="911" t="e">
        <f aca="false">G7576+H7576+I7576+J7576+K7576+L7576</f>
        <v>#VALUE!</v>
      </c>
      <c r="G7576" s="1092" t="e">
        <f aca="false">SUM(G7576:G17498)</f>
        <v>#VALUE!</v>
      </c>
      <c r="H7576" s="913" t="n">
        <f aca="false">SUM(H7577:H17498)</f>
        <v>1.30959816942437E+057</v>
      </c>
      <c r="I7576" s="1093" t="n">
        <f aca="false">SUM(I7577:I17498)</f>
        <v>5.92978195196657E+027</v>
      </c>
      <c r="J7576" s="1094" t="n">
        <f aca="false">SUM(J7577:J17498)</f>
        <v>4286345229492130</v>
      </c>
      <c r="K7576" s="1095" t="n">
        <f aca="false">SUM(K7577:K17498)</f>
        <v>0</v>
      </c>
      <c r="L7576" s="1096" t="n">
        <f aca="false">SUM(L7582:L17498)</f>
        <v>0</v>
      </c>
      <c r="M7576" s="281"/>
      <c r="N7576" s="281"/>
      <c r="O7576" s="62"/>
      <c r="P7576" s="100"/>
      <c r="Q7576" s="15" t="s">
        <v>45</v>
      </c>
    </row>
    <row r="7577" customFormat="false" ht="13.8" hidden="false" customHeight="false" outlineLevel="0" collapsed="false">
      <c r="A7577" s="122" t="s">
        <v>22503</v>
      </c>
      <c r="B7577" s="91" t="n">
        <v>10.2</v>
      </c>
      <c r="C7577" s="91" t="s">
        <v>23133</v>
      </c>
      <c r="D7577" s="91" t="s">
        <v>8766</v>
      </c>
      <c r="E7577" s="91" t="s">
        <v>23134</v>
      </c>
      <c r="F7577" s="91" t="s">
        <v>23135</v>
      </c>
      <c r="G7577" s="91"/>
      <c r="H7577" s="91"/>
      <c r="I7577" s="91"/>
      <c r="J7577" s="91" t="n">
        <v>8100</v>
      </c>
      <c r="K7577" s="91"/>
      <c r="L7577" s="91"/>
      <c r="M7577" s="19" t="s">
        <v>23136</v>
      </c>
      <c r="N7577" s="91" t="n">
        <v>21.05</v>
      </c>
      <c r="O7577" s="156" t="s">
        <v>22230</v>
      </c>
      <c r="P7577" s="100"/>
      <c r="Q7577" s="15" t="s">
        <v>45</v>
      </c>
    </row>
    <row r="7578" customFormat="false" ht="13.8" hidden="false" customHeight="false" outlineLevel="0" collapsed="false">
      <c r="A7578" s="122" t="s">
        <v>22320</v>
      </c>
      <c r="B7578" s="91"/>
      <c r="C7578" s="91" t="n">
        <v>79269989503</v>
      </c>
      <c r="D7578" s="91" t="s">
        <v>8766</v>
      </c>
      <c r="E7578" s="91" t="s">
        <v>23137</v>
      </c>
      <c r="F7578" s="91" t="s">
        <v>9480</v>
      </c>
      <c r="G7578" s="91" t="s">
        <v>20864</v>
      </c>
      <c r="H7578" s="91"/>
      <c r="I7578" s="91"/>
      <c r="J7578" s="91"/>
      <c r="K7578" s="91"/>
      <c r="L7578" s="91"/>
      <c r="M7578" s="91"/>
      <c r="N7578" s="91"/>
      <c r="O7578" s="451" t="s">
        <v>23138</v>
      </c>
      <c r="P7578" s="100"/>
      <c r="Q7578" s="15" t="s">
        <v>45</v>
      </c>
    </row>
    <row r="7579" customFormat="false" ht="13.8" hidden="false" customHeight="false" outlineLevel="0" collapsed="false">
      <c r="A7579" s="1091" t="s">
        <v>17111</v>
      </c>
      <c r="B7579" s="6" t="s">
        <v>17112</v>
      </c>
      <c r="C7579" s="4"/>
      <c r="D7579" s="6" t="s">
        <v>17114</v>
      </c>
      <c r="E7579" s="6" t="s">
        <v>17115</v>
      </c>
      <c r="F7579" s="5" t="s">
        <v>10096</v>
      </c>
      <c r="G7579" s="6" t="s">
        <v>38</v>
      </c>
      <c r="H7579" s="6" t="s">
        <v>17116</v>
      </c>
      <c r="I7579" s="6" t="s">
        <v>40</v>
      </c>
      <c r="J7579" s="6" t="s">
        <v>21327</v>
      </c>
      <c r="K7579" s="6" t="s">
        <v>21328</v>
      </c>
      <c r="L7579" s="6" t="s">
        <v>19807</v>
      </c>
      <c r="M7579" s="6" t="s">
        <v>41</v>
      </c>
      <c r="N7579" s="6" t="s">
        <v>42</v>
      </c>
      <c r="O7579" s="6" t="s">
        <v>17117</v>
      </c>
      <c r="P7579" s="100"/>
      <c r="Q7579" s="15" t="s">
        <v>45</v>
      </c>
    </row>
    <row r="7580" customFormat="false" ht="13.8" hidden="false" customHeight="false" outlineLevel="0" collapsed="false">
      <c r="A7580" s="60" t="n">
        <v>43605</v>
      </c>
      <c r="B7580" s="374" t="s">
        <v>422</v>
      </c>
      <c r="C7580" s="62"/>
      <c r="D7580" s="62"/>
      <c r="E7580" s="63"/>
      <c r="F7580" s="911" t="e">
        <f aca="false">G7580+H7580+I7580+J7580+K7580+L7580</f>
        <v>#VALUE!</v>
      </c>
      <c r="G7580" s="1092" t="e">
        <f aca="false">SUM(G7580:G17502)</f>
        <v>#VALUE!</v>
      </c>
      <c r="H7580" s="913" t="n">
        <f aca="false">SUM(H7581:H17502)</f>
        <v>6.54799084712186E+056</v>
      </c>
      <c r="I7580" s="1093" t="n">
        <f aca="false">SUM(I7581:I17502)</f>
        <v>2.96489097598329E+027</v>
      </c>
      <c r="J7580" s="1094" t="n">
        <f aca="false">SUM(J7581:J17502)</f>
        <v>2143172614742020</v>
      </c>
      <c r="K7580" s="1095" t="n">
        <f aca="false">SUM(K7581:K17502)</f>
        <v>0</v>
      </c>
      <c r="L7580" s="1096" t="n">
        <f aca="false">SUM(L7586:L17502)</f>
        <v>0</v>
      </c>
      <c r="M7580" s="281"/>
      <c r="N7580" s="281"/>
      <c r="O7580" s="62"/>
      <c r="P7580" s="100"/>
      <c r="Q7580" s="15" t="s">
        <v>45</v>
      </c>
    </row>
    <row r="7581" customFormat="false" ht="13.8" hidden="false" customHeight="false" outlineLevel="0" collapsed="false">
      <c r="A7581" s="429" t="s">
        <v>23139</v>
      </c>
      <c r="B7581" s="91" t="s">
        <v>11426</v>
      </c>
      <c r="C7581" s="451" t="s">
        <v>23140</v>
      </c>
      <c r="D7581" s="91" t="s">
        <v>22264</v>
      </c>
      <c r="E7581" s="91" t="s">
        <v>23141</v>
      </c>
      <c r="F7581" s="91" t="s">
        <v>7108</v>
      </c>
      <c r="G7581" s="91" t="s">
        <v>774</v>
      </c>
      <c r="H7581" s="91"/>
      <c r="I7581" s="91"/>
      <c r="J7581" s="91"/>
      <c r="K7581" s="91"/>
      <c r="L7581" s="91"/>
      <c r="M7581" s="91"/>
      <c r="N7581" s="91"/>
      <c r="O7581" s="95" t="s">
        <v>23142</v>
      </c>
      <c r="P7581" s="100"/>
      <c r="Q7581" s="15" t="s">
        <v>45</v>
      </c>
    </row>
    <row r="7582" customFormat="false" ht="13.8" hidden="false" customHeight="false" outlineLevel="0" collapsed="false">
      <c r="A7582" s="429" t="s">
        <v>1814</v>
      </c>
      <c r="B7582" s="91" t="s">
        <v>1865</v>
      </c>
      <c r="C7582" s="91" t="n">
        <v>84951220081</v>
      </c>
      <c r="D7582" s="91" t="s">
        <v>22264</v>
      </c>
      <c r="E7582" s="91" t="s">
        <v>23143</v>
      </c>
      <c r="F7582" s="91" t="s">
        <v>23144</v>
      </c>
      <c r="G7582" s="91" t="s">
        <v>20316</v>
      </c>
      <c r="H7582" s="91"/>
      <c r="I7582" s="91"/>
      <c r="J7582" s="91"/>
      <c r="K7582" s="91"/>
      <c r="L7582" s="91"/>
      <c r="M7582" s="91"/>
      <c r="N7582" s="91"/>
      <c r="O7582" s="95" t="s">
        <v>23145</v>
      </c>
      <c r="P7582" s="100"/>
      <c r="Q7582" s="15" t="s">
        <v>45</v>
      </c>
    </row>
    <row r="7583" customFormat="false" ht="13.8" hidden="false" customHeight="false" outlineLevel="0" collapsed="false">
      <c r="A7583" s="133" t="s">
        <v>1819</v>
      </c>
      <c r="B7583" s="95" t="n">
        <v>9.45</v>
      </c>
      <c r="C7583" s="95" t="s">
        <v>23146</v>
      </c>
      <c r="D7583" s="95" t="s">
        <v>23147</v>
      </c>
      <c r="E7583" s="95" t="s">
        <v>23148</v>
      </c>
      <c r="F7583" s="95" t="s">
        <v>48</v>
      </c>
      <c r="G7583" s="95" t="s">
        <v>103</v>
      </c>
      <c r="H7583" s="95"/>
      <c r="I7583" s="95"/>
      <c r="J7583" s="95"/>
      <c r="K7583" s="95"/>
      <c r="L7583" s="95"/>
      <c r="M7583" s="95" t="s">
        <v>23149</v>
      </c>
      <c r="N7583" s="841" t="n">
        <v>43606</v>
      </c>
      <c r="O7583" s="1075" t="s">
        <v>22230</v>
      </c>
      <c r="P7583" s="100"/>
      <c r="Q7583" s="15" t="s">
        <v>45</v>
      </c>
    </row>
    <row r="7584" customFormat="false" ht="13.8" hidden="false" customHeight="false" outlineLevel="0" collapsed="false">
      <c r="A7584" s="429" t="s">
        <v>1673</v>
      </c>
      <c r="B7584" s="91" t="s">
        <v>51</v>
      </c>
      <c r="C7584" s="91" t="s">
        <v>23150</v>
      </c>
      <c r="D7584" s="91" t="s">
        <v>22264</v>
      </c>
      <c r="E7584" s="91" t="s">
        <v>23151</v>
      </c>
      <c r="F7584" s="91" t="s">
        <v>5574</v>
      </c>
      <c r="G7584" s="91" t="n">
        <v>4500</v>
      </c>
      <c r="H7584" s="91"/>
      <c r="I7584" s="91"/>
      <c r="J7584" s="91"/>
      <c r="K7584" s="91"/>
      <c r="L7584" s="91"/>
      <c r="M7584" s="91" t="s">
        <v>23152</v>
      </c>
      <c r="N7584" s="99" t="n">
        <v>43606</v>
      </c>
      <c r="O7584" s="156" t="s">
        <v>22230</v>
      </c>
      <c r="P7584" s="100"/>
      <c r="Q7584" s="15" t="s">
        <v>45</v>
      </c>
    </row>
    <row r="7585" customFormat="false" ht="13.8" hidden="false" customHeight="false" outlineLevel="0" collapsed="false">
      <c r="A7585" s="429" t="s">
        <v>1678</v>
      </c>
      <c r="B7585" s="91" t="s">
        <v>14072</v>
      </c>
      <c r="C7585" s="91" t="s">
        <v>23153</v>
      </c>
      <c r="D7585" s="91" t="s">
        <v>22264</v>
      </c>
      <c r="E7585" s="91" t="s">
        <v>23154</v>
      </c>
      <c r="F7585" s="91" t="s">
        <v>5871</v>
      </c>
      <c r="G7585" s="91" t="n">
        <v>5500</v>
      </c>
      <c r="H7585" s="91"/>
      <c r="I7585" s="91"/>
      <c r="J7585" s="91"/>
      <c r="K7585" s="91"/>
      <c r="L7585" s="91"/>
      <c r="M7585" s="91" t="s">
        <v>23155</v>
      </c>
      <c r="N7585" s="99" t="n">
        <v>43609</v>
      </c>
      <c r="O7585" s="156" t="s">
        <v>22230</v>
      </c>
      <c r="P7585" s="100"/>
      <c r="Q7585" s="15" t="s">
        <v>45</v>
      </c>
    </row>
    <row r="7586" customFormat="false" ht="13.8" hidden="false" customHeight="false" outlineLevel="0" collapsed="false">
      <c r="A7586" s="429" t="s">
        <v>19256</v>
      </c>
      <c r="B7586" s="91" t="n">
        <v>10.24</v>
      </c>
      <c r="C7586" s="91" t="s">
        <v>23156</v>
      </c>
      <c r="D7586" s="91" t="s">
        <v>23147</v>
      </c>
      <c r="E7586" s="91" t="s">
        <v>23157</v>
      </c>
      <c r="F7586" s="91" t="s">
        <v>23069</v>
      </c>
      <c r="G7586" s="91" t="s">
        <v>23158</v>
      </c>
      <c r="H7586" s="91"/>
      <c r="I7586" s="91"/>
      <c r="J7586" s="91"/>
      <c r="K7586" s="91"/>
      <c r="L7586" s="91"/>
      <c r="M7586" s="91"/>
      <c r="N7586" s="91"/>
      <c r="O7586" s="91" t="s">
        <v>23159</v>
      </c>
      <c r="P7586" s="100"/>
      <c r="Q7586" s="15" t="s">
        <v>45</v>
      </c>
    </row>
    <row r="7587" customFormat="false" ht="13.8" hidden="false" customHeight="false" outlineLevel="0" collapsed="false">
      <c r="A7587" s="429" t="s">
        <v>1833</v>
      </c>
      <c r="B7587" s="91" t="s">
        <v>113</v>
      </c>
      <c r="C7587" s="122" t="s">
        <v>23160</v>
      </c>
      <c r="D7587" s="91" t="s">
        <v>20897</v>
      </c>
      <c r="E7587" s="91" t="s">
        <v>23161</v>
      </c>
      <c r="F7587" s="91" t="s">
        <v>12153</v>
      </c>
      <c r="G7587" s="91" t="n">
        <v>34000</v>
      </c>
      <c r="H7587" s="91"/>
      <c r="I7587" s="91"/>
      <c r="J7587" s="91"/>
      <c r="K7587" s="91"/>
      <c r="L7587" s="91"/>
      <c r="M7587" s="91"/>
      <c r="N7587" s="91"/>
      <c r="O7587" s="282" t="s">
        <v>23162</v>
      </c>
      <c r="P7587" s="100"/>
      <c r="Q7587" s="15" t="s">
        <v>45</v>
      </c>
    </row>
    <row r="7588" customFormat="false" ht="13.8" hidden="false" customHeight="false" outlineLevel="0" collapsed="false">
      <c r="A7588" s="429" t="s">
        <v>1839</v>
      </c>
      <c r="B7588" s="91" t="n">
        <v>10.4</v>
      </c>
      <c r="C7588" s="91" t="s">
        <v>23163</v>
      </c>
      <c r="D7588" s="91" t="s">
        <v>22264</v>
      </c>
      <c r="E7588" s="91" t="s">
        <v>23164</v>
      </c>
      <c r="F7588" s="91" t="s">
        <v>7489</v>
      </c>
      <c r="G7588" s="91" t="s">
        <v>6237</v>
      </c>
      <c r="H7588" s="91"/>
      <c r="I7588" s="91"/>
      <c r="J7588" s="91"/>
      <c r="K7588" s="91"/>
      <c r="L7588" s="91"/>
      <c r="M7588" s="91"/>
      <c r="N7588" s="91"/>
      <c r="O7588" s="95" t="s">
        <v>23165</v>
      </c>
      <c r="P7588" s="100"/>
      <c r="Q7588" s="15" t="s">
        <v>45</v>
      </c>
    </row>
    <row r="7589" customFormat="false" ht="13.8" hidden="false" customHeight="false" outlineLevel="0" collapsed="false">
      <c r="A7589" s="429" t="s">
        <v>1746</v>
      </c>
      <c r="B7589" s="99" t="n">
        <v>43597</v>
      </c>
      <c r="C7589" s="91" t="s">
        <v>23102</v>
      </c>
      <c r="D7589" s="91" t="s">
        <v>20897</v>
      </c>
      <c r="E7589" s="91" t="s">
        <v>23166</v>
      </c>
      <c r="F7589" s="91" t="s">
        <v>23167</v>
      </c>
      <c r="G7589" s="91" t="n">
        <v>4500</v>
      </c>
      <c r="H7589" s="91"/>
      <c r="I7589" s="91"/>
      <c r="J7589" s="91"/>
      <c r="K7589" s="91"/>
      <c r="L7589" s="91"/>
      <c r="M7589" s="91" t="s">
        <v>23168</v>
      </c>
      <c r="N7589" s="99" t="n">
        <v>43606</v>
      </c>
      <c r="O7589" s="156" t="s">
        <v>22230</v>
      </c>
      <c r="P7589" s="100"/>
      <c r="Q7589" s="15" t="s">
        <v>45</v>
      </c>
    </row>
    <row r="7590" customFormat="false" ht="13.8" hidden="false" customHeight="false" outlineLevel="0" collapsed="false">
      <c r="A7590" s="429" t="s">
        <v>22961</v>
      </c>
      <c r="B7590" s="99" t="n">
        <v>43689</v>
      </c>
      <c r="C7590" s="451" t="s">
        <v>23169</v>
      </c>
      <c r="D7590" s="91" t="s">
        <v>22264</v>
      </c>
      <c r="E7590" s="91" t="s">
        <v>23170</v>
      </c>
      <c r="F7590" s="91" t="s">
        <v>23171</v>
      </c>
      <c r="G7590" s="91" t="s">
        <v>23172</v>
      </c>
      <c r="H7590" s="91"/>
      <c r="I7590" s="91"/>
      <c r="J7590" s="91"/>
      <c r="K7590" s="91"/>
      <c r="L7590" s="91"/>
      <c r="M7590" s="91"/>
      <c r="N7590" s="91"/>
      <c r="O7590" s="137" t="s">
        <v>23173</v>
      </c>
      <c r="P7590" s="100"/>
      <c r="Q7590" s="15" t="s">
        <v>45</v>
      </c>
    </row>
    <row r="7591" customFormat="false" ht="13.8" hidden="false" customHeight="false" outlineLevel="0" collapsed="false">
      <c r="A7591" s="262" t="s">
        <v>18789</v>
      </c>
      <c r="B7591" s="91" t="n">
        <v>12.31</v>
      </c>
      <c r="C7591" s="91" t="s">
        <v>23174</v>
      </c>
      <c r="D7591" s="91" t="s">
        <v>20897</v>
      </c>
      <c r="E7591" s="91" t="s">
        <v>23175</v>
      </c>
      <c r="F7591" s="91" t="s">
        <v>23176</v>
      </c>
      <c r="G7591" s="91" t="s">
        <v>23177</v>
      </c>
      <c r="H7591" s="91"/>
      <c r="I7591" s="91"/>
      <c r="J7591" s="91"/>
      <c r="K7591" s="91"/>
      <c r="L7591" s="91"/>
      <c r="M7591" s="91" t="s">
        <v>23178</v>
      </c>
      <c r="N7591" s="91"/>
      <c r="O7591" s="282" t="s">
        <v>23179</v>
      </c>
      <c r="P7591" s="100"/>
      <c r="Q7591" s="15" t="s">
        <v>45</v>
      </c>
    </row>
    <row r="7592" customFormat="false" ht="13.8" hidden="false" customHeight="false" outlineLevel="0" collapsed="false">
      <c r="A7592" s="429" t="s">
        <v>1761</v>
      </c>
      <c r="B7592" s="91" t="s">
        <v>13431</v>
      </c>
      <c r="C7592" s="91" t="s">
        <v>23180</v>
      </c>
      <c r="D7592" s="91" t="s">
        <v>22264</v>
      </c>
      <c r="E7592" s="91" t="s">
        <v>23181</v>
      </c>
      <c r="F7592" s="91" t="s">
        <v>23171</v>
      </c>
      <c r="G7592" s="91" t="s">
        <v>885</v>
      </c>
      <c r="H7592" s="91"/>
      <c r="I7592" s="91"/>
      <c r="J7592" s="91"/>
      <c r="K7592" s="91"/>
      <c r="L7592" s="91"/>
      <c r="M7592" s="91"/>
      <c r="N7592" s="91"/>
      <c r="O7592" s="137" t="s">
        <v>23182</v>
      </c>
      <c r="P7592" s="100"/>
      <c r="Q7592" s="15" t="s">
        <v>45</v>
      </c>
    </row>
    <row r="7593" customFormat="false" ht="13.8" hidden="false" customHeight="false" outlineLevel="0" collapsed="false">
      <c r="A7593" s="429" t="s">
        <v>22579</v>
      </c>
      <c r="B7593" s="91" t="s">
        <v>2598</v>
      </c>
      <c r="C7593" s="451" t="s">
        <v>23183</v>
      </c>
      <c r="D7593" s="91" t="s">
        <v>22264</v>
      </c>
      <c r="E7593" s="91" t="s">
        <v>23184</v>
      </c>
      <c r="F7593" s="91" t="s">
        <v>8172</v>
      </c>
      <c r="G7593" s="91"/>
      <c r="H7593" s="91"/>
      <c r="I7593" s="91"/>
      <c r="J7593" s="91"/>
      <c r="K7593" s="91"/>
      <c r="L7593" s="91"/>
      <c r="M7593" s="91"/>
      <c r="N7593" s="91"/>
      <c r="O7593" s="95" t="s">
        <v>23185</v>
      </c>
      <c r="P7593" s="100"/>
      <c r="Q7593" s="15" t="s">
        <v>45</v>
      </c>
    </row>
    <row r="7594" customFormat="false" ht="13.8" hidden="false" customHeight="false" outlineLevel="0" collapsed="false">
      <c r="A7594" s="429" t="s">
        <v>4300</v>
      </c>
      <c r="B7594" s="242" t="n">
        <v>43753</v>
      </c>
      <c r="C7594" s="91" t="s">
        <v>23186</v>
      </c>
      <c r="D7594" s="91" t="s">
        <v>23147</v>
      </c>
      <c r="E7594" s="91" t="s">
        <v>23187</v>
      </c>
      <c r="F7594" s="91" t="s">
        <v>9480</v>
      </c>
      <c r="G7594" s="91" t="s">
        <v>23188</v>
      </c>
      <c r="H7594" s="91"/>
      <c r="I7594" s="91"/>
      <c r="J7594" s="91"/>
      <c r="K7594" s="91"/>
      <c r="L7594" s="91"/>
      <c r="M7594" s="91"/>
      <c r="N7594" s="91"/>
      <c r="O7594" s="137" t="s">
        <v>23189</v>
      </c>
      <c r="P7594" s="100"/>
      <c r="Q7594" s="15" t="s">
        <v>45</v>
      </c>
    </row>
    <row r="7595" customFormat="false" ht="13.8" hidden="false" customHeight="false" outlineLevel="0" collapsed="false">
      <c r="A7595" s="429" t="s">
        <v>4304</v>
      </c>
      <c r="B7595" s="91" t="s">
        <v>78</v>
      </c>
      <c r="C7595" s="91" t="s">
        <v>23190</v>
      </c>
      <c r="D7595" s="91" t="s">
        <v>22264</v>
      </c>
      <c r="E7595" s="91" t="s">
        <v>23191</v>
      </c>
      <c r="F7595" s="91" t="s">
        <v>2910</v>
      </c>
      <c r="G7595" s="91" t="s">
        <v>564</v>
      </c>
      <c r="H7595" s="91"/>
      <c r="I7595" s="91"/>
      <c r="J7595" s="91"/>
      <c r="K7595" s="91"/>
      <c r="L7595" s="91"/>
      <c r="M7595" s="91"/>
      <c r="N7595" s="91"/>
      <c r="O7595" s="137" t="s">
        <v>23192</v>
      </c>
      <c r="P7595" s="100"/>
      <c r="Q7595" s="15" t="s">
        <v>45</v>
      </c>
    </row>
    <row r="7596" customFormat="false" ht="13.8" hidden="false" customHeight="false" outlineLevel="0" collapsed="false">
      <c r="A7596" s="429" t="s">
        <v>4309</v>
      </c>
      <c r="B7596" s="91" t="n">
        <v>16.1</v>
      </c>
      <c r="C7596" s="91" t="s">
        <v>23193</v>
      </c>
      <c r="D7596" s="91" t="s">
        <v>20897</v>
      </c>
      <c r="E7596" s="91" t="s">
        <v>23194</v>
      </c>
      <c r="F7596" s="91" t="s">
        <v>9480</v>
      </c>
      <c r="G7596" s="91" t="s">
        <v>23195</v>
      </c>
      <c r="H7596" s="91"/>
      <c r="I7596" s="91"/>
      <c r="J7596" s="91"/>
      <c r="K7596" s="91"/>
      <c r="L7596" s="91"/>
      <c r="M7596" s="91"/>
      <c r="N7596" s="91"/>
      <c r="O7596" s="137" t="s">
        <v>23196</v>
      </c>
      <c r="P7596" s="100"/>
      <c r="Q7596" s="15" t="s">
        <v>45</v>
      </c>
    </row>
    <row r="7597" customFormat="false" ht="13.8" hidden="false" customHeight="false" outlineLevel="0" collapsed="false">
      <c r="A7597" s="429" t="s">
        <v>22831</v>
      </c>
      <c r="B7597" s="91" t="s">
        <v>2291</v>
      </c>
      <c r="C7597" s="451" t="s">
        <v>23197</v>
      </c>
      <c r="D7597" s="91" t="s">
        <v>22264</v>
      </c>
      <c r="E7597" s="91" t="s">
        <v>23198</v>
      </c>
      <c r="F7597" s="91" t="s">
        <v>23020</v>
      </c>
      <c r="G7597" s="91" t="n">
        <v>5600</v>
      </c>
      <c r="H7597" s="91"/>
      <c r="I7597" s="91"/>
      <c r="J7597" s="91"/>
      <c r="K7597" s="91"/>
      <c r="L7597" s="91"/>
      <c r="M7597" s="91" t="s">
        <v>23199</v>
      </c>
      <c r="N7597" s="99" t="n">
        <v>43608</v>
      </c>
      <c r="O7597" s="156" t="s">
        <v>22230</v>
      </c>
      <c r="P7597" s="100"/>
      <c r="Q7597" s="15" t="s">
        <v>45</v>
      </c>
    </row>
    <row r="7598" customFormat="false" ht="13.8" hidden="false" customHeight="false" outlineLevel="0" collapsed="false">
      <c r="A7598" s="847" t="s">
        <v>1914</v>
      </c>
      <c r="B7598" s="91" t="n">
        <v>14</v>
      </c>
      <c r="C7598" s="91" t="s">
        <v>23200</v>
      </c>
      <c r="D7598" s="91" t="s">
        <v>23147</v>
      </c>
      <c r="E7598" s="91" t="s">
        <v>23201</v>
      </c>
      <c r="F7598" s="91" t="s">
        <v>23202</v>
      </c>
      <c r="G7598" s="91" t="n">
        <v>5400</v>
      </c>
      <c r="H7598" s="91"/>
      <c r="I7598" s="91"/>
      <c r="J7598" s="91"/>
      <c r="K7598" s="91"/>
      <c r="L7598" s="91"/>
      <c r="M7598" s="91"/>
      <c r="N7598" s="99" t="n">
        <v>43606</v>
      </c>
      <c r="O7598" s="282" t="s">
        <v>22230</v>
      </c>
      <c r="P7598" s="100"/>
      <c r="Q7598" s="15" t="s">
        <v>45</v>
      </c>
    </row>
    <row r="7599" customFormat="false" ht="13.8" hidden="false" customHeight="false" outlineLevel="0" collapsed="false">
      <c r="A7599" s="429" t="s">
        <v>1917</v>
      </c>
      <c r="B7599" s="91" t="s">
        <v>10894</v>
      </c>
      <c r="C7599" s="91" t="s">
        <v>23203</v>
      </c>
      <c r="D7599" s="91" t="s">
        <v>9160</v>
      </c>
      <c r="E7599" s="91" t="s">
        <v>23204</v>
      </c>
      <c r="F7599" s="91" t="s">
        <v>23205</v>
      </c>
      <c r="G7599" s="91" t="n">
        <v>3000</v>
      </c>
      <c r="H7599" s="91"/>
      <c r="I7599" s="91"/>
      <c r="J7599" s="91"/>
      <c r="K7599" s="91"/>
      <c r="L7599" s="91"/>
      <c r="M7599" s="91" t="s">
        <v>23206</v>
      </c>
      <c r="N7599" s="99" t="n">
        <v>43607</v>
      </c>
      <c r="O7599" s="156" t="s">
        <v>22230</v>
      </c>
      <c r="P7599" s="100"/>
      <c r="Q7599" s="15" t="s">
        <v>45</v>
      </c>
    </row>
    <row r="7600" customFormat="false" ht="13.8" hidden="false" customHeight="false" outlineLevel="0" collapsed="false">
      <c r="A7600" s="60" t="n">
        <v>43606</v>
      </c>
      <c r="B7600" s="374" t="s">
        <v>260</v>
      </c>
      <c r="C7600" s="62"/>
      <c r="D7600" s="62"/>
      <c r="E7600" s="63"/>
      <c r="F7600" s="911" t="e">
        <f aca="false">G7600+H7600+I7600+J7600+K7600+L7600</f>
        <v>#VALUE!</v>
      </c>
      <c r="G7600" s="1092" t="e">
        <f aca="false">SUM(G7600:G17522)</f>
        <v>#VALUE!</v>
      </c>
      <c r="H7600" s="913" t="n">
        <f aca="false">SUM(H7601:H17522)</f>
        <v>3.27399542356093E+056</v>
      </c>
      <c r="I7600" s="1093" t="n">
        <f aca="false">SUM(I7601:I17522)</f>
        <v>1.48244548799164E+027</v>
      </c>
      <c r="J7600" s="1094" t="n">
        <f aca="false">SUM(J7601:J17522)</f>
        <v>1071586307371010</v>
      </c>
      <c r="K7600" s="1095" t="n">
        <f aca="false">SUM(K7601:K17522)</f>
        <v>0</v>
      </c>
      <c r="L7600" s="1096" t="n">
        <f aca="false">SUM(L7606:L17522)</f>
        <v>0</v>
      </c>
      <c r="M7600" s="281"/>
      <c r="N7600" s="281"/>
      <c r="O7600" s="62"/>
      <c r="P7600" s="100"/>
      <c r="Q7600" s="15" t="s">
        <v>45</v>
      </c>
    </row>
    <row r="7601" customFormat="false" ht="13.8" hidden="false" customHeight="false" outlineLevel="0" collapsed="false">
      <c r="A7601" s="122" t="s">
        <v>23207</v>
      </c>
      <c r="B7601" s="91" t="s">
        <v>5393</v>
      </c>
      <c r="C7601" s="91" t="s">
        <v>23208</v>
      </c>
      <c r="D7601" s="91" t="s">
        <v>22264</v>
      </c>
      <c r="E7601" s="91" t="s">
        <v>23209</v>
      </c>
      <c r="F7601" s="91" t="s">
        <v>23144</v>
      </c>
      <c r="G7601" s="91"/>
      <c r="H7601" s="91"/>
      <c r="I7601" s="91"/>
      <c r="J7601" s="91" t="s">
        <v>23210</v>
      </c>
      <c r="K7601" s="91"/>
      <c r="L7601" s="91"/>
      <c r="M7601" s="91"/>
      <c r="N7601" s="91"/>
      <c r="O7601" s="137" t="s">
        <v>23211</v>
      </c>
      <c r="P7601" s="100"/>
      <c r="Q7601" s="15" t="s">
        <v>45</v>
      </c>
    </row>
    <row r="7602" customFormat="false" ht="13.8" hidden="false" customHeight="false" outlineLevel="0" collapsed="false">
      <c r="A7602" s="282" t="s">
        <v>19649</v>
      </c>
      <c r="B7602" s="282"/>
      <c r="C7602" s="282" t="s">
        <v>19649</v>
      </c>
      <c r="D7602" s="282"/>
      <c r="E7602" s="282" t="s">
        <v>19649</v>
      </c>
      <c r="F7602" s="282"/>
      <c r="G7602" s="282"/>
      <c r="H7602" s="282" t="n">
        <v>1500</v>
      </c>
      <c r="I7602" s="282"/>
      <c r="J7602" s="282"/>
      <c r="K7602" s="282"/>
      <c r="L7602" s="282"/>
      <c r="M7602" s="1101" t="s">
        <v>23212</v>
      </c>
      <c r="N7602" s="282"/>
      <c r="O7602" s="282" t="s">
        <v>23213</v>
      </c>
      <c r="P7602" s="100"/>
      <c r="Q7602" s="15" t="s">
        <v>45</v>
      </c>
    </row>
    <row r="7603" customFormat="false" ht="13.8" hidden="false" customHeight="false" outlineLevel="0" collapsed="false">
      <c r="A7603" s="429" t="s">
        <v>1814</v>
      </c>
      <c r="B7603" s="91" t="s">
        <v>1483</v>
      </c>
      <c r="C7603" s="248" t="n">
        <v>89175148937</v>
      </c>
      <c r="D7603" s="91" t="s">
        <v>22264</v>
      </c>
      <c r="E7603" s="91" t="s">
        <v>23214</v>
      </c>
      <c r="F7603" s="91" t="s">
        <v>6329</v>
      </c>
      <c r="G7603" s="91"/>
      <c r="H7603" s="91"/>
      <c r="I7603" s="91"/>
      <c r="J7603" s="91"/>
      <c r="K7603" s="91"/>
      <c r="L7603" s="91"/>
      <c r="M7603" s="91"/>
      <c r="N7603" s="91"/>
      <c r="O7603" s="95" t="s">
        <v>23215</v>
      </c>
      <c r="P7603" s="100"/>
      <c r="Q7603" s="15" t="s">
        <v>45</v>
      </c>
    </row>
    <row r="7604" customFormat="false" ht="13.8" hidden="false" customHeight="false" outlineLevel="0" collapsed="false">
      <c r="A7604" s="429" t="s">
        <v>1819</v>
      </c>
      <c r="B7604" s="91" t="s">
        <v>453</v>
      </c>
      <c r="C7604" s="248" t="n">
        <v>89161434253</v>
      </c>
      <c r="D7604" s="91" t="s">
        <v>22264</v>
      </c>
      <c r="E7604" s="91" t="s">
        <v>23216</v>
      </c>
      <c r="F7604" s="91" t="s">
        <v>23217</v>
      </c>
      <c r="G7604" s="91" t="s">
        <v>328</v>
      </c>
      <c r="H7604" s="91"/>
      <c r="I7604" s="91"/>
      <c r="J7604" s="91"/>
      <c r="K7604" s="91"/>
      <c r="L7604" s="91"/>
      <c r="M7604" s="91"/>
      <c r="N7604" s="91"/>
      <c r="O7604" s="137" t="s">
        <v>23218</v>
      </c>
      <c r="P7604" s="100"/>
      <c r="Q7604" s="15" t="s">
        <v>45</v>
      </c>
    </row>
    <row r="7605" customFormat="false" ht="13.8" hidden="false" customHeight="false" outlineLevel="0" collapsed="false">
      <c r="A7605" s="429" t="s">
        <v>1673</v>
      </c>
      <c r="B7605" s="91" t="s">
        <v>113</v>
      </c>
      <c r="C7605" s="248" t="s">
        <v>23219</v>
      </c>
      <c r="D7605" s="91" t="s">
        <v>20897</v>
      </c>
      <c r="E7605" s="91" t="s">
        <v>23220</v>
      </c>
      <c r="F7605" s="91" t="s">
        <v>23221</v>
      </c>
      <c r="G7605" s="91" t="n">
        <v>8160</v>
      </c>
      <c r="H7605" s="91"/>
      <c r="I7605" s="91"/>
      <c r="J7605" s="91"/>
      <c r="K7605" s="91"/>
      <c r="L7605" s="91"/>
      <c r="M7605" s="91" t="s">
        <v>4053</v>
      </c>
      <c r="N7605" s="99" t="n">
        <v>43609</v>
      </c>
      <c r="O7605" s="282" t="s">
        <v>23222</v>
      </c>
      <c r="P7605" s="100"/>
      <c r="Q7605" s="15" t="s">
        <v>45</v>
      </c>
    </row>
    <row r="7606" customFormat="false" ht="13.8" hidden="false" customHeight="false" outlineLevel="0" collapsed="false">
      <c r="A7606" s="429" t="s">
        <v>1678</v>
      </c>
      <c r="B7606" s="91" t="s">
        <v>4604</v>
      </c>
      <c r="C7606" s="248" t="s">
        <v>23223</v>
      </c>
      <c r="D7606" s="91" t="s">
        <v>22264</v>
      </c>
      <c r="E7606" s="91" t="s">
        <v>23224</v>
      </c>
      <c r="F7606" s="91" t="s">
        <v>23225</v>
      </c>
      <c r="G7606" s="91" t="n">
        <v>14200</v>
      </c>
      <c r="H7606" s="91"/>
      <c r="I7606" s="91"/>
      <c r="J7606" s="91"/>
      <c r="K7606" s="91"/>
      <c r="L7606" s="91"/>
      <c r="M7606" s="91" t="s">
        <v>23226</v>
      </c>
      <c r="N7606" s="99" t="n">
        <v>43608</v>
      </c>
      <c r="O7606" s="156" t="s">
        <v>22230</v>
      </c>
      <c r="P7606" s="100"/>
      <c r="Q7606" s="15" t="s">
        <v>45</v>
      </c>
    </row>
    <row r="7607" customFormat="false" ht="13.8" hidden="false" customHeight="false" outlineLevel="0" collapsed="false">
      <c r="A7607" s="1102" t="s">
        <v>1732</v>
      </c>
      <c r="B7607" s="91" t="n">
        <v>11.01</v>
      </c>
      <c r="C7607" s="1103" t="s">
        <v>23227</v>
      </c>
      <c r="D7607" s="91" t="s">
        <v>20897</v>
      </c>
      <c r="E7607" s="91" t="s">
        <v>23228</v>
      </c>
      <c r="F7607" s="91" t="s">
        <v>23229</v>
      </c>
      <c r="G7607" s="91" t="s">
        <v>23230</v>
      </c>
      <c r="H7607" s="91"/>
      <c r="I7607" s="91"/>
      <c r="J7607" s="91"/>
      <c r="K7607" s="91"/>
      <c r="L7607" s="91"/>
      <c r="M7607" s="91"/>
      <c r="N7607" s="91"/>
      <c r="O7607" s="91" t="s">
        <v>23231</v>
      </c>
      <c r="P7607" s="100"/>
      <c r="Q7607" s="15" t="s">
        <v>45</v>
      </c>
    </row>
    <row r="7608" customFormat="false" ht="13.8" hidden="false" customHeight="false" outlineLevel="0" collapsed="false">
      <c r="A7608" s="1102" t="s">
        <v>1833</v>
      </c>
      <c r="B7608" s="91" t="n">
        <v>11.19</v>
      </c>
      <c r="C7608" s="1103" t="n">
        <v>9295681187</v>
      </c>
      <c r="D7608" s="91" t="s">
        <v>23147</v>
      </c>
      <c r="E7608" s="91" t="s">
        <v>23232</v>
      </c>
      <c r="F7608" s="91" t="s">
        <v>755</v>
      </c>
      <c r="G7608" s="91" t="n">
        <v>4100</v>
      </c>
      <c r="H7608" s="91"/>
      <c r="I7608" s="91"/>
      <c r="J7608" s="91"/>
      <c r="K7608" s="91"/>
      <c r="L7608" s="91"/>
      <c r="M7608" s="91" t="s">
        <v>23233</v>
      </c>
      <c r="N7608" s="99" t="n">
        <v>43608</v>
      </c>
      <c r="O7608" s="282" t="s">
        <v>22230</v>
      </c>
      <c r="P7608" s="100"/>
      <c r="Q7608" s="15" t="s">
        <v>45</v>
      </c>
    </row>
    <row r="7609" customFormat="false" ht="13.8" hidden="false" customHeight="false" outlineLevel="0" collapsed="false">
      <c r="A7609" s="1102" t="s">
        <v>1839</v>
      </c>
      <c r="B7609" s="91" t="s">
        <v>589</v>
      </c>
      <c r="C7609" s="248" t="s">
        <v>23234</v>
      </c>
      <c r="D7609" s="91" t="s">
        <v>22264</v>
      </c>
      <c r="E7609" s="91" t="s">
        <v>23235</v>
      </c>
      <c r="F7609" s="91" t="s">
        <v>755</v>
      </c>
      <c r="G7609" s="91" t="s">
        <v>2594</v>
      </c>
      <c r="H7609" s="91"/>
      <c r="I7609" s="91"/>
      <c r="J7609" s="91"/>
      <c r="K7609" s="91"/>
      <c r="L7609" s="91"/>
      <c r="M7609" s="91"/>
      <c r="N7609" s="91"/>
      <c r="O7609" s="137" t="s">
        <v>23236</v>
      </c>
      <c r="P7609" s="100"/>
      <c r="Q7609" s="15" t="s">
        <v>45</v>
      </c>
    </row>
    <row r="7610" customFormat="false" ht="13.8" hidden="false" customHeight="false" outlineLevel="0" collapsed="false">
      <c r="A7610" s="1102" t="s">
        <v>1746</v>
      </c>
      <c r="B7610" s="91" t="s">
        <v>940</v>
      </c>
      <c r="C7610" s="248" t="s">
        <v>23237</v>
      </c>
      <c r="D7610" s="91" t="s">
        <v>22264</v>
      </c>
      <c r="E7610" s="91" t="s">
        <v>23238</v>
      </c>
      <c r="F7610" s="91" t="s">
        <v>755</v>
      </c>
      <c r="G7610" s="91" t="s">
        <v>23239</v>
      </c>
      <c r="H7610" s="91"/>
      <c r="I7610" s="91"/>
      <c r="J7610" s="91"/>
      <c r="K7610" s="91"/>
      <c r="L7610" s="91"/>
      <c r="M7610" s="91"/>
      <c r="N7610" s="91"/>
      <c r="O7610" s="95" t="s">
        <v>23240</v>
      </c>
      <c r="P7610" s="100"/>
      <c r="Q7610" s="15" t="s">
        <v>45</v>
      </c>
    </row>
    <row r="7611" customFormat="false" ht="13.8" hidden="false" customHeight="false" outlineLevel="0" collapsed="false">
      <c r="A7611" s="262" t="s">
        <v>23241</v>
      </c>
      <c r="B7611" s="91" t="n">
        <v>12.13</v>
      </c>
      <c r="C7611" s="1103" t="s">
        <v>23242</v>
      </c>
      <c r="D7611" s="91" t="s">
        <v>23147</v>
      </c>
      <c r="E7611" s="91" t="s">
        <v>23243</v>
      </c>
      <c r="F7611" s="91" t="s">
        <v>9480</v>
      </c>
      <c r="G7611" s="91" t="s">
        <v>7436</v>
      </c>
      <c r="H7611" s="91"/>
      <c r="I7611" s="91"/>
      <c r="J7611" s="91"/>
      <c r="K7611" s="91"/>
      <c r="L7611" s="91"/>
      <c r="M7611" s="91"/>
      <c r="N7611" s="91"/>
      <c r="O7611" s="91" t="s">
        <v>23244</v>
      </c>
      <c r="P7611" s="100"/>
      <c r="Q7611" s="15" t="s">
        <v>45</v>
      </c>
    </row>
    <row r="7612" customFormat="false" ht="13.8" hidden="false" customHeight="false" outlineLevel="0" collapsed="false">
      <c r="A7612" s="1102" t="s">
        <v>1696</v>
      </c>
      <c r="B7612" s="91" t="n">
        <v>12.15</v>
      </c>
      <c r="C7612" s="248" t="s">
        <v>23245</v>
      </c>
      <c r="D7612" s="91" t="s">
        <v>23147</v>
      </c>
      <c r="E7612" s="91" t="s">
        <v>23246</v>
      </c>
      <c r="F7612" s="91" t="s">
        <v>23069</v>
      </c>
      <c r="G7612" s="91" t="s">
        <v>23247</v>
      </c>
      <c r="H7612" s="91"/>
      <c r="I7612" s="91"/>
      <c r="J7612" s="91"/>
      <c r="K7612" s="91"/>
      <c r="L7612" s="91"/>
      <c r="M7612" s="91"/>
      <c r="N7612" s="91"/>
      <c r="O7612" s="137" t="s">
        <v>23248</v>
      </c>
      <c r="P7612" s="100"/>
      <c r="Q7612" s="15" t="s">
        <v>45</v>
      </c>
    </row>
    <row r="7613" customFormat="false" ht="13.8" hidden="false" customHeight="false" outlineLevel="0" collapsed="false">
      <c r="A7613" s="1102" t="s">
        <v>23249</v>
      </c>
      <c r="B7613" s="91" t="s">
        <v>776</v>
      </c>
      <c r="C7613" s="248" t="s">
        <v>23250</v>
      </c>
      <c r="D7613" s="91" t="s">
        <v>22264</v>
      </c>
      <c r="E7613" s="91" t="s">
        <v>23251</v>
      </c>
      <c r="F7613" s="91" t="s">
        <v>16182</v>
      </c>
      <c r="G7613" s="91"/>
      <c r="H7613" s="91"/>
      <c r="I7613" s="91"/>
      <c r="J7613" s="91"/>
      <c r="K7613" s="91"/>
      <c r="L7613" s="91"/>
      <c r="M7613" s="91"/>
      <c r="N7613" s="91"/>
      <c r="O7613" s="137" t="s">
        <v>23252</v>
      </c>
      <c r="P7613" s="100"/>
      <c r="Q7613" s="15" t="s">
        <v>45</v>
      </c>
    </row>
    <row r="7614" customFormat="false" ht="13.8" hidden="false" customHeight="false" outlineLevel="0" collapsed="false">
      <c r="A7614" s="429" t="s">
        <v>23253</v>
      </c>
      <c r="B7614" s="91" t="s">
        <v>778</v>
      </c>
      <c r="C7614" s="248" t="s">
        <v>23254</v>
      </c>
      <c r="D7614" s="91" t="s">
        <v>22264</v>
      </c>
      <c r="E7614" s="91" t="s">
        <v>23255</v>
      </c>
      <c r="F7614" s="91" t="s">
        <v>9480</v>
      </c>
      <c r="G7614" s="91" t="s">
        <v>23256</v>
      </c>
      <c r="H7614" s="91"/>
      <c r="I7614" s="91"/>
      <c r="J7614" s="91"/>
      <c r="K7614" s="91"/>
      <c r="L7614" s="91"/>
      <c r="M7614" s="91"/>
      <c r="N7614" s="91"/>
      <c r="O7614" s="137" t="s">
        <v>23257</v>
      </c>
      <c r="P7614" s="100"/>
      <c r="Q7614" s="15" t="s">
        <v>45</v>
      </c>
    </row>
    <row r="7615" customFormat="false" ht="13.8" hidden="false" customHeight="false" outlineLevel="0" collapsed="false">
      <c r="A7615" s="122" t="s">
        <v>23258</v>
      </c>
      <c r="B7615" s="91" t="s">
        <v>149</v>
      </c>
      <c r="C7615" s="248" t="s">
        <v>23259</v>
      </c>
      <c r="D7615" s="91" t="s">
        <v>22264</v>
      </c>
      <c r="E7615" s="91" t="s">
        <v>23260</v>
      </c>
      <c r="F7615" s="91" t="s">
        <v>9480</v>
      </c>
      <c r="G7615" s="91" t="s">
        <v>23261</v>
      </c>
      <c r="H7615" s="91"/>
      <c r="I7615" s="91"/>
      <c r="J7615" s="91"/>
      <c r="K7615" s="91"/>
      <c r="L7615" s="91"/>
      <c r="M7615" s="91"/>
      <c r="N7615" s="91"/>
      <c r="O7615" s="451" t="s">
        <v>23262</v>
      </c>
      <c r="P7615" s="100"/>
      <c r="Q7615" s="15" t="s">
        <v>45</v>
      </c>
    </row>
    <row r="7616" customFormat="false" ht="13.8" hidden="false" customHeight="false" outlineLevel="0" collapsed="false">
      <c r="A7616" s="1102" t="s">
        <v>4304</v>
      </c>
      <c r="B7616" s="91" t="n">
        <v>13.39</v>
      </c>
      <c r="C7616" s="1104" t="s">
        <v>23263</v>
      </c>
      <c r="D7616" s="91" t="s">
        <v>20897</v>
      </c>
      <c r="E7616" s="91" t="s">
        <v>23264</v>
      </c>
      <c r="F7616" s="91" t="s">
        <v>23265</v>
      </c>
      <c r="G7616" s="91" t="s">
        <v>23266</v>
      </c>
      <c r="H7616" s="91"/>
      <c r="I7616" s="91"/>
      <c r="J7616" s="91"/>
      <c r="K7616" s="91"/>
      <c r="L7616" s="91"/>
      <c r="M7616" s="91"/>
      <c r="N7616" s="91"/>
      <c r="O7616" s="137" t="s">
        <v>23267</v>
      </c>
      <c r="P7616" s="100"/>
      <c r="Q7616" s="15" t="s">
        <v>45</v>
      </c>
    </row>
    <row r="7617" customFormat="false" ht="13.8" hidden="false" customHeight="false" outlineLevel="0" collapsed="false">
      <c r="A7617" s="429" t="s">
        <v>4309</v>
      </c>
      <c r="B7617" s="91" t="s">
        <v>1411</v>
      </c>
      <c r="C7617" s="248" t="n">
        <v>89167357896</v>
      </c>
      <c r="D7617" s="91" t="s">
        <v>22264</v>
      </c>
      <c r="E7617" s="91" t="s">
        <v>23268</v>
      </c>
      <c r="F7617" s="91" t="s">
        <v>3336</v>
      </c>
      <c r="G7617" s="91" t="s">
        <v>4213</v>
      </c>
      <c r="H7617" s="91"/>
      <c r="I7617" s="91"/>
      <c r="J7617" s="91"/>
      <c r="K7617" s="91"/>
      <c r="L7617" s="91"/>
      <c r="M7617" s="91"/>
      <c r="N7617" s="91"/>
      <c r="O7617" s="451" t="s">
        <v>23269</v>
      </c>
      <c r="P7617" s="100"/>
      <c r="Q7617" s="15" t="s">
        <v>45</v>
      </c>
    </row>
    <row r="7618" customFormat="false" ht="13.8" hidden="false" customHeight="false" outlineLevel="0" collapsed="false">
      <c r="A7618" s="1102" t="s">
        <v>22831</v>
      </c>
      <c r="B7618" s="91" t="s">
        <v>14751</v>
      </c>
      <c r="C7618" s="248" t="s">
        <v>23270</v>
      </c>
      <c r="D7618" s="91" t="s">
        <v>22264</v>
      </c>
      <c r="E7618" s="91" t="s">
        <v>23271</v>
      </c>
      <c r="F7618" s="91" t="s">
        <v>336</v>
      </c>
      <c r="G7618" s="91" t="s">
        <v>23025</v>
      </c>
      <c r="H7618" s="91"/>
      <c r="I7618" s="91"/>
      <c r="J7618" s="91"/>
      <c r="K7618" s="91"/>
      <c r="L7618" s="91"/>
      <c r="M7618" s="91"/>
      <c r="N7618" s="91"/>
      <c r="O7618" s="137" t="s">
        <v>23272</v>
      </c>
      <c r="P7618" s="100"/>
      <c r="Q7618" s="15" t="s">
        <v>45</v>
      </c>
    </row>
    <row r="7619" customFormat="false" ht="13.8" hidden="false" customHeight="false" outlineLevel="0" collapsed="false">
      <c r="A7619" s="1102" t="s">
        <v>23273</v>
      </c>
      <c r="B7619" s="91" t="s">
        <v>371</v>
      </c>
      <c r="C7619" s="248" t="s">
        <v>23274</v>
      </c>
      <c r="D7619" s="91" t="s">
        <v>22264</v>
      </c>
      <c r="E7619" s="91" t="s">
        <v>23275</v>
      </c>
      <c r="F7619" s="91" t="s">
        <v>9480</v>
      </c>
      <c r="G7619" s="91"/>
      <c r="H7619" s="91"/>
      <c r="I7619" s="91"/>
      <c r="J7619" s="91"/>
      <c r="K7619" s="91"/>
      <c r="L7619" s="91"/>
      <c r="M7619" s="91"/>
      <c r="N7619" s="91"/>
      <c r="O7619" s="95" t="s">
        <v>23276</v>
      </c>
      <c r="P7619" s="100"/>
      <c r="Q7619" s="15" t="s">
        <v>45</v>
      </c>
    </row>
    <row r="7620" customFormat="false" ht="13.8" hidden="false" customHeight="false" outlineLevel="0" collapsed="false">
      <c r="A7620" s="429" t="s">
        <v>1917</v>
      </c>
      <c r="B7620" s="91" t="s">
        <v>848</v>
      </c>
      <c r="C7620" s="248" t="s">
        <v>23277</v>
      </c>
      <c r="D7620" s="91" t="s">
        <v>22264</v>
      </c>
      <c r="E7620" s="91" t="s">
        <v>23278</v>
      </c>
      <c r="F7620" s="91" t="s">
        <v>18906</v>
      </c>
      <c r="G7620" s="91"/>
      <c r="H7620" s="91"/>
      <c r="I7620" s="91"/>
      <c r="J7620" s="91"/>
      <c r="K7620" s="91"/>
      <c r="L7620" s="91"/>
      <c r="M7620" s="91"/>
      <c r="N7620" s="91"/>
      <c r="O7620" s="137" t="s">
        <v>23279</v>
      </c>
      <c r="P7620" s="100"/>
      <c r="Q7620" s="15" t="s">
        <v>45</v>
      </c>
    </row>
    <row r="7621" customFormat="false" ht="13.8" hidden="false" customHeight="false" outlineLevel="0" collapsed="false">
      <c r="A7621" s="1102" t="s">
        <v>3008</v>
      </c>
      <c r="B7621" s="91" t="n">
        <v>16.36</v>
      </c>
      <c r="C7621" s="248" t="s">
        <v>23280</v>
      </c>
      <c r="D7621" s="91" t="s">
        <v>23147</v>
      </c>
      <c r="E7621" s="91" t="s">
        <v>23281</v>
      </c>
      <c r="F7621" s="91" t="s">
        <v>23282</v>
      </c>
      <c r="G7621" s="91" t="s">
        <v>23283</v>
      </c>
      <c r="H7621" s="91"/>
      <c r="I7621" s="91"/>
      <c r="J7621" s="91"/>
      <c r="K7621" s="91"/>
      <c r="L7621" s="91"/>
      <c r="M7621" s="91"/>
      <c r="N7621" s="91"/>
      <c r="O7621" s="137" t="s">
        <v>23284</v>
      </c>
      <c r="P7621" s="100"/>
      <c r="Q7621" s="15" t="s">
        <v>45</v>
      </c>
    </row>
    <row r="7622" customFormat="false" ht="13.8" hidden="false" customHeight="false" outlineLevel="0" collapsed="false">
      <c r="A7622" s="1105" t="s">
        <v>23285</v>
      </c>
      <c r="B7622" s="91" t="n">
        <v>17.23</v>
      </c>
      <c r="C7622" s="537" t="s">
        <v>23286</v>
      </c>
      <c r="D7622" s="91" t="s">
        <v>23147</v>
      </c>
      <c r="E7622" s="91" t="s">
        <v>23287</v>
      </c>
      <c r="F7622" s="91" t="s">
        <v>336</v>
      </c>
      <c r="G7622" s="91" t="n">
        <v>300000</v>
      </c>
      <c r="H7622" s="91"/>
      <c r="I7622" s="91"/>
      <c r="J7622" s="91"/>
      <c r="K7622" s="91"/>
      <c r="L7622" s="91"/>
      <c r="M7622" s="91"/>
      <c r="N7622" s="91"/>
      <c r="O7622" s="137" t="s">
        <v>23288</v>
      </c>
      <c r="P7622" s="100"/>
      <c r="Q7622" s="15" t="s">
        <v>45</v>
      </c>
    </row>
    <row r="7623" customFormat="false" ht="13.8" hidden="false" customHeight="false" outlineLevel="0" collapsed="false">
      <c r="A7623" s="60" t="n">
        <v>43607</v>
      </c>
      <c r="B7623" s="374" t="s">
        <v>311</v>
      </c>
      <c r="C7623" s="1106"/>
      <c r="D7623" s="62"/>
      <c r="E7623" s="63"/>
      <c r="F7623" s="911" t="e">
        <f aca="false">G7623+H7623+I7623+J7623+K7623+L7623</f>
        <v>#VALUE!</v>
      </c>
      <c r="G7623" s="1092" t="e">
        <f aca="false">SUM(G7623:G17545)</f>
        <v>#VALUE!</v>
      </c>
      <c r="H7623" s="913" t="n">
        <f aca="false">SUM(H7624:H17545)</f>
        <v>1.63699771178046E+056</v>
      </c>
      <c r="I7623" s="1093" t="n">
        <f aca="false">SUM(I7624:I17545)</f>
        <v>7.41222743995822E+026</v>
      </c>
      <c r="J7623" s="1094" t="n">
        <f aca="false">SUM(J7624:J17545)</f>
        <v>535793153685504</v>
      </c>
      <c r="K7623" s="1095" t="n">
        <f aca="false">SUM(K7624:K17545)</f>
        <v>0</v>
      </c>
      <c r="L7623" s="1096" t="n">
        <f aca="false">SUM(L7629:L17545)</f>
        <v>0</v>
      </c>
      <c r="M7623" s="281"/>
      <c r="N7623" s="281"/>
      <c r="O7623" s="62"/>
      <c r="P7623" s="100"/>
      <c r="Q7623" s="15" t="s">
        <v>45</v>
      </c>
    </row>
    <row r="7624" customFormat="false" ht="13.8" hidden="false" customHeight="false" outlineLevel="0" collapsed="false">
      <c r="A7624" s="429" t="s">
        <v>1810</v>
      </c>
      <c r="B7624" s="91" t="n">
        <v>9.08</v>
      </c>
      <c r="C7624" s="537" t="s">
        <v>23289</v>
      </c>
      <c r="D7624" s="91" t="s">
        <v>20897</v>
      </c>
      <c r="E7624" s="91" t="s">
        <v>23290</v>
      </c>
      <c r="F7624" s="91" t="s">
        <v>9480</v>
      </c>
      <c r="G7624" s="91" t="n">
        <v>16500</v>
      </c>
      <c r="H7624" s="91"/>
      <c r="I7624" s="91"/>
      <c r="J7624" s="91"/>
      <c r="K7624" s="91"/>
      <c r="L7624" s="91"/>
      <c r="M7624" s="91" t="s">
        <v>23291</v>
      </c>
      <c r="N7624" s="99" t="n">
        <v>43610</v>
      </c>
      <c r="O7624" s="282" t="s">
        <v>15</v>
      </c>
      <c r="P7624" s="100"/>
      <c r="Q7624" s="15" t="s">
        <v>45</v>
      </c>
    </row>
    <row r="7625" customFormat="false" ht="13.8" hidden="false" customHeight="false" outlineLevel="0" collapsed="false">
      <c r="A7625" s="429" t="s">
        <v>22774</v>
      </c>
      <c r="B7625" s="91" t="s">
        <v>3710</v>
      </c>
      <c r="C7625" s="537" t="s">
        <v>23292</v>
      </c>
      <c r="D7625" s="91" t="s">
        <v>22264</v>
      </c>
      <c r="E7625" s="91" t="s">
        <v>23293</v>
      </c>
      <c r="F7625" s="91" t="s">
        <v>1169</v>
      </c>
      <c r="G7625" s="91" t="s">
        <v>134</v>
      </c>
      <c r="H7625" s="91"/>
      <c r="I7625" s="91"/>
      <c r="J7625" s="91"/>
      <c r="K7625" s="91"/>
      <c r="L7625" s="91"/>
      <c r="M7625" s="91"/>
      <c r="N7625" s="91"/>
      <c r="O7625" s="451" t="s">
        <v>23269</v>
      </c>
      <c r="P7625" s="100"/>
      <c r="Q7625" s="15" t="s">
        <v>45</v>
      </c>
    </row>
    <row r="7626" customFormat="false" ht="13.8" hidden="false" customHeight="false" outlineLevel="0" collapsed="false">
      <c r="A7626" s="429" t="s">
        <v>1819</v>
      </c>
      <c r="B7626" s="108" t="n">
        <v>0.395833333333333</v>
      </c>
      <c r="C7626" s="537" t="s">
        <v>23294</v>
      </c>
      <c r="D7626" s="91" t="s">
        <v>22300</v>
      </c>
      <c r="E7626" s="91" t="s">
        <v>23295</v>
      </c>
      <c r="F7626" s="91"/>
      <c r="G7626" s="91"/>
      <c r="H7626" s="91"/>
      <c r="I7626" s="91"/>
      <c r="J7626" s="91"/>
      <c r="K7626" s="91"/>
      <c r="L7626" s="91"/>
      <c r="M7626" s="91"/>
      <c r="N7626" s="91"/>
      <c r="O7626" s="137" t="s">
        <v>23296</v>
      </c>
      <c r="P7626" s="100"/>
      <c r="Q7626" s="15" t="s">
        <v>45</v>
      </c>
    </row>
    <row r="7627" customFormat="false" ht="13.8" hidden="false" customHeight="false" outlineLevel="0" collapsed="false">
      <c r="A7627" s="429" t="s">
        <v>22853</v>
      </c>
      <c r="B7627" s="91" t="s">
        <v>3448</v>
      </c>
      <c r="C7627" s="537" t="s">
        <v>23297</v>
      </c>
      <c r="D7627" s="91" t="s">
        <v>22264</v>
      </c>
      <c r="E7627" s="91" t="s">
        <v>23298</v>
      </c>
      <c r="F7627" s="91" t="s">
        <v>23265</v>
      </c>
      <c r="G7627" s="91" t="s">
        <v>23299</v>
      </c>
      <c r="H7627" s="91"/>
      <c r="I7627" s="91"/>
      <c r="J7627" s="91"/>
      <c r="K7627" s="91"/>
      <c r="L7627" s="91"/>
      <c r="M7627" s="91"/>
      <c r="N7627" s="91"/>
      <c r="O7627" s="282" t="s">
        <v>23300</v>
      </c>
      <c r="P7627" s="100"/>
      <c r="Q7627" s="15" t="s">
        <v>45</v>
      </c>
    </row>
    <row r="7628" customFormat="false" ht="13.8" hidden="false" customHeight="false" outlineLevel="0" collapsed="false">
      <c r="A7628" s="429" t="s">
        <v>22858</v>
      </c>
      <c r="B7628" s="91" t="s">
        <v>9524</v>
      </c>
      <c r="C7628" s="794" t="s">
        <v>23301</v>
      </c>
      <c r="D7628" s="91" t="s">
        <v>22264</v>
      </c>
      <c r="E7628" s="91" t="s">
        <v>23302</v>
      </c>
      <c r="F7628" s="91" t="s">
        <v>2055</v>
      </c>
      <c r="G7628" s="91" t="s">
        <v>4331</v>
      </c>
      <c r="H7628" s="91"/>
      <c r="I7628" s="91"/>
      <c r="J7628" s="91"/>
      <c r="K7628" s="91"/>
      <c r="L7628" s="91"/>
      <c r="M7628" s="91"/>
      <c r="N7628" s="91"/>
      <c r="O7628" s="95" t="s">
        <v>23303</v>
      </c>
      <c r="P7628" s="100"/>
      <c r="Q7628" s="15" t="s">
        <v>45</v>
      </c>
    </row>
    <row r="7629" customFormat="false" ht="13.8" hidden="false" customHeight="false" outlineLevel="0" collapsed="false">
      <c r="A7629" s="429" t="s">
        <v>1732</v>
      </c>
      <c r="B7629" s="91" t="s">
        <v>541</v>
      </c>
      <c r="C7629" s="537" t="s">
        <v>23304</v>
      </c>
      <c r="D7629" s="91" t="s">
        <v>22264</v>
      </c>
      <c r="E7629" s="91" t="s">
        <v>23305</v>
      </c>
      <c r="F7629" s="91" t="s">
        <v>23306</v>
      </c>
      <c r="G7629" s="91" t="s">
        <v>23307</v>
      </c>
      <c r="H7629" s="91"/>
      <c r="I7629" s="91"/>
      <c r="J7629" s="91"/>
      <c r="K7629" s="91"/>
      <c r="L7629" s="91"/>
      <c r="M7629" s="91"/>
      <c r="N7629" s="99"/>
      <c r="O7629" s="599" t="s">
        <v>23308</v>
      </c>
      <c r="P7629" s="100"/>
      <c r="Q7629" s="15" t="s">
        <v>45</v>
      </c>
    </row>
    <row r="7630" customFormat="false" ht="13.8" hidden="false" customHeight="false" outlineLevel="0" collapsed="false">
      <c r="A7630" s="429" t="s">
        <v>23309</v>
      </c>
      <c r="B7630" s="91" t="n">
        <v>11.2</v>
      </c>
      <c r="C7630" s="537" t="s">
        <v>23310</v>
      </c>
      <c r="D7630" s="91" t="s">
        <v>20897</v>
      </c>
      <c r="E7630" s="91"/>
      <c r="F7630" s="91" t="s">
        <v>23311</v>
      </c>
      <c r="G7630" s="91" t="s">
        <v>840</v>
      </c>
      <c r="H7630" s="91"/>
      <c r="I7630" s="91"/>
      <c r="J7630" s="91"/>
      <c r="K7630" s="91"/>
      <c r="L7630" s="91"/>
      <c r="M7630" s="91"/>
      <c r="N7630" s="91"/>
      <c r="O7630" s="95" t="s">
        <v>23312</v>
      </c>
      <c r="P7630" s="100"/>
      <c r="Q7630" s="15" t="s">
        <v>45</v>
      </c>
    </row>
    <row r="7631" customFormat="false" ht="13.8" hidden="false" customHeight="false" outlineLevel="0" collapsed="false">
      <c r="A7631" s="429" t="s">
        <v>1839</v>
      </c>
      <c r="B7631" s="242" t="n">
        <v>43750</v>
      </c>
      <c r="C7631" s="537" t="s">
        <v>23313</v>
      </c>
      <c r="D7631" s="91" t="s">
        <v>22264</v>
      </c>
      <c r="E7631" s="91" t="s">
        <v>23314</v>
      </c>
      <c r="F7631" s="91" t="s">
        <v>23315</v>
      </c>
      <c r="G7631" s="91" t="s">
        <v>569</v>
      </c>
      <c r="H7631" s="91"/>
      <c r="I7631" s="91"/>
      <c r="J7631" s="91"/>
      <c r="K7631" s="91"/>
      <c r="L7631" s="91"/>
      <c r="M7631" s="91"/>
      <c r="N7631" s="91"/>
      <c r="O7631" s="137" t="s">
        <v>23316</v>
      </c>
      <c r="P7631" s="100"/>
      <c r="Q7631" s="15" t="s">
        <v>45</v>
      </c>
    </row>
    <row r="7632" customFormat="false" ht="13.8" hidden="false" customHeight="false" outlineLevel="0" collapsed="false">
      <c r="A7632" s="429" t="s">
        <v>1746</v>
      </c>
      <c r="B7632" s="91" t="n">
        <v>12.1</v>
      </c>
      <c r="C7632" s="537" t="s">
        <v>23317</v>
      </c>
      <c r="D7632" s="91" t="s">
        <v>23147</v>
      </c>
      <c r="E7632" s="91" t="s">
        <v>23318</v>
      </c>
      <c r="F7632" s="91" t="s">
        <v>9480</v>
      </c>
      <c r="G7632" s="91" t="s">
        <v>23319</v>
      </c>
      <c r="H7632" s="91"/>
      <c r="I7632" s="91"/>
      <c r="J7632" s="91"/>
      <c r="K7632" s="91"/>
      <c r="L7632" s="91"/>
      <c r="M7632" s="91"/>
      <c r="N7632" s="91"/>
      <c r="O7632" s="137" t="s">
        <v>23320</v>
      </c>
      <c r="P7632" s="100"/>
      <c r="Q7632" s="15" t="s">
        <v>45</v>
      </c>
    </row>
    <row r="7633" customFormat="false" ht="13.8" hidden="false" customHeight="false" outlineLevel="0" collapsed="false">
      <c r="A7633" s="429" t="s">
        <v>1696</v>
      </c>
      <c r="B7633" s="91" t="n">
        <v>12.2</v>
      </c>
      <c r="C7633" s="537" t="s">
        <v>23321</v>
      </c>
      <c r="D7633" s="91" t="s">
        <v>23147</v>
      </c>
      <c r="E7633" s="91" t="s">
        <v>23322</v>
      </c>
      <c r="F7633" s="91" t="s">
        <v>23323</v>
      </c>
      <c r="G7633" s="91" t="s">
        <v>23324</v>
      </c>
      <c r="H7633" s="91"/>
      <c r="I7633" s="91"/>
      <c r="J7633" s="91"/>
      <c r="K7633" s="91"/>
      <c r="L7633" s="91"/>
      <c r="M7633" s="91"/>
      <c r="N7633" s="91"/>
      <c r="O7633" s="137" t="s">
        <v>23325</v>
      </c>
      <c r="P7633" s="100"/>
      <c r="Q7633" s="15" t="s">
        <v>45</v>
      </c>
    </row>
    <row r="7634" customFormat="false" ht="13.8" hidden="false" customHeight="false" outlineLevel="0" collapsed="false">
      <c r="A7634" s="429" t="s">
        <v>19189</v>
      </c>
      <c r="B7634" s="91" t="n">
        <v>12.3</v>
      </c>
      <c r="C7634" s="537" t="s">
        <v>23326</v>
      </c>
      <c r="D7634" s="91" t="s">
        <v>23147</v>
      </c>
      <c r="E7634" s="91" t="s">
        <v>23327</v>
      </c>
      <c r="F7634" s="91" t="s">
        <v>9480</v>
      </c>
      <c r="G7634" s="91"/>
      <c r="H7634" s="91"/>
      <c r="I7634" s="91"/>
      <c r="J7634" s="91"/>
      <c r="K7634" s="91"/>
      <c r="L7634" s="91"/>
      <c r="M7634" s="91"/>
      <c r="N7634" s="91"/>
      <c r="O7634" s="137" t="s">
        <v>23328</v>
      </c>
      <c r="P7634" s="100"/>
      <c r="Q7634" s="15" t="s">
        <v>45</v>
      </c>
    </row>
    <row r="7635" customFormat="false" ht="13.8" hidden="false" customHeight="false" outlineLevel="0" collapsed="false">
      <c r="A7635" s="429" t="s">
        <v>19278</v>
      </c>
      <c r="B7635" s="91" t="n">
        <v>13</v>
      </c>
      <c r="C7635" s="1107" t="s">
        <v>23329</v>
      </c>
      <c r="D7635" s="91" t="s">
        <v>23147</v>
      </c>
      <c r="E7635" s="91" t="s">
        <v>23330</v>
      </c>
      <c r="F7635" s="91" t="s">
        <v>23331</v>
      </c>
      <c r="G7635" s="91"/>
      <c r="H7635" s="91"/>
      <c r="I7635" s="91"/>
      <c r="J7635" s="91"/>
      <c r="K7635" s="91"/>
      <c r="L7635" s="91"/>
      <c r="M7635" s="91"/>
      <c r="N7635" s="91"/>
      <c r="O7635" s="137" t="s">
        <v>23332</v>
      </c>
      <c r="P7635" s="100"/>
      <c r="Q7635" s="15" t="s">
        <v>45</v>
      </c>
    </row>
    <row r="7636" customFormat="false" ht="13.8" hidden="false" customHeight="false" outlineLevel="0" collapsed="false">
      <c r="A7636" s="1010" t="s">
        <v>22816</v>
      </c>
      <c r="B7636" s="91" t="s">
        <v>769</v>
      </c>
      <c r="C7636" s="537" t="s">
        <v>23333</v>
      </c>
      <c r="D7636" s="91" t="s">
        <v>22264</v>
      </c>
      <c r="E7636" s="91" t="s">
        <v>23334</v>
      </c>
      <c r="F7636" s="91" t="s">
        <v>9480</v>
      </c>
      <c r="G7636" s="91"/>
      <c r="H7636" s="91"/>
      <c r="I7636" s="91"/>
      <c r="J7636" s="91"/>
      <c r="K7636" s="91"/>
      <c r="L7636" s="91"/>
      <c r="M7636" s="91"/>
      <c r="N7636" s="91"/>
      <c r="O7636" s="137" t="s">
        <v>23335</v>
      </c>
      <c r="P7636" s="100"/>
      <c r="Q7636" s="15" t="s">
        <v>45</v>
      </c>
    </row>
    <row r="7637" customFormat="false" ht="13.8" hidden="false" customHeight="false" outlineLevel="0" collapsed="false">
      <c r="A7637" s="429" t="s">
        <v>4300</v>
      </c>
      <c r="B7637" s="91" t="s">
        <v>776</v>
      </c>
      <c r="C7637" s="537" t="s">
        <v>23336</v>
      </c>
      <c r="D7637" s="91" t="s">
        <v>22264</v>
      </c>
      <c r="E7637" s="91" t="s">
        <v>23337</v>
      </c>
      <c r="F7637" s="91" t="s">
        <v>23338</v>
      </c>
      <c r="G7637" s="91" t="s">
        <v>328</v>
      </c>
      <c r="H7637" s="91"/>
      <c r="I7637" s="91"/>
      <c r="J7637" s="91"/>
      <c r="K7637" s="91"/>
      <c r="L7637" s="91"/>
      <c r="M7637" s="91"/>
      <c r="N7637" s="91"/>
      <c r="O7637" s="95" t="s">
        <v>23339</v>
      </c>
      <c r="P7637" s="100"/>
      <c r="Q7637" s="15" t="s">
        <v>45</v>
      </c>
    </row>
    <row r="7638" customFormat="false" ht="13.8" hidden="false" customHeight="false" outlineLevel="0" collapsed="false">
      <c r="A7638" s="429" t="s">
        <v>4304</v>
      </c>
      <c r="B7638" s="91" t="s">
        <v>3766</v>
      </c>
      <c r="C7638" s="537" t="s">
        <v>23340</v>
      </c>
      <c r="D7638" s="91" t="s">
        <v>22264</v>
      </c>
      <c r="E7638" s="91" t="s">
        <v>23341</v>
      </c>
      <c r="F7638" s="91"/>
      <c r="G7638" s="91"/>
      <c r="H7638" s="91"/>
      <c r="I7638" s="91"/>
      <c r="J7638" s="91"/>
      <c r="K7638" s="91"/>
      <c r="L7638" s="91"/>
      <c r="M7638" s="91"/>
      <c r="N7638" s="91"/>
      <c r="O7638" s="95" t="s">
        <v>23342</v>
      </c>
      <c r="P7638" s="100"/>
      <c r="Q7638" s="15" t="s">
        <v>45</v>
      </c>
    </row>
    <row r="7639" customFormat="false" ht="13.8" hidden="false" customHeight="false" outlineLevel="0" collapsed="false">
      <c r="A7639" s="429" t="s">
        <v>4309</v>
      </c>
      <c r="B7639" s="91" t="s">
        <v>227</v>
      </c>
      <c r="C7639" s="537" t="s">
        <v>23343</v>
      </c>
      <c r="D7639" s="91" t="s">
        <v>22264</v>
      </c>
      <c r="E7639" s="91" t="s">
        <v>23344</v>
      </c>
      <c r="F7639" s="91" t="s">
        <v>23345</v>
      </c>
      <c r="G7639" s="91" t="n">
        <v>98000</v>
      </c>
      <c r="H7639" s="91"/>
      <c r="I7639" s="91"/>
      <c r="J7639" s="91"/>
      <c r="K7639" s="91"/>
      <c r="L7639" s="91"/>
      <c r="M7639" s="91" t="s">
        <v>23346</v>
      </c>
      <c r="N7639" s="99" t="n">
        <v>43609</v>
      </c>
      <c r="O7639" s="282" t="s">
        <v>15</v>
      </c>
      <c r="P7639" s="100"/>
      <c r="Q7639" s="15" t="s">
        <v>45</v>
      </c>
    </row>
    <row r="7640" customFormat="false" ht="13.8" hidden="false" customHeight="false" outlineLevel="0" collapsed="false">
      <c r="A7640" s="429" t="s">
        <v>1781</v>
      </c>
      <c r="B7640" s="91" t="s">
        <v>2598</v>
      </c>
      <c r="C7640" s="1108" t="s">
        <v>23347</v>
      </c>
      <c r="D7640" s="91" t="s">
        <v>22264</v>
      </c>
      <c r="E7640" s="91" t="s">
        <v>23348</v>
      </c>
      <c r="F7640" s="91" t="s">
        <v>23349</v>
      </c>
      <c r="G7640" s="91" t="n">
        <v>4900</v>
      </c>
      <c r="H7640" s="91"/>
      <c r="I7640" s="91"/>
      <c r="J7640" s="91"/>
      <c r="K7640" s="91"/>
      <c r="L7640" s="91"/>
      <c r="M7640" s="91" t="s">
        <v>23350</v>
      </c>
      <c r="N7640" s="91" t="n">
        <v>24.05</v>
      </c>
      <c r="O7640" s="282" t="s">
        <v>15</v>
      </c>
      <c r="P7640" s="100"/>
      <c r="Q7640" s="15" t="s">
        <v>45</v>
      </c>
    </row>
    <row r="7641" customFormat="false" ht="13.8" hidden="false" customHeight="false" outlineLevel="0" collapsed="false">
      <c r="A7641" s="429" t="s">
        <v>1914</v>
      </c>
      <c r="B7641" s="91"/>
      <c r="C7641" s="1108" t="n">
        <v>89037957046</v>
      </c>
      <c r="D7641" s="91" t="s">
        <v>22264</v>
      </c>
      <c r="E7641" s="91" t="s">
        <v>23351</v>
      </c>
      <c r="F7641" s="91" t="s">
        <v>23015</v>
      </c>
      <c r="G7641" s="91" t="s">
        <v>3388</v>
      </c>
      <c r="H7641" s="91"/>
      <c r="I7641" s="91"/>
      <c r="J7641" s="91"/>
      <c r="K7641" s="91"/>
      <c r="L7641" s="91"/>
      <c r="M7641" s="91"/>
      <c r="N7641" s="91"/>
      <c r="O7641" s="137" t="s">
        <v>23352</v>
      </c>
      <c r="P7641" s="100"/>
      <c r="Q7641" s="15" t="s">
        <v>45</v>
      </c>
    </row>
    <row r="7642" customFormat="false" ht="13.8" hidden="false" customHeight="false" outlineLevel="0" collapsed="false">
      <c r="A7642" s="429" t="s">
        <v>23353</v>
      </c>
      <c r="B7642" s="91" t="s">
        <v>3235</v>
      </c>
      <c r="C7642" s="1109" t="s">
        <v>23354</v>
      </c>
      <c r="D7642" s="91" t="s">
        <v>22264</v>
      </c>
      <c r="E7642" s="91" t="s">
        <v>23355</v>
      </c>
      <c r="F7642" s="91" t="s">
        <v>22781</v>
      </c>
      <c r="G7642" s="91" t="n">
        <v>14800</v>
      </c>
      <c r="H7642" s="91"/>
      <c r="I7642" s="91"/>
      <c r="J7642" s="91"/>
      <c r="K7642" s="91"/>
      <c r="L7642" s="91"/>
      <c r="M7642" s="91" t="s">
        <v>23356</v>
      </c>
      <c r="N7642" s="91" t="n">
        <v>25.5</v>
      </c>
      <c r="O7642" s="156" t="s">
        <v>22230</v>
      </c>
      <c r="P7642" s="100"/>
      <c r="Q7642" s="15" t="s">
        <v>45</v>
      </c>
    </row>
    <row r="7643" customFormat="false" ht="13.8" hidden="false" customHeight="false" outlineLevel="0" collapsed="false">
      <c r="A7643" s="429" t="s">
        <v>1914</v>
      </c>
      <c r="B7643" s="91" t="s">
        <v>404</v>
      </c>
      <c r="C7643" s="91" t="s">
        <v>23357</v>
      </c>
      <c r="D7643" s="91" t="s">
        <v>22264</v>
      </c>
      <c r="E7643" s="91" t="s">
        <v>23358</v>
      </c>
      <c r="F7643" s="91" t="s">
        <v>22781</v>
      </c>
      <c r="G7643" s="91" t="s">
        <v>10711</v>
      </c>
      <c r="H7643" s="91"/>
      <c r="I7643" s="91"/>
      <c r="J7643" s="91"/>
      <c r="K7643" s="91"/>
      <c r="L7643" s="91"/>
      <c r="M7643" s="91"/>
      <c r="N7643" s="91"/>
      <c r="O7643" s="137" t="s">
        <v>23359</v>
      </c>
      <c r="P7643" s="100"/>
      <c r="Q7643" s="15" t="s">
        <v>45</v>
      </c>
    </row>
    <row r="7644" customFormat="false" ht="13.8" hidden="false" customHeight="false" outlineLevel="0" collapsed="false">
      <c r="A7644" s="429" t="s">
        <v>1917</v>
      </c>
      <c r="B7644" s="91" t="s">
        <v>810</v>
      </c>
      <c r="C7644" s="91" t="s">
        <v>23360</v>
      </c>
      <c r="D7644" s="91" t="s">
        <v>22264</v>
      </c>
      <c r="E7644" s="91" t="s">
        <v>23361</v>
      </c>
      <c r="F7644" s="91" t="s">
        <v>23362</v>
      </c>
      <c r="G7644" s="91" t="s">
        <v>92</v>
      </c>
      <c r="H7644" s="91"/>
      <c r="I7644" s="91"/>
      <c r="J7644" s="91"/>
      <c r="K7644" s="91"/>
      <c r="L7644" s="91"/>
      <c r="M7644" s="91"/>
      <c r="N7644" s="91"/>
      <c r="O7644" s="137" t="s">
        <v>23363</v>
      </c>
      <c r="P7644" s="100"/>
      <c r="Q7644" s="15" t="s">
        <v>45</v>
      </c>
    </row>
    <row r="7645" customFormat="false" ht="13.8" hidden="false" customHeight="false" outlineLevel="0" collapsed="false">
      <c r="A7645" s="429" t="s">
        <v>1917</v>
      </c>
      <c r="B7645" s="91" t="n">
        <v>16.06</v>
      </c>
      <c r="C7645" s="91" t="n">
        <v>84959962409</v>
      </c>
      <c r="D7645" s="91" t="s">
        <v>8766</v>
      </c>
      <c r="E7645" s="91" t="s">
        <v>23364</v>
      </c>
      <c r="F7645" s="91" t="s">
        <v>23365</v>
      </c>
      <c r="G7645" s="91" t="s">
        <v>2302</v>
      </c>
      <c r="H7645" s="91"/>
      <c r="I7645" s="91"/>
      <c r="J7645" s="91"/>
      <c r="K7645" s="91"/>
      <c r="L7645" s="91"/>
      <c r="M7645" s="91"/>
      <c r="N7645" s="91"/>
      <c r="O7645" s="137" t="s">
        <v>23366</v>
      </c>
      <c r="P7645" s="100"/>
      <c r="Q7645" s="15" t="s">
        <v>45</v>
      </c>
    </row>
    <row r="7646" customFormat="false" ht="13.8" hidden="false" customHeight="false" outlineLevel="0" collapsed="false">
      <c r="A7646" s="262" t="s">
        <v>23367</v>
      </c>
      <c r="B7646" s="91" t="s">
        <v>602</v>
      </c>
      <c r="C7646" s="91" t="s">
        <v>23368</v>
      </c>
      <c r="D7646" s="91" t="s">
        <v>22264</v>
      </c>
      <c r="E7646" s="91" t="s">
        <v>23369</v>
      </c>
      <c r="F7646" s="91" t="s">
        <v>6329</v>
      </c>
      <c r="G7646" s="91" t="s">
        <v>3931</v>
      </c>
      <c r="H7646" s="91"/>
      <c r="I7646" s="91"/>
      <c r="J7646" s="91"/>
      <c r="K7646" s="91"/>
      <c r="L7646" s="91"/>
      <c r="M7646" s="91"/>
      <c r="N7646" s="91"/>
      <c r="O7646" s="137" t="s">
        <v>23370</v>
      </c>
      <c r="P7646" s="100"/>
      <c r="Q7646" s="15" t="s">
        <v>45</v>
      </c>
    </row>
    <row r="7647" customFormat="false" ht="13.8" hidden="false" customHeight="false" outlineLevel="0" collapsed="false">
      <c r="A7647" s="429" t="s">
        <v>3012</v>
      </c>
      <c r="B7647" s="91" t="s">
        <v>6021</v>
      </c>
      <c r="C7647" s="91" t="s">
        <v>23371</v>
      </c>
      <c r="D7647" s="91" t="s">
        <v>22264</v>
      </c>
      <c r="E7647" s="91" t="s">
        <v>23372</v>
      </c>
      <c r="F7647" s="91" t="s">
        <v>102</v>
      </c>
      <c r="G7647" s="91" t="s">
        <v>7815</v>
      </c>
      <c r="H7647" s="91"/>
      <c r="I7647" s="91"/>
      <c r="J7647" s="91"/>
      <c r="K7647" s="91"/>
      <c r="L7647" s="91"/>
      <c r="M7647" s="91"/>
      <c r="N7647" s="91"/>
      <c r="O7647" s="95" t="s">
        <v>23373</v>
      </c>
      <c r="P7647" s="100"/>
      <c r="Q7647" s="15" t="s">
        <v>45</v>
      </c>
    </row>
    <row r="7648" customFormat="false" ht="13.8" hidden="false" customHeight="false" outlineLevel="0" collapsed="false">
      <c r="A7648" s="429" t="s">
        <v>1798</v>
      </c>
      <c r="B7648" s="91" t="s">
        <v>185</v>
      </c>
      <c r="C7648" s="91" t="s">
        <v>10117</v>
      </c>
      <c r="D7648" s="91" t="s">
        <v>22264</v>
      </c>
      <c r="E7648" s="91" t="s">
        <v>23374</v>
      </c>
      <c r="F7648" s="91" t="s">
        <v>2910</v>
      </c>
      <c r="G7648" s="91" t="s">
        <v>949</v>
      </c>
      <c r="H7648" s="91"/>
      <c r="I7648" s="91"/>
      <c r="J7648" s="91"/>
      <c r="K7648" s="91"/>
      <c r="L7648" s="91"/>
      <c r="M7648" s="91"/>
      <c r="N7648" s="91"/>
      <c r="O7648" s="95" t="s">
        <v>23375</v>
      </c>
      <c r="P7648" s="100"/>
      <c r="Q7648" s="15" t="s">
        <v>45</v>
      </c>
    </row>
    <row r="7649" customFormat="false" ht="13.8" hidden="false" customHeight="false" outlineLevel="0" collapsed="false">
      <c r="A7649" s="429" t="s">
        <v>23376</v>
      </c>
      <c r="B7649" s="91" t="s">
        <v>18202</v>
      </c>
      <c r="C7649" s="91" t="s">
        <v>23377</v>
      </c>
      <c r="D7649" s="91" t="s">
        <v>22264</v>
      </c>
      <c r="E7649" s="91" t="s">
        <v>23378</v>
      </c>
      <c r="F7649" s="91" t="s">
        <v>23379</v>
      </c>
      <c r="G7649" s="91" t="s">
        <v>18644</v>
      </c>
      <c r="H7649" s="91"/>
      <c r="I7649" s="91"/>
      <c r="J7649" s="91"/>
      <c r="K7649" s="91"/>
      <c r="L7649" s="91"/>
      <c r="M7649" s="91"/>
      <c r="N7649" s="91"/>
      <c r="O7649" s="95" t="s">
        <v>23380</v>
      </c>
      <c r="P7649" s="100"/>
      <c r="Q7649" s="15" t="s">
        <v>45</v>
      </c>
    </row>
    <row r="7650" customFormat="false" ht="13.8" hidden="false" customHeight="false" outlineLevel="0" collapsed="false">
      <c r="A7650" s="60" t="n">
        <v>43608</v>
      </c>
      <c r="B7650" s="374" t="s">
        <v>349</v>
      </c>
      <c r="C7650" s="1106"/>
      <c r="D7650" s="62"/>
      <c r="E7650" s="63"/>
      <c r="F7650" s="911" t="e">
        <f aca="false">G7650+H7650+I7650+J7650+K7650+L7650</f>
        <v>#VALUE!</v>
      </c>
      <c r="G7650" s="1092" t="e">
        <f aca="false">SUM(G7650:G17572)</f>
        <v>#VALUE!</v>
      </c>
      <c r="H7650" s="913" t="n">
        <f aca="false">SUM(H7651:H17572)</f>
        <v>8.18498855890232E+055</v>
      </c>
      <c r="I7650" s="1093" t="n">
        <f aca="false">SUM(I7651:I17572)</f>
        <v>3.70611371997911E+026</v>
      </c>
      <c r="J7650" s="1094" t="n">
        <f aca="false">SUM(J7651:J17572)</f>
        <v>267896576842752</v>
      </c>
      <c r="K7650" s="1095" t="n">
        <f aca="false">SUM(K7651:K17572)</f>
        <v>0</v>
      </c>
      <c r="L7650" s="1096" t="n">
        <f aca="false">SUM(L7656:L17572)</f>
        <v>0</v>
      </c>
      <c r="M7650" s="281"/>
      <c r="N7650" s="281"/>
      <c r="O7650" s="62"/>
      <c r="P7650" s="100"/>
      <c r="Q7650" s="15" t="s">
        <v>45</v>
      </c>
    </row>
    <row r="7651" customFormat="false" ht="13.8" hidden="false" customHeight="false" outlineLevel="0" collapsed="false">
      <c r="A7651" s="429" t="s">
        <v>23139</v>
      </c>
      <c r="B7651" s="91" t="s">
        <v>23381</v>
      </c>
      <c r="C7651" s="451" t="s">
        <v>23382</v>
      </c>
      <c r="D7651" s="91" t="s">
        <v>22264</v>
      </c>
      <c r="E7651" s="91" t="s">
        <v>23383</v>
      </c>
      <c r="F7651" s="91" t="s">
        <v>2910</v>
      </c>
      <c r="G7651" s="91" t="n">
        <v>4200</v>
      </c>
      <c r="H7651" s="91"/>
      <c r="I7651" s="91"/>
      <c r="J7651" s="91"/>
      <c r="K7651" s="91"/>
      <c r="L7651" s="91"/>
      <c r="M7651" s="91" t="s">
        <v>23384</v>
      </c>
      <c r="N7651" s="91" t="n">
        <v>26.05</v>
      </c>
      <c r="O7651" s="156" t="s">
        <v>22230</v>
      </c>
      <c r="P7651" s="100"/>
      <c r="Q7651" s="15" t="s">
        <v>45</v>
      </c>
    </row>
    <row r="7652" customFormat="false" ht="13.8" hidden="false" customHeight="false" outlineLevel="0" collapsed="false">
      <c r="A7652" s="429" t="s">
        <v>1814</v>
      </c>
      <c r="B7652" s="91" t="s">
        <v>1715</v>
      </c>
      <c r="C7652" s="91" t="s">
        <v>23385</v>
      </c>
      <c r="D7652" s="91" t="s">
        <v>22264</v>
      </c>
      <c r="E7652" s="91" t="s">
        <v>23386</v>
      </c>
      <c r="F7652" s="91" t="s">
        <v>23387</v>
      </c>
      <c r="G7652" s="91" t="s">
        <v>2169</v>
      </c>
      <c r="H7652" s="91"/>
      <c r="I7652" s="91"/>
      <c r="J7652" s="91"/>
      <c r="K7652" s="91"/>
      <c r="L7652" s="91"/>
      <c r="M7652" s="91"/>
      <c r="N7652" s="91"/>
      <c r="O7652" s="137" t="s">
        <v>23388</v>
      </c>
      <c r="P7652" s="100"/>
      <c r="Q7652" s="15" t="s">
        <v>45</v>
      </c>
    </row>
    <row r="7653" customFormat="false" ht="13.8" hidden="false" customHeight="false" outlineLevel="0" collapsed="false">
      <c r="A7653" s="262" t="s">
        <v>17461</v>
      </c>
      <c r="B7653" s="91" t="s">
        <v>457</v>
      </c>
      <c r="C7653" s="91" t="s">
        <v>23389</v>
      </c>
      <c r="D7653" s="91" t="s">
        <v>22264</v>
      </c>
      <c r="E7653" s="91" t="s">
        <v>23390</v>
      </c>
      <c r="F7653" s="91" t="s">
        <v>5909</v>
      </c>
      <c r="G7653" s="91" t="s">
        <v>1237</v>
      </c>
      <c r="H7653" s="91"/>
      <c r="I7653" s="91"/>
      <c r="J7653" s="91"/>
      <c r="K7653" s="91"/>
      <c r="L7653" s="91"/>
      <c r="M7653" s="91"/>
      <c r="N7653" s="91"/>
      <c r="O7653" s="137" t="s">
        <v>23391</v>
      </c>
      <c r="P7653" s="100"/>
      <c r="Q7653" s="15" t="s">
        <v>45</v>
      </c>
    </row>
    <row r="7654" customFormat="false" ht="13.8" hidden="false" customHeight="false" outlineLevel="0" collapsed="false">
      <c r="A7654" s="262" t="s">
        <v>23392</v>
      </c>
      <c r="B7654" s="91" t="s">
        <v>589</v>
      </c>
      <c r="C7654" s="91" t="s">
        <v>23393</v>
      </c>
      <c r="D7654" s="91" t="s">
        <v>22264</v>
      </c>
      <c r="E7654" s="91"/>
      <c r="F7654" s="91" t="s">
        <v>5871</v>
      </c>
      <c r="G7654" s="91" t="s">
        <v>1730</v>
      </c>
      <c r="H7654" s="91"/>
      <c r="I7654" s="91"/>
      <c r="J7654" s="91"/>
      <c r="K7654" s="91"/>
      <c r="L7654" s="91"/>
      <c r="M7654" s="91"/>
      <c r="N7654" s="91"/>
      <c r="O7654" s="451" t="s">
        <v>23269</v>
      </c>
      <c r="P7654" s="100"/>
      <c r="Q7654" s="15" t="s">
        <v>45</v>
      </c>
    </row>
    <row r="7655" customFormat="false" ht="13.8" hidden="false" customHeight="false" outlineLevel="0" collapsed="false">
      <c r="A7655" s="429" t="s">
        <v>22858</v>
      </c>
      <c r="B7655" s="91" t="s">
        <v>940</v>
      </c>
      <c r="C7655" s="451" t="s">
        <v>23394</v>
      </c>
      <c r="D7655" s="91" t="s">
        <v>20897</v>
      </c>
      <c r="E7655" s="91" t="s">
        <v>23395</v>
      </c>
      <c r="F7655" s="91" t="s">
        <v>16385</v>
      </c>
      <c r="G7655" s="91"/>
      <c r="H7655" s="91"/>
      <c r="I7655" s="91"/>
      <c r="J7655" s="91"/>
      <c r="K7655" s="91"/>
      <c r="L7655" s="91"/>
      <c r="M7655" s="91"/>
      <c r="N7655" s="91"/>
      <c r="O7655" s="137" t="s">
        <v>23396</v>
      </c>
      <c r="P7655" s="100"/>
      <c r="Q7655" s="15" t="s">
        <v>45</v>
      </c>
    </row>
    <row r="7656" customFormat="false" ht="13.8" hidden="false" customHeight="false" outlineLevel="0" collapsed="false">
      <c r="A7656" s="429" t="s">
        <v>1732</v>
      </c>
      <c r="B7656" s="91" t="s">
        <v>940</v>
      </c>
      <c r="C7656" s="91" t="n">
        <v>89250458862</v>
      </c>
      <c r="D7656" s="91" t="s">
        <v>22264</v>
      </c>
      <c r="E7656" s="91" t="s">
        <v>23397</v>
      </c>
      <c r="F7656" s="91" t="s">
        <v>23398</v>
      </c>
      <c r="G7656" s="91"/>
      <c r="H7656" s="91"/>
      <c r="I7656" s="91"/>
      <c r="J7656" s="91"/>
      <c r="K7656" s="91"/>
      <c r="L7656" s="91"/>
      <c r="M7656" s="91"/>
      <c r="N7656" s="91"/>
      <c r="O7656" s="451" t="s">
        <v>23399</v>
      </c>
      <c r="P7656" s="100"/>
      <c r="Q7656" s="15" t="s">
        <v>45</v>
      </c>
    </row>
    <row r="7657" customFormat="false" ht="13.8" hidden="false" customHeight="false" outlineLevel="0" collapsed="false">
      <c r="A7657" s="429" t="s">
        <v>1833</v>
      </c>
      <c r="B7657" s="91" t="s">
        <v>5992</v>
      </c>
      <c r="C7657" s="91" t="s">
        <v>23400</v>
      </c>
      <c r="D7657" s="91" t="s">
        <v>22264</v>
      </c>
      <c r="E7657" s="91" t="s">
        <v>23401</v>
      </c>
      <c r="F7657" s="91" t="s">
        <v>6329</v>
      </c>
      <c r="G7657" s="91" t="s">
        <v>2439</v>
      </c>
      <c r="H7657" s="91"/>
      <c r="I7657" s="91"/>
      <c r="J7657" s="91"/>
      <c r="K7657" s="91"/>
      <c r="L7657" s="91"/>
      <c r="M7657" s="91"/>
      <c r="N7657" s="91"/>
      <c r="O7657" s="95" t="s">
        <v>23402</v>
      </c>
      <c r="P7657" s="100"/>
      <c r="Q7657" s="15" t="s">
        <v>45</v>
      </c>
    </row>
    <row r="7658" customFormat="false" ht="13.8" hidden="false" customHeight="false" outlineLevel="0" collapsed="false">
      <c r="A7658" s="262" t="s">
        <v>21666</v>
      </c>
      <c r="B7658" s="91" t="s">
        <v>1175</v>
      </c>
      <c r="C7658" s="91" t="s">
        <v>23403</v>
      </c>
      <c r="D7658" s="91" t="s">
        <v>22264</v>
      </c>
      <c r="E7658" s="91" t="s">
        <v>23404</v>
      </c>
      <c r="F7658" s="91" t="s">
        <v>2055</v>
      </c>
      <c r="G7658" s="91" t="n">
        <v>9200</v>
      </c>
      <c r="H7658" s="91"/>
      <c r="I7658" s="91" t="s">
        <v>4198</v>
      </c>
      <c r="J7658" s="91"/>
      <c r="K7658" s="91"/>
      <c r="L7658" s="91"/>
      <c r="M7658" s="91" t="s">
        <v>23405</v>
      </c>
      <c r="N7658" s="91" t="n">
        <v>1.06</v>
      </c>
      <c r="O7658" s="156" t="s">
        <v>22230</v>
      </c>
      <c r="P7658" s="100"/>
      <c r="Q7658" s="15" t="s">
        <v>45</v>
      </c>
    </row>
    <row r="7659" customFormat="false" ht="13.8" hidden="false" customHeight="false" outlineLevel="0" collapsed="false">
      <c r="A7659" s="429" t="s">
        <v>1746</v>
      </c>
      <c r="B7659" s="91" t="s">
        <v>141</v>
      </c>
      <c r="C7659" s="91" t="n">
        <v>89031431303</v>
      </c>
      <c r="D7659" s="91" t="s">
        <v>22264</v>
      </c>
      <c r="E7659" s="91" t="s">
        <v>23406</v>
      </c>
      <c r="F7659" s="91" t="s">
        <v>23407</v>
      </c>
      <c r="G7659" s="91" t="s">
        <v>268</v>
      </c>
      <c r="H7659" s="91"/>
      <c r="I7659" s="91"/>
      <c r="J7659" s="91"/>
      <c r="K7659" s="91"/>
      <c r="L7659" s="91"/>
      <c r="M7659" s="91"/>
      <c r="N7659" s="91"/>
      <c r="O7659" s="137" t="s">
        <v>23408</v>
      </c>
      <c r="P7659" s="100"/>
      <c r="Q7659" s="15" t="s">
        <v>45</v>
      </c>
    </row>
    <row r="7660" customFormat="false" ht="13.8" hidden="false" customHeight="false" outlineLevel="0" collapsed="false">
      <c r="A7660" s="429" t="s">
        <v>22961</v>
      </c>
      <c r="B7660" s="91" t="s">
        <v>975</v>
      </c>
      <c r="C7660" s="451" t="s">
        <v>23409</v>
      </c>
      <c r="D7660" s="91" t="s">
        <v>22264</v>
      </c>
      <c r="E7660" s="91" t="s">
        <v>23410</v>
      </c>
      <c r="F7660" s="91" t="s">
        <v>22652</v>
      </c>
      <c r="G7660" s="91" t="n">
        <v>4399</v>
      </c>
      <c r="H7660" s="91"/>
      <c r="I7660" s="91"/>
      <c r="J7660" s="91"/>
      <c r="K7660" s="91"/>
      <c r="L7660" s="91"/>
      <c r="M7660" s="91" t="s">
        <v>23411</v>
      </c>
      <c r="N7660" s="99" t="n">
        <v>43611</v>
      </c>
      <c r="O7660" s="156" t="s">
        <v>22230</v>
      </c>
      <c r="P7660" s="100"/>
      <c r="Q7660" s="15" t="s">
        <v>45</v>
      </c>
    </row>
    <row r="7661" customFormat="false" ht="13.8" hidden="false" customHeight="false" outlineLevel="0" collapsed="false">
      <c r="A7661" s="429" t="s">
        <v>1758</v>
      </c>
      <c r="B7661" s="91" t="s">
        <v>14012</v>
      </c>
      <c r="C7661" s="91" t="n">
        <v>89266787617</v>
      </c>
      <c r="D7661" s="91" t="s">
        <v>22264</v>
      </c>
      <c r="E7661" s="91" t="s">
        <v>23412</v>
      </c>
      <c r="F7661" s="91" t="s">
        <v>1332</v>
      </c>
      <c r="G7661" s="91" t="s">
        <v>2677</v>
      </c>
      <c r="H7661" s="91"/>
      <c r="I7661" s="91"/>
      <c r="J7661" s="91"/>
      <c r="K7661" s="91"/>
      <c r="L7661" s="91"/>
      <c r="M7661" s="91"/>
      <c r="N7661" s="91"/>
      <c r="O7661" s="451" t="s">
        <v>23269</v>
      </c>
      <c r="P7661" s="100"/>
      <c r="Q7661" s="15" t="s">
        <v>45</v>
      </c>
    </row>
    <row r="7662" customFormat="false" ht="13.8" hidden="false" customHeight="false" outlineLevel="0" collapsed="false">
      <c r="A7662" s="429" t="s">
        <v>1761</v>
      </c>
      <c r="B7662" s="91" t="s">
        <v>593</v>
      </c>
      <c r="C7662" s="91" t="n">
        <v>89220002827</v>
      </c>
      <c r="D7662" s="91" t="s">
        <v>22264</v>
      </c>
      <c r="E7662" s="91" t="s">
        <v>23413</v>
      </c>
      <c r="F7662" s="91" t="s">
        <v>3584</v>
      </c>
      <c r="G7662" s="91" t="s">
        <v>944</v>
      </c>
      <c r="H7662" s="91"/>
      <c r="I7662" s="91"/>
      <c r="J7662" s="91"/>
      <c r="K7662" s="91"/>
      <c r="L7662" s="91"/>
      <c r="M7662" s="91"/>
      <c r="N7662" s="91"/>
      <c r="O7662" s="95" t="s">
        <v>23414</v>
      </c>
      <c r="P7662" s="100"/>
      <c r="Q7662" s="15" t="s">
        <v>45</v>
      </c>
    </row>
    <row r="7663" customFormat="false" ht="13.8" hidden="false" customHeight="false" outlineLevel="0" collapsed="false">
      <c r="A7663" s="429" t="s">
        <v>1765</v>
      </c>
      <c r="B7663" s="91" t="s">
        <v>708</v>
      </c>
      <c r="C7663" s="91" t="s">
        <v>23415</v>
      </c>
      <c r="D7663" s="91" t="s">
        <v>22264</v>
      </c>
      <c r="E7663" s="91" t="s">
        <v>23416</v>
      </c>
      <c r="F7663" s="91" t="s">
        <v>23417</v>
      </c>
      <c r="G7663" s="91" t="n">
        <v>15000</v>
      </c>
      <c r="H7663" s="91"/>
      <c r="I7663" s="91"/>
      <c r="J7663" s="91"/>
      <c r="K7663" s="91"/>
      <c r="L7663" s="91"/>
      <c r="M7663" s="91" t="s">
        <v>23418</v>
      </c>
      <c r="N7663" s="99" t="n">
        <v>43612</v>
      </c>
      <c r="O7663" s="156" t="s">
        <v>22230</v>
      </c>
      <c r="P7663" s="100"/>
      <c r="Q7663" s="15" t="s">
        <v>45</v>
      </c>
    </row>
    <row r="7664" customFormat="false" ht="13.8" hidden="false" customHeight="false" outlineLevel="0" collapsed="false">
      <c r="A7664" s="429" t="s">
        <v>4300</v>
      </c>
      <c r="B7664" s="91" t="s">
        <v>2598</v>
      </c>
      <c r="C7664" s="91" t="s">
        <v>9345</v>
      </c>
      <c r="D7664" s="91" t="s">
        <v>22264</v>
      </c>
      <c r="E7664" s="91" t="s">
        <v>23419</v>
      </c>
      <c r="F7664" s="91" t="s">
        <v>23420</v>
      </c>
      <c r="G7664" s="91" t="s">
        <v>651</v>
      </c>
      <c r="H7664" s="91"/>
      <c r="I7664" s="91"/>
      <c r="J7664" s="91"/>
      <c r="K7664" s="91"/>
      <c r="L7664" s="91"/>
      <c r="M7664" s="91"/>
      <c r="N7664" s="91"/>
      <c r="O7664" s="95" t="s">
        <v>23421</v>
      </c>
      <c r="P7664" s="100"/>
      <c r="Q7664" s="15" t="s">
        <v>45</v>
      </c>
    </row>
    <row r="7665" customFormat="false" ht="13.8" hidden="false" customHeight="false" outlineLevel="0" collapsed="false">
      <c r="A7665" s="122" t="s">
        <v>23422</v>
      </c>
      <c r="B7665" s="91" t="s">
        <v>404</v>
      </c>
      <c r="C7665" s="91" t="s">
        <v>23423</v>
      </c>
      <c r="D7665" s="91" t="s">
        <v>22264</v>
      </c>
      <c r="E7665" s="91" t="s">
        <v>23424</v>
      </c>
      <c r="F7665" s="91" t="s">
        <v>23425</v>
      </c>
      <c r="G7665" s="91" t="s">
        <v>23426</v>
      </c>
      <c r="H7665" s="91"/>
      <c r="I7665" s="91"/>
      <c r="J7665" s="91"/>
      <c r="K7665" s="91"/>
      <c r="L7665" s="91"/>
      <c r="M7665" s="91"/>
      <c r="N7665" s="91"/>
      <c r="O7665" s="137" t="s">
        <v>23427</v>
      </c>
      <c r="P7665" s="100"/>
      <c r="Q7665" s="15" t="s">
        <v>45</v>
      </c>
    </row>
    <row r="7666" customFormat="false" ht="13.8" hidden="false" customHeight="false" outlineLevel="0" collapsed="false">
      <c r="A7666" s="122" t="s">
        <v>23428</v>
      </c>
      <c r="B7666" s="91" t="s">
        <v>73</v>
      </c>
      <c r="C7666" s="91" t="s">
        <v>23429</v>
      </c>
      <c r="D7666" s="91" t="s">
        <v>22264</v>
      </c>
      <c r="E7666" s="91" t="s">
        <v>23430</v>
      </c>
      <c r="F7666" s="91" t="s">
        <v>23431</v>
      </c>
      <c r="G7666" s="91" t="s">
        <v>23432</v>
      </c>
      <c r="H7666" s="91"/>
      <c r="I7666" s="91"/>
      <c r="J7666" s="91"/>
      <c r="K7666" s="91"/>
      <c r="L7666" s="91"/>
      <c r="M7666" s="91"/>
      <c r="N7666" s="91"/>
      <c r="O7666" s="137" t="s">
        <v>23433</v>
      </c>
      <c r="P7666" s="100"/>
      <c r="Q7666" s="15" t="s">
        <v>45</v>
      </c>
    </row>
    <row r="7667" customFormat="false" ht="13.8" hidden="false" customHeight="false" outlineLevel="0" collapsed="false">
      <c r="A7667" s="429" t="s">
        <v>1781</v>
      </c>
      <c r="B7667" s="91" t="s">
        <v>294</v>
      </c>
      <c r="C7667" s="91" t="s">
        <v>23434</v>
      </c>
      <c r="D7667" s="91" t="s">
        <v>22264</v>
      </c>
      <c r="E7667" s="91" t="s">
        <v>23435</v>
      </c>
      <c r="F7667" s="91" t="s">
        <v>23436</v>
      </c>
      <c r="G7667" s="91" t="s">
        <v>1005</v>
      </c>
      <c r="H7667" s="91"/>
      <c r="I7667" s="91"/>
      <c r="J7667" s="91"/>
      <c r="K7667" s="91"/>
      <c r="L7667" s="91"/>
      <c r="M7667" s="91"/>
      <c r="N7667" s="91"/>
      <c r="O7667" s="137" t="s">
        <v>23437</v>
      </c>
      <c r="P7667" s="100"/>
      <c r="Q7667" s="15" t="s">
        <v>45</v>
      </c>
    </row>
    <row r="7668" customFormat="false" ht="13.8" hidden="false" customHeight="false" outlineLevel="0" collapsed="false">
      <c r="A7668" s="1091" t="s">
        <v>17111</v>
      </c>
      <c r="B7668" s="6" t="s">
        <v>17112</v>
      </c>
      <c r="C7668" s="4"/>
      <c r="D7668" s="6" t="s">
        <v>17114</v>
      </c>
      <c r="E7668" s="6" t="s">
        <v>17115</v>
      </c>
      <c r="F7668" s="5" t="s">
        <v>10096</v>
      </c>
      <c r="G7668" s="6" t="s">
        <v>38</v>
      </c>
      <c r="H7668" s="6" t="s">
        <v>17116</v>
      </c>
      <c r="I7668" s="6" t="s">
        <v>40</v>
      </c>
      <c r="J7668" s="6" t="s">
        <v>21327</v>
      </c>
      <c r="K7668" s="6" t="s">
        <v>21328</v>
      </c>
      <c r="L7668" s="6" t="s">
        <v>19807</v>
      </c>
      <c r="M7668" s="6" t="s">
        <v>41</v>
      </c>
      <c r="N7668" s="6" t="s">
        <v>42</v>
      </c>
      <c r="O7668" s="6" t="s">
        <v>17117</v>
      </c>
      <c r="P7668" s="100"/>
      <c r="Q7668" s="15" t="s">
        <v>45</v>
      </c>
    </row>
    <row r="7669" customFormat="false" ht="13.8" hidden="false" customHeight="false" outlineLevel="0" collapsed="false">
      <c r="A7669" s="60" t="n">
        <v>43609</v>
      </c>
      <c r="B7669" s="374" t="s">
        <v>23062</v>
      </c>
      <c r="C7669" s="62"/>
      <c r="D7669" s="62"/>
      <c r="E7669" s="63"/>
      <c r="F7669" s="911" t="n">
        <f aca="false">G7669+H7669+I7669+J7669+K7669+L7669</f>
        <v>6.28973530438812E+055</v>
      </c>
      <c r="G7669" s="1092" t="n">
        <f aca="false">SUM(G7670:G17609)</f>
        <v>2.19724102493696E+055</v>
      </c>
      <c r="H7669" s="913" t="n">
        <f aca="false">SUM(H7670:H17609)</f>
        <v>4.09249427945116E+055</v>
      </c>
      <c r="I7669" s="1093" t="n">
        <f aca="false">SUM(I7670:I17611)</f>
        <v>1.85305685998955E+026</v>
      </c>
      <c r="J7669" s="1094" t="n">
        <f aca="false">SUM(J7670:J17609)</f>
        <v>133948288421376</v>
      </c>
      <c r="K7669" s="1095" t="n">
        <f aca="false">SUM(K7670:K17609)</f>
        <v>0</v>
      </c>
      <c r="L7669" s="1096" t="n">
        <f aca="false">SUM(L7674:L17609)</f>
        <v>0</v>
      </c>
      <c r="M7669" s="281"/>
      <c r="N7669" s="281"/>
      <c r="O7669" s="62"/>
      <c r="P7669" s="100"/>
      <c r="Q7669" s="15" t="s">
        <v>45</v>
      </c>
    </row>
    <row r="7670" customFormat="false" ht="13.8" hidden="false" customHeight="false" outlineLevel="0" collapsed="false">
      <c r="A7670" s="429" t="s">
        <v>1810</v>
      </c>
      <c r="B7670" s="91" t="s">
        <v>4250</v>
      </c>
      <c r="C7670" s="91" t="s">
        <v>23438</v>
      </c>
      <c r="D7670" s="91" t="s">
        <v>22264</v>
      </c>
      <c r="E7670" s="91"/>
      <c r="F7670" s="91" t="s">
        <v>4852</v>
      </c>
      <c r="G7670" s="91"/>
      <c r="H7670" s="91"/>
      <c r="I7670" s="91"/>
      <c r="J7670" s="91"/>
      <c r="K7670" s="91"/>
      <c r="L7670" s="91"/>
      <c r="M7670" s="91"/>
      <c r="N7670" s="91"/>
      <c r="O7670" s="137" t="s">
        <v>23439</v>
      </c>
      <c r="P7670" s="100"/>
      <c r="Q7670" s="15" t="s">
        <v>45</v>
      </c>
    </row>
    <row r="7671" customFormat="false" ht="13.8" hidden="false" customHeight="false" outlineLevel="0" collapsed="false">
      <c r="A7671" s="429" t="s">
        <v>1814</v>
      </c>
      <c r="B7671" s="99" t="n">
        <v>43595</v>
      </c>
      <c r="C7671" s="91" t="s">
        <v>23440</v>
      </c>
      <c r="D7671" s="91" t="s">
        <v>22264</v>
      </c>
      <c r="E7671" s="91" t="s">
        <v>23441</v>
      </c>
      <c r="F7671" s="91" t="s">
        <v>23442</v>
      </c>
      <c r="G7671" s="91" t="n">
        <v>5200</v>
      </c>
      <c r="H7671" s="91"/>
      <c r="I7671" s="91"/>
      <c r="J7671" s="91"/>
      <c r="K7671" s="91"/>
      <c r="L7671" s="91"/>
      <c r="M7671" s="91" t="s">
        <v>23443</v>
      </c>
      <c r="N7671" s="99" t="n">
        <v>43609</v>
      </c>
      <c r="O7671" s="156" t="s">
        <v>22230</v>
      </c>
      <c r="P7671" s="100"/>
      <c r="Q7671" s="15" t="s">
        <v>45</v>
      </c>
    </row>
    <row r="7672" customFormat="false" ht="13.8" hidden="false" customHeight="false" outlineLevel="0" collapsed="false">
      <c r="A7672" s="429" t="s">
        <v>1819</v>
      </c>
      <c r="B7672" s="99" t="n">
        <v>43566</v>
      </c>
      <c r="C7672" s="91" t="s">
        <v>23444</v>
      </c>
      <c r="D7672" s="91" t="s">
        <v>22264</v>
      </c>
      <c r="E7672" s="91" t="s">
        <v>23445</v>
      </c>
      <c r="F7672" s="91" t="s">
        <v>23446</v>
      </c>
      <c r="G7672" s="91" t="n">
        <v>1599</v>
      </c>
      <c r="H7672" s="91"/>
      <c r="I7672" s="91"/>
      <c r="J7672" s="91"/>
      <c r="K7672" s="91"/>
      <c r="L7672" s="91"/>
      <c r="M7672" s="289" t="s">
        <v>23447</v>
      </c>
      <c r="N7672" s="99" t="n">
        <v>43611</v>
      </c>
      <c r="O7672" s="156" t="s">
        <v>22230</v>
      </c>
      <c r="P7672" s="100"/>
      <c r="Q7672" s="15" t="s">
        <v>45</v>
      </c>
    </row>
    <row r="7673" customFormat="false" ht="13.8" hidden="false" customHeight="false" outlineLevel="0" collapsed="false">
      <c r="A7673" s="429" t="s">
        <v>1673</v>
      </c>
      <c r="B7673" s="91" t="s">
        <v>359</v>
      </c>
      <c r="C7673" s="91" t="n">
        <v>89646499996</v>
      </c>
      <c r="D7673" s="91" t="s">
        <v>22264</v>
      </c>
      <c r="E7673" s="91" t="s">
        <v>23448</v>
      </c>
      <c r="F7673" s="91" t="s">
        <v>9480</v>
      </c>
      <c r="G7673" s="91" t="s">
        <v>23449</v>
      </c>
      <c r="H7673" s="91"/>
      <c r="I7673" s="91"/>
      <c r="J7673" s="91"/>
      <c r="K7673" s="91"/>
      <c r="L7673" s="204"/>
      <c r="M7673" s="204"/>
      <c r="N7673" s="91"/>
      <c r="O7673" s="451" t="s">
        <v>23269</v>
      </c>
      <c r="P7673" s="100"/>
      <c r="Q7673" s="15" t="s">
        <v>45</v>
      </c>
    </row>
    <row r="7674" customFormat="false" ht="13.8" hidden="false" customHeight="false" outlineLevel="0" collapsed="false">
      <c r="A7674" s="429" t="s">
        <v>1678</v>
      </c>
      <c r="B7674" s="91" t="s">
        <v>1175</v>
      </c>
      <c r="C7674" s="91" t="s">
        <v>23450</v>
      </c>
      <c r="D7674" s="91" t="s">
        <v>20897</v>
      </c>
      <c r="E7674" s="91" t="s">
        <v>23451</v>
      </c>
      <c r="F7674" s="91" t="s">
        <v>5574</v>
      </c>
      <c r="G7674" s="91" t="n">
        <v>5200</v>
      </c>
      <c r="H7674" s="91"/>
      <c r="I7674" s="91"/>
      <c r="J7674" s="91"/>
      <c r="K7674" s="91"/>
      <c r="L7674" s="91"/>
      <c r="M7674" s="91" t="s">
        <v>23452</v>
      </c>
      <c r="N7674" s="99" t="n">
        <v>43612</v>
      </c>
      <c r="O7674" s="156" t="s">
        <v>22230</v>
      </c>
      <c r="P7674" s="100"/>
      <c r="Q7674" s="15" t="s">
        <v>45</v>
      </c>
    </row>
    <row r="7675" customFormat="false" ht="13.8" hidden="false" customHeight="false" outlineLevel="0" collapsed="false">
      <c r="A7675" s="429" t="s">
        <v>1732</v>
      </c>
      <c r="B7675" s="91" t="s">
        <v>404</v>
      </c>
      <c r="C7675" s="91" t="s">
        <v>23313</v>
      </c>
      <c r="D7675" s="91" t="s">
        <v>22264</v>
      </c>
      <c r="E7675" s="91" t="s">
        <v>23453</v>
      </c>
      <c r="F7675" s="91" t="s">
        <v>23454</v>
      </c>
      <c r="G7675" s="91" t="n">
        <v>19000</v>
      </c>
      <c r="H7675" s="91"/>
      <c r="I7675" s="91"/>
      <c r="J7675" s="91"/>
      <c r="K7675" s="91"/>
      <c r="L7675" s="91"/>
      <c r="M7675" s="91" t="s">
        <v>23455</v>
      </c>
      <c r="N7675" s="99" t="n">
        <v>43615</v>
      </c>
      <c r="O7675" s="156" t="s">
        <v>22230</v>
      </c>
      <c r="P7675" s="100"/>
      <c r="Q7675" s="15" t="s">
        <v>45</v>
      </c>
    </row>
    <row r="7676" customFormat="false" ht="13.8" hidden="false" customHeight="false" outlineLevel="0" collapsed="false">
      <c r="A7676" s="429" t="s">
        <v>1833</v>
      </c>
      <c r="B7676" s="91" t="s">
        <v>848</v>
      </c>
      <c r="C7676" s="91" t="s">
        <v>23456</v>
      </c>
      <c r="D7676" s="91" t="s">
        <v>22264</v>
      </c>
      <c r="E7676" s="91" t="s">
        <v>23457</v>
      </c>
      <c r="F7676" s="91" t="s">
        <v>102</v>
      </c>
      <c r="G7676" s="91" t="n">
        <v>3600</v>
      </c>
      <c r="H7676" s="91"/>
      <c r="I7676" s="91"/>
      <c r="J7676" s="91"/>
      <c r="K7676" s="91"/>
      <c r="L7676" s="91"/>
      <c r="M7676" s="91" t="s">
        <v>23458</v>
      </c>
      <c r="N7676" s="99" t="n">
        <v>43611</v>
      </c>
      <c r="O7676" s="156" t="s">
        <v>22230</v>
      </c>
      <c r="P7676" s="100"/>
      <c r="Q7676" s="15" t="s">
        <v>45</v>
      </c>
    </row>
    <row r="7677" customFormat="false" ht="13.8" hidden="false" customHeight="false" outlineLevel="0" collapsed="false">
      <c r="A7677" s="1091" t="s">
        <v>17111</v>
      </c>
      <c r="B7677" s="6" t="s">
        <v>17112</v>
      </c>
      <c r="C7677" s="4"/>
      <c r="D7677" s="6" t="s">
        <v>17114</v>
      </c>
      <c r="E7677" s="6" t="s">
        <v>17115</v>
      </c>
      <c r="F7677" s="5" t="s">
        <v>10096</v>
      </c>
      <c r="G7677" s="6" t="s">
        <v>38</v>
      </c>
      <c r="H7677" s="6" t="s">
        <v>17116</v>
      </c>
      <c r="I7677" s="6" t="s">
        <v>40</v>
      </c>
      <c r="J7677" s="6" t="s">
        <v>21327</v>
      </c>
      <c r="K7677" s="6" t="s">
        <v>21328</v>
      </c>
      <c r="L7677" s="6" t="s">
        <v>19807</v>
      </c>
      <c r="M7677" s="6" t="s">
        <v>41</v>
      </c>
      <c r="N7677" s="6" t="s">
        <v>42</v>
      </c>
      <c r="O7677" s="6" t="s">
        <v>17117</v>
      </c>
      <c r="P7677" s="100"/>
      <c r="Q7677" s="15" t="s">
        <v>45</v>
      </c>
    </row>
    <row r="7678" customFormat="false" ht="13.8" hidden="false" customHeight="false" outlineLevel="0" collapsed="false">
      <c r="A7678" s="60" t="n">
        <v>43612</v>
      </c>
      <c r="B7678" s="374" t="s">
        <v>422</v>
      </c>
      <c r="C7678" s="62"/>
      <c r="D7678" s="62"/>
      <c r="E7678" s="63"/>
      <c r="F7678" s="911" t="n">
        <f aca="false">G7678+H7678+I7678+J7678+K7678+L7678</f>
        <v>3.14486765219406E+055</v>
      </c>
      <c r="G7678" s="1092" t="n">
        <f aca="false">SUM(G7679:G17618)</f>
        <v>1.09862051246848E+055</v>
      </c>
      <c r="H7678" s="913" t="n">
        <f aca="false">SUM(H7679:H17618)</f>
        <v>2.04624713972558E+055</v>
      </c>
      <c r="I7678" s="1093" t="n">
        <f aca="false">SUM(I7679:I17620)</f>
        <v>9.26528429994777E+025</v>
      </c>
      <c r="J7678" s="1094" t="n">
        <f aca="false">SUM(J7679:J17618)</f>
        <v>66974144210688</v>
      </c>
      <c r="K7678" s="1095" t="n">
        <f aca="false">SUM(K7679:K17618)</f>
        <v>0</v>
      </c>
      <c r="L7678" s="1096" t="n">
        <f aca="false">SUM(L7683:L17618)</f>
        <v>0</v>
      </c>
      <c r="M7678" s="281"/>
      <c r="N7678" s="281"/>
      <c r="O7678" s="62"/>
      <c r="P7678" s="100"/>
      <c r="Q7678" s="15" t="s">
        <v>45</v>
      </c>
    </row>
    <row r="7679" customFormat="false" ht="13.8" hidden="false" customHeight="false" outlineLevel="0" collapsed="false">
      <c r="A7679" s="262" t="s">
        <v>23459</v>
      </c>
      <c r="B7679" s="91" t="s">
        <v>13570</v>
      </c>
      <c r="C7679" s="91" t="s">
        <v>23460</v>
      </c>
      <c r="D7679" s="91" t="s">
        <v>22264</v>
      </c>
      <c r="E7679" s="91" t="s">
        <v>23461</v>
      </c>
      <c r="F7679" s="91" t="s">
        <v>23171</v>
      </c>
      <c r="G7679" s="91"/>
      <c r="H7679" s="91"/>
      <c r="I7679" s="91" t="n">
        <v>14990</v>
      </c>
      <c r="J7679" s="91"/>
      <c r="K7679" s="91"/>
      <c r="L7679" s="91"/>
      <c r="M7679" s="91" t="s">
        <v>23462</v>
      </c>
      <c r="N7679" s="99" t="n">
        <v>43615</v>
      </c>
      <c r="O7679" s="156" t="s">
        <v>22230</v>
      </c>
      <c r="P7679" s="100"/>
      <c r="Q7679" s="15" t="s">
        <v>45</v>
      </c>
    </row>
    <row r="7680" customFormat="false" ht="13.8" hidden="false" customHeight="false" outlineLevel="0" collapsed="false">
      <c r="A7680" s="429" t="s">
        <v>1814</v>
      </c>
      <c r="B7680" s="91" t="s">
        <v>541</v>
      </c>
      <c r="C7680" s="91" t="s">
        <v>23463</v>
      </c>
      <c r="D7680" s="91" t="s">
        <v>22264</v>
      </c>
      <c r="E7680" s="91" t="s">
        <v>23464</v>
      </c>
      <c r="F7680" s="91" t="s">
        <v>23465</v>
      </c>
      <c r="G7680" s="91" t="n">
        <v>17500</v>
      </c>
      <c r="H7680" s="91"/>
      <c r="I7680" s="91"/>
      <c r="J7680" s="91"/>
      <c r="K7680" s="91"/>
      <c r="L7680" s="91"/>
      <c r="M7680" s="91" t="s">
        <v>23466</v>
      </c>
      <c r="N7680" s="99" t="n">
        <v>43614</v>
      </c>
      <c r="O7680" s="156" t="s">
        <v>22230</v>
      </c>
      <c r="P7680" s="100"/>
      <c r="Q7680" s="15" t="s">
        <v>45</v>
      </c>
    </row>
    <row r="7681" customFormat="false" ht="13.8" hidden="false" customHeight="false" outlineLevel="0" collapsed="false">
      <c r="A7681" s="429" t="s">
        <v>1819</v>
      </c>
      <c r="B7681" s="91" t="s">
        <v>930</v>
      </c>
      <c r="C7681" s="91" t="s">
        <v>23467</v>
      </c>
      <c r="D7681" s="91" t="s">
        <v>22264</v>
      </c>
      <c r="E7681" s="91" t="s">
        <v>23468</v>
      </c>
      <c r="F7681" s="91" t="s">
        <v>23469</v>
      </c>
      <c r="G7681" s="91" t="s">
        <v>18912</v>
      </c>
      <c r="H7681" s="91"/>
      <c r="I7681" s="91"/>
      <c r="J7681" s="91"/>
      <c r="K7681" s="91"/>
      <c r="L7681" s="91"/>
      <c r="M7681" s="91"/>
      <c r="N7681" s="91"/>
      <c r="O7681" s="137" t="s">
        <v>23470</v>
      </c>
      <c r="P7681" s="100"/>
      <c r="Q7681" s="15" t="s">
        <v>45</v>
      </c>
    </row>
    <row r="7682" customFormat="false" ht="13.8" hidden="false" customHeight="false" outlineLevel="0" collapsed="false">
      <c r="A7682" s="429" t="s">
        <v>1673</v>
      </c>
      <c r="B7682" s="91" t="s">
        <v>589</v>
      </c>
      <c r="C7682" s="91" t="s">
        <v>23471</v>
      </c>
      <c r="D7682" s="91" t="s">
        <v>22264</v>
      </c>
      <c r="E7682" s="91" t="s">
        <v>23472</v>
      </c>
      <c r="F7682" s="91" t="s">
        <v>23473</v>
      </c>
      <c r="G7682" s="91" t="n">
        <v>13800</v>
      </c>
      <c r="H7682" s="91"/>
      <c r="I7682" s="91"/>
      <c r="J7682" s="91"/>
      <c r="K7682" s="91"/>
      <c r="L7682" s="91"/>
      <c r="M7682" s="91" t="s">
        <v>23474</v>
      </c>
      <c r="N7682" s="99" t="n">
        <v>43614</v>
      </c>
      <c r="O7682" s="156" t="s">
        <v>22230</v>
      </c>
      <c r="P7682" s="100"/>
      <c r="Q7682" s="15" t="s">
        <v>45</v>
      </c>
    </row>
    <row r="7683" customFormat="false" ht="13.8" hidden="false" customHeight="false" outlineLevel="0" collapsed="false">
      <c r="A7683" s="429" t="s">
        <v>1678</v>
      </c>
      <c r="B7683" s="91" t="s">
        <v>753</v>
      </c>
      <c r="C7683" s="91" t="n">
        <v>89032283550</v>
      </c>
      <c r="D7683" s="91" t="s">
        <v>22264</v>
      </c>
      <c r="E7683" s="91" t="s">
        <v>23475</v>
      </c>
      <c r="F7683" s="91" t="s">
        <v>23465</v>
      </c>
      <c r="G7683" s="91" t="s">
        <v>23476</v>
      </c>
      <c r="H7683" s="91"/>
      <c r="I7683" s="91"/>
      <c r="J7683" s="91"/>
      <c r="K7683" s="91"/>
      <c r="L7683" s="91"/>
      <c r="M7683" s="91"/>
      <c r="N7683" s="91"/>
      <c r="O7683" s="95" t="s">
        <v>23477</v>
      </c>
      <c r="P7683" s="100"/>
      <c r="Q7683" s="15" t="s">
        <v>45</v>
      </c>
    </row>
    <row r="7684" customFormat="false" ht="13.8" hidden="false" customHeight="false" outlineLevel="0" collapsed="false">
      <c r="A7684" s="429" t="s">
        <v>1732</v>
      </c>
      <c r="B7684" s="91" t="s">
        <v>4374</v>
      </c>
      <c r="C7684" s="91" t="s">
        <v>23478</v>
      </c>
      <c r="D7684" s="91" t="s">
        <v>22264</v>
      </c>
      <c r="E7684" s="91" t="s">
        <v>23479</v>
      </c>
      <c r="F7684" s="91" t="s">
        <v>1577</v>
      </c>
      <c r="G7684" s="91" t="s">
        <v>71</v>
      </c>
      <c r="H7684" s="91"/>
      <c r="I7684" s="91"/>
      <c r="J7684" s="91"/>
      <c r="K7684" s="91"/>
      <c r="L7684" s="91"/>
      <c r="M7684" s="91"/>
      <c r="N7684" s="91"/>
      <c r="O7684" s="451" t="s">
        <v>23480</v>
      </c>
      <c r="P7684" s="100"/>
      <c r="Q7684" s="15" t="s">
        <v>45</v>
      </c>
    </row>
    <row r="7685" customFormat="false" ht="13.8" hidden="false" customHeight="false" outlineLevel="0" collapsed="false">
      <c r="A7685" s="429" t="s">
        <v>1833</v>
      </c>
      <c r="B7685" s="91" t="s">
        <v>10018</v>
      </c>
      <c r="C7685" s="91" t="s">
        <v>23481</v>
      </c>
      <c r="D7685" s="91" t="s">
        <v>22264</v>
      </c>
      <c r="E7685" s="91" t="s">
        <v>23482</v>
      </c>
      <c r="F7685" s="91" t="s">
        <v>23483</v>
      </c>
      <c r="G7685" s="91" t="n">
        <v>6000</v>
      </c>
      <c r="H7685" s="91"/>
      <c r="I7685" s="91"/>
      <c r="J7685" s="91"/>
      <c r="K7685" s="91"/>
      <c r="L7685" s="91"/>
      <c r="M7685" s="91" t="s">
        <v>23484</v>
      </c>
      <c r="N7685" s="99" t="n">
        <v>43614</v>
      </c>
      <c r="O7685" s="156" t="s">
        <v>22230</v>
      </c>
      <c r="P7685" s="100"/>
      <c r="Q7685" s="15" t="s">
        <v>45</v>
      </c>
    </row>
    <row r="7686" customFormat="false" ht="13.8" hidden="false" customHeight="false" outlineLevel="0" collapsed="false">
      <c r="A7686" s="429" t="s">
        <v>23485</v>
      </c>
      <c r="B7686" s="91" t="s">
        <v>772</v>
      </c>
      <c r="C7686" s="451" t="s">
        <v>23486</v>
      </c>
      <c r="D7686" s="91" t="s">
        <v>22264</v>
      </c>
      <c r="E7686" s="91"/>
      <c r="F7686" s="91"/>
      <c r="G7686" s="91"/>
      <c r="H7686" s="91"/>
      <c r="I7686" s="91"/>
      <c r="J7686" s="91"/>
      <c r="K7686" s="91"/>
      <c r="L7686" s="91"/>
      <c r="M7686" s="91"/>
      <c r="N7686" s="91"/>
      <c r="O7686" s="95" t="s">
        <v>23487</v>
      </c>
      <c r="P7686" s="100"/>
      <c r="Q7686" s="15" t="s">
        <v>45</v>
      </c>
    </row>
    <row r="7687" customFormat="false" ht="13.8" hidden="false" customHeight="false" outlineLevel="0" collapsed="false">
      <c r="A7687" s="429" t="s">
        <v>1746</v>
      </c>
      <c r="B7687" s="91" t="s">
        <v>284</v>
      </c>
      <c r="C7687" s="91" t="s">
        <v>23488</v>
      </c>
      <c r="D7687" s="91" t="s">
        <v>22264</v>
      </c>
      <c r="E7687" s="91" t="s">
        <v>23489</v>
      </c>
      <c r="F7687" s="91" t="s">
        <v>22993</v>
      </c>
      <c r="G7687" s="91" t="s">
        <v>23490</v>
      </c>
      <c r="H7687" s="91"/>
      <c r="I7687" s="91"/>
      <c r="J7687" s="91"/>
      <c r="K7687" s="91"/>
      <c r="L7687" s="91"/>
      <c r="M7687" s="91"/>
      <c r="N7687" s="91"/>
      <c r="O7687" s="451" t="s">
        <v>23269</v>
      </c>
      <c r="P7687" s="100"/>
      <c r="Q7687" s="15" t="s">
        <v>45</v>
      </c>
    </row>
    <row r="7688" customFormat="false" ht="13.8" hidden="false" customHeight="false" outlineLevel="0" collapsed="false">
      <c r="A7688" s="429" t="s">
        <v>1696</v>
      </c>
      <c r="B7688" s="91" t="s">
        <v>778</v>
      </c>
      <c r="C7688" s="91" t="s">
        <v>23491</v>
      </c>
      <c r="D7688" s="91" t="s">
        <v>22264</v>
      </c>
      <c r="E7688" s="91" t="s">
        <v>23492</v>
      </c>
      <c r="F7688" s="91" t="s">
        <v>23493</v>
      </c>
      <c r="G7688" s="91"/>
      <c r="H7688" s="91"/>
      <c r="I7688" s="91"/>
      <c r="J7688" s="91"/>
      <c r="K7688" s="91"/>
      <c r="L7688" s="91"/>
      <c r="M7688" s="91"/>
      <c r="N7688" s="91"/>
      <c r="O7688" s="137" t="s">
        <v>23494</v>
      </c>
      <c r="P7688" s="100"/>
      <c r="Q7688" s="15" t="s">
        <v>45</v>
      </c>
    </row>
    <row r="7689" customFormat="false" ht="13.8" hidden="false" customHeight="false" outlineLevel="0" collapsed="false">
      <c r="A7689" s="429" t="s">
        <v>1758</v>
      </c>
      <c r="B7689" s="99" t="n">
        <v>43721</v>
      </c>
      <c r="C7689" s="91" t="n">
        <v>89035429184</v>
      </c>
      <c r="D7689" s="91" t="s">
        <v>22264</v>
      </c>
      <c r="E7689" s="91" t="s">
        <v>23495</v>
      </c>
      <c r="F7689" s="91" t="s">
        <v>23465</v>
      </c>
      <c r="G7689" s="91" t="s">
        <v>1346</v>
      </c>
      <c r="H7689" s="91"/>
      <c r="I7689" s="91"/>
      <c r="J7689" s="91"/>
      <c r="K7689" s="91"/>
      <c r="L7689" s="91"/>
      <c r="M7689" s="91"/>
      <c r="N7689" s="91"/>
      <c r="O7689" s="95" t="s">
        <v>23496</v>
      </c>
      <c r="P7689" s="100"/>
      <c r="Q7689" s="15" t="s">
        <v>45</v>
      </c>
    </row>
    <row r="7690" customFormat="false" ht="13.8" hidden="false" customHeight="false" outlineLevel="0" collapsed="false">
      <c r="A7690" s="429" t="s">
        <v>1761</v>
      </c>
      <c r="B7690" s="91" t="n">
        <v>14.4</v>
      </c>
      <c r="C7690" s="91" t="s">
        <v>23497</v>
      </c>
      <c r="D7690" s="91" t="s">
        <v>22264</v>
      </c>
      <c r="E7690" s="91" t="s">
        <v>23498</v>
      </c>
      <c r="F7690" s="91" t="s">
        <v>23499</v>
      </c>
      <c r="G7690" s="91" t="s">
        <v>1346</v>
      </c>
      <c r="H7690" s="91"/>
      <c r="I7690" s="91"/>
      <c r="J7690" s="91"/>
      <c r="K7690" s="91"/>
      <c r="L7690" s="91"/>
      <c r="M7690" s="91"/>
      <c r="N7690" s="91"/>
      <c r="O7690" s="137" t="s">
        <v>23500</v>
      </c>
      <c r="P7690" s="100"/>
      <c r="Q7690" s="15" t="s">
        <v>45</v>
      </c>
    </row>
    <row r="7691" customFormat="false" ht="13.8" hidden="false" customHeight="false" outlineLevel="0" collapsed="false">
      <c r="A7691" s="429" t="s">
        <v>1765</v>
      </c>
      <c r="B7691" s="91" t="s">
        <v>20341</v>
      </c>
      <c r="C7691" s="91" t="n">
        <v>89197691263</v>
      </c>
      <c r="D7691" s="91" t="s">
        <v>22264</v>
      </c>
      <c r="E7691" s="91" t="s">
        <v>23501</v>
      </c>
      <c r="F7691" s="91" t="s">
        <v>23020</v>
      </c>
      <c r="G7691" s="91" t="s">
        <v>2950</v>
      </c>
      <c r="H7691" s="91"/>
      <c r="I7691" s="91"/>
      <c r="J7691" s="91"/>
      <c r="K7691" s="91"/>
      <c r="L7691" s="91"/>
      <c r="M7691" s="91"/>
      <c r="N7691" s="91"/>
      <c r="O7691" s="137" t="s">
        <v>23502</v>
      </c>
      <c r="P7691" s="100"/>
      <c r="Q7691" s="15" t="s">
        <v>45</v>
      </c>
    </row>
    <row r="7692" customFormat="false" ht="13.8" hidden="false" customHeight="false" outlineLevel="0" collapsed="false">
      <c r="A7692" s="1091" t="s">
        <v>17111</v>
      </c>
      <c r="B7692" s="6" t="s">
        <v>17112</v>
      </c>
      <c r="C7692" s="4"/>
      <c r="D7692" s="6" t="s">
        <v>17114</v>
      </c>
      <c r="E7692" s="6" t="s">
        <v>17115</v>
      </c>
      <c r="F7692" s="5" t="s">
        <v>10096</v>
      </c>
      <c r="G7692" s="6" t="s">
        <v>38</v>
      </c>
      <c r="H7692" s="6" t="s">
        <v>17116</v>
      </c>
      <c r="I7692" s="6" t="s">
        <v>40</v>
      </c>
      <c r="J7692" s="6" t="s">
        <v>21327</v>
      </c>
      <c r="K7692" s="6" t="s">
        <v>21328</v>
      </c>
      <c r="L7692" s="6" t="s">
        <v>19807</v>
      </c>
      <c r="M7692" s="6" t="s">
        <v>41</v>
      </c>
      <c r="N7692" s="6" t="s">
        <v>42</v>
      </c>
      <c r="O7692" s="6" t="s">
        <v>17117</v>
      </c>
      <c r="P7692" s="100"/>
      <c r="Q7692" s="15" t="s">
        <v>45</v>
      </c>
    </row>
    <row r="7693" customFormat="false" ht="13.8" hidden="false" customHeight="false" outlineLevel="0" collapsed="false">
      <c r="A7693" s="60" t="n">
        <v>43613</v>
      </c>
      <c r="B7693" s="374" t="s">
        <v>260</v>
      </c>
      <c r="C7693" s="62"/>
      <c r="D7693" s="62"/>
      <c r="E7693" s="63"/>
      <c r="F7693" s="911" t="n">
        <f aca="false">G7693+H7693+I7693+J7693+K7693+L7693</f>
        <v>1.57243382609703E+055</v>
      </c>
      <c r="G7693" s="1092" t="n">
        <f aca="false">SUM(G7694:G17633)</f>
        <v>5.4931025623424E+054</v>
      </c>
      <c r="H7693" s="913" t="n">
        <f aca="false">SUM(H7694:H17633)</f>
        <v>1.02312356986279E+055</v>
      </c>
      <c r="I7693" s="1093" t="n">
        <f aca="false">SUM(I7694:I17635)</f>
        <v>4.63264214997389E+025</v>
      </c>
      <c r="J7693" s="1094" t="n">
        <f aca="false">SUM(J7694:J17633)</f>
        <v>33487072105344</v>
      </c>
      <c r="K7693" s="1095" t="n">
        <f aca="false">SUM(K7694:K17633)</f>
        <v>0</v>
      </c>
      <c r="L7693" s="1096" t="n">
        <f aca="false">SUM(L7698:L17633)</f>
        <v>0</v>
      </c>
      <c r="M7693" s="281"/>
      <c r="N7693" s="281"/>
      <c r="O7693" s="62"/>
      <c r="P7693" s="100"/>
      <c r="Q7693" s="15" t="s">
        <v>45</v>
      </c>
    </row>
    <row r="7694" customFormat="false" ht="13.8" hidden="false" customHeight="false" outlineLevel="0" collapsed="false">
      <c r="A7694" s="122" t="s">
        <v>20677</v>
      </c>
      <c r="B7694" s="91" t="s">
        <v>1865</v>
      </c>
      <c r="C7694" s="91" t="s">
        <v>23503</v>
      </c>
      <c r="D7694" s="91" t="s">
        <v>22264</v>
      </c>
      <c r="E7694" s="91" t="s">
        <v>23504</v>
      </c>
      <c r="F7694" s="91" t="s">
        <v>23505</v>
      </c>
      <c r="G7694" s="91"/>
      <c r="H7694" s="91"/>
      <c r="I7694" s="91"/>
      <c r="J7694" s="91" t="s">
        <v>23506</v>
      </c>
      <c r="K7694" s="91"/>
      <c r="L7694" s="91"/>
      <c r="M7694" s="91"/>
      <c r="N7694" s="91"/>
      <c r="O7694" s="137" t="s">
        <v>22965</v>
      </c>
      <c r="P7694" s="100"/>
      <c r="Q7694" s="15" t="s">
        <v>45</v>
      </c>
    </row>
    <row r="7695" customFormat="false" ht="13.8" hidden="false" customHeight="false" outlineLevel="0" collapsed="false">
      <c r="A7695" s="429" t="s">
        <v>1814</v>
      </c>
      <c r="B7695" s="91" t="s">
        <v>3448</v>
      </c>
      <c r="C7695" s="91" t="s">
        <v>23507</v>
      </c>
      <c r="D7695" s="91" t="s">
        <v>22264</v>
      </c>
      <c r="E7695" s="91" t="s">
        <v>23508</v>
      </c>
      <c r="F7695" s="91" t="s">
        <v>23509</v>
      </c>
      <c r="G7695" s="91" t="s">
        <v>23510</v>
      </c>
      <c r="H7695" s="91"/>
      <c r="I7695" s="91"/>
      <c r="J7695" s="91"/>
      <c r="K7695" s="91"/>
      <c r="L7695" s="91"/>
      <c r="M7695" s="91"/>
      <c r="N7695" s="91"/>
      <c r="O7695" s="137" t="s">
        <v>22965</v>
      </c>
      <c r="P7695" s="100"/>
      <c r="Q7695" s="15" t="s">
        <v>45</v>
      </c>
    </row>
    <row r="7696" customFormat="false" ht="13.8" hidden="false" customHeight="false" outlineLevel="0" collapsed="false">
      <c r="A7696" s="429" t="s">
        <v>1819</v>
      </c>
      <c r="B7696" s="91" t="s">
        <v>200</v>
      </c>
      <c r="C7696" s="91" t="n">
        <v>89854197158</v>
      </c>
      <c r="D7696" s="91" t="s">
        <v>23511</v>
      </c>
      <c r="E7696" s="91" t="s">
        <v>23512</v>
      </c>
      <c r="F7696" s="91" t="s">
        <v>23513</v>
      </c>
      <c r="G7696" s="268" t="s">
        <v>2886</v>
      </c>
      <c r="H7696" s="91"/>
      <c r="I7696" s="91"/>
      <c r="J7696" s="91"/>
      <c r="K7696" s="91"/>
      <c r="L7696" s="91"/>
      <c r="M7696" s="91"/>
      <c r="N7696" s="91"/>
      <c r="O7696" s="137" t="s">
        <v>23514</v>
      </c>
      <c r="P7696" s="100"/>
      <c r="Q7696" s="15" t="s">
        <v>45</v>
      </c>
    </row>
    <row r="7697" customFormat="false" ht="13.8" hidden="false" customHeight="false" outlineLevel="0" collapsed="false">
      <c r="A7697" s="429" t="s">
        <v>1673</v>
      </c>
      <c r="B7697" s="91" t="s">
        <v>1505</v>
      </c>
      <c r="C7697" s="91" t="s">
        <v>23515</v>
      </c>
      <c r="D7697" s="91" t="s">
        <v>23511</v>
      </c>
      <c r="E7697" s="91" t="s">
        <v>23516</v>
      </c>
      <c r="F7697" s="91" t="s">
        <v>23517</v>
      </c>
      <c r="G7697" s="91"/>
      <c r="H7697" s="91"/>
      <c r="I7697" s="91"/>
      <c r="J7697" s="91"/>
      <c r="K7697" s="91"/>
      <c r="L7697" s="91"/>
      <c r="M7697" s="91"/>
      <c r="N7697" s="91"/>
      <c r="O7697" s="137" t="s">
        <v>23518</v>
      </c>
      <c r="P7697" s="100"/>
      <c r="Q7697" s="15" t="s">
        <v>45</v>
      </c>
    </row>
    <row r="7698" customFormat="false" ht="13.8" hidden="false" customHeight="false" outlineLevel="0" collapsed="false">
      <c r="A7698" s="429" t="s">
        <v>1678</v>
      </c>
      <c r="B7698" s="91" t="s">
        <v>556</v>
      </c>
      <c r="C7698" s="91" t="s">
        <v>23519</v>
      </c>
      <c r="D7698" s="91" t="s">
        <v>23511</v>
      </c>
      <c r="E7698" s="91" t="s">
        <v>23520</v>
      </c>
      <c r="F7698" s="91" t="s">
        <v>23517</v>
      </c>
      <c r="G7698" s="91"/>
      <c r="H7698" s="91"/>
      <c r="I7698" s="91"/>
      <c r="J7698" s="91"/>
      <c r="K7698" s="91"/>
      <c r="L7698" s="91"/>
      <c r="M7698" s="91"/>
      <c r="N7698" s="91"/>
      <c r="O7698" s="137" t="s">
        <v>23518</v>
      </c>
      <c r="P7698" s="100"/>
      <c r="Q7698" s="15" t="s">
        <v>45</v>
      </c>
    </row>
    <row r="7699" customFormat="false" ht="13.8" hidden="false" customHeight="false" outlineLevel="0" collapsed="false">
      <c r="A7699" s="429" t="s">
        <v>1732</v>
      </c>
      <c r="B7699" s="91" t="s">
        <v>1044</v>
      </c>
      <c r="C7699" s="91" t="s">
        <v>23521</v>
      </c>
      <c r="D7699" s="91" t="s">
        <v>22264</v>
      </c>
      <c r="E7699" s="91"/>
      <c r="F7699" s="91" t="s">
        <v>12437</v>
      </c>
      <c r="G7699" s="91"/>
      <c r="H7699" s="91"/>
      <c r="I7699" s="91"/>
      <c r="J7699" s="91"/>
      <c r="K7699" s="91"/>
      <c r="L7699" s="91"/>
      <c r="M7699" s="91"/>
      <c r="N7699" s="91"/>
      <c r="O7699" s="137" t="s">
        <v>23522</v>
      </c>
      <c r="P7699" s="100"/>
      <c r="Q7699" s="15" t="s">
        <v>45</v>
      </c>
    </row>
    <row r="7700" customFormat="false" ht="13.8" hidden="false" customHeight="false" outlineLevel="0" collapsed="false">
      <c r="A7700" s="429" t="s">
        <v>1833</v>
      </c>
      <c r="B7700" s="91" t="s">
        <v>13431</v>
      </c>
      <c r="C7700" s="91" t="n">
        <v>89250201797</v>
      </c>
      <c r="D7700" s="91" t="s">
        <v>22264</v>
      </c>
      <c r="E7700" s="91" t="s">
        <v>23523</v>
      </c>
      <c r="F7700" s="91" t="s">
        <v>9480</v>
      </c>
      <c r="G7700" s="91" t="s">
        <v>908</v>
      </c>
      <c r="H7700" s="91"/>
      <c r="I7700" s="91"/>
      <c r="J7700" s="91"/>
      <c r="K7700" s="91"/>
      <c r="L7700" s="91"/>
      <c r="M7700" s="91"/>
      <c r="N7700" s="91"/>
      <c r="O7700" s="451" t="s">
        <v>23524</v>
      </c>
      <c r="P7700" s="100"/>
      <c r="Q7700" s="15" t="s">
        <v>45</v>
      </c>
    </row>
    <row r="7701" customFormat="false" ht="13.8" hidden="false" customHeight="false" outlineLevel="0" collapsed="false">
      <c r="A7701" s="429" t="s">
        <v>1839</v>
      </c>
      <c r="B7701" s="91" t="s">
        <v>6471</v>
      </c>
      <c r="C7701" s="91" t="n">
        <v>84956636121</v>
      </c>
      <c r="D7701" s="91" t="s">
        <v>23511</v>
      </c>
      <c r="E7701" s="91" t="s">
        <v>23525</v>
      </c>
      <c r="F7701" s="91" t="s">
        <v>9480</v>
      </c>
      <c r="G7701" s="268" t="s">
        <v>3931</v>
      </c>
      <c r="H7701" s="91"/>
      <c r="I7701" s="91"/>
      <c r="J7701" s="91"/>
      <c r="K7701" s="91"/>
      <c r="L7701" s="91"/>
      <c r="M7701" s="91"/>
      <c r="N7701" s="91"/>
      <c r="O7701" s="137" t="s">
        <v>23526</v>
      </c>
      <c r="P7701" s="100"/>
      <c r="Q7701" s="15" t="s">
        <v>45</v>
      </c>
    </row>
    <row r="7702" customFormat="false" ht="13.8" hidden="false" customHeight="false" outlineLevel="0" collapsed="false">
      <c r="A7702" s="429" t="s">
        <v>22958</v>
      </c>
      <c r="B7702" s="242" t="n">
        <v>43753</v>
      </c>
      <c r="C7702" s="91" t="s">
        <v>23527</v>
      </c>
      <c r="D7702" s="91" t="s">
        <v>22264</v>
      </c>
      <c r="E7702" s="91"/>
      <c r="F7702" s="91"/>
      <c r="G7702" s="91"/>
      <c r="H7702" s="91"/>
      <c r="I7702" s="91"/>
      <c r="J7702" s="91"/>
      <c r="K7702" s="91"/>
      <c r="L7702" s="91"/>
      <c r="M7702" s="91"/>
      <c r="N7702" s="91"/>
      <c r="O7702" s="451" t="s">
        <v>23528</v>
      </c>
      <c r="P7702" s="100"/>
      <c r="Q7702" s="15" t="s">
        <v>45</v>
      </c>
    </row>
    <row r="7703" customFormat="false" ht="13.8" hidden="false" customHeight="false" outlineLevel="0" collapsed="false">
      <c r="A7703" s="429" t="s">
        <v>1746</v>
      </c>
      <c r="B7703" s="91" t="s">
        <v>16025</v>
      </c>
      <c r="C7703" s="91" t="s">
        <v>23529</v>
      </c>
      <c r="D7703" s="91" t="s">
        <v>22264</v>
      </c>
      <c r="E7703" s="91"/>
      <c r="F7703" s="91"/>
      <c r="G7703" s="91"/>
      <c r="H7703" s="91"/>
      <c r="I7703" s="91"/>
      <c r="J7703" s="91"/>
      <c r="K7703" s="91"/>
      <c r="L7703" s="91"/>
      <c r="M7703" s="91"/>
      <c r="N7703" s="91"/>
      <c r="O7703" s="95" t="s">
        <v>23530</v>
      </c>
      <c r="P7703" s="100"/>
      <c r="Q7703" s="15" t="s">
        <v>45</v>
      </c>
    </row>
    <row r="7704" customFormat="false" ht="13.8" hidden="false" customHeight="false" outlineLevel="0" collapsed="false">
      <c r="A7704" s="429" t="s">
        <v>13217</v>
      </c>
      <c r="B7704" s="91" t="s">
        <v>289</v>
      </c>
      <c r="C7704" s="268" t="n">
        <v>84959962771</v>
      </c>
      <c r="D7704" s="91" t="s">
        <v>23511</v>
      </c>
      <c r="E7704" s="91" t="s">
        <v>23531</v>
      </c>
      <c r="F7704" s="91" t="s">
        <v>9480</v>
      </c>
      <c r="G7704" s="91" t="s">
        <v>23532</v>
      </c>
      <c r="H7704" s="91"/>
      <c r="I7704" s="91"/>
      <c r="J7704" s="91"/>
      <c r="K7704" s="91"/>
      <c r="L7704" s="91"/>
      <c r="M7704" s="91"/>
      <c r="N7704" s="91"/>
      <c r="O7704" s="137" t="s">
        <v>23533</v>
      </c>
      <c r="P7704" s="100"/>
      <c r="Q7704" s="15" t="s">
        <v>45</v>
      </c>
    </row>
    <row r="7705" customFormat="false" ht="13.8" hidden="false" customHeight="false" outlineLevel="0" collapsed="false">
      <c r="A7705" s="429" t="s">
        <v>23534</v>
      </c>
      <c r="B7705" s="91" t="s">
        <v>5028</v>
      </c>
      <c r="C7705" s="91" t="s">
        <v>23535</v>
      </c>
      <c r="D7705" s="91" t="s">
        <v>22264</v>
      </c>
      <c r="E7705" s="91" t="s">
        <v>23536</v>
      </c>
      <c r="F7705" s="91" t="s">
        <v>937</v>
      </c>
      <c r="G7705" s="91"/>
      <c r="H7705" s="91"/>
      <c r="I7705" s="91"/>
      <c r="J7705" s="91"/>
      <c r="K7705" s="91"/>
      <c r="L7705" s="91"/>
      <c r="M7705" s="91"/>
      <c r="N7705" s="91"/>
      <c r="O7705" s="137" t="s">
        <v>23537</v>
      </c>
      <c r="P7705" s="100"/>
      <c r="Q7705" s="15" t="s">
        <v>45</v>
      </c>
    </row>
    <row r="7706" customFormat="false" ht="13.8" hidden="false" customHeight="false" outlineLevel="0" collapsed="false">
      <c r="A7706" s="429" t="s">
        <v>1761</v>
      </c>
      <c r="B7706" s="91" t="s">
        <v>83</v>
      </c>
      <c r="C7706" s="91" t="n">
        <v>89169700491</v>
      </c>
      <c r="D7706" s="91" t="s">
        <v>23511</v>
      </c>
      <c r="E7706" s="91" t="s">
        <v>23538</v>
      </c>
      <c r="F7706" s="91" t="s">
        <v>23539</v>
      </c>
      <c r="G7706" s="268" t="s">
        <v>134</v>
      </c>
      <c r="H7706" s="91"/>
      <c r="I7706" s="91"/>
      <c r="J7706" s="91"/>
      <c r="K7706" s="91"/>
      <c r="L7706" s="91"/>
      <c r="M7706" s="91"/>
      <c r="N7706" s="91"/>
      <c r="O7706" s="137" t="s">
        <v>23540</v>
      </c>
      <c r="P7706" s="100"/>
      <c r="Q7706" s="15" t="s">
        <v>45</v>
      </c>
    </row>
    <row r="7707" customFormat="false" ht="13.8" hidden="false" customHeight="false" outlineLevel="0" collapsed="false">
      <c r="A7707" s="429" t="s">
        <v>22579</v>
      </c>
      <c r="B7707" s="91" t="s">
        <v>23541</v>
      </c>
      <c r="C7707" s="91" t="s">
        <v>23542</v>
      </c>
      <c r="D7707" s="91" t="s">
        <v>22264</v>
      </c>
      <c r="E7707" s="91" t="s">
        <v>12175</v>
      </c>
      <c r="F7707" s="91" t="s">
        <v>12175</v>
      </c>
      <c r="G7707" s="91"/>
      <c r="H7707" s="91"/>
      <c r="I7707" s="91"/>
      <c r="J7707" s="91"/>
      <c r="K7707" s="91"/>
      <c r="L7707" s="91"/>
      <c r="M7707" s="91"/>
      <c r="N7707" s="91"/>
      <c r="O7707" s="137" t="s">
        <v>23543</v>
      </c>
      <c r="P7707" s="100"/>
      <c r="Q7707" s="15" t="s">
        <v>45</v>
      </c>
    </row>
    <row r="7708" customFormat="false" ht="13.8" hidden="false" customHeight="false" outlineLevel="0" collapsed="false">
      <c r="A7708" s="957" t="s">
        <v>4300</v>
      </c>
      <c r="B7708" s="91" t="n">
        <v>18.03</v>
      </c>
      <c r="C7708" s="91" t="s">
        <v>23544</v>
      </c>
      <c r="D7708" s="91" t="s">
        <v>22264</v>
      </c>
      <c r="E7708" s="91" t="s">
        <v>23545</v>
      </c>
      <c r="F7708" s="91" t="s">
        <v>6329</v>
      </c>
      <c r="G7708" s="91"/>
      <c r="H7708" s="91"/>
      <c r="I7708" s="91"/>
      <c r="J7708" s="91"/>
      <c r="K7708" s="91"/>
      <c r="L7708" s="91"/>
      <c r="M7708" s="91"/>
      <c r="N7708" s="91"/>
      <c r="O7708" s="95" t="s">
        <v>23546</v>
      </c>
      <c r="P7708" s="100"/>
      <c r="Q7708" s="15" t="s">
        <v>45</v>
      </c>
    </row>
    <row r="7709" customFormat="false" ht="13.8" hidden="false" customHeight="false" outlineLevel="0" collapsed="false">
      <c r="A7709" s="429" t="s">
        <v>4300</v>
      </c>
      <c r="B7709" s="91" t="s">
        <v>23547</v>
      </c>
      <c r="C7709" s="91" t="s">
        <v>23548</v>
      </c>
      <c r="D7709" s="91" t="s">
        <v>8766</v>
      </c>
      <c r="E7709" s="91"/>
      <c r="F7709" s="91" t="s">
        <v>23549</v>
      </c>
      <c r="G7709" s="268" t="s">
        <v>134</v>
      </c>
      <c r="H7709" s="91"/>
      <c r="I7709" s="91"/>
      <c r="J7709" s="91"/>
      <c r="K7709" s="91"/>
      <c r="L7709" s="91"/>
      <c r="M7709" s="91"/>
      <c r="N7709" s="91"/>
      <c r="O7709" s="137" t="s">
        <v>22189</v>
      </c>
      <c r="P7709" s="100"/>
      <c r="Q7709" s="15" t="s">
        <v>45</v>
      </c>
    </row>
    <row r="7710" customFormat="false" ht="13.8" hidden="false" customHeight="false" outlineLevel="0" collapsed="false">
      <c r="A7710" s="91"/>
      <c r="B7710" s="91"/>
      <c r="C7710" s="91" t="n">
        <v>89854150923</v>
      </c>
      <c r="D7710" s="91" t="s">
        <v>8766</v>
      </c>
      <c r="E7710" s="91"/>
      <c r="F7710" s="91"/>
      <c r="G7710" s="91"/>
      <c r="H7710" s="91"/>
      <c r="I7710" s="91"/>
      <c r="J7710" s="91"/>
      <c r="K7710" s="91"/>
      <c r="L7710" s="91"/>
      <c r="M7710" s="91"/>
      <c r="N7710" s="91"/>
      <c r="O7710" s="91"/>
      <c r="P7710" s="100"/>
      <c r="Q7710" s="15" t="s">
        <v>45</v>
      </c>
    </row>
    <row r="7711" customFormat="false" ht="13.8" hidden="false" customHeight="false" outlineLevel="0" collapsed="false">
      <c r="A7711" s="1091" t="s">
        <v>17111</v>
      </c>
      <c r="B7711" s="6" t="s">
        <v>17112</v>
      </c>
      <c r="C7711" s="4"/>
      <c r="D7711" s="6" t="s">
        <v>17114</v>
      </c>
      <c r="E7711" s="6" t="s">
        <v>17115</v>
      </c>
      <c r="F7711" s="5" t="s">
        <v>10096</v>
      </c>
      <c r="G7711" s="6" t="s">
        <v>38</v>
      </c>
      <c r="H7711" s="6" t="s">
        <v>17116</v>
      </c>
      <c r="I7711" s="6" t="s">
        <v>40</v>
      </c>
      <c r="J7711" s="6" t="s">
        <v>21327</v>
      </c>
      <c r="K7711" s="6" t="s">
        <v>21328</v>
      </c>
      <c r="L7711" s="6" t="s">
        <v>19807</v>
      </c>
      <c r="M7711" s="6" t="s">
        <v>41</v>
      </c>
      <c r="N7711" s="6" t="s">
        <v>42</v>
      </c>
      <c r="O7711" s="6" t="s">
        <v>17117</v>
      </c>
      <c r="P7711" s="100"/>
      <c r="Q7711" s="15" t="s">
        <v>45</v>
      </c>
    </row>
    <row r="7712" customFormat="false" ht="13.8" hidden="false" customHeight="false" outlineLevel="0" collapsed="false">
      <c r="A7712" s="60" t="n">
        <v>43614</v>
      </c>
      <c r="B7712" s="374" t="s">
        <v>311</v>
      </c>
      <c r="C7712" s="62"/>
      <c r="D7712" s="62"/>
      <c r="E7712" s="63"/>
      <c r="F7712" s="911" t="n">
        <f aca="false">G7712+H7712+I7712+J7712+K7712+L7712</f>
        <v>7.86216913048515E+054</v>
      </c>
      <c r="G7712" s="1092" t="n">
        <f aca="false">SUM(G7713:G17652)</f>
        <v>2.7465512811712E+054</v>
      </c>
      <c r="H7712" s="913" t="n">
        <f aca="false">SUM(H7713:H17652)</f>
        <v>5.11561784931395E+054</v>
      </c>
      <c r="I7712" s="1093" t="n">
        <f aca="false">SUM(I7713:I17654)</f>
        <v>2.31632107498694E+025</v>
      </c>
      <c r="J7712" s="1094" t="n">
        <f aca="false">SUM(J7713:J17652)</f>
        <v>16743536052672</v>
      </c>
      <c r="K7712" s="1095" t="n">
        <f aca="false">SUM(K7713:K17652)</f>
        <v>0</v>
      </c>
      <c r="L7712" s="1096" t="n">
        <f aca="false">SUM(L7717:L17652)</f>
        <v>0</v>
      </c>
      <c r="M7712" s="281"/>
      <c r="N7712" s="281"/>
      <c r="O7712" s="62"/>
      <c r="P7712" s="100"/>
      <c r="Q7712" s="15" t="s">
        <v>45</v>
      </c>
    </row>
    <row r="7713" customFormat="false" ht="13.8" hidden="false" customHeight="false" outlineLevel="0" collapsed="false">
      <c r="A7713" s="429" t="s">
        <v>23139</v>
      </c>
      <c r="B7713" s="91" t="s">
        <v>22124</v>
      </c>
      <c r="C7713" s="91" t="s">
        <v>23550</v>
      </c>
      <c r="D7713" s="91" t="s">
        <v>22264</v>
      </c>
      <c r="E7713" s="91" t="s">
        <v>12437</v>
      </c>
      <c r="F7713" s="91"/>
      <c r="G7713" s="91"/>
      <c r="H7713" s="91"/>
      <c r="I7713" s="91"/>
      <c r="J7713" s="91"/>
      <c r="K7713" s="91"/>
      <c r="L7713" s="91"/>
      <c r="M7713" s="91"/>
      <c r="N7713" s="91"/>
      <c r="O7713" s="451" t="s">
        <v>23551</v>
      </c>
      <c r="P7713" s="100"/>
      <c r="Q7713" s="15" t="s">
        <v>45</v>
      </c>
    </row>
    <row r="7714" customFormat="false" ht="13.8" hidden="false" customHeight="false" outlineLevel="0" collapsed="false">
      <c r="A7714" s="262" t="s">
        <v>23552</v>
      </c>
      <c r="B7714" s="91" t="s">
        <v>1865</v>
      </c>
      <c r="C7714" s="91" t="s">
        <v>23553</v>
      </c>
      <c r="D7714" s="91" t="s">
        <v>22264</v>
      </c>
      <c r="E7714" s="91" t="s">
        <v>23554</v>
      </c>
      <c r="F7714" s="91" t="s">
        <v>23555</v>
      </c>
      <c r="G7714" s="91"/>
      <c r="H7714" s="91"/>
      <c r="I7714" s="91" t="s">
        <v>23556</v>
      </c>
      <c r="J7714" s="91"/>
      <c r="K7714" s="91"/>
      <c r="L7714" s="91"/>
      <c r="M7714" s="91" t="s">
        <v>23557</v>
      </c>
      <c r="N7714" s="99" t="n">
        <v>43616</v>
      </c>
      <c r="O7714" s="599" t="s">
        <v>23558</v>
      </c>
      <c r="P7714" s="100"/>
      <c r="Q7714" s="15" t="s">
        <v>45</v>
      </c>
    </row>
    <row r="7715" customFormat="false" ht="13.8" hidden="false" customHeight="false" outlineLevel="0" collapsed="false">
      <c r="A7715" s="262" t="s">
        <v>17461</v>
      </c>
      <c r="B7715" s="91" t="s">
        <v>2357</v>
      </c>
      <c r="C7715" s="91"/>
      <c r="D7715" s="91" t="s">
        <v>22264</v>
      </c>
      <c r="E7715" s="91" t="s">
        <v>23559</v>
      </c>
      <c r="F7715" s="91" t="s">
        <v>6329</v>
      </c>
      <c r="G7715" s="91"/>
      <c r="H7715" s="91"/>
      <c r="I7715" s="91"/>
      <c r="J7715" s="91"/>
      <c r="K7715" s="91"/>
      <c r="L7715" s="91"/>
      <c r="M7715" s="91"/>
      <c r="N7715" s="91"/>
      <c r="O7715" s="137" t="s">
        <v>23560</v>
      </c>
      <c r="P7715" s="100"/>
      <c r="Q7715" s="15" t="s">
        <v>45</v>
      </c>
    </row>
    <row r="7716" customFormat="false" ht="13.8" hidden="false" customHeight="false" outlineLevel="0" collapsed="false">
      <c r="A7716" s="262" t="s">
        <v>23392</v>
      </c>
      <c r="B7716" s="91" t="s">
        <v>113</v>
      </c>
      <c r="C7716" s="91" t="s">
        <v>23561</v>
      </c>
      <c r="D7716" s="91" t="s">
        <v>22264</v>
      </c>
      <c r="E7716" s="91" t="s">
        <v>23562</v>
      </c>
      <c r="F7716" s="91" t="s">
        <v>336</v>
      </c>
      <c r="G7716" s="91"/>
      <c r="H7716" s="91"/>
      <c r="I7716" s="91" t="n">
        <v>3000</v>
      </c>
      <c r="J7716" s="91"/>
      <c r="K7716" s="91"/>
      <c r="L7716" s="91"/>
      <c r="M7716" s="91"/>
      <c r="N7716" s="91"/>
      <c r="O7716" s="156" t="s">
        <v>22230</v>
      </c>
      <c r="P7716" s="100"/>
      <c r="Q7716" s="15" t="s">
        <v>45</v>
      </c>
    </row>
    <row r="7717" customFormat="false" ht="13.8" hidden="false" customHeight="false" outlineLevel="0" collapsed="false">
      <c r="A7717" s="429" t="s">
        <v>1678</v>
      </c>
      <c r="B7717" s="91" t="s">
        <v>5618</v>
      </c>
      <c r="C7717" s="91" t="s">
        <v>23563</v>
      </c>
      <c r="D7717" s="91" t="s">
        <v>22264</v>
      </c>
      <c r="E7717" s="91" t="s">
        <v>23564</v>
      </c>
      <c r="F7717" s="91" t="s">
        <v>937</v>
      </c>
      <c r="G7717" s="91" t="n">
        <v>32311.5</v>
      </c>
      <c r="H7717" s="91"/>
      <c r="I7717" s="91"/>
      <c r="J7717" s="91"/>
      <c r="K7717" s="91"/>
      <c r="L7717" s="91"/>
      <c r="M7717" s="91" t="s">
        <v>18997</v>
      </c>
      <c r="N7717" s="91" t="n">
        <v>1.06</v>
      </c>
      <c r="O7717" s="156" t="s">
        <v>22230</v>
      </c>
      <c r="P7717" s="100"/>
      <c r="Q7717" s="15" t="s">
        <v>45</v>
      </c>
    </row>
    <row r="7718" customFormat="false" ht="13.8" hidden="false" customHeight="false" outlineLevel="0" collapsed="false">
      <c r="A7718" s="429" t="s">
        <v>1732</v>
      </c>
      <c r="B7718" s="91" t="n">
        <v>10.52</v>
      </c>
      <c r="C7718" s="91" t="s">
        <v>23565</v>
      </c>
      <c r="D7718" s="91" t="s">
        <v>23147</v>
      </c>
      <c r="E7718" s="91" t="s">
        <v>23566</v>
      </c>
      <c r="F7718" s="91" t="s">
        <v>3584</v>
      </c>
      <c r="G7718" s="91" t="n">
        <v>2000</v>
      </c>
      <c r="H7718" s="91"/>
      <c r="I7718" s="91"/>
      <c r="J7718" s="91"/>
      <c r="K7718" s="91"/>
      <c r="L7718" s="91"/>
      <c r="M7718" s="91"/>
      <c r="N7718" s="91"/>
      <c r="O7718" s="137" t="s">
        <v>23567</v>
      </c>
      <c r="P7718" s="100"/>
      <c r="Q7718" s="15" t="s">
        <v>45</v>
      </c>
    </row>
    <row r="7719" customFormat="false" ht="13.8" hidden="false" customHeight="false" outlineLevel="0" collapsed="false">
      <c r="A7719" s="429" t="s">
        <v>1833</v>
      </c>
      <c r="B7719" s="91" t="n">
        <v>11.37</v>
      </c>
      <c r="C7719" s="91" t="s">
        <v>23568</v>
      </c>
      <c r="D7719" s="91" t="s">
        <v>23147</v>
      </c>
      <c r="E7719" s="91" t="s">
        <v>23569</v>
      </c>
      <c r="F7719" s="91" t="s">
        <v>102</v>
      </c>
      <c r="G7719" s="91" t="s">
        <v>23570</v>
      </c>
      <c r="H7719" s="91"/>
      <c r="I7719" s="91"/>
      <c r="J7719" s="91"/>
      <c r="K7719" s="91"/>
      <c r="L7719" s="91"/>
      <c r="M7719" s="91" t="s">
        <v>23571</v>
      </c>
      <c r="N7719" s="99" t="n">
        <v>43619</v>
      </c>
      <c r="O7719" s="282" t="s">
        <v>15</v>
      </c>
      <c r="P7719" s="100"/>
      <c r="Q7719" s="15" t="s">
        <v>45</v>
      </c>
    </row>
    <row r="7720" customFormat="false" ht="13.8" hidden="false" customHeight="false" outlineLevel="0" collapsed="false">
      <c r="A7720" s="429" t="s">
        <v>1839</v>
      </c>
      <c r="B7720" s="91" t="s">
        <v>940</v>
      </c>
      <c r="C7720" s="91" t="s">
        <v>23572</v>
      </c>
      <c r="D7720" s="91" t="s">
        <v>22264</v>
      </c>
      <c r="E7720" s="91" t="s">
        <v>23573</v>
      </c>
      <c r="F7720" s="91" t="s">
        <v>4460</v>
      </c>
      <c r="G7720" s="91" t="s">
        <v>23574</v>
      </c>
      <c r="H7720" s="91"/>
      <c r="I7720" s="91"/>
      <c r="J7720" s="91"/>
      <c r="K7720" s="91"/>
      <c r="L7720" s="91"/>
      <c r="M7720" s="91"/>
      <c r="N7720" s="91"/>
      <c r="O7720" s="137" t="s">
        <v>23575</v>
      </c>
      <c r="P7720" s="100"/>
      <c r="Q7720" s="15" t="s">
        <v>45</v>
      </c>
    </row>
    <row r="7721" customFormat="false" ht="13.8" hidden="false" customHeight="false" outlineLevel="0" collapsed="false">
      <c r="A7721" s="262" t="s">
        <v>23576</v>
      </c>
      <c r="B7721" s="91" t="s">
        <v>11214</v>
      </c>
      <c r="C7721" s="91" t="s">
        <v>23577</v>
      </c>
      <c r="D7721" s="91" t="s">
        <v>22264</v>
      </c>
      <c r="E7721" s="91" t="s">
        <v>23578</v>
      </c>
      <c r="F7721" s="91" t="s">
        <v>23579</v>
      </c>
      <c r="G7721" s="91" t="n">
        <v>10200</v>
      </c>
      <c r="H7721" s="91"/>
      <c r="I7721" s="91"/>
      <c r="J7721" s="91"/>
      <c r="K7721" s="91"/>
      <c r="L7721" s="91"/>
      <c r="M7721" s="91" t="s">
        <v>23580</v>
      </c>
      <c r="N7721" s="99" t="n">
        <v>43621</v>
      </c>
      <c r="O7721" s="156" t="s">
        <v>22230</v>
      </c>
      <c r="P7721" s="100"/>
      <c r="Q7721" s="15" t="s">
        <v>45</v>
      </c>
    </row>
    <row r="7722" customFormat="false" ht="13.8" hidden="false" customHeight="false" outlineLevel="0" collapsed="false">
      <c r="A7722" s="429" t="s">
        <v>22961</v>
      </c>
      <c r="B7722" s="99" t="n">
        <v>43597</v>
      </c>
      <c r="C7722" s="91" t="s">
        <v>23581</v>
      </c>
      <c r="D7722" s="91" t="s">
        <v>22264</v>
      </c>
      <c r="E7722" s="91" t="s">
        <v>23582</v>
      </c>
      <c r="F7722" s="91" t="s">
        <v>23398</v>
      </c>
      <c r="G7722" s="91" t="s">
        <v>268</v>
      </c>
      <c r="H7722" s="91"/>
      <c r="I7722" s="91"/>
      <c r="J7722" s="91"/>
      <c r="K7722" s="91"/>
      <c r="L7722" s="91"/>
      <c r="M7722" s="91"/>
      <c r="N7722" s="91"/>
      <c r="O7722" s="137" t="s">
        <v>23583</v>
      </c>
      <c r="P7722" s="100"/>
      <c r="Q7722" s="15" t="s">
        <v>45</v>
      </c>
    </row>
    <row r="7723" customFormat="false" ht="13.8" hidden="false" customHeight="false" outlineLevel="0" collapsed="false">
      <c r="A7723" s="429" t="s">
        <v>1758</v>
      </c>
      <c r="B7723" s="91" t="s">
        <v>15836</v>
      </c>
      <c r="C7723" s="91" t="s">
        <v>23584</v>
      </c>
      <c r="D7723" s="91" t="s">
        <v>22264</v>
      </c>
      <c r="E7723" s="91" t="s">
        <v>23585</v>
      </c>
      <c r="F7723" s="91" t="s">
        <v>23265</v>
      </c>
      <c r="G7723" s="91" t="s">
        <v>1011</v>
      </c>
      <c r="H7723" s="91"/>
      <c r="I7723" s="91"/>
      <c r="J7723" s="91"/>
      <c r="K7723" s="91"/>
      <c r="L7723" s="91"/>
      <c r="M7723" s="91"/>
      <c r="N7723" s="91"/>
      <c r="O7723" s="137" t="s">
        <v>23586</v>
      </c>
      <c r="P7723" s="100"/>
      <c r="Q7723" s="15" t="s">
        <v>45</v>
      </c>
    </row>
    <row r="7724" customFormat="false" ht="13.8" hidden="false" customHeight="false" outlineLevel="0" collapsed="false">
      <c r="A7724" s="429" t="s">
        <v>1761</v>
      </c>
      <c r="B7724" s="99" t="n">
        <v>43510</v>
      </c>
      <c r="C7724" s="137" t="s">
        <v>23587</v>
      </c>
      <c r="D7724" s="91" t="s">
        <v>22264</v>
      </c>
      <c r="E7724" s="91" t="s">
        <v>23588</v>
      </c>
      <c r="F7724" s="91" t="s">
        <v>23589</v>
      </c>
      <c r="G7724" s="91" t="s">
        <v>23590</v>
      </c>
      <c r="H7724" s="91"/>
      <c r="I7724" s="91"/>
      <c r="J7724" s="91"/>
      <c r="K7724" s="91"/>
      <c r="L7724" s="91"/>
      <c r="M7724" s="91"/>
      <c r="N7724" s="91"/>
      <c r="O7724" s="137" t="s">
        <v>23269</v>
      </c>
      <c r="P7724" s="100"/>
      <c r="Q7724" s="15" t="s">
        <v>45</v>
      </c>
    </row>
    <row r="7725" customFormat="false" ht="13.8" hidden="false" customHeight="false" outlineLevel="0" collapsed="false">
      <c r="A7725" s="429" t="s">
        <v>1765</v>
      </c>
      <c r="B7725" s="91" t="s">
        <v>1411</v>
      </c>
      <c r="C7725" s="137" t="s">
        <v>23587</v>
      </c>
      <c r="D7725" s="91" t="s">
        <v>8766</v>
      </c>
      <c r="E7725" s="91" t="s">
        <v>23588</v>
      </c>
      <c r="F7725" s="91" t="s">
        <v>23589</v>
      </c>
      <c r="G7725" s="91" t="s">
        <v>23590</v>
      </c>
      <c r="H7725" s="91"/>
      <c r="I7725" s="91"/>
      <c r="J7725" s="91"/>
      <c r="K7725" s="91"/>
      <c r="L7725" s="91"/>
      <c r="M7725" s="91"/>
      <c r="N7725" s="91"/>
      <c r="O7725" s="137" t="s">
        <v>23591</v>
      </c>
      <c r="P7725" s="100"/>
      <c r="Q7725" s="15" t="s">
        <v>45</v>
      </c>
    </row>
    <row r="7726" customFormat="false" ht="13.8" hidden="false" customHeight="false" outlineLevel="0" collapsed="false">
      <c r="A7726" s="429" t="s">
        <v>4300</v>
      </c>
      <c r="B7726" s="91" t="s">
        <v>2598</v>
      </c>
      <c r="C7726" s="91" t="s">
        <v>23592</v>
      </c>
      <c r="D7726" s="91" t="s">
        <v>22264</v>
      </c>
      <c r="E7726" s="91" t="s">
        <v>23593</v>
      </c>
      <c r="F7726" s="91" t="s">
        <v>2910</v>
      </c>
      <c r="G7726" s="91" t="n">
        <v>5600</v>
      </c>
      <c r="H7726" s="91"/>
      <c r="I7726" s="91"/>
      <c r="J7726" s="91"/>
      <c r="K7726" s="91"/>
      <c r="L7726" s="91"/>
      <c r="M7726" s="19" t="s">
        <v>23594</v>
      </c>
      <c r="N7726" s="99" t="n">
        <v>43619</v>
      </c>
      <c r="O7726" s="156" t="s">
        <v>22230</v>
      </c>
      <c r="P7726" s="100"/>
      <c r="Q7726" s="15" t="s">
        <v>45</v>
      </c>
    </row>
    <row r="7727" customFormat="false" ht="13.8" hidden="false" customHeight="false" outlineLevel="0" collapsed="false">
      <c r="A7727" s="429" t="s">
        <v>4304</v>
      </c>
      <c r="B7727" s="91" t="s">
        <v>14751</v>
      </c>
      <c r="C7727" s="91" t="s">
        <v>23595</v>
      </c>
      <c r="D7727" s="91" t="s">
        <v>22264</v>
      </c>
      <c r="E7727" s="91" t="s">
        <v>23596</v>
      </c>
      <c r="F7727" s="91" t="s">
        <v>2910</v>
      </c>
      <c r="G7727" s="91" t="n">
        <v>5900</v>
      </c>
      <c r="H7727" s="91"/>
      <c r="I7727" s="91"/>
      <c r="J7727" s="91"/>
      <c r="K7727" s="91"/>
      <c r="L7727" s="91"/>
      <c r="M7727" s="91" t="s">
        <v>23597</v>
      </c>
      <c r="N7727" s="99" t="n">
        <v>43681</v>
      </c>
      <c r="O7727" s="156" t="s">
        <v>22230</v>
      </c>
      <c r="P7727" s="100"/>
      <c r="Q7727" s="15" t="s">
        <v>45</v>
      </c>
    </row>
    <row r="7728" customFormat="false" ht="13.8" hidden="false" customHeight="false" outlineLevel="0" collapsed="false">
      <c r="A7728" s="429" t="s">
        <v>4309</v>
      </c>
      <c r="B7728" s="91" t="s">
        <v>5345</v>
      </c>
      <c r="C7728" s="91" t="n">
        <v>89263143499</v>
      </c>
      <c r="D7728" s="91" t="s">
        <v>22264</v>
      </c>
      <c r="E7728" s="91" t="s">
        <v>23598</v>
      </c>
      <c r="F7728" s="91" t="s">
        <v>23599</v>
      </c>
      <c r="G7728" s="91" t="s">
        <v>4061</v>
      </c>
      <c r="H7728" s="91"/>
      <c r="I7728" s="91"/>
      <c r="J7728" s="91"/>
      <c r="K7728" s="91"/>
      <c r="L7728" s="91"/>
      <c r="M7728" s="91"/>
      <c r="N7728" s="91"/>
      <c r="O7728" s="137" t="s">
        <v>23600</v>
      </c>
      <c r="P7728" s="100"/>
      <c r="Q7728" s="15" t="s">
        <v>45</v>
      </c>
    </row>
    <row r="7729" customFormat="false" ht="13.8" hidden="false" customHeight="false" outlineLevel="0" collapsed="false">
      <c r="A7729" s="429" t="s">
        <v>1781</v>
      </c>
      <c r="B7729" s="91" t="n">
        <v>14.45</v>
      </c>
      <c r="C7729" s="91" t="s">
        <v>23601</v>
      </c>
      <c r="D7729" s="91" t="s">
        <v>23147</v>
      </c>
      <c r="E7729" s="91" t="s">
        <v>23602</v>
      </c>
      <c r="F7729" s="91" t="s">
        <v>23603</v>
      </c>
      <c r="G7729" s="91"/>
      <c r="H7729" s="91"/>
      <c r="I7729" s="91"/>
      <c r="J7729" s="91"/>
      <c r="K7729" s="91"/>
      <c r="L7729" s="91"/>
      <c r="M7729" s="91"/>
      <c r="N7729" s="91"/>
      <c r="O7729" s="137" t="s">
        <v>23604</v>
      </c>
      <c r="P7729" s="100"/>
      <c r="Q7729" s="15" t="s">
        <v>45</v>
      </c>
    </row>
    <row r="7730" customFormat="false" ht="13.8" hidden="false" customHeight="false" outlineLevel="0" collapsed="false">
      <c r="A7730" s="429" t="s">
        <v>1914</v>
      </c>
      <c r="B7730" s="99" t="n">
        <v>43661</v>
      </c>
      <c r="C7730" s="91" t="s">
        <v>23605</v>
      </c>
      <c r="D7730" s="91" t="s">
        <v>22264</v>
      </c>
      <c r="E7730" s="91" t="s">
        <v>23606</v>
      </c>
      <c r="F7730" s="91" t="s">
        <v>48</v>
      </c>
      <c r="G7730" s="91" t="s">
        <v>2594</v>
      </c>
      <c r="H7730" s="91"/>
      <c r="I7730" s="91"/>
      <c r="J7730" s="91"/>
      <c r="K7730" s="91"/>
      <c r="L7730" s="91"/>
      <c r="M7730" s="91"/>
      <c r="N7730" s="91"/>
      <c r="O7730" s="137" t="s">
        <v>23607</v>
      </c>
      <c r="P7730" s="100"/>
      <c r="Q7730" s="15" t="s">
        <v>45</v>
      </c>
    </row>
    <row r="7731" customFormat="false" ht="13.8" hidden="false" customHeight="false" outlineLevel="0" collapsed="false">
      <c r="A7731" s="429" t="s">
        <v>1917</v>
      </c>
      <c r="B7731" s="91" t="s">
        <v>73</v>
      </c>
      <c r="C7731" s="91" t="s">
        <v>23608</v>
      </c>
      <c r="D7731" s="91" t="s">
        <v>22264</v>
      </c>
      <c r="E7731" s="91" t="s">
        <v>23609</v>
      </c>
      <c r="F7731" s="91" t="s">
        <v>23610</v>
      </c>
      <c r="G7731" s="91" t="s">
        <v>1042</v>
      </c>
      <c r="H7731" s="91"/>
      <c r="I7731" s="91"/>
      <c r="J7731" s="91"/>
      <c r="K7731" s="91"/>
      <c r="L7731" s="91"/>
      <c r="M7731" s="91"/>
      <c r="N7731" s="91"/>
      <c r="O7731" s="137" t="s">
        <v>23611</v>
      </c>
      <c r="P7731" s="100"/>
      <c r="Q7731" s="15" t="s">
        <v>45</v>
      </c>
    </row>
    <row r="7732" customFormat="false" ht="13.8" hidden="false" customHeight="false" outlineLevel="0" collapsed="false">
      <c r="A7732" s="429" t="s">
        <v>3008</v>
      </c>
      <c r="B7732" s="91" t="s">
        <v>3252</v>
      </c>
      <c r="C7732" s="91"/>
      <c r="D7732" s="91" t="s">
        <v>22264</v>
      </c>
      <c r="E7732" s="91" t="s">
        <v>23612</v>
      </c>
      <c r="F7732" s="91" t="s">
        <v>23613</v>
      </c>
      <c r="G7732" s="91" t="s">
        <v>23614</v>
      </c>
      <c r="H7732" s="91"/>
      <c r="I7732" s="91"/>
      <c r="J7732" s="91"/>
      <c r="K7732" s="91"/>
      <c r="L7732" s="91"/>
      <c r="M7732" s="91"/>
      <c r="N7732" s="91"/>
      <c r="O7732" s="137" t="s">
        <v>23533</v>
      </c>
      <c r="P7732" s="100"/>
      <c r="Q7732" s="15" t="s">
        <v>45</v>
      </c>
    </row>
    <row r="7733" customFormat="false" ht="13.8" hidden="false" customHeight="false" outlineLevel="0" collapsed="false">
      <c r="A7733" s="429" t="s">
        <v>3012</v>
      </c>
      <c r="B7733" s="91" t="s">
        <v>918</v>
      </c>
      <c r="C7733" s="91" t="n">
        <v>84950887567</v>
      </c>
      <c r="D7733" s="91" t="s">
        <v>22264</v>
      </c>
      <c r="E7733" s="91" t="s">
        <v>23615</v>
      </c>
      <c r="F7733" s="91" t="s">
        <v>4848</v>
      </c>
      <c r="G7733" s="91"/>
      <c r="H7733" s="91"/>
      <c r="I7733" s="91"/>
      <c r="J7733" s="91"/>
      <c r="K7733" s="91"/>
      <c r="L7733" s="91"/>
      <c r="M7733" s="91"/>
      <c r="N7733" s="91"/>
      <c r="O7733" s="137" t="s">
        <v>23616</v>
      </c>
      <c r="P7733" s="100"/>
      <c r="Q7733" s="15" t="s">
        <v>45</v>
      </c>
    </row>
    <row r="7734" customFormat="false" ht="13.8" hidden="false" customHeight="false" outlineLevel="0" collapsed="false">
      <c r="A7734" s="1091" t="s">
        <v>17111</v>
      </c>
      <c r="B7734" s="6" t="s">
        <v>17112</v>
      </c>
      <c r="C7734" s="4"/>
      <c r="D7734" s="6" t="s">
        <v>17114</v>
      </c>
      <c r="E7734" s="6" t="s">
        <v>17115</v>
      </c>
      <c r="F7734" s="5" t="s">
        <v>10096</v>
      </c>
      <c r="G7734" s="6" t="s">
        <v>38</v>
      </c>
      <c r="H7734" s="6" t="s">
        <v>17116</v>
      </c>
      <c r="I7734" s="6" t="s">
        <v>40</v>
      </c>
      <c r="J7734" s="6" t="s">
        <v>21327</v>
      </c>
      <c r="K7734" s="6" t="s">
        <v>21328</v>
      </c>
      <c r="L7734" s="6" t="s">
        <v>19807</v>
      </c>
      <c r="M7734" s="6" t="s">
        <v>41</v>
      </c>
      <c r="N7734" s="6" t="s">
        <v>42</v>
      </c>
      <c r="O7734" s="6" t="s">
        <v>17117</v>
      </c>
      <c r="P7734" s="100"/>
      <c r="Q7734" s="15" t="s">
        <v>45</v>
      </c>
    </row>
    <row r="7735" customFormat="false" ht="13.8" hidden="false" customHeight="false" outlineLevel="0" collapsed="false">
      <c r="A7735" s="60" t="n">
        <v>43615</v>
      </c>
      <c r="B7735" s="374" t="s">
        <v>349</v>
      </c>
      <c r="C7735" s="62"/>
      <c r="D7735" s="62"/>
      <c r="E7735" s="63"/>
      <c r="F7735" s="911" t="n">
        <f aca="false">G7735+H7735+I7735+J7735+K7735+L7735</f>
        <v>3.93108456524257E+054</v>
      </c>
      <c r="G7735" s="1092" t="n">
        <f aca="false">SUM(G7736:G17675)</f>
        <v>1.3732756405856E+054</v>
      </c>
      <c r="H7735" s="913" t="n">
        <f aca="false">SUM(H7736:H17675)</f>
        <v>2.55780892465698E+054</v>
      </c>
      <c r="I7735" s="1093" t="n">
        <f aca="false">SUM(I7736:I17677)</f>
        <v>1.15816053749347E+025</v>
      </c>
      <c r="J7735" s="1094" t="n">
        <f aca="false">SUM(J7736:J17675)</f>
        <v>8371768026336</v>
      </c>
      <c r="K7735" s="1095" t="n">
        <f aca="false">SUM(K7736:K17675)</f>
        <v>0</v>
      </c>
      <c r="L7735" s="1096" t="n">
        <f aca="false">SUM(L7740:L17675)</f>
        <v>0</v>
      </c>
      <c r="M7735" s="281"/>
      <c r="N7735" s="281"/>
      <c r="O7735" s="62"/>
      <c r="P7735" s="100"/>
      <c r="Q7735" s="15" t="s">
        <v>45</v>
      </c>
    </row>
    <row r="7736" customFormat="false" ht="13.8" hidden="false" customHeight="false" outlineLevel="0" collapsed="false">
      <c r="A7736" s="429" t="s">
        <v>12311</v>
      </c>
      <c r="B7736" s="91" t="s">
        <v>11426</v>
      </c>
      <c r="C7736" s="91" t="s">
        <v>23617</v>
      </c>
      <c r="D7736" s="91" t="s">
        <v>22264</v>
      </c>
      <c r="E7736" s="91" t="s">
        <v>23618</v>
      </c>
      <c r="F7736" s="91" t="s">
        <v>23619</v>
      </c>
      <c r="G7736" s="91" t="n">
        <v>11500</v>
      </c>
      <c r="H7736" s="91"/>
      <c r="I7736" s="91"/>
      <c r="J7736" s="91"/>
      <c r="K7736" s="91"/>
      <c r="L7736" s="91"/>
      <c r="M7736" s="91" t="s">
        <v>23620</v>
      </c>
      <c r="N7736" s="99" t="n">
        <v>43617</v>
      </c>
      <c r="O7736" s="156" t="s">
        <v>22230</v>
      </c>
      <c r="P7736" s="100"/>
      <c r="Q7736" s="15" t="s">
        <v>45</v>
      </c>
    </row>
    <row r="7737" customFormat="false" ht="13.8" hidden="false" customHeight="false" outlineLevel="0" collapsed="false">
      <c r="A7737" s="429" t="s">
        <v>1814</v>
      </c>
      <c r="B7737" s="91" t="s">
        <v>13446</v>
      </c>
      <c r="C7737" s="91" t="s">
        <v>23621</v>
      </c>
      <c r="D7737" s="91" t="s">
        <v>22264</v>
      </c>
      <c r="E7737" s="91" t="s">
        <v>23622</v>
      </c>
      <c r="F7737" s="91" t="s">
        <v>22652</v>
      </c>
      <c r="G7737" s="91" t="n">
        <v>5200</v>
      </c>
      <c r="H7737" s="91"/>
      <c r="I7737" s="91"/>
      <c r="J7737" s="91"/>
      <c r="K7737" s="91"/>
      <c r="L7737" s="91"/>
      <c r="M7737" s="91" t="s">
        <v>23623</v>
      </c>
      <c r="N7737" s="91" t="n">
        <v>31.05</v>
      </c>
      <c r="O7737" s="156" t="s">
        <v>22230</v>
      </c>
      <c r="P7737" s="100"/>
      <c r="Q7737" s="15" t="s">
        <v>45</v>
      </c>
    </row>
    <row r="7738" customFormat="false" ht="13.8" hidden="false" customHeight="false" outlineLevel="0" collapsed="false">
      <c r="A7738" s="884" t="s">
        <v>23624</v>
      </c>
      <c r="B7738" s="91" t="s">
        <v>51</v>
      </c>
      <c r="C7738" s="137" t="s">
        <v>23625</v>
      </c>
      <c r="D7738" s="91" t="s">
        <v>22264</v>
      </c>
      <c r="E7738" s="91" t="s">
        <v>23626</v>
      </c>
      <c r="F7738" s="91" t="s">
        <v>6329</v>
      </c>
      <c r="G7738" s="91" t="s">
        <v>16868</v>
      </c>
      <c r="H7738" s="91"/>
      <c r="I7738" s="91"/>
      <c r="J7738" s="91"/>
      <c r="K7738" s="91"/>
      <c r="L7738" s="91"/>
      <c r="M7738" s="91"/>
      <c r="N7738" s="91"/>
      <c r="O7738" s="137" t="s">
        <v>9977</v>
      </c>
      <c r="P7738" s="100"/>
      <c r="Q7738" s="15" t="s">
        <v>45</v>
      </c>
    </row>
    <row r="7739" customFormat="false" ht="13.8" hidden="false" customHeight="false" outlineLevel="0" collapsed="false">
      <c r="A7739" s="429" t="s">
        <v>1819</v>
      </c>
      <c r="B7739" s="91" t="s">
        <v>51</v>
      </c>
      <c r="C7739" s="1110" t="s">
        <v>23625</v>
      </c>
      <c r="D7739" s="91" t="s">
        <v>23511</v>
      </c>
      <c r="E7739" s="91" t="s">
        <v>23626</v>
      </c>
      <c r="F7739" s="91" t="s">
        <v>6329</v>
      </c>
      <c r="G7739" s="268" t="s">
        <v>23432</v>
      </c>
      <c r="H7739" s="91"/>
      <c r="I7739" s="91"/>
      <c r="J7739" s="91"/>
      <c r="K7739" s="91"/>
      <c r="L7739" s="91"/>
      <c r="M7739" s="91"/>
      <c r="N7739" s="91"/>
      <c r="O7739" s="137" t="s">
        <v>23627</v>
      </c>
      <c r="P7739" s="100"/>
      <c r="Q7739" s="15" t="s">
        <v>45</v>
      </c>
    </row>
    <row r="7740" customFormat="false" ht="13.8" hidden="false" customHeight="false" outlineLevel="0" collapsed="false">
      <c r="A7740" s="429" t="s">
        <v>1673</v>
      </c>
      <c r="B7740" s="91" t="s">
        <v>1820</v>
      </c>
      <c r="C7740" s="91" t="s">
        <v>23628</v>
      </c>
      <c r="D7740" s="91" t="s">
        <v>22264</v>
      </c>
      <c r="E7740" s="91" t="s">
        <v>23629</v>
      </c>
      <c r="F7740" s="91" t="s">
        <v>22652</v>
      </c>
      <c r="G7740" s="91" t="s">
        <v>944</v>
      </c>
      <c r="H7740" s="91"/>
      <c r="I7740" s="91"/>
      <c r="J7740" s="91"/>
      <c r="K7740" s="91"/>
      <c r="L7740" s="91"/>
      <c r="M7740" s="91"/>
      <c r="N7740" s="91"/>
      <c r="O7740" s="137" t="s">
        <v>23630</v>
      </c>
      <c r="P7740" s="100"/>
      <c r="Q7740" s="15" t="s">
        <v>45</v>
      </c>
    </row>
    <row r="7741" customFormat="false" ht="13.8" hidden="false" customHeight="false" outlineLevel="0" collapsed="false">
      <c r="A7741" s="429" t="s">
        <v>1678</v>
      </c>
      <c r="B7741" s="242" t="n">
        <v>43749</v>
      </c>
      <c r="C7741" s="91" t="s">
        <v>23631</v>
      </c>
      <c r="D7741" s="91" t="s">
        <v>22264</v>
      </c>
      <c r="E7741" s="91" t="s">
        <v>23632</v>
      </c>
      <c r="F7741" s="91" t="s">
        <v>23633</v>
      </c>
      <c r="G7741" s="91" t="s">
        <v>944</v>
      </c>
      <c r="H7741" s="91"/>
      <c r="I7741" s="91"/>
      <c r="J7741" s="91"/>
      <c r="K7741" s="91"/>
      <c r="L7741" s="91"/>
      <c r="M7741" s="91"/>
      <c r="N7741" s="91"/>
      <c r="O7741" s="137" t="s">
        <v>23634</v>
      </c>
      <c r="P7741" s="100"/>
      <c r="Q7741" s="15" t="s">
        <v>45</v>
      </c>
    </row>
    <row r="7742" customFormat="false" ht="13.8" hidden="false" customHeight="false" outlineLevel="0" collapsed="false">
      <c r="A7742" s="429" t="s">
        <v>1732</v>
      </c>
      <c r="B7742" s="91" t="s">
        <v>3520</v>
      </c>
      <c r="C7742" s="91" t="s">
        <v>23635</v>
      </c>
      <c r="D7742" s="91" t="s">
        <v>22264</v>
      </c>
      <c r="E7742" s="91" t="s">
        <v>23636</v>
      </c>
      <c r="F7742" s="91" t="s">
        <v>23637</v>
      </c>
      <c r="G7742" s="91" t="s">
        <v>3175</v>
      </c>
      <c r="H7742" s="91"/>
      <c r="I7742" s="91"/>
      <c r="J7742" s="91"/>
      <c r="K7742" s="91"/>
      <c r="L7742" s="91"/>
      <c r="M7742" s="91"/>
      <c r="N7742" s="91"/>
      <c r="O7742" s="95" t="s">
        <v>23638</v>
      </c>
      <c r="P7742" s="100"/>
      <c r="Q7742" s="15" t="s">
        <v>45</v>
      </c>
    </row>
    <row r="7743" customFormat="false" ht="13.8" hidden="false" customHeight="false" outlineLevel="0" collapsed="false">
      <c r="A7743" s="429" t="s">
        <v>1833</v>
      </c>
      <c r="B7743" s="91" t="n">
        <v>11.47</v>
      </c>
      <c r="C7743" s="91" t="s">
        <v>23639</v>
      </c>
      <c r="D7743" s="91" t="s">
        <v>22264</v>
      </c>
      <c r="E7743" s="91" t="s">
        <v>23640</v>
      </c>
      <c r="F7743" s="91" t="s">
        <v>23641</v>
      </c>
      <c r="G7743" s="91"/>
      <c r="H7743" s="91"/>
      <c r="I7743" s="91"/>
      <c r="J7743" s="91"/>
      <c r="K7743" s="91"/>
      <c r="L7743" s="91"/>
      <c r="M7743" s="91"/>
      <c r="N7743" s="91"/>
      <c r="O7743" s="95" t="s">
        <v>23642</v>
      </c>
      <c r="P7743" s="100"/>
      <c r="Q7743" s="15" t="s">
        <v>45</v>
      </c>
    </row>
    <row r="7744" customFormat="false" ht="13.8" hidden="false" customHeight="false" outlineLevel="0" collapsed="false">
      <c r="A7744" s="429" t="s">
        <v>1839</v>
      </c>
      <c r="B7744" s="91" t="s">
        <v>1988</v>
      </c>
      <c r="C7744" s="137" t="s">
        <v>23643</v>
      </c>
      <c r="D7744" s="91" t="s">
        <v>22264</v>
      </c>
      <c r="E7744" s="91" t="s">
        <v>23644</v>
      </c>
      <c r="F7744" s="91" t="s">
        <v>23645</v>
      </c>
      <c r="G7744" s="91" t="s">
        <v>23646</v>
      </c>
      <c r="H7744" s="91"/>
      <c r="I7744" s="91"/>
      <c r="J7744" s="91"/>
      <c r="K7744" s="91"/>
      <c r="L7744" s="91"/>
      <c r="M7744" s="91"/>
      <c r="N7744" s="91"/>
      <c r="O7744" s="137" t="s">
        <v>23616</v>
      </c>
      <c r="P7744" s="100"/>
      <c r="Q7744" s="15" t="s">
        <v>45</v>
      </c>
    </row>
    <row r="7745" customFormat="false" ht="13.8" hidden="false" customHeight="false" outlineLevel="0" collapsed="false">
      <c r="A7745" s="429" t="s">
        <v>1746</v>
      </c>
      <c r="B7745" s="91" t="s">
        <v>9003</v>
      </c>
      <c r="C7745" s="268" t="n">
        <v>84953762745</v>
      </c>
      <c r="D7745" s="91" t="s">
        <v>23511</v>
      </c>
      <c r="E7745" s="91" t="s">
        <v>23647</v>
      </c>
      <c r="F7745" s="91"/>
      <c r="G7745" s="91"/>
      <c r="H7745" s="91"/>
      <c r="I7745" s="91"/>
      <c r="J7745" s="91"/>
      <c r="K7745" s="91"/>
      <c r="L7745" s="91"/>
      <c r="M7745" s="91"/>
      <c r="N7745" s="91"/>
      <c r="O7745" s="91"/>
      <c r="P7745" s="100"/>
      <c r="Q7745" s="15" t="s">
        <v>45</v>
      </c>
    </row>
    <row r="7746" customFormat="false" ht="13.8" hidden="false" customHeight="false" outlineLevel="0" collapsed="false">
      <c r="A7746" s="1111" t="s">
        <v>23648</v>
      </c>
      <c r="B7746" s="91" t="s">
        <v>1988</v>
      </c>
      <c r="C7746" s="137" t="s">
        <v>23649</v>
      </c>
      <c r="D7746" s="91" t="s">
        <v>23511</v>
      </c>
      <c r="E7746" s="91" t="s">
        <v>23650</v>
      </c>
      <c r="F7746" s="91" t="s">
        <v>23651</v>
      </c>
      <c r="G7746" s="91" t="s">
        <v>23432</v>
      </c>
      <c r="H7746" s="91"/>
      <c r="I7746" s="91"/>
      <c r="J7746" s="91"/>
      <c r="K7746" s="91"/>
      <c r="L7746" s="91"/>
      <c r="M7746" s="91"/>
      <c r="N7746" s="91"/>
      <c r="O7746" s="137" t="s">
        <v>23652</v>
      </c>
      <c r="P7746" s="100"/>
      <c r="Q7746" s="15" t="s">
        <v>45</v>
      </c>
    </row>
    <row r="7747" customFormat="false" ht="13.8" hidden="false" customHeight="false" outlineLevel="0" collapsed="false">
      <c r="A7747" s="429" t="s">
        <v>1696</v>
      </c>
      <c r="B7747" s="91" t="s">
        <v>122</v>
      </c>
      <c r="C7747" s="91" t="s">
        <v>23653</v>
      </c>
      <c r="D7747" s="91" t="s">
        <v>23511</v>
      </c>
      <c r="E7747" s="91" t="s">
        <v>23654</v>
      </c>
      <c r="F7747" s="91" t="s">
        <v>15332</v>
      </c>
      <c r="G7747" s="91" t="s">
        <v>774</v>
      </c>
      <c r="H7747" s="91"/>
      <c r="I7747" s="91"/>
      <c r="J7747" s="91"/>
      <c r="K7747" s="91"/>
      <c r="L7747" s="91"/>
      <c r="M7747" s="91"/>
      <c r="N7747" s="91"/>
      <c r="O7747" s="137" t="s">
        <v>23655</v>
      </c>
      <c r="P7747" s="100"/>
      <c r="Q7747" s="15" t="s">
        <v>45</v>
      </c>
    </row>
    <row r="7748" customFormat="false" ht="13.8" hidden="false" customHeight="false" outlineLevel="0" collapsed="false">
      <c r="A7748" s="429" t="s">
        <v>1758</v>
      </c>
      <c r="B7748" s="268" t="s">
        <v>7097</v>
      </c>
      <c r="C7748" s="91" t="s">
        <v>23656</v>
      </c>
      <c r="D7748" s="91" t="s">
        <v>23511</v>
      </c>
      <c r="E7748" s="91" t="s">
        <v>23657</v>
      </c>
      <c r="F7748" s="91" t="s">
        <v>23658</v>
      </c>
      <c r="G7748" s="91"/>
      <c r="H7748" s="91"/>
      <c r="I7748" s="91"/>
      <c r="J7748" s="91"/>
      <c r="K7748" s="91"/>
      <c r="L7748" s="91"/>
      <c r="M7748" s="91"/>
      <c r="N7748" s="91"/>
      <c r="O7748" s="95" t="s">
        <v>23659</v>
      </c>
      <c r="P7748" s="100"/>
      <c r="Q7748" s="15" t="s">
        <v>45</v>
      </c>
    </row>
    <row r="7749" customFormat="false" ht="13.8" hidden="false" customHeight="false" outlineLevel="0" collapsed="false">
      <c r="A7749" s="133" t="s">
        <v>23660</v>
      </c>
      <c r="B7749" s="95" t="s">
        <v>3497</v>
      </c>
      <c r="C7749" s="95" t="s">
        <v>23661</v>
      </c>
      <c r="D7749" s="95" t="s">
        <v>22264</v>
      </c>
      <c r="E7749" s="95" t="s">
        <v>23662</v>
      </c>
      <c r="F7749" s="95" t="s">
        <v>23663</v>
      </c>
      <c r="G7749" s="95" t="s">
        <v>501</v>
      </c>
      <c r="H7749" s="95"/>
      <c r="I7749" s="95"/>
      <c r="J7749" s="95"/>
      <c r="K7749" s="95"/>
      <c r="L7749" s="95"/>
      <c r="M7749" s="95" t="s">
        <v>23664</v>
      </c>
      <c r="N7749" s="95" t="n">
        <v>2.06</v>
      </c>
      <c r="O7749" s="1075" t="s">
        <v>22230</v>
      </c>
      <c r="P7749" s="100"/>
      <c r="Q7749" s="15" t="s">
        <v>45</v>
      </c>
    </row>
    <row r="7750" customFormat="false" ht="13.8" hidden="false" customHeight="false" outlineLevel="0" collapsed="false">
      <c r="A7750" s="429" t="s">
        <v>1765</v>
      </c>
      <c r="B7750" s="91" t="n">
        <v>14.48</v>
      </c>
      <c r="C7750" s="91" t="s">
        <v>23665</v>
      </c>
      <c r="D7750" s="91" t="s">
        <v>22264</v>
      </c>
      <c r="E7750" s="91" t="s">
        <v>23666</v>
      </c>
      <c r="F7750" s="91" t="s">
        <v>22730</v>
      </c>
      <c r="G7750" s="91" t="s">
        <v>23667</v>
      </c>
      <c r="H7750" s="91"/>
      <c r="I7750" s="91"/>
      <c r="J7750" s="91"/>
      <c r="K7750" s="91"/>
      <c r="L7750" s="91"/>
      <c r="M7750" s="91"/>
      <c r="N7750" s="91"/>
      <c r="O7750" s="137" t="s">
        <v>23668</v>
      </c>
      <c r="P7750" s="100"/>
      <c r="Q7750" s="15" t="s">
        <v>45</v>
      </c>
    </row>
    <row r="7751" customFormat="false" ht="13.8" hidden="false" customHeight="false" outlineLevel="0" collapsed="false">
      <c r="A7751" s="429" t="s">
        <v>7638</v>
      </c>
      <c r="B7751" s="91" t="s">
        <v>404</v>
      </c>
      <c r="C7751" s="91" t="s">
        <v>23669</v>
      </c>
      <c r="D7751" s="91" t="s">
        <v>22264</v>
      </c>
      <c r="E7751" s="91" t="s">
        <v>12437</v>
      </c>
      <c r="F7751" s="91" t="s">
        <v>23670</v>
      </c>
      <c r="G7751" s="91"/>
      <c r="H7751" s="91"/>
      <c r="I7751" s="91"/>
      <c r="J7751" s="91"/>
      <c r="K7751" s="91"/>
      <c r="L7751" s="91"/>
      <c r="M7751" s="91"/>
      <c r="N7751" s="91"/>
      <c r="O7751" s="137" t="s">
        <v>23543</v>
      </c>
      <c r="P7751" s="100"/>
      <c r="Q7751" s="15" t="s">
        <v>45</v>
      </c>
    </row>
    <row r="7752" customFormat="false" ht="13.8" hidden="false" customHeight="false" outlineLevel="0" collapsed="false">
      <c r="A7752" s="429" t="s">
        <v>4304</v>
      </c>
      <c r="B7752" s="91" t="n">
        <v>15.06</v>
      </c>
      <c r="C7752" s="349" t="s">
        <v>23671</v>
      </c>
      <c r="D7752" s="91" t="s">
        <v>23147</v>
      </c>
      <c r="E7752" s="91" t="s">
        <v>23672</v>
      </c>
      <c r="F7752" s="91" t="s">
        <v>9480</v>
      </c>
      <c r="G7752" s="91"/>
      <c r="H7752" s="91"/>
      <c r="I7752" s="91"/>
      <c r="J7752" s="91"/>
      <c r="K7752" s="91"/>
      <c r="L7752" s="91"/>
      <c r="M7752" s="91"/>
      <c r="N7752" s="91"/>
      <c r="O7752" s="137" t="s">
        <v>23673</v>
      </c>
      <c r="P7752" s="100"/>
      <c r="Q7752" s="15" t="s">
        <v>45</v>
      </c>
    </row>
    <row r="7753" customFormat="false" ht="13.8" hidden="false" customHeight="false" outlineLevel="0" collapsed="false">
      <c r="A7753" s="429" t="s">
        <v>4309</v>
      </c>
      <c r="B7753" s="91" t="n">
        <v>15.14</v>
      </c>
      <c r="C7753" s="91" t="s">
        <v>20762</v>
      </c>
      <c r="D7753" s="91" t="s">
        <v>23674</v>
      </c>
      <c r="E7753" s="91" t="s">
        <v>20763</v>
      </c>
      <c r="F7753" s="91" t="s">
        <v>23675</v>
      </c>
      <c r="G7753" s="91" t="n">
        <v>15000</v>
      </c>
      <c r="H7753" s="91"/>
      <c r="I7753" s="91"/>
      <c r="J7753" s="91"/>
      <c r="K7753" s="91"/>
      <c r="L7753" s="91"/>
      <c r="M7753" s="91" t="s">
        <v>23676</v>
      </c>
      <c r="N7753" s="91" t="n">
        <v>1.06</v>
      </c>
      <c r="O7753" s="156" t="s">
        <v>22230</v>
      </c>
      <c r="P7753" s="100"/>
      <c r="Q7753" s="15" t="s">
        <v>45</v>
      </c>
    </row>
    <row r="7754" customFormat="false" ht="13.8" hidden="false" customHeight="false" outlineLevel="0" collapsed="false">
      <c r="A7754" s="429" t="s">
        <v>1781</v>
      </c>
      <c r="B7754" s="91" t="n">
        <v>15.34</v>
      </c>
      <c r="C7754" s="91" t="s">
        <v>23677</v>
      </c>
      <c r="D7754" s="91" t="s">
        <v>22264</v>
      </c>
      <c r="E7754" s="91" t="s">
        <v>23678</v>
      </c>
      <c r="F7754" s="91" t="s">
        <v>9480</v>
      </c>
      <c r="G7754" s="91" t="s">
        <v>23679</v>
      </c>
      <c r="H7754" s="91"/>
      <c r="I7754" s="91"/>
      <c r="J7754" s="91"/>
      <c r="K7754" s="91"/>
      <c r="L7754" s="91"/>
      <c r="M7754" s="91"/>
      <c r="N7754" s="91"/>
      <c r="O7754" s="137" t="s">
        <v>23680</v>
      </c>
      <c r="P7754" s="100"/>
      <c r="Q7754" s="15" t="s">
        <v>45</v>
      </c>
    </row>
    <row r="7755" customFormat="false" ht="13.8" hidden="false" customHeight="false" outlineLevel="0" collapsed="false">
      <c r="A7755" s="429" t="s">
        <v>1914</v>
      </c>
      <c r="B7755" s="91" t="s">
        <v>15854</v>
      </c>
      <c r="C7755" s="268" t="n">
        <v>89167826767</v>
      </c>
      <c r="D7755" s="91" t="s">
        <v>22264</v>
      </c>
      <c r="E7755" s="91" t="s">
        <v>23681</v>
      </c>
      <c r="F7755" s="91" t="s">
        <v>11208</v>
      </c>
      <c r="G7755" s="91" t="s">
        <v>9231</v>
      </c>
      <c r="H7755" s="91"/>
      <c r="I7755" s="91"/>
      <c r="J7755" s="91"/>
      <c r="K7755" s="91"/>
      <c r="L7755" s="91"/>
      <c r="M7755" s="91"/>
      <c r="N7755" s="91"/>
      <c r="O7755" s="137" t="s">
        <v>23682</v>
      </c>
      <c r="P7755" s="100"/>
      <c r="Q7755" s="15" t="s">
        <v>45</v>
      </c>
    </row>
    <row r="7756" customFormat="false" ht="13.8" hidden="false" customHeight="false" outlineLevel="0" collapsed="false">
      <c r="A7756" s="429" t="s">
        <v>23353</v>
      </c>
      <c r="B7756" s="91" t="s">
        <v>602</v>
      </c>
      <c r="C7756" s="91" t="s">
        <v>23683</v>
      </c>
      <c r="D7756" s="91" t="s">
        <v>22264</v>
      </c>
      <c r="E7756" s="91" t="s">
        <v>23684</v>
      </c>
      <c r="F7756" s="91"/>
      <c r="G7756" s="91"/>
      <c r="H7756" s="91"/>
      <c r="I7756" s="91"/>
      <c r="J7756" s="91"/>
      <c r="K7756" s="91"/>
      <c r="L7756" s="91"/>
      <c r="M7756" s="91"/>
      <c r="N7756" s="91"/>
      <c r="O7756" s="282" t="s">
        <v>22230</v>
      </c>
      <c r="P7756" s="100"/>
      <c r="Q7756" s="15" t="s">
        <v>45</v>
      </c>
    </row>
    <row r="7757" customFormat="false" ht="13.8" hidden="false" customHeight="false" outlineLevel="0" collapsed="false">
      <c r="A7757" s="429" t="s">
        <v>3008</v>
      </c>
      <c r="B7757" s="91" t="n">
        <v>16.5</v>
      </c>
      <c r="C7757" s="91" t="s">
        <v>23685</v>
      </c>
      <c r="D7757" s="91" t="s">
        <v>22264</v>
      </c>
      <c r="E7757" s="91" t="s">
        <v>23686</v>
      </c>
      <c r="F7757" s="91" t="s">
        <v>23687</v>
      </c>
      <c r="G7757" s="91" t="s">
        <v>23688</v>
      </c>
      <c r="H7757" s="91"/>
      <c r="I7757" s="91"/>
      <c r="J7757" s="91"/>
      <c r="K7757" s="91"/>
      <c r="L7757" s="91"/>
      <c r="M7757" s="91" t="s">
        <v>23689</v>
      </c>
      <c r="N7757" s="91" t="n">
        <v>30.05</v>
      </c>
      <c r="O7757" s="156" t="s">
        <v>22230</v>
      </c>
      <c r="P7757" s="100"/>
      <c r="Q7757" s="15" t="s">
        <v>45</v>
      </c>
    </row>
    <row r="7758" customFormat="false" ht="13.8" hidden="false" customHeight="false" outlineLevel="0" collapsed="false">
      <c r="A7758" s="1091" t="s">
        <v>17111</v>
      </c>
      <c r="B7758" s="6" t="s">
        <v>17112</v>
      </c>
      <c r="C7758" s="4"/>
      <c r="D7758" s="6" t="s">
        <v>17114</v>
      </c>
      <c r="E7758" s="6" t="s">
        <v>17115</v>
      </c>
      <c r="F7758" s="5" t="s">
        <v>10096</v>
      </c>
      <c r="G7758" s="6" t="s">
        <v>38</v>
      </c>
      <c r="H7758" s="6" t="s">
        <v>17116</v>
      </c>
      <c r="I7758" s="6" t="s">
        <v>40</v>
      </c>
      <c r="J7758" s="6" t="s">
        <v>21327</v>
      </c>
      <c r="K7758" s="6" t="s">
        <v>21328</v>
      </c>
      <c r="L7758" s="6" t="s">
        <v>19807</v>
      </c>
      <c r="M7758" s="6" t="s">
        <v>41</v>
      </c>
      <c r="N7758" s="6" t="s">
        <v>42</v>
      </c>
      <c r="O7758" s="6" t="s">
        <v>17117</v>
      </c>
      <c r="P7758" s="100"/>
      <c r="Q7758" s="15" t="s">
        <v>45</v>
      </c>
    </row>
    <row r="7759" customFormat="false" ht="13.8" hidden="false" customHeight="false" outlineLevel="0" collapsed="false">
      <c r="A7759" s="60" t="n">
        <v>43616</v>
      </c>
      <c r="B7759" s="374" t="s">
        <v>394</v>
      </c>
      <c r="C7759" s="62"/>
      <c r="D7759" s="62"/>
      <c r="E7759" s="63"/>
      <c r="F7759" s="911" t="n">
        <f aca="false">G7759+H7759+I7759+J7759+K7759+L7759</f>
        <v>1.96554228262129E+054</v>
      </c>
      <c r="G7759" s="1092" t="n">
        <f aca="false">SUM(G7760:G17699)</f>
        <v>6.866378202928E+053</v>
      </c>
      <c r="H7759" s="913" t="n">
        <f aca="false">SUM(H7760:H17699)</f>
        <v>1.27890446232849E+054</v>
      </c>
      <c r="I7759" s="1093" t="n">
        <f aca="false">SUM(I7760:I17701)</f>
        <v>5.79080268746736E+024</v>
      </c>
      <c r="J7759" s="1094" t="n">
        <f aca="false">SUM(J7760:J17699)</f>
        <v>4185884013168</v>
      </c>
      <c r="K7759" s="1095" t="n">
        <f aca="false">SUM(K7760:K17699)</f>
        <v>0</v>
      </c>
      <c r="L7759" s="1096" t="n">
        <f aca="false">SUM(L7764:L17699)</f>
        <v>0</v>
      </c>
      <c r="M7759" s="281"/>
      <c r="N7759" s="281"/>
      <c r="O7759" s="62"/>
      <c r="P7759" s="100"/>
      <c r="Q7759" s="15" t="s">
        <v>45</v>
      </c>
    </row>
    <row r="7760" customFormat="false" ht="13.8" hidden="false" customHeight="false" outlineLevel="0" collapsed="false">
      <c r="A7760" s="429" t="s">
        <v>23690</v>
      </c>
      <c r="B7760" s="91" t="s">
        <v>11426</v>
      </c>
      <c r="C7760" s="91" t="s">
        <v>23691</v>
      </c>
      <c r="D7760" s="91" t="s">
        <v>22264</v>
      </c>
      <c r="E7760" s="91"/>
      <c r="F7760" s="91" t="s">
        <v>102</v>
      </c>
      <c r="G7760" s="91"/>
      <c r="H7760" s="91"/>
      <c r="I7760" s="91"/>
      <c r="J7760" s="91"/>
      <c r="K7760" s="91"/>
      <c r="L7760" s="91"/>
      <c r="M7760" s="91"/>
      <c r="N7760" s="91"/>
      <c r="O7760" s="137" t="s">
        <v>18214</v>
      </c>
      <c r="P7760" s="100"/>
      <c r="Q7760" s="15" t="s">
        <v>45</v>
      </c>
    </row>
    <row r="7761" customFormat="false" ht="13.8" hidden="false" customHeight="false" outlineLevel="0" collapsed="false">
      <c r="A7761" s="429" t="s">
        <v>22774</v>
      </c>
      <c r="B7761" s="99" t="n">
        <v>43564</v>
      </c>
      <c r="C7761" s="91" t="s">
        <v>23692</v>
      </c>
      <c r="D7761" s="91" t="s">
        <v>22264</v>
      </c>
      <c r="E7761" s="91"/>
      <c r="F7761" s="91" t="s">
        <v>102</v>
      </c>
      <c r="G7761" s="91"/>
      <c r="H7761" s="91"/>
      <c r="I7761" s="91"/>
      <c r="J7761" s="91"/>
      <c r="K7761" s="91"/>
      <c r="L7761" s="91"/>
      <c r="M7761" s="91"/>
      <c r="N7761" s="91"/>
      <c r="O7761" s="95" t="s">
        <v>23693</v>
      </c>
      <c r="P7761" s="100"/>
      <c r="Q7761" s="15" t="s">
        <v>45</v>
      </c>
    </row>
    <row r="7762" customFormat="false" ht="13.8" hidden="false" customHeight="false" outlineLevel="0" collapsed="false">
      <c r="A7762" s="429" t="s">
        <v>23694</v>
      </c>
      <c r="B7762" s="99" t="n">
        <v>43594</v>
      </c>
      <c r="C7762" s="91" t="s">
        <v>23695</v>
      </c>
      <c r="D7762" s="91" t="s">
        <v>22264</v>
      </c>
      <c r="E7762" s="91" t="s">
        <v>23696</v>
      </c>
      <c r="F7762" s="91" t="s">
        <v>21434</v>
      </c>
      <c r="G7762" s="91" t="s">
        <v>23697</v>
      </c>
      <c r="H7762" s="91"/>
      <c r="I7762" s="91"/>
      <c r="J7762" s="91"/>
      <c r="K7762" s="91"/>
      <c r="L7762" s="91"/>
      <c r="M7762" s="91"/>
      <c r="N7762" s="91"/>
      <c r="O7762" s="95" t="s">
        <v>23698</v>
      </c>
      <c r="P7762" s="100"/>
      <c r="Q7762" s="15" t="s">
        <v>45</v>
      </c>
    </row>
    <row r="7763" customFormat="false" ht="13.8" hidden="false" customHeight="false" outlineLevel="0" collapsed="false">
      <c r="A7763" s="429" t="s">
        <v>23699</v>
      </c>
      <c r="B7763" s="99" t="n">
        <v>43687</v>
      </c>
      <c r="C7763" s="91" t="s">
        <v>23700</v>
      </c>
      <c r="D7763" s="91" t="s">
        <v>22264</v>
      </c>
      <c r="E7763" s="91"/>
      <c r="F7763" s="91" t="s">
        <v>7108</v>
      </c>
      <c r="G7763" s="91"/>
      <c r="H7763" s="91"/>
      <c r="I7763" s="91"/>
      <c r="J7763" s="91"/>
      <c r="K7763" s="91"/>
      <c r="L7763" s="91"/>
      <c r="M7763" s="91"/>
      <c r="N7763" s="91"/>
      <c r="O7763" s="95" t="s">
        <v>18597</v>
      </c>
      <c r="P7763" s="100"/>
      <c r="Q7763" s="15" t="s">
        <v>45</v>
      </c>
    </row>
    <row r="7764" customFormat="false" ht="13.8" hidden="false" customHeight="false" outlineLevel="0" collapsed="false">
      <c r="A7764" s="122" t="s">
        <v>23701</v>
      </c>
      <c r="B7764" s="242" t="n">
        <v>43779</v>
      </c>
      <c r="C7764" s="91" t="s">
        <v>23702</v>
      </c>
      <c r="D7764" s="91" t="s">
        <v>22264</v>
      </c>
      <c r="E7764" s="91" t="s">
        <v>23703</v>
      </c>
      <c r="F7764" s="91" t="s">
        <v>23704</v>
      </c>
      <c r="G7764" s="91"/>
      <c r="H7764" s="91"/>
      <c r="I7764" s="91"/>
      <c r="J7764" s="91" t="s">
        <v>2020</v>
      </c>
      <c r="K7764" s="91"/>
      <c r="L7764" s="91"/>
      <c r="M7764" s="91"/>
      <c r="N7764" s="91"/>
      <c r="O7764" s="137" t="s">
        <v>23705</v>
      </c>
      <c r="P7764" s="100"/>
      <c r="Q7764" s="15" t="s">
        <v>45</v>
      </c>
    </row>
    <row r="7765" customFormat="false" ht="13.8" hidden="false" customHeight="false" outlineLevel="0" collapsed="false">
      <c r="A7765" s="429" t="s">
        <v>1678</v>
      </c>
      <c r="B7765" s="91" t="s">
        <v>740</v>
      </c>
      <c r="C7765" s="91" t="s">
        <v>23706</v>
      </c>
      <c r="D7765" s="91" t="s">
        <v>23511</v>
      </c>
      <c r="E7765" s="91" t="s">
        <v>23707</v>
      </c>
      <c r="F7765" s="91" t="s">
        <v>4852</v>
      </c>
      <c r="G7765" s="91"/>
      <c r="H7765" s="91"/>
      <c r="I7765" s="91"/>
      <c r="J7765" s="91"/>
      <c r="K7765" s="91"/>
      <c r="L7765" s="91"/>
      <c r="M7765" s="91"/>
      <c r="N7765" s="91"/>
      <c r="O7765" s="451" t="s">
        <v>23708</v>
      </c>
      <c r="P7765" s="100"/>
      <c r="Q7765" s="15" t="s">
        <v>45</v>
      </c>
    </row>
    <row r="7766" customFormat="false" ht="13.8" hidden="false" customHeight="false" outlineLevel="0" collapsed="false">
      <c r="A7766" s="429" t="s">
        <v>1732</v>
      </c>
      <c r="B7766" s="91" t="s">
        <v>460</v>
      </c>
      <c r="C7766" s="91" t="s">
        <v>23709</v>
      </c>
      <c r="D7766" s="91" t="s">
        <v>22264</v>
      </c>
      <c r="E7766" s="91" t="s">
        <v>23710</v>
      </c>
      <c r="F7766" s="91" t="s">
        <v>23711</v>
      </c>
      <c r="G7766" s="91" t="n">
        <v>21800</v>
      </c>
      <c r="H7766" s="91"/>
      <c r="I7766" s="91"/>
      <c r="J7766" s="91"/>
      <c r="K7766" s="91"/>
      <c r="L7766" s="91"/>
      <c r="M7766" s="91" t="s">
        <v>23712</v>
      </c>
      <c r="N7766" s="99" t="n">
        <v>43621</v>
      </c>
      <c r="O7766" s="156" t="s">
        <v>22230</v>
      </c>
      <c r="P7766" s="100"/>
      <c r="Q7766" s="15" t="s">
        <v>45</v>
      </c>
    </row>
    <row r="7767" customFormat="false" ht="13.8" hidden="false" customHeight="false" outlineLevel="0" collapsed="false">
      <c r="A7767" s="429" t="s">
        <v>1833</v>
      </c>
      <c r="B7767" s="91" t="s">
        <v>354</v>
      </c>
      <c r="C7767" s="91" t="s">
        <v>23713</v>
      </c>
      <c r="D7767" s="91" t="s">
        <v>23511</v>
      </c>
      <c r="E7767" s="91" t="s">
        <v>23714</v>
      </c>
      <c r="F7767" s="91"/>
      <c r="G7767" s="91"/>
      <c r="H7767" s="91"/>
      <c r="I7767" s="91"/>
      <c r="J7767" s="91"/>
      <c r="K7767" s="91"/>
      <c r="L7767" s="91"/>
      <c r="M7767" s="91"/>
      <c r="N7767" s="99"/>
      <c r="O7767" s="95" t="s">
        <v>23715</v>
      </c>
      <c r="P7767" s="100"/>
      <c r="Q7767" s="15" t="s">
        <v>45</v>
      </c>
    </row>
    <row r="7768" customFormat="false" ht="13.8" hidden="false" customHeight="false" outlineLevel="0" collapsed="false">
      <c r="A7768" s="429" t="s">
        <v>23485</v>
      </c>
      <c r="B7768" s="91" t="s">
        <v>6756</v>
      </c>
      <c r="C7768" s="91" t="s">
        <v>23716</v>
      </c>
      <c r="D7768" s="91" t="s">
        <v>22264</v>
      </c>
      <c r="E7768" s="91" t="s">
        <v>23717</v>
      </c>
      <c r="F7768" s="91" t="s">
        <v>23718</v>
      </c>
      <c r="G7768" s="91" t="n">
        <v>16500</v>
      </c>
      <c r="H7768" s="91"/>
      <c r="I7768" s="91"/>
      <c r="J7768" s="91"/>
      <c r="K7768" s="91"/>
      <c r="L7768" s="91"/>
      <c r="M7768" s="91" t="s">
        <v>23719</v>
      </c>
      <c r="N7768" s="91" t="n">
        <v>4.06</v>
      </c>
      <c r="O7768" s="156" t="s">
        <v>22230</v>
      </c>
      <c r="P7768" s="100"/>
      <c r="Q7768" s="15" t="s">
        <v>45</v>
      </c>
    </row>
    <row r="7769" customFormat="false" ht="13.8" hidden="false" customHeight="false" outlineLevel="0" collapsed="false">
      <c r="A7769" s="847" t="s">
        <v>1746</v>
      </c>
      <c r="B7769" s="91" t="n">
        <v>31.05</v>
      </c>
      <c r="C7769" s="91" t="s">
        <v>23720</v>
      </c>
      <c r="D7769" s="91" t="s">
        <v>23147</v>
      </c>
      <c r="E7769" s="91" t="s">
        <v>23721</v>
      </c>
      <c r="F7769" s="91" t="s">
        <v>23722</v>
      </c>
      <c r="G7769" s="91" t="n">
        <v>8800</v>
      </c>
      <c r="H7769" s="91"/>
      <c r="I7769" s="91"/>
      <c r="J7769" s="91"/>
      <c r="K7769" s="91"/>
      <c r="L7769" s="91"/>
      <c r="M7769" s="91" t="s">
        <v>23723</v>
      </c>
      <c r="N7769" s="99" t="n">
        <v>43631</v>
      </c>
      <c r="O7769" s="282" t="s">
        <v>22230</v>
      </c>
      <c r="P7769" s="100"/>
      <c r="Q7769" s="15" t="s">
        <v>45</v>
      </c>
    </row>
    <row r="7770" customFormat="false" ht="13.8" hidden="false" customHeight="false" outlineLevel="0" collapsed="false">
      <c r="A7770" s="122" t="s">
        <v>23724</v>
      </c>
      <c r="B7770" s="91" t="s">
        <v>149</v>
      </c>
      <c r="C7770" s="91" t="s">
        <v>23725</v>
      </c>
      <c r="D7770" s="91" t="s">
        <v>23511</v>
      </c>
      <c r="E7770" s="91" t="s">
        <v>23726</v>
      </c>
      <c r="F7770" s="91" t="s">
        <v>23727</v>
      </c>
      <c r="G7770" s="91" t="s">
        <v>23728</v>
      </c>
      <c r="H7770" s="91"/>
      <c r="I7770" s="91"/>
      <c r="J7770" s="91"/>
      <c r="K7770" s="91"/>
      <c r="L7770" s="91"/>
      <c r="M7770" s="91" t="s">
        <v>23729</v>
      </c>
      <c r="N7770" s="91"/>
      <c r="O7770" s="282" t="s">
        <v>22230</v>
      </c>
      <c r="P7770" s="100"/>
      <c r="Q7770" s="15" t="s">
        <v>45</v>
      </c>
    </row>
    <row r="7771" customFormat="false" ht="13.8" hidden="false" customHeight="false" outlineLevel="0" collapsed="false">
      <c r="A7771" s="429" t="s">
        <v>22961</v>
      </c>
      <c r="B7771" s="91" t="s">
        <v>887</v>
      </c>
      <c r="C7771" s="91" t="s">
        <v>23730</v>
      </c>
      <c r="D7771" s="91" t="s">
        <v>23511</v>
      </c>
      <c r="E7771" s="91" t="s">
        <v>23731</v>
      </c>
      <c r="F7771" s="91" t="s">
        <v>23398</v>
      </c>
      <c r="G7771" s="91" t="s">
        <v>23732</v>
      </c>
      <c r="H7771" s="91"/>
      <c r="I7771" s="91"/>
      <c r="J7771" s="91"/>
      <c r="K7771" s="91"/>
      <c r="L7771" s="91"/>
      <c r="M7771" s="91"/>
      <c r="N7771" s="91"/>
      <c r="O7771" s="137" t="s">
        <v>23733</v>
      </c>
      <c r="P7771" s="100"/>
      <c r="Q7771" s="15" t="s">
        <v>45</v>
      </c>
    </row>
    <row r="7772" customFormat="false" ht="13.8" hidden="false" customHeight="false" outlineLevel="0" collapsed="false">
      <c r="A7772" s="429" t="s">
        <v>1758</v>
      </c>
      <c r="B7772" s="91" t="s">
        <v>5214</v>
      </c>
      <c r="C7772" s="91" t="s">
        <v>23734</v>
      </c>
      <c r="D7772" s="91" t="s">
        <v>22264</v>
      </c>
      <c r="E7772" s="91" t="s">
        <v>23735</v>
      </c>
      <c r="F7772" s="91" t="s">
        <v>3584</v>
      </c>
      <c r="G7772" s="91" t="s">
        <v>2874</v>
      </c>
      <c r="H7772" s="91"/>
      <c r="I7772" s="91"/>
      <c r="J7772" s="91"/>
      <c r="K7772" s="91"/>
      <c r="L7772" s="91"/>
      <c r="M7772" s="91"/>
      <c r="N7772" s="91"/>
      <c r="O7772" s="95" t="s">
        <v>23736</v>
      </c>
      <c r="P7772" s="100"/>
      <c r="Q7772" s="15" t="s">
        <v>45</v>
      </c>
    </row>
    <row r="7773" customFormat="false" ht="13.8" hidden="false" customHeight="false" outlineLevel="0" collapsed="false">
      <c r="A7773" s="429" t="s">
        <v>1761</v>
      </c>
      <c r="B7773" s="99" t="n">
        <v>43599</v>
      </c>
      <c r="C7773" s="91" t="s">
        <v>23737</v>
      </c>
      <c r="D7773" s="91" t="s">
        <v>22264</v>
      </c>
      <c r="E7773" s="91" t="s">
        <v>23738</v>
      </c>
      <c r="F7773" s="91" t="s">
        <v>21434</v>
      </c>
      <c r="G7773" s="91" t="s">
        <v>71</v>
      </c>
      <c r="H7773" s="91"/>
      <c r="I7773" s="91"/>
      <c r="J7773" s="91"/>
      <c r="K7773" s="91"/>
      <c r="L7773" s="91"/>
      <c r="M7773" s="91"/>
      <c r="N7773" s="91"/>
      <c r="O7773" s="1112" t="s">
        <v>23739</v>
      </c>
      <c r="P7773" s="100"/>
      <c r="Q7773" s="15" t="s">
        <v>45</v>
      </c>
    </row>
    <row r="7774" customFormat="false" ht="13.8" hidden="false" customHeight="false" outlineLevel="0" collapsed="false">
      <c r="A7774" s="429" t="s">
        <v>1765</v>
      </c>
      <c r="B7774" s="99" t="n">
        <v>43599</v>
      </c>
      <c r="C7774" s="91" t="s">
        <v>23740</v>
      </c>
      <c r="D7774" s="91" t="s">
        <v>22264</v>
      </c>
      <c r="E7774" s="91" t="s">
        <v>23741</v>
      </c>
      <c r="F7774" s="91" t="s">
        <v>22652</v>
      </c>
      <c r="G7774" s="91" t="n">
        <v>4800</v>
      </c>
      <c r="H7774" s="91"/>
      <c r="I7774" s="91"/>
      <c r="J7774" s="91"/>
      <c r="K7774" s="91"/>
      <c r="L7774" s="91"/>
      <c r="M7774" s="91" t="s">
        <v>23742</v>
      </c>
      <c r="N7774" s="91" t="n">
        <v>4.06</v>
      </c>
      <c r="O7774" s="156" t="s">
        <v>22230</v>
      </c>
      <c r="P7774" s="100"/>
      <c r="Q7774" s="15" t="s">
        <v>45</v>
      </c>
    </row>
    <row r="7775" customFormat="false" ht="13.8" hidden="false" customHeight="false" outlineLevel="0" collapsed="false">
      <c r="A7775" s="15" t="s">
        <v>10387</v>
      </c>
      <c r="B7775" s="91"/>
      <c r="C7775" s="91" t="s">
        <v>23743</v>
      </c>
      <c r="D7775" s="91" t="s">
        <v>22264</v>
      </c>
      <c r="E7775" s="91" t="s">
        <v>23744</v>
      </c>
      <c r="F7775" s="91" t="s">
        <v>23745</v>
      </c>
      <c r="G7775" s="91" t="s">
        <v>1522</v>
      </c>
      <c r="H7775" s="91"/>
      <c r="I7775" s="91"/>
      <c r="J7775" s="91"/>
      <c r="K7775" s="91"/>
      <c r="L7775" s="91"/>
      <c r="M7775" s="91"/>
      <c r="N7775" s="91"/>
      <c r="O7775" s="137" t="s">
        <v>23746</v>
      </c>
      <c r="P7775" s="100"/>
      <c r="Q7775" s="15" t="s">
        <v>45</v>
      </c>
    </row>
    <row r="7776" customFormat="false" ht="13.8" hidden="false" customHeight="false" outlineLevel="0" collapsed="false">
      <c r="A7776" s="429" t="s">
        <v>23747</v>
      </c>
      <c r="B7776" s="91" t="s">
        <v>78</v>
      </c>
      <c r="C7776" s="268" t="n">
        <v>84951182586</v>
      </c>
      <c r="D7776" s="91" t="s">
        <v>23511</v>
      </c>
      <c r="E7776" s="91" t="s">
        <v>23748</v>
      </c>
      <c r="F7776" s="91"/>
      <c r="G7776" s="91"/>
      <c r="H7776" s="91"/>
      <c r="I7776" s="91"/>
      <c r="J7776" s="91"/>
      <c r="K7776" s="91"/>
      <c r="L7776" s="91"/>
      <c r="M7776" s="91"/>
      <c r="N7776" s="91"/>
      <c r="O7776" s="91"/>
      <c r="P7776" s="100"/>
      <c r="Q7776" s="15" t="s">
        <v>45</v>
      </c>
    </row>
    <row r="7777" customFormat="false" ht="13.8" hidden="false" customHeight="false" outlineLevel="0" collapsed="false">
      <c r="A7777" s="429" t="s">
        <v>4304</v>
      </c>
      <c r="B7777" s="91" t="s">
        <v>73</v>
      </c>
      <c r="C7777" s="91" t="s">
        <v>23749</v>
      </c>
      <c r="D7777" s="91" t="s">
        <v>23511</v>
      </c>
      <c r="E7777" s="91" t="s">
        <v>102</v>
      </c>
      <c r="F7777" s="91" t="s">
        <v>102</v>
      </c>
      <c r="G7777" s="91" t="s">
        <v>614</v>
      </c>
      <c r="H7777" s="91"/>
      <c r="I7777" s="91"/>
      <c r="J7777" s="91"/>
      <c r="K7777" s="91"/>
      <c r="L7777" s="91"/>
      <c r="N7777" s="91"/>
      <c r="O7777" s="95" t="s">
        <v>23750</v>
      </c>
      <c r="P7777" s="100"/>
      <c r="Q7777" s="15" t="s">
        <v>45</v>
      </c>
    </row>
    <row r="7778" customFormat="false" ht="13.8" hidden="false" customHeight="false" outlineLevel="0" collapsed="false">
      <c r="A7778" s="429" t="s">
        <v>23751</v>
      </c>
      <c r="B7778" s="91" t="s">
        <v>78</v>
      </c>
      <c r="C7778" s="91" t="s">
        <v>23752</v>
      </c>
      <c r="D7778" s="91" t="s">
        <v>23511</v>
      </c>
      <c r="E7778" s="91" t="s">
        <v>23753</v>
      </c>
      <c r="F7778" s="91" t="s">
        <v>15332</v>
      </c>
      <c r="G7778" s="91" t="s">
        <v>268</v>
      </c>
      <c r="H7778" s="91"/>
      <c r="I7778" s="91"/>
      <c r="J7778" s="91"/>
      <c r="K7778" s="91"/>
      <c r="L7778" s="91"/>
      <c r="M7778" s="91" t="s">
        <v>23754</v>
      </c>
      <c r="N7778" s="91"/>
      <c r="O7778" s="137" t="s">
        <v>1936</v>
      </c>
      <c r="P7778" s="100"/>
      <c r="Q7778" s="15" t="s">
        <v>45</v>
      </c>
    </row>
    <row r="7779" customFormat="false" ht="13.8" hidden="false" customHeight="false" outlineLevel="0" collapsed="false">
      <c r="P7779" s="100"/>
      <c r="Q7779" s="15" t="s">
        <v>45</v>
      </c>
    </row>
    <row r="7780" customFormat="false" ht="13.8" hidden="false" customHeight="false" outlineLevel="0" collapsed="false">
      <c r="A7780" s="91"/>
      <c r="B7780" s="91"/>
      <c r="C7780" s="91"/>
      <c r="D7780" s="91"/>
      <c r="E7780" s="91"/>
      <c r="F7780" s="91"/>
      <c r="G7780" s="91"/>
      <c r="H7780" s="91"/>
      <c r="I7780" s="91"/>
      <c r="J7780" s="91"/>
      <c r="K7780" s="91"/>
      <c r="L7780" s="91"/>
      <c r="M7780" s="91"/>
      <c r="N7780" s="91"/>
      <c r="O7780" s="91"/>
      <c r="P7780" s="100"/>
      <c r="Q7780" s="15" t="s">
        <v>45</v>
      </c>
    </row>
    <row r="7781" customFormat="false" ht="79.85" hidden="false" customHeight="false" outlineLevel="0" collapsed="false">
      <c r="A7781" s="1091" t="s">
        <v>17111</v>
      </c>
      <c r="B7781" s="6" t="s">
        <v>17112</v>
      </c>
      <c r="C7781" s="4"/>
      <c r="D7781" s="6" t="s">
        <v>17114</v>
      </c>
      <c r="E7781" s="6" t="s">
        <v>17115</v>
      </c>
      <c r="F7781" s="5" t="s">
        <v>10096</v>
      </c>
      <c r="G7781" s="6" t="s">
        <v>38</v>
      </c>
      <c r="H7781" s="6" t="s">
        <v>17116</v>
      </c>
      <c r="I7781" s="6" t="s">
        <v>40</v>
      </c>
      <c r="J7781" s="6" t="s">
        <v>21327</v>
      </c>
      <c r="K7781" s="6" t="s">
        <v>21328</v>
      </c>
      <c r="L7781" s="6" t="s">
        <v>19807</v>
      </c>
      <c r="M7781" s="6" t="s">
        <v>41</v>
      </c>
      <c r="N7781" s="6" t="s">
        <v>42</v>
      </c>
      <c r="O7781" s="6" t="s">
        <v>17117</v>
      </c>
      <c r="P7781" s="100"/>
      <c r="Q7781" s="15" t="s">
        <v>45</v>
      </c>
    </row>
    <row r="7782" customFormat="false" ht="15" hidden="false" customHeight="false" outlineLevel="0" collapsed="false">
      <c r="A7782" s="60" t="n">
        <v>43619</v>
      </c>
      <c r="B7782" s="374" t="s">
        <v>422</v>
      </c>
      <c r="C7782" s="62"/>
      <c r="D7782" s="62"/>
      <c r="E7782" s="63"/>
      <c r="F7782" s="911" t="n">
        <f aca="false">G7782+H7782+I7782+J7782+K7782+L7782</f>
        <v>9.82771141310644E+053</v>
      </c>
      <c r="G7782" s="1092" t="n">
        <f aca="false">SUM(G7783:G17722)</f>
        <v>3.433189101464E+053</v>
      </c>
      <c r="H7782" s="913" t="n">
        <f aca="false">SUM(H7783:H17722)</f>
        <v>6.39452231164244E+053</v>
      </c>
      <c r="I7782" s="1093" t="n">
        <f aca="false">SUM(I7783:I17724)</f>
        <v>2.89540134373368E+024</v>
      </c>
      <c r="J7782" s="1094" t="n">
        <f aca="false">SUM(J7783:J17722)</f>
        <v>2092942006584</v>
      </c>
      <c r="K7782" s="1095" t="n">
        <f aca="false">SUM(K7783:K17722)</f>
        <v>0</v>
      </c>
      <c r="L7782" s="1096" t="n">
        <f aca="false">SUM(L7787:L17722)</f>
        <v>0</v>
      </c>
      <c r="M7782" s="281"/>
      <c r="N7782" s="281"/>
      <c r="O7782" s="62"/>
      <c r="P7782" s="100"/>
      <c r="Q7782" s="15" t="s">
        <v>45</v>
      </c>
    </row>
    <row r="7783" customFormat="false" ht="41.75" hidden="false" customHeight="false" outlineLevel="0" collapsed="false">
      <c r="A7783" s="429" t="s">
        <v>17906</v>
      </c>
      <c r="B7783" s="91" t="s">
        <v>23755</v>
      </c>
      <c r="C7783" s="91" t="s">
        <v>23756</v>
      </c>
      <c r="D7783" s="91" t="s">
        <v>8766</v>
      </c>
      <c r="E7783" s="91" t="s">
        <v>23757</v>
      </c>
      <c r="F7783" s="113" t="s">
        <v>23758</v>
      </c>
      <c r="G7783" s="91" t="n">
        <v>6000</v>
      </c>
      <c r="H7783" s="91"/>
      <c r="I7783" s="91"/>
      <c r="J7783" s="91"/>
      <c r="K7783" s="91"/>
      <c r="L7783" s="91"/>
      <c r="M7783" s="19" t="s">
        <v>23759</v>
      </c>
      <c r="N7783" s="99" t="n">
        <v>43622</v>
      </c>
      <c r="O7783" s="156" t="s">
        <v>22230</v>
      </c>
      <c r="P7783" s="100"/>
      <c r="Q7783" s="15" t="s">
        <v>45</v>
      </c>
    </row>
    <row r="7784" customFormat="false" ht="14.9" hidden="false" customHeight="false" outlineLevel="0" collapsed="false">
      <c r="A7784" s="429" t="s">
        <v>1814</v>
      </c>
      <c r="B7784" s="91" t="s">
        <v>195</v>
      </c>
      <c r="C7784" s="91" t="s">
        <v>23760</v>
      </c>
      <c r="D7784" s="91" t="s">
        <v>23511</v>
      </c>
      <c r="E7784" s="91" t="s">
        <v>22908</v>
      </c>
      <c r="F7784" s="91" t="s">
        <v>22908</v>
      </c>
      <c r="G7784" s="91"/>
      <c r="H7784" s="91"/>
      <c r="I7784" s="91"/>
      <c r="J7784" s="91"/>
      <c r="K7784" s="91"/>
      <c r="L7784" s="91"/>
      <c r="M7784" s="91"/>
      <c r="N7784" s="91"/>
      <c r="O7784" s="95" t="s">
        <v>23761</v>
      </c>
      <c r="P7784" s="100"/>
      <c r="Q7784" s="15" t="s">
        <v>45</v>
      </c>
    </row>
    <row r="7785" customFormat="false" ht="28.35" hidden="false" customHeight="false" outlineLevel="0" collapsed="false">
      <c r="A7785" s="429" t="s">
        <v>1819</v>
      </c>
      <c r="B7785" s="91" t="s">
        <v>23762</v>
      </c>
      <c r="C7785" s="91" t="s">
        <v>23763</v>
      </c>
      <c r="D7785" s="91" t="s">
        <v>23511</v>
      </c>
      <c r="E7785" s="91" t="s">
        <v>23764</v>
      </c>
      <c r="F7785" s="91" t="s">
        <v>23765</v>
      </c>
      <c r="G7785" s="91"/>
      <c r="H7785" s="91"/>
      <c r="I7785" s="91"/>
      <c r="J7785" s="91"/>
      <c r="K7785" s="91"/>
      <c r="L7785" s="91"/>
      <c r="M7785" s="91"/>
      <c r="N7785" s="91"/>
      <c r="O7785" s="91" t="s">
        <v>23766</v>
      </c>
      <c r="P7785" s="100"/>
      <c r="Q7785" s="15" t="s">
        <v>45</v>
      </c>
    </row>
    <row r="7786" customFormat="false" ht="14.9" hidden="false" customHeight="false" outlineLevel="0" collapsed="false">
      <c r="A7786" s="429" t="s">
        <v>1673</v>
      </c>
      <c r="B7786" s="91" t="s">
        <v>1483</v>
      </c>
      <c r="C7786" s="91" t="s">
        <v>23767</v>
      </c>
      <c r="D7786" s="91" t="s">
        <v>23511</v>
      </c>
      <c r="E7786" s="91" t="s">
        <v>23768</v>
      </c>
      <c r="F7786" s="91" t="s">
        <v>23769</v>
      </c>
      <c r="G7786" s="91" t="s">
        <v>564</v>
      </c>
      <c r="H7786" s="91"/>
      <c r="I7786" s="91"/>
      <c r="J7786" s="91"/>
      <c r="K7786" s="91"/>
      <c r="L7786" s="91"/>
      <c r="M7786" s="91"/>
      <c r="N7786" s="91"/>
      <c r="O7786" s="95" t="s">
        <v>23770</v>
      </c>
      <c r="P7786" s="100"/>
      <c r="Q7786" s="15" t="s">
        <v>45</v>
      </c>
    </row>
    <row r="7787" customFormat="false" ht="28.35" hidden="false" customHeight="false" outlineLevel="0" collapsed="false">
      <c r="A7787" s="847" t="s">
        <v>1678</v>
      </c>
      <c r="B7787" s="91" t="n">
        <v>10.36</v>
      </c>
      <c r="C7787" s="91" t="s">
        <v>23771</v>
      </c>
      <c r="D7787" s="91" t="s">
        <v>23147</v>
      </c>
      <c r="E7787" s="91" t="s">
        <v>23772</v>
      </c>
      <c r="F7787" s="91" t="s">
        <v>4460</v>
      </c>
      <c r="G7787" s="91" t="n">
        <v>4796</v>
      </c>
      <c r="H7787" s="91"/>
      <c r="I7787" s="91"/>
      <c r="J7787" s="91"/>
      <c r="K7787" s="91"/>
      <c r="L7787" s="91"/>
      <c r="M7787" s="91" t="s">
        <v>23773</v>
      </c>
      <c r="N7787" s="533" t="n">
        <v>3.06</v>
      </c>
      <c r="O7787" s="282" t="s">
        <v>22230</v>
      </c>
      <c r="P7787" s="100"/>
      <c r="Q7787" s="15" t="s">
        <v>45</v>
      </c>
    </row>
    <row r="7788" customFormat="false" ht="28.35" hidden="false" customHeight="false" outlineLevel="0" collapsed="false">
      <c r="A7788" s="429" t="s">
        <v>1732</v>
      </c>
      <c r="B7788" s="91" t="s">
        <v>457</v>
      </c>
      <c r="C7788" s="91" t="s">
        <v>23774</v>
      </c>
      <c r="D7788" s="91" t="s">
        <v>23511</v>
      </c>
      <c r="E7788" s="91" t="s">
        <v>23775</v>
      </c>
      <c r="F7788" s="91" t="s">
        <v>23776</v>
      </c>
      <c r="G7788" s="91" t="s">
        <v>501</v>
      </c>
      <c r="H7788" s="91"/>
      <c r="I7788" s="91"/>
      <c r="J7788" s="91"/>
      <c r="K7788" s="91"/>
      <c r="L7788" s="91"/>
      <c r="M7788" s="91"/>
      <c r="N7788" s="91"/>
      <c r="O7788" s="95" t="s">
        <v>23777</v>
      </c>
      <c r="P7788" s="100"/>
      <c r="Q7788" s="15" t="s">
        <v>45</v>
      </c>
    </row>
    <row r="7789" customFormat="false" ht="28.35" hidden="false" customHeight="false" outlineLevel="0" collapsed="false">
      <c r="A7789" s="429" t="s">
        <v>1833</v>
      </c>
      <c r="B7789" s="108" t="n">
        <v>0.46875</v>
      </c>
      <c r="C7789" s="91" t="s">
        <v>23778</v>
      </c>
      <c r="D7789" s="91" t="s">
        <v>22300</v>
      </c>
      <c r="E7789" s="91" t="s">
        <v>23779</v>
      </c>
      <c r="F7789" s="91" t="s">
        <v>23780</v>
      </c>
      <c r="G7789" s="91" t="s">
        <v>134</v>
      </c>
      <c r="H7789" s="91"/>
      <c r="I7789" s="91"/>
      <c r="J7789" s="91"/>
      <c r="K7789" s="91"/>
      <c r="L7789" s="91"/>
      <c r="M7789" s="91"/>
      <c r="N7789" s="91"/>
      <c r="O7789" s="137" t="s">
        <v>23781</v>
      </c>
      <c r="P7789" s="100"/>
      <c r="Q7789" s="15" t="s">
        <v>45</v>
      </c>
    </row>
    <row r="7790" customFormat="false" ht="41.75" hidden="false" customHeight="false" outlineLevel="0" collapsed="false">
      <c r="A7790" s="429" t="s">
        <v>23782</v>
      </c>
      <c r="B7790" s="91" t="s">
        <v>589</v>
      </c>
      <c r="C7790" s="91" t="s">
        <v>23783</v>
      </c>
      <c r="D7790" s="91" t="s">
        <v>23511</v>
      </c>
      <c r="E7790" s="91" t="s">
        <v>23784</v>
      </c>
      <c r="F7790" s="91" t="s">
        <v>3434</v>
      </c>
      <c r="G7790" s="91"/>
      <c r="H7790" s="91"/>
      <c r="I7790" s="91"/>
      <c r="J7790" s="91"/>
      <c r="K7790" s="91"/>
      <c r="L7790" s="91"/>
      <c r="M7790" s="91"/>
      <c r="N7790" s="91"/>
      <c r="O7790" s="137" t="s">
        <v>23785</v>
      </c>
      <c r="P7790" s="100"/>
      <c r="Q7790" s="15" t="s">
        <v>45</v>
      </c>
    </row>
    <row r="7791" customFormat="false" ht="41.75" hidden="false" customHeight="false" outlineLevel="0" collapsed="false">
      <c r="A7791" s="429" t="s">
        <v>1746</v>
      </c>
      <c r="B7791" s="91" t="s">
        <v>940</v>
      </c>
      <c r="C7791" s="91" t="s">
        <v>23786</v>
      </c>
      <c r="D7791" s="91" t="s">
        <v>23147</v>
      </c>
      <c r="E7791" s="91" t="s">
        <v>23787</v>
      </c>
      <c r="F7791" s="91" t="s">
        <v>23788</v>
      </c>
      <c r="G7791" s="91" t="s">
        <v>23789</v>
      </c>
      <c r="H7791" s="91"/>
      <c r="I7791" s="91"/>
      <c r="J7791" s="91"/>
      <c r="K7791" s="91"/>
      <c r="L7791" s="91"/>
      <c r="M7791" s="19" t="s">
        <v>23790</v>
      </c>
      <c r="N7791" s="533" t="n">
        <v>5.06</v>
      </c>
      <c r="O7791" s="282" t="s">
        <v>22230</v>
      </c>
      <c r="P7791" s="100"/>
      <c r="Q7791" s="15" t="s">
        <v>45</v>
      </c>
    </row>
    <row r="7792" customFormat="false" ht="28.35" hidden="false" customHeight="false" outlineLevel="0" collapsed="false">
      <c r="A7792" s="429" t="s">
        <v>1696</v>
      </c>
      <c r="B7792" s="91" t="s">
        <v>2270</v>
      </c>
      <c r="C7792" s="91" t="n">
        <v>89162759962</v>
      </c>
      <c r="D7792" s="91" t="s">
        <v>8766</v>
      </c>
      <c r="E7792" s="91" t="s">
        <v>23791</v>
      </c>
      <c r="F7792" s="91" t="s">
        <v>23792</v>
      </c>
      <c r="G7792" s="91" t="n">
        <v>6200</v>
      </c>
      <c r="H7792" s="91"/>
      <c r="I7792" s="91"/>
      <c r="J7792" s="91"/>
      <c r="K7792" s="91"/>
      <c r="L7792" s="91"/>
      <c r="M7792" s="19" t="s">
        <v>23793</v>
      </c>
      <c r="N7792" s="1113" t="n">
        <v>43623</v>
      </c>
      <c r="O7792" s="282" t="s">
        <v>23794</v>
      </c>
      <c r="P7792" s="100"/>
      <c r="Q7792" s="15" t="s">
        <v>45</v>
      </c>
    </row>
    <row r="7793" customFormat="false" ht="28.35" hidden="false" customHeight="false" outlineLevel="0" collapsed="false">
      <c r="A7793" s="429" t="s">
        <v>1758</v>
      </c>
      <c r="B7793" s="91" t="s">
        <v>6471</v>
      </c>
      <c r="C7793" s="91" t="s">
        <v>23795</v>
      </c>
      <c r="D7793" s="91" t="s">
        <v>23511</v>
      </c>
      <c r="E7793" s="91" t="s">
        <v>23796</v>
      </c>
      <c r="F7793" s="91" t="s">
        <v>23797</v>
      </c>
      <c r="G7793" s="91"/>
      <c r="H7793" s="91"/>
      <c r="I7793" s="91"/>
      <c r="J7793" s="91"/>
      <c r="K7793" s="91"/>
      <c r="L7793" s="91"/>
      <c r="M7793" s="91"/>
      <c r="N7793" s="91"/>
      <c r="O7793" s="95" t="s">
        <v>23798</v>
      </c>
      <c r="P7793" s="100"/>
      <c r="Q7793" s="15" t="s">
        <v>45</v>
      </c>
    </row>
    <row r="7794" customFormat="false" ht="41.75" hidden="false" customHeight="false" outlineLevel="0" collapsed="false">
      <c r="A7794" s="1114" t="s">
        <v>23799</v>
      </c>
      <c r="B7794" s="91" t="n">
        <v>14.12</v>
      </c>
      <c r="C7794" s="91" t="s">
        <v>23800</v>
      </c>
      <c r="D7794" s="91" t="s">
        <v>23147</v>
      </c>
      <c r="E7794" s="91" t="s">
        <v>12175</v>
      </c>
      <c r="F7794" s="91"/>
      <c r="G7794" s="91" t="s">
        <v>804</v>
      </c>
      <c r="H7794" s="91"/>
      <c r="I7794" s="91"/>
      <c r="J7794" s="91"/>
      <c r="K7794" s="91"/>
      <c r="L7794" s="91"/>
      <c r="M7794" s="91"/>
      <c r="N7794" s="91"/>
      <c r="O7794" s="91" t="s">
        <v>23801</v>
      </c>
      <c r="P7794" s="100"/>
      <c r="Q7794" s="15" t="s">
        <v>45</v>
      </c>
    </row>
    <row r="7795" customFormat="false" ht="28.35" hidden="false" customHeight="false" outlineLevel="0" collapsed="false">
      <c r="A7795" s="847" t="s">
        <v>1765</v>
      </c>
      <c r="B7795" s="91" t="s">
        <v>1655</v>
      </c>
      <c r="C7795" s="91" t="s">
        <v>23802</v>
      </c>
      <c r="D7795" s="91" t="s">
        <v>22300</v>
      </c>
      <c r="E7795" s="91" t="s">
        <v>23803</v>
      </c>
      <c r="F7795" s="91" t="s">
        <v>23804</v>
      </c>
      <c r="G7795" s="91" t="s">
        <v>134</v>
      </c>
      <c r="H7795" s="91"/>
      <c r="I7795" s="91"/>
      <c r="J7795" s="91"/>
      <c r="K7795" s="91"/>
      <c r="L7795" s="91"/>
      <c r="M7795" s="91"/>
      <c r="N7795" s="91"/>
      <c r="O7795" s="137" t="s">
        <v>23805</v>
      </c>
      <c r="P7795" s="100"/>
      <c r="Q7795" s="15" t="s">
        <v>45</v>
      </c>
    </row>
    <row r="7796" customFormat="false" ht="28.35" hidden="false" customHeight="false" outlineLevel="0" collapsed="false">
      <c r="A7796" s="122" t="s">
        <v>22320</v>
      </c>
      <c r="B7796" s="99" t="n">
        <v>43634</v>
      </c>
      <c r="C7796" s="91" t="n">
        <v>89258971388</v>
      </c>
      <c r="D7796" s="91" t="s">
        <v>8766</v>
      </c>
      <c r="E7796" s="91" t="s">
        <v>23806</v>
      </c>
      <c r="F7796" s="91" t="s">
        <v>23807</v>
      </c>
      <c r="G7796" s="91"/>
      <c r="H7796" s="91"/>
      <c r="I7796" s="91"/>
      <c r="J7796" s="91"/>
      <c r="K7796" s="91"/>
      <c r="L7796" s="91"/>
      <c r="M7796" s="91"/>
      <c r="N7796" s="91"/>
      <c r="O7796" s="137" t="s">
        <v>23808</v>
      </c>
      <c r="P7796" s="100"/>
      <c r="Q7796" s="15" t="s">
        <v>45</v>
      </c>
    </row>
    <row r="7797" customFormat="false" ht="79.85" hidden="false" customHeight="false" outlineLevel="0" collapsed="false">
      <c r="A7797" s="1091" t="s">
        <v>17111</v>
      </c>
      <c r="B7797" s="6" t="s">
        <v>17112</v>
      </c>
      <c r="C7797" s="4"/>
      <c r="D7797" s="6" t="s">
        <v>17114</v>
      </c>
      <c r="E7797" s="6" t="s">
        <v>17115</v>
      </c>
      <c r="F7797" s="5" t="s">
        <v>10096</v>
      </c>
      <c r="G7797" s="6" t="s">
        <v>38</v>
      </c>
      <c r="H7797" s="6" t="s">
        <v>17116</v>
      </c>
      <c r="I7797" s="6" t="s">
        <v>40</v>
      </c>
      <c r="J7797" s="6" t="s">
        <v>21327</v>
      </c>
      <c r="K7797" s="6" t="s">
        <v>21328</v>
      </c>
      <c r="L7797" s="6" t="s">
        <v>19807</v>
      </c>
      <c r="M7797" s="6" t="s">
        <v>41</v>
      </c>
      <c r="N7797" s="6" t="s">
        <v>42</v>
      </c>
      <c r="O7797" s="6" t="s">
        <v>17117</v>
      </c>
      <c r="P7797" s="100"/>
      <c r="Q7797" s="15" t="s">
        <v>45</v>
      </c>
    </row>
    <row r="7798" customFormat="false" ht="15" hidden="false" customHeight="false" outlineLevel="0" collapsed="false">
      <c r="A7798" s="60" t="n">
        <v>43620</v>
      </c>
      <c r="B7798" s="374" t="s">
        <v>260</v>
      </c>
      <c r="C7798" s="62"/>
      <c r="D7798" s="62"/>
      <c r="E7798" s="63"/>
      <c r="F7798" s="911" t="n">
        <f aca="false">G7798+H7798+I7798+J7798+K7798+L7798</f>
        <v>4.91385570655322E+053</v>
      </c>
      <c r="G7798" s="1092" t="n">
        <f aca="false">SUM(G7799:G17738)</f>
        <v>1.716594550732E+053</v>
      </c>
      <c r="H7798" s="913" t="n">
        <f aca="false">SUM(H7799:H17738)</f>
        <v>3.19726115582122E+053</v>
      </c>
      <c r="I7798" s="1093" t="n">
        <f aca="false">SUM(I7799:I17740)</f>
        <v>1.44770067186684E+024</v>
      </c>
      <c r="J7798" s="1094" t="n">
        <f aca="false">SUM(J7799:J17738)</f>
        <v>1046471003292</v>
      </c>
      <c r="K7798" s="1095" t="n">
        <f aca="false">SUM(K7799:K17738)</f>
        <v>0</v>
      </c>
      <c r="L7798" s="1096" t="n">
        <f aca="false">SUM(L7803:L17738)</f>
        <v>0</v>
      </c>
      <c r="M7798" s="281"/>
      <c r="N7798" s="281"/>
      <c r="O7798" s="62"/>
      <c r="P7798" s="100"/>
      <c r="Q7798" s="15" t="s">
        <v>45</v>
      </c>
    </row>
    <row r="7799" customFormat="false" ht="28.35" hidden="false" customHeight="false" outlineLevel="0" collapsed="false">
      <c r="A7799" s="429" t="s">
        <v>23139</v>
      </c>
      <c r="B7799" s="91" t="s">
        <v>2617</v>
      </c>
      <c r="C7799" s="91" t="s">
        <v>23809</v>
      </c>
      <c r="D7799" s="91" t="s">
        <v>22264</v>
      </c>
      <c r="E7799" s="91" t="s">
        <v>10074</v>
      </c>
      <c r="F7799" s="91" t="s">
        <v>48</v>
      </c>
      <c r="G7799" s="91" t="s">
        <v>3515</v>
      </c>
      <c r="H7799" s="91"/>
      <c r="I7799" s="91"/>
      <c r="J7799" s="91"/>
      <c r="K7799" s="91"/>
      <c r="L7799" s="91"/>
      <c r="M7799" s="91"/>
      <c r="N7799" s="91"/>
      <c r="O7799" s="137" t="s">
        <v>23810</v>
      </c>
      <c r="P7799" s="100"/>
      <c r="Q7799" s="15" t="s">
        <v>45</v>
      </c>
    </row>
    <row r="7800" customFormat="false" ht="28.35" hidden="false" customHeight="false" outlineLevel="0" collapsed="false">
      <c r="A7800" s="429" t="s">
        <v>1814</v>
      </c>
      <c r="B7800" s="91" t="s">
        <v>51</v>
      </c>
      <c r="C7800" s="91" t="s">
        <v>23811</v>
      </c>
      <c r="D7800" s="91" t="s">
        <v>22264</v>
      </c>
      <c r="E7800" s="91" t="s">
        <v>23812</v>
      </c>
      <c r="F7800" s="91" t="s">
        <v>23813</v>
      </c>
      <c r="G7800" s="91" t="s">
        <v>23814</v>
      </c>
      <c r="H7800" s="91"/>
      <c r="I7800" s="91"/>
      <c r="J7800" s="91"/>
      <c r="K7800" s="91"/>
      <c r="L7800" s="91"/>
      <c r="M7800" s="91"/>
      <c r="N7800" s="91"/>
      <c r="O7800" s="137" t="s">
        <v>23815</v>
      </c>
      <c r="P7800" s="100"/>
      <c r="Q7800" s="15" t="s">
        <v>45</v>
      </c>
    </row>
    <row r="7801" customFormat="false" ht="28.35" hidden="false" customHeight="false" outlineLevel="0" collapsed="false">
      <c r="A7801" s="429" t="s">
        <v>1819</v>
      </c>
      <c r="B7801" s="951" t="n">
        <v>43506</v>
      </c>
      <c r="C7801" s="91" t="s">
        <v>23816</v>
      </c>
      <c r="D7801" s="91" t="s">
        <v>23511</v>
      </c>
      <c r="E7801" s="91" t="s">
        <v>23817</v>
      </c>
      <c r="F7801" s="91" t="s">
        <v>23818</v>
      </c>
      <c r="G7801" s="91" t="n">
        <v>2300</v>
      </c>
      <c r="H7801" s="91"/>
      <c r="I7801" s="91"/>
      <c r="J7801" s="91"/>
      <c r="K7801" s="91"/>
      <c r="L7801" s="91"/>
      <c r="M7801" s="91" t="s">
        <v>23819</v>
      </c>
      <c r="N7801" s="99" t="n">
        <v>43621</v>
      </c>
      <c r="O7801" s="282" t="s">
        <v>15</v>
      </c>
      <c r="P7801" s="100"/>
      <c r="Q7801" s="15" t="s">
        <v>45</v>
      </c>
    </row>
    <row r="7802" customFormat="false" ht="14.9" hidden="false" customHeight="false" outlineLevel="0" collapsed="false">
      <c r="A7802" s="429" t="s">
        <v>1673</v>
      </c>
      <c r="B7802" s="91" t="s">
        <v>453</v>
      </c>
      <c r="C7802" s="91" t="s">
        <v>23820</v>
      </c>
      <c r="D7802" s="91" t="s">
        <v>23511</v>
      </c>
      <c r="E7802" s="91" t="s">
        <v>23821</v>
      </c>
      <c r="F7802" s="91" t="s">
        <v>23822</v>
      </c>
      <c r="G7802" s="91" t="s">
        <v>1237</v>
      </c>
      <c r="H7802" s="91"/>
      <c r="I7802" s="91"/>
      <c r="J7802" s="91"/>
      <c r="K7802" s="91"/>
      <c r="L7802" s="91"/>
      <c r="M7802" s="91"/>
      <c r="N7802" s="91"/>
      <c r="O7802" s="137" t="s">
        <v>23823</v>
      </c>
      <c r="P7802" s="100"/>
      <c r="Q7802" s="15" t="s">
        <v>45</v>
      </c>
    </row>
    <row r="7803" customFormat="false" ht="28.35" hidden="false" customHeight="false" outlineLevel="0" collapsed="false">
      <c r="A7803" s="429" t="s">
        <v>22858</v>
      </c>
      <c r="B7803" s="20" t="n">
        <v>43627</v>
      </c>
      <c r="C7803" s="91" t="s">
        <v>23824</v>
      </c>
      <c r="D7803" s="19" t="s">
        <v>22264</v>
      </c>
      <c r="E7803" s="91" t="s">
        <v>23825</v>
      </c>
      <c r="F7803" s="91" t="s">
        <v>7877</v>
      </c>
      <c r="G7803" s="91" t="s">
        <v>7436</v>
      </c>
      <c r="H7803" s="91"/>
      <c r="I7803" s="91"/>
      <c r="J7803" s="91"/>
      <c r="K7803" s="91"/>
      <c r="L7803" s="91"/>
      <c r="M7803" s="91"/>
      <c r="N7803" s="91"/>
      <c r="O7803" s="451" t="s">
        <v>23826</v>
      </c>
      <c r="P7803" s="100"/>
      <c r="Q7803" s="15" t="s">
        <v>45</v>
      </c>
    </row>
    <row r="7804" customFormat="false" ht="28.35" hidden="false" customHeight="false" outlineLevel="0" collapsed="false">
      <c r="A7804" s="429" t="s">
        <v>22790</v>
      </c>
      <c r="B7804" s="91" t="s">
        <v>66</v>
      </c>
      <c r="C7804" s="91" t="s">
        <v>23827</v>
      </c>
      <c r="D7804" s="91" t="s">
        <v>22264</v>
      </c>
      <c r="E7804" s="91" t="s">
        <v>23828</v>
      </c>
      <c r="F7804" s="91" t="s">
        <v>12175</v>
      </c>
      <c r="G7804" s="91"/>
      <c r="H7804" s="91"/>
      <c r="I7804" s="91"/>
      <c r="J7804" s="91"/>
      <c r="K7804" s="91"/>
      <c r="L7804" s="91"/>
      <c r="M7804" s="91"/>
      <c r="N7804" s="91"/>
      <c r="O7804" s="137" t="s">
        <v>23543</v>
      </c>
      <c r="P7804" s="100"/>
      <c r="Q7804" s="15" t="s">
        <v>45</v>
      </c>
    </row>
    <row r="7805" customFormat="false" ht="14.9" hidden="false" customHeight="false" outlineLevel="0" collapsed="false">
      <c r="A7805" s="429" t="s">
        <v>1833</v>
      </c>
      <c r="B7805" s="91" t="s">
        <v>4412</v>
      </c>
      <c r="C7805" s="91" t="s">
        <v>23829</v>
      </c>
      <c r="D7805" s="91" t="s">
        <v>23511</v>
      </c>
      <c r="E7805" s="91" t="s">
        <v>23830</v>
      </c>
      <c r="F7805" s="91" t="s">
        <v>23831</v>
      </c>
      <c r="G7805" s="91" t="s">
        <v>788</v>
      </c>
      <c r="H7805" s="91"/>
      <c r="I7805" s="91"/>
      <c r="J7805" s="91"/>
      <c r="K7805" s="91"/>
      <c r="L7805" s="91"/>
      <c r="M7805" s="91"/>
      <c r="N7805" s="91"/>
      <c r="O7805" s="91"/>
      <c r="P7805" s="100"/>
      <c r="Q7805" s="15" t="s">
        <v>45</v>
      </c>
    </row>
    <row r="7806" customFormat="false" ht="28.35" hidden="false" customHeight="false" outlineLevel="0" collapsed="false">
      <c r="A7806" s="122" t="s">
        <v>23832</v>
      </c>
      <c r="B7806" s="91" t="s">
        <v>778</v>
      </c>
      <c r="C7806" s="91" t="s">
        <v>23833</v>
      </c>
      <c r="D7806" s="91" t="s">
        <v>23511</v>
      </c>
      <c r="E7806" s="91" t="s">
        <v>23834</v>
      </c>
      <c r="F7806" s="91" t="s">
        <v>23835</v>
      </c>
      <c r="G7806" s="91"/>
      <c r="H7806" s="91"/>
      <c r="I7806" s="91"/>
      <c r="J7806" s="91" t="n">
        <v>7900</v>
      </c>
      <c r="K7806" s="91"/>
      <c r="L7806" s="91"/>
      <c r="M7806" s="19" t="s">
        <v>23836</v>
      </c>
      <c r="N7806" s="99" t="n">
        <v>43625</v>
      </c>
      <c r="O7806" s="282" t="s">
        <v>15</v>
      </c>
      <c r="P7806" s="100"/>
      <c r="Q7806" s="15" t="s">
        <v>45</v>
      </c>
    </row>
    <row r="7807" customFormat="false" ht="28.35" hidden="false" customHeight="false" outlineLevel="0" collapsed="false">
      <c r="A7807" s="429" t="s">
        <v>1839</v>
      </c>
      <c r="B7807" s="91" t="s">
        <v>154</v>
      </c>
      <c r="C7807" s="91" t="s">
        <v>23837</v>
      </c>
      <c r="D7807" s="91" t="s">
        <v>23838</v>
      </c>
      <c r="E7807" s="91" t="s">
        <v>23839</v>
      </c>
      <c r="F7807" s="91" t="s">
        <v>23840</v>
      </c>
      <c r="G7807" s="91" t="n">
        <v>6300</v>
      </c>
      <c r="H7807" s="91"/>
      <c r="I7807" s="91"/>
      <c r="J7807" s="91"/>
      <c r="K7807" s="91"/>
      <c r="L7807" s="91"/>
      <c r="M7807" s="19" t="s">
        <v>23841</v>
      </c>
      <c r="N7807" s="99" t="n">
        <v>43620</v>
      </c>
      <c r="O7807" s="282" t="s">
        <v>15</v>
      </c>
      <c r="P7807" s="100"/>
      <c r="Q7807" s="15" t="s">
        <v>45</v>
      </c>
    </row>
    <row r="7808" customFormat="false" ht="14.9" hidden="false" customHeight="false" outlineLevel="0" collapsed="false">
      <c r="A7808" s="429" t="s">
        <v>1746</v>
      </c>
      <c r="B7808" s="91" t="s">
        <v>1067</v>
      </c>
      <c r="C7808" s="91" t="s">
        <v>23842</v>
      </c>
      <c r="D7808" s="91" t="s">
        <v>22264</v>
      </c>
      <c r="E7808" s="91" t="s">
        <v>23843</v>
      </c>
      <c r="F7808" s="91" t="s">
        <v>23637</v>
      </c>
      <c r="G7808" s="91" t="s">
        <v>23844</v>
      </c>
      <c r="H7808" s="91"/>
      <c r="I7808" s="91"/>
      <c r="J7808" s="91"/>
      <c r="K7808" s="91"/>
      <c r="L7808" s="91"/>
      <c r="M7808" s="91"/>
      <c r="N7808" s="91"/>
      <c r="O7808" s="137" t="s">
        <v>23845</v>
      </c>
      <c r="P7808" s="100"/>
      <c r="Q7808" s="15" t="s">
        <v>45</v>
      </c>
    </row>
    <row r="7809" customFormat="false" ht="14.9" hidden="false" customHeight="false" outlineLevel="0" collapsed="false">
      <c r="A7809" s="122" t="s">
        <v>22503</v>
      </c>
      <c r="B7809" s="91" t="s">
        <v>23846</v>
      </c>
      <c r="C7809" s="91" t="s">
        <v>23847</v>
      </c>
      <c r="D7809" s="91" t="s">
        <v>22264</v>
      </c>
      <c r="E7809" s="91" t="s">
        <v>23848</v>
      </c>
      <c r="F7809" s="91" t="s">
        <v>23265</v>
      </c>
      <c r="G7809" s="91"/>
      <c r="H7809" s="91"/>
      <c r="I7809" s="91"/>
      <c r="J7809" s="91" t="s">
        <v>463</v>
      </c>
      <c r="K7809" s="91"/>
      <c r="L7809" s="91"/>
      <c r="M7809" s="91"/>
      <c r="N7809" s="91"/>
      <c r="O7809" s="137" t="s">
        <v>23849</v>
      </c>
      <c r="P7809" s="100"/>
      <c r="Q7809" s="15" t="s">
        <v>45</v>
      </c>
    </row>
    <row r="7810" customFormat="false" ht="14.9" hidden="false" customHeight="false" outlineLevel="0" collapsed="false">
      <c r="A7810" s="429" t="s">
        <v>1696</v>
      </c>
      <c r="B7810" s="91" t="s">
        <v>810</v>
      </c>
      <c r="C7810" s="91" t="s">
        <v>23850</v>
      </c>
      <c r="D7810" s="91" t="s">
        <v>23511</v>
      </c>
      <c r="E7810" s="91" t="s">
        <v>23851</v>
      </c>
      <c r="F7810" s="91" t="s">
        <v>23852</v>
      </c>
      <c r="G7810" s="91"/>
      <c r="H7810" s="91"/>
      <c r="I7810" s="91"/>
      <c r="J7810" s="91"/>
      <c r="K7810" s="91"/>
      <c r="L7810" s="91"/>
      <c r="M7810" s="91"/>
      <c r="N7810" s="91"/>
      <c r="O7810" s="137" t="s">
        <v>23853</v>
      </c>
      <c r="P7810" s="100"/>
      <c r="Q7810" s="15" t="s">
        <v>45</v>
      </c>
    </row>
    <row r="7811" customFormat="false" ht="28.35" hidden="false" customHeight="false" outlineLevel="0" collapsed="false">
      <c r="A7811" s="429" t="s">
        <v>23249</v>
      </c>
      <c r="B7811" s="99" t="n">
        <v>43601</v>
      </c>
      <c r="C7811" s="91" t="s">
        <v>23854</v>
      </c>
      <c r="D7811" s="91" t="s">
        <v>22264</v>
      </c>
      <c r="E7811" s="91" t="s">
        <v>23855</v>
      </c>
      <c r="F7811" s="91" t="s">
        <v>23856</v>
      </c>
      <c r="G7811" s="91" t="s">
        <v>268</v>
      </c>
      <c r="H7811" s="91"/>
      <c r="I7811" s="91"/>
      <c r="J7811" s="91"/>
      <c r="K7811" s="91"/>
      <c r="L7811" s="91"/>
      <c r="M7811" s="91"/>
      <c r="N7811" s="91"/>
      <c r="O7811" s="95" t="s">
        <v>23857</v>
      </c>
      <c r="P7811" s="100"/>
      <c r="Q7811" s="15" t="s">
        <v>45</v>
      </c>
    </row>
    <row r="7812" customFormat="false" ht="14.9" hidden="false" customHeight="false" outlineLevel="0" collapsed="false">
      <c r="A7812" s="429" t="s">
        <v>1761</v>
      </c>
      <c r="B7812" s="99" t="n">
        <v>43632</v>
      </c>
      <c r="C7812" s="91" t="s">
        <v>23858</v>
      </c>
      <c r="D7812" s="91" t="s">
        <v>23511</v>
      </c>
      <c r="E7812" s="91" t="s">
        <v>23859</v>
      </c>
      <c r="F7812" s="91" t="s">
        <v>23860</v>
      </c>
      <c r="G7812" s="91" t="s">
        <v>23861</v>
      </c>
      <c r="H7812" s="91"/>
      <c r="I7812" s="91"/>
      <c r="J7812" s="91"/>
      <c r="K7812" s="91"/>
      <c r="L7812" s="91"/>
      <c r="M7812" s="91"/>
      <c r="N7812" s="91"/>
      <c r="O7812" s="95" t="s">
        <v>23862</v>
      </c>
      <c r="P7812" s="100"/>
      <c r="Q7812" s="15" t="s">
        <v>45</v>
      </c>
    </row>
    <row r="7813" customFormat="false" ht="28.35" hidden="false" customHeight="false" outlineLevel="0" collapsed="false">
      <c r="A7813" s="429" t="s">
        <v>1765</v>
      </c>
      <c r="B7813" s="242" t="n">
        <v>43754</v>
      </c>
      <c r="C7813" s="91" t="s">
        <v>23863</v>
      </c>
      <c r="D7813" s="91" t="s">
        <v>22264</v>
      </c>
      <c r="E7813" s="91" t="s">
        <v>23864</v>
      </c>
      <c r="F7813" s="91" t="s">
        <v>2910</v>
      </c>
      <c r="G7813" s="91" t="n">
        <v>10900</v>
      </c>
      <c r="H7813" s="91"/>
      <c r="I7813" s="91"/>
      <c r="J7813" s="91"/>
      <c r="K7813" s="91"/>
      <c r="L7813" s="91"/>
      <c r="M7813" s="91" t="s">
        <v>23865</v>
      </c>
      <c r="N7813" s="91" t="n">
        <v>7.06</v>
      </c>
      <c r="O7813" s="282" t="s">
        <v>15</v>
      </c>
      <c r="P7813" s="100"/>
      <c r="Q7813" s="15" t="s">
        <v>45</v>
      </c>
    </row>
    <row r="7814" customFormat="false" ht="14.9" hidden="false" customHeight="false" outlineLevel="0" collapsed="false">
      <c r="A7814" s="1102" t="s">
        <v>19286</v>
      </c>
      <c r="B7814" s="91" t="n">
        <v>16.25</v>
      </c>
      <c r="C7814" s="91" t="s">
        <v>23866</v>
      </c>
      <c r="D7814" s="91" t="s">
        <v>23147</v>
      </c>
      <c r="E7814" s="91" t="s">
        <v>23867</v>
      </c>
      <c r="F7814" s="91" t="s">
        <v>23868</v>
      </c>
      <c r="G7814" s="91" t="s">
        <v>23869</v>
      </c>
      <c r="H7814" s="91"/>
      <c r="I7814" s="91"/>
      <c r="J7814" s="91"/>
      <c r="K7814" s="91"/>
      <c r="L7814" s="91"/>
      <c r="M7814" s="91"/>
      <c r="N7814" s="91"/>
      <c r="O7814" s="137" t="s">
        <v>23870</v>
      </c>
      <c r="P7814" s="100"/>
      <c r="Q7814" s="15" t="s">
        <v>45</v>
      </c>
    </row>
    <row r="7815" customFormat="false" ht="14.9" hidden="false" customHeight="false" outlineLevel="0" collapsed="false">
      <c r="A7815" s="1102" t="s">
        <v>19201</v>
      </c>
      <c r="B7815" s="91" t="s">
        <v>83</v>
      </c>
      <c r="C7815" s="91" t="s">
        <v>23871</v>
      </c>
      <c r="D7815" s="91" t="s">
        <v>22264</v>
      </c>
      <c r="E7815" s="91" t="s">
        <v>23872</v>
      </c>
      <c r="F7815" s="91" t="s">
        <v>23873</v>
      </c>
      <c r="G7815" s="91" t="s">
        <v>1890</v>
      </c>
      <c r="H7815" s="91"/>
      <c r="I7815" s="91"/>
      <c r="J7815" s="91"/>
      <c r="K7815" s="91"/>
      <c r="L7815" s="91"/>
      <c r="M7815" s="91"/>
      <c r="N7815" s="91"/>
      <c r="O7815" s="451" t="s">
        <v>23269</v>
      </c>
      <c r="P7815" s="100"/>
      <c r="Q7815" s="15" t="s">
        <v>45</v>
      </c>
    </row>
    <row r="7816" customFormat="false" ht="28.35" hidden="false" customHeight="false" outlineLevel="0" collapsed="false">
      <c r="A7816" s="429" t="s">
        <v>4309</v>
      </c>
      <c r="B7816" s="99" t="n">
        <v>43482</v>
      </c>
      <c r="C7816" s="91" t="s">
        <v>23874</v>
      </c>
      <c r="D7816" s="91" t="s">
        <v>23511</v>
      </c>
      <c r="E7816" s="91" t="s">
        <v>15332</v>
      </c>
      <c r="F7816" s="91"/>
      <c r="G7816" s="91"/>
      <c r="H7816" s="91"/>
      <c r="I7816" s="91"/>
      <c r="J7816" s="91"/>
      <c r="K7816" s="91"/>
      <c r="L7816" s="91"/>
      <c r="M7816" s="91"/>
      <c r="N7816" s="91"/>
      <c r="O7816" s="95" t="s">
        <v>23875</v>
      </c>
      <c r="P7816" s="100"/>
      <c r="Q7816" s="15" t="s">
        <v>45</v>
      </c>
    </row>
    <row r="7817" customFormat="false" ht="28.35" hidden="false" customHeight="false" outlineLevel="0" collapsed="false">
      <c r="A7817" s="429" t="s">
        <v>23273</v>
      </c>
      <c r="B7817" s="91" t="s">
        <v>606</v>
      </c>
      <c r="C7817" s="91" t="s">
        <v>23876</v>
      </c>
      <c r="D7817" s="91" t="s">
        <v>22264</v>
      </c>
      <c r="E7817" s="91" t="s">
        <v>16385</v>
      </c>
      <c r="F7817" s="91" t="s">
        <v>16385</v>
      </c>
      <c r="G7817" s="91" t="s">
        <v>614</v>
      </c>
      <c r="H7817" s="91"/>
      <c r="I7817" s="91"/>
      <c r="J7817" s="91"/>
      <c r="K7817" s="91"/>
      <c r="L7817" s="91"/>
      <c r="M7817" s="91"/>
      <c r="N7817" s="91"/>
      <c r="O7817" s="137" t="s">
        <v>23877</v>
      </c>
      <c r="P7817" s="100"/>
      <c r="Q7817" s="15" t="s">
        <v>45</v>
      </c>
    </row>
    <row r="7818" customFormat="false" ht="28.35" hidden="false" customHeight="false" outlineLevel="0" collapsed="false">
      <c r="A7818" s="133" t="s">
        <v>23273</v>
      </c>
      <c r="B7818" s="95" t="s">
        <v>23878</v>
      </c>
      <c r="C7818" s="95" t="s">
        <v>22618</v>
      </c>
      <c r="D7818" s="95" t="s">
        <v>22264</v>
      </c>
      <c r="E7818" s="95" t="s">
        <v>23879</v>
      </c>
      <c r="F7818" s="95" t="s">
        <v>23345</v>
      </c>
      <c r="G7818" s="95" t="s">
        <v>8465</v>
      </c>
      <c r="H7818" s="95"/>
      <c r="I7818" s="95"/>
      <c r="J7818" s="95"/>
      <c r="K7818" s="95"/>
      <c r="L7818" s="95"/>
      <c r="M7818" s="95" t="s">
        <v>23880</v>
      </c>
      <c r="N7818" s="95" t="n">
        <v>7.06</v>
      </c>
      <c r="O7818" s="95" t="s">
        <v>23881</v>
      </c>
      <c r="P7818" s="391"/>
      <c r="Q7818" s="15" t="s">
        <v>45</v>
      </c>
      <c r="R7818" s="278"/>
      <c r="S7818" s="278"/>
      <c r="T7818" s="278"/>
      <c r="U7818" s="278"/>
      <c r="V7818" s="278"/>
      <c r="W7818" s="278"/>
      <c r="X7818" s="278"/>
      <c r="Y7818" s="278"/>
      <c r="Z7818" s="278"/>
      <c r="AA7818" s="278"/>
      <c r="AB7818" s="278"/>
      <c r="AC7818" s="278"/>
      <c r="AD7818" s="278"/>
      <c r="AE7818" s="278"/>
      <c r="AF7818" s="278"/>
      <c r="AG7818" s="278"/>
      <c r="AH7818" s="278"/>
      <c r="AI7818" s="278"/>
      <c r="AJ7818" s="278"/>
      <c r="AK7818" s="278"/>
    </row>
    <row r="7819" customFormat="false" ht="79.85" hidden="false" customHeight="false" outlineLevel="0" collapsed="false">
      <c r="A7819" s="1091" t="s">
        <v>17111</v>
      </c>
      <c r="B7819" s="6" t="s">
        <v>17112</v>
      </c>
      <c r="C7819" s="4"/>
      <c r="D7819" s="6" t="s">
        <v>17114</v>
      </c>
      <c r="E7819" s="6" t="s">
        <v>17115</v>
      </c>
      <c r="F7819" s="5" t="s">
        <v>10096</v>
      </c>
      <c r="G7819" s="6" t="s">
        <v>38</v>
      </c>
      <c r="H7819" s="6" t="s">
        <v>17116</v>
      </c>
      <c r="I7819" s="6" t="s">
        <v>40</v>
      </c>
      <c r="J7819" s="6" t="s">
        <v>21327</v>
      </c>
      <c r="K7819" s="6" t="s">
        <v>21328</v>
      </c>
      <c r="L7819" s="6" t="s">
        <v>19807</v>
      </c>
      <c r="M7819" s="6" t="s">
        <v>41</v>
      </c>
      <c r="N7819" s="6" t="s">
        <v>42</v>
      </c>
      <c r="O7819" s="6" t="s">
        <v>17117</v>
      </c>
      <c r="P7819" s="100"/>
      <c r="Q7819" s="15" t="s">
        <v>45</v>
      </c>
    </row>
    <row r="7820" customFormat="false" ht="15" hidden="false" customHeight="false" outlineLevel="0" collapsed="false">
      <c r="A7820" s="60" t="n">
        <v>43621</v>
      </c>
      <c r="B7820" s="374" t="s">
        <v>311</v>
      </c>
      <c r="C7820" s="62"/>
      <c r="D7820" s="62"/>
      <c r="E7820" s="63"/>
      <c r="F7820" s="911" t="n">
        <f aca="false">G7820+H7820+I7820+J7820+K7820+L7820</f>
        <v>2.45692785327661E+053</v>
      </c>
      <c r="G7820" s="1092" t="n">
        <f aca="false">SUM(G7821:G17760)</f>
        <v>8.58297275366E+052</v>
      </c>
      <c r="H7820" s="913" t="n">
        <f aca="false">SUM(H7821:H17760)</f>
        <v>1.59863057791061E+053</v>
      </c>
      <c r="I7820" s="1093" t="n">
        <f aca="false">SUM(I7821:I17762)</f>
        <v>7.2385033593342E+023</v>
      </c>
      <c r="J7820" s="1094" t="n">
        <f aca="false">SUM(J7821:J17760)</f>
        <v>523235497696</v>
      </c>
      <c r="K7820" s="1095" t="n">
        <f aca="false">SUM(K7821:K17760)</f>
        <v>0</v>
      </c>
      <c r="L7820" s="1096" t="n">
        <f aca="false">SUM(L7825:L17760)</f>
        <v>0</v>
      </c>
      <c r="M7820" s="281"/>
      <c r="N7820" s="281"/>
      <c r="O7820" s="62"/>
      <c r="P7820" s="100"/>
      <c r="Q7820" s="15" t="s">
        <v>45</v>
      </c>
    </row>
    <row r="7821" customFormat="false" ht="28.35" hidden="false" customHeight="false" outlineLevel="0" collapsed="false">
      <c r="A7821" s="429" t="s">
        <v>23139</v>
      </c>
      <c r="B7821" s="91" t="s">
        <v>261</v>
      </c>
      <c r="C7821" s="91" t="s">
        <v>23882</v>
      </c>
      <c r="D7821" s="91" t="s">
        <v>23511</v>
      </c>
      <c r="E7821" s="91" t="s">
        <v>23883</v>
      </c>
      <c r="F7821" s="91" t="s">
        <v>3434</v>
      </c>
      <c r="G7821" s="91"/>
      <c r="H7821" s="91"/>
      <c r="I7821" s="91"/>
      <c r="J7821" s="91"/>
      <c r="K7821" s="91"/>
      <c r="L7821" s="91"/>
      <c r="M7821" s="91"/>
      <c r="N7821" s="91"/>
      <c r="O7821" s="137" t="s">
        <v>23884</v>
      </c>
      <c r="P7821" s="100"/>
      <c r="Q7821" s="15" t="s">
        <v>45</v>
      </c>
    </row>
    <row r="7822" customFormat="false" ht="14.9" hidden="false" customHeight="false" outlineLevel="0" collapsed="false">
      <c r="A7822" s="429" t="s">
        <v>1814</v>
      </c>
      <c r="B7822" s="242" t="n">
        <v>43750</v>
      </c>
      <c r="C7822" s="91" t="s">
        <v>23885</v>
      </c>
      <c r="D7822" s="91" t="s">
        <v>22264</v>
      </c>
      <c r="E7822" s="91" t="s">
        <v>23886</v>
      </c>
      <c r="F7822" s="91" t="s">
        <v>23020</v>
      </c>
      <c r="G7822" s="91" t="n">
        <v>7000</v>
      </c>
      <c r="H7822" s="91"/>
      <c r="I7822" s="91"/>
      <c r="J7822" s="91"/>
      <c r="K7822" s="91"/>
      <c r="L7822" s="91"/>
      <c r="M7822" s="91" t="s">
        <v>23887</v>
      </c>
      <c r="N7822" s="91" t="s">
        <v>23888</v>
      </c>
      <c r="O7822" s="282" t="s">
        <v>15</v>
      </c>
      <c r="P7822" s="100"/>
      <c r="Q7822" s="15" t="s">
        <v>45</v>
      </c>
    </row>
    <row r="7823" customFormat="false" ht="14.9" hidden="false" customHeight="false" outlineLevel="0" collapsed="false">
      <c r="A7823" s="1102" t="s">
        <v>23889</v>
      </c>
      <c r="B7823" s="91" t="n">
        <v>12.17</v>
      </c>
      <c r="C7823" s="349" t="s">
        <v>23890</v>
      </c>
      <c r="D7823" s="91" t="s">
        <v>23147</v>
      </c>
      <c r="E7823" s="91" t="s">
        <v>23891</v>
      </c>
      <c r="F7823" s="91" t="s">
        <v>23892</v>
      </c>
      <c r="G7823" s="91"/>
      <c r="H7823" s="91"/>
      <c r="I7823" s="91"/>
      <c r="J7823" s="91"/>
      <c r="K7823" s="91"/>
      <c r="L7823" s="91"/>
      <c r="M7823" s="91"/>
      <c r="N7823" s="91"/>
      <c r="O7823" s="91" t="s">
        <v>23893</v>
      </c>
      <c r="P7823" s="100"/>
      <c r="Q7823" s="15" t="s">
        <v>45</v>
      </c>
    </row>
    <row r="7824" customFormat="false" ht="72.35" hidden="false" customHeight="false" outlineLevel="0" collapsed="false">
      <c r="A7824" s="429" t="s">
        <v>1673</v>
      </c>
      <c r="B7824" s="91" t="s">
        <v>23894</v>
      </c>
      <c r="C7824" s="91" t="s">
        <v>23895</v>
      </c>
      <c r="D7824" s="91" t="s">
        <v>110</v>
      </c>
      <c r="E7824" s="91" t="s">
        <v>23896</v>
      </c>
      <c r="F7824" s="91" t="s">
        <v>23897</v>
      </c>
      <c r="G7824" s="91" t="s">
        <v>501</v>
      </c>
      <c r="H7824" s="91"/>
      <c r="I7824" s="91"/>
      <c r="J7824" s="91"/>
      <c r="K7824" s="91"/>
      <c r="L7824" s="91"/>
      <c r="M7824" s="91"/>
      <c r="N7824" s="91"/>
      <c r="O7824" s="1115" t="s">
        <v>23898</v>
      </c>
      <c r="P7824" s="100"/>
      <c r="Q7824" s="15" t="s">
        <v>45</v>
      </c>
    </row>
    <row r="7825" customFormat="false" ht="14.9" hidden="false" customHeight="false" outlineLevel="0" collapsed="false">
      <c r="A7825" s="429" t="s">
        <v>1678</v>
      </c>
      <c r="B7825" s="91" t="s">
        <v>284</v>
      </c>
      <c r="C7825" s="91"/>
      <c r="D7825" s="91" t="s">
        <v>23511</v>
      </c>
      <c r="E7825" s="91" t="s">
        <v>23899</v>
      </c>
      <c r="F7825" s="91" t="s">
        <v>23900</v>
      </c>
      <c r="G7825" s="91" t="s">
        <v>20445</v>
      </c>
      <c r="H7825" s="91"/>
      <c r="I7825" s="91"/>
      <c r="J7825" s="91"/>
      <c r="K7825" s="91"/>
      <c r="L7825" s="91"/>
      <c r="M7825" s="91"/>
      <c r="N7825" s="91"/>
      <c r="O7825" s="95" t="s">
        <v>23901</v>
      </c>
      <c r="P7825" s="100"/>
      <c r="Q7825" s="15" t="s">
        <v>45</v>
      </c>
    </row>
    <row r="7826" customFormat="false" ht="14.9" hidden="false" customHeight="false" outlineLevel="0" collapsed="false">
      <c r="A7826" s="429" t="s">
        <v>1732</v>
      </c>
      <c r="B7826" s="91" t="s">
        <v>149</v>
      </c>
      <c r="C7826" s="91" t="s">
        <v>23902</v>
      </c>
      <c r="D7826" s="91" t="s">
        <v>23511</v>
      </c>
      <c r="E7826" s="91" t="s">
        <v>23903</v>
      </c>
      <c r="F7826" s="91" t="s">
        <v>2055</v>
      </c>
      <c r="G7826" s="91"/>
      <c r="H7826" s="91"/>
      <c r="I7826" s="91"/>
      <c r="J7826" s="91"/>
      <c r="K7826" s="91"/>
      <c r="L7826" s="91"/>
      <c r="N7826" s="91"/>
      <c r="O7826" s="95" t="s">
        <v>23904</v>
      </c>
      <c r="P7826" s="100"/>
      <c r="Q7826" s="15" t="s">
        <v>45</v>
      </c>
    </row>
    <row r="7827" customFormat="false" ht="14.9" hidden="false" customHeight="false" outlineLevel="0" collapsed="false">
      <c r="A7827" s="429" t="s">
        <v>1833</v>
      </c>
      <c r="B7827" s="91" t="s">
        <v>15754</v>
      </c>
      <c r="C7827" s="30" t="s">
        <v>23905</v>
      </c>
      <c r="D7827" s="91" t="s">
        <v>8766</v>
      </c>
      <c r="E7827" s="556" t="s">
        <v>23906</v>
      </c>
      <c r="F7827" s="91" t="s">
        <v>23907</v>
      </c>
      <c r="G7827" s="91" t="n">
        <v>1400</v>
      </c>
      <c r="H7827" s="91"/>
      <c r="I7827" s="91"/>
      <c r="J7827" s="91"/>
      <c r="K7827" s="91"/>
      <c r="L7827" s="91"/>
      <c r="M7827" s="19" t="s">
        <v>23908</v>
      </c>
      <c r="N7827" s="99" t="n">
        <v>43623</v>
      </c>
      <c r="O7827" s="282" t="s">
        <v>23909</v>
      </c>
      <c r="P7827" s="100"/>
      <c r="Q7827" s="15" t="s">
        <v>45</v>
      </c>
    </row>
    <row r="7828" customFormat="false" ht="28.35" hidden="false" customHeight="false" outlineLevel="0" collapsed="false">
      <c r="A7828" s="429" t="s">
        <v>19266</v>
      </c>
      <c r="B7828" s="91" t="n">
        <v>15.06</v>
      </c>
      <c r="C7828" s="203" t="s">
        <v>23910</v>
      </c>
      <c r="D7828" s="91" t="s">
        <v>23147</v>
      </c>
      <c r="E7828" s="91" t="s">
        <v>23911</v>
      </c>
      <c r="F7828" s="91" t="s">
        <v>23912</v>
      </c>
      <c r="G7828" s="91"/>
      <c r="H7828" s="91"/>
      <c r="I7828" s="91"/>
      <c r="J7828" s="91"/>
      <c r="K7828" s="91"/>
      <c r="L7828" s="91"/>
      <c r="M7828" s="91"/>
      <c r="N7828" s="91"/>
      <c r="O7828" s="91" t="s">
        <v>23913</v>
      </c>
      <c r="P7828" s="100"/>
      <c r="Q7828" s="15" t="s">
        <v>45</v>
      </c>
    </row>
    <row r="7829" customFormat="false" ht="14.9" hidden="false" customHeight="false" outlineLevel="0" collapsed="false">
      <c r="A7829" s="429" t="s">
        <v>1696</v>
      </c>
      <c r="B7829" s="91" t="s">
        <v>810</v>
      </c>
      <c r="C7829" s="91" t="s">
        <v>23914</v>
      </c>
      <c r="D7829" s="91" t="s">
        <v>23511</v>
      </c>
      <c r="E7829" s="91" t="s">
        <v>23915</v>
      </c>
      <c r="F7829" s="91" t="s">
        <v>3434</v>
      </c>
      <c r="G7829" s="91" t="s">
        <v>268</v>
      </c>
      <c r="H7829" s="91"/>
      <c r="I7829" s="91"/>
      <c r="J7829" s="91"/>
      <c r="K7829" s="91"/>
      <c r="L7829" s="91"/>
      <c r="M7829" s="91"/>
      <c r="N7829" s="91"/>
      <c r="O7829" s="137" t="s">
        <v>23916</v>
      </c>
      <c r="P7829" s="100"/>
      <c r="Q7829" s="15" t="s">
        <v>45</v>
      </c>
    </row>
    <row r="7830" customFormat="false" ht="14.9" hidden="false" customHeight="false" outlineLevel="0" collapsed="false">
      <c r="A7830" s="429" t="s">
        <v>1758</v>
      </c>
      <c r="B7830" s="91" t="n">
        <v>15.21</v>
      </c>
      <c r="C7830" s="91" t="s">
        <v>23917</v>
      </c>
      <c r="D7830" s="91" t="s">
        <v>22264</v>
      </c>
      <c r="E7830" s="91" t="s">
        <v>23918</v>
      </c>
      <c r="F7830" s="91" t="s">
        <v>15483</v>
      </c>
      <c r="G7830" s="91" t="n">
        <v>800</v>
      </c>
      <c r="H7830" s="91"/>
      <c r="I7830" s="91"/>
      <c r="J7830" s="91"/>
      <c r="K7830" s="91"/>
      <c r="L7830" s="91"/>
      <c r="M7830" s="91" t="s">
        <v>23919</v>
      </c>
      <c r="N7830" s="91" t="n">
        <v>5.06</v>
      </c>
      <c r="O7830" s="282" t="s">
        <v>15</v>
      </c>
      <c r="P7830" s="100"/>
      <c r="Q7830" s="15" t="s">
        <v>45</v>
      </c>
    </row>
    <row r="7831" customFormat="false" ht="28.35" hidden="false" customHeight="false" outlineLevel="0" collapsed="false">
      <c r="A7831" s="429" t="s">
        <v>1761</v>
      </c>
      <c r="B7831" s="91" t="s">
        <v>5756</v>
      </c>
      <c r="C7831" s="91" t="s">
        <v>23920</v>
      </c>
      <c r="D7831" s="91" t="s">
        <v>22264</v>
      </c>
      <c r="E7831" s="91" t="s">
        <v>23921</v>
      </c>
      <c r="F7831" s="91" t="s">
        <v>23922</v>
      </c>
      <c r="G7831" s="91" t="s">
        <v>2169</v>
      </c>
      <c r="H7831" s="91"/>
      <c r="I7831" s="91"/>
      <c r="J7831" s="91"/>
      <c r="K7831" s="91"/>
      <c r="L7831" s="91"/>
      <c r="M7831" s="91"/>
      <c r="N7831" s="91"/>
      <c r="O7831" s="137" t="s">
        <v>23923</v>
      </c>
      <c r="P7831" s="100"/>
      <c r="Q7831" s="15" t="s">
        <v>45</v>
      </c>
    </row>
    <row r="7832" customFormat="false" ht="28.35" hidden="false" customHeight="false" outlineLevel="0" collapsed="false">
      <c r="A7832" s="429" t="s">
        <v>22579</v>
      </c>
      <c r="B7832" s="91" t="s">
        <v>1618</v>
      </c>
      <c r="C7832" s="91" t="s">
        <v>23924</v>
      </c>
      <c r="D7832" s="91" t="s">
        <v>22264</v>
      </c>
      <c r="E7832" s="91" t="s">
        <v>23925</v>
      </c>
      <c r="F7832" s="91" t="s">
        <v>23926</v>
      </c>
      <c r="G7832" s="91" t="n">
        <v>12000</v>
      </c>
      <c r="H7832" s="91"/>
      <c r="I7832" s="91"/>
      <c r="J7832" s="91"/>
      <c r="K7832" s="91"/>
      <c r="L7832" s="91"/>
      <c r="M7832" s="91" t="s">
        <v>23927</v>
      </c>
      <c r="N7832" s="99" t="n">
        <v>43622</v>
      </c>
      <c r="O7832" s="282" t="s">
        <v>15</v>
      </c>
      <c r="P7832" s="100"/>
      <c r="Q7832" s="15" t="s">
        <v>45</v>
      </c>
    </row>
    <row r="7833" customFormat="false" ht="79.85" hidden="false" customHeight="false" outlineLevel="0" collapsed="false">
      <c r="A7833" s="1091" t="s">
        <v>17111</v>
      </c>
      <c r="B7833" s="6" t="s">
        <v>17112</v>
      </c>
      <c r="C7833" s="4"/>
      <c r="D7833" s="6" t="s">
        <v>17114</v>
      </c>
      <c r="E7833" s="6" t="s">
        <v>17115</v>
      </c>
      <c r="F7833" s="5" t="s">
        <v>10096</v>
      </c>
      <c r="G7833" s="6" t="s">
        <v>38</v>
      </c>
      <c r="H7833" s="6" t="s">
        <v>17116</v>
      </c>
      <c r="I7833" s="6" t="s">
        <v>40</v>
      </c>
      <c r="J7833" s="6" t="s">
        <v>21327</v>
      </c>
      <c r="K7833" s="6" t="s">
        <v>21328</v>
      </c>
      <c r="L7833" s="6" t="s">
        <v>19807</v>
      </c>
      <c r="M7833" s="6" t="s">
        <v>41</v>
      </c>
      <c r="N7833" s="6" t="s">
        <v>42</v>
      </c>
      <c r="O7833" s="6" t="s">
        <v>17117</v>
      </c>
      <c r="P7833" s="100"/>
      <c r="Q7833" s="15" t="s">
        <v>45</v>
      </c>
    </row>
    <row r="7834" customFormat="false" ht="15" hidden="false" customHeight="false" outlineLevel="0" collapsed="false">
      <c r="A7834" s="60" t="n">
        <v>43622</v>
      </c>
      <c r="B7834" s="374" t="s">
        <v>349</v>
      </c>
      <c r="C7834" s="62"/>
      <c r="D7834" s="62"/>
      <c r="E7834" s="63"/>
      <c r="F7834" s="911" t="n">
        <f aca="false">G7834+H7834+I7834+J7834+K7834+L7834</f>
        <v>1.2284639266383E+053</v>
      </c>
      <c r="G7834" s="1092" t="n">
        <f aca="false">SUM(G7835:G17774)</f>
        <v>4.29148637683E+052</v>
      </c>
      <c r="H7834" s="913" t="n">
        <f aca="false">SUM(H7835:H17774)</f>
        <v>7.99315288955305E+052</v>
      </c>
      <c r="I7834" s="1093" t="n">
        <f aca="false">SUM(I7835:I17776)</f>
        <v>3.6192516796671E+023</v>
      </c>
      <c r="J7834" s="1094" t="n">
        <f aca="false">SUM(J7835:J17774)</f>
        <v>261617748848</v>
      </c>
      <c r="K7834" s="1095" t="n">
        <f aca="false">SUM(K7835:K17774)</f>
        <v>0</v>
      </c>
      <c r="L7834" s="1096" t="n">
        <f aca="false">SUM(L7839:L17774)</f>
        <v>0</v>
      </c>
      <c r="M7834" s="281"/>
      <c r="N7834" s="281"/>
      <c r="O7834" s="62"/>
      <c r="P7834" s="100"/>
      <c r="Q7834" s="15" t="s">
        <v>45</v>
      </c>
    </row>
    <row r="7835" customFormat="false" ht="28.35" hidden="false" customHeight="false" outlineLevel="0" collapsed="false">
      <c r="A7835" s="429" t="s">
        <v>1810</v>
      </c>
      <c r="B7835" s="91" t="s">
        <v>22727</v>
      </c>
      <c r="C7835" s="91" t="s">
        <v>23928</v>
      </c>
      <c r="D7835" s="91" t="s">
        <v>22264</v>
      </c>
      <c r="E7835" s="91" t="s">
        <v>23929</v>
      </c>
      <c r="F7835" s="91" t="s">
        <v>23930</v>
      </c>
      <c r="G7835" s="91"/>
      <c r="H7835" s="91"/>
      <c r="I7835" s="91"/>
      <c r="J7835" s="91"/>
      <c r="K7835" s="91"/>
      <c r="L7835" s="91"/>
      <c r="M7835" s="91"/>
      <c r="N7835" s="91"/>
      <c r="O7835" s="137" t="s">
        <v>23931</v>
      </c>
      <c r="P7835" s="100"/>
      <c r="Q7835" s="15" t="s">
        <v>45</v>
      </c>
    </row>
    <row r="7836" customFormat="false" ht="28.35" hidden="false" customHeight="false" outlineLevel="0" collapsed="false">
      <c r="A7836" s="429" t="s">
        <v>22774</v>
      </c>
      <c r="B7836" s="91" t="s">
        <v>51</v>
      </c>
      <c r="C7836" s="91" t="s">
        <v>23932</v>
      </c>
      <c r="D7836" s="91" t="s">
        <v>22264</v>
      </c>
      <c r="E7836" s="91" t="s">
        <v>23933</v>
      </c>
      <c r="F7836" s="91" t="s">
        <v>23933</v>
      </c>
      <c r="G7836" s="91" t="s">
        <v>614</v>
      </c>
      <c r="H7836" s="91"/>
      <c r="I7836" s="91"/>
      <c r="J7836" s="91"/>
      <c r="K7836" s="91"/>
      <c r="L7836" s="91"/>
      <c r="M7836" s="91"/>
      <c r="N7836" s="91"/>
      <c r="O7836" s="451" t="s">
        <v>23934</v>
      </c>
      <c r="P7836" s="100"/>
      <c r="Q7836" s="15" t="s">
        <v>45</v>
      </c>
    </row>
    <row r="7837" customFormat="false" ht="28.35" hidden="false" customHeight="false" outlineLevel="0" collapsed="false">
      <c r="A7837" s="122" t="s">
        <v>23832</v>
      </c>
      <c r="B7837" s="91" t="s">
        <v>51</v>
      </c>
      <c r="C7837" s="91" t="s">
        <v>23935</v>
      </c>
      <c r="D7837" s="91" t="s">
        <v>23511</v>
      </c>
      <c r="E7837" s="91" t="s">
        <v>6329</v>
      </c>
      <c r="F7837" s="91" t="s">
        <v>23936</v>
      </c>
      <c r="G7837" s="91"/>
      <c r="H7837" s="91"/>
      <c r="I7837" s="91"/>
      <c r="J7837" s="91"/>
      <c r="K7837" s="91"/>
      <c r="L7837" s="91"/>
      <c r="M7837" s="91"/>
      <c r="N7837" s="91"/>
      <c r="O7837" s="95" t="s">
        <v>23937</v>
      </c>
      <c r="P7837" s="100"/>
      <c r="Q7837" s="15" t="s">
        <v>45</v>
      </c>
    </row>
    <row r="7838" customFormat="false" ht="28.35" hidden="false" customHeight="false" outlineLevel="0" collapsed="false">
      <c r="A7838" s="1077" t="s">
        <v>1819</v>
      </c>
      <c r="B7838" s="91" t="n">
        <v>6.06</v>
      </c>
      <c r="C7838" s="91" t="s">
        <v>23938</v>
      </c>
      <c r="D7838" s="91" t="s">
        <v>22264</v>
      </c>
      <c r="E7838" s="91"/>
      <c r="F7838" s="91" t="s">
        <v>23939</v>
      </c>
      <c r="G7838" s="91"/>
      <c r="H7838" s="91"/>
      <c r="I7838" s="91"/>
      <c r="J7838" s="91"/>
      <c r="K7838" s="91"/>
      <c r="L7838" s="91"/>
      <c r="M7838" s="91"/>
      <c r="N7838" s="91"/>
      <c r="O7838" s="137" t="s">
        <v>23940</v>
      </c>
      <c r="P7838" s="100"/>
      <c r="Q7838" s="15" t="s">
        <v>45</v>
      </c>
    </row>
    <row r="7839" customFormat="false" ht="14.9" hidden="false" customHeight="false" outlineLevel="0" collapsed="false">
      <c r="A7839" s="429" t="s">
        <v>1673</v>
      </c>
      <c r="B7839" s="91" t="n">
        <v>11.19</v>
      </c>
      <c r="C7839" s="91" t="s">
        <v>23941</v>
      </c>
      <c r="D7839" s="91" t="s">
        <v>23147</v>
      </c>
      <c r="E7839" s="91" t="s">
        <v>23942</v>
      </c>
      <c r="F7839" s="91" t="s">
        <v>23943</v>
      </c>
      <c r="G7839" s="91" t="s">
        <v>651</v>
      </c>
      <c r="H7839" s="91"/>
      <c r="I7839" s="91"/>
      <c r="J7839" s="91"/>
      <c r="K7839" s="91"/>
      <c r="L7839" s="91"/>
      <c r="M7839" s="91"/>
      <c r="N7839" s="91"/>
      <c r="O7839" s="451" t="s">
        <v>23944</v>
      </c>
      <c r="P7839" s="100"/>
      <c r="Q7839" s="15" t="s">
        <v>45</v>
      </c>
    </row>
    <row r="7840" customFormat="false" ht="28.35" hidden="false" customHeight="false" outlineLevel="0" collapsed="false">
      <c r="A7840" s="429" t="s">
        <v>1678</v>
      </c>
      <c r="B7840" s="91" t="s">
        <v>6440</v>
      </c>
      <c r="C7840" s="91" t="n">
        <v>79260973040</v>
      </c>
      <c r="D7840" s="91" t="s">
        <v>8766</v>
      </c>
      <c r="E7840" s="91" t="s">
        <v>23945</v>
      </c>
      <c r="F7840" s="91" t="s">
        <v>23946</v>
      </c>
      <c r="G7840" s="91"/>
      <c r="H7840" s="91" t="s">
        <v>8994</v>
      </c>
      <c r="I7840" s="91"/>
      <c r="J7840" s="91"/>
      <c r="K7840" s="91"/>
      <c r="L7840" s="91"/>
      <c r="M7840" s="91"/>
      <c r="N7840" s="91"/>
      <c r="O7840" s="122" t="s">
        <v>23947</v>
      </c>
      <c r="P7840" s="100"/>
      <c r="Q7840" s="15" t="s">
        <v>45</v>
      </c>
    </row>
    <row r="7841" customFormat="false" ht="14.9" hidden="false" customHeight="false" outlineLevel="0" collapsed="false">
      <c r="A7841" s="429" t="s">
        <v>1732</v>
      </c>
      <c r="B7841" s="91" t="n">
        <v>11.25</v>
      </c>
      <c r="C7841" s="91" t="s">
        <v>23948</v>
      </c>
      <c r="D7841" s="91" t="s">
        <v>23147</v>
      </c>
      <c r="E7841" s="91" t="s">
        <v>23949</v>
      </c>
      <c r="F7841" s="91" t="s">
        <v>23950</v>
      </c>
      <c r="G7841" s="91" t="n">
        <v>7000</v>
      </c>
      <c r="H7841" s="91"/>
      <c r="I7841" s="91"/>
      <c r="J7841" s="91"/>
      <c r="K7841" s="91"/>
      <c r="L7841" s="91"/>
      <c r="M7841" s="91"/>
      <c r="N7841" s="91"/>
      <c r="O7841" s="282" t="s">
        <v>15</v>
      </c>
      <c r="P7841" s="100"/>
      <c r="Q7841" s="15" t="s">
        <v>45</v>
      </c>
    </row>
    <row r="7842" customFormat="false" ht="28.35" hidden="false" customHeight="false" outlineLevel="0" collapsed="false">
      <c r="A7842" s="429" t="s">
        <v>23309</v>
      </c>
      <c r="B7842" s="91" t="s">
        <v>14610</v>
      </c>
      <c r="C7842" s="91" t="s">
        <v>23951</v>
      </c>
      <c r="D7842" s="91" t="s">
        <v>23511</v>
      </c>
      <c r="E7842" s="91"/>
      <c r="F7842" s="91"/>
      <c r="G7842" s="91"/>
      <c r="H7842" s="91"/>
      <c r="I7842" s="91"/>
      <c r="J7842" s="91"/>
      <c r="K7842" s="91"/>
      <c r="L7842" s="91"/>
      <c r="M7842" s="91"/>
      <c r="N7842" s="91"/>
      <c r="O7842" s="95" t="s">
        <v>11270</v>
      </c>
      <c r="P7842" s="100"/>
      <c r="Q7842" s="15" t="s">
        <v>45</v>
      </c>
    </row>
    <row r="7843" customFormat="false" ht="14.9" hidden="false" customHeight="false" outlineLevel="0" collapsed="false">
      <c r="A7843" s="429" t="s">
        <v>1839</v>
      </c>
      <c r="B7843" s="91" t="s">
        <v>395</v>
      </c>
      <c r="C7843" s="91" t="s">
        <v>23952</v>
      </c>
      <c r="D7843" s="91" t="s">
        <v>22264</v>
      </c>
      <c r="E7843" s="91" t="s">
        <v>23953</v>
      </c>
      <c r="F7843" s="91" t="s">
        <v>3584</v>
      </c>
      <c r="G7843" s="91"/>
      <c r="H7843" s="91"/>
      <c r="I7843" s="91"/>
      <c r="J7843" s="91"/>
      <c r="K7843" s="91"/>
      <c r="L7843" s="91"/>
      <c r="M7843" s="91"/>
      <c r="N7843" s="91"/>
      <c r="O7843" s="137" t="s">
        <v>23954</v>
      </c>
      <c r="P7843" s="100"/>
      <c r="Q7843" s="15" t="s">
        <v>45</v>
      </c>
    </row>
    <row r="7844" customFormat="false" ht="28.35" hidden="false" customHeight="false" outlineLevel="0" collapsed="false">
      <c r="A7844" s="429" t="s">
        <v>22958</v>
      </c>
      <c r="B7844" s="91" t="s">
        <v>6756</v>
      </c>
      <c r="C7844" s="91" t="s">
        <v>23955</v>
      </c>
      <c r="D7844" s="91" t="s">
        <v>22264</v>
      </c>
      <c r="E7844" s="91"/>
      <c r="F7844" s="91"/>
      <c r="G7844" s="91"/>
      <c r="H7844" s="91"/>
      <c r="I7844" s="91"/>
      <c r="J7844" s="91"/>
      <c r="K7844" s="91"/>
      <c r="L7844" s="91"/>
      <c r="M7844" s="91"/>
      <c r="N7844" s="91"/>
      <c r="O7844" s="95" t="s">
        <v>18235</v>
      </c>
      <c r="P7844" s="100"/>
      <c r="Q7844" s="15" t="s">
        <v>45</v>
      </c>
    </row>
    <row r="7845" customFormat="false" ht="14.9" hidden="false" customHeight="false" outlineLevel="0" collapsed="false">
      <c r="A7845" s="1102" t="s">
        <v>13217</v>
      </c>
      <c r="B7845" s="91" t="n">
        <v>12.11</v>
      </c>
      <c r="C7845" s="91" t="s">
        <v>23956</v>
      </c>
      <c r="D7845" s="91" t="s">
        <v>23147</v>
      </c>
      <c r="E7845" s="91" t="s">
        <v>23957</v>
      </c>
      <c r="F7845" s="91" t="s">
        <v>1332</v>
      </c>
      <c r="G7845" s="91" t="s">
        <v>9231</v>
      </c>
      <c r="H7845" s="91"/>
      <c r="I7845" s="91"/>
      <c r="J7845" s="91"/>
      <c r="K7845" s="91"/>
      <c r="L7845" s="91"/>
      <c r="M7845" s="91"/>
      <c r="N7845" s="91"/>
      <c r="O7845" s="137" t="s">
        <v>23958</v>
      </c>
      <c r="P7845" s="100"/>
      <c r="Q7845" s="15" t="s">
        <v>45</v>
      </c>
    </row>
    <row r="7846" customFormat="false" ht="14.9" hidden="false" customHeight="false" outlineLevel="0" collapsed="false">
      <c r="A7846" s="1102" t="s">
        <v>1758</v>
      </c>
      <c r="B7846" s="91" t="n">
        <v>12.37</v>
      </c>
      <c r="C7846" s="91" t="s">
        <v>23959</v>
      </c>
      <c r="D7846" s="91" t="s">
        <v>23147</v>
      </c>
      <c r="E7846" s="349" t="s">
        <v>23960</v>
      </c>
      <c r="F7846" s="91" t="s">
        <v>23961</v>
      </c>
      <c r="G7846" s="91" t="s">
        <v>3858</v>
      </c>
      <c r="H7846" s="91"/>
      <c r="I7846" s="91"/>
      <c r="J7846" s="91"/>
      <c r="K7846" s="91"/>
      <c r="L7846" s="91"/>
      <c r="M7846" s="91"/>
      <c r="N7846" s="91"/>
      <c r="O7846" s="137" t="s">
        <v>23962</v>
      </c>
      <c r="P7846" s="100"/>
      <c r="Q7846" s="15" t="s">
        <v>45</v>
      </c>
    </row>
    <row r="7847" customFormat="false" ht="14.9" hidden="false" customHeight="false" outlineLevel="0" collapsed="false">
      <c r="A7847" s="1102" t="s">
        <v>1761</v>
      </c>
      <c r="B7847" s="91" t="n">
        <v>12.48</v>
      </c>
      <c r="C7847" s="91" t="s">
        <v>23963</v>
      </c>
      <c r="D7847" s="91" t="s">
        <v>23147</v>
      </c>
      <c r="E7847" s="91" t="s">
        <v>23964</v>
      </c>
      <c r="F7847" s="91" t="s">
        <v>23965</v>
      </c>
      <c r="G7847" s="91" t="n">
        <v>7800</v>
      </c>
      <c r="H7847" s="91"/>
      <c r="I7847" s="91"/>
      <c r="J7847" s="91"/>
      <c r="K7847" s="91"/>
      <c r="L7847" s="91"/>
      <c r="M7847" s="91" t="s">
        <v>23966</v>
      </c>
      <c r="N7847" s="99" t="n">
        <v>43624</v>
      </c>
      <c r="O7847" s="282" t="s">
        <v>15</v>
      </c>
      <c r="P7847" s="100"/>
      <c r="Q7847" s="15" t="s">
        <v>45</v>
      </c>
    </row>
    <row r="7848" customFormat="false" ht="28.35" hidden="false" customHeight="false" outlineLevel="0" collapsed="false">
      <c r="A7848" s="1102" t="s">
        <v>1765</v>
      </c>
      <c r="B7848" s="91" t="n">
        <v>14.11</v>
      </c>
      <c r="C7848" s="91" t="s">
        <v>23967</v>
      </c>
      <c r="D7848" s="91" t="s">
        <v>22264</v>
      </c>
      <c r="E7848" s="91" t="s">
        <v>23968</v>
      </c>
      <c r="F7848" s="91" t="s">
        <v>23969</v>
      </c>
      <c r="G7848" s="91" t="n">
        <v>5700</v>
      </c>
      <c r="H7848" s="91"/>
      <c r="I7848" s="91"/>
      <c r="J7848" s="91"/>
      <c r="K7848" s="91"/>
      <c r="L7848" s="91"/>
      <c r="M7848" s="91" t="s">
        <v>23970</v>
      </c>
      <c r="N7848" s="91" t="n">
        <v>8.06</v>
      </c>
      <c r="O7848" s="282" t="s">
        <v>15</v>
      </c>
      <c r="P7848" s="100"/>
      <c r="Q7848" s="15" t="s">
        <v>45</v>
      </c>
    </row>
    <row r="7849" customFormat="false" ht="28.35" hidden="false" customHeight="false" outlineLevel="0" collapsed="false">
      <c r="A7849" s="1102" t="s">
        <v>4300</v>
      </c>
      <c r="B7849" s="91" t="s">
        <v>162</v>
      </c>
      <c r="C7849" s="91" t="n">
        <v>89377777774</v>
      </c>
      <c r="D7849" s="91" t="s">
        <v>22264</v>
      </c>
      <c r="E7849" s="91" t="s">
        <v>23971</v>
      </c>
      <c r="F7849" s="91" t="s">
        <v>23972</v>
      </c>
      <c r="G7849" s="91" t="s">
        <v>23667</v>
      </c>
      <c r="H7849" s="91"/>
      <c r="I7849" s="91"/>
      <c r="J7849" s="91"/>
      <c r="K7849" s="91"/>
      <c r="L7849" s="91"/>
      <c r="M7849" s="91"/>
      <c r="N7849" s="91"/>
      <c r="O7849" s="451" t="s">
        <v>23973</v>
      </c>
      <c r="P7849" s="100"/>
      <c r="Q7849" s="15" t="s">
        <v>45</v>
      </c>
    </row>
    <row r="7850" customFormat="false" ht="14.9" hidden="false" customHeight="false" outlineLevel="0" collapsed="false">
      <c r="A7850" s="1102" t="s">
        <v>4304</v>
      </c>
      <c r="B7850" s="91" t="s">
        <v>16512</v>
      </c>
      <c r="C7850" s="91" t="s">
        <v>23974</v>
      </c>
      <c r="D7850" s="91" t="s">
        <v>22264</v>
      </c>
      <c r="E7850" s="91" t="s">
        <v>23975</v>
      </c>
      <c r="F7850" s="91" t="s">
        <v>23873</v>
      </c>
      <c r="G7850" s="91" t="s">
        <v>944</v>
      </c>
      <c r="H7850" s="91"/>
      <c r="I7850" s="91"/>
      <c r="J7850" s="91"/>
      <c r="K7850" s="91"/>
      <c r="L7850" s="91"/>
      <c r="M7850" s="91"/>
      <c r="N7850" s="91"/>
      <c r="O7850" s="137" t="s">
        <v>23976</v>
      </c>
      <c r="P7850" s="100"/>
      <c r="Q7850" s="15" t="s">
        <v>45</v>
      </c>
    </row>
    <row r="7851" customFormat="false" ht="14.9" hidden="false" customHeight="false" outlineLevel="0" collapsed="false">
      <c r="A7851" s="429" t="s">
        <v>4309</v>
      </c>
      <c r="B7851" s="91" t="s">
        <v>7282</v>
      </c>
      <c r="C7851" s="91" t="s">
        <v>23977</v>
      </c>
      <c r="D7851" s="91" t="s">
        <v>23511</v>
      </c>
      <c r="E7851" s="91" t="s">
        <v>23978</v>
      </c>
      <c r="F7851" s="91" t="s">
        <v>23979</v>
      </c>
      <c r="G7851" s="91"/>
      <c r="H7851" s="91"/>
      <c r="I7851" s="91"/>
      <c r="J7851" s="91"/>
      <c r="K7851" s="91"/>
      <c r="L7851" s="91"/>
      <c r="M7851" s="91"/>
      <c r="N7851" s="91"/>
      <c r="O7851" s="95" t="s">
        <v>23980</v>
      </c>
      <c r="P7851" s="100"/>
      <c r="Q7851" s="15" t="s">
        <v>45</v>
      </c>
    </row>
    <row r="7852" customFormat="false" ht="28.35" hidden="false" customHeight="false" outlineLevel="0" collapsed="false">
      <c r="A7852" s="429" t="s">
        <v>1781</v>
      </c>
      <c r="B7852" s="91" t="n">
        <v>15.31</v>
      </c>
      <c r="C7852" s="91" t="s">
        <v>23981</v>
      </c>
      <c r="D7852" s="91" t="s">
        <v>22264</v>
      </c>
      <c r="E7852" s="91" t="s">
        <v>23982</v>
      </c>
      <c r="F7852" s="91" t="s">
        <v>23983</v>
      </c>
      <c r="G7852" s="91" t="s">
        <v>23984</v>
      </c>
      <c r="H7852" s="91"/>
      <c r="I7852" s="91"/>
      <c r="J7852" s="91"/>
      <c r="K7852" s="91"/>
      <c r="L7852" s="91"/>
      <c r="M7852" s="91"/>
      <c r="N7852" s="91"/>
      <c r="O7852" s="137" t="s">
        <v>23985</v>
      </c>
      <c r="P7852" s="100"/>
      <c r="Q7852" s="15" t="s">
        <v>45</v>
      </c>
    </row>
    <row r="7853" customFormat="false" ht="14.9" hidden="false" customHeight="false" outlineLevel="0" collapsed="false">
      <c r="A7853" s="429" t="s">
        <v>1914</v>
      </c>
      <c r="B7853" s="91" t="n">
        <v>15.45</v>
      </c>
      <c r="C7853" s="91" t="s">
        <v>23986</v>
      </c>
      <c r="D7853" s="91" t="s">
        <v>23147</v>
      </c>
      <c r="E7853" s="91" t="s">
        <v>23987</v>
      </c>
      <c r="F7853" s="91" t="s">
        <v>1332</v>
      </c>
      <c r="G7853" s="91" t="s">
        <v>23988</v>
      </c>
      <c r="H7853" s="91"/>
      <c r="I7853" s="91"/>
      <c r="J7853" s="91"/>
      <c r="K7853" s="91"/>
      <c r="L7853" s="91"/>
      <c r="M7853" s="91"/>
      <c r="N7853" s="91"/>
      <c r="O7853" s="137" t="s">
        <v>23989</v>
      </c>
      <c r="P7853" s="100"/>
      <c r="Q7853" s="15" t="s">
        <v>45</v>
      </c>
    </row>
    <row r="7854" customFormat="false" ht="14.9" hidden="false" customHeight="false" outlineLevel="0" collapsed="false">
      <c r="A7854" s="429" t="s">
        <v>1917</v>
      </c>
      <c r="B7854" s="99" t="n">
        <v>43724</v>
      </c>
      <c r="C7854" s="91" t="s">
        <v>23990</v>
      </c>
      <c r="D7854" s="91" t="s">
        <v>22264</v>
      </c>
      <c r="E7854" s="91" t="s">
        <v>23991</v>
      </c>
      <c r="F7854" s="91" t="s">
        <v>23992</v>
      </c>
      <c r="G7854" s="91" t="s">
        <v>328</v>
      </c>
      <c r="H7854" s="91"/>
      <c r="I7854" s="91"/>
      <c r="J7854" s="91"/>
      <c r="K7854" s="91"/>
      <c r="L7854" s="91"/>
      <c r="M7854" s="91"/>
      <c r="N7854" s="91"/>
      <c r="O7854" s="95" t="s">
        <v>12412</v>
      </c>
      <c r="P7854" s="100"/>
      <c r="Q7854" s="15" t="s">
        <v>45</v>
      </c>
    </row>
    <row r="7855" customFormat="false" ht="28.35" hidden="false" customHeight="false" outlineLevel="0" collapsed="false">
      <c r="A7855" s="429" t="s">
        <v>3008</v>
      </c>
      <c r="B7855" s="91" t="s">
        <v>21707</v>
      </c>
      <c r="C7855" s="91" t="s">
        <v>23993</v>
      </c>
      <c r="D7855" s="91" t="s">
        <v>23511</v>
      </c>
      <c r="E7855" s="91" t="s">
        <v>23994</v>
      </c>
      <c r="F7855" s="91" t="s">
        <v>23995</v>
      </c>
      <c r="G7855" s="91"/>
      <c r="H7855" s="91"/>
      <c r="I7855" s="91"/>
      <c r="J7855" s="91"/>
      <c r="K7855" s="91"/>
      <c r="L7855" s="91"/>
      <c r="M7855" s="91"/>
      <c r="N7855" s="91"/>
      <c r="O7855" s="95" t="s">
        <v>23996</v>
      </c>
      <c r="P7855" s="100"/>
      <c r="Q7855" s="15" t="s">
        <v>45</v>
      </c>
    </row>
    <row r="7856" customFormat="false" ht="28.35" hidden="false" customHeight="false" outlineLevel="0" collapsed="false">
      <c r="A7856" s="429" t="s">
        <v>3012</v>
      </c>
      <c r="B7856" s="91" t="s">
        <v>23997</v>
      </c>
      <c r="C7856" s="91" t="s">
        <v>23998</v>
      </c>
      <c r="D7856" s="91" t="s">
        <v>8766</v>
      </c>
      <c r="E7856" s="91" t="s">
        <v>23999</v>
      </c>
      <c r="F7856" s="91" t="s">
        <v>22724</v>
      </c>
      <c r="G7856" s="91" t="n">
        <v>3200</v>
      </c>
      <c r="H7856" s="91"/>
      <c r="I7856" s="91"/>
      <c r="J7856" s="91"/>
      <c r="K7856" s="91"/>
      <c r="L7856" s="91"/>
      <c r="M7856" s="19" t="s">
        <v>24000</v>
      </c>
      <c r="N7856" s="99" t="n">
        <v>43624</v>
      </c>
      <c r="O7856" s="282" t="s">
        <v>15</v>
      </c>
      <c r="P7856" s="100"/>
      <c r="Q7856" s="15" t="s">
        <v>45</v>
      </c>
    </row>
    <row r="7857" customFormat="false" ht="79.85" hidden="false" customHeight="false" outlineLevel="0" collapsed="false">
      <c r="A7857" s="1091" t="s">
        <v>17111</v>
      </c>
      <c r="B7857" s="6" t="s">
        <v>17112</v>
      </c>
      <c r="C7857" s="4"/>
      <c r="D7857" s="6" t="s">
        <v>17114</v>
      </c>
      <c r="E7857" s="6" t="s">
        <v>17115</v>
      </c>
      <c r="F7857" s="5" t="s">
        <v>10096</v>
      </c>
      <c r="G7857" s="6" t="s">
        <v>38</v>
      </c>
      <c r="H7857" s="6" t="s">
        <v>17116</v>
      </c>
      <c r="I7857" s="6" t="s">
        <v>40</v>
      </c>
      <c r="J7857" s="6" t="s">
        <v>21327</v>
      </c>
      <c r="K7857" s="6" t="s">
        <v>21328</v>
      </c>
      <c r="L7857" s="6" t="s">
        <v>19807</v>
      </c>
      <c r="M7857" s="6" t="s">
        <v>41</v>
      </c>
      <c r="N7857" s="6" t="s">
        <v>42</v>
      </c>
      <c r="O7857" s="6" t="s">
        <v>17117</v>
      </c>
      <c r="P7857" s="100"/>
      <c r="Q7857" s="15" t="s">
        <v>45</v>
      </c>
    </row>
    <row r="7858" customFormat="false" ht="15" hidden="false" customHeight="false" outlineLevel="0" collapsed="false">
      <c r="A7858" s="60" t="n">
        <v>43623</v>
      </c>
      <c r="B7858" s="374" t="s">
        <v>394</v>
      </c>
      <c r="C7858" s="62"/>
      <c r="D7858" s="62"/>
      <c r="E7858" s="63"/>
      <c r="F7858" s="911" t="n">
        <f aca="false">G7858+H7858+I7858+J7858+K7858+L7858</f>
        <v>6.14231963319152E+052</v>
      </c>
      <c r="G7858" s="1092" t="n">
        <f aca="false">SUM(G7859:G17798)</f>
        <v>2.145743188415E+052</v>
      </c>
      <c r="H7858" s="913" t="n">
        <f aca="false">SUM(H7859:H17798)</f>
        <v>3.99657644477652E+052</v>
      </c>
      <c r="I7858" s="1093" t="n">
        <f aca="false">SUM(I7859:I17800)</f>
        <v>1.80962583983355E+023</v>
      </c>
      <c r="J7858" s="1094" t="n">
        <f aca="false">SUM(J7859:J17798)</f>
        <v>130808874424</v>
      </c>
      <c r="K7858" s="1095" t="n">
        <f aca="false">SUM(K7859:K17798)</f>
        <v>0</v>
      </c>
      <c r="L7858" s="1096" t="n">
        <f aca="false">SUM(L7863:L17798)</f>
        <v>0</v>
      </c>
      <c r="M7858" s="281"/>
      <c r="N7858" s="281"/>
      <c r="O7858" s="62"/>
      <c r="P7858" s="100"/>
      <c r="Q7858" s="15" t="s">
        <v>45</v>
      </c>
    </row>
    <row r="7859" customFormat="false" ht="28.35" hidden="false" customHeight="false" outlineLevel="0" collapsed="false">
      <c r="A7859" s="429" t="s">
        <v>23139</v>
      </c>
      <c r="B7859" s="99" t="n">
        <v>43655</v>
      </c>
      <c r="C7859" s="91" t="s">
        <v>24001</v>
      </c>
      <c r="D7859" s="91" t="s">
        <v>23511</v>
      </c>
      <c r="E7859" s="91"/>
      <c r="F7859" s="91"/>
      <c r="G7859" s="91"/>
      <c r="H7859" s="91"/>
      <c r="I7859" s="91"/>
      <c r="J7859" s="91"/>
      <c r="K7859" s="91"/>
      <c r="L7859" s="91"/>
      <c r="M7859" s="91"/>
      <c r="N7859" s="91"/>
      <c r="O7859" s="137" t="s">
        <v>24002</v>
      </c>
      <c r="P7859" s="100"/>
      <c r="Q7859" s="15" t="s">
        <v>45</v>
      </c>
    </row>
    <row r="7860" customFormat="false" ht="14.9" hidden="false" customHeight="false" outlineLevel="0" collapsed="false">
      <c r="A7860" s="1102" t="s">
        <v>1814</v>
      </c>
      <c r="B7860" s="91" t="s">
        <v>195</v>
      </c>
      <c r="C7860" s="91" t="n">
        <v>84959884993</v>
      </c>
      <c r="D7860" s="91" t="s">
        <v>23511</v>
      </c>
      <c r="E7860" s="91" t="s">
        <v>24003</v>
      </c>
      <c r="F7860" s="91"/>
      <c r="G7860" s="91"/>
      <c r="H7860" s="91"/>
      <c r="I7860" s="91"/>
      <c r="J7860" s="91"/>
      <c r="K7860" s="91"/>
      <c r="L7860" s="91"/>
      <c r="M7860" s="91"/>
      <c r="N7860" s="91"/>
      <c r="O7860" s="137" t="s">
        <v>7086</v>
      </c>
      <c r="P7860" s="100"/>
      <c r="Q7860" s="15" t="s">
        <v>45</v>
      </c>
    </row>
    <row r="7861" customFormat="false" ht="22.05" hidden="false" customHeight="false" outlineLevel="0" collapsed="false">
      <c r="A7861" s="1102" t="s">
        <v>1819</v>
      </c>
      <c r="B7861" s="91" t="n">
        <v>10.15</v>
      </c>
      <c r="C7861" s="91" t="s">
        <v>24004</v>
      </c>
      <c r="D7861" s="91" t="s">
        <v>20897</v>
      </c>
      <c r="E7861" s="91" t="s">
        <v>24005</v>
      </c>
      <c r="F7861" s="91" t="s">
        <v>24006</v>
      </c>
      <c r="G7861" s="91" t="s">
        <v>24007</v>
      </c>
      <c r="H7861" s="91"/>
      <c r="I7861" s="91"/>
      <c r="J7861" s="91"/>
      <c r="K7861" s="91"/>
      <c r="L7861" s="91"/>
      <c r="M7861" s="1116"/>
      <c r="N7861" s="1116"/>
      <c r="O7861" s="1117" t="s">
        <v>15</v>
      </c>
      <c r="P7861" s="100"/>
      <c r="Q7861" s="15" t="s">
        <v>45</v>
      </c>
    </row>
    <row r="7862" customFormat="false" ht="14.9" hidden="false" customHeight="false" outlineLevel="0" collapsed="false">
      <c r="A7862" s="429" t="s">
        <v>1673</v>
      </c>
      <c r="B7862" s="91" t="s">
        <v>1483</v>
      </c>
      <c r="C7862" s="91" t="s">
        <v>24008</v>
      </c>
      <c r="D7862" s="91" t="s">
        <v>22300</v>
      </c>
      <c r="E7862" s="91" t="s">
        <v>24009</v>
      </c>
      <c r="F7862" s="91"/>
      <c r="G7862" s="91"/>
      <c r="H7862" s="91"/>
      <c r="I7862" s="91"/>
      <c r="J7862" s="91"/>
      <c r="K7862" s="91"/>
      <c r="L7862" s="91"/>
      <c r="M7862" s="91"/>
      <c r="N7862" s="91"/>
      <c r="O7862" s="137" t="s">
        <v>6637</v>
      </c>
      <c r="P7862" s="100"/>
      <c r="Q7862" s="15" t="s">
        <v>45</v>
      </c>
    </row>
    <row r="7863" customFormat="false" ht="14.9" hidden="false" customHeight="false" outlineLevel="0" collapsed="false">
      <c r="A7863" s="429" t="s">
        <v>1678</v>
      </c>
      <c r="B7863" s="91" t="s">
        <v>200</v>
      </c>
      <c r="C7863" s="91" t="s">
        <v>24010</v>
      </c>
      <c r="D7863" s="91" t="s">
        <v>23511</v>
      </c>
      <c r="E7863" s="91" t="s">
        <v>24011</v>
      </c>
      <c r="F7863" s="91" t="s">
        <v>24012</v>
      </c>
      <c r="G7863" s="91" t="s">
        <v>24013</v>
      </c>
      <c r="H7863" s="91"/>
      <c r="I7863" s="91"/>
      <c r="J7863" s="91"/>
      <c r="K7863" s="91"/>
      <c r="L7863" s="91"/>
      <c r="M7863" s="91"/>
      <c r="N7863" s="91"/>
      <c r="O7863" s="137" t="s">
        <v>24014</v>
      </c>
      <c r="P7863" s="100"/>
      <c r="Q7863" s="15" t="s">
        <v>45</v>
      </c>
    </row>
    <row r="7864" customFormat="false" ht="28.35" hidden="false" customHeight="false" outlineLevel="0" collapsed="false">
      <c r="A7864" s="1102" t="s">
        <v>1732</v>
      </c>
      <c r="B7864" s="91" t="s">
        <v>12744</v>
      </c>
      <c r="C7864" s="91" t="s">
        <v>24015</v>
      </c>
      <c r="D7864" s="91" t="s">
        <v>23511</v>
      </c>
      <c r="E7864" s="91" t="s">
        <v>24016</v>
      </c>
      <c r="F7864" s="91" t="s">
        <v>24017</v>
      </c>
      <c r="G7864" s="91" t="s">
        <v>3615</v>
      </c>
      <c r="H7864" s="91"/>
      <c r="I7864" s="91"/>
      <c r="J7864" s="91"/>
      <c r="K7864" s="91"/>
      <c r="L7864" s="91"/>
      <c r="M7864" s="19" t="s">
        <v>24018</v>
      </c>
      <c r="N7864" s="99" t="n">
        <v>43624</v>
      </c>
      <c r="O7864" s="282" t="s">
        <v>1187</v>
      </c>
      <c r="P7864" s="100"/>
      <c r="Q7864" s="15" t="s">
        <v>45</v>
      </c>
    </row>
    <row r="7865" customFormat="false" ht="14.9" hidden="false" customHeight="false" outlineLevel="0" collapsed="false">
      <c r="A7865" s="1102" t="s">
        <v>1833</v>
      </c>
      <c r="B7865" s="91" t="n">
        <v>11.42</v>
      </c>
      <c r="C7865" s="91" t="s">
        <v>24019</v>
      </c>
      <c r="D7865" s="91" t="s">
        <v>23147</v>
      </c>
      <c r="E7865" s="91" t="s">
        <v>24020</v>
      </c>
      <c r="F7865" s="91" t="s">
        <v>24020</v>
      </c>
      <c r="G7865" s="91"/>
      <c r="H7865" s="91"/>
      <c r="I7865" s="91"/>
      <c r="J7865" s="91"/>
      <c r="K7865" s="91"/>
      <c r="L7865" s="91"/>
      <c r="M7865" s="91"/>
      <c r="N7865" s="91"/>
      <c r="O7865" s="95" t="s">
        <v>24021</v>
      </c>
      <c r="P7865" s="100"/>
      <c r="Q7865" s="15" t="s">
        <v>45</v>
      </c>
    </row>
    <row r="7866" customFormat="false" ht="14.9" hidden="false" customHeight="false" outlineLevel="0" collapsed="false">
      <c r="A7866" s="429" t="s">
        <v>1839</v>
      </c>
      <c r="B7866" s="91" t="s">
        <v>284</v>
      </c>
      <c r="C7866" s="91" t="s">
        <v>24022</v>
      </c>
      <c r="D7866" s="91" t="s">
        <v>23511</v>
      </c>
      <c r="E7866" s="91" t="s">
        <v>24023</v>
      </c>
      <c r="F7866" s="91" t="s">
        <v>24024</v>
      </c>
      <c r="G7866" s="91" t="s">
        <v>4213</v>
      </c>
      <c r="H7866" s="91"/>
      <c r="I7866" s="91"/>
      <c r="J7866" s="91"/>
      <c r="K7866" s="91"/>
      <c r="L7866" s="91"/>
      <c r="M7866" s="91"/>
      <c r="N7866" s="91"/>
      <c r="O7866" s="137" t="s">
        <v>24025</v>
      </c>
      <c r="P7866" s="100"/>
      <c r="Q7866" s="15" t="s">
        <v>45</v>
      </c>
    </row>
    <row r="7867" customFormat="false" ht="14.9" hidden="false" customHeight="false" outlineLevel="0" collapsed="false">
      <c r="A7867" s="429" t="s">
        <v>1746</v>
      </c>
      <c r="B7867" s="91" t="s">
        <v>7411</v>
      </c>
      <c r="C7867" s="91" t="s">
        <v>24026</v>
      </c>
      <c r="D7867" s="91" t="s">
        <v>23511</v>
      </c>
      <c r="E7867" s="91" t="s">
        <v>15332</v>
      </c>
      <c r="F7867" s="91" t="s">
        <v>15332</v>
      </c>
      <c r="G7867" s="91" t="s">
        <v>1042</v>
      </c>
      <c r="H7867" s="91"/>
      <c r="I7867" s="91"/>
      <c r="J7867" s="91"/>
      <c r="K7867" s="91"/>
      <c r="L7867" s="91"/>
      <c r="M7867" s="91"/>
      <c r="N7867" s="91"/>
      <c r="O7867" s="137" t="s">
        <v>389</v>
      </c>
      <c r="P7867" s="100"/>
      <c r="Q7867" s="15" t="s">
        <v>45</v>
      </c>
    </row>
    <row r="7868" customFormat="false" ht="28.35" hidden="false" customHeight="false" outlineLevel="0" collapsed="false">
      <c r="A7868" s="429" t="s">
        <v>1696</v>
      </c>
      <c r="B7868" s="91" t="s">
        <v>24027</v>
      </c>
      <c r="C7868" s="91" t="s">
        <v>24028</v>
      </c>
      <c r="D7868" s="91" t="s">
        <v>22300</v>
      </c>
      <c r="E7868" s="91" t="s">
        <v>24029</v>
      </c>
      <c r="F7868" s="91" t="s">
        <v>24030</v>
      </c>
      <c r="G7868" s="91" t="s">
        <v>134</v>
      </c>
      <c r="H7868" s="91"/>
      <c r="I7868" s="91"/>
      <c r="J7868" s="91"/>
      <c r="K7868" s="91"/>
      <c r="L7868" s="91"/>
      <c r="M7868" s="1116"/>
      <c r="N7868" s="99"/>
      <c r="O7868" s="137" t="s">
        <v>7086</v>
      </c>
      <c r="P7868" s="100"/>
      <c r="Q7868" s="15" t="s">
        <v>45</v>
      </c>
    </row>
    <row r="7869" customFormat="false" ht="14.9" hidden="false" customHeight="false" outlineLevel="0" collapsed="false">
      <c r="A7869" s="1077" t="s">
        <v>1758</v>
      </c>
      <c r="B7869" s="958" t="n">
        <v>43752</v>
      </c>
      <c r="C7869" s="91" t="s">
        <v>24031</v>
      </c>
      <c r="D7869" s="91" t="s">
        <v>23511</v>
      </c>
      <c r="E7869" s="91" t="s">
        <v>24032</v>
      </c>
      <c r="F7869" s="91" t="s">
        <v>102</v>
      </c>
      <c r="G7869" s="91" t="n">
        <v>11000</v>
      </c>
      <c r="H7869" s="91"/>
      <c r="I7869" s="91"/>
      <c r="J7869" s="91"/>
      <c r="K7869" s="91"/>
      <c r="L7869" s="91"/>
      <c r="M7869" s="19" t="s">
        <v>24033</v>
      </c>
      <c r="N7869" s="91"/>
      <c r="O7869" s="137" t="s">
        <v>18767</v>
      </c>
      <c r="P7869" s="100"/>
      <c r="Q7869" s="15" t="s">
        <v>45</v>
      </c>
    </row>
    <row r="7870" customFormat="false" ht="28.35" hidden="false" customHeight="false" outlineLevel="0" collapsed="false">
      <c r="A7870" s="429" t="s">
        <v>23660</v>
      </c>
      <c r="B7870" s="91" t="n">
        <v>14.37</v>
      </c>
      <c r="C7870" s="91" t="s">
        <v>24034</v>
      </c>
      <c r="D7870" s="91" t="s">
        <v>23147</v>
      </c>
      <c r="E7870" s="91" t="s">
        <v>24035</v>
      </c>
      <c r="F7870" s="91" t="s">
        <v>23265</v>
      </c>
      <c r="G7870" s="91" t="n">
        <v>7500</v>
      </c>
      <c r="H7870" s="91"/>
      <c r="I7870" s="91"/>
      <c r="K7870" s="91"/>
      <c r="L7870" s="91"/>
      <c r="M7870" s="91" t="s">
        <v>24036</v>
      </c>
      <c r="N7870" s="91" t="n">
        <v>12.06</v>
      </c>
      <c r="O7870" s="282" t="s">
        <v>24037</v>
      </c>
      <c r="P7870" s="100"/>
      <c r="Q7870" s="15" t="s">
        <v>45</v>
      </c>
    </row>
    <row r="7871" customFormat="false" ht="28.35" hidden="false" customHeight="false" outlineLevel="0" collapsed="false">
      <c r="A7871" s="429" t="s">
        <v>22579</v>
      </c>
      <c r="B7871" s="91" t="s">
        <v>691</v>
      </c>
      <c r="C7871" s="91" t="s">
        <v>24038</v>
      </c>
      <c r="D7871" s="91" t="s">
        <v>23511</v>
      </c>
      <c r="E7871" s="91" t="s">
        <v>15332</v>
      </c>
      <c r="F7871" s="91" t="s">
        <v>24039</v>
      </c>
      <c r="G7871" s="91"/>
      <c r="H7871" s="91"/>
      <c r="I7871" s="91"/>
      <c r="J7871" s="91"/>
      <c r="K7871" s="91"/>
      <c r="L7871" s="91"/>
      <c r="M7871" s="91"/>
      <c r="N7871" s="91"/>
      <c r="O7871" s="95" t="s">
        <v>2155</v>
      </c>
      <c r="P7871" s="100"/>
      <c r="Q7871" s="15" t="s">
        <v>45</v>
      </c>
    </row>
    <row r="7872" customFormat="false" ht="28.35" hidden="false" customHeight="false" outlineLevel="0" collapsed="false">
      <c r="A7872" s="429" t="s">
        <v>23747</v>
      </c>
      <c r="B7872" s="242" t="n">
        <v>43755</v>
      </c>
      <c r="C7872" s="91" t="s">
        <v>24040</v>
      </c>
      <c r="D7872" s="91" t="s">
        <v>23511</v>
      </c>
      <c r="E7872" s="91" t="s">
        <v>24041</v>
      </c>
      <c r="F7872" s="91" t="s">
        <v>24042</v>
      </c>
      <c r="G7872" s="91" t="s">
        <v>3615</v>
      </c>
      <c r="H7872" s="91"/>
      <c r="I7872" s="91"/>
      <c r="J7872" s="91"/>
      <c r="K7872" s="91"/>
      <c r="L7872" s="91"/>
      <c r="M7872" s="91" t="s">
        <v>24043</v>
      </c>
      <c r="N7872" s="99" t="n">
        <v>43624</v>
      </c>
      <c r="O7872" s="282" t="s">
        <v>15</v>
      </c>
      <c r="P7872" s="100"/>
      <c r="Q7872" s="15" t="s">
        <v>45</v>
      </c>
    </row>
    <row r="7873" customFormat="false" ht="14.9" hidden="false" customHeight="false" outlineLevel="0" collapsed="false">
      <c r="A7873" s="429" t="s">
        <v>4304</v>
      </c>
      <c r="B7873" s="91" t="s">
        <v>294</v>
      </c>
      <c r="C7873" s="91" t="s">
        <v>24044</v>
      </c>
      <c r="D7873" s="91" t="s">
        <v>20897</v>
      </c>
      <c r="E7873" s="91" t="s">
        <v>24045</v>
      </c>
      <c r="F7873" s="91" t="s">
        <v>24046</v>
      </c>
      <c r="G7873" s="91"/>
      <c r="H7873" s="91"/>
      <c r="I7873" s="91"/>
      <c r="J7873" s="91"/>
      <c r="K7873" s="91"/>
      <c r="L7873" s="91"/>
      <c r="M7873" s="91"/>
      <c r="N7873" s="91"/>
      <c r="O7873" s="137" t="s">
        <v>24014</v>
      </c>
      <c r="P7873" s="100"/>
      <c r="Q7873" s="15" t="s">
        <v>45</v>
      </c>
    </row>
    <row r="7874" customFormat="false" ht="79.85" hidden="false" customHeight="false" outlineLevel="0" collapsed="false">
      <c r="A7874" s="1091" t="s">
        <v>17111</v>
      </c>
      <c r="B7874" s="6" t="s">
        <v>17112</v>
      </c>
      <c r="C7874" s="4"/>
      <c r="D7874" s="6" t="s">
        <v>17114</v>
      </c>
      <c r="E7874" s="6" t="s">
        <v>17115</v>
      </c>
      <c r="F7874" s="5" t="s">
        <v>10096</v>
      </c>
      <c r="G7874" s="6" t="s">
        <v>38</v>
      </c>
      <c r="H7874" s="6" t="s">
        <v>17116</v>
      </c>
      <c r="I7874" s="6" t="s">
        <v>40</v>
      </c>
      <c r="J7874" s="6" t="s">
        <v>21327</v>
      </c>
      <c r="K7874" s="6" t="s">
        <v>21328</v>
      </c>
      <c r="L7874" s="6" t="s">
        <v>19807</v>
      </c>
      <c r="M7874" s="6" t="s">
        <v>41</v>
      </c>
      <c r="N7874" s="6" t="s">
        <v>42</v>
      </c>
      <c r="O7874" s="6" t="s">
        <v>17117</v>
      </c>
      <c r="P7874" s="100"/>
      <c r="Q7874" s="15" t="s">
        <v>45</v>
      </c>
    </row>
    <row r="7875" customFormat="false" ht="15" hidden="false" customHeight="false" outlineLevel="0" collapsed="false">
      <c r="A7875" s="60" t="n">
        <v>43626</v>
      </c>
      <c r="B7875" s="374" t="s">
        <v>422</v>
      </c>
      <c r="C7875" s="62"/>
      <c r="D7875" s="62"/>
      <c r="E7875" s="63"/>
      <c r="F7875" s="911" t="n">
        <f aca="false">G7875+H7875+I7875+J7875+K7875+L7875</f>
        <v>3.07115981659576E+052</v>
      </c>
      <c r="G7875" s="1092" t="n">
        <f aca="false">SUM(G7876:G17815)</f>
        <v>1.0728715942075E+052</v>
      </c>
      <c r="H7875" s="913" t="n">
        <f aca="false">SUM(H7876:H17815)</f>
        <v>1.99828822238826E+052</v>
      </c>
      <c r="I7875" s="1093" t="n">
        <f aca="false">SUM(I7876:I17817)</f>
        <v>9.04812919916775E+022</v>
      </c>
      <c r="J7875" s="1094" t="n">
        <f aca="false">SUM(J7876:J17815)</f>
        <v>65404437212</v>
      </c>
      <c r="K7875" s="1095" t="n">
        <f aca="false">SUM(K7876:K17815)</f>
        <v>0</v>
      </c>
      <c r="L7875" s="1096" t="n">
        <f aca="false">SUM(L7880:L17815)</f>
        <v>0</v>
      </c>
      <c r="M7875" s="281"/>
      <c r="N7875" s="281"/>
      <c r="O7875" s="62"/>
      <c r="P7875" s="100"/>
      <c r="Q7875" s="15" t="s">
        <v>45</v>
      </c>
    </row>
    <row r="7876" customFormat="false" ht="28.35" hidden="false" customHeight="false" outlineLevel="0" collapsed="false">
      <c r="A7876" s="122" t="s">
        <v>24047</v>
      </c>
      <c r="B7876" s="91" t="s">
        <v>51</v>
      </c>
      <c r="C7876" s="91" t="s">
        <v>23625</v>
      </c>
      <c r="D7876" s="91" t="s">
        <v>22264</v>
      </c>
      <c r="E7876" s="91" t="s">
        <v>24048</v>
      </c>
      <c r="F7876" s="91" t="s">
        <v>23745</v>
      </c>
      <c r="G7876" s="91"/>
      <c r="H7876" s="91"/>
      <c r="I7876" s="91"/>
      <c r="J7876" s="91" t="n">
        <v>33500</v>
      </c>
      <c r="K7876" s="91"/>
      <c r="L7876" s="91"/>
      <c r="M7876" s="91" t="s">
        <v>24049</v>
      </c>
      <c r="N7876" s="91" t="n">
        <v>13.06</v>
      </c>
      <c r="O7876" s="282" t="s">
        <v>15</v>
      </c>
      <c r="P7876" s="100"/>
      <c r="Q7876" s="15" t="s">
        <v>45</v>
      </c>
    </row>
    <row r="7877" customFormat="false" ht="28.35" hidden="false" customHeight="false" outlineLevel="0" collapsed="false">
      <c r="A7877" s="429" t="s">
        <v>1814</v>
      </c>
      <c r="B7877" s="242" t="n">
        <v>43748</v>
      </c>
      <c r="C7877" s="19" t="s">
        <v>24050</v>
      </c>
      <c r="D7877" s="91" t="s">
        <v>20897</v>
      </c>
      <c r="E7877" s="91" t="s">
        <v>24051</v>
      </c>
      <c r="F7877" s="91" t="s">
        <v>24052</v>
      </c>
      <c r="G7877" s="91" t="s">
        <v>24053</v>
      </c>
      <c r="H7877" s="91" t="n">
        <v>52000</v>
      </c>
      <c r="I7877" s="91"/>
      <c r="J7877" s="91"/>
      <c r="K7877" s="91"/>
      <c r="L7877" s="91"/>
      <c r="M7877" s="91" t="s">
        <v>24054</v>
      </c>
      <c r="N7877" s="91" t="n">
        <v>11.06</v>
      </c>
      <c r="O7877" s="282" t="s">
        <v>15</v>
      </c>
      <c r="P7877" s="100"/>
      <c r="Q7877" s="15" t="s">
        <v>45</v>
      </c>
    </row>
    <row r="7878" customFormat="false" ht="14.9" hidden="false" customHeight="false" outlineLevel="0" collapsed="false">
      <c r="A7878" s="429" t="s">
        <v>1819</v>
      </c>
      <c r="B7878" s="91" t="s">
        <v>211</v>
      </c>
      <c r="C7878" s="91" t="s">
        <v>24055</v>
      </c>
      <c r="D7878" s="91" t="s">
        <v>22264</v>
      </c>
      <c r="E7878" s="91" t="s">
        <v>24056</v>
      </c>
      <c r="F7878" s="91" t="s">
        <v>2910</v>
      </c>
      <c r="G7878" s="91" t="n">
        <v>1500</v>
      </c>
      <c r="H7878" s="91"/>
      <c r="I7878" s="91"/>
      <c r="J7878" s="91"/>
      <c r="K7878" s="91"/>
      <c r="L7878" s="91"/>
      <c r="M7878" s="91" t="s">
        <v>24057</v>
      </c>
      <c r="N7878" s="99" t="n">
        <v>43626</v>
      </c>
      <c r="O7878" s="282" t="s">
        <v>15</v>
      </c>
      <c r="P7878" s="100"/>
      <c r="Q7878" s="15" t="s">
        <v>45</v>
      </c>
    </row>
    <row r="7879" customFormat="false" ht="28.35" hidden="false" customHeight="false" outlineLevel="0" collapsed="false">
      <c r="A7879" s="429" t="s">
        <v>22853</v>
      </c>
      <c r="B7879" s="91" t="s">
        <v>1988</v>
      </c>
      <c r="C7879" s="91" t="s">
        <v>24058</v>
      </c>
      <c r="D7879" s="91" t="s">
        <v>23511</v>
      </c>
      <c r="E7879" s="91" t="s">
        <v>24059</v>
      </c>
      <c r="F7879" s="91" t="s">
        <v>24060</v>
      </c>
      <c r="G7879" s="91"/>
      <c r="H7879" s="91"/>
      <c r="I7879" s="91"/>
      <c r="J7879" s="91"/>
      <c r="K7879" s="91"/>
      <c r="L7879" s="91"/>
      <c r="M7879" s="91"/>
      <c r="N7879" s="91"/>
      <c r="O7879" s="137" t="s">
        <v>24061</v>
      </c>
      <c r="P7879" s="100"/>
      <c r="Q7879" s="15" t="s">
        <v>45</v>
      </c>
    </row>
    <row r="7880" customFormat="false" ht="28.35" hidden="false" customHeight="false" outlineLevel="0" collapsed="false">
      <c r="A7880" s="429" t="s">
        <v>22858</v>
      </c>
      <c r="B7880" s="91" t="s">
        <v>2590</v>
      </c>
      <c r="C7880" s="91" t="s">
        <v>24062</v>
      </c>
      <c r="D7880" s="91" t="s">
        <v>23511</v>
      </c>
      <c r="E7880" s="91" t="s">
        <v>24063</v>
      </c>
      <c r="F7880" s="91" t="s">
        <v>2055</v>
      </c>
      <c r="G7880" s="91" t="s">
        <v>1005</v>
      </c>
      <c r="H7880" s="91"/>
      <c r="I7880" s="91"/>
      <c r="J7880" s="91"/>
      <c r="K7880" s="91"/>
      <c r="L7880" s="91"/>
      <c r="M7880" s="91"/>
      <c r="N7880" s="91"/>
      <c r="O7880" s="137" t="s">
        <v>24064</v>
      </c>
      <c r="P7880" s="100"/>
      <c r="Q7880" s="15" t="s">
        <v>45</v>
      </c>
    </row>
    <row r="7881" customFormat="false" ht="28.35" hidden="false" customHeight="false" outlineLevel="0" collapsed="false">
      <c r="A7881" s="429" t="s">
        <v>1732</v>
      </c>
      <c r="B7881" s="91" t="s">
        <v>149</v>
      </c>
      <c r="C7881" s="91" t="s">
        <v>24065</v>
      </c>
      <c r="D7881" s="91" t="s">
        <v>23511</v>
      </c>
      <c r="E7881" s="91" t="s">
        <v>24066</v>
      </c>
      <c r="F7881" s="91" t="s">
        <v>24067</v>
      </c>
      <c r="G7881" s="91" t="s">
        <v>501</v>
      </c>
      <c r="H7881" s="91"/>
      <c r="I7881" s="91"/>
      <c r="J7881" s="91"/>
      <c r="K7881" s="91"/>
      <c r="L7881" s="91"/>
      <c r="M7881" s="19" t="s">
        <v>24068</v>
      </c>
      <c r="N7881" s="99" t="n">
        <v>43628</v>
      </c>
      <c r="O7881" s="282" t="s">
        <v>15</v>
      </c>
      <c r="P7881" s="100"/>
      <c r="Q7881" s="15" t="s">
        <v>45</v>
      </c>
    </row>
    <row r="7882" customFormat="false" ht="14.9" hidden="false" customHeight="false" outlineLevel="0" collapsed="false">
      <c r="A7882" s="429" t="s">
        <v>1833</v>
      </c>
      <c r="B7882" s="91" t="s">
        <v>887</v>
      </c>
      <c r="C7882" s="91" t="n">
        <v>89161544092</v>
      </c>
      <c r="D7882" s="91" t="s">
        <v>22264</v>
      </c>
      <c r="E7882" s="91" t="s">
        <v>24069</v>
      </c>
      <c r="F7882" s="91" t="s">
        <v>23345</v>
      </c>
      <c r="G7882" s="91" t="s">
        <v>20306</v>
      </c>
      <c r="H7882" s="91"/>
      <c r="I7882" s="91"/>
      <c r="J7882" s="91"/>
      <c r="K7882" s="91"/>
      <c r="L7882" s="91"/>
      <c r="M7882" s="91"/>
      <c r="N7882" s="91"/>
      <c r="O7882" s="95" t="s">
        <v>5423</v>
      </c>
      <c r="P7882" s="100"/>
      <c r="Q7882" s="15" t="s">
        <v>45</v>
      </c>
    </row>
    <row r="7883" customFormat="false" ht="14.9" hidden="false" customHeight="false" outlineLevel="0" collapsed="false">
      <c r="A7883" s="429" t="s">
        <v>1839</v>
      </c>
      <c r="B7883" s="91" t="s">
        <v>154</v>
      </c>
      <c r="C7883" s="91" t="s">
        <v>24070</v>
      </c>
      <c r="D7883" s="91" t="s">
        <v>22264</v>
      </c>
      <c r="E7883" s="91" t="s">
        <v>24071</v>
      </c>
      <c r="F7883" s="91" t="s">
        <v>24072</v>
      </c>
      <c r="G7883" s="91" t="n">
        <v>12500</v>
      </c>
      <c r="H7883" s="91"/>
      <c r="I7883" s="91"/>
      <c r="J7883" s="91"/>
      <c r="K7883" s="91"/>
      <c r="L7883" s="91"/>
      <c r="M7883" s="91" t="s">
        <v>24073</v>
      </c>
      <c r="N7883" s="99" t="n">
        <v>43628</v>
      </c>
      <c r="O7883" s="282" t="s">
        <v>15</v>
      </c>
      <c r="P7883" s="100"/>
      <c r="Q7883" s="15" t="s">
        <v>45</v>
      </c>
    </row>
    <row r="7884" customFormat="false" ht="14.9" hidden="false" customHeight="false" outlineLevel="0" collapsed="false">
      <c r="A7884" s="429" t="s">
        <v>1839</v>
      </c>
      <c r="B7884" s="108" t="n">
        <v>0.579861111111111</v>
      </c>
      <c r="C7884" s="91" t="s">
        <v>24074</v>
      </c>
      <c r="D7884" s="91" t="s">
        <v>22300</v>
      </c>
      <c r="E7884" s="91" t="s">
        <v>24075</v>
      </c>
      <c r="F7884" s="91" t="s">
        <v>24076</v>
      </c>
      <c r="G7884" s="91" t="s">
        <v>2950</v>
      </c>
      <c r="H7884" s="91"/>
      <c r="I7884" s="91"/>
      <c r="J7884" s="91"/>
      <c r="K7884" s="91"/>
      <c r="L7884" s="91"/>
      <c r="M7884" s="91"/>
      <c r="N7884" s="91"/>
      <c r="O7884" s="137" t="s">
        <v>24077</v>
      </c>
      <c r="P7884" s="100"/>
      <c r="Q7884" s="15" t="s">
        <v>45</v>
      </c>
    </row>
    <row r="7885" customFormat="false" ht="28.35" hidden="false" customHeight="false" outlineLevel="0" collapsed="false">
      <c r="A7885" s="429" t="s">
        <v>1746</v>
      </c>
      <c r="B7885" s="242" t="n">
        <v>43752</v>
      </c>
      <c r="C7885" s="91" t="s">
        <v>24078</v>
      </c>
      <c r="D7885" s="91" t="s">
        <v>22264</v>
      </c>
      <c r="E7885" s="91" t="s">
        <v>24079</v>
      </c>
      <c r="F7885" s="91" t="s">
        <v>24080</v>
      </c>
      <c r="G7885" s="91" t="n">
        <v>12500</v>
      </c>
      <c r="H7885" s="91"/>
      <c r="I7885" s="91"/>
      <c r="J7885" s="91"/>
      <c r="K7885" s="91"/>
      <c r="L7885" s="91"/>
      <c r="M7885" s="91" t="s">
        <v>24036</v>
      </c>
      <c r="N7885" s="99" t="n">
        <v>43628</v>
      </c>
      <c r="O7885" s="282" t="s">
        <v>24081</v>
      </c>
      <c r="P7885" s="100"/>
      <c r="Q7885" s="15" t="s">
        <v>45</v>
      </c>
    </row>
    <row r="7886" customFormat="false" ht="14.9" hidden="false" customHeight="false" outlineLevel="0" collapsed="false">
      <c r="A7886" s="429" t="s">
        <v>1696</v>
      </c>
      <c r="B7886" s="91" t="s">
        <v>23846</v>
      </c>
      <c r="C7886" s="91" t="s">
        <v>24082</v>
      </c>
      <c r="D7886" s="91" t="s">
        <v>22264</v>
      </c>
      <c r="E7886" s="91" t="s">
        <v>12175</v>
      </c>
      <c r="F7886" s="91" t="s">
        <v>24083</v>
      </c>
      <c r="G7886" s="91"/>
      <c r="H7886" s="91"/>
      <c r="I7886" s="91"/>
      <c r="J7886" s="91"/>
      <c r="K7886" s="91"/>
      <c r="L7886" s="91"/>
      <c r="M7886" s="91"/>
      <c r="N7886" s="91"/>
      <c r="O7886" s="137" t="s">
        <v>23522</v>
      </c>
      <c r="P7886" s="100"/>
      <c r="Q7886" s="15" t="s">
        <v>45</v>
      </c>
    </row>
    <row r="7887" customFormat="false" ht="28.35" hidden="false" customHeight="false" outlineLevel="0" collapsed="false">
      <c r="A7887" s="429" t="s">
        <v>1758</v>
      </c>
      <c r="B7887" s="91" t="s">
        <v>810</v>
      </c>
      <c r="C7887" s="91" t="s">
        <v>24084</v>
      </c>
      <c r="D7887" s="91" t="s">
        <v>23511</v>
      </c>
      <c r="E7887" s="91" t="s">
        <v>24085</v>
      </c>
      <c r="F7887" s="91" t="s">
        <v>24086</v>
      </c>
      <c r="G7887" s="91" t="n">
        <v>4000</v>
      </c>
      <c r="H7887" s="91"/>
      <c r="I7887" s="91"/>
      <c r="J7887" s="91"/>
      <c r="K7887" s="91"/>
      <c r="L7887" s="91"/>
      <c r="M7887" s="91" t="s">
        <v>24087</v>
      </c>
      <c r="N7887" s="99" t="n">
        <v>43627</v>
      </c>
      <c r="O7887" s="282" t="s">
        <v>15</v>
      </c>
      <c r="P7887" s="100"/>
      <c r="Q7887" s="15" t="s">
        <v>45</v>
      </c>
    </row>
    <row r="7888" customFormat="false" ht="28.35" hidden="false" customHeight="false" outlineLevel="0" collapsed="false">
      <c r="A7888" s="429" t="s">
        <v>1761</v>
      </c>
      <c r="B7888" s="91" t="s">
        <v>899</v>
      </c>
      <c r="C7888" s="91" t="s">
        <v>24088</v>
      </c>
      <c r="D7888" s="91" t="s">
        <v>22264</v>
      </c>
      <c r="E7888" s="91" t="s">
        <v>24089</v>
      </c>
      <c r="F7888" s="91" t="s">
        <v>24090</v>
      </c>
      <c r="G7888" s="91" t="s">
        <v>908</v>
      </c>
      <c r="H7888" s="91"/>
      <c r="I7888" s="91"/>
      <c r="J7888" s="91"/>
      <c r="K7888" s="91"/>
      <c r="L7888" s="91"/>
      <c r="M7888" s="91"/>
      <c r="N7888" s="91"/>
      <c r="O7888" s="137" t="s">
        <v>24091</v>
      </c>
      <c r="P7888" s="100"/>
      <c r="Q7888" s="15" t="s">
        <v>45</v>
      </c>
    </row>
    <row r="7889" customFormat="false" ht="28.35" hidden="false" customHeight="false" outlineLevel="0" collapsed="false">
      <c r="A7889" s="429" t="s">
        <v>22579</v>
      </c>
      <c r="B7889" s="91" t="s">
        <v>13407</v>
      </c>
      <c r="C7889" s="91" t="s">
        <v>24092</v>
      </c>
      <c r="D7889" s="91" t="s">
        <v>23674</v>
      </c>
      <c r="E7889" s="91" t="s">
        <v>24093</v>
      </c>
      <c r="F7889" s="91" t="s">
        <v>24094</v>
      </c>
      <c r="G7889" s="91" t="n">
        <v>3300</v>
      </c>
      <c r="H7889" s="91"/>
      <c r="I7889" s="91"/>
      <c r="J7889" s="91"/>
      <c r="K7889" s="91"/>
      <c r="L7889" s="91"/>
      <c r="M7889" s="91" t="s">
        <v>24095</v>
      </c>
      <c r="N7889" s="91" t="n">
        <v>13.06</v>
      </c>
      <c r="O7889" s="282" t="s">
        <v>15</v>
      </c>
      <c r="P7889" s="100"/>
      <c r="Q7889" s="15" t="s">
        <v>45</v>
      </c>
    </row>
    <row r="7890" customFormat="false" ht="28.35" hidden="false" customHeight="false" outlineLevel="0" collapsed="false">
      <c r="A7890" s="122" t="s">
        <v>24096</v>
      </c>
      <c r="B7890" s="91" t="s">
        <v>73</v>
      </c>
      <c r="C7890" s="91" t="s">
        <v>24097</v>
      </c>
      <c r="D7890" s="91" t="s">
        <v>22264</v>
      </c>
      <c r="E7890" s="91" t="s">
        <v>24098</v>
      </c>
      <c r="F7890" s="91" t="s">
        <v>24099</v>
      </c>
      <c r="G7890" s="91" t="n">
        <v>9000</v>
      </c>
      <c r="H7890" s="91"/>
      <c r="I7890" s="91"/>
      <c r="J7890" s="91"/>
      <c r="K7890" s="91"/>
      <c r="L7890" s="91"/>
      <c r="M7890" s="91" t="s">
        <v>24100</v>
      </c>
      <c r="N7890" s="91" t="n">
        <v>14.06</v>
      </c>
      <c r="O7890" s="282" t="s">
        <v>15</v>
      </c>
      <c r="P7890" s="100"/>
      <c r="Q7890" s="15" t="s">
        <v>45</v>
      </c>
    </row>
    <row r="7891" customFormat="false" ht="14.9" hidden="false" customHeight="false" outlineLevel="0" collapsed="false">
      <c r="A7891" s="1102" t="s">
        <v>4304</v>
      </c>
      <c r="B7891" s="91" t="n">
        <v>15.31</v>
      </c>
      <c r="C7891" s="91" t="s">
        <v>24101</v>
      </c>
      <c r="D7891" s="91" t="s">
        <v>23147</v>
      </c>
      <c r="E7891" s="91" t="s">
        <v>24102</v>
      </c>
      <c r="F7891" s="91" t="s">
        <v>48</v>
      </c>
      <c r="G7891" s="91" t="s">
        <v>1310</v>
      </c>
      <c r="H7891" s="91"/>
      <c r="I7891" s="91"/>
      <c r="J7891" s="91"/>
      <c r="K7891" s="91"/>
      <c r="L7891" s="91"/>
      <c r="M7891" s="91"/>
      <c r="N7891" s="91"/>
      <c r="O7891" s="137" t="s">
        <v>24103</v>
      </c>
      <c r="P7891" s="100"/>
      <c r="Q7891" s="15" t="s">
        <v>45</v>
      </c>
    </row>
    <row r="7892" customFormat="false" ht="14.9" hidden="false" customHeight="false" outlineLevel="0" collapsed="false">
      <c r="A7892" s="429" t="s">
        <v>4309</v>
      </c>
      <c r="B7892" s="91" t="s">
        <v>3252</v>
      </c>
      <c r="C7892" s="91" t="s">
        <v>24104</v>
      </c>
      <c r="D7892" s="91" t="s">
        <v>24105</v>
      </c>
      <c r="E7892" s="91" t="s">
        <v>129</v>
      </c>
      <c r="F7892" s="91" t="s">
        <v>24106</v>
      </c>
      <c r="G7892" s="91" t="s">
        <v>3515</v>
      </c>
      <c r="H7892" s="91"/>
      <c r="I7892" s="91"/>
      <c r="J7892" s="91"/>
      <c r="K7892" s="91"/>
      <c r="L7892" s="91"/>
      <c r="M7892" s="91"/>
      <c r="N7892" s="91"/>
      <c r="O7892" s="95" t="s">
        <v>690</v>
      </c>
      <c r="P7892" s="100"/>
      <c r="Q7892" s="15" t="s">
        <v>45</v>
      </c>
    </row>
    <row r="7893" customFormat="false" ht="28.35" hidden="false" customHeight="false" outlineLevel="0" collapsed="false">
      <c r="A7893" s="1118" t="s">
        <v>24107</v>
      </c>
      <c r="B7893" s="91" t="s">
        <v>1016</v>
      </c>
      <c r="C7893" s="91" t="s">
        <v>24108</v>
      </c>
      <c r="D7893" s="91" t="s">
        <v>23511</v>
      </c>
      <c r="E7893" s="91" t="s">
        <v>24109</v>
      </c>
      <c r="F7893" s="91" t="s">
        <v>24110</v>
      </c>
      <c r="G7893" s="268" t="n">
        <v>4000</v>
      </c>
      <c r="H7893" s="91"/>
      <c r="I7893" s="91"/>
      <c r="J7893" s="91"/>
      <c r="K7893" s="91"/>
      <c r="L7893" s="91"/>
      <c r="M7893" s="19" t="s">
        <v>24111</v>
      </c>
      <c r="N7893" s="99" t="n">
        <v>43628</v>
      </c>
      <c r="O7893" s="282" t="s">
        <v>15</v>
      </c>
      <c r="P7893" s="100"/>
      <c r="Q7893" s="15" t="s">
        <v>45</v>
      </c>
    </row>
    <row r="7894" customFormat="false" ht="14.9" hidden="false" customHeight="false" outlineLevel="0" collapsed="false">
      <c r="A7894" s="429" t="s">
        <v>1781</v>
      </c>
      <c r="B7894" s="99" t="n">
        <v>43694</v>
      </c>
      <c r="C7894" s="91" t="s">
        <v>24112</v>
      </c>
      <c r="D7894" s="91" t="s">
        <v>23511</v>
      </c>
      <c r="E7894" s="91" t="s">
        <v>15332</v>
      </c>
      <c r="F7894" s="91" t="s">
        <v>15332</v>
      </c>
      <c r="G7894" s="91"/>
      <c r="H7894" s="91"/>
      <c r="I7894" s="91"/>
      <c r="J7894" s="91"/>
      <c r="K7894" s="91"/>
      <c r="L7894" s="91"/>
      <c r="M7894" s="91"/>
      <c r="N7894" s="91"/>
      <c r="O7894" s="137" t="s">
        <v>23916</v>
      </c>
      <c r="P7894" s="100"/>
      <c r="Q7894" s="15" t="s">
        <v>45</v>
      </c>
    </row>
    <row r="7895" customFormat="false" ht="79.85" hidden="false" customHeight="false" outlineLevel="0" collapsed="false">
      <c r="A7895" s="1091" t="s">
        <v>17111</v>
      </c>
      <c r="B7895" s="6" t="s">
        <v>17112</v>
      </c>
      <c r="C7895" s="4"/>
      <c r="D7895" s="6" t="s">
        <v>17114</v>
      </c>
      <c r="E7895" s="6" t="s">
        <v>17115</v>
      </c>
      <c r="F7895" s="5" t="s">
        <v>10096</v>
      </c>
      <c r="G7895" s="6" t="s">
        <v>38</v>
      </c>
      <c r="H7895" s="6" t="s">
        <v>17116</v>
      </c>
      <c r="I7895" s="6" t="s">
        <v>40</v>
      </c>
      <c r="J7895" s="6" t="s">
        <v>21327</v>
      </c>
      <c r="K7895" s="6" t="s">
        <v>21328</v>
      </c>
      <c r="L7895" s="6" t="s">
        <v>19807</v>
      </c>
      <c r="M7895" s="6" t="s">
        <v>41</v>
      </c>
      <c r="N7895" s="6" t="s">
        <v>42</v>
      </c>
      <c r="O7895" s="6" t="s">
        <v>17117</v>
      </c>
      <c r="P7895" s="100"/>
      <c r="Q7895" s="15" t="s">
        <v>45</v>
      </c>
    </row>
    <row r="7896" customFormat="false" ht="15" hidden="false" customHeight="false" outlineLevel="0" collapsed="false">
      <c r="A7896" s="60" t="n">
        <v>43627</v>
      </c>
      <c r="B7896" s="374" t="s">
        <v>260</v>
      </c>
      <c r="C7896" s="62"/>
      <c r="D7896" s="62"/>
      <c r="E7896" s="63"/>
      <c r="F7896" s="911" t="n">
        <f aca="false">G7896+H7896+I7896+J7896+K7896+L7896</f>
        <v>1.53557990829788E+052</v>
      </c>
      <c r="G7896" s="1092" t="n">
        <f aca="false">SUM(G7897:G17836)</f>
        <v>5.3643579710375E+051</v>
      </c>
      <c r="H7896" s="913" t="n">
        <f aca="false">SUM(H7897:H17836)</f>
        <v>9.99144111194131E+051</v>
      </c>
      <c r="I7896" s="1093" t="n">
        <f aca="false">SUM(I7897:I17838)</f>
        <v>4.52406459958387E+022</v>
      </c>
      <c r="J7896" s="1094" t="n">
        <f aca="false">SUM(J7897:J17836)</f>
        <v>32702201856</v>
      </c>
      <c r="K7896" s="1095" t="n">
        <f aca="false">SUM(K7897:K17836)</f>
        <v>0</v>
      </c>
      <c r="L7896" s="1096" t="n">
        <f aca="false">SUM(L7901:L17836)</f>
        <v>0</v>
      </c>
      <c r="M7896" s="281"/>
      <c r="N7896" s="281"/>
      <c r="O7896" s="62"/>
      <c r="P7896" s="100"/>
      <c r="Q7896" s="15" t="s">
        <v>45</v>
      </c>
    </row>
    <row r="7897" customFormat="false" ht="28.35" hidden="false" customHeight="false" outlineLevel="0" collapsed="false">
      <c r="A7897" s="429" t="s">
        <v>23139</v>
      </c>
      <c r="B7897" s="99" t="n">
        <v>43594</v>
      </c>
      <c r="C7897" s="91" t="s">
        <v>24113</v>
      </c>
      <c r="D7897" s="91" t="s">
        <v>22264</v>
      </c>
      <c r="E7897" s="91"/>
      <c r="F7897" s="91" t="s">
        <v>102</v>
      </c>
      <c r="G7897" s="91"/>
      <c r="H7897" s="91"/>
      <c r="I7897" s="91"/>
      <c r="J7897" s="91"/>
      <c r="K7897" s="91"/>
      <c r="L7897" s="91"/>
      <c r="M7897" s="91"/>
      <c r="N7897" s="91"/>
      <c r="O7897" s="137" t="s">
        <v>24114</v>
      </c>
      <c r="P7897" s="100"/>
      <c r="Q7897" s="15" t="s">
        <v>45</v>
      </c>
    </row>
    <row r="7898" customFormat="false" ht="28.35" hidden="false" customHeight="false" outlineLevel="0" collapsed="false">
      <c r="A7898" s="429" t="s">
        <v>1814</v>
      </c>
      <c r="B7898" s="91" t="n">
        <v>9.27</v>
      </c>
      <c r="C7898" s="91" t="s">
        <v>24115</v>
      </c>
      <c r="D7898" s="91" t="s">
        <v>22264</v>
      </c>
      <c r="E7898" s="91" t="s">
        <v>24116</v>
      </c>
      <c r="F7898" s="91" t="s">
        <v>24117</v>
      </c>
      <c r="G7898" s="91" t="n">
        <v>5900</v>
      </c>
      <c r="H7898" s="91"/>
      <c r="I7898" s="91"/>
      <c r="J7898" s="91"/>
      <c r="K7898" s="91"/>
      <c r="L7898" s="91"/>
      <c r="M7898" s="91" t="s">
        <v>24118</v>
      </c>
      <c r="N7898" s="91" t="n">
        <v>13.06</v>
      </c>
      <c r="O7898" s="282" t="s">
        <v>15</v>
      </c>
      <c r="P7898" s="100"/>
      <c r="Q7898" s="15" t="s">
        <v>45</v>
      </c>
    </row>
    <row r="7899" customFormat="false" ht="14.9" hidden="false" customHeight="false" outlineLevel="0" collapsed="false">
      <c r="A7899" s="133" t="s">
        <v>1819</v>
      </c>
      <c r="B7899" s="816" t="n">
        <v>43809</v>
      </c>
      <c r="C7899" s="95" t="s">
        <v>24119</v>
      </c>
      <c r="D7899" s="95" t="s">
        <v>22264</v>
      </c>
      <c r="E7899" s="95" t="s">
        <v>24120</v>
      </c>
      <c r="F7899" s="95" t="s">
        <v>24121</v>
      </c>
      <c r="G7899" s="95" t="n">
        <v>4800</v>
      </c>
      <c r="H7899" s="95"/>
      <c r="I7899" s="95"/>
      <c r="J7899" s="95"/>
      <c r="K7899" s="95"/>
      <c r="L7899" s="95"/>
      <c r="M7899" s="95" t="s">
        <v>24122</v>
      </c>
      <c r="N7899" s="95" t="n">
        <v>12.06</v>
      </c>
      <c r="O7899" s="95" t="s">
        <v>690</v>
      </c>
      <c r="P7899" s="391"/>
      <c r="Q7899" s="15" t="s">
        <v>45</v>
      </c>
      <c r="R7899" s="278"/>
      <c r="S7899" s="278"/>
      <c r="T7899" s="278"/>
      <c r="U7899" s="278"/>
      <c r="V7899" s="278"/>
      <c r="W7899" s="278"/>
      <c r="X7899" s="278"/>
      <c r="Y7899" s="278"/>
      <c r="Z7899" s="278"/>
      <c r="AA7899" s="278"/>
      <c r="AB7899" s="278"/>
      <c r="AC7899" s="278"/>
      <c r="AD7899" s="278"/>
      <c r="AE7899" s="278"/>
      <c r="AF7899" s="278"/>
      <c r="AG7899" s="278"/>
      <c r="AH7899" s="278"/>
      <c r="AI7899" s="278"/>
      <c r="AJ7899" s="278"/>
      <c r="AK7899" s="278"/>
    </row>
    <row r="7900" customFormat="false" ht="28.35" hidden="false" customHeight="false" outlineLevel="0" collapsed="false">
      <c r="A7900" s="429" t="s">
        <v>1673</v>
      </c>
      <c r="B7900" s="91" t="s">
        <v>2723</v>
      </c>
      <c r="C7900" s="91" t="n">
        <v>84959884993</v>
      </c>
      <c r="D7900" s="91" t="s">
        <v>22264</v>
      </c>
      <c r="E7900" s="91" t="s">
        <v>23606</v>
      </c>
      <c r="F7900" s="91" t="s">
        <v>755</v>
      </c>
      <c r="G7900" s="91" t="s">
        <v>134</v>
      </c>
      <c r="H7900" s="91"/>
      <c r="I7900" s="91"/>
      <c r="J7900" s="91"/>
      <c r="K7900" s="91"/>
      <c r="L7900" s="91"/>
      <c r="M7900" s="91"/>
      <c r="N7900" s="91"/>
      <c r="O7900" s="137" t="s">
        <v>24123</v>
      </c>
      <c r="P7900" s="100"/>
      <c r="Q7900" s="15" t="s">
        <v>45</v>
      </c>
    </row>
    <row r="7901" customFormat="false" ht="14.9" hidden="false" customHeight="false" outlineLevel="0" collapsed="false">
      <c r="A7901" s="429" t="s">
        <v>1678</v>
      </c>
      <c r="B7901" s="91" t="s">
        <v>113</v>
      </c>
      <c r="C7901" s="91" t="s">
        <v>24124</v>
      </c>
      <c r="D7901" s="91" t="s">
        <v>23511</v>
      </c>
      <c r="E7901" s="91" t="s">
        <v>24125</v>
      </c>
      <c r="F7901" s="91" t="s">
        <v>24126</v>
      </c>
      <c r="G7901" s="91" t="s">
        <v>24127</v>
      </c>
      <c r="H7901" s="91"/>
      <c r="I7901" s="91"/>
      <c r="J7901" s="91"/>
      <c r="K7901" s="91"/>
      <c r="L7901" s="91"/>
      <c r="M7901" s="91"/>
      <c r="N7901" s="91"/>
      <c r="O7901" s="137" t="s">
        <v>24128</v>
      </c>
      <c r="P7901" s="100"/>
      <c r="Q7901" s="15" t="s">
        <v>45</v>
      </c>
    </row>
    <row r="7902" customFormat="false" ht="28.35" hidden="false" customHeight="false" outlineLevel="0" collapsed="false">
      <c r="A7902" s="1102" t="s">
        <v>1732</v>
      </c>
      <c r="B7902" s="91" t="n">
        <v>10.38</v>
      </c>
      <c r="C7902" s="91" t="s">
        <v>24129</v>
      </c>
      <c r="D7902" s="91" t="s">
        <v>20897</v>
      </c>
      <c r="E7902" s="91" t="s">
        <v>24130</v>
      </c>
      <c r="F7902" s="91" t="s">
        <v>24131</v>
      </c>
      <c r="G7902" s="91" t="n">
        <v>4000</v>
      </c>
      <c r="H7902" s="91"/>
      <c r="I7902" s="91"/>
      <c r="J7902" s="91"/>
      <c r="K7902" s="91"/>
      <c r="L7902" s="91"/>
      <c r="M7902" s="91" t="s">
        <v>24132</v>
      </c>
      <c r="N7902" s="91" t="n">
        <v>17.06</v>
      </c>
      <c r="O7902" s="282" t="s">
        <v>15</v>
      </c>
      <c r="P7902" s="100"/>
      <c r="Q7902" s="15" t="s">
        <v>45</v>
      </c>
    </row>
    <row r="7903" customFormat="false" ht="14.9" hidden="false" customHeight="false" outlineLevel="0" collapsed="false">
      <c r="A7903" s="429" t="s">
        <v>1833</v>
      </c>
      <c r="B7903" s="91" t="s">
        <v>457</v>
      </c>
      <c r="C7903" s="91" t="s">
        <v>24133</v>
      </c>
      <c r="D7903" s="91" t="s">
        <v>23511</v>
      </c>
      <c r="E7903" s="91" t="s">
        <v>24134</v>
      </c>
      <c r="F7903" s="91" t="s">
        <v>24135</v>
      </c>
      <c r="G7903" s="91"/>
      <c r="H7903" s="91"/>
      <c r="I7903" s="91"/>
      <c r="J7903" s="91"/>
      <c r="K7903" s="91"/>
      <c r="L7903" s="91"/>
      <c r="M7903" s="91"/>
      <c r="N7903" s="91"/>
      <c r="O7903" s="137" t="s">
        <v>24128</v>
      </c>
      <c r="P7903" s="100"/>
      <c r="Q7903" s="15" t="s">
        <v>45</v>
      </c>
    </row>
    <row r="7904" customFormat="false" ht="28.35" hidden="false" customHeight="false" outlineLevel="0" collapsed="false">
      <c r="A7904" s="429" t="s">
        <v>1839</v>
      </c>
      <c r="B7904" s="91" t="s">
        <v>556</v>
      </c>
      <c r="C7904" s="91" t="s">
        <v>24136</v>
      </c>
      <c r="D7904" s="91" t="s">
        <v>22264</v>
      </c>
      <c r="E7904" s="91" t="s">
        <v>24137</v>
      </c>
      <c r="F7904" s="91" t="s">
        <v>21434</v>
      </c>
      <c r="G7904" s="91" t="s">
        <v>24138</v>
      </c>
      <c r="H7904" s="91"/>
      <c r="I7904" s="91"/>
      <c r="J7904" s="91"/>
      <c r="K7904" s="91"/>
      <c r="L7904" s="91"/>
      <c r="M7904" s="91"/>
      <c r="N7904" s="91"/>
      <c r="O7904" s="137" t="s">
        <v>12394</v>
      </c>
      <c r="P7904" s="100"/>
      <c r="Q7904" s="15" t="s">
        <v>45</v>
      </c>
    </row>
    <row r="7905" customFormat="false" ht="28.35" hidden="false" customHeight="false" outlineLevel="0" collapsed="false">
      <c r="A7905" s="429" t="s">
        <v>1746</v>
      </c>
      <c r="B7905" s="91" t="s">
        <v>3520</v>
      </c>
      <c r="C7905" s="91" t="s">
        <v>24139</v>
      </c>
      <c r="D7905" s="91" t="s">
        <v>23511</v>
      </c>
      <c r="E7905" s="91" t="s">
        <v>24140</v>
      </c>
      <c r="F7905" s="91" t="s">
        <v>24141</v>
      </c>
      <c r="G7905" s="91" t="s">
        <v>1776</v>
      </c>
      <c r="H7905" s="91"/>
      <c r="I7905" s="91"/>
      <c r="J7905" s="91"/>
      <c r="K7905" s="91"/>
      <c r="L7905" s="91"/>
      <c r="M7905" s="91"/>
      <c r="N7905" s="91"/>
      <c r="O7905" s="137" t="s">
        <v>24142</v>
      </c>
      <c r="P7905" s="100"/>
      <c r="Q7905" s="15" t="s">
        <v>45</v>
      </c>
    </row>
    <row r="7906" customFormat="false" ht="41.75" hidden="false" customHeight="false" outlineLevel="0" collapsed="false">
      <c r="A7906" s="429" t="s">
        <v>1696</v>
      </c>
      <c r="B7906" s="91" t="s">
        <v>2882</v>
      </c>
      <c r="C7906" s="91" t="n">
        <v>89037226932</v>
      </c>
      <c r="D7906" s="91" t="s">
        <v>22264</v>
      </c>
      <c r="E7906" s="91" t="s">
        <v>24143</v>
      </c>
      <c r="F7906" s="91" t="s">
        <v>24144</v>
      </c>
      <c r="G7906" s="91" t="s">
        <v>23667</v>
      </c>
      <c r="H7906" s="91"/>
      <c r="I7906" s="91"/>
      <c r="J7906" s="91"/>
      <c r="K7906" s="91"/>
      <c r="L7906" s="91"/>
      <c r="M7906" s="91"/>
      <c r="N7906" s="91"/>
      <c r="O7906" s="137" t="s">
        <v>24145</v>
      </c>
      <c r="P7906" s="100"/>
      <c r="Q7906" s="15" t="s">
        <v>45</v>
      </c>
    </row>
    <row r="7907" customFormat="false" ht="28.35" hidden="false" customHeight="false" outlineLevel="0" collapsed="false">
      <c r="A7907" s="429" t="s">
        <v>23249</v>
      </c>
      <c r="B7907" s="242" t="n">
        <v>43750</v>
      </c>
      <c r="C7907" s="91" t="s">
        <v>24146</v>
      </c>
      <c r="D7907" s="91" t="s">
        <v>23511</v>
      </c>
      <c r="E7907" s="91" t="s">
        <v>24147</v>
      </c>
      <c r="F7907" s="91" t="s">
        <v>15332</v>
      </c>
      <c r="G7907" s="91" t="s">
        <v>268</v>
      </c>
      <c r="H7907" s="91"/>
      <c r="I7907" s="91"/>
      <c r="J7907" s="91"/>
      <c r="K7907" s="91"/>
      <c r="L7907" s="91"/>
      <c r="M7907" s="91" t="s">
        <v>24148</v>
      </c>
      <c r="N7907" s="91"/>
      <c r="O7907" s="282" t="s">
        <v>15</v>
      </c>
      <c r="P7907" s="100"/>
      <c r="Q7907" s="15" t="s">
        <v>45</v>
      </c>
    </row>
    <row r="7908" customFormat="false" ht="28.35" hidden="false" customHeight="false" outlineLevel="0" collapsed="false">
      <c r="A7908" s="429" t="s">
        <v>1761</v>
      </c>
      <c r="B7908" s="242" t="n">
        <v>43781</v>
      </c>
      <c r="C7908" s="91" t="s">
        <v>24149</v>
      </c>
      <c r="D7908" s="91" t="s">
        <v>23511</v>
      </c>
      <c r="E7908" s="91" t="s">
        <v>24150</v>
      </c>
      <c r="F7908" s="91" t="s">
        <v>15332</v>
      </c>
      <c r="G7908" s="91"/>
      <c r="H7908" s="91"/>
      <c r="I7908" s="91"/>
      <c r="J7908" s="91"/>
      <c r="K7908" s="91"/>
      <c r="L7908" s="91"/>
      <c r="M7908" s="91"/>
      <c r="N7908" s="91"/>
      <c r="O7908" s="137" t="s">
        <v>24151</v>
      </c>
      <c r="P7908" s="100"/>
      <c r="Q7908" s="15" t="s">
        <v>45</v>
      </c>
    </row>
    <row r="7909" customFormat="false" ht="14.9" hidden="false" customHeight="false" outlineLevel="0" collapsed="false">
      <c r="A7909" s="429" t="s">
        <v>1765</v>
      </c>
      <c r="B7909" s="91" t="s">
        <v>122</v>
      </c>
      <c r="C7909" s="91" t="s">
        <v>24152</v>
      </c>
      <c r="D7909" s="91" t="s">
        <v>24153</v>
      </c>
      <c r="E7909" s="91" t="s">
        <v>24154</v>
      </c>
      <c r="F7909" s="91" t="s">
        <v>1768</v>
      </c>
      <c r="G7909" s="91" t="s">
        <v>328</v>
      </c>
      <c r="H7909" s="91"/>
      <c r="I7909" s="91"/>
      <c r="J7909" s="91"/>
      <c r="K7909" s="91"/>
      <c r="L7909" s="91"/>
      <c r="M7909" s="91"/>
      <c r="N7909" s="91"/>
      <c r="O7909" s="137" t="s">
        <v>24155</v>
      </c>
      <c r="P7909" s="100"/>
      <c r="Q7909" s="15" t="s">
        <v>45</v>
      </c>
    </row>
    <row r="7910" customFormat="false" ht="28.35" hidden="false" customHeight="false" outlineLevel="0" collapsed="false">
      <c r="A7910" s="429" t="s">
        <v>4300</v>
      </c>
      <c r="B7910" s="91" t="s">
        <v>778</v>
      </c>
      <c r="C7910" s="91" t="s">
        <v>24156</v>
      </c>
      <c r="D7910" s="91" t="s">
        <v>23511</v>
      </c>
      <c r="E7910" s="91" t="s">
        <v>24157</v>
      </c>
      <c r="F7910" s="91" t="s">
        <v>1768</v>
      </c>
      <c r="G7910" s="91" t="s">
        <v>5533</v>
      </c>
      <c r="H7910" s="91"/>
      <c r="I7910" s="91"/>
      <c r="J7910" s="91"/>
      <c r="K7910" s="91"/>
      <c r="L7910" s="91"/>
      <c r="M7910" s="19" t="s">
        <v>24158</v>
      </c>
      <c r="N7910" s="91" t="n">
        <v>17.06</v>
      </c>
      <c r="O7910" s="282" t="s">
        <v>15</v>
      </c>
      <c r="P7910" s="100"/>
      <c r="Q7910" s="15" t="s">
        <v>45</v>
      </c>
    </row>
    <row r="7911" customFormat="false" ht="28.35" hidden="false" customHeight="false" outlineLevel="0" collapsed="false">
      <c r="A7911" s="429" t="s">
        <v>4304</v>
      </c>
      <c r="B7911" s="91"/>
      <c r="C7911" s="91" t="s">
        <v>24159</v>
      </c>
      <c r="D7911" s="91" t="s">
        <v>22264</v>
      </c>
      <c r="E7911" s="91" t="s">
        <v>24160</v>
      </c>
      <c r="F7911" s="91" t="s">
        <v>23539</v>
      </c>
      <c r="G7911" s="91" t="n">
        <v>3999</v>
      </c>
      <c r="H7911" s="91"/>
      <c r="I7911" s="91"/>
      <c r="J7911" s="91"/>
      <c r="K7911" s="91"/>
      <c r="L7911" s="91"/>
      <c r="M7911" s="91" t="s">
        <v>24161</v>
      </c>
      <c r="N7911" s="91" t="n">
        <v>15.06</v>
      </c>
      <c r="O7911" s="282" t="s">
        <v>15</v>
      </c>
      <c r="P7911" s="100"/>
      <c r="Q7911" s="15" t="s">
        <v>45</v>
      </c>
    </row>
    <row r="7912" customFormat="false" ht="28.35" hidden="false" customHeight="false" outlineLevel="0" collapsed="false">
      <c r="A7912" s="429" t="s">
        <v>4309</v>
      </c>
      <c r="B7912" s="91" t="s">
        <v>708</v>
      </c>
      <c r="C7912" s="91" t="s">
        <v>24162</v>
      </c>
      <c r="D7912" s="91" t="s">
        <v>22264</v>
      </c>
      <c r="E7912" s="91" t="s">
        <v>24163</v>
      </c>
      <c r="F7912" s="91" t="s">
        <v>24164</v>
      </c>
      <c r="G7912" s="91" t="s">
        <v>734</v>
      </c>
      <c r="H7912" s="91"/>
      <c r="I7912" s="91"/>
      <c r="J7912" s="91"/>
      <c r="K7912" s="91"/>
      <c r="L7912" s="91"/>
      <c r="M7912" s="91"/>
      <c r="N7912" s="91"/>
      <c r="O7912" s="137" t="s">
        <v>24165</v>
      </c>
      <c r="P7912" s="100"/>
      <c r="Q7912" s="15" t="s">
        <v>45</v>
      </c>
    </row>
    <row r="7913" customFormat="false" ht="14.9" hidden="false" customHeight="false" outlineLevel="0" collapsed="false">
      <c r="A7913" s="1102" t="s">
        <v>24166</v>
      </c>
      <c r="B7913" s="91" t="n">
        <v>14.22</v>
      </c>
      <c r="C7913" s="91" t="s">
        <v>24167</v>
      </c>
      <c r="D7913" s="91" t="s">
        <v>23147</v>
      </c>
      <c r="E7913" s="91" t="s">
        <v>24168</v>
      </c>
      <c r="F7913" s="91" t="s">
        <v>24169</v>
      </c>
      <c r="G7913" s="91"/>
      <c r="H7913" s="91"/>
      <c r="I7913" s="91"/>
      <c r="J7913" s="91"/>
      <c r="K7913" s="91"/>
      <c r="L7913" s="91"/>
      <c r="M7913" s="91"/>
      <c r="N7913" s="91"/>
      <c r="O7913" s="451" t="s">
        <v>24170</v>
      </c>
      <c r="P7913" s="100"/>
      <c r="Q7913" s="15" t="s">
        <v>45</v>
      </c>
    </row>
    <row r="7914" customFormat="false" ht="14.9" hidden="false" customHeight="false" outlineLevel="0" collapsed="false">
      <c r="A7914" s="1102" t="s">
        <v>24171</v>
      </c>
      <c r="B7914" s="91" t="s">
        <v>5345</v>
      </c>
      <c r="C7914" s="91" t="n">
        <v>89258505404</v>
      </c>
      <c r="D7914" s="91" t="s">
        <v>22264</v>
      </c>
      <c r="E7914" s="91" t="s">
        <v>24172</v>
      </c>
      <c r="F7914" s="91" t="s">
        <v>12542</v>
      </c>
      <c r="G7914" s="91" t="s">
        <v>268</v>
      </c>
      <c r="H7914" s="91"/>
      <c r="I7914" s="91"/>
      <c r="J7914" s="91"/>
      <c r="K7914" s="91"/>
      <c r="L7914" s="91"/>
      <c r="M7914" s="91"/>
      <c r="N7914" s="91"/>
      <c r="O7914" s="451" t="s">
        <v>5423</v>
      </c>
      <c r="P7914" s="100"/>
      <c r="Q7914" s="15" t="s">
        <v>45</v>
      </c>
    </row>
    <row r="7915" customFormat="false" ht="28.35" hidden="false" customHeight="false" outlineLevel="0" collapsed="false">
      <c r="A7915" s="429" t="s">
        <v>23353</v>
      </c>
      <c r="B7915" s="91" t="s">
        <v>24173</v>
      </c>
      <c r="C7915" s="91" t="s">
        <v>24174</v>
      </c>
      <c r="D7915" s="91" t="s">
        <v>22264</v>
      </c>
      <c r="E7915" s="91" t="s">
        <v>24175</v>
      </c>
      <c r="F7915" s="91" t="s">
        <v>48</v>
      </c>
      <c r="G7915" s="91" t="s">
        <v>134</v>
      </c>
      <c r="H7915" s="91"/>
      <c r="I7915" s="91"/>
      <c r="J7915" s="91"/>
      <c r="K7915" s="91"/>
      <c r="L7915" s="91"/>
      <c r="M7915" s="91"/>
      <c r="N7915" s="91"/>
      <c r="O7915" s="95" t="s">
        <v>24176</v>
      </c>
      <c r="P7915" s="100"/>
      <c r="Q7915" s="15" t="s">
        <v>45</v>
      </c>
    </row>
    <row r="7916" customFormat="false" ht="28.35" hidden="false" customHeight="false" outlineLevel="0" collapsed="false">
      <c r="A7916" s="429" t="s">
        <v>3008</v>
      </c>
      <c r="B7916" s="91" t="s">
        <v>810</v>
      </c>
      <c r="C7916" s="91" t="s">
        <v>24177</v>
      </c>
      <c r="D7916" s="91" t="s">
        <v>22264</v>
      </c>
      <c r="E7916" s="91" t="s">
        <v>24178</v>
      </c>
      <c r="F7916" s="91" t="s">
        <v>24179</v>
      </c>
      <c r="G7916" s="91" t="n">
        <v>4000</v>
      </c>
      <c r="H7916" s="91"/>
      <c r="I7916" s="91"/>
      <c r="J7916" s="91"/>
      <c r="K7916" s="91"/>
      <c r="L7916" s="91"/>
      <c r="M7916" s="91" t="s">
        <v>24180</v>
      </c>
      <c r="N7916" s="91" t="n">
        <v>12.06</v>
      </c>
      <c r="O7916" s="282" t="s">
        <v>15</v>
      </c>
      <c r="P7916" s="100"/>
      <c r="Q7916" s="15" t="s">
        <v>45</v>
      </c>
    </row>
    <row r="7917" customFormat="false" ht="28.35" hidden="false" customHeight="false" outlineLevel="0" collapsed="false">
      <c r="A7917" s="429" t="s">
        <v>24181</v>
      </c>
      <c r="B7917" s="91" t="s">
        <v>799</v>
      </c>
      <c r="C7917" s="91" t="s">
        <v>24182</v>
      </c>
      <c r="D7917" s="91" t="s">
        <v>22264</v>
      </c>
      <c r="E7917" s="91" t="s">
        <v>24183</v>
      </c>
      <c r="F7917" s="91" t="s">
        <v>5574</v>
      </c>
      <c r="G7917" s="91" t="n">
        <v>3000</v>
      </c>
      <c r="H7917" s="91"/>
      <c r="I7917" s="91"/>
      <c r="J7917" s="91"/>
      <c r="K7917" s="91"/>
      <c r="L7917" s="91"/>
      <c r="M7917" s="91" t="s">
        <v>24184</v>
      </c>
      <c r="N7917" s="91" t="n">
        <v>12.06</v>
      </c>
      <c r="O7917" s="282" t="s">
        <v>15</v>
      </c>
      <c r="P7917" s="100"/>
      <c r="Q7917" s="15" t="s">
        <v>45</v>
      </c>
    </row>
    <row r="7918" customFormat="false" ht="14.9" hidden="false" customHeight="false" outlineLevel="0" collapsed="false">
      <c r="A7918" s="429" t="s">
        <v>1798</v>
      </c>
      <c r="B7918" s="91" t="n">
        <v>16.15</v>
      </c>
      <c r="C7918" s="91" t="s">
        <v>24185</v>
      </c>
      <c r="D7918" s="91" t="s">
        <v>22264</v>
      </c>
      <c r="E7918" s="91" t="s">
        <v>24186</v>
      </c>
      <c r="F7918" s="91" t="s">
        <v>24187</v>
      </c>
      <c r="G7918" s="91" t="s">
        <v>268</v>
      </c>
      <c r="H7918" s="91"/>
      <c r="I7918" s="91"/>
      <c r="J7918" s="91"/>
      <c r="K7918" s="91"/>
      <c r="L7918" s="91"/>
      <c r="M7918" s="91"/>
      <c r="N7918" s="91"/>
      <c r="O7918" s="95" t="s">
        <v>24188</v>
      </c>
      <c r="P7918" s="100"/>
      <c r="Q7918" s="15" t="s">
        <v>45</v>
      </c>
    </row>
    <row r="7919" customFormat="false" ht="14.9" hidden="false" customHeight="false" outlineLevel="0" collapsed="false">
      <c r="A7919" s="429" t="s">
        <v>1801</v>
      </c>
      <c r="B7919" s="91" t="n">
        <v>16.16</v>
      </c>
      <c r="C7919" s="91" t="s">
        <v>24189</v>
      </c>
      <c r="D7919" s="91" t="s">
        <v>23511</v>
      </c>
      <c r="E7919" s="91" t="s">
        <v>24190</v>
      </c>
      <c r="F7919" s="91" t="s">
        <v>22561</v>
      </c>
      <c r="G7919" s="91" t="s">
        <v>5533</v>
      </c>
      <c r="H7919" s="91"/>
      <c r="I7919" s="91"/>
      <c r="J7919" s="91"/>
      <c r="K7919" s="91"/>
      <c r="L7919" s="91"/>
      <c r="M7919" s="91"/>
      <c r="N7919" s="91"/>
      <c r="O7919" s="137" t="s">
        <v>24191</v>
      </c>
      <c r="P7919" s="100"/>
      <c r="Q7919" s="15" t="s">
        <v>45</v>
      </c>
    </row>
    <row r="7920" customFormat="false" ht="28.35" hidden="false" customHeight="false" outlineLevel="0" collapsed="false">
      <c r="A7920" s="429" t="s">
        <v>24192</v>
      </c>
      <c r="B7920" s="91" t="n">
        <v>16.33</v>
      </c>
      <c r="C7920" s="91" t="s">
        <v>24193</v>
      </c>
      <c r="D7920" s="91" t="s">
        <v>22264</v>
      </c>
      <c r="E7920" s="91" t="s">
        <v>24194</v>
      </c>
      <c r="F7920" s="91" t="s">
        <v>8172</v>
      </c>
      <c r="G7920" s="91" t="s">
        <v>24195</v>
      </c>
      <c r="H7920" s="91"/>
      <c r="I7920" s="91"/>
      <c r="J7920" s="91"/>
      <c r="K7920" s="91"/>
      <c r="L7920" s="91"/>
      <c r="M7920" s="91"/>
      <c r="N7920" s="91"/>
      <c r="O7920" s="137" t="s">
        <v>24196</v>
      </c>
      <c r="P7920" s="100"/>
      <c r="Q7920" s="15" t="s">
        <v>45</v>
      </c>
    </row>
    <row r="7921" customFormat="false" ht="14.9" hidden="false" customHeight="false" outlineLevel="0" collapsed="false">
      <c r="A7921" s="429" t="s">
        <v>3024</v>
      </c>
      <c r="B7921" s="99" t="n">
        <v>43572</v>
      </c>
      <c r="C7921" s="91" t="s">
        <v>24197</v>
      </c>
      <c r="D7921" s="91" t="s">
        <v>23511</v>
      </c>
      <c r="E7921" s="91" t="s">
        <v>24198</v>
      </c>
      <c r="F7921" s="91"/>
      <c r="G7921" s="91"/>
      <c r="H7921" s="91"/>
      <c r="I7921" s="91"/>
      <c r="J7921" s="91"/>
      <c r="K7921" s="91"/>
      <c r="L7921" s="91"/>
      <c r="M7921" s="91"/>
      <c r="N7921" s="91"/>
      <c r="O7921" s="137" t="s">
        <v>24199</v>
      </c>
      <c r="P7921" s="100"/>
      <c r="Q7921" s="15" t="s">
        <v>45</v>
      </c>
    </row>
    <row r="7922" customFormat="false" ht="28.35" hidden="false" customHeight="false" outlineLevel="0" collapsed="false">
      <c r="A7922" s="429" t="s">
        <v>3028</v>
      </c>
      <c r="B7922" s="91" t="s">
        <v>15873</v>
      </c>
      <c r="C7922" s="91" t="s">
        <v>24200</v>
      </c>
      <c r="D7922" s="91" t="s">
        <v>22264</v>
      </c>
      <c r="E7922" s="91" t="s">
        <v>24201</v>
      </c>
      <c r="F7922" s="91"/>
      <c r="G7922" s="91"/>
      <c r="H7922" s="91"/>
      <c r="I7922" s="91"/>
      <c r="J7922" s="91"/>
      <c r="K7922" s="91"/>
      <c r="L7922" s="91"/>
      <c r="M7922" s="91"/>
      <c r="N7922" s="91"/>
      <c r="O7922" s="95" t="s">
        <v>24202</v>
      </c>
      <c r="P7922" s="100"/>
      <c r="Q7922" s="15" t="s">
        <v>45</v>
      </c>
    </row>
    <row r="7923" customFormat="false" ht="79.85" hidden="false" customHeight="false" outlineLevel="0" collapsed="false">
      <c r="A7923" s="1091" t="s">
        <v>17111</v>
      </c>
      <c r="B7923" s="6" t="s">
        <v>17112</v>
      </c>
      <c r="C7923" s="4"/>
      <c r="D7923" s="6" t="s">
        <v>17114</v>
      </c>
      <c r="E7923" s="6" t="s">
        <v>17115</v>
      </c>
      <c r="F7923" s="5" t="s">
        <v>10096</v>
      </c>
      <c r="G7923" s="6" t="s">
        <v>38</v>
      </c>
      <c r="H7923" s="6" t="s">
        <v>17116</v>
      </c>
      <c r="I7923" s="6" t="s">
        <v>40</v>
      </c>
      <c r="J7923" s="6" t="s">
        <v>21327</v>
      </c>
      <c r="K7923" s="6" t="s">
        <v>21328</v>
      </c>
      <c r="L7923" s="6" t="s">
        <v>19807</v>
      </c>
      <c r="M7923" s="6" t="s">
        <v>41</v>
      </c>
      <c r="N7923" s="6" t="s">
        <v>42</v>
      </c>
      <c r="O7923" s="6" t="s">
        <v>17117</v>
      </c>
      <c r="P7923" s="100"/>
      <c r="Q7923" s="15" t="s">
        <v>45</v>
      </c>
    </row>
    <row r="7924" customFormat="false" ht="15" hidden="false" customHeight="false" outlineLevel="0" collapsed="false">
      <c r="A7924" s="60" t="n">
        <v>43629</v>
      </c>
      <c r="B7924" s="374" t="s">
        <v>349</v>
      </c>
      <c r="C7924" s="62"/>
      <c r="D7924" s="62"/>
      <c r="E7924" s="63"/>
      <c r="F7924" s="911" t="n">
        <f aca="false">G7924+H7924+I7924+J7924+K7924+L7924</f>
        <v>7.6778995414894E+051</v>
      </c>
      <c r="G7924" s="1092" t="n">
        <f aca="false">SUM(G7925:G17864)</f>
        <v>2.68217898551875E+051</v>
      </c>
      <c r="H7924" s="913" t="n">
        <f aca="false">SUM(H7925:H17864)</f>
        <v>4.99572055597066E+051</v>
      </c>
      <c r="I7924" s="1093" t="n">
        <f aca="false">SUM(I7925:I17866)</f>
        <v>2.26203229979194E+022</v>
      </c>
      <c r="J7924" s="1094" t="n">
        <f aca="false">SUM(J7925:J17864)</f>
        <v>16351100928</v>
      </c>
      <c r="K7924" s="1095" t="n">
        <f aca="false">SUM(K7925:K17864)</f>
        <v>0</v>
      </c>
      <c r="L7924" s="1096" t="n">
        <f aca="false">SUM(L7929:L17864)</f>
        <v>0</v>
      </c>
      <c r="M7924" s="281"/>
      <c r="N7924" s="281"/>
      <c r="O7924" s="62"/>
      <c r="P7924" s="100"/>
      <c r="Q7924" s="15" t="s">
        <v>45</v>
      </c>
    </row>
    <row r="7925" customFormat="false" ht="14.9" hidden="false" customHeight="false" outlineLevel="0" collapsed="false">
      <c r="A7925" s="429" t="s">
        <v>1810</v>
      </c>
      <c r="B7925" s="91" t="s">
        <v>4349</v>
      </c>
      <c r="C7925" s="91" t="s">
        <v>24203</v>
      </c>
      <c r="D7925" s="91" t="s">
        <v>22264</v>
      </c>
      <c r="E7925" s="91" t="s">
        <v>24204</v>
      </c>
      <c r="F7925" s="91" t="s">
        <v>102</v>
      </c>
      <c r="G7925" s="91" t="s">
        <v>569</v>
      </c>
      <c r="H7925" s="91"/>
      <c r="I7925" s="91"/>
      <c r="J7925" s="91"/>
      <c r="K7925" s="91"/>
      <c r="L7925" s="91"/>
      <c r="M7925" s="91"/>
      <c r="N7925" s="91"/>
      <c r="O7925" s="137" t="s">
        <v>24205</v>
      </c>
      <c r="P7925" s="100"/>
      <c r="Q7925" s="15" t="s">
        <v>45</v>
      </c>
    </row>
    <row r="7926" customFormat="false" ht="28.35" hidden="false" customHeight="false" outlineLevel="0" collapsed="false">
      <c r="A7926" s="429" t="s">
        <v>1814</v>
      </c>
      <c r="B7926" s="91" t="s">
        <v>14210</v>
      </c>
      <c r="C7926" s="91" t="s">
        <v>24206</v>
      </c>
      <c r="D7926" s="91" t="s">
        <v>22264</v>
      </c>
      <c r="E7926" s="91" t="s">
        <v>24207</v>
      </c>
      <c r="F7926" s="91" t="s">
        <v>23020</v>
      </c>
      <c r="G7926" s="91" t="n">
        <v>5200</v>
      </c>
      <c r="H7926" s="91"/>
      <c r="I7926" s="91"/>
      <c r="J7926" s="91"/>
      <c r="K7926" s="91"/>
      <c r="L7926" s="91"/>
      <c r="M7926" s="91" t="s">
        <v>24208</v>
      </c>
      <c r="N7926" s="91" t="n">
        <v>13.06</v>
      </c>
      <c r="O7926" s="282" t="s">
        <v>15</v>
      </c>
      <c r="P7926" s="100"/>
      <c r="Q7926" s="15" t="s">
        <v>45</v>
      </c>
    </row>
    <row r="7927" customFormat="false" ht="28.35" hidden="false" customHeight="false" outlineLevel="0" collapsed="false">
      <c r="A7927" s="429" t="s">
        <v>22778</v>
      </c>
      <c r="B7927" s="91" t="s">
        <v>460</v>
      </c>
      <c r="C7927" s="91" t="s">
        <v>24209</v>
      </c>
      <c r="D7927" s="91" t="s">
        <v>22264</v>
      </c>
      <c r="E7927" s="91" t="s">
        <v>24210</v>
      </c>
      <c r="F7927" s="91" t="s">
        <v>24211</v>
      </c>
      <c r="G7927" s="91" t="s">
        <v>24212</v>
      </c>
      <c r="H7927" s="91"/>
      <c r="I7927" s="91"/>
      <c r="J7927" s="91"/>
      <c r="K7927" s="91"/>
      <c r="L7927" s="91"/>
      <c r="M7927" s="91"/>
      <c r="N7927" s="91"/>
      <c r="O7927" s="137" t="s">
        <v>18674</v>
      </c>
      <c r="P7927" s="100"/>
      <c r="Q7927" s="15" t="s">
        <v>45</v>
      </c>
    </row>
    <row r="7928" customFormat="false" ht="28.35" hidden="false" customHeight="false" outlineLevel="0" collapsed="false">
      <c r="A7928" s="429" t="s">
        <v>1673</v>
      </c>
      <c r="B7928" s="99" t="n">
        <v>43657</v>
      </c>
      <c r="C7928" s="91" t="n">
        <v>89107577021</v>
      </c>
      <c r="D7928" s="91" t="s">
        <v>22264</v>
      </c>
      <c r="E7928" s="91" t="s">
        <v>24213</v>
      </c>
      <c r="F7928" s="91" t="s">
        <v>3336</v>
      </c>
      <c r="G7928" s="91" t="s">
        <v>3858</v>
      </c>
      <c r="H7928" s="91"/>
      <c r="I7928" s="91"/>
      <c r="J7928" s="91"/>
      <c r="K7928" s="91"/>
      <c r="L7928" s="91"/>
      <c r="M7928" s="91"/>
      <c r="N7928" s="91"/>
      <c r="O7928" s="137" t="s">
        <v>24214</v>
      </c>
      <c r="P7928" s="100"/>
      <c r="Q7928" s="15" t="s">
        <v>45</v>
      </c>
    </row>
    <row r="7929" customFormat="false" ht="28.35" hidden="false" customHeight="false" outlineLevel="0" collapsed="false">
      <c r="A7929" s="1102" t="s">
        <v>24215</v>
      </c>
      <c r="B7929" s="91" t="n">
        <v>12.02</v>
      </c>
      <c r="C7929" s="91" t="s">
        <v>24216</v>
      </c>
      <c r="D7929" s="91" t="s">
        <v>23147</v>
      </c>
      <c r="E7929" s="91" t="s">
        <v>24217</v>
      </c>
      <c r="F7929" s="91" t="s">
        <v>102</v>
      </c>
      <c r="G7929" s="91" t="n">
        <v>3200</v>
      </c>
      <c r="H7929" s="91"/>
      <c r="I7929" s="91"/>
      <c r="J7929" s="91"/>
      <c r="K7929" s="91"/>
      <c r="L7929" s="91"/>
      <c r="M7929" s="91" t="s">
        <v>24218</v>
      </c>
      <c r="N7929" s="91"/>
      <c r="O7929" s="282" t="s">
        <v>24219</v>
      </c>
      <c r="P7929" s="100"/>
      <c r="Q7929" s="15" t="s">
        <v>45</v>
      </c>
    </row>
    <row r="7930" customFormat="false" ht="14.9" hidden="false" customHeight="false" outlineLevel="0" collapsed="false">
      <c r="A7930" s="429" t="s">
        <v>19256</v>
      </c>
      <c r="B7930" s="91" t="s">
        <v>4711</v>
      </c>
      <c r="C7930" s="91" t="s">
        <v>24220</v>
      </c>
      <c r="D7930" s="91" t="s">
        <v>22264</v>
      </c>
      <c r="E7930" s="91" t="s">
        <v>24221</v>
      </c>
      <c r="F7930" s="91" t="s">
        <v>24222</v>
      </c>
      <c r="G7930" s="91" t="s">
        <v>734</v>
      </c>
      <c r="H7930" s="91"/>
      <c r="I7930" s="91"/>
      <c r="J7930" s="91"/>
      <c r="K7930" s="91"/>
      <c r="L7930" s="91"/>
      <c r="M7930" s="91"/>
      <c r="N7930" s="91"/>
      <c r="O7930" s="137" t="s">
        <v>24223</v>
      </c>
      <c r="P7930" s="100"/>
      <c r="Q7930" s="15" t="s">
        <v>45</v>
      </c>
    </row>
    <row r="7931" customFormat="false" ht="55.2" hidden="false" customHeight="false" outlineLevel="0" collapsed="false">
      <c r="A7931" s="429" t="s">
        <v>19329</v>
      </c>
      <c r="B7931" s="91" t="s">
        <v>1883</v>
      </c>
      <c r="C7931" s="91" t="s">
        <v>24224</v>
      </c>
      <c r="D7931" s="91" t="s">
        <v>22264</v>
      </c>
      <c r="E7931" s="91" t="s">
        <v>24225</v>
      </c>
      <c r="F7931" s="91" t="s">
        <v>24226</v>
      </c>
      <c r="G7931" s="91" t="n">
        <v>2500</v>
      </c>
      <c r="H7931" s="91"/>
      <c r="I7931" s="91"/>
      <c r="J7931" s="91"/>
      <c r="K7931" s="91"/>
      <c r="L7931" s="91"/>
      <c r="M7931" s="91" t="s">
        <v>24227</v>
      </c>
      <c r="N7931" s="99" t="n">
        <v>43631</v>
      </c>
      <c r="O7931" s="282" t="s">
        <v>15</v>
      </c>
      <c r="P7931" s="100"/>
      <c r="Q7931" s="15" t="s">
        <v>45</v>
      </c>
    </row>
    <row r="7932" customFormat="false" ht="14.9" hidden="false" customHeight="false" outlineLevel="0" collapsed="false">
      <c r="A7932" s="429" t="s">
        <v>19262</v>
      </c>
      <c r="B7932" s="91" t="n">
        <v>13.09</v>
      </c>
      <c r="C7932" s="91" t="s">
        <v>24228</v>
      </c>
      <c r="D7932" s="91" t="s">
        <v>23147</v>
      </c>
      <c r="E7932" s="91" t="s">
        <v>16385</v>
      </c>
      <c r="F7932" s="91"/>
      <c r="G7932" s="91" t="n">
        <v>5000</v>
      </c>
      <c r="H7932" s="91"/>
      <c r="I7932" s="91"/>
      <c r="J7932" s="91"/>
      <c r="K7932" s="91"/>
      <c r="L7932" s="91"/>
      <c r="M7932" s="91"/>
      <c r="N7932" s="91"/>
      <c r="O7932" s="282" t="s">
        <v>15</v>
      </c>
      <c r="P7932" s="100"/>
      <c r="Q7932" s="15" t="s">
        <v>45</v>
      </c>
    </row>
    <row r="7933" customFormat="false" ht="41.75" hidden="false" customHeight="false" outlineLevel="0" collapsed="false">
      <c r="A7933" s="429" t="s">
        <v>24229</v>
      </c>
      <c r="B7933" s="91" t="n">
        <v>13.1</v>
      </c>
      <c r="C7933" s="91" t="s">
        <v>24230</v>
      </c>
      <c r="D7933" s="91" t="s">
        <v>23147</v>
      </c>
      <c r="E7933" s="91" t="s">
        <v>24231</v>
      </c>
      <c r="F7933" s="91" t="s">
        <v>24232</v>
      </c>
      <c r="G7933" s="91" t="n">
        <v>20800</v>
      </c>
      <c r="H7933" s="91"/>
      <c r="I7933" s="91"/>
      <c r="J7933" s="91"/>
      <c r="K7933" s="91"/>
      <c r="L7933" s="91"/>
      <c r="M7933" s="91" t="s">
        <v>24233</v>
      </c>
      <c r="N7933" s="91" t="n">
        <v>16.06</v>
      </c>
      <c r="O7933" s="282" t="s">
        <v>15</v>
      </c>
      <c r="P7933" s="100"/>
      <c r="Q7933" s="15" t="s">
        <v>45</v>
      </c>
    </row>
    <row r="7934" customFormat="false" ht="14.9" hidden="false" customHeight="false" outlineLevel="0" collapsed="false">
      <c r="A7934" s="429" t="s">
        <v>24234</v>
      </c>
      <c r="B7934" s="91" t="s">
        <v>9450</v>
      </c>
      <c r="C7934" s="91" t="s">
        <v>24235</v>
      </c>
      <c r="D7934" s="91" t="s">
        <v>22264</v>
      </c>
      <c r="E7934" s="91" t="s">
        <v>24236</v>
      </c>
      <c r="F7934" s="91" t="s">
        <v>24237</v>
      </c>
      <c r="G7934" s="91" t="s">
        <v>614</v>
      </c>
      <c r="H7934" s="91"/>
      <c r="I7934" s="91"/>
      <c r="J7934" s="91"/>
      <c r="K7934" s="91"/>
      <c r="L7934" s="91"/>
      <c r="M7934" s="91"/>
      <c r="N7934" s="91"/>
      <c r="O7934" s="282" t="s">
        <v>18674</v>
      </c>
      <c r="P7934" s="100"/>
      <c r="Q7934" s="15" t="s">
        <v>45</v>
      </c>
    </row>
    <row r="7935" customFormat="false" ht="28.35" hidden="false" customHeight="false" outlineLevel="0" collapsed="false">
      <c r="A7935" s="429" t="s">
        <v>24238</v>
      </c>
      <c r="B7935" s="91" t="s">
        <v>4885</v>
      </c>
      <c r="C7935" s="91" t="s">
        <v>24239</v>
      </c>
      <c r="D7935" s="91" t="s">
        <v>22264</v>
      </c>
      <c r="E7935" s="91" t="s">
        <v>24240</v>
      </c>
      <c r="F7935" s="91" t="s">
        <v>24241</v>
      </c>
      <c r="G7935" s="91"/>
      <c r="H7935" s="91"/>
      <c r="I7935" s="91"/>
      <c r="J7935" s="91"/>
      <c r="K7935" s="91"/>
      <c r="L7935" s="91"/>
      <c r="M7935" s="91"/>
      <c r="N7935" s="91"/>
      <c r="O7935" s="137" t="s">
        <v>24242</v>
      </c>
      <c r="P7935" s="100"/>
      <c r="Q7935" s="15" t="s">
        <v>45</v>
      </c>
    </row>
    <row r="7936" customFormat="false" ht="14.9" hidden="false" customHeight="false" outlineLevel="0" collapsed="false">
      <c r="A7936" s="1102" t="s">
        <v>24243</v>
      </c>
      <c r="B7936" s="91" t="n">
        <v>15.32</v>
      </c>
      <c r="C7936" s="91" t="s">
        <v>24244</v>
      </c>
      <c r="D7936" s="91" t="s">
        <v>23147</v>
      </c>
      <c r="E7936" s="91" t="s">
        <v>24245</v>
      </c>
      <c r="F7936" s="91" t="s">
        <v>24246</v>
      </c>
      <c r="G7936" s="91" t="s">
        <v>463</v>
      </c>
      <c r="H7936" s="91"/>
      <c r="I7936" s="91"/>
      <c r="J7936" s="91"/>
      <c r="K7936" s="91"/>
      <c r="L7936" s="91"/>
      <c r="M7936" s="91"/>
      <c r="N7936" s="91"/>
      <c r="O7936" s="137" t="s">
        <v>24247</v>
      </c>
      <c r="P7936" s="100"/>
      <c r="Q7936" s="15" t="s">
        <v>45</v>
      </c>
    </row>
    <row r="7937" customFormat="false" ht="28.35" hidden="false" customHeight="false" outlineLevel="0" collapsed="false">
      <c r="A7937" s="429" t="s">
        <v>19197</v>
      </c>
      <c r="B7937" s="91" t="s">
        <v>1077</v>
      </c>
      <c r="C7937" s="91" t="s">
        <v>24248</v>
      </c>
      <c r="D7937" s="91" t="s">
        <v>22264</v>
      </c>
      <c r="E7937" s="91" t="s">
        <v>24249</v>
      </c>
      <c r="F7937" s="91" t="s">
        <v>24250</v>
      </c>
      <c r="G7937" s="91" t="n">
        <v>38000</v>
      </c>
      <c r="H7937" s="91"/>
      <c r="I7937" s="91"/>
      <c r="J7937" s="91"/>
      <c r="K7937" s="91"/>
      <c r="L7937" s="91"/>
      <c r="M7937" s="91" t="s">
        <v>24251</v>
      </c>
      <c r="N7937" s="91" t="n">
        <v>16.06</v>
      </c>
      <c r="O7937" s="282" t="s">
        <v>15</v>
      </c>
      <c r="P7937" s="100"/>
      <c r="Q7937" s="15" t="s">
        <v>45</v>
      </c>
    </row>
    <row r="7938" customFormat="false" ht="28.35" hidden="false" customHeight="false" outlineLevel="0" collapsed="false">
      <c r="A7938" s="429" t="s">
        <v>19286</v>
      </c>
      <c r="B7938" s="91" t="s">
        <v>602</v>
      </c>
      <c r="C7938" s="91" t="s">
        <v>24252</v>
      </c>
      <c r="D7938" s="91" t="s">
        <v>22264</v>
      </c>
      <c r="E7938" s="91" t="s">
        <v>24253</v>
      </c>
      <c r="F7938" s="91" t="s">
        <v>24254</v>
      </c>
      <c r="G7938" s="91" t="n">
        <v>3000</v>
      </c>
      <c r="H7938" s="91"/>
      <c r="I7938" s="91"/>
      <c r="J7938" s="91"/>
      <c r="K7938" s="91"/>
      <c r="L7938" s="91"/>
      <c r="M7938" s="91" t="s">
        <v>24255</v>
      </c>
      <c r="N7938" s="91" t="n">
        <v>16.06</v>
      </c>
      <c r="O7938" s="282" t="s">
        <v>15</v>
      </c>
      <c r="P7938" s="100"/>
      <c r="Q7938" s="15" t="s">
        <v>45</v>
      </c>
    </row>
    <row r="7939" customFormat="false" ht="79.85" hidden="false" customHeight="false" outlineLevel="0" collapsed="false">
      <c r="A7939" s="1091" t="s">
        <v>17111</v>
      </c>
      <c r="B7939" s="6" t="s">
        <v>17112</v>
      </c>
      <c r="C7939" s="4"/>
      <c r="D7939" s="6" t="s">
        <v>17114</v>
      </c>
      <c r="E7939" s="6" t="s">
        <v>17115</v>
      </c>
      <c r="F7939" s="5" t="s">
        <v>10096</v>
      </c>
      <c r="G7939" s="6" t="s">
        <v>38</v>
      </c>
      <c r="H7939" s="6" t="s">
        <v>17116</v>
      </c>
      <c r="I7939" s="6" t="s">
        <v>40</v>
      </c>
      <c r="J7939" s="6" t="s">
        <v>21327</v>
      </c>
      <c r="K7939" s="6" t="s">
        <v>21328</v>
      </c>
      <c r="L7939" s="6" t="s">
        <v>19807</v>
      </c>
      <c r="M7939" s="6" t="s">
        <v>41</v>
      </c>
      <c r="N7939" s="6" t="s">
        <v>42</v>
      </c>
      <c r="O7939" s="6" t="s">
        <v>17117</v>
      </c>
      <c r="P7939" s="100"/>
      <c r="Q7939" s="15" t="s">
        <v>45</v>
      </c>
    </row>
    <row r="7940" customFormat="false" ht="15" hidden="false" customHeight="false" outlineLevel="0" collapsed="false">
      <c r="A7940" s="60" t="n">
        <v>43630</v>
      </c>
      <c r="B7940" s="374" t="s">
        <v>394</v>
      </c>
      <c r="C7940" s="62"/>
      <c r="D7940" s="62"/>
      <c r="E7940" s="63"/>
      <c r="F7940" s="911" t="n">
        <f aca="false">G7940+H7940+I7940+J7940+K7940+L7940</f>
        <v>3.8389497707447E+051</v>
      </c>
      <c r="G7940" s="1092" t="n">
        <f aca="false">SUM(G7941:G17880)</f>
        <v>1.34108949275937E+051</v>
      </c>
      <c r="H7940" s="913" t="n">
        <f aca="false">SUM(H7941:H17880)</f>
        <v>2.49786027798533E+051</v>
      </c>
      <c r="I7940" s="1093" t="n">
        <f aca="false">SUM(I7941:I17882)</f>
        <v>1.13101614989597E+022</v>
      </c>
      <c r="J7940" s="1094" t="n">
        <f aca="false">SUM(J7941:J17880)</f>
        <v>8175550464</v>
      </c>
      <c r="K7940" s="1095" t="n">
        <f aca="false">SUM(K7941:K17880)</f>
        <v>0</v>
      </c>
      <c r="L7940" s="1096" t="n">
        <f aca="false">SUM(L7945:L17880)</f>
        <v>0</v>
      </c>
      <c r="M7940" s="281"/>
      <c r="N7940" s="281"/>
      <c r="O7940" s="62"/>
      <c r="P7940" s="100"/>
      <c r="Q7940" s="15" t="s">
        <v>45</v>
      </c>
    </row>
    <row r="7941" customFormat="false" ht="14.9" hidden="false" customHeight="false" outlineLevel="0" collapsed="false">
      <c r="A7941" s="429" t="s">
        <v>1810</v>
      </c>
      <c r="B7941" s="91" t="s">
        <v>51</v>
      </c>
      <c r="C7941" s="91" t="n">
        <v>89775594757</v>
      </c>
      <c r="D7941" s="91" t="s">
        <v>22264</v>
      </c>
      <c r="E7941" s="91" t="s">
        <v>24256</v>
      </c>
      <c r="F7941" s="91" t="s">
        <v>23265</v>
      </c>
      <c r="G7941" s="91" t="s">
        <v>9231</v>
      </c>
      <c r="H7941" s="91"/>
      <c r="I7941" s="91"/>
      <c r="J7941" s="91"/>
      <c r="K7941" s="91"/>
      <c r="L7941" s="91"/>
      <c r="M7941" s="91"/>
      <c r="N7941" s="91"/>
      <c r="O7941" s="95" t="s">
        <v>24257</v>
      </c>
      <c r="P7941" s="100"/>
      <c r="Q7941" s="15" t="s">
        <v>45</v>
      </c>
    </row>
    <row r="7942" customFormat="false" ht="14.9" hidden="false" customHeight="false" outlineLevel="0" collapsed="false">
      <c r="A7942" s="429" t="s">
        <v>1814</v>
      </c>
      <c r="B7942" s="99" t="n">
        <v>43595</v>
      </c>
      <c r="C7942" s="91" t="s">
        <v>24258</v>
      </c>
      <c r="D7942" s="91" t="s">
        <v>20897</v>
      </c>
      <c r="E7942" s="91" t="s">
        <v>24259</v>
      </c>
      <c r="F7942" s="91" t="s">
        <v>24260</v>
      </c>
      <c r="G7942" s="91" t="n">
        <v>4000</v>
      </c>
      <c r="H7942" s="91"/>
      <c r="I7942" s="91"/>
      <c r="J7942" s="91"/>
      <c r="K7942" s="91"/>
      <c r="L7942" s="91"/>
      <c r="M7942" s="91" t="s">
        <v>24261</v>
      </c>
      <c r="N7942" s="91" t="n">
        <v>15.06</v>
      </c>
      <c r="O7942" s="282" t="s">
        <v>15</v>
      </c>
      <c r="P7942" s="100"/>
      <c r="Q7942" s="15" t="s">
        <v>45</v>
      </c>
    </row>
    <row r="7943" customFormat="false" ht="41.75" hidden="false" customHeight="false" outlineLevel="0" collapsed="false">
      <c r="A7943" s="429" t="s">
        <v>1819</v>
      </c>
      <c r="B7943" s="91" t="s">
        <v>4057</v>
      </c>
      <c r="C7943" s="91" t="s">
        <v>24262</v>
      </c>
      <c r="D7943" s="91" t="s">
        <v>22264</v>
      </c>
      <c r="E7943" s="91" t="s">
        <v>24263</v>
      </c>
      <c r="F7943" s="91" t="s">
        <v>24264</v>
      </c>
      <c r="G7943" s="91" t="n">
        <v>5000</v>
      </c>
      <c r="H7943" s="91"/>
      <c r="I7943" s="91"/>
      <c r="J7943" s="91"/>
      <c r="K7943" s="91"/>
      <c r="L7943" s="91"/>
      <c r="M7943" s="91" t="s">
        <v>24265</v>
      </c>
      <c r="N7943" s="91" t="n">
        <v>19.06</v>
      </c>
      <c r="O7943" s="282" t="s">
        <v>15</v>
      </c>
      <c r="P7943" s="100"/>
      <c r="Q7943" s="15" t="s">
        <v>45</v>
      </c>
    </row>
    <row r="7944" customFormat="false" ht="68.65" hidden="false" customHeight="false" outlineLevel="0" collapsed="false">
      <c r="A7944" s="429" t="s">
        <v>1673</v>
      </c>
      <c r="B7944" s="91" t="n">
        <v>11.35</v>
      </c>
      <c r="C7944" s="91" t="n">
        <v>84957306052</v>
      </c>
      <c r="D7944" s="91" t="s">
        <v>22264</v>
      </c>
      <c r="E7944" s="91" t="s">
        <v>24266</v>
      </c>
      <c r="F7944" s="91" t="s">
        <v>755</v>
      </c>
      <c r="G7944" s="91" t="s">
        <v>4928</v>
      </c>
      <c r="H7944" s="91"/>
      <c r="I7944" s="91"/>
      <c r="J7944" s="91"/>
      <c r="K7944" s="91"/>
      <c r="L7944" s="91"/>
      <c r="M7944" s="91"/>
      <c r="N7944" s="91"/>
      <c r="O7944" s="137" t="s">
        <v>24267</v>
      </c>
      <c r="P7944" s="100"/>
      <c r="Q7944" s="15" t="s">
        <v>45</v>
      </c>
    </row>
    <row r="7945" customFormat="false" ht="14.9" hidden="false" customHeight="false" outlineLevel="0" collapsed="false">
      <c r="A7945" s="429" t="s">
        <v>1678</v>
      </c>
      <c r="B7945" s="91" t="s">
        <v>354</v>
      </c>
      <c r="C7945" s="91" t="s">
        <v>24268</v>
      </c>
      <c r="D7945" s="91" t="s">
        <v>22264</v>
      </c>
      <c r="E7945" s="91" t="s">
        <v>24269</v>
      </c>
      <c r="F7945" s="91" t="s">
        <v>23465</v>
      </c>
      <c r="G7945" s="91" t="n">
        <v>15000</v>
      </c>
      <c r="H7945" s="91"/>
      <c r="I7945" s="91"/>
      <c r="J7945" s="91"/>
      <c r="K7945" s="91"/>
      <c r="L7945" s="91"/>
      <c r="M7945" s="91" t="s">
        <v>24270</v>
      </c>
      <c r="N7945" s="91" t="n">
        <v>18.06</v>
      </c>
      <c r="O7945" s="282" t="s">
        <v>15</v>
      </c>
      <c r="P7945" s="100"/>
      <c r="Q7945" s="15" t="s">
        <v>45</v>
      </c>
    </row>
    <row r="7946" customFormat="false" ht="14.9" hidden="false" customHeight="false" outlineLevel="0" collapsed="false">
      <c r="A7946" s="1102" t="s">
        <v>1732</v>
      </c>
      <c r="B7946" s="91" t="n">
        <v>13.35</v>
      </c>
      <c r="C7946" s="91" t="s">
        <v>24271</v>
      </c>
      <c r="D7946" s="91" t="s">
        <v>20897</v>
      </c>
      <c r="E7946" s="91" t="s">
        <v>24272</v>
      </c>
      <c r="F7946" s="91" t="s">
        <v>24273</v>
      </c>
      <c r="G7946" s="91" t="n">
        <v>7650</v>
      </c>
      <c r="H7946" s="91"/>
      <c r="I7946" s="91"/>
      <c r="J7946" s="91"/>
      <c r="K7946" s="91"/>
      <c r="L7946" s="91"/>
      <c r="M7946" s="91" t="s">
        <v>24274</v>
      </c>
      <c r="N7946" s="91"/>
      <c r="O7946" s="282" t="s">
        <v>15</v>
      </c>
      <c r="P7946" s="100"/>
      <c r="Q7946" s="15" t="s">
        <v>45</v>
      </c>
    </row>
    <row r="7947" customFormat="false" ht="28.35" hidden="false" customHeight="false" outlineLevel="0" collapsed="false">
      <c r="A7947" s="1102" t="s">
        <v>23309</v>
      </c>
      <c r="B7947" s="91" t="s">
        <v>7805</v>
      </c>
      <c r="C7947" s="91" t="s">
        <v>24275</v>
      </c>
      <c r="D7947" s="91" t="s">
        <v>22264</v>
      </c>
      <c r="E7947" s="91" t="s">
        <v>24276</v>
      </c>
      <c r="F7947" s="91" t="s">
        <v>9235</v>
      </c>
      <c r="G7947" s="91" t="s">
        <v>501</v>
      </c>
      <c r="H7947" s="91"/>
      <c r="I7947" s="91"/>
      <c r="J7947" s="91"/>
      <c r="K7947" s="91"/>
      <c r="L7947" s="91"/>
      <c r="M7947" s="91"/>
      <c r="N7947" s="91"/>
      <c r="O7947" s="95" t="s">
        <v>24277</v>
      </c>
      <c r="P7947" s="100"/>
      <c r="Q7947" s="15" t="s">
        <v>45</v>
      </c>
    </row>
    <row r="7948" customFormat="false" ht="14.9" hidden="false" customHeight="false" outlineLevel="0" collapsed="false">
      <c r="A7948" s="429" t="s">
        <v>1839</v>
      </c>
      <c r="B7948" s="91" t="n">
        <v>17.26</v>
      </c>
      <c r="C7948" s="91" t="s">
        <v>24278</v>
      </c>
      <c r="D7948" s="91" t="s">
        <v>22264</v>
      </c>
      <c r="E7948" s="91" t="s">
        <v>24279</v>
      </c>
      <c r="F7948" s="91" t="s">
        <v>102</v>
      </c>
      <c r="G7948" s="91" t="s">
        <v>3515</v>
      </c>
      <c r="H7948" s="91"/>
      <c r="I7948" s="91"/>
      <c r="J7948" s="91"/>
      <c r="K7948" s="91"/>
      <c r="L7948" s="91"/>
      <c r="M7948" s="91"/>
      <c r="N7948" s="91"/>
      <c r="O7948" s="95" t="s">
        <v>24280</v>
      </c>
      <c r="P7948" s="100"/>
      <c r="Q7948" s="15" t="s">
        <v>45</v>
      </c>
    </row>
    <row r="7949" customFormat="false" ht="79.85" hidden="false" customHeight="false" outlineLevel="0" collapsed="false">
      <c r="A7949" s="1091" t="s">
        <v>17111</v>
      </c>
      <c r="B7949" s="6" t="s">
        <v>17112</v>
      </c>
      <c r="C7949" s="4"/>
      <c r="D7949" s="6" t="s">
        <v>17114</v>
      </c>
      <c r="E7949" s="6" t="s">
        <v>17115</v>
      </c>
      <c r="F7949" s="5" t="s">
        <v>10096</v>
      </c>
      <c r="G7949" s="6" t="s">
        <v>38</v>
      </c>
      <c r="H7949" s="6" t="s">
        <v>17116</v>
      </c>
      <c r="I7949" s="6" t="s">
        <v>40</v>
      </c>
      <c r="J7949" s="6" t="s">
        <v>21327</v>
      </c>
      <c r="K7949" s="6" t="s">
        <v>21328</v>
      </c>
      <c r="L7949" s="6" t="s">
        <v>19807</v>
      </c>
      <c r="M7949" s="6" t="s">
        <v>41</v>
      </c>
      <c r="N7949" s="6" t="s">
        <v>42</v>
      </c>
      <c r="O7949" s="6" t="s">
        <v>17117</v>
      </c>
      <c r="P7949" s="100"/>
      <c r="Q7949" s="15" t="s">
        <v>45</v>
      </c>
    </row>
    <row r="7950" customFormat="false" ht="15" hidden="false" customHeight="false" outlineLevel="0" collapsed="false">
      <c r="A7950" s="60" t="n">
        <v>43633</v>
      </c>
      <c r="B7950" s="374" t="s">
        <v>422</v>
      </c>
      <c r="C7950" s="62"/>
      <c r="D7950" s="62"/>
      <c r="E7950" s="63"/>
      <c r="F7950" s="911" t="n">
        <f aca="false">G7950+H7950+I7950+J7950+K7950+L7950</f>
        <v>1.91947488537235E+051</v>
      </c>
      <c r="G7950" s="1092" t="n">
        <f aca="false">SUM(G7951:G17890)</f>
        <v>6.70544746379687E+050</v>
      </c>
      <c r="H7950" s="913" t="n">
        <f aca="false">SUM(H7951:H17890)</f>
        <v>1.24893013899266E+051</v>
      </c>
      <c r="I7950" s="1093" t="n">
        <f aca="false">SUM(I7951:I17892)</f>
        <v>5.65508074947984E+021</v>
      </c>
      <c r="J7950" s="1094" t="n">
        <f aca="false">SUM(J7951:J17890)</f>
        <v>4087775232</v>
      </c>
      <c r="K7950" s="1095" t="n">
        <f aca="false">SUM(K7951:K17890)</f>
        <v>0</v>
      </c>
      <c r="L7950" s="1096" t="n">
        <f aca="false">SUM(L7955:L17890)</f>
        <v>0</v>
      </c>
      <c r="M7950" s="281"/>
      <c r="N7950" s="281"/>
      <c r="O7950" s="62"/>
      <c r="P7950" s="100"/>
      <c r="Q7950" s="15" t="s">
        <v>45</v>
      </c>
    </row>
    <row r="7951" customFormat="false" ht="28.35" hidden="false" customHeight="false" outlineLevel="0" collapsed="false">
      <c r="A7951" s="429" t="s">
        <v>23139</v>
      </c>
      <c r="B7951" s="91" t="s">
        <v>11426</v>
      </c>
      <c r="C7951" s="91" t="s">
        <v>24281</v>
      </c>
      <c r="D7951" s="91" t="s">
        <v>22264</v>
      </c>
      <c r="E7951" s="91" t="s">
        <v>24282</v>
      </c>
      <c r="F7951" s="91" t="s">
        <v>11208</v>
      </c>
      <c r="G7951" s="91" t="s">
        <v>7436</v>
      </c>
      <c r="H7951" s="91"/>
      <c r="I7951" s="91"/>
      <c r="J7951" s="91"/>
      <c r="K7951" s="91"/>
      <c r="L7951" s="91"/>
      <c r="M7951" s="91"/>
      <c r="N7951" s="91"/>
      <c r="O7951" s="137" t="s">
        <v>24283</v>
      </c>
      <c r="P7951" s="100"/>
      <c r="Q7951" s="15" t="s">
        <v>45</v>
      </c>
    </row>
    <row r="7952" customFormat="false" ht="28.35" hidden="false" customHeight="false" outlineLevel="0" collapsed="false">
      <c r="A7952" s="429" t="s">
        <v>22774</v>
      </c>
      <c r="B7952" s="91" t="s">
        <v>1715</v>
      </c>
      <c r="C7952" s="91" t="s">
        <v>24284</v>
      </c>
      <c r="D7952" s="91" t="s">
        <v>22264</v>
      </c>
      <c r="E7952" s="91"/>
      <c r="F7952" s="91"/>
      <c r="G7952" s="91"/>
      <c r="H7952" s="91"/>
      <c r="I7952" s="91"/>
      <c r="J7952" s="91"/>
      <c r="K7952" s="91"/>
      <c r="L7952" s="91"/>
      <c r="M7952" s="91"/>
      <c r="N7952" s="91"/>
      <c r="O7952" s="91" t="s">
        <v>24285</v>
      </c>
      <c r="P7952" s="100"/>
      <c r="Q7952" s="15" t="s">
        <v>45</v>
      </c>
    </row>
    <row r="7953" customFormat="false" ht="28.35" hidden="false" customHeight="false" outlineLevel="0" collapsed="false">
      <c r="A7953" s="429" t="s">
        <v>1819</v>
      </c>
      <c r="B7953" s="91" t="s">
        <v>24286</v>
      </c>
      <c r="C7953" s="91" t="s">
        <v>24287</v>
      </c>
      <c r="D7953" s="91" t="s">
        <v>22264</v>
      </c>
      <c r="E7953" s="91" t="s">
        <v>24288</v>
      </c>
      <c r="F7953" s="91" t="s">
        <v>24289</v>
      </c>
      <c r="G7953" s="91" t="n">
        <v>1700</v>
      </c>
      <c r="H7953" s="91"/>
      <c r="I7953" s="91"/>
      <c r="J7953" s="91"/>
      <c r="K7953" s="91"/>
      <c r="L7953" s="91"/>
      <c r="M7953" s="91" t="s">
        <v>24290</v>
      </c>
      <c r="N7953" s="91" t="n">
        <v>18.06</v>
      </c>
      <c r="O7953" s="282" t="s">
        <v>15</v>
      </c>
      <c r="P7953" s="100"/>
      <c r="Q7953" s="15" t="s">
        <v>45</v>
      </c>
    </row>
    <row r="7954" customFormat="false" ht="28.35" hidden="false" customHeight="false" outlineLevel="0" collapsed="false">
      <c r="A7954" s="429" t="s">
        <v>22853</v>
      </c>
      <c r="B7954" s="99" t="n">
        <v>43656</v>
      </c>
      <c r="C7954" s="91" t="s">
        <v>24291</v>
      </c>
      <c r="D7954" s="91" t="s">
        <v>22264</v>
      </c>
      <c r="E7954" s="91" t="s">
        <v>12437</v>
      </c>
      <c r="F7954" s="91"/>
      <c r="G7954" s="91"/>
      <c r="H7954" s="91"/>
      <c r="I7954" s="91"/>
      <c r="J7954" s="91"/>
      <c r="K7954" s="91"/>
      <c r="L7954" s="91"/>
      <c r="M7954" s="91"/>
      <c r="N7954" s="91"/>
      <c r="O7954" s="137" t="s">
        <v>23543</v>
      </c>
      <c r="P7954" s="100"/>
      <c r="Q7954" s="15" t="s">
        <v>45</v>
      </c>
    </row>
    <row r="7955" customFormat="false" ht="14.9" hidden="false" customHeight="false" outlineLevel="0" collapsed="false">
      <c r="A7955" s="429" t="s">
        <v>8477</v>
      </c>
      <c r="B7955" s="91" t="s">
        <v>2321</v>
      </c>
      <c r="C7955" s="91" t="s">
        <v>24292</v>
      </c>
      <c r="D7955" s="91" t="s">
        <v>22264</v>
      </c>
      <c r="E7955" s="91" t="s">
        <v>24293</v>
      </c>
      <c r="F7955" s="91" t="s">
        <v>23171</v>
      </c>
      <c r="G7955" s="91" t="n">
        <v>12000</v>
      </c>
      <c r="H7955" s="91"/>
      <c r="I7955" s="91"/>
      <c r="J7955" s="91"/>
      <c r="K7955" s="91"/>
      <c r="L7955" s="91"/>
      <c r="M7955" s="91" t="s">
        <v>24294</v>
      </c>
      <c r="N7955" s="99" t="n">
        <v>43636</v>
      </c>
      <c r="O7955" s="282" t="s">
        <v>15</v>
      </c>
      <c r="P7955" s="100"/>
      <c r="Q7955" s="15" t="s">
        <v>45</v>
      </c>
    </row>
    <row r="7956" customFormat="false" ht="28.35" hidden="false" customHeight="false" outlineLevel="0" collapsed="false">
      <c r="A7956" s="429" t="s">
        <v>22790</v>
      </c>
      <c r="B7956" s="91" t="n">
        <v>10.18</v>
      </c>
      <c r="C7956" s="91" t="s">
        <v>24295</v>
      </c>
      <c r="D7956" s="91" t="s">
        <v>20897</v>
      </c>
      <c r="E7956" s="91"/>
      <c r="F7956" s="91"/>
      <c r="G7956" s="91"/>
      <c r="H7956" s="91"/>
      <c r="I7956" s="91"/>
      <c r="J7956" s="91"/>
      <c r="K7956" s="91"/>
      <c r="L7956" s="91"/>
      <c r="M7956" s="91"/>
      <c r="N7956" s="91"/>
      <c r="O7956" s="137"/>
      <c r="P7956" s="100"/>
      <c r="Q7956" s="15" t="s">
        <v>45</v>
      </c>
    </row>
    <row r="7957" customFormat="false" ht="41.75" hidden="false" customHeight="false" outlineLevel="0" collapsed="false">
      <c r="A7957" s="429" t="s">
        <v>1833</v>
      </c>
      <c r="B7957" s="91" t="s">
        <v>457</v>
      </c>
      <c r="C7957" s="91" t="s">
        <v>24296</v>
      </c>
      <c r="D7957" s="91" t="s">
        <v>22264</v>
      </c>
      <c r="E7957" s="91" t="s">
        <v>24297</v>
      </c>
      <c r="F7957" s="91" t="s">
        <v>24298</v>
      </c>
      <c r="G7957" s="91"/>
      <c r="H7957" s="91"/>
      <c r="I7957" s="91"/>
      <c r="J7957" s="91"/>
      <c r="K7957" s="91"/>
      <c r="L7957" s="91"/>
      <c r="M7957" s="91"/>
      <c r="N7957" s="91"/>
      <c r="O7957" s="137" t="s">
        <v>24299</v>
      </c>
      <c r="P7957" s="100"/>
      <c r="Q7957" s="15" t="s">
        <v>45</v>
      </c>
    </row>
    <row r="7958" customFormat="false" ht="14.9" hidden="false" customHeight="false" outlineLevel="0" collapsed="false">
      <c r="A7958" s="429" t="s">
        <v>1839</v>
      </c>
      <c r="B7958" s="91" t="s">
        <v>556</v>
      </c>
      <c r="C7958" s="91" t="s">
        <v>24300</v>
      </c>
      <c r="D7958" s="91" t="s">
        <v>22264</v>
      </c>
      <c r="E7958" s="91" t="s">
        <v>24301</v>
      </c>
      <c r="F7958" s="91" t="s">
        <v>23873</v>
      </c>
      <c r="G7958" s="91" t="s">
        <v>4061</v>
      </c>
      <c r="H7958" s="91"/>
      <c r="I7958" s="91"/>
      <c r="J7958" s="91"/>
      <c r="K7958" s="91"/>
      <c r="L7958" s="91"/>
      <c r="M7958" s="91"/>
      <c r="N7958" s="91"/>
      <c r="O7958" s="137" t="s">
        <v>24302</v>
      </c>
      <c r="P7958" s="100"/>
      <c r="Q7958" s="15" t="s">
        <v>45</v>
      </c>
    </row>
    <row r="7959" customFormat="false" ht="14.9" hidden="false" customHeight="false" outlineLevel="0" collapsed="false">
      <c r="A7959" s="1102" t="s">
        <v>1746</v>
      </c>
      <c r="B7959" s="91" t="n">
        <v>11.43</v>
      </c>
      <c r="C7959" s="91" t="s">
        <v>24303</v>
      </c>
      <c r="D7959" s="91" t="s">
        <v>23147</v>
      </c>
      <c r="E7959" s="91" t="s">
        <v>24304</v>
      </c>
      <c r="F7959" s="91" t="s">
        <v>4460</v>
      </c>
      <c r="G7959" s="91" t="s">
        <v>3117</v>
      </c>
      <c r="H7959" s="91"/>
      <c r="I7959" s="91"/>
      <c r="J7959" s="91"/>
      <c r="K7959" s="91"/>
      <c r="L7959" s="91"/>
      <c r="M7959" s="91"/>
      <c r="N7959" s="91"/>
      <c r="O7959" s="91" t="s">
        <v>24151</v>
      </c>
      <c r="P7959" s="100"/>
      <c r="Q7959" s="15" t="s">
        <v>45</v>
      </c>
    </row>
    <row r="7960" customFormat="false" ht="41.75" hidden="false" customHeight="false" outlineLevel="0" collapsed="false">
      <c r="A7960" s="1102" t="s">
        <v>1696</v>
      </c>
      <c r="B7960" s="91" t="s">
        <v>7242</v>
      </c>
      <c r="C7960" s="91" t="s">
        <v>24305</v>
      </c>
      <c r="D7960" s="91" t="s">
        <v>22264</v>
      </c>
      <c r="E7960" s="91" t="s">
        <v>24306</v>
      </c>
      <c r="F7960" s="91" t="s">
        <v>102</v>
      </c>
      <c r="G7960" s="91" t="n">
        <v>3000</v>
      </c>
      <c r="H7960" s="91"/>
      <c r="I7960" s="91"/>
      <c r="J7960" s="91"/>
      <c r="K7960" s="91"/>
      <c r="L7960" s="91"/>
      <c r="M7960" s="91" t="s">
        <v>24307</v>
      </c>
      <c r="N7960" s="99" t="n">
        <v>43634</v>
      </c>
      <c r="O7960" s="282" t="s">
        <v>15</v>
      </c>
      <c r="P7960" s="100"/>
      <c r="Q7960" s="15" t="s">
        <v>45</v>
      </c>
    </row>
    <row r="7961" customFormat="false" ht="14.9" hidden="false" customHeight="false" outlineLevel="0" collapsed="false">
      <c r="A7961" s="1102" t="s">
        <v>24308</v>
      </c>
      <c r="B7961" s="91" t="n">
        <v>12.36</v>
      </c>
      <c r="C7961" s="91" t="s">
        <v>24309</v>
      </c>
      <c r="D7961" s="91" t="s">
        <v>23147</v>
      </c>
      <c r="E7961" s="91" t="s">
        <v>24310</v>
      </c>
      <c r="F7961" s="91" t="s">
        <v>23873</v>
      </c>
      <c r="G7961" s="91"/>
      <c r="H7961" s="91" t="n">
        <v>25500</v>
      </c>
      <c r="I7961" s="91"/>
      <c r="J7961" s="91"/>
      <c r="K7961" s="91"/>
      <c r="L7961" s="91"/>
      <c r="M7961" s="91" t="s">
        <v>24311</v>
      </c>
      <c r="N7961" s="91" t="n">
        <v>18.06</v>
      </c>
      <c r="O7961" s="282" t="s">
        <v>15</v>
      </c>
      <c r="P7961" s="100"/>
      <c r="Q7961" s="15" t="s">
        <v>45</v>
      </c>
    </row>
    <row r="7962" customFormat="false" ht="28.35" hidden="false" customHeight="false" outlineLevel="0" collapsed="false">
      <c r="A7962" s="1102" t="s">
        <v>24312</v>
      </c>
      <c r="B7962" s="91" t="n">
        <v>14.5</v>
      </c>
      <c r="C7962" s="91" t="s">
        <v>24313</v>
      </c>
      <c r="D7962" s="91" t="s">
        <v>22264</v>
      </c>
      <c r="E7962" s="91" t="s">
        <v>24314</v>
      </c>
      <c r="F7962" s="91" t="s">
        <v>24315</v>
      </c>
      <c r="G7962" s="91" t="n">
        <v>2700</v>
      </c>
      <c r="H7962" s="91"/>
      <c r="I7962" s="91"/>
      <c r="J7962" s="91"/>
      <c r="K7962" s="91"/>
      <c r="L7962" s="91"/>
      <c r="M7962" s="91" t="s">
        <v>24316</v>
      </c>
      <c r="N7962" s="91" t="n">
        <v>19.06</v>
      </c>
      <c r="O7962" s="282" t="s">
        <v>15</v>
      </c>
      <c r="P7962" s="100"/>
      <c r="Q7962" s="15" t="s">
        <v>45</v>
      </c>
    </row>
    <row r="7963" customFormat="false" ht="28.35" hidden="false" customHeight="false" outlineLevel="0" collapsed="false">
      <c r="A7963" s="1102" t="s">
        <v>24317</v>
      </c>
      <c r="B7963" s="91" t="s">
        <v>3252</v>
      </c>
      <c r="C7963" s="91" t="s">
        <v>24318</v>
      </c>
      <c r="D7963" s="91" t="s">
        <v>22264</v>
      </c>
      <c r="E7963" s="91" t="s">
        <v>24319</v>
      </c>
      <c r="F7963" s="91" t="s">
        <v>23873</v>
      </c>
      <c r="G7963" s="91"/>
      <c r="H7963" s="91"/>
      <c r="I7963" s="91"/>
      <c r="J7963" s="91"/>
      <c r="K7963" s="91"/>
      <c r="L7963" s="91"/>
      <c r="M7963" s="91"/>
      <c r="N7963" s="91"/>
      <c r="O7963" s="137" t="s">
        <v>24320</v>
      </c>
      <c r="P7963" s="100"/>
      <c r="Q7963" s="15" t="s">
        <v>45</v>
      </c>
    </row>
    <row r="7964" customFormat="false" ht="28.35" hidden="false" customHeight="false" outlineLevel="0" collapsed="false">
      <c r="A7964" s="1102" t="s">
        <v>2912</v>
      </c>
      <c r="B7964" s="91" t="s">
        <v>17100</v>
      </c>
      <c r="C7964" s="91" t="s">
        <v>24321</v>
      </c>
      <c r="D7964" s="91" t="s">
        <v>23147</v>
      </c>
      <c r="E7964" s="91" t="s">
        <v>24322</v>
      </c>
      <c r="F7964" s="91" t="s">
        <v>24323</v>
      </c>
      <c r="G7964" s="91" t="s">
        <v>944</v>
      </c>
      <c r="H7964" s="91"/>
      <c r="I7964" s="91"/>
      <c r="J7964" s="91"/>
      <c r="K7964" s="91"/>
      <c r="L7964" s="91"/>
      <c r="M7964" s="91"/>
      <c r="N7964" s="91"/>
      <c r="O7964" s="95" t="s">
        <v>24324</v>
      </c>
      <c r="P7964" s="100"/>
      <c r="Q7964" s="15" t="s">
        <v>45</v>
      </c>
    </row>
    <row r="7965" customFormat="false" ht="41.75" hidden="false" customHeight="false" outlineLevel="0" collapsed="false">
      <c r="A7965" s="1102" t="s">
        <v>2918</v>
      </c>
      <c r="B7965" s="91" t="s">
        <v>606</v>
      </c>
      <c r="C7965" s="91" t="s">
        <v>24325</v>
      </c>
      <c r="D7965" s="91" t="s">
        <v>22264</v>
      </c>
      <c r="E7965" s="91" t="s">
        <v>24326</v>
      </c>
      <c r="F7965" s="91" t="s">
        <v>24327</v>
      </c>
      <c r="G7965" s="91"/>
      <c r="H7965" s="91"/>
      <c r="I7965" s="91"/>
      <c r="J7965" s="91"/>
      <c r="K7965" s="91"/>
      <c r="L7965" s="91"/>
      <c r="M7965" s="91"/>
      <c r="N7965" s="91"/>
      <c r="O7965" s="137" t="s">
        <v>24328</v>
      </c>
      <c r="P7965" s="100"/>
      <c r="Q7965" s="15" t="s">
        <v>45</v>
      </c>
    </row>
    <row r="7966" customFormat="false" ht="79.85" hidden="false" customHeight="false" outlineLevel="0" collapsed="false">
      <c r="A7966" s="1091" t="s">
        <v>17111</v>
      </c>
      <c r="B7966" s="6" t="s">
        <v>17112</v>
      </c>
      <c r="C7966" s="4"/>
      <c r="D7966" s="6" t="s">
        <v>17114</v>
      </c>
      <c r="E7966" s="6" t="s">
        <v>17115</v>
      </c>
      <c r="F7966" s="5" t="s">
        <v>10096</v>
      </c>
      <c r="G7966" s="6" t="s">
        <v>38</v>
      </c>
      <c r="H7966" s="6" t="s">
        <v>17116</v>
      </c>
      <c r="I7966" s="6" t="s">
        <v>40</v>
      </c>
      <c r="J7966" s="6" t="s">
        <v>21327</v>
      </c>
      <c r="K7966" s="6" t="s">
        <v>21328</v>
      </c>
      <c r="L7966" s="6" t="s">
        <v>19807</v>
      </c>
      <c r="M7966" s="6" t="s">
        <v>41</v>
      </c>
      <c r="N7966" s="6" t="s">
        <v>42</v>
      </c>
      <c r="O7966" s="6" t="s">
        <v>17117</v>
      </c>
      <c r="P7966" s="100"/>
      <c r="Q7966" s="15" t="s">
        <v>45</v>
      </c>
    </row>
    <row r="7967" customFormat="false" ht="15" hidden="false" customHeight="false" outlineLevel="0" collapsed="false">
      <c r="A7967" s="60" t="n">
        <v>43636</v>
      </c>
      <c r="B7967" s="374" t="s">
        <v>260</v>
      </c>
      <c r="C7967" s="62"/>
      <c r="D7967" s="62"/>
      <c r="E7967" s="63"/>
      <c r="F7967" s="911" t="n">
        <f aca="false">G7967+H7967+I7967+J7967+K7967+L7967</f>
        <v>9.59737442686175E+050</v>
      </c>
      <c r="G7967" s="1092" t="n">
        <f aca="false">SUM(G7968:G17907)</f>
        <v>3.35272373189843E+050</v>
      </c>
      <c r="H7967" s="913" t="n">
        <f aca="false">SUM(H7968:H17907)</f>
        <v>6.24465069496332E+050</v>
      </c>
      <c r="I7967" s="1093" t="n">
        <f aca="false">SUM(I7968:I17909)</f>
        <v>2.82754037473992E+021</v>
      </c>
      <c r="J7967" s="1094" t="n">
        <f aca="false">SUM(J7968:J17907)</f>
        <v>2043887616</v>
      </c>
      <c r="K7967" s="1095" t="n">
        <f aca="false">SUM(K7968:K17907)</f>
        <v>0</v>
      </c>
      <c r="L7967" s="1096" t="n">
        <f aca="false">SUM(L7972:L17907)</f>
        <v>0</v>
      </c>
      <c r="M7967" s="281"/>
      <c r="N7967" s="281"/>
      <c r="O7967" s="62"/>
      <c r="P7967" s="100"/>
      <c r="Q7967" s="15" t="s">
        <v>45</v>
      </c>
    </row>
    <row r="7968" customFormat="false" ht="28.35" hidden="false" customHeight="false" outlineLevel="0" collapsed="false">
      <c r="A7968" s="429" t="s">
        <v>23139</v>
      </c>
      <c r="B7968" s="91" t="s">
        <v>14962</v>
      </c>
      <c r="C7968" s="91" t="s">
        <v>24329</v>
      </c>
      <c r="D7968" s="91" t="s">
        <v>22264</v>
      </c>
      <c r="E7968" s="91" t="s">
        <v>24330</v>
      </c>
      <c r="F7968" s="91" t="s">
        <v>102</v>
      </c>
      <c r="G7968" s="91" t="s">
        <v>134</v>
      </c>
      <c r="H7968" s="91"/>
      <c r="I7968" s="91"/>
      <c r="J7968" s="91"/>
      <c r="K7968" s="91"/>
      <c r="L7968" s="91"/>
      <c r="M7968" s="91"/>
      <c r="N7968" s="91"/>
      <c r="O7968" s="137" t="s">
        <v>24331</v>
      </c>
      <c r="P7968" s="100"/>
      <c r="Q7968" s="15" t="s">
        <v>45</v>
      </c>
    </row>
    <row r="7969" customFormat="false" ht="28.35" hidden="false" customHeight="false" outlineLevel="0" collapsed="false">
      <c r="A7969" s="429" t="s">
        <v>22774</v>
      </c>
      <c r="B7969" s="99" t="n">
        <v>43594</v>
      </c>
      <c r="C7969" s="91" t="s">
        <v>24332</v>
      </c>
      <c r="D7969" s="91" t="s">
        <v>22264</v>
      </c>
      <c r="E7969" s="91"/>
      <c r="F7969" s="91" t="s">
        <v>4460</v>
      </c>
      <c r="G7969" s="91"/>
      <c r="H7969" s="91"/>
      <c r="I7969" s="91"/>
      <c r="J7969" s="91"/>
      <c r="K7969" s="91"/>
      <c r="L7969" s="91"/>
      <c r="M7969" s="91"/>
      <c r="N7969" s="91"/>
      <c r="O7969" s="451" t="s">
        <v>24333</v>
      </c>
      <c r="P7969" s="100"/>
      <c r="Q7969" s="15" t="s">
        <v>45</v>
      </c>
    </row>
    <row r="7970" customFormat="false" ht="28.35" hidden="false" customHeight="false" outlineLevel="0" collapsed="false">
      <c r="A7970" s="429" t="s">
        <v>1819</v>
      </c>
      <c r="B7970" s="91" t="s">
        <v>1483</v>
      </c>
      <c r="C7970" s="91" t="s">
        <v>24334</v>
      </c>
      <c r="D7970" s="91" t="s">
        <v>22264</v>
      </c>
      <c r="E7970" s="91" t="s">
        <v>24335</v>
      </c>
      <c r="F7970" s="91" t="s">
        <v>24336</v>
      </c>
      <c r="G7970" s="91" t="n">
        <v>7500</v>
      </c>
      <c r="H7970" s="91"/>
      <c r="I7970" s="91"/>
      <c r="J7970" s="91"/>
      <c r="K7970" s="91"/>
      <c r="L7970" s="91"/>
      <c r="M7970" s="91" t="s">
        <v>24337</v>
      </c>
      <c r="N7970" s="91" t="n">
        <v>19.06</v>
      </c>
      <c r="O7970" s="282" t="s">
        <v>15</v>
      </c>
      <c r="P7970" s="100"/>
      <c r="Q7970" s="15" t="s">
        <v>45</v>
      </c>
    </row>
    <row r="7971" customFormat="false" ht="28.35" hidden="false" customHeight="false" outlineLevel="0" collapsed="false">
      <c r="A7971" s="429" t="s">
        <v>22853</v>
      </c>
      <c r="B7971" s="91" t="s">
        <v>556</v>
      </c>
      <c r="C7971" s="91" t="s">
        <v>24338</v>
      </c>
      <c r="D7971" s="91" t="s">
        <v>22264</v>
      </c>
      <c r="E7971" s="91" t="s">
        <v>24339</v>
      </c>
      <c r="F7971" s="91" t="s">
        <v>24340</v>
      </c>
      <c r="G7971" s="91" t="n">
        <v>3300</v>
      </c>
      <c r="H7971" s="91"/>
      <c r="I7971" s="91"/>
      <c r="J7971" s="91"/>
      <c r="K7971" s="91"/>
      <c r="L7971" s="91"/>
      <c r="M7971" s="91" t="s">
        <v>24341</v>
      </c>
      <c r="N7971" s="99" t="n">
        <v>43642</v>
      </c>
      <c r="O7971" s="282" t="s">
        <v>15</v>
      </c>
      <c r="P7971" s="100"/>
      <c r="Q7971" s="15" t="s">
        <v>45</v>
      </c>
    </row>
    <row r="7972" customFormat="false" ht="28.35" hidden="false" customHeight="false" outlineLevel="0" collapsed="false">
      <c r="A7972" s="429" t="s">
        <v>19253</v>
      </c>
      <c r="B7972" s="91" t="n">
        <v>11.14</v>
      </c>
      <c r="C7972" s="91" t="s">
        <v>24342</v>
      </c>
      <c r="D7972" s="91" t="s">
        <v>23147</v>
      </c>
      <c r="E7972" s="91" t="s">
        <v>24343</v>
      </c>
      <c r="F7972" s="91" t="s">
        <v>24344</v>
      </c>
      <c r="G7972" s="91"/>
      <c r="H7972" s="91"/>
      <c r="I7972" s="91"/>
      <c r="J7972" s="91"/>
      <c r="K7972" s="91"/>
      <c r="L7972" s="91"/>
      <c r="M7972" s="91"/>
      <c r="N7972" s="91"/>
      <c r="O7972" s="282" t="s">
        <v>24345</v>
      </c>
      <c r="P7972" s="100"/>
      <c r="Q7972" s="15" t="s">
        <v>45</v>
      </c>
    </row>
    <row r="7973" customFormat="false" ht="28.35" hidden="false" customHeight="false" outlineLevel="0" collapsed="false">
      <c r="A7973" s="429" t="s">
        <v>19256</v>
      </c>
      <c r="B7973" s="91" t="s">
        <v>24346</v>
      </c>
      <c r="C7973" s="91" t="n">
        <v>89258448619</v>
      </c>
      <c r="D7973" s="91" t="s">
        <v>22264</v>
      </c>
      <c r="E7973" s="91" t="s">
        <v>24347</v>
      </c>
      <c r="F7973" s="91" t="s">
        <v>7108</v>
      </c>
      <c r="G7973" s="91"/>
      <c r="H7973" s="91"/>
      <c r="I7973" s="91"/>
      <c r="J7973" s="91"/>
      <c r="K7973" s="91"/>
      <c r="L7973" s="91"/>
      <c r="M7973" s="91"/>
      <c r="N7973" s="91"/>
      <c r="O7973" s="137" t="s">
        <v>24348</v>
      </c>
      <c r="P7973" s="100"/>
      <c r="Q7973" s="15" t="s">
        <v>45</v>
      </c>
    </row>
    <row r="7974" customFormat="false" ht="28.35" hidden="false" customHeight="false" outlineLevel="0" collapsed="false">
      <c r="A7974" s="429" t="s">
        <v>24349</v>
      </c>
      <c r="B7974" s="91" t="s">
        <v>9003</v>
      </c>
      <c r="C7974" s="91" t="s">
        <v>24350</v>
      </c>
      <c r="D7974" s="91" t="s">
        <v>22264</v>
      </c>
      <c r="E7974" s="91" t="s">
        <v>24351</v>
      </c>
      <c r="F7974" s="91" t="s">
        <v>102</v>
      </c>
      <c r="G7974" s="91" t="n">
        <v>4800</v>
      </c>
      <c r="H7974" s="91"/>
      <c r="I7974" s="91"/>
      <c r="J7974" s="91"/>
      <c r="K7974" s="91"/>
      <c r="L7974" s="91"/>
      <c r="M7974" s="91" t="s">
        <v>24352</v>
      </c>
      <c r="N7974" s="91" t="n">
        <v>18.06</v>
      </c>
      <c r="O7974" s="282" t="s">
        <v>15</v>
      </c>
      <c r="P7974" s="100"/>
      <c r="Q7974" s="15" t="s">
        <v>45</v>
      </c>
    </row>
    <row r="7975" customFormat="false" ht="14.9" hidden="false" customHeight="false" outlineLevel="0" collapsed="false">
      <c r="A7975" s="1102" t="s">
        <v>1839</v>
      </c>
      <c r="B7975" s="91" t="n">
        <v>12.27</v>
      </c>
      <c r="C7975" s="91" t="s">
        <v>24353</v>
      </c>
      <c r="D7975" s="91" t="s">
        <v>23147</v>
      </c>
      <c r="E7975" s="91" t="s">
        <v>12437</v>
      </c>
      <c r="F7975" s="91" t="s">
        <v>24354</v>
      </c>
      <c r="G7975" s="91"/>
      <c r="H7975" s="91"/>
      <c r="I7975" s="91"/>
      <c r="J7975" s="91"/>
      <c r="K7975" s="91"/>
      <c r="L7975" s="91"/>
      <c r="M7975" s="91"/>
      <c r="N7975" s="91"/>
      <c r="O7975" s="137" t="s">
        <v>24355</v>
      </c>
      <c r="P7975" s="100"/>
      <c r="Q7975" s="15" t="s">
        <v>45</v>
      </c>
    </row>
    <row r="7976" customFormat="false" ht="14.9" hidden="false" customHeight="false" outlineLevel="0" collapsed="false">
      <c r="A7976" s="1102" t="s">
        <v>19266</v>
      </c>
      <c r="B7976" s="91" t="n">
        <v>13.09</v>
      </c>
      <c r="C7976" s="91" t="s">
        <v>24356</v>
      </c>
      <c r="D7976" s="91" t="s">
        <v>23147</v>
      </c>
      <c r="E7976" s="91" t="s">
        <v>24357</v>
      </c>
      <c r="F7976" s="91" t="s">
        <v>23020</v>
      </c>
      <c r="G7976" s="91" t="n">
        <v>4200</v>
      </c>
      <c r="H7976" s="91"/>
      <c r="I7976" s="91"/>
      <c r="J7976" s="91"/>
      <c r="K7976" s="91"/>
      <c r="L7976" s="91"/>
      <c r="M7976" s="91" t="s">
        <v>24358</v>
      </c>
      <c r="N7976" s="91" t="n">
        <v>19.06</v>
      </c>
      <c r="O7976" s="282" t="s">
        <v>15</v>
      </c>
      <c r="P7976" s="100"/>
      <c r="Q7976" s="15" t="s">
        <v>45</v>
      </c>
    </row>
    <row r="7977" customFormat="false" ht="14.9" hidden="false" customHeight="false" outlineLevel="0" collapsed="false">
      <c r="A7977" s="1119" t="s">
        <v>19269</v>
      </c>
      <c r="B7977" s="95" t="s">
        <v>23846</v>
      </c>
      <c r="C7977" s="95" t="s">
        <v>24359</v>
      </c>
      <c r="D7977" s="95" t="s">
        <v>23147</v>
      </c>
      <c r="E7977" s="95" t="s">
        <v>24360</v>
      </c>
      <c r="F7977" s="95" t="s">
        <v>102</v>
      </c>
      <c r="G7977" s="95" t="n">
        <v>4800</v>
      </c>
      <c r="H7977" s="95"/>
      <c r="I7977" s="95"/>
      <c r="J7977" s="95"/>
      <c r="K7977" s="95"/>
      <c r="L7977" s="95"/>
      <c r="M7977" s="95" t="s">
        <v>24361</v>
      </c>
      <c r="N7977" s="95" t="n">
        <v>22.06</v>
      </c>
      <c r="O7977" s="95" t="s">
        <v>24362</v>
      </c>
      <c r="P7977" s="391"/>
      <c r="Q7977" s="15" t="s">
        <v>45</v>
      </c>
      <c r="R7977" s="278"/>
      <c r="S7977" s="278"/>
      <c r="T7977" s="278"/>
      <c r="U7977" s="278"/>
      <c r="V7977" s="278"/>
      <c r="W7977" s="278"/>
      <c r="X7977" s="278"/>
      <c r="Y7977" s="278"/>
      <c r="Z7977" s="278"/>
      <c r="AA7977" s="278"/>
      <c r="AB7977" s="278"/>
      <c r="AC7977" s="278"/>
      <c r="AD7977" s="278"/>
      <c r="AE7977" s="278"/>
      <c r="AF7977" s="278"/>
      <c r="AG7977" s="278"/>
      <c r="AH7977" s="278"/>
      <c r="AI7977" s="278"/>
      <c r="AJ7977" s="278"/>
      <c r="AK7977" s="278"/>
    </row>
    <row r="7978" customFormat="false" ht="79.85" hidden="false" customHeight="false" outlineLevel="0" collapsed="false">
      <c r="A7978" s="1091" t="s">
        <v>17111</v>
      </c>
      <c r="B7978" s="6" t="s">
        <v>17112</v>
      </c>
      <c r="C7978" s="4"/>
      <c r="D7978" s="6" t="s">
        <v>17114</v>
      </c>
      <c r="E7978" s="6" t="s">
        <v>17115</v>
      </c>
      <c r="F7978" s="5" t="s">
        <v>10096</v>
      </c>
      <c r="G7978" s="6" t="s">
        <v>38</v>
      </c>
      <c r="H7978" s="6" t="s">
        <v>17116</v>
      </c>
      <c r="I7978" s="6" t="s">
        <v>40</v>
      </c>
      <c r="J7978" s="6" t="s">
        <v>21327</v>
      </c>
      <c r="K7978" s="6" t="s">
        <v>21328</v>
      </c>
      <c r="L7978" s="6" t="s">
        <v>19807</v>
      </c>
      <c r="M7978" s="6" t="s">
        <v>41</v>
      </c>
      <c r="N7978" s="6" t="s">
        <v>42</v>
      </c>
      <c r="O7978" s="6" t="s">
        <v>17117</v>
      </c>
      <c r="P7978" s="100"/>
      <c r="Q7978" s="15" t="s">
        <v>45</v>
      </c>
    </row>
    <row r="7979" customFormat="false" ht="15" hidden="false" customHeight="false" outlineLevel="0" collapsed="false">
      <c r="A7979" s="60" t="n">
        <v>43635</v>
      </c>
      <c r="B7979" s="374" t="s">
        <v>311</v>
      </c>
      <c r="C7979" s="62"/>
      <c r="D7979" s="62"/>
      <c r="E7979" s="63"/>
      <c r="F7979" s="911" t="n">
        <f aca="false">G7979+H7979+I7979+J7979+K7979+L7979</f>
        <v>4.79868721343088E+050</v>
      </c>
      <c r="G7979" s="1092" t="n">
        <f aca="false">SUM(G7980:G17919)</f>
        <v>1.67636186594922E+050</v>
      </c>
      <c r="H7979" s="913" t="n">
        <f aca="false">SUM(H7980:H17919)</f>
        <v>3.12232534748166E+050</v>
      </c>
      <c r="I7979" s="1093" t="n">
        <f aca="false">SUM(I7980:I17921)</f>
        <v>1.41377018736996E+021</v>
      </c>
      <c r="J7979" s="1094" t="n">
        <f aca="false">SUM(J7980:J17919)</f>
        <v>1021943808</v>
      </c>
      <c r="K7979" s="1095" t="n">
        <f aca="false">SUM(K7980:K17919)</f>
        <v>0</v>
      </c>
      <c r="L7979" s="1096" t="n">
        <f aca="false">SUM(L7984:L17919)</f>
        <v>0</v>
      </c>
      <c r="M7979" s="281"/>
      <c r="N7979" s="281"/>
      <c r="O7979" s="62"/>
      <c r="P7979" s="100"/>
      <c r="Q7979" s="15" t="s">
        <v>45</v>
      </c>
    </row>
    <row r="7980" customFormat="false" ht="28.35" hidden="false" customHeight="false" outlineLevel="0" collapsed="false">
      <c r="A7980" s="429" t="s">
        <v>12311</v>
      </c>
      <c r="B7980" s="91" t="s">
        <v>195</v>
      </c>
      <c r="C7980" s="91" t="s">
        <v>24363</v>
      </c>
      <c r="D7980" s="91" t="s">
        <v>22264</v>
      </c>
      <c r="E7980" s="91" t="s">
        <v>24364</v>
      </c>
      <c r="F7980" s="91" t="s">
        <v>24365</v>
      </c>
      <c r="G7980" s="91" t="n">
        <v>4500</v>
      </c>
      <c r="H7980" s="91"/>
      <c r="I7980" s="91"/>
      <c r="J7980" s="91"/>
      <c r="K7980" s="91"/>
      <c r="L7980" s="91"/>
      <c r="M7980" s="91" t="s">
        <v>24366</v>
      </c>
      <c r="N7980" s="99" t="n">
        <v>43636</v>
      </c>
      <c r="O7980" s="282" t="s">
        <v>15</v>
      </c>
      <c r="P7980" s="100"/>
      <c r="Q7980" s="15" t="s">
        <v>45</v>
      </c>
    </row>
    <row r="7981" customFormat="false" ht="14.9" hidden="false" customHeight="false" outlineLevel="0" collapsed="false">
      <c r="A7981" s="429" t="s">
        <v>1814</v>
      </c>
      <c r="B7981" s="91" t="s">
        <v>556</v>
      </c>
      <c r="C7981" s="91" t="s">
        <v>24367</v>
      </c>
      <c r="D7981" s="91" t="s">
        <v>20897</v>
      </c>
      <c r="E7981" s="91" t="s">
        <v>24368</v>
      </c>
      <c r="F7981" s="91" t="s">
        <v>24369</v>
      </c>
      <c r="G7981" s="91" t="n">
        <v>4500</v>
      </c>
      <c r="H7981" s="91"/>
      <c r="I7981" s="91"/>
      <c r="J7981" s="91"/>
      <c r="K7981" s="91"/>
      <c r="L7981" s="91"/>
      <c r="M7981" s="91" t="s">
        <v>24370</v>
      </c>
      <c r="N7981" s="99" t="n">
        <v>43636</v>
      </c>
      <c r="O7981" s="282" t="s">
        <v>15</v>
      </c>
      <c r="P7981" s="100"/>
      <c r="Q7981" s="15" t="s">
        <v>45</v>
      </c>
    </row>
    <row r="7982" customFormat="false" ht="14.9" hidden="false" customHeight="false" outlineLevel="0" collapsed="false">
      <c r="A7982" s="429" t="s">
        <v>1819</v>
      </c>
      <c r="B7982" s="108" t="n">
        <v>0.479166666666667</v>
      </c>
      <c r="C7982" s="91" t="s">
        <v>24371</v>
      </c>
      <c r="D7982" s="91" t="s">
        <v>22300</v>
      </c>
      <c r="E7982" s="91" t="s">
        <v>24372</v>
      </c>
      <c r="F7982" s="91" t="s">
        <v>24373</v>
      </c>
      <c r="G7982" s="91" t="n">
        <v>5900</v>
      </c>
      <c r="H7982" s="91"/>
      <c r="I7982" s="91"/>
      <c r="J7982" s="91"/>
      <c r="K7982" s="91"/>
      <c r="L7982" s="91"/>
      <c r="M7982" s="91" t="s">
        <v>24374</v>
      </c>
      <c r="N7982" s="99" t="n">
        <v>43636</v>
      </c>
      <c r="O7982" s="282" t="s">
        <v>15</v>
      </c>
      <c r="P7982" s="100"/>
      <c r="Q7982" s="15" t="s">
        <v>45</v>
      </c>
    </row>
    <row r="7983" customFormat="false" ht="28.35" hidden="false" customHeight="false" outlineLevel="0" collapsed="false">
      <c r="A7983" s="429" t="s">
        <v>1673</v>
      </c>
      <c r="B7983" s="91" t="s">
        <v>1941</v>
      </c>
      <c r="C7983" s="91" t="s">
        <v>24375</v>
      </c>
      <c r="D7983" s="91" t="s">
        <v>22264</v>
      </c>
      <c r="E7983" s="91" t="s">
        <v>24376</v>
      </c>
      <c r="F7983" s="91" t="s">
        <v>24377</v>
      </c>
      <c r="G7983" s="91" t="n">
        <v>9000</v>
      </c>
      <c r="H7983" s="91"/>
      <c r="I7983" s="91"/>
      <c r="J7983" s="91"/>
      <c r="K7983" s="91"/>
      <c r="L7983" s="91"/>
      <c r="M7983" s="91" t="s">
        <v>24378</v>
      </c>
      <c r="N7983" s="91" t="n">
        <v>1.07</v>
      </c>
      <c r="O7983" s="282" t="s">
        <v>15</v>
      </c>
      <c r="P7983" s="100"/>
      <c r="Q7983" s="15" t="s">
        <v>45</v>
      </c>
    </row>
    <row r="7984" customFormat="false" ht="28.35" hidden="false" customHeight="false" outlineLevel="0" collapsed="false">
      <c r="A7984" s="1102" t="s">
        <v>1678</v>
      </c>
      <c r="B7984" s="91" t="n">
        <v>11.45</v>
      </c>
      <c r="C7984" s="91" t="s">
        <v>24379</v>
      </c>
      <c r="D7984" s="91" t="s">
        <v>20897</v>
      </c>
      <c r="E7984" s="91" t="s">
        <v>24380</v>
      </c>
      <c r="F7984" s="91" t="s">
        <v>24381</v>
      </c>
      <c r="G7984" s="91" t="s">
        <v>804</v>
      </c>
      <c r="H7984" s="91"/>
      <c r="I7984" s="91"/>
      <c r="J7984" s="91"/>
      <c r="K7984" s="91"/>
      <c r="L7984" s="91"/>
      <c r="M7984" s="91"/>
      <c r="N7984" s="91"/>
      <c r="O7984" s="122" t="s">
        <v>24382</v>
      </c>
      <c r="P7984" s="100"/>
      <c r="Q7984" s="15" t="s">
        <v>45</v>
      </c>
    </row>
    <row r="7985" customFormat="false" ht="14.9" hidden="false" customHeight="false" outlineLevel="0" collapsed="false">
      <c r="A7985" s="1102" t="s">
        <v>1732</v>
      </c>
      <c r="B7985" s="91" t="n">
        <v>12.16</v>
      </c>
      <c r="C7985" s="91" t="s">
        <v>24383</v>
      </c>
      <c r="D7985" s="91" t="s">
        <v>20897</v>
      </c>
      <c r="E7985" s="91" t="s">
        <v>24384</v>
      </c>
      <c r="F7985" s="91" t="s">
        <v>24385</v>
      </c>
      <c r="G7985" s="91"/>
      <c r="H7985" s="91" t="n">
        <v>7400</v>
      </c>
      <c r="I7985" s="91"/>
      <c r="J7985" s="91"/>
      <c r="K7985" s="91"/>
      <c r="L7985" s="91"/>
      <c r="M7985" s="91" t="s">
        <v>24386</v>
      </c>
      <c r="N7985" s="91"/>
      <c r="O7985" s="282" t="s">
        <v>15</v>
      </c>
      <c r="P7985" s="100"/>
      <c r="Q7985" s="15" t="s">
        <v>45</v>
      </c>
    </row>
    <row r="7986" customFormat="false" ht="28.35" hidden="false" customHeight="false" outlineLevel="0" collapsed="false">
      <c r="A7986" s="1102" t="s">
        <v>1833</v>
      </c>
      <c r="B7986" s="91" t="s">
        <v>1175</v>
      </c>
      <c r="C7986" s="91" t="s">
        <v>14970</v>
      </c>
      <c r="D7986" s="91" t="s">
        <v>22264</v>
      </c>
      <c r="E7986" s="91" t="s">
        <v>24387</v>
      </c>
      <c r="F7986" s="91" t="s">
        <v>22652</v>
      </c>
      <c r="G7986" s="91" t="n">
        <v>4800</v>
      </c>
      <c r="H7986" s="91"/>
      <c r="I7986" s="91"/>
      <c r="J7986" s="91"/>
      <c r="K7986" s="91"/>
      <c r="L7986" s="91"/>
      <c r="M7986" s="91" t="s">
        <v>24388</v>
      </c>
      <c r="N7986" s="91" t="n">
        <v>20.06</v>
      </c>
      <c r="O7986" s="282" t="s">
        <v>15</v>
      </c>
      <c r="P7986" s="100"/>
      <c r="Q7986" s="15" t="s">
        <v>45</v>
      </c>
    </row>
    <row r="7987" customFormat="false" ht="14.9" hidden="false" customHeight="false" outlineLevel="0" collapsed="false">
      <c r="A7987" s="429" t="s">
        <v>24389</v>
      </c>
      <c r="B7987" s="91" t="s">
        <v>4629</v>
      </c>
      <c r="C7987" s="91" t="s">
        <v>24390</v>
      </c>
      <c r="D7987" s="91" t="s">
        <v>22264</v>
      </c>
      <c r="E7987" s="91" t="s">
        <v>24391</v>
      </c>
      <c r="F7987" s="91" t="s">
        <v>14620</v>
      </c>
      <c r="G7987" s="91"/>
      <c r="H7987" s="91" t="n">
        <v>6300</v>
      </c>
      <c r="I7987" s="91"/>
      <c r="J7987" s="91"/>
      <c r="K7987" s="91"/>
      <c r="L7987" s="91"/>
      <c r="M7987" s="91" t="s">
        <v>24392</v>
      </c>
      <c r="N7987" s="91" t="n">
        <v>20.06</v>
      </c>
      <c r="O7987" s="282" t="s">
        <v>24393</v>
      </c>
      <c r="P7987" s="100"/>
      <c r="Q7987" s="15" t="s">
        <v>45</v>
      </c>
    </row>
    <row r="7988" customFormat="false" ht="14.9" hidden="false" customHeight="false" outlineLevel="0" collapsed="false">
      <c r="A7988" s="1102" t="s">
        <v>1839</v>
      </c>
      <c r="B7988" s="91" t="n">
        <v>13.2</v>
      </c>
      <c r="C7988" s="91" t="s">
        <v>24394</v>
      </c>
      <c r="D7988" s="91" t="s">
        <v>20897</v>
      </c>
      <c r="E7988" s="91" t="s">
        <v>24395</v>
      </c>
      <c r="F7988" s="91" t="s">
        <v>8172</v>
      </c>
      <c r="G7988" s="91" t="n">
        <v>7100</v>
      </c>
      <c r="H7988" s="91"/>
      <c r="I7988" s="91"/>
      <c r="J7988" s="91"/>
      <c r="K7988" s="91"/>
      <c r="L7988" s="91"/>
      <c r="M7988" s="91" t="s">
        <v>22425</v>
      </c>
      <c r="N7988" s="91" t="n">
        <v>22.06</v>
      </c>
      <c r="O7988" s="282" t="s">
        <v>15</v>
      </c>
      <c r="P7988" s="100"/>
      <c r="Q7988" s="15" t="s">
        <v>45</v>
      </c>
    </row>
    <row r="7989" customFormat="false" ht="79.85" hidden="false" customHeight="false" outlineLevel="0" collapsed="false">
      <c r="A7989" s="1091" t="s">
        <v>17111</v>
      </c>
      <c r="B7989" s="6" t="s">
        <v>17112</v>
      </c>
      <c r="C7989" s="4"/>
      <c r="D7989" s="6" t="s">
        <v>17114</v>
      </c>
      <c r="E7989" s="6" t="s">
        <v>17115</v>
      </c>
      <c r="F7989" s="5" t="s">
        <v>10096</v>
      </c>
      <c r="G7989" s="6" t="s">
        <v>38</v>
      </c>
      <c r="H7989" s="6" t="s">
        <v>17116</v>
      </c>
      <c r="I7989" s="6" t="s">
        <v>40</v>
      </c>
      <c r="J7989" s="6" t="s">
        <v>21327</v>
      </c>
      <c r="K7989" s="6" t="s">
        <v>21328</v>
      </c>
      <c r="L7989" s="6" t="s">
        <v>19807</v>
      </c>
      <c r="M7989" s="6" t="s">
        <v>41</v>
      </c>
      <c r="N7989" s="6" t="s">
        <v>42</v>
      </c>
      <c r="O7989" s="6" t="s">
        <v>17117</v>
      </c>
      <c r="P7989" s="100"/>
      <c r="Q7989" s="15" t="s">
        <v>45</v>
      </c>
    </row>
    <row r="7990" customFormat="false" ht="15" hidden="false" customHeight="false" outlineLevel="0" collapsed="false">
      <c r="A7990" s="60" t="n">
        <v>43636</v>
      </c>
      <c r="B7990" s="374" t="s">
        <v>349</v>
      </c>
      <c r="C7990" s="62"/>
      <c r="D7990" s="62"/>
      <c r="E7990" s="63"/>
      <c r="F7990" s="911" t="n">
        <f aca="false">G7990+H7990+I7990+J7990+K7990+L7990</f>
        <v>2.39934360671544E+050</v>
      </c>
      <c r="G7990" s="1092" t="n">
        <f aca="false">SUM(G7991:G17930)</f>
        <v>8.38180932974609E+049</v>
      </c>
      <c r="H7990" s="913" t="n">
        <f aca="false">SUM(H7991:H17930)</f>
        <v>1.56116267374083E+050</v>
      </c>
      <c r="I7990" s="1093" t="n">
        <f aca="false">SUM(I7991:I17932)</f>
        <v>7.06885093684981E+020</v>
      </c>
      <c r="J7990" s="1094" t="n">
        <f aca="false">SUM(J7991:J17930)</f>
        <v>510971904</v>
      </c>
      <c r="K7990" s="1095" t="n">
        <f aca="false">SUM(K7991:K17930)</f>
        <v>0</v>
      </c>
      <c r="L7990" s="1096" t="n">
        <f aca="false">SUM(L7995:L17930)</f>
        <v>0</v>
      </c>
      <c r="M7990" s="281"/>
      <c r="N7990" s="281"/>
      <c r="O7990" s="62"/>
      <c r="P7990" s="100"/>
      <c r="Q7990" s="15" t="s">
        <v>45</v>
      </c>
    </row>
    <row r="7991" customFormat="false" ht="28.35" hidden="false" customHeight="false" outlineLevel="0" collapsed="false">
      <c r="A7991" s="429" t="s">
        <v>23139</v>
      </c>
      <c r="B7991" s="99" t="n">
        <v>43778</v>
      </c>
      <c r="C7991" s="91" t="s">
        <v>24396</v>
      </c>
      <c r="D7991" s="91" t="s">
        <v>22264</v>
      </c>
      <c r="E7991" s="91" t="s">
        <v>24397</v>
      </c>
      <c r="F7991" s="91" t="s">
        <v>4848</v>
      </c>
      <c r="G7991" s="91" t="s">
        <v>24398</v>
      </c>
      <c r="H7991" s="91"/>
      <c r="I7991" s="91"/>
      <c r="J7991" s="91"/>
      <c r="K7991" s="91"/>
      <c r="L7991" s="91"/>
      <c r="M7991" s="91"/>
      <c r="N7991" s="91"/>
      <c r="O7991" s="451" t="s">
        <v>24399</v>
      </c>
      <c r="P7991" s="100"/>
      <c r="Q7991" s="15" t="s">
        <v>45</v>
      </c>
    </row>
    <row r="7992" customFormat="false" ht="14.9" hidden="false" customHeight="false" outlineLevel="0" collapsed="false">
      <c r="A7992" s="429" t="s">
        <v>1814</v>
      </c>
      <c r="B7992" s="242" t="n">
        <v>43779</v>
      </c>
      <c r="C7992" s="91" t="n">
        <v>89266166223</v>
      </c>
      <c r="D7992" s="91" t="s">
        <v>22264</v>
      </c>
      <c r="E7992" s="91" t="s">
        <v>24400</v>
      </c>
      <c r="F7992" s="91" t="s">
        <v>24401</v>
      </c>
      <c r="G7992" s="91" t="s">
        <v>3515</v>
      </c>
      <c r="H7992" s="91"/>
      <c r="I7992" s="91"/>
      <c r="J7992" s="91"/>
      <c r="K7992" s="91"/>
      <c r="L7992" s="91"/>
      <c r="M7992" s="91"/>
      <c r="N7992" s="91"/>
      <c r="O7992" s="137" t="s">
        <v>9977</v>
      </c>
      <c r="P7992" s="100"/>
      <c r="Q7992" s="15" t="s">
        <v>45</v>
      </c>
    </row>
    <row r="7993" customFormat="false" ht="28.35" hidden="false" customHeight="false" outlineLevel="0" collapsed="false">
      <c r="A7993" s="429" t="s">
        <v>22778</v>
      </c>
      <c r="B7993" s="91" t="s">
        <v>575</v>
      </c>
      <c r="C7993" s="91" t="s">
        <v>24402</v>
      </c>
      <c r="D7993" s="91" t="s">
        <v>22264</v>
      </c>
      <c r="E7993" s="15" t="s">
        <v>24403</v>
      </c>
      <c r="F7993" s="91" t="s">
        <v>24404</v>
      </c>
      <c r="G7993" s="91"/>
      <c r="H7993" s="24" t="s">
        <v>24405</v>
      </c>
      <c r="I7993" s="91"/>
      <c r="J7993" s="91"/>
      <c r="K7993" s="91"/>
      <c r="L7993" s="91"/>
      <c r="M7993" s="91"/>
      <c r="N7993" s="91"/>
      <c r="O7993" s="282" t="s">
        <v>15</v>
      </c>
      <c r="P7993" s="100"/>
      <c r="Q7993" s="15" t="s">
        <v>45</v>
      </c>
    </row>
    <row r="7994" customFormat="false" ht="28.35" hidden="false" customHeight="false" outlineLevel="0" collapsed="false">
      <c r="A7994" s="429" t="s">
        <v>1673</v>
      </c>
      <c r="B7994" s="108" t="n">
        <v>0.444444444444444</v>
      </c>
      <c r="C7994" s="91" t="s">
        <v>24406</v>
      </c>
      <c r="D7994" s="91" t="s">
        <v>22300</v>
      </c>
      <c r="E7994" s="91" t="s">
        <v>24407</v>
      </c>
      <c r="F7994" s="91" t="s">
        <v>24408</v>
      </c>
      <c r="G7994" s="91" t="s">
        <v>4557</v>
      </c>
      <c r="H7994" s="91"/>
      <c r="I7994" s="91"/>
      <c r="J7994" s="91"/>
      <c r="K7994" s="91"/>
      <c r="L7994" s="91"/>
      <c r="M7994" s="91"/>
      <c r="N7994" s="91"/>
      <c r="O7994" s="282" t="s">
        <v>15</v>
      </c>
      <c r="P7994" s="100"/>
      <c r="Q7994" s="15" t="s">
        <v>45</v>
      </c>
    </row>
    <row r="7995" customFormat="false" ht="28.35" hidden="false" customHeight="false" outlineLevel="0" collapsed="false">
      <c r="A7995" s="429" t="s">
        <v>22858</v>
      </c>
      <c r="B7995" s="91" t="s">
        <v>1505</v>
      </c>
      <c r="C7995" s="91" t="s">
        <v>24409</v>
      </c>
      <c r="D7995" s="91" t="s">
        <v>22264</v>
      </c>
      <c r="E7995" s="91"/>
      <c r="F7995" s="91" t="s">
        <v>6329</v>
      </c>
      <c r="G7995" s="91"/>
      <c r="H7995" s="91"/>
      <c r="I7995" s="91"/>
      <c r="J7995" s="91"/>
      <c r="K7995" s="91"/>
      <c r="L7995" s="91"/>
      <c r="M7995" s="91"/>
      <c r="N7995" s="91"/>
      <c r="O7995" s="451" t="s">
        <v>18235</v>
      </c>
      <c r="P7995" s="100"/>
      <c r="Q7995" s="15" t="s">
        <v>45</v>
      </c>
    </row>
    <row r="7996" customFormat="false" ht="14.9" hidden="false" customHeight="false" outlineLevel="0" collapsed="false">
      <c r="A7996" s="1102" t="s">
        <v>1732</v>
      </c>
      <c r="B7996" s="91" t="n">
        <v>12.27</v>
      </c>
      <c r="C7996" s="91" t="s">
        <v>24410</v>
      </c>
      <c r="D7996" s="91" t="s">
        <v>20897</v>
      </c>
      <c r="E7996" s="91" t="s">
        <v>24411</v>
      </c>
      <c r="F7996" s="91" t="s">
        <v>48</v>
      </c>
      <c r="G7996" s="91" t="s">
        <v>933</v>
      </c>
      <c r="H7996" s="91"/>
      <c r="I7996" s="91"/>
      <c r="J7996" s="91"/>
      <c r="K7996" s="91"/>
      <c r="L7996" s="91"/>
      <c r="M7996" s="91"/>
      <c r="N7996" s="91"/>
      <c r="O7996" s="137" t="s">
        <v>5423</v>
      </c>
      <c r="P7996" s="100"/>
      <c r="Q7996" s="15" t="s">
        <v>45</v>
      </c>
    </row>
    <row r="7997" customFormat="false" ht="28.35" hidden="false" customHeight="false" outlineLevel="0" collapsed="false">
      <c r="A7997" s="1102" t="s">
        <v>1833</v>
      </c>
      <c r="B7997" s="91" t="n">
        <v>12.46</v>
      </c>
      <c r="C7997" s="91" t="s">
        <v>24412</v>
      </c>
      <c r="D7997" s="91" t="s">
        <v>23147</v>
      </c>
      <c r="E7997" s="91" t="s">
        <v>24413</v>
      </c>
      <c r="F7997" s="91" t="s">
        <v>2055</v>
      </c>
      <c r="G7997" s="91" t="s">
        <v>24414</v>
      </c>
      <c r="H7997" s="91"/>
      <c r="I7997" s="91"/>
      <c r="J7997" s="91"/>
      <c r="K7997" s="91"/>
      <c r="L7997" s="91"/>
      <c r="M7997" s="91"/>
      <c r="N7997" s="91"/>
      <c r="O7997" s="91" t="s">
        <v>24415</v>
      </c>
      <c r="P7997" s="100"/>
      <c r="Q7997" s="15" t="s">
        <v>45</v>
      </c>
    </row>
    <row r="7998" customFormat="false" ht="14.9" hidden="false" customHeight="false" outlineLevel="0" collapsed="false">
      <c r="A7998" s="429" t="s">
        <v>1839</v>
      </c>
      <c r="B7998" s="91" t="n">
        <v>12.59</v>
      </c>
      <c r="C7998" s="349" t="s">
        <v>24416</v>
      </c>
      <c r="D7998" s="91" t="s">
        <v>23147</v>
      </c>
      <c r="E7998" s="91" t="s">
        <v>24417</v>
      </c>
      <c r="F7998" s="91" t="s">
        <v>7016</v>
      </c>
      <c r="G7998" s="91" t="n">
        <v>3100</v>
      </c>
      <c r="H7998" s="91"/>
      <c r="I7998" s="91"/>
      <c r="J7998" s="91"/>
      <c r="K7998" s="91"/>
      <c r="L7998" s="91"/>
      <c r="M7998" s="91" t="s">
        <v>24418</v>
      </c>
      <c r="N7998" s="91" t="n">
        <v>21.06</v>
      </c>
      <c r="O7998" s="282" t="s">
        <v>15</v>
      </c>
      <c r="P7998" s="100"/>
      <c r="Q7998" s="15" t="s">
        <v>45</v>
      </c>
    </row>
    <row r="7999" customFormat="false" ht="28.35" hidden="false" customHeight="false" outlineLevel="0" collapsed="false">
      <c r="A7999" s="429" t="s">
        <v>1746</v>
      </c>
      <c r="B7999" s="91" t="n">
        <v>13.31</v>
      </c>
      <c r="C7999" s="91" t="s">
        <v>24419</v>
      </c>
      <c r="D7999" s="91" t="s">
        <v>23147</v>
      </c>
      <c r="E7999" s="91" t="s">
        <v>24420</v>
      </c>
      <c r="F7999" s="91" t="s">
        <v>24421</v>
      </c>
      <c r="G7999" s="91" t="n">
        <v>2500</v>
      </c>
      <c r="H7999" s="91"/>
      <c r="I7999" s="91"/>
      <c r="J7999" s="91"/>
      <c r="K7999" s="91"/>
      <c r="L7999" s="91"/>
      <c r="M7999" s="91" t="s">
        <v>24422</v>
      </c>
      <c r="N7999" s="91" t="n">
        <v>20.06</v>
      </c>
      <c r="O7999" s="282" t="s">
        <v>15</v>
      </c>
      <c r="P7999" s="100"/>
      <c r="Q7999" s="15" t="s">
        <v>45</v>
      </c>
    </row>
    <row r="8000" customFormat="false" ht="41.75" hidden="false" customHeight="false" outlineLevel="0" collapsed="false">
      <c r="A8000" s="429" t="s">
        <v>22961</v>
      </c>
      <c r="B8000" s="99" t="n">
        <v>43630</v>
      </c>
      <c r="C8000" s="91" t="s">
        <v>24423</v>
      </c>
      <c r="D8000" s="91" t="s">
        <v>22264</v>
      </c>
      <c r="E8000" s="91" t="s">
        <v>24424</v>
      </c>
      <c r="F8000" s="91" t="s">
        <v>24425</v>
      </c>
      <c r="G8000" s="91" t="n">
        <v>3000</v>
      </c>
      <c r="H8000" s="91"/>
      <c r="I8000" s="91"/>
      <c r="J8000" s="91"/>
      <c r="K8000" s="91"/>
      <c r="L8000" s="91"/>
      <c r="M8000" s="91" t="s">
        <v>24426</v>
      </c>
      <c r="N8000" s="99" t="n">
        <v>43640</v>
      </c>
      <c r="O8000" s="282" t="s">
        <v>15</v>
      </c>
      <c r="P8000" s="100"/>
      <c r="Q8000" s="15" t="s">
        <v>45</v>
      </c>
    </row>
    <row r="8001" customFormat="false" ht="28.35" hidden="false" customHeight="false" outlineLevel="0" collapsed="false">
      <c r="A8001" s="429" t="s">
        <v>1758</v>
      </c>
      <c r="B8001" s="91" t="s">
        <v>13407</v>
      </c>
      <c r="C8001" s="91" t="s">
        <v>24427</v>
      </c>
      <c r="D8001" s="91" t="s">
        <v>22264</v>
      </c>
      <c r="E8001" s="91" t="s">
        <v>24428</v>
      </c>
      <c r="F8001" s="91" t="s">
        <v>2910</v>
      </c>
      <c r="G8001" s="91" t="n">
        <v>5600</v>
      </c>
      <c r="H8001" s="91"/>
      <c r="I8001" s="91"/>
      <c r="J8001" s="91"/>
      <c r="K8001" s="91"/>
      <c r="L8001" s="91"/>
      <c r="M8001" s="91" t="s">
        <v>24429</v>
      </c>
      <c r="N8001" s="91" t="n">
        <v>23.06</v>
      </c>
      <c r="O8001" s="282" t="s">
        <v>15</v>
      </c>
      <c r="P8001" s="100"/>
      <c r="Q8001" s="15" t="s">
        <v>45</v>
      </c>
    </row>
    <row r="8002" customFormat="false" ht="14.9" hidden="false" customHeight="false" outlineLevel="0" collapsed="false">
      <c r="A8002" s="429" t="s">
        <v>1761</v>
      </c>
      <c r="B8002" s="99" t="n">
        <v>43481</v>
      </c>
      <c r="C8002" s="91" t="s">
        <v>24430</v>
      </c>
      <c r="D8002" s="91" t="s">
        <v>22264</v>
      </c>
      <c r="E8002" s="91" t="s">
        <v>24431</v>
      </c>
      <c r="F8002" s="91" t="s">
        <v>23465</v>
      </c>
      <c r="G8002" s="91" t="s">
        <v>24432</v>
      </c>
      <c r="H8002" s="91"/>
      <c r="I8002" s="91"/>
      <c r="J8002" s="91"/>
      <c r="K8002" s="91"/>
      <c r="L8002" s="91"/>
      <c r="M8002" s="91"/>
      <c r="N8002" s="91"/>
      <c r="O8002" s="91" t="s">
        <v>24433</v>
      </c>
      <c r="P8002" s="100"/>
      <c r="Q8002" s="15" t="s">
        <v>45</v>
      </c>
    </row>
    <row r="8003" customFormat="false" ht="14.9" hidden="false" customHeight="false" outlineLevel="0" collapsed="false">
      <c r="A8003" s="429" t="s">
        <v>1765</v>
      </c>
      <c r="B8003" s="242" t="n">
        <v>43786</v>
      </c>
      <c r="C8003" s="91" t="s">
        <v>24434</v>
      </c>
      <c r="D8003" s="91" t="s">
        <v>22264</v>
      </c>
      <c r="E8003" s="91" t="s">
        <v>24435</v>
      </c>
      <c r="F8003" s="91" t="s">
        <v>23745</v>
      </c>
      <c r="G8003" s="91" t="n">
        <v>7000</v>
      </c>
      <c r="H8003" s="91"/>
      <c r="I8003" s="91"/>
      <c r="J8003" s="91"/>
      <c r="K8003" s="91"/>
      <c r="L8003" s="91"/>
      <c r="M8003" s="91" t="s">
        <v>24436</v>
      </c>
      <c r="N8003" s="91" t="n">
        <v>24.06</v>
      </c>
      <c r="O8003" s="282" t="s">
        <v>15</v>
      </c>
      <c r="P8003" s="100"/>
      <c r="Q8003" s="15" t="s">
        <v>45</v>
      </c>
    </row>
    <row r="8004" customFormat="false" ht="14.9" hidden="false" customHeight="false" outlineLevel="0" collapsed="false">
      <c r="A8004" s="429" t="s">
        <v>4300</v>
      </c>
      <c r="B8004" s="91" t="n">
        <v>17.3</v>
      </c>
      <c r="C8004" s="91" t="s">
        <v>24437</v>
      </c>
      <c r="D8004" s="91" t="s">
        <v>23147</v>
      </c>
      <c r="E8004" s="91" t="s">
        <v>24438</v>
      </c>
      <c r="F8004" s="91" t="s">
        <v>9480</v>
      </c>
      <c r="G8004" s="91"/>
      <c r="H8004" s="91"/>
      <c r="I8004" s="91"/>
      <c r="J8004" s="91"/>
      <c r="K8004" s="91"/>
      <c r="L8004" s="91"/>
      <c r="M8004" s="91"/>
      <c r="N8004" s="91"/>
      <c r="O8004" s="282" t="s">
        <v>24439</v>
      </c>
      <c r="P8004" s="100"/>
      <c r="Q8004" s="15" t="s">
        <v>45</v>
      </c>
    </row>
    <row r="8005" customFormat="false" ht="14.9" hidden="false" customHeight="false" outlineLevel="0" collapsed="false">
      <c r="A8005" s="429" t="s">
        <v>19201</v>
      </c>
      <c r="B8005" s="91" t="n">
        <v>18.1</v>
      </c>
      <c r="C8005" s="91" t="s">
        <v>24440</v>
      </c>
      <c r="D8005" s="91" t="s">
        <v>23147</v>
      </c>
      <c r="E8005" s="91" t="s">
        <v>5602</v>
      </c>
      <c r="F8005" s="91" t="s">
        <v>5574</v>
      </c>
      <c r="G8005" s="91"/>
      <c r="H8005" s="91"/>
      <c r="I8005" s="91"/>
      <c r="J8005" s="91"/>
      <c r="K8005" s="91"/>
      <c r="L8005" s="91"/>
      <c r="M8005" s="91"/>
      <c r="N8005" s="91"/>
      <c r="O8005" s="91"/>
      <c r="P8005" s="100"/>
      <c r="Q8005" s="15" t="s">
        <v>45</v>
      </c>
    </row>
    <row r="8006" customFormat="false" ht="79.85" hidden="false" customHeight="false" outlineLevel="0" collapsed="false">
      <c r="A8006" s="1091" t="s">
        <v>17111</v>
      </c>
      <c r="B8006" s="6" t="s">
        <v>17112</v>
      </c>
      <c r="C8006" s="4"/>
      <c r="D8006" s="6" t="s">
        <v>17114</v>
      </c>
      <c r="E8006" s="6" t="s">
        <v>17115</v>
      </c>
      <c r="F8006" s="5" t="s">
        <v>10096</v>
      </c>
      <c r="G8006" s="6" t="s">
        <v>38</v>
      </c>
      <c r="H8006" s="6" t="s">
        <v>17116</v>
      </c>
      <c r="I8006" s="6" t="s">
        <v>40</v>
      </c>
      <c r="J8006" s="6" t="s">
        <v>21327</v>
      </c>
      <c r="K8006" s="6" t="s">
        <v>21328</v>
      </c>
      <c r="L8006" s="6" t="s">
        <v>19807</v>
      </c>
      <c r="M8006" s="6" t="s">
        <v>41</v>
      </c>
      <c r="N8006" s="6" t="s">
        <v>42</v>
      </c>
      <c r="O8006" s="6" t="s">
        <v>17117</v>
      </c>
      <c r="P8006" s="100"/>
      <c r="Q8006" s="15" t="s">
        <v>45</v>
      </c>
    </row>
    <row r="8007" customFormat="false" ht="15" hidden="false" customHeight="false" outlineLevel="0" collapsed="false">
      <c r="A8007" s="60" t="n">
        <v>43637</v>
      </c>
      <c r="B8007" s="374" t="s">
        <v>394</v>
      </c>
      <c r="C8007" s="62"/>
      <c r="D8007" s="62"/>
      <c r="E8007" s="63"/>
      <c r="F8007" s="911" t="n">
        <f aca="false">G8007+H8007+I8007+J8007+K8007+L8007</f>
        <v>1.19967180335772E+050</v>
      </c>
      <c r="G8007" s="1092" t="n">
        <f aca="false">SUM(G8008:G17947)</f>
        <v>4.19090466487304E+049</v>
      </c>
      <c r="H8007" s="913" t="n">
        <f aca="false">SUM(H8008:H17947)</f>
        <v>7.80581336870415E+049</v>
      </c>
      <c r="I8007" s="1093" t="n">
        <f aca="false">SUM(I8008:I17949)</f>
        <v>3.5344254684249E+020</v>
      </c>
      <c r="J8007" s="1094" t="n">
        <f aca="false">SUM(J8008:J17947)</f>
        <v>255485952</v>
      </c>
      <c r="K8007" s="1095" t="n">
        <f aca="false">SUM(K8008:K17947)</f>
        <v>0</v>
      </c>
      <c r="L8007" s="1096" t="n">
        <f aca="false">SUM(L8012:L17947)</f>
        <v>0</v>
      </c>
      <c r="M8007" s="281"/>
      <c r="N8007" s="281"/>
      <c r="O8007" s="62"/>
      <c r="P8007" s="100"/>
      <c r="Q8007" s="15" t="s">
        <v>45</v>
      </c>
    </row>
    <row r="8008" customFormat="false" ht="28.35" hidden="false" customHeight="false" outlineLevel="0" collapsed="false">
      <c r="A8008" s="429" t="s">
        <v>1810</v>
      </c>
      <c r="B8008" s="91" t="s">
        <v>24441</v>
      </c>
      <c r="C8008" s="91" t="s">
        <v>24442</v>
      </c>
      <c r="D8008" s="91" t="s">
        <v>22264</v>
      </c>
      <c r="E8008" s="91" t="s">
        <v>24443</v>
      </c>
      <c r="F8008" s="91" t="s">
        <v>24444</v>
      </c>
      <c r="G8008" s="91" t="n">
        <v>5700</v>
      </c>
      <c r="H8008" s="91"/>
      <c r="I8008" s="91"/>
      <c r="J8008" s="91"/>
      <c r="K8008" s="91"/>
      <c r="L8008" s="91"/>
      <c r="M8008" s="91" t="s">
        <v>24445</v>
      </c>
      <c r="N8008" s="91" t="n">
        <v>23.06</v>
      </c>
      <c r="O8008" s="282" t="s">
        <v>15</v>
      </c>
      <c r="P8008" s="100"/>
      <c r="Q8008" s="15" t="s">
        <v>45</v>
      </c>
    </row>
    <row r="8009" customFormat="false" ht="28.35" hidden="false" customHeight="false" outlineLevel="0" collapsed="false">
      <c r="A8009" s="429" t="s">
        <v>22774</v>
      </c>
      <c r="B8009" s="99" t="n">
        <v>43565</v>
      </c>
      <c r="C8009" s="91" t="s">
        <v>24446</v>
      </c>
      <c r="D8009" s="91" t="s">
        <v>22264</v>
      </c>
      <c r="E8009" s="91"/>
      <c r="F8009" s="91" t="s">
        <v>4852</v>
      </c>
      <c r="G8009" s="91" t="s">
        <v>1042</v>
      </c>
      <c r="H8009" s="91"/>
      <c r="I8009" s="91"/>
      <c r="J8009" s="91"/>
      <c r="K8009" s="91"/>
      <c r="L8009" s="91"/>
      <c r="M8009" s="91"/>
      <c r="N8009" s="91"/>
      <c r="O8009" s="95" t="s">
        <v>23414</v>
      </c>
      <c r="P8009" s="100"/>
      <c r="Q8009" s="15" t="s">
        <v>45</v>
      </c>
    </row>
    <row r="8010" customFormat="false" ht="28.35" hidden="false" customHeight="false" outlineLevel="0" collapsed="false">
      <c r="A8010" s="429" t="s">
        <v>1819</v>
      </c>
      <c r="B8010" s="91" t="s">
        <v>113</v>
      </c>
      <c r="C8010" s="91" t="s">
        <v>24447</v>
      </c>
      <c r="D8010" s="91" t="s">
        <v>22264</v>
      </c>
      <c r="E8010" s="91" t="s">
        <v>24448</v>
      </c>
      <c r="F8010" s="91" t="s">
        <v>24449</v>
      </c>
      <c r="G8010" s="91" t="n">
        <v>3100</v>
      </c>
      <c r="H8010" s="91"/>
      <c r="I8010" s="91"/>
      <c r="J8010" s="91"/>
      <c r="K8010" s="91"/>
      <c r="L8010" s="91"/>
      <c r="M8010" s="91" t="s">
        <v>24450</v>
      </c>
      <c r="N8010" s="99" t="n">
        <v>43637</v>
      </c>
      <c r="O8010" s="282" t="s">
        <v>15</v>
      </c>
      <c r="P8010" s="100"/>
      <c r="Q8010" s="15" t="s">
        <v>45</v>
      </c>
    </row>
    <row r="8011" customFormat="false" ht="28.35" hidden="false" customHeight="false" outlineLevel="0" collapsed="false">
      <c r="A8011" s="1102" t="s">
        <v>22853</v>
      </c>
      <c r="B8011" s="91" t="n">
        <v>10.38</v>
      </c>
      <c r="C8011" s="91" t="s">
        <v>24451</v>
      </c>
      <c r="D8011" s="91" t="s">
        <v>20897</v>
      </c>
      <c r="E8011" s="91" t="s">
        <v>24452</v>
      </c>
      <c r="F8011" s="91" t="s">
        <v>4848</v>
      </c>
      <c r="G8011" s="91" t="s">
        <v>1042</v>
      </c>
      <c r="H8011" s="91"/>
      <c r="I8011" s="91"/>
      <c r="J8011" s="91"/>
      <c r="K8011" s="91"/>
      <c r="L8011" s="91"/>
      <c r="M8011" s="91"/>
      <c r="N8011" s="91"/>
      <c r="O8011" s="137" t="s">
        <v>24453</v>
      </c>
      <c r="P8011" s="100"/>
      <c r="Q8011" s="15" t="s">
        <v>45</v>
      </c>
    </row>
    <row r="8012" customFormat="false" ht="28.35" hidden="false" customHeight="false" outlineLevel="0" collapsed="false">
      <c r="A8012" s="429" t="s">
        <v>22858</v>
      </c>
      <c r="B8012" s="91" t="s">
        <v>10799</v>
      </c>
      <c r="C8012" s="91" t="s">
        <v>24454</v>
      </c>
      <c r="D8012" s="91" t="s">
        <v>22264</v>
      </c>
      <c r="E8012" s="91"/>
      <c r="F8012" s="91" t="s">
        <v>5574</v>
      </c>
      <c r="G8012" s="91"/>
      <c r="H8012" s="91"/>
      <c r="I8012" s="91"/>
      <c r="J8012" s="91"/>
      <c r="K8012" s="91"/>
      <c r="L8012" s="91"/>
      <c r="M8012" s="91"/>
      <c r="N8012" s="91"/>
      <c r="O8012" s="451" t="s">
        <v>24455</v>
      </c>
      <c r="P8012" s="100"/>
      <c r="Q8012" s="15" t="s">
        <v>45</v>
      </c>
    </row>
    <row r="8013" customFormat="false" ht="28.35" hidden="false" customHeight="false" outlineLevel="0" collapsed="false">
      <c r="A8013" s="429" t="s">
        <v>22790</v>
      </c>
      <c r="B8013" s="91" t="s">
        <v>15809</v>
      </c>
      <c r="C8013" s="91" t="s">
        <v>24456</v>
      </c>
      <c r="D8013" s="91" t="s">
        <v>20897</v>
      </c>
      <c r="E8013" s="91" t="s">
        <v>24457</v>
      </c>
      <c r="F8013" s="91" t="s">
        <v>3434</v>
      </c>
      <c r="G8013" s="91" t="s">
        <v>804</v>
      </c>
      <c r="H8013" s="91"/>
      <c r="I8013" s="91"/>
      <c r="J8013" s="91"/>
      <c r="K8013" s="91"/>
      <c r="L8013" s="91"/>
      <c r="M8013" s="91"/>
      <c r="N8013" s="91"/>
      <c r="O8013" s="137" t="s">
        <v>23522</v>
      </c>
      <c r="P8013" s="100"/>
      <c r="Q8013" s="15" t="s">
        <v>45</v>
      </c>
    </row>
    <row r="8014" customFormat="false" ht="28.35" hidden="false" customHeight="false" outlineLevel="0" collapsed="false">
      <c r="A8014" s="429" t="s">
        <v>23309</v>
      </c>
      <c r="B8014" s="91" t="s">
        <v>1655</v>
      </c>
      <c r="C8014" s="91" t="s">
        <v>24458</v>
      </c>
      <c r="D8014" s="91" t="s">
        <v>22264</v>
      </c>
      <c r="E8014" s="91"/>
      <c r="F8014" s="91" t="s">
        <v>102</v>
      </c>
      <c r="G8014" s="91"/>
      <c r="H8014" s="91"/>
      <c r="I8014" s="91"/>
      <c r="J8014" s="91"/>
      <c r="K8014" s="91"/>
      <c r="L8014" s="91"/>
      <c r="M8014" s="91"/>
      <c r="N8014" s="91"/>
      <c r="O8014" s="95" t="s">
        <v>24459</v>
      </c>
      <c r="P8014" s="100"/>
      <c r="Q8014" s="15" t="s">
        <v>45</v>
      </c>
    </row>
    <row r="8015" customFormat="false" ht="15" hidden="false" customHeight="false" outlineLevel="0" collapsed="false">
      <c r="A8015" s="1120"/>
      <c r="B8015" s="593"/>
      <c r="C8015" s="594"/>
      <c r="D8015" s="594"/>
      <c r="E8015" s="594"/>
      <c r="F8015" s="72"/>
      <c r="G8015" s="1121"/>
      <c r="H8015" s="1121"/>
      <c r="I8015" s="1121"/>
      <c r="J8015" s="1121"/>
      <c r="K8015" s="1121"/>
      <c r="L8015" s="1121"/>
      <c r="M8015" s="594"/>
      <c r="N8015" s="594"/>
      <c r="O8015" s="594"/>
      <c r="P8015" s="100"/>
      <c r="Q8015" s="15" t="s">
        <v>45</v>
      </c>
    </row>
    <row r="8016" customFormat="false" ht="79.85" hidden="false" customHeight="false" outlineLevel="0" collapsed="false">
      <c r="A8016" s="1091" t="s">
        <v>17111</v>
      </c>
      <c r="B8016" s="6" t="s">
        <v>17112</v>
      </c>
      <c r="C8016" s="4"/>
      <c r="D8016" s="6" t="s">
        <v>17114</v>
      </c>
      <c r="E8016" s="6" t="s">
        <v>17115</v>
      </c>
      <c r="F8016" s="5" t="s">
        <v>10096</v>
      </c>
      <c r="G8016" s="6" t="s">
        <v>38</v>
      </c>
      <c r="H8016" s="6" t="s">
        <v>17116</v>
      </c>
      <c r="I8016" s="6" t="s">
        <v>40</v>
      </c>
      <c r="J8016" s="6" t="s">
        <v>21327</v>
      </c>
      <c r="K8016" s="6" t="s">
        <v>21328</v>
      </c>
      <c r="L8016" s="6" t="s">
        <v>19807</v>
      </c>
      <c r="M8016" s="6" t="s">
        <v>41</v>
      </c>
      <c r="N8016" s="6" t="s">
        <v>42</v>
      </c>
      <c r="O8016" s="6" t="s">
        <v>17117</v>
      </c>
      <c r="P8016" s="100"/>
      <c r="Q8016" s="15" t="s">
        <v>45</v>
      </c>
    </row>
    <row r="8017" customFormat="false" ht="15" hidden="false" customHeight="false" outlineLevel="0" collapsed="false">
      <c r="A8017" s="60" t="n">
        <v>43637</v>
      </c>
      <c r="B8017" s="374" t="s">
        <v>422</v>
      </c>
      <c r="C8017" s="62"/>
      <c r="D8017" s="62"/>
      <c r="E8017" s="63"/>
      <c r="F8017" s="911" t="n">
        <f aca="false">G8017+H8017+I8017+J8017+K8017+L8017</f>
        <v>5.9983590167886E+049</v>
      </c>
      <c r="G8017" s="1092" t="n">
        <f aca="false">SUM(G8018:G17957)</f>
        <v>2.09545233243652E+049</v>
      </c>
      <c r="H8017" s="913" t="n">
        <f aca="false">SUM(H8018:H17957)</f>
        <v>3.90290668435207E+049</v>
      </c>
      <c r="I8017" s="1093" t="n">
        <f aca="false">SUM(I8018:I17959)</f>
        <v>1.76721273421245E+020</v>
      </c>
      <c r="J8017" s="1094" t="n">
        <f aca="false">SUM(J8018:J17957)</f>
        <v>127742976</v>
      </c>
      <c r="K8017" s="1095" t="n">
        <f aca="false">SUM(K8018:K17957)</f>
        <v>0</v>
      </c>
      <c r="L8017" s="1096" t="n">
        <f aca="false">SUM(L8022:L17957)</f>
        <v>0</v>
      </c>
      <c r="M8017" s="281"/>
      <c r="N8017" s="281"/>
      <c r="O8017" s="62"/>
      <c r="P8017" s="100"/>
      <c r="Q8017" s="15" t="s">
        <v>45</v>
      </c>
    </row>
    <row r="8018" customFormat="false" ht="28.35" hidden="false" customHeight="false" outlineLevel="0" collapsed="false">
      <c r="A8018" s="1102" t="s">
        <v>23139</v>
      </c>
      <c r="B8018" s="91" t="n">
        <v>9.14</v>
      </c>
      <c r="C8018" s="349" t="s">
        <v>24460</v>
      </c>
      <c r="D8018" s="91" t="s">
        <v>23147</v>
      </c>
      <c r="E8018" s="91" t="s">
        <v>24461</v>
      </c>
      <c r="F8018" s="91" t="s">
        <v>773</v>
      </c>
      <c r="G8018" s="91" t="n">
        <v>2000</v>
      </c>
      <c r="H8018" s="91"/>
      <c r="I8018" s="91"/>
      <c r="J8018" s="91"/>
      <c r="K8018" s="91"/>
      <c r="L8018" s="91"/>
      <c r="M8018" s="91" t="s">
        <v>24462</v>
      </c>
      <c r="N8018" s="91" t="n">
        <v>24.06</v>
      </c>
      <c r="O8018" s="282" t="s">
        <v>15</v>
      </c>
      <c r="P8018" s="100"/>
      <c r="Q8018" s="15" t="s">
        <v>45</v>
      </c>
    </row>
    <row r="8019" customFormat="false" ht="28.35" hidden="false" customHeight="false" outlineLevel="0" collapsed="false">
      <c r="A8019" s="1102" t="s">
        <v>22774</v>
      </c>
      <c r="B8019" s="91" t="s">
        <v>869</v>
      </c>
      <c r="C8019" s="91" t="n">
        <v>89150882272</v>
      </c>
      <c r="D8019" s="91" t="s">
        <v>22264</v>
      </c>
      <c r="E8019" s="91"/>
      <c r="F8019" s="91" t="s">
        <v>24463</v>
      </c>
      <c r="G8019" s="91" t="s">
        <v>328</v>
      </c>
      <c r="H8019" s="91"/>
      <c r="I8019" s="91"/>
      <c r="J8019" s="91"/>
      <c r="K8019" s="91"/>
      <c r="L8019" s="91"/>
      <c r="M8019" s="91"/>
      <c r="N8019" s="91"/>
      <c r="O8019" s="137" t="s">
        <v>24464</v>
      </c>
      <c r="P8019" s="100"/>
      <c r="Q8019" s="15" t="s">
        <v>45</v>
      </c>
    </row>
    <row r="8020" customFormat="false" ht="28.35" hidden="false" customHeight="false" outlineLevel="0" collapsed="false">
      <c r="A8020" s="1102" t="s">
        <v>22778</v>
      </c>
      <c r="B8020" s="91" t="s">
        <v>10799</v>
      </c>
      <c r="C8020" s="91" t="s">
        <v>24465</v>
      </c>
      <c r="D8020" s="91" t="s">
        <v>22264</v>
      </c>
      <c r="E8020" s="91" t="s">
        <v>24466</v>
      </c>
      <c r="F8020" s="91" t="s">
        <v>24467</v>
      </c>
      <c r="G8020" s="91" t="n">
        <v>5000</v>
      </c>
      <c r="H8020" s="91"/>
      <c r="I8020" s="91"/>
      <c r="J8020" s="91"/>
      <c r="K8020" s="91"/>
      <c r="L8020" s="91"/>
      <c r="M8020" s="91" t="s">
        <v>24468</v>
      </c>
      <c r="N8020" s="91" t="n">
        <v>29.06</v>
      </c>
      <c r="O8020" s="282" t="s">
        <v>15</v>
      </c>
      <c r="P8020" s="100"/>
      <c r="Q8020" s="15" t="s">
        <v>45</v>
      </c>
    </row>
    <row r="8021" customFormat="false" ht="14.9" hidden="false" customHeight="false" outlineLevel="0" collapsed="false">
      <c r="A8021" s="1102" t="s">
        <v>1673</v>
      </c>
      <c r="B8021" s="91" t="s">
        <v>744</v>
      </c>
      <c r="C8021" s="91" t="s">
        <v>24469</v>
      </c>
      <c r="D8021" s="91" t="s">
        <v>22264</v>
      </c>
      <c r="E8021" s="91" t="s">
        <v>24470</v>
      </c>
      <c r="F8021" s="91" t="s">
        <v>4848</v>
      </c>
      <c r="G8021" s="91" t="s">
        <v>463</v>
      </c>
      <c r="H8021" s="91"/>
      <c r="I8021" s="91"/>
      <c r="J8021" s="91"/>
      <c r="K8021" s="91"/>
      <c r="L8021" s="91"/>
      <c r="M8021" s="91"/>
      <c r="N8021" s="91"/>
      <c r="O8021" s="137" t="s">
        <v>24471</v>
      </c>
      <c r="P8021" s="100"/>
      <c r="Q8021" s="15" t="s">
        <v>45</v>
      </c>
    </row>
    <row r="8022" customFormat="false" ht="14.9" hidden="false" customHeight="false" outlineLevel="0" collapsed="false">
      <c r="A8022" s="1102" t="s">
        <v>1678</v>
      </c>
      <c r="B8022" s="91" t="s">
        <v>11433</v>
      </c>
      <c r="C8022" s="91" t="s">
        <v>24472</v>
      </c>
      <c r="D8022" s="91" t="s">
        <v>22264</v>
      </c>
      <c r="E8022" s="91"/>
      <c r="F8022" s="91" t="s">
        <v>4852</v>
      </c>
      <c r="G8022" s="91"/>
      <c r="H8022" s="91"/>
      <c r="I8022" s="91"/>
      <c r="J8022" s="91"/>
      <c r="K8022" s="91"/>
      <c r="L8022" s="91"/>
      <c r="M8022" s="91"/>
      <c r="N8022" s="91"/>
      <c r="O8022" s="95" t="s">
        <v>24473</v>
      </c>
      <c r="P8022" s="100"/>
      <c r="Q8022" s="15" t="s">
        <v>45</v>
      </c>
    </row>
    <row r="8023" customFormat="false" ht="14.9" hidden="false" customHeight="false" outlineLevel="0" collapsed="false">
      <c r="A8023" s="1102" t="s">
        <v>1732</v>
      </c>
      <c r="B8023" s="91" t="s">
        <v>940</v>
      </c>
      <c r="C8023" s="91" t="s">
        <v>24474</v>
      </c>
      <c r="D8023" s="91" t="s">
        <v>20897</v>
      </c>
      <c r="E8023" s="91" t="s">
        <v>24475</v>
      </c>
      <c r="F8023" s="91" t="s">
        <v>24476</v>
      </c>
      <c r="G8023" s="91" t="n">
        <v>10500</v>
      </c>
      <c r="H8023" s="91"/>
      <c r="I8023" s="91"/>
      <c r="J8023" s="91"/>
      <c r="K8023" s="91"/>
      <c r="L8023" s="91"/>
      <c r="M8023" s="91" t="s">
        <v>24477</v>
      </c>
      <c r="N8023" s="99" t="n">
        <v>43640</v>
      </c>
      <c r="O8023" s="282" t="s">
        <v>15</v>
      </c>
      <c r="P8023" s="100"/>
      <c r="Q8023" s="15" t="s">
        <v>45</v>
      </c>
    </row>
    <row r="8024" customFormat="false" ht="14.9" hidden="false" customHeight="false" outlineLevel="0" collapsed="false">
      <c r="A8024" s="429" t="s">
        <v>1833</v>
      </c>
      <c r="B8024" s="91" t="n">
        <v>11.56</v>
      </c>
      <c r="C8024" s="91" t="s">
        <v>24478</v>
      </c>
      <c r="D8024" s="91" t="s">
        <v>23147</v>
      </c>
      <c r="E8024" s="91" t="s">
        <v>24479</v>
      </c>
      <c r="F8024" s="91" t="s">
        <v>24480</v>
      </c>
      <c r="G8024" s="91"/>
      <c r="H8024" s="91" t="n">
        <v>16700</v>
      </c>
      <c r="I8024" s="91"/>
      <c r="J8024" s="91"/>
      <c r="K8024" s="91"/>
      <c r="L8024" s="91"/>
      <c r="M8024" s="91" t="s">
        <v>24481</v>
      </c>
      <c r="N8024" s="91" t="n">
        <v>29.06</v>
      </c>
      <c r="O8024" s="282" t="s">
        <v>15</v>
      </c>
      <c r="P8024" s="100"/>
      <c r="Q8024" s="15" t="s">
        <v>45</v>
      </c>
    </row>
    <row r="8025" customFormat="false" ht="14.9" hidden="false" customHeight="false" outlineLevel="0" collapsed="false">
      <c r="A8025" s="429" t="s">
        <v>8487</v>
      </c>
      <c r="B8025" s="91" t="n">
        <v>12.1</v>
      </c>
      <c r="C8025" s="91" t="s">
        <v>24482</v>
      </c>
      <c r="D8025" s="91" t="s">
        <v>23147</v>
      </c>
      <c r="E8025" s="91" t="s">
        <v>24483</v>
      </c>
      <c r="F8025" s="91" t="s">
        <v>9480</v>
      </c>
      <c r="G8025" s="91"/>
      <c r="H8025" s="91" t="n">
        <v>25500</v>
      </c>
      <c r="I8025" s="91"/>
      <c r="J8025" s="91"/>
      <c r="K8025" s="91"/>
      <c r="L8025" s="91"/>
      <c r="M8025" s="91" t="s">
        <v>24484</v>
      </c>
      <c r="N8025" s="91"/>
      <c r="O8025" s="282" t="s">
        <v>15</v>
      </c>
      <c r="P8025" s="100"/>
      <c r="Q8025" s="15" t="s">
        <v>45</v>
      </c>
    </row>
    <row r="8026" customFormat="false" ht="41.75" hidden="false" customHeight="false" outlineLevel="0" collapsed="false">
      <c r="A8026" s="429" t="s">
        <v>22958</v>
      </c>
      <c r="B8026" s="91" t="s">
        <v>7808</v>
      </c>
      <c r="C8026" s="91" t="s">
        <v>24485</v>
      </c>
      <c r="D8026" s="91" t="s">
        <v>22264</v>
      </c>
      <c r="E8026" s="91" t="s">
        <v>24486</v>
      </c>
      <c r="F8026" s="91" t="s">
        <v>3336</v>
      </c>
      <c r="G8026" s="91" t="s">
        <v>11794</v>
      </c>
      <c r="H8026" s="91"/>
      <c r="I8026" s="91"/>
      <c r="J8026" s="91"/>
      <c r="K8026" s="91"/>
      <c r="L8026" s="91"/>
      <c r="M8026" s="91"/>
      <c r="N8026" s="91"/>
      <c r="O8026" s="137" t="s">
        <v>24487</v>
      </c>
      <c r="P8026" s="100"/>
      <c r="Q8026" s="15" t="s">
        <v>45</v>
      </c>
    </row>
    <row r="8027" customFormat="false" ht="28.35" hidden="false" customHeight="false" outlineLevel="0" collapsed="false">
      <c r="A8027" s="429" t="s">
        <v>1696</v>
      </c>
      <c r="B8027" s="91" t="n">
        <v>15.23</v>
      </c>
      <c r="C8027" s="91" t="s">
        <v>24488</v>
      </c>
      <c r="D8027" s="91" t="s">
        <v>22264</v>
      </c>
      <c r="E8027" s="91" t="s">
        <v>24489</v>
      </c>
      <c r="F8027" s="91" t="s">
        <v>24490</v>
      </c>
      <c r="G8027" s="91" t="n">
        <v>5200</v>
      </c>
      <c r="H8027" s="91"/>
      <c r="I8027" s="91"/>
      <c r="J8027" s="91"/>
      <c r="K8027" s="91"/>
      <c r="L8027" s="91"/>
      <c r="M8027" s="91" t="s">
        <v>24491</v>
      </c>
      <c r="N8027" s="91" t="n">
        <v>24.06</v>
      </c>
      <c r="O8027" s="282" t="s">
        <v>15</v>
      </c>
      <c r="P8027" s="100"/>
      <c r="Q8027" s="15" t="s">
        <v>45</v>
      </c>
    </row>
    <row r="8028" customFormat="false" ht="14.9" hidden="false" customHeight="false" outlineLevel="0" collapsed="false">
      <c r="A8028" s="429" t="s">
        <v>1758</v>
      </c>
      <c r="B8028" s="91" t="s">
        <v>1016</v>
      </c>
      <c r="C8028" s="91" t="s">
        <v>24492</v>
      </c>
      <c r="D8028" s="91" t="s">
        <v>22264</v>
      </c>
      <c r="E8028" s="91" t="s">
        <v>24493</v>
      </c>
      <c r="F8028" s="91" t="s">
        <v>3434</v>
      </c>
      <c r="G8028" s="91" t="s">
        <v>944</v>
      </c>
      <c r="H8028" s="91"/>
      <c r="I8028" s="91"/>
      <c r="J8028" s="91"/>
      <c r="K8028" s="91"/>
      <c r="L8028" s="91"/>
      <c r="M8028" s="91"/>
      <c r="N8028" s="91"/>
      <c r="O8028" s="137" t="s">
        <v>18767</v>
      </c>
      <c r="P8028" s="100"/>
      <c r="Q8028" s="15" t="s">
        <v>45</v>
      </c>
    </row>
    <row r="8029" customFormat="false" ht="41.75" hidden="false" customHeight="false" outlineLevel="0" collapsed="false">
      <c r="A8029" s="429" t="s">
        <v>1761</v>
      </c>
      <c r="B8029" s="91" t="s">
        <v>13414</v>
      </c>
      <c r="C8029" s="91" t="s">
        <v>24494</v>
      </c>
      <c r="D8029" s="91" t="s">
        <v>22264</v>
      </c>
      <c r="E8029" s="91" t="s">
        <v>24495</v>
      </c>
      <c r="F8029" s="91" t="s">
        <v>24496</v>
      </c>
      <c r="G8029" s="91" t="n">
        <v>18500</v>
      </c>
      <c r="H8029" s="91"/>
      <c r="I8029" s="91"/>
      <c r="J8029" s="91"/>
      <c r="K8029" s="91"/>
      <c r="L8029" s="91"/>
      <c r="M8029" s="91" t="s">
        <v>24497</v>
      </c>
      <c r="N8029" s="91" t="n">
        <v>25.06</v>
      </c>
      <c r="O8029" s="282" t="s">
        <v>15</v>
      </c>
      <c r="P8029" s="100"/>
      <c r="Q8029" s="15" t="s">
        <v>45</v>
      </c>
    </row>
    <row r="8030" customFormat="false" ht="14.9" hidden="false" customHeight="false" outlineLevel="0" collapsed="false">
      <c r="A8030" s="429" t="s">
        <v>1765</v>
      </c>
      <c r="B8030" s="91" t="n">
        <v>16.47</v>
      </c>
      <c r="C8030" s="349" t="s">
        <v>24498</v>
      </c>
      <c r="D8030" s="91" t="s">
        <v>23147</v>
      </c>
      <c r="E8030" s="91" t="s">
        <v>24499</v>
      </c>
      <c r="F8030" s="91" t="s">
        <v>4852</v>
      </c>
      <c r="G8030" s="91" t="s">
        <v>24500</v>
      </c>
      <c r="H8030" s="91"/>
      <c r="I8030" s="91"/>
      <c r="J8030" s="91"/>
      <c r="K8030" s="91"/>
      <c r="L8030" s="91"/>
      <c r="M8030" s="91"/>
      <c r="N8030" s="91"/>
      <c r="O8030" s="91" t="s">
        <v>23604</v>
      </c>
      <c r="P8030" s="100"/>
      <c r="Q8030" s="15" t="s">
        <v>45</v>
      </c>
    </row>
    <row r="8031" customFormat="false" ht="68.65" hidden="false" customHeight="false" outlineLevel="0" collapsed="false">
      <c r="A8031" s="429" t="s">
        <v>4300</v>
      </c>
      <c r="B8031" s="91" t="s">
        <v>24501</v>
      </c>
      <c r="C8031" s="91" t="s">
        <v>24502</v>
      </c>
      <c r="D8031" s="91" t="s">
        <v>22264</v>
      </c>
      <c r="E8031" s="91" t="s">
        <v>24503</v>
      </c>
      <c r="F8031" s="91" t="s">
        <v>24504</v>
      </c>
      <c r="G8031" s="91" t="n">
        <v>3000</v>
      </c>
      <c r="H8031" s="91"/>
      <c r="I8031" s="91"/>
      <c r="J8031" s="91"/>
      <c r="K8031" s="91"/>
      <c r="L8031" s="91"/>
      <c r="M8031" s="91" t="s">
        <v>24505</v>
      </c>
      <c r="N8031" s="99" t="n">
        <v>43642</v>
      </c>
      <c r="O8031" s="282" t="s">
        <v>15</v>
      </c>
      <c r="P8031" s="100"/>
      <c r="Q8031" s="15" t="s">
        <v>45</v>
      </c>
    </row>
    <row r="8032" customFormat="false" ht="28.35" hidden="false" customHeight="false" outlineLevel="0" collapsed="false">
      <c r="A8032" s="429" t="s">
        <v>4304</v>
      </c>
      <c r="B8032" s="108" t="n">
        <v>0.736111111111111</v>
      </c>
      <c r="C8032" s="91" t="s">
        <v>22149</v>
      </c>
      <c r="D8032" s="91" t="s">
        <v>22300</v>
      </c>
      <c r="E8032" s="91" t="s">
        <v>24506</v>
      </c>
      <c r="F8032" s="91" t="s">
        <v>24507</v>
      </c>
      <c r="G8032" s="91" t="n">
        <v>5200</v>
      </c>
      <c r="H8032" s="91"/>
      <c r="I8032" s="91"/>
      <c r="J8032" s="91"/>
      <c r="K8032" s="91"/>
      <c r="L8032" s="91"/>
      <c r="M8032" s="91" t="s">
        <v>24508</v>
      </c>
      <c r="N8032" s="91" t="n">
        <v>26.06</v>
      </c>
      <c r="O8032" s="282" t="s">
        <v>15</v>
      </c>
      <c r="P8032" s="100"/>
      <c r="Q8032" s="15" t="s">
        <v>45</v>
      </c>
    </row>
    <row r="8033" customFormat="false" ht="28.35" hidden="false" customHeight="false" outlineLevel="0" collapsed="false">
      <c r="A8033" s="133" t="s">
        <v>4309</v>
      </c>
      <c r="B8033" s="95" t="s">
        <v>2560</v>
      </c>
      <c r="C8033" s="95" t="s">
        <v>24509</v>
      </c>
      <c r="D8033" s="95" t="s">
        <v>22264</v>
      </c>
      <c r="E8033" s="95" t="s">
        <v>24510</v>
      </c>
      <c r="F8033" s="95" t="s">
        <v>24511</v>
      </c>
      <c r="G8033" s="95" t="n">
        <v>2500</v>
      </c>
      <c r="H8033" s="95"/>
      <c r="I8033" s="95"/>
      <c r="J8033" s="95"/>
      <c r="K8033" s="95"/>
      <c r="L8033" s="95"/>
      <c r="M8033" s="95" t="s">
        <v>24512</v>
      </c>
      <c r="N8033" s="95" t="n">
        <v>27.06</v>
      </c>
      <c r="O8033" s="95" t="s">
        <v>24513</v>
      </c>
      <c r="P8033" s="391"/>
      <c r="Q8033" s="15" t="s">
        <v>45</v>
      </c>
      <c r="R8033" s="278"/>
      <c r="S8033" s="278"/>
      <c r="T8033" s="278"/>
      <c r="U8033" s="278"/>
      <c r="V8033" s="278"/>
      <c r="W8033" s="278"/>
      <c r="X8033" s="278"/>
      <c r="Y8033" s="278"/>
      <c r="Z8033" s="278"/>
      <c r="AA8033" s="278"/>
      <c r="AB8033" s="278"/>
      <c r="AC8033" s="278"/>
      <c r="AD8033" s="278"/>
      <c r="AE8033" s="278"/>
      <c r="AF8033" s="278"/>
      <c r="AG8033" s="278"/>
      <c r="AH8033" s="278"/>
      <c r="AI8033" s="278"/>
      <c r="AJ8033" s="278"/>
      <c r="AK8033" s="278"/>
    </row>
    <row r="8034" customFormat="false" ht="79.85" hidden="false" customHeight="false" outlineLevel="0" collapsed="false">
      <c r="A8034" s="1091" t="s">
        <v>17111</v>
      </c>
      <c r="B8034" s="6" t="s">
        <v>17112</v>
      </c>
      <c r="C8034" s="4"/>
      <c r="D8034" s="6" t="s">
        <v>17114</v>
      </c>
      <c r="E8034" s="6" t="s">
        <v>17115</v>
      </c>
      <c r="F8034" s="5" t="s">
        <v>10096</v>
      </c>
      <c r="G8034" s="6" t="s">
        <v>38</v>
      </c>
      <c r="H8034" s="6" t="s">
        <v>17116</v>
      </c>
      <c r="I8034" s="6" t="s">
        <v>40</v>
      </c>
      <c r="J8034" s="6" t="s">
        <v>21327</v>
      </c>
      <c r="K8034" s="6" t="s">
        <v>21328</v>
      </c>
      <c r="L8034" s="6" t="s">
        <v>19807</v>
      </c>
      <c r="M8034" s="6" t="s">
        <v>41</v>
      </c>
      <c r="N8034" s="6" t="s">
        <v>42</v>
      </c>
      <c r="O8034" s="6" t="s">
        <v>17117</v>
      </c>
      <c r="P8034" s="100"/>
      <c r="Q8034" s="15" t="s">
        <v>45</v>
      </c>
    </row>
    <row r="8035" customFormat="false" ht="15" hidden="false" customHeight="false" outlineLevel="0" collapsed="false">
      <c r="A8035" s="60" t="n">
        <v>43641</v>
      </c>
      <c r="B8035" s="374" t="s">
        <v>260</v>
      </c>
      <c r="C8035" s="62"/>
      <c r="D8035" s="62"/>
      <c r="E8035" s="63"/>
      <c r="F8035" s="911" t="n">
        <f aca="false">G8035+H8035+I8035+J8035+K8035+L8035</f>
        <v>2.9991795083943E+049</v>
      </c>
      <c r="G8035" s="1092" t="n">
        <f aca="false">SUM(G8036:G17975)</f>
        <v>1.04772616621826E+049</v>
      </c>
      <c r="H8035" s="913" t="n">
        <f aca="false">SUM(H8036:H17975)</f>
        <v>1.95145334217604E+049</v>
      </c>
      <c r="I8035" s="1093" t="n">
        <f aca="false">SUM(I8036:I17977)</f>
        <v>8.83606367106226E+019</v>
      </c>
      <c r="J8035" s="1094" t="n">
        <f aca="false">SUM(J8036:J17975)</f>
        <v>63871488</v>
      </c>
      <c r="K8035" s="1095" t="n">
        <f aca="false">SUM(K8036:K17975)</f>
        <v>0</v>
      </c>
      <c r="L8035" s="1096" t="n">
        <f aca="false">SUM(L8040:L17975)</f>
        <v>0</v>
      </c>
      <c r="M8035" s="281"/>
      <c r="N8035" s="281"/>
      <c r="O8035" s="62"/>
      <c r="P8035" s="100"/>
      <c r="Q8035" s="15" t="s">
        <v>45</v>
      </c>
    </row>
    <row r="8036" customFormat="false" ht="28.35" hidden="false" customHeight="false" outlineLevel="0" collapsed="false">
      <c r="A8036" s="429" t="s">
        <v>23139</v>
      </c>
      <c r="B8036" s="91" t="n">
        <v>11.53</v>
      </c>
      <c r="C8036" s="349" t="s">
        <v>24514</v>
      </c>
      <c r="D8036" s="91" t="s">
        <v>20897</v>
      </c>
      <c r="E8036" s="91" t="s">
        <v>24515</v>
      </c>
      <c r="F8036" s="91" t="s">
        <v>4848</v>
      </c>
      <c r="G8036" s="91" t="s">
        <v>1042</v>
      </c>
      <c r="H8036" s="91"/>
      <c r="I8036" s="91"/>
      <c r="J8036" s="91"/>
      <c r="K8036" s="91"/>
      <c r="L8036" s="91"/>
      <c r="M8036" s="91"/>
      <c r="N8036" s="91"/>
      <c r="O8036" s="137" t="s">
        <v>24516</v>
      </c>
      <c r="P8036" s="100"/>
      <c r="Q8036" s="15" t="s">
        <v>45</v>
      </c>
    </row>
    <row r="8037" customFormat="false" ht="28.35" hidden="false" customHeight="false" outlineLevel="0" collapsed="false">
      <c r="A8037" s="429" t="s">
        <v>1814</v>
      </c>
      <c r="B8037" s="242" t="n">
        <v>43751</v>
      </c>
      <c r="C8037" s="91" t="s">
        <v>24517</v>
      </c>
      <c r="D8037" s="91" t="s">
        <v>22264</v>
      </c>
      <c r="E8037" s="91" t="s">
        <v>24518</v>
      </c>
      <c r="F8037" s="91" t="s">
        <v>2910</v>
      </c>
      <c r="G8037" s="91" t="s">
        <v>6510</v>
      </c>
      <c r="H8037" s="91"/>
      <c r="I8037" s="91"/>
      <c r="J8037" s="91"/>
      <c r="K8037" s="91"/>
      <c r="L8037" s="91"/>
      <c r="M8037" s="91"/>
      <c r="N8037" s="91"/>
      <c r="O8037" s="137" t="s">
        <v>24519</v>
      </c>
      <c r="P8037" s="100"/>
      <c r="Q8037" s="15" t="s">
        <v>45</v>
      </c>
    </row>
    <row r="8038" customFormat="false" ht="28.35" hidden="false" customHeight="false" outlineLevel="0" collapsed="false">
      <c r="A8038" s="429" t="s">
        <v>22778</v>
      </c>
      <c r="B8038" s="91" t="s">
        <v>365</v>
      </c>
      <c r="C8038" s="91" t="s">
        <v>24520</v>
      </c>
      <c r="D8038" s="91" t="s">
        <v>22264</v>
      </c>
      <c r="E8038" s="91" t="s">
        <v>24521</v>
      </c>
      <c r="F8038" s="91" t="s">
        <v>3434</v>
      </c>
      <c r="G8038" s="91"/>
      <c r="H8038" s="91"/>
      <c r="I8038" s="91"/>
      <c r="J8038" s="91"/>
      <c r="K8038" s="91"/>
      <c r="L8038" s="91"/>
      <c r="M8038" s="91"/>
      <c r="N8038" s="91"/>
      <c r="O8038" s="137" t="s">
        <v>23543</v>
      </c>
      <c r="P8038" s="100"/>
      <c r="Q8038" s="15" t="s">
        <v>45</v>
      </c>
    </row>
    <row r="8039" customFormat="false" ht="41.75" hidden="false" customHeight="false" outlineLevel="0" collapsed="false">
      <c r="A8039" s="429" t="s">
        <v>1673</v>
      </c>
      <c r="B8039" s="91" t="s">
        <v>227</v>
      </c>
      <c r="C8039" s="91" t="s">
        <v>24522</v>
      </c>
      <c r="D8039" s="91" t="s">
        <v>22264</v>
      </c>
      <c r="E8039" s="91" t="s">
        <v>24523</v>
      </c>
      <c r="F8039" s="91" t="s">
        <v>3336</v>
      </c>
      <c r="G8039" s="91" t="s">
        <v>21321</v>
      </c>
      <c r="H8039" s="91"/>
      <c r="I8039" s="91"/>
      <c r="J8039" s="91"/>
      <c r="K8039" s="91"/>
      <c r="L8039" s="91"/>
      <c r="M8039" s="91"/>
      <c r="N8039" s="91"/>
      <c r="O8039" s="137" t="s">
        <v>24524</v>
      </c>
      <c r="P8039" s="100"/>
      <c r="Q8039" s="15" t="s">
        <v>45</v>
      </c>
    </row>
    <row r="8040" customFormat="false" ht="55.2" hidden="false" customHeight="false" outlineLevel="0" collapsed="false">
      <c r="A8040" s="429" t="s">
        <v>1678</v>
      </c>
      <c r="B8040" s="91" t="s">
        <v>593</v>
      </c>
      <c r="C8040" s="91" t="n">
        <v>89164764308</v>
      </c>
      <c r="D8040" s="91" t="s">
        <v>22264</v>
      </c>
      <c r="E8040" s="91" t="s">
        <v>23337</v>
      </c>
      <c r="F8040" s="91" t="s">
        <v>755</v>
      </c>
      <c r="G8040" s="91" t="s">
        <v>134</v>
      </c>
      <c r="H8040" s="91"/>
      <c r="I8040" s="91"/>
      <c r="J8040" s="91"/>
      <c r="K8040" s="91"/>
      <c r="L8040" s="91"/>
      <c r="M8040" s="91"/>
      <c r="N8040" s="91"/>
      <c r="O8040" s="137" t="s">
        <v>24525</v>
      </c>
      <c r="P8040" s="100"/>
      <c r="Q8040" s="15" t="s">
        <v>45</v>
      </c>
    </row>
    <row r="8041" customFormat="false" ht="14.9" hidden="false" customHeight="false" outlineLevel="0" collapsed="false">
      <c r="A8041" s="429" t="s">
        <v>1732</v>
      </c>
      <c r="B8041" s="91" t="n">
        <v>14.53</v>
      </c>
      <c r="C8041" s="91" t="n">
        <v>84952606424</v>
      </c>
      <c r="D8041" s="91" t="s">
        <v>22264</v>
      </c>
      <c r="E8041" s="91" t="s">
        <v>24526</v>
      </c>
      <c r="F8041" s="91" t="s">
        <v>24527</v>
      </c>
      <c r="G8041" s="91" t="s">
        <v>134</v>
      </c>
      <c r="H8041" s="91"/>
      <c r="I8041" s="91"/>
      <c r="J8041" s="91"/>
      <c r="K8041" s="91"/>
      <c r="L8041" s="91"/>
      <c r="M8041" s="91"/>
      <c r="N8041" s="91"/>
      <c r="O8041" s="137" t="s">
        <v>24528</v>
      </c>
      <c r="P8041" s="100"/>
      <c r="Q8041" s="15" t="s">
        <v>45</v>
      </c>
    </row>
    <row r="8042" customFormat="false" ht="41.75" hidden="false" customHeight="false" outlineLevel="0" collapsed="false">
      <c r="A8042" s="133" t="s">
        <v>1833</v>
      </c>
      <c r="B8042" s="95" t="s">
        <v>78</v>
      </c>
      <c r="C8042" s="95" t="s">
        <v>24529</v>
      </c>
      <c r="D8042" s="95" t="s">
        <v>22264</v>
      </c>
      <c r="E8042" s="95" t="s">
        <v>24530</v>
      </c>
      <c r="F8042" s="95" t="s">
        <v>24531</v>
      </c>
      <c r="G8042" s="95" t="n">
        <v>30000</v>
      </c>
      <c r="H8042" s="95"/>
      <c r="I8042" s="95"/>
      <c r="J8042" s="95"/>
      <c r="K8042" s="95"/>
      <c r="L8042" s="95"/>
      <c r="M8042" s="95" t="s">
        <v>24532</v>
      </c>
      <c r="N8042" s="95" t="n">
        <v>1.07</v>
      </c>
      <c r="O8042" s="95" t="s">
        <v>15</v>
      </c>
      <c r="P8042" s="391"/>
      <c r="Q8042" s="15" t="s">
        <v>45</v>
      </c>
      <c r="R8042" s="278"/>
      <c r="S8042" s="278"/>
      <c r="T8042" s="278"/>
      <c r="U8042" s="278"/>
      <c r="V8042" s="278"/>
      <c r="W8042" s="278"/>
      <c r="X8042" s="278"/>
      <c r="Y8042" s="278"/>
      <c r="Z8042" s="278"/>
      <c r="AA8042" s="278"/>
      <c r="AB8042" s="278"/>
      <c r="AC8042" s="278"/>
      <c r="AD8042" s="278"/>
      <c r="AE8042" s="278"/>
      <c r="AF8042" s="278"/>
      <c r="AG8042" s="278"/>
      <c r="AH8042" s="278"/>
      <c r="AI8042" s="278"/>
      <c r="AJ8042" s="278"/>
      <c r="AK8042" s="278"/>
    </row>
    <row r="8043" customFormat="false" ht="95.5" hidden="false" customHeight="false" outlineLevel="0" collapsed="false">
      <c r="A8043" s="429" t="s">
        <v>1839</v>
      </c>
      <c r="B8043" s="91" t="s">
        <v>17474</v>
      </c>
      <c r="C8043" s="91" t="s">
        <v>24533</v>
      </c>
      <c r="D8043" s="91" t="s">
        <v>22264</v>
      </c>
      <c r="E8043" s="91" t="s">
        <v>24534</v>
      </c>
      <c r="F8043" s="91" t="s">
        <v>24535</v>
      </c>
      <c r="G8043" s="91" t="s">
        <v>501</v>
      </c>
      <c r="H8043" s="91"/>
      <c r="I8043" s="91"/>
      <c r="J8043" s="91"/>
      <c r="K8043" s="91"/>
      <c r="L8043" s="91"/>
      <c r="M8043" s="91"/>
      <c r="N8043" s="91"/>
      <c r="O8043" s="137" t="s">
        <v>24536</v>
      </c>
      <c r="P8043" s="100"/>
      <c r="Q8043" s="15" t="s">
        <v>45</v>
      </c>
    </row>
    <row r="8044" customFormat="false" ht="14.9" hidden="false" customHeight="false" outlineLevel="0" collapsed="false">
      <c r="A8044" s="429" t="s">
        <v>1746</v>
      </c>
      <c r="B8044" s="242" t="n">
        <v>43755</v>
      </c>
      <c r="C8044" s="91" t="s">
        <v>24537</v>
      </c>
      <c r="D8044" s="91" t="s">
        <v>22264</v>
      </c>
      <c r="E8044" s="91" t="s">
        <v>24538</v>
      </c>
      <c r="F8044" s="91" t="s">
        <v>23265</v>
      </c>
      <c r="G8044" s="91" t="s">
        <v>2750</v>
      </c>
      <c r="H8044" s="91"/>
      <c r="I8044" s="91"/>
      <c r="J8044" s="91"/>
      <c r="K8044" s="91"/>
      <c r="L8044" s="91"/>
      <c r="M8044" s="91"/>
      <c r="N8044" s="91"/>
      <c r="O8044" s="137" t="s">
        <v>389</v>
      </c>
      <c r="P8044" s="100"/>
      <c r="Q8044" s="15" t="s">
        <v>45</v>
      </c>
    </row>
    <row r="8045" customFormat="false" ht="28.35" hidden="false" customHeight="false" outlineLevel="0" collapsed="false">
      <c r="A8045" s="429" t="s">
        <v>1696</v>
      </c>
      <c r="B8045" s="91" t="s">
        <v>24539</v>
      </c>
      <c r="C8045" s="91" t="n">
        <v>89629996565</v>
      </c>
      <c r="D8045" s="91" t="s">
        <v>110</v>
      </c>
      <c r="E8045" s="91" t="s">
        <v>24540</v>
      </c>
      <c r="F8045" s="91" t="s">
        <v>24541</v>
      </c>
      <c r="G8045" s="91" t="n">
        <v>2800</v>
      </c>
      <c r="H8045" s="91"/>
      <c r="I8045" s="91"/>
      <c r="J8045" s="91"/>
      <c r="K8045" s="91"/>
      <c r="L8045" s="91"/>
      <c r="M8045" s="91" t="s">
        <v>24542</v>
      </c>
      <c r="N8045" s="99" t="n">
        <v>43642</v>
      </c>
      <c r="O8045" s="282" t="s">
        <v>15</v>
      </c>
      <c r="P8045" s="100"/>
      <c r="Q8045" s="15" t="s">
        <v>45</v>
      </c>
    </row>
    <row r="8046" customFormat="false" ht="79.85" hidden="false" customHeight="false" outlineLevel="0" collapsed="false">
      <c r="A8046" s="1091" t="s">
        <v>17111</v>
      </c>
      <c r="B8046" s="6" t="s">
        <v>17112</v>
      </c>
      <c r="C8046" s="4"/>
      <c r="D8046" s="6" t="s">
        <v>17114</v>
      </c>
      <c r="E8046" s="6" t="s">
        <v>17115</v>
      </c>
      <c r="F8046" s="5" t="s">
        <v>10096</v>
      </c>
      <c r="G8046" s="6" t="s">
        <v>38</v>
      </c>
      <c r="H8046" s="6" t="s">
        <v>17116</v>
      </c>
      <c r="I8046" s="6" t="s">
        <v>40</v>
      </c>
      <c r="J8046" s="6" t="s">
        <v>21327</v>
      </c>
      <c r="K8046" s="6" t="s">
        <v>21328</v>
      </c>
      <c r="L8046" s="6" t="s">
        <v>19807</v>
      </c>
      <c r="M8046" s="6" t="s">
        <v>41</v>
      </c>
      <c r="N8046" s="6" t="s">
        <v>42</v>
      </c>
      <c r="O8046" s="6" t="s">
        <v>17117</v>
      </c>
      <c r="P8046" s="100"/>
      <c r="Q8046" s="15" t="s">
        <v>45</v>
      </c>
    </row>
    <row r="8047" customFormat="false" ht="15" hidden="false" customHeight="false" outlineLevel="0" collapsed="false">
      <c r="A8047" s="60" t="n">
        <v>43642</v>
      </c>
      <c r="B8047" s="374" t="s">
        <v>311</v>
      </c>
      <c r="C8047" s="62"/>
      <c r="D8047" s="62"/>
      <c r="E8047" s="63"/>
      <c r="F8047" s="911" t="n">
        <f aca="false">G8047+H8047+I8047+J8047+K8047+L8047</f>
        <v>1.49958975419715E+049</v>
      </c>
      <c r="G8047" s="1092" t="n">
        <f aca="false">SUM(G8048:G17987)</f>
        <v>5.23863083109131E+048</v>
      </c>
      <c r="H8047" s="913" t="n">
        <f aca="false">SUM(H8048:H17987)</f>
        <v>9.75726671088019E+048</v>
      </c>
      <c r="I8047" s="1093" t="n">
        <f aca="false">SUM(I8048:I17989)</f>
        <v>4.41803183553113E+019</v>
      </c>
      <c r="J8047" s="1094" t="n">
        <f aca="false">SUM(J8048:J17987)</f>
        <v>31935744</v>
      </c>
      <c r="K8047" s="1095" t="n">
        <f aca="false">SUM(K8048:K17987)</f>
        <v>0</v>
      </c>
      <c r="L8047" s="1096" t="n">
        <f aca="false">SUM(L8052:L17987)</f>
        <v>0</v>
      </c>
      <c r="M8047" s="281"/>
      <c r="N8047" s="281"/>
      <c r="O8047" s="62"/>
      <c r="P8047" s="100"/>
      <c r="Q8047" s="15" t="s">
        <v>45</v>
      </c>
    </row>
    <row r="8048" customFormat="false" ht="28.35" hidden="false" customHeight="false" outlineLevel="0" collapsed="false">
      <c r="A8048" s="429" t="s">
        <v>1810</v>
      </c>
      <c r="B8048" s="99" t="n">
        <v>43747</v>
      </c>
      <c r="C8048" s="91" t="s">
        <v>24543</v>
      </c>
      <c r="D8048" s="91" t="s">
        <v>22264</v>
      </c>
      <c r="E8048" s="91" t="s">
        <v>24544</v>
      </c>
      <c r="F8048" s="91" t="s">
        <v>24545</v>
      </c>
      <c r="G8048" s="91" t="n">
        <v>2000</v>
      </c>
      <c r="H8048" s="91"/>
      <c r="I8048" s="91"/>
      <c r="J8048" s="91"/>
      <c r="K8048" s="91"/>
      <c r="L8048" s="91"/>
      <c r="M8048" s="91" t="s">
        <v>24546</v>
      </c>
      <c r="N8048" s="99" t="n">
        <v>43647</v>
      </c>
      <c r="O8048" s="282" t="s">
        <v>15</v>
      </c>
      <c r="P8048" s="100"/>
      <c r="Q8048" s="15" t="s">
        <v>45</v>
      </c>
    </row>
    <row r="8049" customFormat="false" ht="14.9" hidden="false" customHeight="false" outlineLevel="0" collapsed="false">
      <c r="A8049" s="429" t="s">
        <v>1814</v>
      </c>
      <c r="B8049" s="91" t="s">
        <v>22283</v>
      </c>
      <c r="C8049" s="91" t="s">
        <v>24547</v>
      </c>
      <c r="D8049" s="91" t="s">
        <v>22264</v>
      </c>
      <c r="E8049" s="91" t="s">
        <v>24548</v>
      </c>
      <c r="F8049" s="91" t="s">
        <v>24549</v>
      </c>
      <c r="G8049" s="91" t="n">
        <v>5600</v>
      </c>
      <c r="H8049" s="91"/>
      <c r="I8049" s="91"/>
      <c r="J8049" s="91"/>
      <c r="K8049" s="91"/>
      <c r="L8049" s="91"/>
      <c r="M8049" s="91" t="s">
        <v>24550</v>
      </c>
      <c r="N8049" s="91" t="n">
        <v>29.06</v>
      </c>
      <c r="O8049" s="282" t="s">
        <v>15</v>
      </c>
      <c r="P8049" s="100"/>
      <c r="Q8049" s="15" t="s">
        <v>45</v>
      </c>
    </row>
    <row r="8050" customFormat="false" ht="28.35" hidden="false" customHeight="false" outlineLevel="0" collapsed="false">
      <c r="A8050" s="429" t="s">
        <v>22778</v>
      </c>
      <c r="B8050" s="91" t="s">
        <v>24551</v>
      </c>
      <c r="C8050" s="91" t="s">
        <v>24552</v>
      </c>
      <c r="D8050" s="91" t="s">
        <v>22264</v>
      </c>
      <c r="E8050" s="91"/>
      <c r="F8050" s="91" t="s">
        <v>4852</v>
      </c>
      <c r="G8050" s="91"/>
      <c r="H8050" s="91"/>
      <c r="I8050" s="91"/>
      <c r="J8050" s="91"/>
      <c r="K8050" s="91"/>
      <c r="L8050" s="91"/>
      <c r="M8050" s="91"/>
      <c r="N8050" s="91"/>
      <c r="O8050" s="137" t="s">
        <v>24553</v>
      </c>
      <c r="P8050" s="100"/>
      <c r="Q8050" s="15" t="s">
        <v>45</v>
      </c>
    </row>
    <row r="8051" customFormat="false" ht="28.35" hidden="false" customHeight="false" outlineLevel="0" collapsed="false">
      <c r="A8051" s="429" t="s">
        <v>22853</v>
      </c>
      <c r="B8051" s="91" t="n">
        <v>9.35</v>
      </c>
      <c r="C8051" s="91" t="s">
        <v>24554</v>
      </c>
      <c r="D8051" s="91" t="s">
        <v>22264</v>
      </c>
      <c r="E8051" s="91"/>
      <c r="F8051" s="91" t="s">
        <v>102</v>
      </c>
      <c r="G8051" s="91"/>
      <c r="H8051" s="91"/>
      <c r="I8051" s="91"/>
      <c r="J8051" s="91"/>
      <c r="K8051" s="91"/>
      <c r="L8051" s="91"/>
      <c r="M8051" s="91"/>
      <c r="N8051" s="91"/>
      <c r="O8051" s="451" t="s">
        <v>18235</v>
      </c>
      <c r="P8051" s="100"/>
      <c r="Q8051" s="15" t="s">
        <v>45</v>
      </c>
    </row>
    <row r="8052" customFormat="false" ht="28.35" hidden="false" customHeight="false" outlineLevel="0" collapsed="false">
      <c r="A8052" s="429" t="s">
        <v>1678</v>
      </c>
      <c r="B8052" s="91" t="s">
        <v>24555</v>
      </c>
      <c r="C8052" s="91" t="s">
        <v>24556</v>
      </c>
      <c r="D8052" s="91" t="s">
        <v>22264</v>
      </c>
      <c r="E8052" s="91" t="s">
        <v>24557</v>
      </c>
      <c r="F8052" s="91" t="s">
        <v>24558</v>
      </c>
      <c r="G8052" s="91" t="s">
        <v>24559</v>
      </c>
      <c r="H8052" s="91"/>
      <c r="I8052" s="91"/>
      <c r="J8052" s="91"/>
      <c r="K8052" s="91"/>
      <c r="L8052" s="91"/>
      <c r="M8052" s="91"/>
      <c r="N8052" s="91"/>
      <c r="O8052" s="137" t="s">
        <v>24560</v>
      </c>
      <c r="P8052" s="100"/>
      <c r="Q8052" s="15" t="s">
        <v>45</v>
      </c>
    </row>
    <row r="8053" customFormat="false" ht="28.35" hidden="false" customHeight="false" outlineLevel="0" collapsed="false">
      <c r="A8053" s="429" t="s">
        <v>1732</v>
      </c>
      <c r="B8053" s="91" t="s">
        <v>23755</v>
      </c>
      <c r="C8053" s="91" t="n">
        <v>89263448465</v>
      </c>
      <c r="D8053" s="91" t="s">
        <v>22264</v>
      </c>
      <c r="E8053" s="91"/>
      <c r="F8053" s="91" t="s">
        <v>24561</v>
      </c>
      <c r="G8053" s="91"/>
      <c r="H8053" s="91"/>
      <c r="I8053" s="91"/>
      <c r="J8053" s="91"/>
      <c r="K8053" s="91"/>
      <c r="L8053" s="91"/>
      <c r="M8053" s="91"/>
      <c r="N8053" s="91"/>
      <c r="O8053" s="137" t="s">
        <v>24562</v>
      </c>
      <c r="P8053" s="100"/>
      <c r="Q8053" s="15" t="s">
        <v>45</v>
      </c>
    </row>
    <row r="8054" customFormat="false" ht="41.75" hidden="false" customHeight="false" outlineLevel="0" collapsed="false">
      <c r="A8054" s="429" t="s">
        <v>1833</v>
      </c>
      <c r="B8054" s="91" t="s">
        <v>13240</v>
      </c>
      <c r="C8054" s="91" t="s">
        <v>24563</v>
      </c>
      <c r="D8054" s="91" t="s">
        <v>22264</v>
      </c>
      <c r="E8054" s="91" t="s">
        <v>24564</v>
      </c>
      <c r="F8054" s="91" t="s">
        <v>24565</v>
      </c>
      <c r="G8054" s="91" t="s">
        <v>24566</v>
      </c>
      <c r="H8054" s="91"/>
      <c r="I8054" s="91"/>
      <c r="J8054" s="91"/>
      <c r="K8054" s="91"/>
      <c r="L8054" s="91"/>
      <c r="M8054" s="91"/>
      <c r="N8054" s="91"/>
      <c r="O8054" s="137" t="s">
        <v>24567</v>
      </c>
      <c r="P8054" s="100"/>
      <c r="Q8054" s="15" t="s">
        <v>45</v>
      </c>
    </row>
    <row r="8055" customFormat="false" ht="28.35" hidden="false" customHeight="false" outlineLevel="0" collapsed="false">
      <c r="A8055" s="429" t="s">
        <v>23485</v>
      </c>
      <c r="B8055" s="91" t="s">
        <v>4512</v>
      </c>
      <c r="C8055" s="91" t="s">
        <v>24568</v>
      </c>
      <c r="D8055" s="91" t="s">
        <v>22264</v>
      </c>
      <c r="E8055" s="91" t="s">
        <v>24569</v>
      </c>
      <c r="F8055" s="91" t="s">
        <v>9480</v>
      </c>
      <c r="G8055" s="91" t="s">
        <v>71</v>
      </c>
      <c r="H8055" s="91"/>
      <c r="I8055" s="91"/>
      <c r="J8055" s="91"/>
      <c r="K8055" s="91"/>
      <c r="L8055" s="91"/>
      <c r="M8055" s="91"/>
      <c r="N8055" s="91"/>
      <c r="O8055" s="95" t="s">
        <v>10934</v>
      </c>
      <c r="P8055" s="100"/>
      <c r="Q8055" s="15" t="s">
        <v>45</v>
      </c>
    </row>
    <row r="8056" customFormat="false" ht="14.9" hidden="false" customHeight="false" outlineLevel="0" collapsed="false">
      <c r="A8056" s="429" t="s">
        <v>1839</v>
      </c>
      <c r="B8056" s="91" t="s">
        <v>930</v>
      </c>
      <c r="C8056" s="91" t="s">
        <v>24570</v>
      </c>
      <c r="D8056" s="91" t="s">
        <v>22264</v>
      </c>
      <c r="E8056" s="91" t="s">
        <v>24571</v>
      </c>
      <c r="F8056" s="91" t="s">
        <v>9480</v>
      </c>
      <c r="G8056" s="91" t="n">
        <v>13000</v>
      </c>
      <c r="H8056" s="91"/>
      <c r="I8056" s="91"/>
      <c r="J8056" s="91"/>
      <c r="K8056" s="91"/>
      <c r="L8056" s="91"/>
      <c r="M8056" s="91" t="s">
        <v>24572</v>
      </c>
      <c r="N8056" s="91" t="n">
        <v>28.06</v>
      </c>
      <c r="O8056" s="282" t="s">
        <v>15</v>
      </c>
      <c r="P8056" s="100"/>
      <c r="Q8056" s="15" t="s">
        <v>45</v>
      </c>
    </row>
    <row r="8057" customFormat="false" ht="28.35" hidden="false" customHeight="false" outlineLevel="0" collapsed="false">
      <c r="A8057" s="429" t="s">
        <v>1746</v>
      </c>
      <c r="B8057" s="91" t="s">
        <v>200</v>
      </c>
      <c r="C8057" s="91" t="s">
        <v>24573</v>
      </c>
      <c r="D8057" s="91" t="s">
        <v>22264</v>
      </c>
      <c r="E8057" s="91" t="s">
        <v>24574</v>
      </c>
      <c r="F8057" s="91" t="s">
        <v>24575</v>
      </c>
      <c r="G8057" s="91" t="n">
        <v>5200</v>
      </c>
      <c r="H8057" s="91"/>
      <c r="I8057" s="91"/>
      <c r="J8057" s="91"/>
      <c r="K8057" s="91"/>
      <c r="L8057" s="91"/>
      <c r="M8057" s="91" t="s">
        <v>24576</v>
      </c>
      <c r="N8057" s="99" t="n">
        <v>43648</v>
      </c>
      <c r="O8057" s="282" t="s">
        <v>15</v>
      </c>
      <c r="P8057" s="100"/>
      <c r="Q8057" s="15" t="s">
        <v>45</v>
      </c>
    </row>
    <row r="8058" customFormat="false" ht="28.35" hidden="false" customHeight="false" outlineLevel="0" collapsed="false">
      <c r="A8058" s="1102" t="s">
        <v>22961</v>
      </c>
      <c r="B8058" s="91" t="n">
        <v>10.56</v>
      </c>
      <c r="C8058" s="9" t="s">
        <v>24577</v>
      </c>
      <c r="D8058" s="198" t="s">
        <v>23147</v>
      </c>
      <c r="E8058" s="198" t="s">
        <v>24578</v>
      </c>
      <c r="F8058" s="910" t="s">
        <v>21434</v>
      </c>
      <c r="G8058" s="91"/>
      <c r="H8058" s="91" t="n">
        <v>72547</v>
      </c>
      <c r="I8058" s="91"/>
      <c r="J8058" s="91"/>
      <c r="K8058" s="91"/>
      <c r="L8058" s="91"/>
      <c r="M8058" s="91" t="s">
        <v>24579</v>
      </c>
      <c r="N8058" s="91"/>
      <c r="O8058" s="282" t="s">
        <v>15</v>
      </c>
      <c r="P8058" s="100"/>
      <c r="Q8058" s="15" t="s">
        <v>45</v>
      </c>
    </row>
    <row r="8059" customFormat="false" ht="41.75" hidden="false" customHeight="false" outlineLevel="0" collapsed="false">
      <c r="A8059" s="1102" t="s">
        <v>23249</v>
      </c>
      <c r="B8059" s="99" t="n">
        <v>43509</v>
      </c>
      <c r="C8059" s="91" t="s">
        <v>24580</v>
      </c>
      <c r="D8059" s="91" t="s">
        <v>22264</v>
      </c>
      <c r="E8059" s="91" t="s">
        <v>24581</v>
      </c>
      <c r="F8059" s="91" t="s">
        <v>336</v>
      </c>
      <c r="G8059" s="91"/>
      <c r="H8059" s="91"/>
      <c r="I8059" s="91"/>
      <c r="J8059" s="91"/>
      <c r="K8059" s="91"/>
      <c r="L8059" s="91"/>
      <c r="M8059" s="91"/>
      <c r="N8059" s="91"/>
      <c r="O8059" s="137" t="s">
        <v>24582</v>
      </c>
      <c r="P8059" s="100"/>
      <c r="Q8059" s="15" t="s">
        <v>45</v>
      </c>
    </row>
    <row r="8060" customFormat="false" ht="28.35" hidden="false" customHeight="false" outlineLevel="0" collapsed="false">
      <c r="A8060" s="1102" t="s">
        <v>1761</v>
      </c>
      <c r="B8060" s="91" t="n">
        <v>13.09</v>
      </c>
      <c r="C8060" s="91" t="s">
        <v>24583</v>
      </c>
      <c r="D8060" s="91" t="s">
        <v>22264</v>
      </c>
      <c r="E8060" s="91" t="s">
        <v>24584</v>
      </c>
      <c r="F8060" s="91" t="s">
        <v>3336</v>
      </c>
      <c r="G8060" s="91" t="n">
        <v>18000</v>
      </c>
      <c r="H8060" s="91"/>
      <c r="I8060" s="91"/>
      <c r="J8060" s="91"/>
      <c r="K8060" s="91"/>
      <c r="L8060" s="91"/>
      <c r="M8060" s="91" t="s">
        <v>24585</v>
      </c>
      <c r="N8060" s="91" t="n">
        <v>29.06</v>
      </c>
      <c r="O8060" s="282" t="s">
        <v>15</v>
      </c>
      <c r="P8060" s="100"/>
      <c r="Q8060" s="15" t="s">
        <v>45</v>
      </c>
    </row>
    <row r="8061" customFormat="false" ht="14.9" hidden="false" customHeight="false" outlineLevel="0" collapsed="false">
      <c r="A8061" s="1102" t="s">
        <v>1765</v>
      </c>
      <c r="B8061" s="91" t="s">
        <v>3252</v>
      </c>
      <c r="C8061" s="91" t="s">
        <v>24586</v>
      </c>
      <c r="D8061" s="91" t="s">
        <v>22264</v>
      </c>
      <c r="E8061" s="91" t="s">
        <v>24587</v>
      </c>
      <c r="F8061" s="91" t="s">
        <v>24588</v>
      </c>
      <c r="G8061" s="91" t="n">
        <v>2800</v>
      </c>
      <c r="H8061" s="91"/>
      <c r="I8061" s="91"/>
      <c r="J8061" s="91"/>
      <c r="K8061" s="91"/>
      <c r="L8061" s="91"/>
      <c r="M8061" s="91" t="s">
        <v>24589</v>
      </c>
      <c r="N8061" s="91" t="n">
        <v>28.06</v>
      </c>
      <c r="O8061" s="282" t="s">
        <v>15</v>
      </c>
      <c r="P8061" s="100"/>
      <c r="Q8061" s="15" t="s">
        <v>45</v>
      </c>
    </row>
    <row r="8062" customFormat="false" ht="14.9" hidden="false" customHeight="false" outlineLevel="0" collapsed="false">
      <c r="A8062" s="1102" t="s">
        <v>4300</v>
      </c>
      <c r="B8062" s="91" t="n">
        <v>15.5</v>
      </c>
      <c r="C8062" s="91" t="s">
        <v>24590</v>
      </c>
      <c r="D8062" s="91" t="s">
        <v>23147</v>
      </c>
      <c r="E8062" s="91" t="s">
        <v>24591</v>
      </c>
      <c r="F8062" s="91" t="s">
        <v>4848</v>
      </c>
      <c r="G8062" s="91" t="s">
        <v>501</v>
      </c>
      <c r="H8062" s="91"/>
      <c r="I8062" s="91"/>
      <c r="J8062" s="91"/>
      <c r="K8062" s="91"/>
      <c r="L8062" s="91"/>
      <c r="M8062" s="91"/>
      <c r="N8062" s="91"/>
      <c r="O8062" s="137" t="s">
        <v>24592</v>
      </c>
      <c r="P8062" s="100"/>
      <c r="Q8062" s="15" t="s">
        <v>45</v>
      </c>
    </row>
    <row r="8063" customFormat="false" ht="28.35" hidden="false" customHeight="false" outlineLevel="0" collapsed="false">
      <c r="A8063" s="429" t="s">
        <v>24593</v>
      </c>
      <c r="B8063" s="91" t="n">
        <v>16.26</v>
      </c>
      <c r="C8063" s="349" t="s">
        <v>24594</v>
      </c>
      <c r="D8063" s="91" t="s">
        <v>23147</v>
      </c>
      <c r="E8063" s="91" t="s">
        <v>12175</v>
      </c>
      <c r="F8063" s="91" t="s">
        <v>12175</v>
      </c>
      <c r="G8063" s="91"/>
      <c r="H8063" s="91"/>
      <c r="I8063" s="91"/>
      <c r="J8063" s="91"/>
      <c r="K8063" s="91"/>
      <c r="L8063" s="91"/>
      <c r="M8063" s="91"/>
      <c r="N8063" s="91"/>
      <c r="O8063" s="95" t="s">
        <v>24595</v>
      </c>
      <c r="P8063" s="100"/>
      <c r="Q8063" s="15" t="s">
        <v>45</v>
      </c>
    </row>
    <row r="8064" customFormat="false" ht="28.35" hidden="false" customHeight="false" outlineLevel="0" collapsed="false">
      <c r="A8064" s="429" t="s">
        <v>19206</v>
      </c>
      <c r="B8064" s="91" t="n">
        <v>16.37</v>
      </c>
      <c r="C8064" s="91" t="n">
        <v>84959884993</v>
      </c>
      <c r="D8064" s="91" t="s">
        <v>22264</v>
      </c>
      <c r="E8064" s="91" t="s">
        <v>24596</v>
      </c>
      <c r="F8064" s="91" t="s">
        <v>11208</v>
      </c>
      <c r="G8064" s="91" t="s">
        <v>24597</v>
      </c>
      <c r="H8064" s="91"/>
      <c r="I8064" s="91"/>
      <c r="J8064" s="91"/>
      <c r="K8064" s="91"/>
      <c r="L8064" s="91"/>
      <c r="M8064" s="91"/>
      <c r="N8064" s="91"/>
      <c r="O8064" s="137" t="s">
        <v>24598</v>
      </c>
      <c r="P8064" s="100"/>
      <c r="Q8064" s="15" t="s">
        <v>45</v>
      </c>
    </row>
    <row r="8065" customFormat="false" ht="14.9" hidden="false" customHeight="false" outlineLevel="0" collapsed="false">
      <c r="A8065" s="429" t="s">
        <v>19211</v>
      </c>
      <c r="B8065" s="91" t="s">
        <v>24501</v>
      </c>
      <c r="C8065" s="91" t="s">
        <v>24599</v>
      </c>
      <c r="D8065" s="91" t="s">
        <v>22264</v>
      </c>
      <c r="E8065" s="91" t="s">
        <v>24600</v>
      </c>
      <c r="F8065" s="91" t="s">
        <v>1768</v>
      </c>
      <c r="G8065" s="91" t="s">
        <v>1310</v>
      </c>
      <c r="H8065" s="91"/>
      <c r="I8065" s="91"/>
      <c r="J8065" s="91"/>
      <c r="K8065" s="91"/>
      <c r="L8065" s="91"/>
      <c r="M8065" s="91"/>
      <c r="N8065" s="91"/>
      <c r="O8065" s="137" t="s">
        <v>24601</v>
      </c>
      <c r="P8065" s="100"/>
      <c r="Q8065" s="15" t="s">
        <v>45</v>
      </c>
    </row>
    <row r="8066" customFormat="false" ht="79.85" hidden="false" customHeight="false" outlineLevel="0" collapsed="false">
      <c r="A8066" s="1091" t="s">
        <v>17111</v>
      </c>
      <c r="B8066" s="6" t="s">
        <v>17112</v>
      </c>
      <c r="C8066" s="4"/>
      <c r="D8066" s="6" t="s">
        <v>17114</v>
      </c>
      <c r="E8066" s="6" t="s">
        <v>17115</v>
      </c>
      <c r="F8066" s="5" t="s">
        <v>10096</v>
      </c>
      <c r="G8066" s="6" t="s">
        <v>38</v>
      </c>
      <c r="H8066" s="6" t="s">
        <v>17116</v>
      </c>
      <c r="I8066" s="6" t="s">
        <v>40</v>
      </c>
      <c r="J8066" s="6" t="s">
        <v>21327</v>
      </c>
      <c r="K8066" s="6" t="s">
        <v>21328</v>
      </c>
      <c r="L8066" s="6" t="s">
        <v>19807</v>
      </c>
      <c r="M8066" s="6" t="s">
        <v>41</v>
      </c>
      <c r="N8066" s="6" t="s">
        <v>42</v>
      </c>
      <c r="O8066" s="6" t="s">
        <v>17117</v>
      </c>
      <c r="P8066" s="100"/>
      <c r="Q8066" s="15" t="s">
        <v>45</v>
      </c>
    </row>
    <row r="8067" customFormat="false" ht="15" hidden="false" customHeight="false" outlineLevel="0" collapsed="false">
      <c r="A8067" s="60" t="n">
        <v>43643</v>
      </c>
      <c r="B8067" s="374" t="s">
        <v>349</v>
      </c>
      <c r="C8067" s="62"/>
      <c r="D8067" s="62"/>
      <c r="E8067" s="63"/>
      <c r="F8067" s="911" t="n">
        <f aca="false">G8067+H8067+I8067+J8067+K8067+L8067</f>
        <v>7.49794877098574E+048</v>
      </c>
      <c r="G8067" s="1092" t="n">
        <f aca="false">SUM(G8068:G18007)</f>
        <v>2.61931541554565E+048</v>
      </c>
      <c r="H8067" s="913" t="n">
        <f aca="false">SUM(H8068:H18007)</f>
        <v>4.87863335544009E+048</v>
      </c>
      <c r="I8067" s="1093" t="n">
        <f aca="false">SUM(I8068:I18009)</f>
        <v>2.20901591776556E+019</v>
      </c>
      <c r="J8067" s="1094" t="n">
        <f aca="false">SUM(J8068:J18007)</f>
        <v>15967872</v>
      </c>
      <c r="K8067" s="1095" t="n">
        <f aca="false">SUM(K8068:K18007)</f>
        <v>0</v>
      </c>
      <c r="L8067" s="1096" t="n">
        <f aca="false">SUM(L8072:L18007)</f>
        <v>0</v>
      </c>
      <c r="M8067" s="281"/>
      <c r="N8067" s="281"/>
      <c r="O8067" s="62"/>
      <c r="P8067" s="100"/>
      <c r="Q8067" s="15" t="s">
        <v>45</v>
      </c>
    </row>
    <row r="8068" customFormat="false" ht="14.9" hidden="false" customHeight="false" outlineLevel="0" collapsed="false">
      <c r="A8068" s="429" t="s">
        <v>1810</v>
      </c>
      <c r="B8068" s="91" t="s">
        <v>4349</v>
      </c>
      <c r="C8068" s="91" t="s">
        <v>24602</v>
      </c>
      <c r="D8068" s="91" t="s">
        <v>22264</v>
      </c>
      <c r="E8068" s="91" t="s">
        <v>24603</v>
      </c>
      <c r="F8068" s="91" t="s">
        <v>5574</v>
      </c>
      <c r="G8068" s="91" t="n">
        <v>2000</v>
      </c>
      <c r="H8068" s="91"/>
      <c r="I8068" s="91"/>
      <c r="J8068" s="91"/>
      <c r="K8068" s="91"/>
      <c r="L8068" s="91"/>
      <c r="M8068" s="91" t="s">
        <v>24604</v>
      </c>
      <c r="N8068" s="99" t="n">
        <v>43643</v>
      </c>
      <c r="O8068" s="282" t="s">
        <v>15</v>
      </c>
      <c r="P8068" s="100"/>
      <c r="Q8068" s="15" t="s">
        <v>45</v>
      </c>
    </row>
    <row r="8069" customFormat="false" ht="14.9" hidden="false" customHeight="false" outlineLevel="0" collapsed="false">
      <c r="A8069" s="429" t="s">
        <v>1814</v>
      </c>
      <c r="B8069" s="242" t="n">
        <v>43748</v>
      </c>
      <c r="C8069" s="91" t="s">
        <v>24605</v>
      </c>
      <c r="D8069" s="91" t="s">
        <v>20897</v>
      </c>
      <c r="E8069" s="91" t="s">
        <v>24606</v>
      </c>
      <c r="F8069" s="91" t="s">
        <v>24607</v>
      </c>
      <c r="G8069" s="91" t="n">
        <v>2000</v>
      </c>
      <c r="H8069" s="91"/>
      <c r="I8069" s="91"/>
      <c r="J8069" s="91"/>
      <c r="K8069" s="91"/>
      <c r="L8069" s="91"/>
      <c r="M8069" s="91" t="s">
        <v>24608</v>
      </c>
      <c r="N8069" s="91" t="n">
        <v>28.06</v>
      </c>
      <c r="O8069" s="282" t="s">
        <v>15</v>
      </c>
      <c r="P8069" s="100"/>
      <c r="Q8069" s="15" t="s">
        <v>45</v>
      </c>
    </row>
    <row r="8070" customFormat="false" ht="28.35" hidden="false" customHeight="false" outlineLevel="0" collapsed="false">
      <c r="A8070" s="1102" t="s">
        <v>22778</v>
      </c>
      <c r="B8070" s="91" t="n">
        <v>10.17</v>
      </c>
      <c r="C8070" s="349" t="s">
        <v>24609</v>
      </c>
      <c r="D8070" s="91" t="s">
        <v>20897</v>
      </c>
      <c r="E8070" s="91" t="s">
        <v>24610</v>
      </c>
      <c r="F8070" s="91" t="s">
        <v>16182</v>
      </c>
      <c r="G8070" s="91" t="s">
        <v>614</v>
      </c>
      <c r="H8070" s="91"/>
      <c r="I8070" s="91"/>
      <c r="J8070" s="91"/>
      <c r="K8070" s="91"/>
      <c r="L8070" s="91"/>
      <c r="M8070" s="91"/>
      <c r="N8070" s="91"/>
      <c r="O8070" s="137" t="s">
        <v>24611</v>
      </c>
      <c r="P8070" s="100"/>
      <c r="Q8070" s="15" t="s">
        <v>45</v>
      </c>
    </row>
    <row r="8071" customFormat="false" ht="14.9" hidden="false" customHeight="false" outlineLevel="0" collapsed="false">
      <c r="A8071" s="429" t="s">
        <v>1673</v>
      </c>
      <c r="B8071" s="91" t="s">
        <v>1505</v>
      </c>
      <c r="C8071" s="349" t="n">
        <v>89257139336</v>
      </c>
      <c r="D8071" s="91" t="s">
        <v>22300</v>
      </c>
      <c r="E8071" s="91" t="s">
        <v>24612</v>
      </c>
      <c r="F8071" s="91"/>
      <c r="G8071" s="91" t="s">
        <v>4557</v>
      </c>
      <c r="H8071" s="91"/>
      <c r="I8071" s="91"/>
      <c r="J8071" s="91"/>
      <c r="K8071" s="91"/>
      <c r="L8071" s="91"/>
      <c r="M8071" s="91"/>
      <c r="N8071" s="91"/>
      <c r="O8071" s="137" t="s">
        <v>24601</v>
      </c>
      <c r="P8071" s="100"/>
      <c r="Q8071" s="15" t="s">
        <v>45</v>
      </c>
    </row>
    <row r="8072" customFormat="false" ht="14.9" hidden="false" customHeight="false" outlineLevel="0" collapsed="false">
      <c r="A8072" s="429" t="s">
        <v>1678</v>
      </c>
      <c r="B8072" s="91" t="s">
        <v>589</v>
      </c>
      <c r="C8072" s="91" t="s">
        <v>24613</v>
      </c>
      <c r="D8072" s="91" t="s">
        <v>22264</v>
      </c>
      <c r="E8072" s="91" t="s">
        <v>24614</v>
      </c>
      <c r="F8072" s="91" t="s">
        <v>24615</v>
      </c>
      <c r="G8072" s="91" t="n">
        <v>90000</v>
      </c>
      <c r="H8072" s="91"/>
      <c r="I8072" s="91"/>
      <c r="J8072" s="91"/>
      <c r="K8072" s="91"/>
      <c r="L8072" s="91"/>
      <c r="M8072" s="91"/>
      <c r="N8072" s="99" t="n">
        <v>43654</v>
      </c>
      <c r="O8072" s="282" t="s">
        <v>15</v>
      </c>
      <c r="P8072" s="100"/>
      <c r="Q8072" s="15" t="s">
        <v>45</v>
      </c>
    </row>
    <row r="8073" customFormat="false" ht="28.35" hidden="false" customHeight="false" outlineLevel="0" collapsed="false">
      <c r="A8073" s="429" t="s">
        <v>22790</v>
      </c>
      <c r="B8073" s="91" t="s">
        <v>4629</v>
      </c>
      <c r="C8073" s="91" t="s">
        <v>24616</v>
      </c>
      <c r="D8073" s="91" t="s">
        <v>22264</v>
      </c>
      <c r="E8073" s="91" t="s">
        <v>24617</v>
      </c>
      <c r="F8073" s="91" t="s">
        <v>2910</v>
      </c>
      <c r="G8073" s="91" t="s">
        <v>4928</v>
      </c>
      <c r="H8073" s="91"/>
      <c r="I8073" s="91"/>
      <c r="J8073" s="91"/>
      <c r="K8073" s="91"/>
      <c r="L8073" s="91"/>
      <c r="M8073" s="91"/>
      <c r="N8073" s="91"/>
      <c r="O8073" s="137" t="s">
        <v>24618</v>
      </c>
      <c r="P8073" s="100"/>
      <c r="Q8073" s="15" t="s">
        <v>45</v>
      </c>
    </row>
    <row r="8074" customFormat="false" ht="28.35" hidden="false" customHeight="false" outlineLevel="0" collapsed="false">
      <c r="A8074" s="429" t="s">
        <v>1833</v>
      </c>
      <c r="B8074" s="91" t="s">
        <v>708</v>
      </c>
      <c r="C8074" s="91" t="s">
        <v>24619</v>
      </c>
      <c r="D8074" s="91" t="s">
        <v>22264</v>
      </c>
      <c r="E8074" s="91" t="s">
        <v>24620</v>
      </c>
      <c r="F8074" s="91" t="s">
        <v>24621</v>
      </c>
      <c r="G8074" s="91" t="s">
        <v>1042</v>
      </c>
      <c r="H8074" s="91"/>
      <c r="I8074" s="91"/>
      <c r="J8074" s="91"/>
      <c r="K8074" s="91"/>
      <c r="L8074" s="91"/>
      <c r="M8074" s="91"/>
      <c r="N8074" s="91"/>
      <c r="O8074" s="137" t="s">
        <v>8602</v>
      </c>
      <c r="P8074" s="100"/>
      <c r="Q8074" s="15" t="s">
        <v>45</v>
      </c>
    </row>
    <row r="8075" customFormat="false" ht="79.85" hidden="false" customHeight="false" outlineLevel="0" collapsed="false">
      <c r="A8075" s="1091" t="s">
        <v>17111</v>
      </c>
      <c r="B8075" s="6" t="s">
        <v>17112</v>
      </c>
      <c r="C8075" s="4"/>
      <c r="D8075" s="6" t="s">
        <v>17114</v>
      </c>
      <c r="E8075" s="6" t="s">
        <v>17115</v>
      </c>
      <c r="F8075" s="5" t="s">
        <v>10096</v>
      </c>
      <c r="G8075" s="6" t="s">
        <v>38</v>
      </c>
      <c r="H8075" s="6" t="s">
        <v>17116</v>
      </c>
      <c r="I8075" s="6" t="s">
        <v>40</v>
      </c>
      <c r="J8075" s="6" t="s">
        <v>21327</v>
      </c>
      <c r="K8075" s="6" t="s">
        <v>21328</v>
      </c>
      <c r="L8075" s="6" t="s">
        <v>19807</v>
      </c>
      <c r="M8075" s="6" t="s">
        <v>41</v>
      </c>
      <c r="N8075" s="6" t="s">
        <v>42</v>
      </c>
      <c r="O8075" s="6" t="s">
        <v>17117</v>
      </c>
      <c r="P8075" s="100"/>
      <c r="Q8075" s="15" t="s">
        <v>45</v>
      </c>
    </row>
    <row r="8076" customFormat="false" ht="15" hidden="false" customHeight="false" outlineLevel="0" collapsed="false">
      <c r="A8076" s="60" t="n">
        <v>43644</v>
      </c>
      <c r="B8076" s="374" t="s">
        <v>394</v>
      </c>
      <c r="C8076" s="62"/>
      <c r="D8076" s="62"/>
      <c r="E8076" s="63"/>
      <c r="F8076" s="911" t="n">
        <f aca="false">G8076+H8076+I8076+J8076+K8076+L8076</f>
        <v>3.74897438549287E+048</v>
      </c>
      <c r="G8076" s="1092" t="n">
        <f aca="false">SUM(G8077:G18016)</f>
        <v>1.30965770777283E+048</v>
      </c>
      <c r="H8076" s="913" t="n">
        <f aca="false">SUM(H8077:H18016)</f>
        <v>2.43931667772005E+048</v>
      </c>
      <c r="I8076" s="1093" t="n">
        <f aca="false">SUM(I8077:I18018)</f>
        <v>1.10450795888278E+019</v>
      </c>
      <c r="J8076" s="1094" t="n">
        <f aca="false">SUM(J8077:J18016)</f>
        <v>7983936</v>
      </c>
      <c r="K8076" s="1095" t="n">
        <f aca="false">SUM(K8077:K18016)</f>
        <v>0</v>
      </c>
      <c r="L8076" s="1096" t="n">
        <f aca="false">SUM(L8081:L18016)</f>
        <v>0</v>
      </c>
      <c r="M8076" s="281"/>
      <c r="N8076" s="281"/>
      <c r="O8076" s="62"/>
      <c r="P8076" s="100"/>
      <c r="Q8076" s="15" t="s">
        <v>45</v>
      </c>
    </row>
    <row r="8077" customFormat="false" ht="28.35" hidden="false" customHeight="false" outlineLevel="0" collapsed="false">
      <c r="A8077" s="429" t="s">
        <v>23139</v>
      </c>
      <c r="B8077" s="99" t="n">
        <v>43747</v>
      </c>
      <c r="C8077" s="91" t="s">
        <v>24622</v>
      </c>
      <c r="D8077" s="91" t="s">
        <v>22264</v>
      </c>
      <c r="E8077" s="91"/>
      <c r="F8077" s="91" t="s">
        <v>102</v>
      </c>
      <c r="G8077" s="91"/>
      <c r="H8077" s="91"/>
      <c r="I8077" s="91"/>
      <c r="J8077" s="91"/>
      <c r="K8077" s="91"/>
      <c r="L8077" s="91"/>
      <c r="M8077" s="91"/>
      <c r="N8077" s="91"/>
      <c r="O8077" s="95" t="s">
        <v>18214</v>
      </c>
      <c r="P8077" s="100"/>
      <c r="Q8077" s="15" t="s">
        <v>45</v>
      </c>
    </row>
    <row r="8078" customFormat="false" ht="28.35" hidden="false" customHeight="false" outlineLevel="0" collapsed="false">
      <c r="A8078" s="429" t="s">
        <v>22774</v>
      </c>
      <c r="B8078" s="99" t="n">
        <v>43808</v>
      </c>
      <c r="C8078" s="91" t="s">
        <v>24623</v>
      </c>
      <c r="D8078" s="91" t="s">
        <v>22264</v>
      </c>
      <c r="E8078" s="91" t="s">
        <v>24624</v>
      </c>
      <c r="F8078" s="91" t="s">
        <v>4848</v>
      </c>
      <c r="G8078" s="91" t="n">
        <v>4500</v>
      </c>
      <c r="H8078" s="91"/>
      <c r="I8078" s="91"/>
      <c r="J8078" s="91"/>
      <c r="K8078" s="91"/>
      <c r="L8078" s="91"/>
      <c r="M8078" s="19" t="s">
        <v>24625</v>
      </c>
      <c r="N8078" s="91" t="n">
        <v>30.06</v>
      </c>
      <c r="O8078" s="282" t="s">
        <v>15</v>
      </c>
      <c r="P8078" s="100"/>
      <c r="Q8078" s="15" t="s">
        <v>45</v>
      </c>
    </row>
    <row r="8079" customFormat="false" ht="28.35" hidden="false" customHeight="false" outlineLevel="0" collapsed="false">
      <c r="A8079" s="429" t="s">
        <v>22778</v>
      </c>
      <c r="B8079" s="91" t="s">
        <v>9524</v>
      </c>
      <c r="C8079" s="91" t="s">
        <v>24626</v>
      </c>
      <c r="D8079" s="91" t="s">
        <v>22264</v>
      </c>
      <c r="E8079" s="91" t="s">
        <v>24627</v>
      </c>
      <c r="F8079" s="91" t="s">
        <v>937</v>
      </c>
      <c r="G8079" s="91" t="s">
        <v>859</v>
      </c>
      <c r="H8079" s="91"/>
      <c r="I8079" s="91"/>
      <c r="J8079" s="91"/>
      <c r="K8079" s="91"/>
      <c r="L8079" s="91"/>
      <c r="M8079" s="91"/>
      <c r="N8079" s="91"/>
      <c r="O8079" s="137" t="s">
        <v>24628</v>
      </c>
      <c r="P8079" s="100"/>
      <c r="Q8079" s="15" t="s">
        <v>45</v>
      </c>
    </row>
    <row r="8080" customFormat="false" ht="28.35" hidden="false" customHeight="false" outlineLevel="0" collapsed="false">
      <c r="A8080" s="429" t="s">
        <v>22778</v>
      </c>
      <c r="B8080" s="91" t="s">
        <v>6367</v>
      </c>
      <c r="C8080" s="91" t="s">
        <v>24629</v>
      </c>
      <c r="D8080" s="91" t="s">
        <v>22264</v>
      </c>
      <c r="E8080" s="91" t="s">
        <v>24630</v>
      </c>
      <c r="F8080" s="91" t="s">
        <v>937</v>
      </c>
      <c r="G8080" s="91" t="s">
        <v>24631</v>
      </c>
      <c r="H8080" s="91"/>
      <c r="I8080" s="91"/>
      <c r="J8080" s="91"/>
      <c r="K8080" s="91"/>
      <c r="L8080" s="91"/>
      <c r="M8080" s="91" t="s">
        <v>24632</v>
      </c>
      <c r="N8080" s="91"/>
      <c r="O8080" s="282" t="s">
        <v>24633</v>
      </c>
      <c r="P8080" s="100"/>
      <c r="Q8080" s="15" t="s">
        <v>45</v>
      </c>
    </row>
    <row r="8081" customFormat="false" ht="28.35" hidden="false" customHeight="false" outlineLevel="0" collapsed="false">
      <c r="A8081" s="429" t="s">
        <v>1673</v>
      </c>
      <c r="B8081" s="91" t="s">
        <v>589</v>
      </c>
      <c r="C8081" s="91" t="s">
        <v>24634</v>
      </c>
      <c r="D8081" s="91" t="s">
        <v>22264</v>
      </c>
      <c r="E8081" s="91" t="s">
        <v>24635</v>
      </c>
      <c r="F8081" s="91" t="s">
        <v>23398</v>
      </c>
      <c r="G8081" s="91" t="s">
        <v>24636</v>
      </c>
      <c r="H8081" s="91"/>
      <c r="I8081" s="91"/>
      <c r="J8081" s="91"/>
      <c r="K8081" s="91"/>
      <c r="L8081" s="91"/>
      <c r="M8081" s="91"/>
      <c r="N8081" s="91"/>
      <c r="O8081" s="137" t="s">
        <v>23533</v>
      </c>
      <c r="P8081" s="100"/>
      <c r="Q8081" s="15" t="s">
        <v>45</v>
      </c>
    </row>
    <row r="8082" customFormat="false" ht="28.35" hidden="false" customHeight="false" outlineLevel="0" collapsed="false">
      <c r="A8082" s="429" t="s">
        <v>1678</v>
      </c>
      <c r="B8082" s="91" t="s">
        <v>753</v>
      </c>
      <c r="C8082" s="91" t="s">
        <v>24637</v>
      </c>
      <c r="D8082" s="91" t="s">
        <v>22264</v>
      </c>
      <c r="E8082" s="91" t="s">
        <v>24638</v>
      </c>
      <c r="F8082" s="91" t="s">
        <v>21434</v>
      </c>
      <c r="G8082" s="91" t="s">
        <v>1014</v>
      </c>
      <c r="H8082" s="91"/>
      <c r="I8082" s="91"/>
      <c r="J8082" s="91"/>
      <c r="K8082" s="91"/>
      <c r="L8082" s="91"/>
      <c r="M8082" s="91"/>
      <c r="N8082" s="91"/>
      <c r="O8082" s="137" t="s">
        <v>23533</v>
      </c>
      <c r="P8082" s="100"/>
      <c r="Q8082" s="15" t="s">
        <v>45</v>
      </c>
    </row>
    <row r="8083" customFormat="false" ht="28.35" hidden="false" customHeight="false" outlineLevel="0" collapsed="false">
      <c r="A8083" s="429" t="s">
        <v>1732</v>
      </c>
      <c r="B8083" s="91" t="s">
        <v>354</v>
      </c>
      <c r="C8083" s="91" t="s">
        <v>24639</v>
      </c>
      <c r="D8083" s="91" t="s">
        <v>22264</v>
      </c>
      <c r="E8083" s="91" t="s">
        <v>24640</v>
      </c>
      <c r="F8083" s="91" t="s">
        <v>24641</v>
      </c>
      <c r="G8083" s="91" t="n">
        <v>10000</v>
      </c>
      <c r="H8083" s="91"/>
      <c r="I8083" s="91"/>
      <c r="J8083" s="91"/>
      <c r="K8083" s="91"/>
      <c r="L8083" s="91"/>
      <c r="M8083" s="91" t="s">
        <v>24642</v>
      </c>
      <c r="N8083" s="99" t="n">
        <v>43654</v>
      </c>
      <c r="O8083" s="282" t="s">
        <v>15</v>
      </c>
      <c r="P8083" s="100"/>
      <c r="Q8083" s="15" t="s">
        <v>45</v>
      </c>
    </row>
    <row r="8084" customFormat="false" ht="14.9" hidden="false" customHeight="false" outlineLevel="0" collapsed="false">
      <c r="A8084" s="429" t="s">
        <v>1833</v>
      </c>
      <c r="B8084" s="242" t="n">
        <v>43751</v>
      </c>
      <c r="C8084" s="91" t="s">
        <v>24643</v>
      </c>
      <c r="D8084" s="91" t="s">
        <v>22264</v>
      </c>
      <c r="E8084" s="91" t="s">
        <v>24644</v>
      </c>
      <c r="F8084" s="91" t="s">
        <v>4848</v>
      </c>
      <c r="G8084" s="91" t="s">
        <v>4061</v>
      </c>
      <c r="H8084" s="91"/>
      <c r="I8084" s="91"/>
      <c r="J8084" s="91"/>
      <c r="K8084" s="91"/>
      <c r="L8084" s="91"/>
      <c r="M8084" s="91"/>
      <c r="N8084" s="91"/>
      <c r="O8084" s="95" t="s">
        <v>116</v>
      </c>
      <c r="P8084" s="100"/>
      <c r="Q8084" s="15" t="s">
        <v>45</v>
      </c>
    </row>
    <row r="8085" customFormat="false" ht="28.35" hidden="false" customHeight="false" outlineLevel="0" collapsed="false">
      <c r="A8085" s="429" t="s">
        <v>1839</v>
      </c>
      <c r="B8085" s="91" t="s">
        <v>7424</v>
      </c>
      <c r="C8085" s="91" t="s">
        <v>24645</v>
      </c>
      <c r="D8085" s="91" t="s">
        <v>22264</v>
      </c>
      <c r="E8085" s="91" t="s">
        <v>24646</v>
      </c>
      <c r="F8085" s="91" t="s">
        <v>22730</v>
      </c>
      <c r="G8085" s="91" t="s">
        <v>3117</v>
      </c>
      <c r="H8085" s="91"/>
      <c r="I8085" s="91"/>
      <c r="J8085" s="91"/>
      <c r="K8085" s="91"/>
      <c r="L8085" s="91"/>
      <c r="M8085" s="91"/>
      <c r="N8085" s="91"/>
      <c r="O8085" s="137" t="s">
        <v>23976</v>
      </c>
      <c r="P8085" s="100"/>
      <c r="Q8085" s="15" t="s">
        <v>45</v>
      </c>
    </row>
    <row r="8086" customFormat="false" ht="28.35" hidden="false" customHeight="false" outlineLevel="0" collapsed="false">
      <c r="A8086" s="429" t="s">
        <v>22958</v>
      </c>
      <c r="B8086" s="91" t="s">
        <v>2913</v>
      </c>
      <c r="C8086" s="349" t="s">
        <v>24647</v>
      </c>
      <c r="D8086" s="91" t="s">
        <v>22264</v>
      </c>
      <c r="E8086" s="91" t="s">
        <v>24648</v>
      </c>
      <c r="F8086" s="91"/>
      <c r="G8086" s="91"/>
      <c r="H8086" s="91"/>
      <c r="I8086" s="91"/>
      <c r="J8086" s="91"/>
      <c r="K8086" s="91"/>
      <c r="L8086" s="91"/>
      <c r="M8086" s="91"/>
      <c r="N8086" s="91"/>
      <c r="O8086" s="95" t="s">
        <v>12412</v>
      </c>
      <c r="P8086" s="100"/>
      <c r="Q8086" s="15" t="s">
        <v>45</v>
      </c>
    </row>
    <row r="8087" customFormat="false" ht="28.35" hidden="false" customHeight="false" outlineLevel="0" collapsed="false">
      <c r="A8087" s="429" t="s">
        <v>22961</v>
      </c>
      <c r="B8087" s="91" t="s">
        <v>815</v>
      </c>
      <c r="C8087" s="91" t="s">
        <v>24649</v>
      </c>
      <c r="D8087" s="91" t="s">
        <v>22264</v>
      </c>
      <c r="E8087" s="91"/>
      <c r="F8087" s="91" t="s">
        <v>12437</v>
      </c>
      <c r="G8087" s="91"/>
      <c r="H8087" s="91"/>
      <c r="I8087" s="91"/>
      <c r="J8087" s="91"/>
      <c r="K8087" s="91"/>
      <c r="L8087" s="91"/>
      <c r="M8087" s="91"/>
      <c r="N8087" s="91"/>
      <c r="O8087" s="137" t="s">
        <v>23543</v>
      </c>
      <c r="P8087" s="100"/>
      <c r="Q8087" s="15" t="s">
        <v>45</v>
      </c>
    </row>
    <row r="8088" customFormat="false" ht="79.85" hidden="false" customHeight="false" outlineLevel="0" collapsed="false">
      <c r="A8088" s="1091" t="s">
        <v>17111</v>
      </c>
      <c r="B8088" s="6" t="s">
        <v>17112</v>
      </c>
      <c r="C8088" s="4"/>
      <c r="D8088" s="6" t="s">
        <v>17114</v>
      </c>
      <c r="E8088" s="6" t="s">
        <v>17115</v>
      </c>
      <c r="F8088" s="5" t="s">
        <v>10096</v>
      </c>
      <c r="G8088" s="6" t="s">
        <v>38</v>
      </c>
      <c r="H8088" s="6" t="s">
        <v>17116</v>
      </c>
      <c r="I8088" s="6" t="s">
        <v>40</v>
      </c>
      <c r="J8088" s="6" t="s">
        <v>21327</v>
      </c>
      <c r="K8088" s="6" t="s">
        <v>21328</v>
      </c>
      <c r="L8088" s="6" t="s">
        <v>19807</v>
      </c>
      <c r="M8088" s="6" t="s">
        <v>41</v>
      </c>
      <c r="N8088" s="6" t="s">
        <v>42</v>
      </c>
      <c r="O8088" s="6" t="s">
        <v>17117</v>
      </c>
      <c r="P8088" s="100"/>
      <c r="Q8088" s="15" t="s">
        <v>45</v>
      </c>
    </row>
    <row r="8089" customFormat="false" ht="15" hidden="false" customHeight="false" outlineLevel="0" collapsed="false">
      <c r="A8089" s="60" t="n">
        <v>43645</v>
      </c>
      <c r="B8089" s="374" t="s">
        <v>403</v>
      </c>
      <c r="C8089" s="62"/>
      <c r="D8089" s="62"/>
      <c r="E8089" s="63"/>
      <c r="F8089" s="911" t="n">
        <f aca="false">G8089+H8089+I8089+J8089+K8089+L8089</f>
        <v>1.87448719274644E+048</v>
      </c>
      <c r="G8089" s="1092" t="n">
        <f aca="false">SUM(G8090:G18029)</f>
        <v>6.54828853886413E+047</v>
      </c>
      <c r="H8089" s="913" t="n">
        <f aca="false">SUM(H8090:H18029)</f>
        <v>1.21965833886002E+048</v>
      </c>
      <c r="I8089" s="1093" t="n">
        <f aca="false">SUM(I8090:I18031)</f>
        <v>5.52253979441391E+018</v>
      </c>
      <c r="J8089" s="1094" t="n">
        <f aca="false">SUM(J8090:J18029)</f>
        <v>3991968</v>
      </c>
      <c r="K8089" s="1095" t="n">
        <f aca="false">SUM(K8090:K18029)</f>
        <v>0</v>
      </c>
      <c r="L8089" s="1096" t="n">
        <f aca="false">SUM(L8094:L18029)</f>
        <v>0</v>
      </c>
      <c r="M8089" s="281"/>
      <c r="N8089" s="281"/>
      <c r="O8089" s="62"/>
      <c r="P8089" s="100"/>
      <c r="Q8089" s="15" t="s">
        <v>45</v>
      </c>
    </row>
    <row r="8090" customFormat="false" ht="14.9" hidden="false" customHeight="false" outlineLevel="0" collapsed="false">
      <c r="A8090" s="429" t="s">
        <v>1810</v>
      </c>
      <c r="B8090" s="99" t="n">
        <v>43480</v>
      </c>
      <c r="C8090" s="91" t="s">
        <v>24650</v>
      </c>
      <c r="D8090" s="91" t="s">
        <v>20897</v>
      </c>
      <c r="E8090" s="91" t="s">
        <v>24651</v>
      </c>
      <c r="F8090" s="91" t="s">
        <v>12344</v>
      </c>
      <c r="G8090" s="91" t="n">
        <f aca="false">4500-1500</f>
        <v>3000</v>
      </c>
      <c r="H8090" s="91"/>
      <c r="I8090" s="91"/>
      <c r="J8090" s="91"/>
      <c r="K8090" s="91"/>
      <c r="L8090" s="91"/>
      <c r="M8090" s="19" t="s">
        <v>24652</v>
      </c>
      <c r="N8090" s="99" t="n">
        <v>43645</v>
      </c>
      <c r="O8090" s="282" t="s">
        <v>15</v>
      </c>
      <c r="P8090" s="100"/>
      <c r="Q8090" s="15" t="s">
        <v>45</v>
      </c>
    </row>
    <row r="8091" customFormat="false" ht="79.85" hidden="false" customHeight="false" outlineLevel="0" collapsed="false">
      <c r="A8091" s="1091" t="s">
        <v>17111</v>
      </c>
      <c r="B8091" s="6" t="s">
        <v>17112</v>
      </c>
      <c r="C8091" s="4"/>
      <c r="D8091" s="6" t="s">
        <v>17114</v>
      </c>
      <c r="E8091" s="6" t="s">
        <v>17115</v>
      </c>
      <c r="F8091" s="5" t="s">
        <v>10096</v>
      </c>
      <c r="G8091" s="6" t="s">
        <v>38</v>
      </c>
      <c r="H8091" s="6" t="s">
        <v>17116</v>
      </c>
      <c r="I8091" s="6" t="s">
        <v>40</v>
      </c>
      <c r="J8091" s="6" t="s">
        <v>21327</v>
      </c>
      <c r="K8091" s="6" t="s">
        <v>21328</v>
      </c>
      <c r="L8091" s="6" t="s">
        <v>19807</v>
      </c>
      <c r="M8091" s="6" t="s">
        <v>41</v>
      </c>
      <c r="N8091" s="6" t="s">
        <v>42</v>
      </c>
      <c r="O8091" s="6" t="s">
        <v>17117</v>
      </c>
      <c r="P8091" s="100"/>
      <c r="Q8091" s="15" t="s">
        <v>45</v>
      </c>
    </row>
    <row r="8092" customFormat="false" ht="15" hidden="false" customHeight="false" outlineLevel="0" collapsed="false">
      <c r="A8092" s="60" t="n">
        <v>43647</v>
      </c>
      <c r="B8092" s="374" t="s">
        <v>422</v>
      </c>
      <c r="C8092" s="62"/>
      <c r="D8092" s="62"/>
      <c r="E8092" s="63"/>
      <c r="F8092" s="911" t="n">
        <f aca="false">G8092+H8092+I8092+J8092+K8092+L8092</f>
        <v>9.37243596373218E+047</v>
      </c>
      <c r="G8092" s="1092" t="n">
        <f aca="false">SUM(G8093:G18032)</f>
        <v>3.27414426943207E+047</v>
      </c>
      <c r="H8092" s="913" t="n">
        <f aca="false">SUM(H8093:H18032)</f>
        <v>6.09829169430012E+047</v>
      </c>
      <c r="I8092" s="1093" t="n">
        <f aca="false">SUM(I8093:I18034)</f>
        <v>2.76126989720696E+018</v>
      </c>
      <c r="J8092" s="1094" t="n">
        <f aca="false">SUM(J8093:J18032)</f>
        <v>1995984</v>
      </c>
      <c r="K8092" s="1095" t="n">
        <f aca="false">SUM(K8093:K18032)</f>
        <v>0</v>
      </c>
      <c r="L8092" s="1096" t="n">
        <f aca="false">SUM(L8097:L18032)</f>
        <v>0</v>
      </c>
      <c r="M8092" s="281"/>
      <c r="N8092" s="281"/>
      <c r="O8092" s="62"/>
      <c r="P8092" s="100"/>
      <c r="Q8092" s="15" t="s">
        <v>45</v>
      </c>
    </row>
    <row r="8093" customFormat="false" ht="28.35" hidden="false" customHeight="false" outlineLevel="0" collapsed="false">
      <c r="A8093" s="1102" t="s">
        <v>23139</v>
      </c>
      <c r="B8093" s="91" t="n">
        <v>9.07</v>
      </c>
      <c r="C8093" s="349" t="s">
        <v>24653</v>
      </c>
      <c r="D8093" s="91" t="s">
        <v>20897</v>
      </c>
      <c r="E8093" s="91" t="s">
        <v>24654</v>
      </c>
      <c r="F8093" s="91" t="s">
        <v>24655</v>
      </c>
      <c r="G8093" s="91"/>
      <c r="H8093" s="91"/>
      <c r="I8093" s="91"/>
      <c r="J8093" s="91"/>
      <c r="K8093" s="91"/>
      <c r="L8093" s="91"/>
      <c r="M8093" s="91"/>
      <c r="N8093" s="91"/>
      <c r="O8093" s="282" t="s">
        <v>15</v>
      </c>
      <c r="P8093" s="100"/>
      <c r="Q8093" s="15" t="s">
        <v>45</v>
      </c>
    </row>
    <row r="8094" customFormat="false" ht="28.35" hidden="false" customHeight="false" outlineLevel="0" collapsed="false">
      <c r="A8094" s="1102" t="s">
        <v>1814</v>
      </c>
      <c r="B8094" s="91" t="s">
        <v>1142</v>
      </c>
      <c r="C8094" s="91" t="s">
        <v>24656</v>
      </c>
      <c r="D8094" s="91" t="s">
        <v>22264</v>
      </c>
      <c r="E8094" s="91" t="s">
        <v>24657</v>
      </c>
      <c r="F8094" s="91" t="s">
        <v>24658</v>
      </c>
      <c r="G8094" s="91" t="n">
        <v>3800</v>
      </c>
      <c r="H8094" s="91"/>
      <c r="I8094" s="91"/>
      <c r="J8094" s="91"/>
      <c r="K8094" s="91"/>
      <c r="L8094" s="91"/>
      <c r="M8094" s="91" t="s">
        <v>24659</v>
      </c>
      <c r="N8094" s="91" t="n">
        <v>2.07</v>
      </c>
      <c r="O8094" s="282" t="s">
        <v>15</v>
      </c>
      <c r="P8094" s="100"/>
      <c r="Q8094" s="15" t="s">
        <v>45</v>
      </c>
    </row>
    <row r="8095" customFormat="false" ht="28.35" hidden="false" customHeight="false" outlineLevel="0" collapsed="false">
      <c r="A8095" s="1102" t="s">
        <v>22778</v>
      </c>
      <c r="B8095" s="91" t="s">
        <v>24660</v>
      </c>
      <c r="C8095" s="91" t="s">
        <v>24661</v>
      </c>
      <c r="D8095" s="91" t="s">
        <v>20897</v>
      </c>
      <c r="E8095" s="91" t="s">
        <v>24662</v>
      </c>
      <c r="F8095" s="91" t="s">
        <v>2910</v>
      </c>
      <c r="G8095" s="91" t="n">
        <v>4400</v>
      </c>
      <c r="H8095" s="91"/>
      <c r="I8095" s="91"/>
      <c r="J8095" s="91"/>
      <c r="K8095" s="91"/>
      <c r="L8095" s="91"/>
      <c r="M8095" s="91" t="s">
        <v>24663</v>
      </c>
      <c r="N8095" s="99" t="n">
        <v>43648</v>
      </c>
      <c r="O8095" s="282" t="s">
        <v>15</v>
      </c>
      <c r="P8095" s="100"/>
      <c r="Q8095" s="15" t="s">
        <v>45</v>
      </c>
    </row>
    <row r="8096" customFormat="false" ht="28.35" hidden="false" customHeight="false" outlineLevel="0" collapsed="false">
      <c r="A8096" s="1102" t="s">
        <v>24664</v>
      </c>
      <c r="B8096" s="91" t="n">
        <v>11.04</v>
      </c>
      <c r="C8096" s="349" t="s">
        <v>24665</v>
      </c>
      <c r="D8096" s="91" t="s">
        <v>23147</v>
      </c>
      <c r="E8096" s="91" t="s">
        <v>24666</v>
      </c>
      <c r="F8096" s="91" t="s">
        <v>4852</v>
      </c>
      <c r="G8096" s="91" t="s">
        <v>134</v>
      </c>
      <c r="H8096" s="91"/>
      <c r="I8096" s="91"/>
      <c r="J8096" s="91"/>
      <c r="K8096" s="91"/>
      <c r="L8096" s="91"/>
      <c r="M8096" s="91"/>
      <c r="N8096" s="91"/>
      <c r="O8096" s="137" t="s">
        <v>24667</v>
      </c>
      <c r="P8096" s="100"/>
      <c r="Q8096" s="15" t="s">
        <v>45</v>
      </c>
    </row>
    <row r="8097" customFormat="false" ht="41.75" hidden="false" customHeight="false" outlineLevel="0" collapsed="false">
      <c r="A8097" s="1102" t="s">
        <v>19253</v>
      </c>
      <c r="B8097" s="91" t="s">
        <v>14259</v>
      </c>
      <c r="C8097" s="91" t="s">
        <v>24668</v>
      </c>
      <c r="D8097" s="91" t="s">
        <v>22264</v>
      </c>
      <c r="E8097" s="91" t="s">
        <v>24669</v>
      </c>
      <c r="F8097" s="91" t="s">
        <v>3434</v>
      </c>
      <c r="G8097" s="91" t="s">
        <v>24670</v>
      </c>
      <c r="H8097" s="91"/>
      <c r="I8097" s="91"/>
      <c r="J8097" s="91"/>
      <c r="K8097" s="91"/>
      <c r="L8097" s="91"/>
      <c r="M8097" s="91"/>
      <c r="N8097" s="91"/>
      <c r="O8097" s="137" t="s">
        <v>24671</v>
      </c>
      <c r="P8097" s="100"/>
      <c r="Q8097" s="15" t="s">
        <v>45</v>
      </c>
    </row>
    <row r="8098" customFormat="false" ht="28.35" hidden="false" customHeight="false" outlineLevel="0" collapsed="false">
      <c r="A8098" s="1102" t="s">
        <v>1732</v>
      </c>
      <c r="B8098" s="91" t="n">
        <v>12.48</v>
      </c>
      <c r="C8098" s="91" t="s">
        <v>24672</v>
      </c>
      <c r="D8098" s="91" t="s">
        <v>23147</v>
      </c>
      <c r="E8098" s="91" t="s">
        <v>24673</v>
      </c>
      <c r="F8098" s="91" t="s">
        <v>3336</v>
      </c>
      <c r="G8098" s="91"/>
      <c r="H8098" s="91"/>
      <c r="I8098" s="91"/>
      <c r="J8098" s="91"/>
      <c r="K8098" s="91"/>
      <c r="L8098" s="91"/>
      <c r="M8098" s="91" t="s">
        <v>24674</v>
      </c>
      <c r="N8098" s="99" t="n">
        <v>43648</v>
      </c>
      <c r="O8098" s="282" t="s">
        <v>24675</v>
      </c>
      <c r="P8098" s="100"/>
      <c r="Q8098" s="15" t="s">
        <v>45</v>
      </c>
    </row>
    <row r="8099" customFormat="false" ht="28.35" hidden="false" customHeight="false" outlineLevel="0" collapsed="false">
      <c r="A8099" s="1119" t="s">
        <v>1833</v>
      </c>
      <c r="B8099" s="95" t="s">
        <v>154</v>
      </c>
      <c r="C8099" s="95" t="s">
        <v>24676</v>
      </c>
      <c r="D8099" s="95" t="s">
        <v>22264</v>
      </c>
      <c r="E8099" s="95" t="s">
        <v>24677</v>
      </c>
      <c r="F8099" s="95" t="s">
        <v>24678</v>
      </c>
      <c r="G8099" s="95" t="n">
        <v>2500</v>
      </c>
      <c r="H8099" s="95"/>
      <c r="I8099" s="95"/>
      <c r="J8099" s="95"/>
      <c r="K8099" s="95"/>
      <c r="L8099" s="95"/>
      <c r="M8099" s="95" t="s">
        <v>24679</v>
      </c>
      <c r="N8099" s="841" t="n">
        <v>43648</v>
      </c>
      <c r="O8099" s="95" t="s">
        <v>24680</v>
      </c>
      <c r="P8099" s="391"/>
      <c r="Q8099" s="15" t="s">
        <v>45</v>
      </c>
      <c r="R8099" s="278"/>
      <c r="S8099" s="278"/>
      <c r="T8099" s="278"/>
      <c r="U8099" s="278"/>
      <c r="V8099" s="278"/>
      <c r="W8099" s="278"/>
      <c r="X8099" s="278"/>
      <c r="Y8099" s="278"/>
      <c r="Z8099" s="278"/>
      <c r="AA8099" s="278"/>
      <c r="AB8099" s="278"/>
      <c r="AC8099" s="278"/>
      <c r="AD8099" s="278"/>
      <c r="AE8099" s="278"/>
      <c r="AF8099" s="278"/>
      <c r="AG8099" s="278"/>
      <c r="AH8099" s="278"/>
      <c r="AI8099" s="278"/>
      <c r="AJ8099" s="278"/>
      <c r="AK8099" s="278"/>
    </row>
    <row r="8100" customFormat="false" ht="28.35" hidden="false" customHeight="false" outlineLevel="0" collapsed="false">
      <c r="A8100" s="1102" t="s">
        <v>1839</v>
      </c>
      <c r="B8100" s="91" t="s">
        <v>14006</v>
      </c>
      <c r="C8100" s="91" t="s">
        <v>24681</v>
      </c>
      <c r="D8100" s="91" t="s">
        <v>8766</v>
      </c>
      <c r="E8100" s="91" t="s">
        <v>24682</v>
      </c>
      <c r="F8100" s="91" t="s">
        <v>24683</v>
      </c>
      <c r="G8100" s="91" t="n">
        <v>4200</v>
      </c>
      <c r="H8100" s="91"/>
      <c r="I8100" s="91"/>
      <c r="J8100" s="91"/>
      <c r="K8100" s="91"/>
      <c r="L8100" s="91"/>
      <c r="M8100" s="19" t="s">
        <v>24684</v>
      </c>
      <c r="N8100" s="99" t="n">
        <v>43647</v>
      </c>
      <c r="O8100" s="282" t="s">
        <v>15</v>
      </c>
      <c r="P8100" s="100"/>
      <c r="Q8100" s="15" t="s">
        <v>45</v>
      </c>
    </row>
    <row r="8101" customFormat="false" ht="28.35" hidden="false" customHeight="false" outlineLevel="0" collapsed="false">
      <c r="A8101" s="1102" t="s">
        <v>1746</v>
      </c>
      <c r="B8101" s="91" t="s">
        <v>13802</v>
      </c>
      <c r="C8101" s="91" t="s">
        <v>24685</v>
      </c>
      <c r="D8101" s="91" t="s">
        <v>22264</v>
      </c>
      <c r="E8101" s="91" t="s">
        <v>24686</v>
      </c>
      <c r="F8101" s="91" t="s">
        <v>2910</v>
      </c>
      <c r="G8101" s="91" t="n">
        <v>5200</v>
      </c>
      <c r="H8101" s="91"/>
      <c r="I8101" s="91"/>
      <c r="J8101" s="91"/>
      <c r="K8101" s="91"/>
      <c r="L8101" s="91"/>
      <c r="M8101" s="91" t="s">
        <v>24687</v>
      </c>
      <c r="N8101" s="99" t="n">
        <v>43648</v>
      </c>
      <c r="O8101" s="282" t="s">
        <v>15</v>
      </c>
      <c r="P8101" s="100"/>
      <c r="Q8101" s="15" t="s">
        <v>45</v>
      </c>
    </row>
    <row r="8102" customFormat="false" ht="28.35" hidden="false" customHeight="false" outlineLevel="0" collapsed="false">
      <c r="A8102" s="429" t="s">
        <v>22961</v>
      </c>
      <c r="B8102" s="91" t="n">
        <v>13.56</v>
      </c>
      <c r="C8102" s="349" t="s">
        <v>24688</v>
      </c>
      <c r="D8102" s="91" t="s">
        <v>23147</v>
      </c>
      <c r="E8102" s="91" t="s">
        <v>24689</v>
      </c>
      <c r="F8102" s="91" t="s">
        <v>9792</v>
      </c>
      <c r="G8102" s="91" t="s">
        <v>24690</v>
      </c>
      <c r="H8102" s="91"/>
      <c r="I8102" s="91"/>
      <c r="J8102" s="91"/>
      <c r="K8102" s="91"/>
      <c r="L8102" s="91"/>
      <c r="M8102" s="91"/>
      <c r="N8102" s="91"/>
      <c r="O8102" s="137" t="s">
        <v>24691</v>
      </c>
      <c r="P8102" s="100"/>
      <c r="Q8102" s="15" t="s">
        <v>45</v>
      </c>
    </row>
    <row r="8103" customFormat="false" ht="28.35" hidden="false" customHeight="false" outlineLevel="0" collapsed="false">
      <c r="A8103" s="429" t="s">
        <v>24238</v>
      </c>
      <c r="B8103" s="91" t="n">
        <v>13.58</v>
      </c>
      <c r="C8103" s="349" t="s">
        <v>24692</v>
      </c>
      <c r="D8103" s="91" t="s">
        <v>23147</v>
      </c>
      <c r="E8103" s="91" t="s">
        <v>24693</v>
      </c>
      <c r="F8103" s="91" t="s">
        <v>24694</v>
      </c>
      <c r="G8103" s="91" t="s">
        <v>1890</v>
      </c>
      <c r="H8103" s="91"/>
      <c r="I8103" s="91"/>
      <c r="J8103" s="91"/>
      <c r="K8103" s="91"/>
      <c r="L8103" s="91"/>
      <c r="M8103" s="91"/>
      <c r="N8103" s="91"/>
      <c r="O8103" s="451" t="s">
        <v>23366</v>
      </c>
      <c r="P8103" s="100"/>
      <c r="Q8103" s="15" t="s">
        <v>45</v>
      </c>
    </row>
    <row r="8104" customFormat="false" ht="14.9" hidden="false" customHeight="false" outlineLevel="0" collapsed="false">
      <c r="A8104" s="429" t="s">
        <v>19278</v>
      </c>
      <c r="B8104" s="91" t="n">
        <v>15.2</v>
      </c>
      <c r="C8104" s="91" t="n">
        <v>89262846024</v>
      </c>
      <c r="D8104" s="91" t="s">
        <v>22264</v>
      </c>
      <c r="E8104" s="91" t="s">
        <v>24695</v>
      </c>
      <c r="F8104" s="91" t="s">
        <v>24696</v>
      </c>
      <c r="G8104" s="91" t="s">
        <v>103</v>
      </c>
      <c r="H8104" s="91"/>
      <c r="I8104" s="91"/>
      <c r="J8104" s="91"/>
      <c r="K8104" s="91"/>
      <c r="L8104" s="91"/>
      <c r="M8104" s="91"/>
      <c r="N8104" s="91"/>
      <c r="O8104" s="451" t="s">
        <v>24697</v>
      </c>
      <c r="P8104" s="100"/>
      <c r="Q8104" s="15" t="s">
        <v>45</v>
      </c>
    </row>
    <row r="8105" customFormat="false" ht="28.35" hidden="false" customHeight="false" outlineLevel="0" collapsed="false">
      <c r="A8105" s="429" t="s">
        <v>24698</v>
      </c>
      <c r="B8105" s="91" t="s">
        <v>11218</v>
      </c>
      <c r="C8105" s="349" t="s">
        <v>24699</v>
      </c>
      <c r="D8105" s="91" t="s">
        <v>22264</v>
      </c>
      <c r="E8105" s="91" t="s">
        <v>24700</v>
      </c>
      <c r="F8105" s="91" t="s">
        <v>12437</v>
      </c>
      <c r="G8105" s="91"/>
      <c r="H8105" s="91"/>
      <c r="I8105" s="91"/>
      <c r="J8105" s="91"/>
      <c r="K8105" s="91"/>
      <c r="L8105" s="91"/>
      <c r="M8105" s="91"/>
      <c r="N8105" s="91"/>
      <c r="O8105" s="137" t="s">
        <v>24701</v>
      </c>
      <c r="P8105" s="100"/>
      <c r="Q8105" s="15" t="s">
        <v>45</v>
      </c>
    </row>
    <row r="8106" customFormat="false" ht="28.35" hidden="false" customHeight="false" outlineLevel="0" collapsed="false">
      <c r="A8106" s="429" t="s">
        <v>24702</v>
      </c>
      <c r="B8106" s="91" t="s">
        <v>4457</v>
      </c>
      <c r="C8106" s="91" t="s">
        <v>24703</v>
      </c>
      <c r="D8106" s="91" t="s">
        <v>22264</v>
      </c>
      <c r="E8106" s="91" t="s">
        <v>24704</v>
      </c>
      <c r="F8106" s="91" t="s">
        <v>102</v>
      </c>
      <c r="G8106" s="91" t="s">
        <v>933</v>
      </c>
      <c r="H8106" s="91"/>
      <c r="I8106" s="91"/>
      <c r="J8106" s="91"/>
      <c r="K8106" s="91"/>
      <c r="L8106" s="91"/>
      <c r="M8106" s="91"/>
      <c r="N8106" s="91"/>
      <c r="O8106" s="137" t="s">
        <v>24705</v>
      </c>
      <c r="P8106" s="100"/>
      <c r="Q8106" s="15" t="s">
        <v>45</v>
      </c>
    </row>
    <row r="8107" customFormat="false" ht="28.35" hidden="false" customHeight="false" outlineLevel="0" collapsed="false">
      <c r="A8107" s="133" t="s">
        <v>19201</v>
      </c>
      <c r="B8107" s="95" t="s">
        <v>7320</v>
      </c>
      <c r="C8107" s="95" t="s">
        <v>24706</v>
      </c>
      <c r="D8107" s="95" t="s">
        <v>8766</v>
      </c>
      <c r="E8107" s="95" t="s">
        <v>24707</v>
      </c>
      <c r="F8107" s="95" t="s">
        <v>24708</v>
      </c>
      <c r="G8107" s="95" t="n">
        <v>15735</v>
      </c>
      <c r="H8107" s="95"/>
      <c r="I8107" s="95"/>
      <c r="J8107" s="95"/>
      <c r="K8107" s="95"/>
      <c r="L8107" s="95"/>
      <c r="M8107" s="141" t="s">
        <v>24709</v>
      </c>
      <c r="N8107" s="841" t="n">
        <v>43649</v>
      </c>
      <c r="O8107" s="95" t="s">
        <v>1256</v>
      </c>
      <c r="P8107" s="391"/>
      <c r="Q8107" s="15" t="s">
        <v>45</v>
      </c>
      <c r="R8107" s="278"/>
      <c r="S8107" s="278"/>
      <c r="T8107" s="278"/>
      <c r="U8107" s="278"/>
      <c r="V8107" s="278"/>
      <c r="W8107" s="278"/>
      <c r="X8107" s="278"/>
      <c r="Y8107" s="278"/>
      <c r="Z8107" s="278"/>
      <c r="AA8107" s="278"/>
      <c r="AB8107" s="278"/>
      <c r="AC8107" s="278"/>
      <c r="AD8107" s="278"/>
      <c r="AE8107" s="278"/>
      <c r="AF8107" s="278"/>
      <c r="AG8107" s="278"/>
      <c r="AH8107" s="278"/>
      <c r="AI8107" s="278"/>
      <c r="AJ8107" s="278"/>
      <c r="AK8107" s="278"/>
    </row>
    <row r="8108" customFormat="false" ht="79.85" hidden="false" customHeight="false" outlineLevel="0" collapsed="false">
      <c r="A8108" s="1091" t="s">
        <v>17111</v>
      </c>
      <c r="B8108" s="6" t="s">
        <v>17112</v>
      </c>
      <c r="C8108" s="4"/>
      <c r="D8108" s="6" t="s">
        <v>17114</v>
      </c>
      <c r="E8108" s="6" t="s">
        <v>17115</v>
      </c>
      <c r="F8108" s="5" t="s">
        <v>10096</v>
      </c>
      <c r="G8108" s="6" t="s">
        <v>38</v>
      </c>
      <c r="H8108" s="6" t="s">
        <v>17116</v>
      </c>
      <c r="I8108" s="6" t="s">
        <v>40</v>
      </c>
      <c r="J8108" s="6" t="s">
        <v>21327</v>
      </c>
      <c r="K8108" s="6" t="s">
        <v>21328</v>
      </c>
      <c r="L8108" s="6" t="s">
        <v>19807</v>
      </c>
      <c r="M8108" s="6" t="s">
        <v>41</v>
      </c>
      <c r="N8108" s="6" t="s">
        <v>42</v>
      </c>
      <c r="O8108" s="6" t="s">
        <v>17117</v>
      </c>
      <c r="P8108" s="100"/>
      <c r="Q8108" s="15" t="s">
        <v>45</v>
      </c>
    </row>
    <row r="8109" customFormat="false" ht="15" hidden="false" customHeight="false" outlineLevel="0" collapsed="false">
      <c r="A8109" s="60" t="n">
        <v>43648</v>
      </c>
      <c r="B8109" s="374" t="s">
        <v>260</v>
      </c>
      <c r="C8109" s="62"/>
      <c r="D8109" s="62"/>
      <c r="E8109" s="63"/>
      <c r="F8109" s="911" t="n">
        <f aca="false">G8109+H8109+I8109+J8109+K8109+L8109</f>
        <v>4.68621798186609E+047</v>
      </c>
      <c r="G8109" s="1092" t="n">
        <f aca="false">SUM(G8110:G18049)</f>
        <v>1.63707213471603E+047</v>
      </c>
      <c r="H8109" s="913" t="n">
        <f aca="false">SUM(H8110:H18049)</f>
        <v>3.04914584715006E+047</v>
      </c>
      <c r="I8109" s="1093" t="n">
        <f aca="false">SUM(I8110:I18051)</f>
        <v>1.38063494860348E+018</v>
      </c>
      <c r="J8109" s="1094" t="n">
        <f aca="false">SUM(J8110:J18049)</f>
        <v>997992</v>
      </c>
      <c r="K8109" s="1095" t="n">
        <f aca="false">SUM(K8110:K18049)</f>
        <v>0</v>
      </c>
      <c r="L8109" s="1096" t="n">
        <f aca="false">SUM(L8114:L18049)</f>
        <v>0</v>
      </c>
      <c r="M8109" s="281"/>
      <c r="N8109" s="281"/>
      <c r="O8109" s="62"/>
      <c r="P8109" s="100"/>
      <c r="Q8109" s="15" t="s">
        <v>45</v>
      </c>
    </row>
    <row r="8110" customFormat="false" ht="28.35" hidden="false" customHeight="false" outlineLevel="0" collapsed="false">
      <c r="A8110" s="1102" t="s">
        <v>23139</v>
      </c>
      <c r="B8110" s="91" t="s">
        <v>2357</v>
      </c>
      <c r="C8110" s="91" t="s">
        <v>24710</v>
      </c>
      <c r="D8110" s="91" t="s">
        <v>22264</v>
      </c>
      <c r="E8110" s="91" t="s">
        <v>24711</v>
      </c>
      <c r="F8110" s="91" t="s">
        <v>24712</v>
      </c>
      <c r="G8110" s="91" t="n">
        <v>4500</v>
      </c>
      <c r="H8110" s="91"/>
      <c r="I8110" s="91"/>
      <c r="J8110" s="91"/>
      <c r="K8110" s="91"/>
      <c r="L8110" s="91"/>
      <c r="M8110" s="91" t="s">
        <v>24713</v>
      </c>
      <c r="N8110" s="91" t="s">
        <v>24714</v>
      </c>
      <c r="O8110" s="282" t="s">
        <v>15</v>
      </c>
      <c r="P8110" s="100"/>
      <c r="Q8110" s="15" t="s">
        <v>45</v>
      </c>
    </row>
    <row r="8111" customFormat="false" ht="28.35" hidden="false" customHeight="false" outlineLevel="0" collapsed="false">
      <c r="A8111" s="429" t="s">
        <v>1814</v>
      </c>
      <c r="B8111" s="91" t="s">
        <v>940</v>
      </c>
      <c r="C8111" s="91" t="s">
        <v>24715</v>
      </c>
      <c r="D8111" s="91" t="s">
        <v>22264</v>
      </c>
      <c r="E8111" s="91" t="s">
        <v>24716</v>
      </c>
      <c r="F8111" s="91" t="s">
        <v>23020</v>
      </c>
      <c r="G8111" s="91" t="n">
        <v>6800</v>
      </c>
      <c r="H8111" s="91"/>
      <c r="I8111" s="91"/>
      <c r="J8111" s="91"/>
      <c r="K8111" s="204"/>
      <c r="L8111" s="91"/>
      <c r="M8111" s="91" t="s">
        <v>24717</v>
      </c>
      <c r="N8111" s="99" t="n">
        <v>43649</v>
      </c>
      <c r="O8111" s="282" t="s">
        <v>15</v>
      </c>
      <c r="P8111" s="100"/>
      <c r="Q8111" s="15" t="s">
        <v>45</v>
      </c>
    </row>
    <row r="8112" customFormat="false" ht="14.9" hidden="false" customHeight="false" outlineLevel="0" collapsed="false">
      <c r="A8112" s="429" t="s">
        <v>1819</v>
      </c>
      <c r="B8112" s="91" t="n">
        <v>12.05</v>
      </c>
      <c r="C8112" s="91" t="s">
        <v>24718</v>
      </c>
      <c r="D8112" s="91" t="s">
        <v>22264</v>
      </c>
      <c r="E8112" s="91" t="s">
        <v>24719</v>
      </c>
      <c r="F8112" s="91" t="s">
        <v>4848</v>
      </c>
      <c r="G8112" s="91" t="s">
        <v>463</v>
      </c>
      <c r="H8112" s="91"/>
      <c r="I8112" s="91"/>
      <c r="J8112" s="91"/>
      <c r="K8112" s="91"/>
      <c r="L8112" s="91"/>
      <c r="M8112" s="91"/>
      <c r="N8112" s="91"/>
      <c r="O8112" s="95" t="s">
        <v>24720</v>
      </c>
      <c r="P8112" s="100"/>
      <c r="Q8112" s="15" t="s">
        <v>45</v>
      </c>
    </row>
    <row r="8113" customFormat="false" ht="28.35" hidden="false" customHeight="false" outlineLevel="0" collapsed="false">
      <c r="A8113" s="429" t="s">
        <v>22853</v>
      </c>
      <c r="B8113" s="91" t="s">
        <v>154</v>
      </c>
      <c r="C8113" s="91" t="s">
        <v>24721</v>
      </c>
      <c r="D8113" s="91" t="s">
        <v>22264</v>
      </c>
      <c r="E8113" s="91"/>
      <c r="F8113" s="91" t="s">
        <v>3434</v>
      </c>
      <c r="G8113" s="91"/>
      <c r="H8113" s="91"/>
      <c r="I8113" s="91"/>
      <c r="J8113" s="91"/>
      <c r="K8113" s="91"/>
      <c r="L8113" s="91"/>
      <c r="M8113" s="91"/>
      <c r="N8113" s="91"/>
      <c r="O8113" s="137" t="s">
        <v>23522</v>
      </c>
      <c r="P8113" s="100"/>
      <c r="Q8113" s="15" t="s">
        <v>45</v>
      </c>
    </row>
    <row r="8114" customFormat="false" ht="14.9" hidden="false" customHeight="false" outlineLevel="0" collapsed="false">
      <c r="A8114" s="429" t="s">
        <v>1678</v>
      </c>
      <c r="B8114" s="91" t="s">
        <v>1062</v>
      </c>
      <c r="C8114" s="91" t="s">
        <v>24722</v>
      </c>
      <c r="D8114" s="91" t="s">
        <v>20897</v>
      </c>
      <c r="E8114" s="91" t="s">
        <v>24723</v>
      </c>
      <c r="F8114" s="91" t="s">
        <v>24724</v>
      </c>
      <c r="G8114" s="91" t="n">
        <v>75000</v>
      </c>
      <c r="H8114" s="91"/>
      <c r="I8114" s="91"/>
      <c r="J8114" s="91"/>
      <c r="K8114" s="91"/>
      <c r="L8114" s="91"/>
      <c r="M8114" s="91" t="s">
        <v>24725</v>
      </c>
      <c r="N8114" s="99" t="n">
        <v>43649</v>
      </c>
      <c r="O8114" s="282" t="s">
        <v>15</v>
      </c>
      <c r="P8114" s="100"/>
      <c r="Q8114" s="15" t="s">
        <v>45</v>
      </c>
    </row>
    <row r="8115" customFormat="false" ht="17.35" hidden="false" customHeight="false" outlineLevel="0" collapsed="false">
      <c r="A8115" s="1091"/>
      <c r="B8115" s="6"/>
      <c r="C8115" s="4"/>
      <c r="D8115" s="6"/>
      <c r="E8115" s="6"/>
      <c r="F8115" s="5"/>
      <c r="G8115" s="6"/>
      <c r="H8115" s="6"/>
      <c r="I8115" s="6"/>
      <c r="J8115" s="6"/>
      <c r="K8115" s="6"/>
      <c r="L8115" s="6"/>
      <c r="M8115" s="6"/>
      <c r="N8115" s="6"/>
      <c r="O8115" s="6"/>
      <c r="P8115" s="100"/>
      <c r="Q8115" s="15" t="s">
        <v>45</v>
      </c>
    </row>
    <row r="8116" customFormat="false" ht="13.8" hidden="false" customHeight="false" outlineLevel="0" collapsed="false">
      <c r="A8116" s="1102"/>
      <c r="B8116" s="91"/>
      <c r="C8116" s="91"/>
      <c r="D8116" s="91"/>
      <c r="E8116" s="91"/>
      <c r="F8116" s="91"/>
      <c r="G8116" s="91"/>
      <c r="H8116" s="91"/>
      <c r="I8116" s="91"/>
      <c r="J8116" s="91"/>
      <c r="K8116" s="91"/>
      <c r="L8116" s="91"/>
      <c r="M8116" s="91"/>
      <c r="N8116" s="91"/>
      <c r="O8116" s="157"/>
      <c r="P8116" s="100"/>
      <c r="Q8116" s="15" t="s">
        <v>45</v>
      </c>
    </row>
    <row r="8117" customFormat="false" ht="13.8" hidden="false" customHeight="false" outlineLevel="0" collapsed="false">
      <c r="A8117" s="1102"/>
      <c r="B8117" s="91"/>
      <c r="C8117" s="349"/>
      <c r="D8117" s="91"/>
      <c r="E8117" s="349"/>
      <c r="F8117" s="91"/>
      <c r="G8117" s="91"/>
      <c r="H8117" s="91"/>
      <c r="I8117" s="91"/>
      <c r="J8117" s="91"/>
      <c r="K8117" s="91"/>
      <c r="L8117" s="91"/>
      <c r="M8117" s="91"/>
      <c r="N8117" s="91"/>
      <c r="O8117" s="137"/>
      <c r="P8117" s="100"/>
      <c r="Q8117" s="15" t="s">
        <v>45</v>
      </c>
    </row>
    <row r="8118" customFormat="false" ht="13.8" hidden="false" customHeight="false" outlineLevel="0" collapsed="false">
      <c r="A8118" s="1102"/>
      <c r="B8118" s="91"/>
      <c r="C8118" s="91"/>
      <c r="D8118" s="91"/>
      <c r="E8118" s="91"/>
      <c r="F8118" s="91"/>
      <c r="G8118" s="91"/>
      <c r="H8118" s="91"/>
      <c r="I8118" s="91"/>
      <c r="J8118" s="91"/>
      <c r="K8118" s="91"/>
      <c r="L8118" s="91"/>
      <c r="M8118" s="91"/>
      <c r="N8118" s="91"/>
      <c r="O8118" s="282"/>
      <c r="P8118" s="100"/>
      <c r="Q8118" s="15" t="s">
        <v>45</v>
      </c>
    </row>
    <row r="8119" customFormat="false" ht="13.8" hidden="false" customHeight="false" outlineLevel="0" collapsed="false">
      <c r="A8119" s="1102"/>
      <c r="B8119" s="242"/>
      <c r="C8119" s="91"/>
      <c r="D8119" s="91"/>
      <c r="E8119" s="91"/>
      <c r="F8119" s="91"/>
      <c r="G8119" s="91"/>
      <c r="H8119" s="91"/>
      <c r="I8119" s="91"/>
      <c r="J8119" s="91"/>
      <c r="K8119" s="91"/>
      <c r="L8119" s="91"/>
      <c r="M8119" s="91"/>
      <c r="N8119" s="91"/>
      <c r="O8119" s="137"/>
      <c r="P8119" s="100"/>
      <c r="Q8119" s="15" t="s">
        <v>45</v>
      </c>
    </row>
    <row r="8120" customFormat="false" ht="13.8" hidden="false" customHeight="false" outlineLevel="0" collapsed="false">
      <c r="A8120" s="1102"/>
      <c r="B8120" s="91"/>
      <c r="C8120" s="349"/>
      <c r="D8120" s="91"/>
      <c r="E8120" s="91"/>
      <c r="F8120" s="91"/>
      <c r="G8120" s="91"/>
      <c r="H8120" s="91"/>
      <c r="I8120" s="91"/>
      <c r="J8120" s="91"/>
      <c r="K8120" s="91"/>
      <c r="L8120" s="91"/>
      <c r="M8120" s="91"/>
      <c r="N8120" s="91"/>
      <c r="O8120" s="137"/>
      <c r="P8120" s="100"/>
      <c r="Q8120" s="15" t="s">
        <v>45</v>
      </c>
    </row>
    <row r="8121" customFormat="false" ht="13.8" hidden="false" customHeight="false" outlineLevel="0" collapsed="false">
      <c r="A8121" s="1102"/>
      <c r="B8121" s="91"/>
      <c r="C8121" s="91"/>
      <c r="D8121" s="91"/>
      <c r="E8121" s="91"/>
      <c r="F8121" s="91"/>
      <c r="G8121" s="91"/>
      <c r="H8121" s="91"/>
      <c r="I8121" s="91"/>
      <c r="J8121" s="91"/>
      <c r="K8121" s="91"/>
      <c r="L8121" s="91"/>
      <c r="M8121" s="91"/>
      <c r="N8121" s="91"/>
      <c r="O8121" s="137"/>
      <c r="P8121" s="100"/>
      <c r="Q8121" s="15" t="s">
        <v>45</v>
      </c>
    </row>
    <row r="8122" customFormat="false" ht="79.85" hidden="false" customHeight="false" outlineLevel="0" collapsed="false">
      <c r="A8122" s="1091" t="s">
        <v>17111</v>
      </c>
      <c r="B8122" s="6" t="s">
        <v>17112</v>
      </c>
      <c r="C8122" s="4"/>
      <c r="D8122" s="6" t="s">
        <v>17114</v>
      </c>
      <c r="E8122" s="6" t="s">
        <v>17115</v>
      </c>
      <c r="F8122" s="5" t="s">
        <v>10096</v>
      </c>
      <c r="G8122" s="6" t="s">
        <v>38</v>
      </c>
      <c r="H8122" s="6" t="s">
        <v>17116</v>
      </c>
      <c r="I8122" s="6" t="s">
        <v>40</v>
      </c>
      <c r="J8122" s="6" t="s">
        <v>21327</v>
      </c>
      <c r="K8122" s="6" t="s">
        <v>21328</v>
      </c>
      <c r="L8122" s="6" t="s">
        <v>19807</v>
      </c>
      <c r="M8122" s="6" t="s">
        <v>41</v>
      </c>
      <c r="N8122" s="6" t="s">
        <v>42</v>
      </c>
      <c r="O8122" s="6" t="s">
        <v>17117</v>
      </c>
      <c r="P8122" s="100"/>
      <c r="Q8122" s="15" t="s">
        <v>45</v>
      </c>
    </row>
    <row r="8123" customFormat="false" ht="15" hidden="false" customHeight="false" outlineLevel="0" collapsed="false">
      <c r="A8123" s="60" t="n">
        <v>43649</v>
      </c>
      <c r="B8123" s="374" t="s">
        <v>311</v>
      </c>
      <c r="C8123" s="62"/>
      <c r="D8123" s="62"/>
      <c r="E8123" s="63"/>
      <c r="F8123" s="911" t="n">
        <f aca="false">G8123+H8123+I8123+J8123+K8123+L8123</f>
        <v>2.34310899093305E+047</v>
      </c>
      <c r="G8123" s="1092" t="n">
        <f aca="false">SUM(G8124:G18063)</f>
        <v>8.18536067358016E+046</v>
      </c>
      <c r="H8123" s="913" t="n">
        <f aca="false">SUM(H8124:H18063)</f>
        <v>1.52457292357503E+047</v>
      </c>
      <c r="I8123" s="1093" t="n">
        <f aca="false">SUM(I8124:I18065)</f>
        <v>6.90317474301739E+017</v>
      </c>
      <c r="J8123" s="1094" t="n">
        <f aca="false">SUM(J8124:J18063)</f>
        <v>498996</v>
      </c>
      <c r="K8123" s="1095" t="n">
        <f aca="false">SUM(K8124:K18063)</f>
        <v>0</v>
      </c>
      <c r="L8123" s="1096" t="n">
        <f aca="false">SUM(L8128:L18063)</f>
        <v>0</v>
      </c>
      <c r="M8123" s="281"/>
      <c r="N8123" s="281"/>
      <c r="O8123" s="62"/>
      <c r="P8123" s="100"/>
      <c r="Q8123" s="15" t="s">
        <v>45</v>
      </c>
    </row>
    <row r="8124" customFormat="false" ht="28.35" hidden="false" customHeight="false" outlineLevel="0" collapsed="false">
      <c r="A8124" s="1102" t="s">
        <v>23139</v>
      </c>
      <c r="B8124" s="91" t="n">
        <v>9.16</v>
      </c>
      <c r="C8124" s="91" t="s">
        <v>24726</v>
      </c>
      <c r="D8124" s="91" t="s">
        <v>23147</v>
      </c>
      <c r="E8124" s="91" t="s">
        <v>24727</v>
      </c>
      <c r="F8124" s="91" t="s">
        <v>4848</v>
      </c>
      <c r="G8124" s="91" t="s">
        <v>259</v>
      </c>
      <c r="H8124" s="91"/>
      <c r="I8124" s="91"/>
      <c r="J8124" s="91"/>
      <c r="K8124" s="91"/>
      <c r="L8124" s="91"/>
      <c r="M8124" s="91" t="s">
        <v>24728</v>
      </c>
      <c r="N8124" s="91" t="n">
        <v>7.07</v>
      </c>
      <c r="O8124" s="984" t="s">
        <v>3963</v>
      </c>
      <c r="P8124" s="100"/>
      <c r="Q8124" s="15" t="s">
        <v>45</v>
      </c>
    </row>
    <row r="8125" customFormat="false" ht="14.9" hidden="false" customHeight="false" outlineLevel="0" collapsed="false">
      <c r="A8125" s="1102" t="s">
        <v>19242</v>
      </c>
      <c r="B8125" s="91" t="n">
        <v>10.03</v>
      </c>
      <c r="C8125" s="349" t="s">
        <v>24729</v>
      </c>
      <c r="D8125" s="91" t="s">
        <v>23147</v>
      </c>
      <c r="E8125" s="349" t="s">
        <v>24730</v>
      </c>
      <c r="F8125" s="91" t="s">
        <v>24731</v>
      </c>
      <c r="G8125" s="91"/>
      <c r="H8125" s="91"/>
      <c r="I8125" s="91"/>
      <c r="J8125" s="91" t="s">
        <v>24732</v>
      </c>
      <c r="K8125" s="91"/>
      <c r="L8125" s="91"/>
      <c r="M8125" s="91"/>
      <c r="N8125" s="91"/>
      <c r="O8125" s="137" t="s">
        <v>24733</v>
      </c>
      <c r="P8125" s="100"/>
      <c r="Q8125" s="15" t="s">
        <v>45</v>
      </c>
    </row>
    <row r="8126" customFormat="false" ht="14.9" hidden="false" customHeight="false" outlineLevel="0" collapsed="false">
      <c r="A8126" s="1102" t="s">
        <v>1819</v>
      </c>
      <c r="B8126" s="91" t="n">
        <v>11.07</v>
      </c>
      <c r="C8126" s="91" t="s">
        <v>24734</v>
      </c>
      <c r="D8126" s="91" t="s">
        <v>20897</v>
      </c>
      <c r="E8126" s="91" t="s">
        <v>24735</v>
      </c>
      <c r="F8126" s="91" t="s">
        <v>23265</v>
      </c>
      <c r="G8126" s="91"/>
      <c r="H8126" s="91"/>
      <c r="I8126" s="91"/>
      <c r="J8126" s="91" t="n">
        <v>498996</v>
      </c>
      <c r="K8126" s="91"/>
      <c r="L8126" s="91"/>
      <c r="M8126" s="91" t="s">
        <v>24736</v>
      </c>
      <c r="N8126" s="99" t="n">
        <v>43651</v>
      </c>
      <c r="O8126" s="282" t="s">
        <v>1187</v>
      </c>
      <c r="P8126" s="100"/>
      <c r="Q8126" s="15" t="s">
        <v>45</v>
      </c>
    </row>
    <row r="8127" customFormat="false" ht="28.35" hidden="false" customHeight="false" outlineLevel="0" collapsed="false">
      <c r="A8127" s="1102" t="s">
        <v>1673</v>
      </c>
      <c r="B8127" s="242" t="n">
        <v>43810</v>
      </c>
      <c r="C8127" s="91" t="s">
        <v>24737</v>
      </c>
      <c r="D8127" s="91" t="s">
        <v>22300</v>
      </c>
      <c r="E8127" s="91" t="s">
        <v>24738</v>
      </c>
      <c r="F8127" s="91" t="s">
        <v>3584</v>
      </c>
      <c r="G8127" s="91" t="s">
        <v>564</v>
      </c>
      <c r="H8127" s="91"/>
      <c r="I8127" s="91"/>
      <c r="J8127" s="91"/>
      <c r="K8127" s="91"/>
      <c r="L8127" s="91"/>
      <c r="M8127" s="91"/>
      <c r="N8127" s="91"/>
      <c r="O8127" s="95" t="s">
        <v>24739</v>
      </c>
      <c r="P8127" s="100"/>
      <c r="Q8127" s="15" t="s">
        <v>45</v>
      </c>
    </row>
    <row r="8128" customFormat="false" ht="14.9" hidden="false" customHeight="false" outlineLevel="0" collapsed="false">
      <c r="A8128" s="1102" t="s">
        <v>1678</v>
      </c>
      <c r="B8128" s="91" t="n">
        <v>11.34</v>
      </c>
      <c r="C8128" s="349" t="s">
        <v>24740</v>
      </c>
      <c r="D8128" s="91" t="s">
        <v>23147</v>
      </c>
      <c r="E8128" s="91" t="s">
        <v>9480</v>
      </c>
      <c r="F8128" s="91"/>
      <c r="G8128" s="91" t="s">
        <v>16967</v>
      </c>
      <c r="H8128" s="91"/>
      <c r="I8128" s="91"/>
      <c r="J8128" s="91"/>
      <c r="K8128" s="91"/>
      <c r="L8128" s="91"/>
      <c r="M8128" s="91"/>
      <c r="N8128" s="91"/>
      <c r="O8128" s="137" t="s">
        <v>24741</v>
      </c>
      <c r="P8128" s="100"/>
      <c r="Q8128" s="15" t="s">
        <v>45</v>
      </c>
    </row>
    <row r="8129" customFormat="false" ht="14.9" hidden="false" customHeight="false" outlineLevel="0" collapsed="false">
      <c r="A8129" s="1102" t="s">
        <v>19256</v>
      </c>
      <c r="B8129" s="91" t="n">
        <v>12.09</v>
      </c>
      <c r="C8129" s="91" t="s">
        <v>24742</v>
      </c>
      <c r="D8129" s="91" t="s">
        <v>20897</v>
      </c>
      <c r="E8129" s="91" t="s">
        <v>24743</v>
      </c>
      <c r="F8129" s="91" t="s">
        <v>7108</v>
      </c>
      <c r="G8129" s="91" t="s">
        <v>908</v>
      </c>
      <c r="H8129" s="91"/>
      <c r="I8129" s="91"/>
      <c r="J8129" s="91"/>
      <c r="K8129" s="91"/>
      <c r="L8129" s="91"/>
      <c r="M8129" s="91"/>
      <c r="N8129" s="91"/>
      <c r="O8129" s="137" t="s">
        <v>23976</v>
      </c>
      <c r="P8129" s="100"/>
      <c r="Q8129" s="15" t="s">
        <v>45</v>
      </c>
    </row>
    <row r="8130" customFormat="false" ht="14.9" hidden="false" customHeight="false" outlineLevel="0" collapsed="false">
      <c r="A8130" s="122" t="s">
        <v>24744</v>
      </c>
      <c r="B8130" s="91" t="s">
        <v>12636</v>
      </c>
      <c r="C8130" s="91" t="s">
        <v>24745</v>
      </c>
      <c r="D8130" s="91" t="s">
        <v>23147</v>
      </c>
      <c r="E8130" s="91" t="s">
        <v>24746</v>
      </c>
      <c r="F8130" s="91" t="s">
        <v>24747</v>
      </c>
      <c r="G8130" s="91" t="s">
        <v>24748</v>
      </c>
      <c r="H8130" s="91"/>
      <c r="I8130" s="91"/>
      <c r="J8130" s="91"/>
      <c r="K8130" s="91"/>
      <c r="L8130" s="91"/>
      <c r="M8130" s="91"/>
      <c r="N8130" s="91"/>
      <c r="O8130" s="282" t="s">
        <v>20405</v>
      </c>
      <c r="P8130" s="100"/>
      <c r="Q8130" s="15" t="s">
        <v>45</v>
      </c>
    </row>
    <row r="8131" customFormat="false" ht="28.35" hidden="false" customHeight="false" outlineLevel="0" collapsed="false">
      <c r="A8131" s="1102" t="s">
        <v>19262</v>
      </c>
      <c r="B8131" s="91" t="n">
        <v>13.16</v>
      </c>
      <c r="C8131" s="91" t="n">
        <v>89262569354</v>
      </c>
      <c r="D8131" s="91" t="s">
        <v>22264</v>
      </c>
      <c r="E8131" s="91" t="s">
        <v>24749</v>
      </c>
      <c r="F8131" s="91" t="s">
        <v>24404</v>
      </c>
      <c r="G8131" s="91" t="s">
        <v>3931</v>
      </c>
      <c r="H8131" s="91"/>
      <c r="I8131" s="91"/>
      <c r="J8131" s="91"/>
      <c r="K8131" s="91"/>
      <c r="L8131" s="91"/>
      <c r="M8131" s="91"/>
      <c r="N8131" s="91"/>
      <c r="O8131" s="137" t="s">
        <v>24750</v>
      </c>
      <c r="P8131" s="100"/>
      <c r="Q8131" s="15" t="s">
        <v>45</v>
      </c>
    </row>
    <row r="8132" customFormat="false" ht="14.9" hidden="false" customHeight="false" outlineLevel="0" collapsed="false">
      <c r="A8132" s="1102" t="s">
        <v>19266</v>
      </c>
      <c r="B8132" s="91" t="n">
        <v>13.2</v>
      </c>
      <c r="C8132" s="91" t="n">
        <v>89154954474</v>
      </c>
      <c r="D8132" s="91" t="s">
        <v>22264</v>
      </c>
      <c r="E8132" s="91" t="s">
        <v>24751</v>
      </c>
      <c r="F8132" s="91" t="s">
        <v>23162</v>
      </c>
      <c r="G8132" s="91" t="s">
        <v>788</v>
      </c>
      <c r="H8132" s="91"/>
      <c r="I8132" s="91"/>
      <c r="J8132" s="91"/>
      <c r="K8132" s="91"/>
      <c r="L8132" s="91"/>
      <c r="M8132" s="91"/>
      <c r="N8132" s="91"/>
      <c r="O8132" s="95" t="s">
        <v>24752</v>
      </c>
      <c r="P8132" s="100"/>
      <c r="Q8132" s="15" t="s">
        <v>45</v>
      </c>
    </row>
    <row r="8133" customFormat="false" ht="28.35" hidden="false" customHeight="false" outlineLevel="0" collapsed="false">
      <c r="A8133" s="1102" t="s">
        <v>24753</v>
      </c>
      <c r="B8133" s="91" t="s">
        <v>12955</v>
      </c>
      <c r="C8133" s="91" t="s">
        <v>24754</v>
      </c>
      <c r="D8133" s="91" t="s">
        <v>22264</v>
      </c>
      <c r="E8133" s="91" t="s">
        <v>24755</v>
      </c>
      <c r="F8133" s="91" t="s">
        <v>4848</v>
      </c>
      <c r="G8133" s="91" t="s">
        <v>9062</v>
      </c>
      <c r="H8133" s="91"/>
      <c r="I8133" s="91"/>
      <c r="J8133" s="91"/>
      <c r="K8133" s="91"/>
      <c r="L8133" s="91"/>
      <c r="M8133" s="91"/>
      <c r="N8133" s="91"/>
      <c r="O8133" s="95" t="s">
        <v>2155</v>
      </c>
      <c r="P8133" s="100"/>
      <c r="Q8133" s="15" t="s">
        <v>45</v>
      </c>
    </row>
    <row r="8134" customFormat="false" ht="28.35" hidden="false" customHeight="false" outlineLevel="0" collapsed="false">
      <c r="A8134" s="1102" t="s">
        <v>24238</v>
      </c>
      <c r="B8134" s="91" t="n">
        <v>13.43</v>
      </c>
      <c r="C8134" s="91" t="s">
        <v>24756</v>
      </c>
      <c r="D8134" s="91" t="s">
        <v>22264</v>
      </c>
      <c r="E8134" s="91" t="s">
        <v>13632</v>
      </c>
      <c r="F8134" s="91" t="s">
        <v>3434</v>
      </c>
      <c r="G8134" s="91"/>
      <c r="H8134" s="91"/>
      <c r="I8134" s="91"/>
      <c r="J8134" s="91"/>
      <c r="K8134" s="91"/>
      <c r="L8134" s="91"/>
      <c r="M8134" s="91"/>
      <c r="N8134" s="91"/>
      <c r="O8134" s="137" t="s">
        <v>24757</v>
      </c>
      <c r="P8134" s="100"/>
      <c r="Q8134" s="15" t="s">
        <v>45</v>
      </c>
    </row>
    <row r="8135" customFormat="false" ht="28.35" hidden="false" customHeight="false" outlineLevel="0" collapsed="false">
      <c r="A8135" s="122" t="s">
        <v>24758</v>
      </c>
      <c r="B8135" s="91" t="s">
        <v>593</v>
      </c>
      <c r="C8135" s="91" t="s">
        <v>24759</v>
      </c>
      <c r="D8135" s="91" t="s">
        <v>22264</v>
      </c>
      <c r="E8135" s="91" t="s">
        <v>24760</v>
      </c>
      <c r="F8135" s="91" t="s">
        <v>23069</v>
      </c>
      <c r="G8135" s="91"/>
      <c r="H8135" s="91"/>
      <c r="I8135" s="91"/>
      <c r="J8135" s="91"/>
      <c r="K8135" s="91"/>
      <c r="L8135" s="91"/>
      <c r="M8135" s="91"/>
      <c r="N8135" s="91"/>
      <c r="O8135" s="451" t="s">
        <v>24761</v>
      </c>
      <c r="P8135" s="100"/>
      <c r="Q8135" s="15" t="s">
        <v>45</v>
      </c>
    </row>
    <row r="8136" customFormat="false" ht="28.35" hidden="false" customHeight="false" outlineLevel="0" collapsed="false">
      <c r="A8136" s="1102" t="s">
        <v>24762</v>
      </c>
      <c r="B8136" s="91" t="s">
        <v>8856</v>
      </c>
      <c r="C8136" s="91" t="s">
        <v>24763</v>
      </c>
      <c r="D8136" s="91" t="s">
        <v>22264</v>
      </c>
      <c r="E8136" s="91" t="s">
        <v>24764</v>
      </c>
      <c r="F8136" s="91" t="s">
        <v>48</v>
      </c>
      <c r="G8136" s="91" t="s">
        <v>1173</v>
      </c>
      <c r="H8136" s="91"/>
      <c r="I8136" s="91"/>
      <c r="J8136" s="91"/>
      <c r="K8136" s="91"/>
      <c r="L8136" s="91"/>
      <c r="M8136" s="91"/>
      <c r="N8136" s="91"/>
      <c r="O8136" s="95" t="s">
        <v>24765</v>
      </c>
      <c r="P8136" s="100"/>
      <c r="Q8136" s="15" t="s">
        <v>45</v>
      </c>
    </row>
    <row r="8137" customFormat="false" ht="28.35" hidden="false" customHeight="false" outlineLevel="0" collapsed="false">
      <c r="A8137" s="1102" t="s">
        <v>19286</v>
      </c>
      <c r="B8137" s="91" t="s">
        <v>16025</v>
      </c>
      <c r="C8137" s="91" t="s">
        <v>24766</v>
      </c>
      <c r="D8137" s="91" t="s">
        <v>22264</v>
      </c>
      <c r="E8137" s="91" t="s">
        <v>24767</v>
      </c>
      <c r="F8137" s="91" t="s">
        <v>24768</v>
      </c>
      <c r="G8137" s="91" t="n">
        <v>6299</v>
      </c>
      <c r="H8137" s="91"/>
      <c r="I8137" s="91"/>
      <c r="J8137" s="91"/>
      <c r="K8137" s="91"/>
      <c r="L8137" s="91"/>
      <c r="M8137" s="91" t="s">
        <v>24769</v>
      </c>
      <c r="N8137" s="99" t="n">
        <v>43650</v>
      </c>
      <c r="O8137" s="282" t="s">
        <v>1187</v>
      </c>
      <c r="P8137" s="100"/>
      <c r="Q8137" s="15" t="s">
        <v>45</v>
      </c>
    </row>
    <row r="8138" customFormat="false" ht="41.75" hidden="false" customHeight="false" outlineLevel="0" collapsed="false">
      <c r="A8138" s="1102" t="s">
        <v>24593</v>
      </c>
      <c r="B8138" s="91" t="s">
        <v>3269</v>
      </c>
      <c r="C8138" s="349" t="s">
        <v>24770</v>
      </c>
      <c r="D8138" s="91" t="s">
        <v>22264</v>
      </c>
      <c r="E8138" s="91" t="s">
        <v>24771</v>
      </c>
      <c r="F8138" s="91" t="s">
        <v>24772</v>
      </c>
      <c r="G8138" s="91"/>
      <c r="H8138" s="91" t="n">
        <v>11990</v>
      </c>
      <c r="I8138" s="91"/>
      <c r="J8138" s="91"/>
      <c r="K8138" s="91"/>
      <c r="L8138" s="91"/>
      <c r="M8138" s="91" t="s">
        <v>24773</v>
      </c>
      <c r="N8138" s="91" t="n">
        <v>5.07</v>
      </c>
      <c r="O8138" s="282" t="s">
        <v>15</v>
      </c>
      <c r="P8138" s="100"/>
      <c r="Q8138" s="15" t="s">
        <v>45</v>
      </c>
    </row>
    <row r="8139" customFormat="false" ht="14.9" hidden="false" customHeight="false" outlineLevel="0" collapsed="false">
      <c r="A8139" s="1102" t="s">
        <v>4309</v>
      </c>
      <c r="B8139" s="91" t="n">
        <v>16.28</v>
      </c>
      <c r="C8139" s="91" t="s">
        <v>24774</v>
      </c>
      <c r="D8139" s="91" t="s">
        <v>23147</v>
      </c>
      <c r="E8139" s="91" t="s">
        <v>24775</v>
      </c>
      <c r="F8139" s="91" t="s">
        <v>24776</v>
      </c>
      <c r="G8139" s="91" t="s">
        <v>24777</v>
      </c>
      <c r="H8139" s="91"/>
      <c r="I8139" s="91"/>
      <c r="J8139" s="91"/>
      <c r="K8139" s="91"/>
      <c r="L8139" s="91"/>
      <c r="M8139" s="91"/>
      <c r="N8139" s="91"/>
      <c r="O8139" s="91" t="s">
        <v>8972</v>
      </c>
      <c r="P8139" s="100"/>
      <c r="Q8139" s="15" t="s">
        <v>45</v>
      </c>
    </row>
    <row r="8140" customFormat="false" ht="14.9" hidden="false" customHeight="false" outlineLevel="0" collapsed="false">
      <c r="A8140" s="1102" t="s">
        <v>1781</v>
      </c>
      <c r="B8140" s="91" t="s">
        <v>24778</v>
      </c>
      <c r="C8140" s="91" t="s">
        <v>24779</v>
      </c>
      <c r="D8140" s="91" t="s">
        <v>8766</v>
      </c>
      <c r="E8140" s="91" t="s">
        <v>21434</v>
      </c>
      <c r="F8140" s="91"/>
      <c r="G8140" s="91" t="n">
        <v>9300</v>
      </c>
      <c r="H8140" s="91"/>
      <c r="I8140" s="91"/>
      <c r="J8140" s="91"/>
      <c r="K8140" s="91"/>
      <c r="L8140" s="91"/>
      <c r="M8140" s="91"/>
      <c r="N8140" s="91"/>
      <c r="O8140" s="91"/>
      <c r="P8140" s="100"/>
      <c r="Q8140" s="15" t="s">
        <v>45</v>
      </c>
    </row>
    <row r="8141" customFormat="false" ht="79.85" hidden="false" customHeight="false" outlineLevel="0" collapsed="false">
      <c r="A8141" s="1091" t="s">
        <v>17111</v>
      </c>
      <c r="B8141" s="6" t="s">
        <v>17112</v>
      </c>
      <c r="C8141" s="4"/>
      <c r="D8141" s="6" t="s">
        <v>17114</v>
      </c>
      <c r="E8141" s="6" t="s">
        <v>17115</v>
      </c>
      <c r="F8141" s="5" t="s">
        <v>10096</v>
      </c>
      <c r="G8141" s="6" t="s">
        <v>38</v>
      </c>
      <c r="H8141" s="6" t="s">
        <v>17116</v>
      </c>
      <c r="I8141" s="6" t="s">
        <v>40</v>
      </c>
      <c r="J8141" s="6" t="s">
        <v>21327</v>
      </c>
      <c r="K8141" s="6" t="s">
        <v>21328</v>
      </c>
      <c r="L8141" s="6" t="s">
        <v>19807</v>
      </c>
      <c r="M8141" s="6" t="s">
        <v>41</v>
      </c>
      <c r="N8141" s="6" t="s">
        <v>42</v>
      </c>
      <c r="O8141" s="6" t="s">
        <v>17117</v>
      </c>
      <c r="P8141" s="100"/>
      <c r="Q8141" s="15" t="s">
        <v>45</v>
      </c>
    </row>
    <row r="8142" customFormat="false" ht="15" hidden="false" customHeight="false" outlineLevel="0" collapsed="false">
      <c r="A8142" s="60" t="n">
        <v>43650</v>
      </c>
      <c r="B8142" s="374" t="s">
        <v>349</v>
      </c>
      <c r="C8142" s="62"/>
      <c r="D8142" s="62"/>
      <c r="E8142" s="63"/>
      <c r="F8142" s="911" t="n">
        <f aca="false">G8142+H8142+I8142+J8142+K8142+L8142</f>
        <v>1.17155449546652E+047</v>
      </c>
      <c r="G8142" s="1092" t="n">
        <f aca="false">SUM(G8143:G18082)</f>
        <v>4.09268033679008E+046</v>
      </c>
      <c r="H8142" s="913" t="n">
        <f aca="false">SUM(H8143:H18082)</f>
        <v>7.62286461787515E+046</v>
      </c>
      <c r="I8142" s="1093" t="n">
        <f aca="false">SUM(I8143:I18084)</f>
        <v>3.45158737150869E+017</v>
      </c>
      <c r="J8142" s="1094" t="n">
        <f aca="false">SUM(J8143:J18082)</f>
        <v>0</v>
      </c>
      <c r="K8142" s="1095" t="n">
        <f aca="false">SUM(K8143:K18082)</f>
        <v>0</v>
      </c>
      <c r="L8142" s="1096" t="n">
        <f aca="false">SUM(L8147:L18082)</f>
        <v>0</v>
      </c>
      <c r="M8142" s="281"/>
      <c r="N8142" s="281"/>
      <c r="O8142" s="62"/>
      <c r="P8142" s="100"/>
      <c r="Q8142" s="15" t="s">
        <v>45</v>
      </c>
    </row>
    <row r="8143" customFormat="false" ht="28.35" hidden="false" customHeight="false" outlineLevel="0" collapsed="false">
      <c r="A8143" s="1102" t="s">
        <v>19306</v>
      </c>
      <c r="B8143" s="99" t="n">
        <v>43595</v>
      </c>
      <c r="C8143" s="91" t="s">
        <v>24780</v>
      </c>
      <c r="D8143" s="91" t="s">
        <v>22264</v>
      </c>
      <c r="E8143" s="91" t="s">
        <v>24781</v>
      </c>
      <c r="F8143" s="91" t="s">
        <v>24782</v>
      </c>
      <c r="G8143" s="91" t="s">
        <v>774</v>
      </c>
      <c r="H8143" s="91"/>
      <c r="I8143" s="91"/>
      <c r="J8143" s="91"/>
      <c r="K8143" s="91"/>
      <c r="L8143" s="91"/>
      <c r="M8143" s="91"/>
      <c r="N8143" s="91"/>
      <c r="O8143" s="282" t="s">
        <v>422</v>
      </c>
      <c r="P8143" s="100"/>
      <c r="Q8143" s="15" t="s">
        <v>45</v>
      </c>
    </row>
    <row r="8144" customFormat="false" ht="14.9" hidden="false" customHeight="false" outlineLevel="0" collapsed="false">
      <c r="A8144" s="1102" t="s">
        <v>19242</v>
      </c>
      <c r="B8144" s="91" t="s">
        <v>113</v>
      </c>
      <c r="C8144" s="91" t="s">
        <v>24783</v>
      </c>
      <c r="D8144" s="91" t="s">
        <v>22264</v>
      </c>
      <c r="E8144" s="91" t="s">
        <v>24784</v>
      </c>
      <c r="F8144" s="91" t="s">
        <v>24785</v>
      </c>
      <c r="G8144" s="91" t="s">
        <v>24786</v>
      </c>
      <c r="H8144" s="91"/>
      <c r="I8144" s="91"/>
      <c r="J8144" s="91"/>
      <c r="K8144" s="91"/>
      <c r="L8144" s="91"/>
      <c r="M8144" s="91"/>
      <c r="N8144" s="91"/>
      <c r="O8144" s="137" t="s">
        <v>22965</v>
      </c>
      <c r="P8144" s="100"/>
      <c r="Q8144" s="15" t="s">
        <v>45</v>
      </c>
    </row>
    <row r="8145" customFormat="false" ht="28.35" hidden="false" customHeight="false" outlineLevel="0" collapsed="false">
      <c r="A8145" s="1102" t="s">
        <v>19314</v>
      </c>
      <c r="B8145" s="91" t="s">
        <v>641</v>
      </c>
      <c r="C8145" s="91" t="n">
        <v>89091506544</v>
      </c>
      <c r="D8145" s="91" t="s">
        <v>22264</v>
      </c>
      <c r="E8145" s="91" t="s">
        <v>24787</v>
      </c>
      <c r="F8145" s="91" t="s">
        <v>24788</v>
      </c>
      <c r="G8145" s="91" t="s">
        <v>4331</v>
      </c>
      <c r="H8145" s="91"/>
      <c r="I8145" s="91"/>
      <c r="J8145" s="91"/>
      <c r="K8145" s="91"/>
      <c r="L8145" s="91"/>
      <c r="M8145" s="91"/>
      <c r="N8145" s="91"/>
      <c r="O8145" s="137" t="s">
        <v>24789</v>
      </c>
      <c r="P8145" s="100"/>
      <c r="Q8145" s="15" t="s">
        <v>45</v>
      </c>
    </row>
    <row r="8146" customFormat="false" ht="28.35" hidden="false" customHeight="false" outlineLevel="0" collapsed="false">
      <c r="A8146" s="1102" t="s">
        <v>19318</v>
      </c>
      <c r="B8146" s="91" t="s">
        <v>744</v>
      </c>
      <c r="C8146" s="91" t="s">
        <v>24790</v>
      </c>
      <c r="D8146" s="91" t="s">
        <v>22264</v>
      </c>
      <c r="E8146" s="91" t="s">
        <v>24791</v>
      </c>
      <c r="F8146" s="91" t="s">
        <v>24792</v>
      </c>
      <c r="G8146" s="91" t="n">
        <v>4990</v>
      </c>
      <c r="H8146" s="91"/>
      <c r="I8146" s="91"/>
      <c r="J8146" s="91"/>
      <c r="K8146" s="91"/>
      <c r="L8146" s="91"/>
      <c r="M8146" s="91" t="s">
        <v>24793</v>
      </c>
      <c r="N8146" s="91" t="n">
        <v>6.07</v>
      </c>
      <c r="O8146" s="282" t="s">
        <v>1187</v>
      </c>
      <c r="P8146" s="100"/>
      <c r="Q8146" s="15" t="s">
        <v>45</v>
      </c>
    </row>
    <row r="8147" customFormat="false" ht="14.9" hidden="false" customHeight="false" outlineLevel="0" collapsed="false">
      <c r="A8147" s="1102" t="s">
        <v>19253</v>
      </c>
      <c r="B8147" s="91" t="s">
        <v>556</v>
      </c>
      <c r="C8147" s="91" t="s">
        <v>24794</v>
      </c>
      <c r="D8147" s="91" t="s">
        <v>22264</v>
      </c>
      <c r="E8147" s="91" t="s">
        <v>24795</v>
      </c>
      <c r="F8147" s="91" t="s">
        <v>24796</v>
      </c>
      <c r="G8147" s="91" t="s">
        <v>24797</v>
      </c>
      <c r="H8147" s="91"/>
      <c r="I8147" s="91"/>
      <c r="J8147" s="91"/>
      <c r="K8147" s="91"/>
      <c r="L8147" s="91"/>
      <c r="M8147" s="91"/>
      <c r="N8147" s="91"/>
      <c r="O8147" s="137" t="s">
        <v>24798</v>
      </c>
      <c r="P8147" s="100"/>
      <c r="Q8147" s="15" t="s">
        <v>45</v>
      </c>
    </row>
    <row r="8148" customFormat="false" ht="28.35" hidden="false" customHeight="false" outlineLevel="0" collapsed="false">
      <c r="A8148" s="429" t="s">
        <v>22790</v>
      </c>
      <c r="B8148" s="91" t="n">
        <v>12.06</v>
      </c>
      <c r="C8148" s="91" t="s">
        <v>24799</v>
      </c>
      <c r="D8148" s="91" t="s">
        <v>20897</v>
      </c>
      <c r="E8148" s="91"/>
      <c r="F8148" s="91"/>
      <c r="G8148" s="91"/>
      <c r="H8148" s="91"/>
      <c r="I8148" s="91"/>
      <c r="J8148" s="91"/>
      <c r="K8148" s="91"/>
      <c r="L8148" s="91"/>
      <c r="M8148" s="91"/>
      <c r="N8148" s="91"/>
      <c r="O8148" s="91"/>
      <c r="P8148" s="100"/>
      <c r="Q8148" s="15" t="s">
        <v>45</v>
      </c>
    </row>
    <row r="8149" customFormat="false" ht="28.35" hidden="false" customHeight="false" outlineLevel="0" collapsed="false">
      <c r="A8149" s="429" t="s">
        <v>23309</v>
      </c>
      <c r="B8149" s="91" t="s">
        <v>14259</v>
      </c>
      <c r="C8149" s="91" t="s">
        <v>24800</v>
      </c>
      <c r="D8149" s="91" t="s">
        <v>22264</v>
      </c>
      <c r="E8149" s="91" t="s">
        <v>24801</v>
      </c>
      <c r="F8149" s="91"/>
      <c r="G8149" s="91"/>
      <c r="H8149" s="91"/>
      <c r="I8149" s="91"/>
      <c r="J8149" s="91"/>
      <c r="K8149" s="91"/>
      <c r="L8149" s="91"/>
      <c r="M8149" s="91"/>
      <c r="N8149" s="91"/>
      <c r="O8149" s="137" t="s">
        <v>23543</v>
      </c>
      <c r="P8149" s="100"/>
      <c r="Q8149" s="15" t="s">
        <v>45</v>
      </c>
    </row>
    <row r="8150" customFormat="false" ht="14.9" hidden="false" customHeight="false" outlineLevel="0" collapsed="false">
      <c r="A8150" s="1102" t="s">
        <v>19262</v>
      </c>
      <c r="B8150" s="242" t="n">
        <v>43752</v>
      </c>
      <c r="C8150" s="91" t="n">
        <v>89265481588</v>
      </c>
      <c r="D8150" s="91" t="s">
        <v>22264</v>
      </c>
      <c r="E8150" s="91" t="s">
        <v>24802</v>
      </c>
      <c r="F8150" s="91" t="s">
        <v>23162</v>
      </c>
      <c r="G8150" s="91"/>
      <c r="H8150" s="91"/>
      <c r="I8150" s="91"/>
      <c r="J8150" s="91"/>
      <c r="K8150" s="91"/>
      <c r="L8150" s="91"/>
      <c r="M8150" s="91"/>
      <c r="N8150" s="91"/>
      <c r="O8150" s="451" t="s">
        <v>24803</v>
      </c>
      <c r="P8150" s="100"/>
      <c r="Q8150" s="15" t="s">
        <v>45</v>
      </c>
    </row>
    <row r="8151" customFormat="false" ht="28.35" hidden="false" customHeight="false" outlineLevel="0" collapsed="false">
      <c r="A8151" s="122" t="s">
        <v>24804</v>
      </c>
      <c r="B8151" s="91" t="s">
        <v>5007</v>
      </c>
      <c r="C8151" s="91" t="s">
        <v>24805</v>
      </c>
      <c r="D8151" s="91" t="s">
        <v>20897</v>
      </c>
      <c r="E8151" s="91"/>
      <c r="F8151" s="91" t="s">
        <v>9480</v>
      </c>
      <c r="G8151" s="91"/>
      <c r="H8151" s="91"/>
      <c r="I8151" s="91"/>
      <c r="J8151" s="91"/>
      <c r="K8151" s="91"/>
      <c r="L8151" s="91"/>
      <c r="M8151" s="91"/>
      <c r="N8151" s="91"/>
      <c r="O8151" s="95" t="s">
        <v>24806</v>
      </c>
      <c r="P8151" s="100"/>
      <c r="Q8151" s="15" t="s">
        <v>45</v>
      </c>
    </row>
    <row r="8152" customFormat="false" ht="28.35" hidden="false" customHeight="false" outlineLevel="0" collapsed="false">
      <c r="A8152" s="429" t="s">
        <v>22961</v>
      </c>
      <c r="B8152" s="99" t="n">
        <v>43692</v>
      </c>
      <c r="C8152" s="91" t="s">
        <v>24807</v>
      </c>
      <c r="D8152" s="91" t="s">
        <v>20897</v>
      </c>
      <c r="E8152" s="91" t="s">
        <v>16182</v>
      </c>
      <c r="F8152" s="91" t="s">
        <v>3434</v>
      </c>
      <c r="G8152" s="91" t="s">
        <v>614</v>
      </c>
      <c r="H8152" s="91"/>
      <c r="I8152" s="91"/>
      <c r="J8152" s="91"/>
      <c r="K8152" s="91"/>
      <c r="L8152" s="91"/>
      <c r="M8152" s="91"/>
      <c r="N8152" s="91"/>
      <c r="O8152" s="451" t="s">
        <v>24628</v>
      </c>
      <c r="P8152" s="100"/>
      <c r="Q8152" s="15" t="s">
        <v>45</v>
      </c>
    </row>
    <row r="8153" customFormat="false" ht="79.85" hidden="false" customHeight="false" outlineLevel="0" collapsed="false">
      <c r="A8153" s="1091" t="s">
        <v>17111</v>
      </c>
      <c r="B8153" s="6" t="s">
        <v>17112</v>
      </c>
      <c r="C8153" s="4"/>
      <c r="D8153" s="6" t="s">
        <v>17114</v>
      </c>
      <c r="E8153" s="6" t="s">
        <v>17115</v>
      </c>
      <c r="F8153" s="5" t="s">
        <v>10096</v>
      </c>
      <c r="G8153" s="6" t="s">
        <v>38</v>
      </c>
      <c r="H8153" s="6" t="s">
        <v>17116</v>
      </c>
      <c r="I8153" s="6" t="s">
        <v>40</v>
      </c>
      <c r="J8153" s="6" t="s">
        <v>21327</v>
      </c>
      <c r="K8153" s="6" t="s">
        <v>21328</v>
      </c>
      <c r="L8153" s="6" t="s">
        <v>19807</v>
      </c>
      <c r="M8153" s="6" t="s">
        <v>41</v>
      </c>
      <c r="N8153" s="6" t="s">
        <v>42</v>
      </c>
      <c r="O8153" s="6" t="s">
        <v>17117</v>
      </c>
      <c r="P8153" s="100"/>
      <c r="Q8153" s="15" t="s">
        <v>45</v>
      </c>
    </row>
    <row r="8154" customFormat="false" ht="15" hidden="false" customHeight="false" outlineLevel="0" collapsed="false">
      <c r="A8154" s="60" t="n">
        <v>43651</v>
      </c>
      <c r="B8154" s="374" t="s">
        <v>394</v>
      </c>
      <c r="C8154" s="62"/>
      <c r="D8154" s="62"/>
      <c r="E8154" s="63"/>
      <c r="F8154" s="911" t="n">
        <f aca="false">G8154+H8154+I8154+J8154+K8154+L8154</f>
        <v>5.85777247733261E+046</v>
      </c>
      <c r="G8154" s="1092" t="n">
        <f aca="false">SUM(G8155:G18094)</f>
        <v>2.04634016839504E+046</v>
      </c>
      <c r="H8154" s="913" t="n">
        <f aca="false">SUM(H8155:H18094)</f>
        <v>3.81143230893757E+046</v>
      </c>
      <c r="I8154" s="1093" t="n">
        <f aca="false">SUM(I8155:I18096)</f>
        <v>1.72579368575435E+017</v>
      </c>
      <c r="J8154" s="1094" t="n">
        <f aca="false">SUM(J8155:J18094)</f>
        <v>0</v>
      </c>
      <c r="K8154" s="1095" t="n">
        <f aca="false">SUM(K8155:K18094)</f>
        <v>0</v>
      </c>
      <c r="L8154" s="1096" t="n">
        <f aca="false">SUM(L8159:L18094)</f>
        <v>0</v>
      </c>
      <c r="M8154" s="281"/>
      <c r="N8154" s="281"/>
      <c r="O8154" s="62"/>
      <c r="P8154" s="100"/>
      <c r="Q8154" s="15" t="s">
        <v>45</v>
      </c>
    </row>
    <row r="8155" customFormat="false" ht="14.9" hidden="false" customHeight="false" outlineLevel="0" collapsed="false">
      <c r="A8155" s="1102" t="s">
        <v>24808</v>
      </c>
      <c r="B8155" s="91" t="s">
        <v>24809</v>
      </c>
      <c r="C8155" s="349" t="s">
        <v>24810</v>
      </c>
      <c r="D8155" s="91" t="s">
        <v>22264</v>
      </c>
      <c r="E8155" s="91"/>
      <c r="F8155" s="91" t="s">
        <v>23162</v>
      </c>
      <c r="G8155" s="91" t="s">
        <v>501</v>
      </c>
      <c r="H8155" s="91"/>
      <c r="I8155" s="91"/>
      <c r="J8155" s="91"/>
      <c r="K8155" s="91"/>
      <c r="L8155" s="91"/>
      <c r="M8155" s="91"/>
      <c r="N8155" s="91"/>
      <c r="O8155" s="137" t="s">
        <v>4921</v>
      </c>
      <c r="P8155" s="100"/>
      <c r="Q8155" s="15" t="s">
        <v>45</v>
      </c>
    </row>
    <row r="8156" customFormat="false" ht="28.35" hidden="false" customHeight="false" outlineLevel="0" collapsed="false">
      <c r="A8156" s="1102" t="s">
        <v>19242</v>
      </c>
      <c r="B8156" s="91" t="s">
        <v>589</v>
      </c>
      <c r="C8156" s="91" t="n">
        <v>89152693616</v>
      </c>
      <c r="D8156" s="91" t="s">
        <v>22264</v>
      </c>
      <c r="E8156" s="91" t="s">
        <v>24811</v>
      </c>
      <c r="F8156" s="91" t="s">
        <v>9480</v>
      </c>
      <c r="G8156" s="91"/>
      <c r="H8156" s="91"/>
      <c r="I8156" s="91"/>
      <c r="J8156" s="91"/>
      <c r="K8156" s="91"/>
      <c r="L8156" s="91"/>
      <c r="M8156" s="91"/>
      <c r="N8156" s="91"/>
      <c r="O8156" s="95" t="s">
        <v>24812</v>
      </c>
      <c r="P8156" s="100"/>
      <c r="Q8156" s="15" t="s">
        <v>45</v>
      </c>
    </row>
    <row r="8157" customFormat="false" ht="14.9" hidden="false" customHeight="false" outlineLevel="0" collapsed="false">
      <c r="A8157" s="1102" t="s">
        <v>24813</v>
      </c>
      <c r="B8157" s="91" t="s">
        <v>9213</v>
      </c>
      <c r="C8157" s="91" t="s">
        <v>24814</v>
      </c>
      <c r="D8157" s="91" t="s">
        <v>22264</v>
      </c>
      <c r="E8157" s="91"/>
      <c r="F8157" s="91"/>
      <c r="G8157" s="91"/>
      <c r="H8157" s="91"/>
      <c r="I8157" s="91"/>
      <c r="J8157" s="91"/>
      <c r="K8157" s="91"/>
      <c r="L8157" s="91"/>
      <c r="M8157" s="91"/>
      <c r="N8157" s="91"/>
      <c r="O8157" s="95" t="s">
        <v>24473</v>
      </c>
      <c r="P8157" s="100"/>
      <c r="Q8157" s="15" t="s">
        <v>45</v>
      </c>
    </row>
    <row r="8158" customFormat="false" ht="28.35" hidden="false" customHeight="false" outlineLevel="0" collapsed="false">
      <c r="A8158" s="1102" t="s">
        <v>19318</v>
      </c>
      <c r="B8158" s="91" t="s">
        <v>359</v>
      </c>
      <c r="C8158" s="91" t="s">
        <v>24815</v>
      </c>
      <c r="D8158" s="91" t="s">
        <v>22264</v>
      </c>
      <c r="E8158" s="91" t="s">
        <v>24816</v>
      </c>
      <c r="F8158" s="91" t="s">
        <v>24817</v>
      </c>
      <c r="G8158" s="91" t="s">
        <v>24818</v>
      </c>
      <c r="H8158" s="91"/>
      <c r="I8158" s="91"/>
      <c r="J8158" s="91"/>
      <c r="K8158" s="91"/>
      <c r="L8158" s="91"/>
      <c r="M8158" s="91"/>
      <c r="N8158" s="91"/>
      <c r="O8158" s="137" t="s">
        <v>12394</v>
      </c>
      <c r="P8158" s="100"/>
      <c r="Q8158" s="15" t="s">
        <v>45</v>
      </c>
    </row>
    <row r="8159" customFormat="false" ht="28.35" hidden="false" customHeight="false" outlineLevel="0" collapsed="false">
      <c r="A8159" s="1102" t="s">
        <v>22858</v>
      </c>
      <c r="B8159" s="91" t="n">
        <v>12.55</v>
      </c>
      <c r="C8159" s="91" t="s">
        <v>24819</v>
      </c>
      <c r="D8159" s="91" t="s">
        <v>23147</v>
      </c>
      <c r="E8159" s="91" t="s">
        <v>24820</v>
      </c>
      <c r="F8159" s="91" t="s">
        <v>24381</v>
      </c>
      <c r="G8159" s="91"/>
      <c r="H8159" s="91"/>
      <c r="I8159" s="91"/>
      <c r="J8159" s="91"/>
      <c r="K8159" s="91"/>
      <c r="L8159" s="91"/>
      <c r="M8159" s="91"/>
      <c r="N8159" s="91"/>
      <c r="O8159" s="122" t="s">
        <v>24821</v>
      </c>
      <c r="P8159" s="100"/>
      <c r="Q8159" s="15" t="s">
        <v>45</v>
      </c>
    </row>
    <row r="8160" customFormat="false" ht="14.9" hidden="false" customHeight="false" outlineLevel="0" collapsed="false">
      <c r="A8160" s="1102" t="s">
        <v>1732</v>
      </c>
      <c r="B8160" s="91" t="n">
        <v>13.13</v>
      </c>
      <c r="C8160" s="91" t="s">
        <v>24822</v>
      </c>
      <c r="D8160" s="91" t="s">
        <v>23147</v>
      </c>
      <c r="E8160" s="91" t="s">
        <v>24823</v>
      </c>
      <c r="F8160" s="91" t="s">
        <v>6094</v>
      </c>
      <c r="G8160" s="91"/>
      <c r="H8160" s="91"/>
      <c r="I8160" s="91"/>
      <c r="J8160" s="91"/>
      <c r="K8160" s="91"/>
      <c r="L8160" s="91"/>
      <c r="M8160" s="91"/>
      <c r="N8160" s="91"/>
      <c r="O8160" s="282" t="s">
        <v>24824</v>
      </c>
      <c r="P8160" s="100"/>
      <c r="Q8160" s="15" t="s">
        <v>45</v>
      </c>
    </row>
    <row r="8161" customFormat="false" ht="14.9" hidden="false" customHeight="false" outlineLevel="0" collapsed="false">
      <c r="A8161" s="1102" t="s">
        <v>1833</v>
      </c>
      <c r="B8161" s="91" t="n">
        <v>13.18</v>
      </c>
      <c r="C8161" s="91" t="n">
        <v>89037977933</v>
      </c>
      <c r="D8161" s="91" t="s">
        <v>22264</v>
      </c>
      <c r="E8161" s="91" t="s">
        <v>24825</v>
      </c>
      <c r="F8161" s="91" t="s">
        <v>3434</v>
      </c>
      <c r="G8161" s="91" t="s">
        <v>788</v>
      </c>
      <c r="H8161" s="91"/>
      <c r="I8161" s="91"/>
      <c r="J8161" s="91"/>
      <c r="K8161" s="91"/>
      <c r="L8161" s="91"/>
      <c r="M8161" s="91" t="s">
        <v>24826</v>
      </c>
      <c r="N8161" s="91"/>
      <c r="O8161" s="137" t="s">
        <v>4921</v>
      </c>
      <c r="P8161" s="100"/>
      <c r="Q8161" s="15" t="s">
        <v>45</v>
      </c>
    </row>
    <row r="8162" customFormat="false" ht="14.9" hidden="false" customHeight="false" outlineLevel="0" collapsed="false">
      <c r="A8162" s="1119" t="s">
        <v>1839</v>
      </c>
      <c r="B8162" s="95" t="s">
        <v>24827</v>
      </c>
      <c r="C8162" s="95" t="s">
        <v>24828</v>
      </c>
      <c r="D8162" s="95" t="s">
        <v>22264</v>
      </c>
      <c r="E8162" s="95" t="s">
        <v>24829</v>
      </c>
      <c r="F8162" s="95" t="s">
        <v>24830</v>
      </c>
      <c r="G8162" s="95" t="n">
        <v>11000</v>
      </c>
      <c r="H8162" s="95"/>
      <c r="I8162" s="95"/>
      <c r="J8162" s="95"/>
      <c r="K8162" s="95"/>
      <c r="L8162" s="95"/>
      <c r="M8162" s="95" t="s">
        <v>24831</v>
      </c>
      <c r="N8162" s="95" t="n">
        <v>7.07</v>
      </c>
      <c r="O8162" s="95" t="s">
        <v>15</v>
      </c>
      <c r="P8162" s="100"/>
      <c r="Q8162" s="15" t="s">
        <v>45</v>
      </c>
    </row>
    <row r="8163" customFormat="false" ht="14.9" hidden="false" customHeight="false" outlineLevel="0" collapsed="false">
      <c r="A8163" s="1102" t="s">
        <v>1746</v>
      </c>
      <c r="B8163" s="91" t="s">
        <v>162</v>
      </c>
      <c r="C8163" s="91" t="s">
        <v>24832</v>
      </c>
      <c r="D8163" s="91" t="s">
        <v>22264</v>
      </c>
      <c r="E8163" s="91" t="s">
        <v>24833</v>
      </c>
      <c r="F8163" s="91" t="s">
        <v>24834</v>
      </c>
      <c r="G8163" s="91" t="n">
        <v>3400</v>
      </c>
      <c r="H8163" s="91"/>
      <c r="I8163" s="91"/>
      <c r="J8163" s="91"/>
      <c r="K8163" s="91"/>
      <c r="L8163" s="91"/>
      <c r="M8163" s="91" t="s">
        <v>24831</v>
      </c>
      <c r="N8163" s="99" t="n">
        <v>43654</v>
      </c>
      <c r="O8163" s="282" t="s">
        <v>15</v>
      </c>
      <c r="P8163" s="100"/>
      <c r="Q8163" s="15" t="s">
        <v>45</v>
      </c>
    </row>
    <row r="8164" customFormat="false" ht="41.75" hidden="false" customHeight="false" outlineLevel="0" collapsed="false">
      <c r="A8164" s="1102" t="s">
        <v>22961</v>
      </c>
      <c r="B8164" s="242" t="n">
        <v>43753</v>
      </c>
      <c r="C8164" s="91" t="s">
        <v>24835</v>
      </c>
      <c r="D8164" s="91" t="s">
        <v>22264</v>
      </c>
      <c r="E8164" s="91" t="s">
        <v>24836</v>
      </c>
      <c r="F8164" s="91" t="s">
        <v>24837</v>
      </c>
      <c r="G8164" s="91" t="s">
        <v>24838</v>
      </c>
      <c r="H8164" s="91"/>
      <c r="I8164" s="91"/>
      <c r="J8164" s="91"/>
      <c r="K8164" s="91"/>
      <c r="L8164" s="91"/>
      <c r="M8164" s="91"/>
      <c r="N8164" s="91"/>
      <c r="O8164" s="137" t="s">
        <v>24839</v>
      </c>
      <c r="P8164" s="100"/>
      <c r="Q8164" s="15" t="s">
        <v>45</v>
      </c>
    </row>
    <row r="8165" customFormat="false" ht="41.75" hidden="false" customHeight="false" outlineLevel="0" collapsed="false">
      <c r="A8165" s="1102" t="s">
        <v>19189</v>
      </c>
      <c r="B8165" s="91" t="s">
        <v>24840</v>
      </c>
      <c r="C8165" s="91" t="s">
        <v>24841</v>
      </c>
      <c r="D8165" s="91" t="s">
        <v>22264</v>
      </c>
      <c r="E8165" s="91" t="s">
        <v>24842</v>
      </c>
      <c r="F8165" s="91" t="s">
        <v>24843</v>
      </c>
      <c r="G8165" s="91" t="n">
        <v>2500</v>
      </c>
      <c r="H8165" s="91"/>
      <c r="I8165" s="91"/>
      <c r="J8165" s="91"/>
      <c r="K8165" s="91"/>
      <c r="L8165" s="91"/>
      <c r="M8165" s="91" t="s">
        <v>24844</v>
      </c>
      <c r="N8165" s="91" t="n">
        <v>6.07</v>
      </c>
      <c r="O8165" s="282" t="s">
        <v>15</v>
      </c>
      <c r="P8165" s="100"/>
      <c r="Q8165" s="15" t="s">
        <v>45</v>
      </c>
    </row>
    <row r="8166" customFormat="false" ht="79.85" hidden="false" customHeight="false" outlineLevel="0" collapsed="false">
      <c r="A8166" s="1091" t="s">
        <v>17111</v>
      </c>
      <c r="B8166" s="6" t="s">
        <v>17112</v>
      </c>
      <c r="C8166" s="4"/>
      <c r="D8166" s="6" t="s">
        <v>17114</v>
      </c>
      <c r="E8166" s="6" t="s">
        <v>17115</v>
      </c>
      <c r="F8166" s="5" t="s">
        <v>10096</v>
      </c>
      <c r="G8166" s="6" t="s">
        <v>38</v>
      </c>
      <c r="H8166" s="6" t="s">
        <v>17116</v>
      </c>
      <c r="I8166" s="6" t="s">
        <v>40</v>
      </c>
      <c r="J8166" s="6" t="s">
        <v>21327</v>
      </c>
      <c r="K8166" s="6" t="s">
        <v>21328</v>
      </c>
      <c r="L8166" s="6" t="s">
        <v>19807</v>
      </c>
      <c r="M8166" s="6" t="s">
        <v>41</v>
      </c>
      <c r="N8166" s="6" t="s">
        <v>42</v>
      </c>
      <c r="O8166" s="6" t="s">
        <v>17117</v>
      </c>
      <c r="P8166" s="100"/>
      <c r="Q8166" s="15" t="s">
        <v>45</v>
      </c>
    </row>
    <row r="8167" customFormat="false" ht="15" hidden="false" customHeight="false" outlineLevel="0" collapsed="false">
      <c r="A8167" s="60" t="n">
        <v>43652</v>
      </c>
      <c r="B8167" s="374" t="s">
        <v>184</v>
      </c>
      <c r="C8167" s="62"/>
      <c r="D8167" s="62"/>
      <c r="E8167" s="63"/>
      <c r="F8167" s="911" t="n">
        <f aca="false">G8167+H8167+I8167+J8167+K8167+L8167</f>
        <v>2.92888623866631E+046</v>
      </c>
      <c r="G8167" s="1092" t="n">
        <f aca="false">SUM(G8168:G18107)</f>
        <v>1.02317008419752E+046</v>
      </c>
      <c r="H8167" s="913" t="n">
        <f aca="false">SUM(H8168:H18107)</f>
        <v>1.90571615446879E+046</v>
      </c>
      <c r="I8167" s="1093" t="n">
        <f aca="false">SUM(I8168:I18109)</f>
        <v>86289684287717400</v>
      </c>
      <c r="J8167" s="1094" t="n">
        <f aca="false">SUM(J8168:J18107)</f>
        <v>0</v>
      </c>
      <c r="K8167" s="1095" t="n">
        <f aca="false">SUM(K8168:K18107)</f>
        <v>0</v>
      </c>
      <c r="L8167" s="1096" t="n">
        <f aca="false">SUM(L8172:L18107)</f>
        <v>0</v>
      </c>
      <c r="M8167" s="281"/>
      <c r="N8167" s="281"/>
      <c r="O8167" s="62"/>
      <c r="P8167" s="100"/>
      <c r="Q8167" s="15" t="s">
        <v>45</v>
      </c>
    </row>
    <row r="8168" customFormat="false" ht="14.9" hidden="false" customHeight="false" outlineLevel="0" collapsed="false">
      <c r="A8168" s="1102" t="s">
        <v>19306</v>
      </c>
      <c r="B8168" s="99" t="n">
        <v>43505</v>
      </c>
      <c r="C8168" s="24" t="s">
        <v>24845</v>
      </c>
      <c r="D8168" s="91" t="s">
        <v>20897</v>
      </c>
      <c r="E8168" s="91" t="s">
        <v>24846</v>
      </c>
      <c r="F8168" s="91" t="s">
        <v>24847</v>
      </c>
      <c r="G8168" s="91" t="n">
        <v>5700</v>
      </c>
      <c r="H8168" s="91"/>
      <c r="I8168" s="91"/>
      <c r="J8168" s="91"/>
      <c r="K8168" s="91"/>
      <c r="L8168" s="91"/>
      <c r="M8168" s="19" t="s">
        <v>24848</v>
      </c>
      <c r="N8168" s="99" t="n">
        <v>43654</v>
      </c>
      <c r="O8168" s="282" t="s">
        <v>15</v>
      </c>
      <c r="P8168" s="100"/>
      <c r="Q8168" s="15" t="s">
        <v>45</v>
      </c>
    </row>
    <row r="8169" customFormat="false" ht="14.9" hidden="false" customHeight="false" outlineLevel="0" collapsed="false">
      <c r="A8169" s="1102" t="s">
        <v>19242</v>
      </c>
      <c r="B8169" s="91" t="s">
        <v>9285</v>
      </c>
      <c r="C8169" s="91" t="n">
        <v>89057601838</v>
      </c>
      <c r="D8169" s="91" t="s">
        <v>22300</v>
      </c>
      <c r="E8169" s="91" t="s">
        <v>24849</v>
      </c>
      <c r="F8169" s="91" t="s">
        <v>24850</v>
      </c>
      <c r="G8169" s="91" t="s">
        <v>463</v>
      </c>
      <c r="H8169" s="91"/>
      <c r="I8169" s="91"/>
      <c r="J8169" s="91"/>
      <c r="K8169" s="91"/>
      <c r="L8169" s="91"/>
      <c r="M8169" s="91"/>
      <c r="N8169" s="91"/>
      <c r="O8169" s="137" t="s">
        <v>389</v>
      </c>
      <c r="P8169" s="100"/>
      <c r="Q8169" s="15" t="s">
        <v>45</v>
      </c>
    </row>
    <row r="8170" customFormat="false" ht="79.85" hidden="false" customHeight="false" outlineLevel="0" collapsed="false">
      <c r="A8170" s="1091" t="s">
        <v>17111</v>
      </c>
      <c r="B8170" s="6" t="s">
        <v>17112</v>
      </c>
      <c r="C8170" s="4"/>
      <c r="D8170" s="6" t="s">
        <v>17114</v>
      </c>
      <c r="E8170" s="6" t="s">
        <v>17115</v>
      </c>
      <c r="F8170" s="5" t="s">
        <v>10096</v>
      </c>
      <c r="G8170" s="6" t="s">
        <v>38</v>
      </c>
      <c r="H8170" s="6" t="s">
        <v>17116</v>
      </c>
      <c r="I8170" s="6" t="s">
        <v>40</v>
      </c>
      <c r="J8170" s="6" t="s">
        <v>21327</v>
      </c>
      <c r="K8170" s="6" t="s">
        <v>21328</v>
      </c>
      <c r="L8170" s="6" t="s">
        <v>19807</v>
      </c>
      <c r="M8170" s="6" t="s">
        <v>41</v>
      </c>
      <c r="N8170" s="6" t="s">
        <v>42</v>
      </c>
      <c r="O8170" s="6" t="s">
        <v>17117</v>
      </c>
      <c r="P8170" s="100"/>
      <c r="Q8170" s="15" t="s">
        <v>45</v>
      </c>
    </row>
    <row r="8171" customFormat="false" ht="15" hidden="false" customHeight="false" outlineLevel="0" collapsed="false">
      <c r="A8171" s="60" t="n">
        <v>43654</v>
      </c>
      <c r="B8171" s="374" t="s">
        <v>422</v>
      </c>
      <c r="C8171" s="62"/>
      <c r="D8171" s="62"/>
      <c r="E8171" s="63"/>
      <c r="F8171" s="911" t="n">
        <f aca="false">G8171+H8171+I8171+J8171+K8171+L8171</f>
        <v>1.46444311933315E+046</v>
      </c>
      <c r="G8171" s="1092" t="n">
        <f aca="false">SUM(G8172:G18111)</f>
        <v>5.1158504209876E+045</v>
      </c>
      <c r="H8171" s="913" t="n">
        <f aca="false">SUM(H8172:H18111)</f>
        <v>9.52858077234393E+045</v>
      </c>
      <c r="I8171" s="1093" t="n">
        <f aca="false">SUM(I8172:I18113)</f>
        <v>43144842143858700</v>
      </c>
      <c r="J8171" s="1094" t="n">
        <f aca="false">SUM(J8172:J18111)</f>
        <v>0</v>
      </c>
      <c r="K8171" s="1095" t="n">
        <f aca="false">SUM(K8172:K18111)</f>
        <v>0</v>
      </c>
      <c r="L8171" s="1096" t="n">
        <f aca="false">SUM(L8176:L18111)</f>
        <v>0</v>
      </c>
      <c r="M8171" s="281"/>
      <c r="N8171" s="281"/>
      <c r="O8171" s="62"/>
      <c r="P8171" s="100"/>
      <c r="Q8171" s="15" t="s">
        <v>45</v>
      </c>
    </row>
    <row r="8172" customFormat="false" ht="28.35" hidden="false" customHeight="false" outlineLevel="0" collapsed="false">
      <c r="A8172" s="1102" t="s">
        <v>1810</v>
      </c>
      <c r="B8172" s="91" t="n">
        <v>10.12</v>
      </c>
      <c r="C8172" s="91" t="s">
        <v>24851</v>
      </c>
      <c r="D8172" s="91" t="s">
        <v>23147</v>
      </c>
      <c r="E8172" s="91" t="s">
        <v>24852</v>
      </c>
      <c r="F8172" s="91" t="s">
        <v>755</v>
      </c>
      <c r="G8172" s="91" t="n">
        <v>5800</v>
      </c>
      <c r="H8172" s="91"/>
      <c r="I8172" s="91"/>
      <c r="J8172" s="91"/>
      <c r="K8172" s="91"/>
      <c r="L8172" s="91"/>
      <c r="M8172" s="91" t="s">
        <v>24853</v>
      </c>
      <c r="N8172" s="91" t="n">
        <v>11.07</v>
      </c>
      <c r="O8172" s="282" t="s">
        <v>1187</v>
      </c>
      <c r="P8172" s="100"/>
      <c r="Q8172" s="15" t="s">
        <v>45</v>
      </c>
    </row>
    <row r="8173" customFormat="false" ht="14.9" hidden="false" customHeight="false" outlineLevel="0" collapsed="false">
      <c r="A8173" s="1102" t="s">
        <v>19242</v>
      </c>
      <c r="B8173" s="91" t="n">
        <v>11.09</v>
      </c>
      <c r="C8173" s="91" t="s">
        <v>24854</v>
      </c>
      <c r="D8173" s="91" t="s">
        <v>23147</v>
      </c>
      <c r="E8173" s="91" t="s">
        <v>24855</v>
      </c>
      <c r="F8173" s="91" t="s">
        <v>4848</v>
      </c>
      <c r="G8173" s="91" t="n">
        <v>5200</v>
      </c>
      <c r="H8173" s="91"/>
      <c r="I8173" s="91"/>
      <c r="J8173" s="91"/>
      <c r="K8173" s="91"/>
      <c r="L8173" s="91"/>
      <c r="M8173" s="91" t="s">
        <v>24856</v>
      </c>
      <c r="N8173" s="99" t="n">
        <v>43655</v>
      </c>
      <c r="O8173" s="282" t="s">
        <v>1187</v>
      </c>
      <c r="P8173" s="100"/>
      <c r="Q8173" s="15" t="s">
        <v>45</v>
      </c>
    </row>
    <row r="8174" customFormat="false" ht="14.9" hidden="false" customHeight="false" outlineLevel="0" collapsed="false">
      <c r="A8174" s="1102" t="s">
        <v>1819</v>
      </c>
      <c r="B8174" s="91" t="s">
        <v>2371</v>
      </c>
      <c r="C8174" s="91" t="s">
        <v>24857</v>
      </c>
      <c r="D8174" s="91" t="s">
        <v>22300</v>
      </c>
      <c r="E8174" s="91" t="s">
        <v>24858</v>
      </c>
      <c r="F8174" s="91" t="s">
        <v>4848</v>
      </c>
      <c r="G8174" s="91" t="s">
        <v>3515</v>
      </c>
      <c r="H8174" s="91"/>
      <c r="I8174" s="91"/>
      <c r="J8174" s="91"/>
      <c r="K8174" s="91"/>
      <c r="L8174" s="91"/>
      <c r="M8174" s="91"/>
      <c r="N8174" s="91"/>
      <c r="O8174" s="137" t="s">
        <v>24859</v>
      </c>
      <c r="P8174" s="100"/>
      <c r="Q8174" s="15" t="s">
        <v>45</v>
      </c>
    </row>
    <row r="8175" customFormat="false" ht="14.9" hidden="false" customHeight="false" outlineLevel="0" collapsed="false">
      <c r="A8175" s="1102" t="s">
        <v>1673</v>
      </c>
      <c r="B8175" s="91" t="n">
        <v>11.4</v>
      </c>
      <c r="C8175" s="349" t="s">
        <v>24860</v>
      </c>
      <c r="D8175" s="91" t="s">
        <v>23147</v>
      </c>
      <c r="E8175" s="91" t="s">
        <v>24861</v>
      </c>
      <c r="F8175" s="91" t="s">
        <v>48</v>
      </c>
      <c r="G8175" s="91" t="s">
        <v>1379</v>
      </c>
      <c r="H8175" s="91"/>
      <c r="I8175" s="91"/>
      <c r="J8175" s="91"/>
      <c r="K8175" s="91"/>
      <c r="L8175" s="91"/>
      <c r="M8175" s="91"/>
      <c r="N8175" s="91"/>
      <c r="O8175" s="91" t="s">
        <v>389</v>
      </c>
      <c r="P8175" s="100"/>
      <c r="Q8175" s="15" t="s">
        <v>45</v>
      </c>
    </row>
    <row r="8176" customFormat="false" ht="14.9" hidden="false" customHeight="false" outlineLevel="0" collapsed="false">
      <c r="A8176" s="1122" t="s">
        <v>1678</v>
      </c>
      <c r="B8176" s="91" t="s">
        <v>359</v>
      </c>
      <c r="C8176" s="91" t="s">
        <v>24862</v>
      </c>
      <c r="D8176" s="91" t="s">
        <v>22300</v>
      </c>
      <c r="E8176" s="91" t="s">
        <v>24863</v>
      </c>
      <c r="F8176" s="91" t="s">
        <v>24864</v>
      </c>
      <c r="G8176" s="91" t="n">
        <v>5400</v>
      </c>
      <c r="H8176" s="91"/>
      <c r="I8176" s="91"/>
      <c r="J8176" s="91"/>
      <c r="K8176" s="91"/>
      <c r="L8176" s="91"/>
      <c r="M8176" s="19" t="s">
        <v>24865</v>
      </c>
      <c r="N8176" s="99" t="n">
        <v>43655</v>
      </c>
      <c r="O8176" s="282" t="s">
        <v>1187</v>
      </c>
      <c r="P8176" s="100"/>
      <c r="Q8176" s="15" t="s">
        <v>45</v>
      </c>
    </row>
    <row r="8177" customFormat="false" ht="14.9" hidden="false" customHeight="false" outlineLevel="0" collapsed="false">
      <c r="A8177" s="1123" t="s">
        <v>1732</v>
      </c>
      <c r="B8177" s="91" t="n">
        <v>13.3</v>
      </c>
      <c r="C8177" s="91" t="s">
        <v>24866</v>
      </c>
      <c r="D8177" s="91" t="s">
        <v>23147</v>
      </c>
      <c r="E8177" s="91" t="s">
        <v>24867</v>
      </c>
      <c r="F8177" s="91" t="s">
        <v>21434</v>
      </c>
      <c r="G8177" s="91"/>
      <c r="H8177" s="91"/>
      <c r="I8177" s="91"/>
      <c r="J8177" s="91"/>
      <c r="K8177" s="91"/>
      <c r="L8177" s="91"/>
      <c r="M8177" s="91"/>
      <c r="N8177" s="91"/>
      <c r="O8177" s="91" t="s">
        <v>24868</v>
      </c>
      <c r="P8177" s="100"/>
      <c r="Q8177" s="15" t="s">
        <v>45</v>
      </c>
    </row>
    <row r="8178" customFormat="false" ht="28.35" hidden="false" customHeight="false" outlineLevel="0" collapsed="false">
      <c r="A8178" s="1122" t="s">
        <v>1833</v>
      </c>
      <c r="B8178" s="91" t="s">
        <v>4040</v>
      </c>
      <c r="C8178" s="91" t="n">
        <v>89250603639</v>
      </c>
      <c r="D8178" s="91" t="s">
        <v>22300</v>
      </c>
      <c r="E8178" s="91" t="s">
        <v>24869</v>
      </c>
      <c r="F8178" s="91" t="s">
        <v>24870</v>
      </c>
      <c r="G8178" s="91" t="n">
        <v>2600</v>
      </c>
      <c r="H8178" s="91"/>
      <c r="I8178" s="91"/>
      <c r="J8178" s="91"/>
      <c r="K8178" s="91"/>
      <c r="L8178" s="91"/>
      <c r="M8178" s="19" t="s">
        <v>24871</v>
      </c>
      <c r="N8178" s="99" t="n">
        <v>43655</v>
      </c>
      <c r="O8178" s="282" t="s">
        <v>1187</v>
      </c>
      <c r="P8178" s="100"/>
      <c r="Q8178" s="15" t="s">
        <v>45</v>
      </c>
    </row>
    <row r="8179" customFormat="false" ht="14.9" hidden="false" customHeight="false" outlineLevel="0" collapsed="false">
      <c r="A8179" s="1098" t="s">
        <v>24872</v>
      </c>
      <c r="B8179" s="91"/>
      <c r="C8179" s="349" t="s">
        <v>24873</v>
      </c>
      <c r="D8179" s="91" t="s">
        <v>22264</v>
      </c>
      <c r="E8179" s="91" t="s">
        <v>24874</v>
      </c>
      <c r="F8179" s="91" t="s">
        <v>24875</v>
      </c>
      <c r="G8179" s="91" t="n">
        <v>2500</v>
      </c>
      <c r="H8179" s="91"/>
      <c r="I8179" s="91"/>
      <c r="J8179" s="91"/>
      <c r="K8179" s="91"/>
      <c r="L8179" s="91"/>
      <c r="M8179" s="91" t="s">
        <v>24876</v>
      </c>
      <c r="N8179" s="99" t="n">
        <v>43655</v>
      </c>
      <c r="O8179" s="282" t="s">
        <v>1187</v>
      </c>
      <c r="P8179" s="100"/>
      <c r="Q8179" s="15" t="s">
        <v>45</v>
      </c>
    </row>
    <row r="8180" customFormat="false" ht="79.85" hidden="false" customHeight="false" outlineLevel="0" collapsed="false">
      <c r="A8180" s="1091" t="s">
        <v>17111</v>
      </c>
      <c r="B8180" s="6" t="s">
        <v>17112</v>
      </c>
      <c r="C8180" s="4"/>
      <c r="D8180" s="6" t="s">
        <v>17114</v>
      </c>
      <c r="E8180" s="6" t="s">
        <v>17115</v>
      </c>
      <c r="F8180" s="5" t="s">
        <v>10096</v>
      </c>
      <c r="G8180" s="6" t="s">
        <v>38</v>
      </c>
      <c r="H8180" s="6" t="s">
        <v>17116</v>
      </c>
      <c r="I8180" s="6" t="s">
        <v>40</v>
      </c>
      <c r="J8180" s="6" t="s">
        <v>21327</v>
      </c>
      <c r="K8180" s="6" t="s">
        <v>21328</v>
      </c>
      <c r="L8180" s="6" t="s">
        <v>19807</v>
      </c>
      <c r="M8180" s="6" t="s">
        <v>41</v>
      </c>
      <c r="N8180" s="6" t="s">
        <v>42</v>
      </c>
      <c r="O8180" s="6" t="s">
        <v>17117</v>
      </c>
      <c r="P8180" s="100"/>
      <c r="Q8180" s="15" t="s">
        <v>45</v>
      </c>
    </row>
    <row r="8181" customFormat="false" ht="15" hidden="false" customHeight="false" outlineLevel="0" collapsed="false">
      <c r="A8181" s="60" t="n">
        <v>43655</v>
      </c>
      <c r="B8181" s="374" t="s">
        <v>260</v>
      </c>
      <c r="C8181" s="62"/>
      <c r="D8181" s="62"/>
      <c r="E8181" s="63"/>
      <c r="F8181" s="911" t="n">
        <f aca="false">G8181+H8181+I8181+J8181+K8181+L8181</f>
        <v>7.32221559666577E+045</v>
      </c>
      <c r="G8181" s="1092" t="n">
        <f aca="false">SUM(G8182:G18121)</f>
        <v>2.5579252104938E+045</v>
      </c>
      <c r="H8181" s="913" t="n">
        <f aca="false">SUM(H8182:H18121)</f>
        <v>4.76429038617197E+045</v>
      </c>
      <c r="I8181" s="1093" t="n">
        <f aca="false">SUM(I8182:I18123)</f>
        <v>21572421071929300</v>
      </c>
      <c r="J8181" s="1094" t="n">
        <f aca="false">SUM(J8182:J18121)</f>
        <v>0</v>
      </c>
      <c r="K8181" s="1095" t="n">
        <f aca="false">SUM(K8182:K18121)</f>
        <v>0</v>
      </c>
      <c r="L8181" s="1096" t="n">
        <f aca="false">SUM(L8186:L18121)</f>
        <v>0</v>
      </c>
      <c r="M8181" s="281"/>
      <c r="N8181" s="281"/>
      <c r="O8181" s="62"/>
      <c r="P8181" s="100"/>
      <c r="Q8181" s="15" t="s">
        <v>45</v>
      </c>
    </row>
    <row r="8182" customFormat="false" ht="28.35" hidden="false" customHeight="false" outlineLevel="0" collapsed="false">
      <c r="A8182" s="1102" t="s">
        <v>1810</v>
      </c>
      <c r="B8182" s="91" t="s">
        <v>261</v>
      </c>
      <c r="C8182" s="91" t="s">
        <v>24877</v>
      </c>
      <c r="D8182" s="91" t="s">
        <v>22264</v>
      </c>
      <c r="E8182" s="91" t="s">
        <v>24878</v>
      </c>
      <c r="F8182" s="91" t="s">
        <v>2910</v>
      </c>
      <c r="G8182" s="91" t="n">
        <v>4400</v>
      </c>
      <c r="H8182" s="91"/>
      <c r="I8182" s="91"/>
      <c r="J8182" s="91"/>
      <c r="K8182" s="91"/>
      <c r="L8182" s="91"/>
      <c r="M8182" s="91" t="s">
        <v>24879</v>
      </c>
      <c r="N8182" s="99" t="n">
        <v>43656</v>
      </c>
      <c r="O8182" s="282" t="s">
        <v>1187</v>
      </c>
      <c r="P8182" s="100"/>
      <c r="Q8182" s="15" t="s">
        <v>45</v>
      </c>
    </row>
    <row r="8183" customFormat="false" ht="68.65" hidden="false" customHeight="false" outlineLevel="0" collapsed="false">
      <c r="A8183" s="1102" t="s">
        <v>22774</v>
      </c>
      <c r="B8183" s="91" t="s">
        <v>4604</v>
      </c>
      <c r="C8183" s="349" t="s">
        <v>24880</v>
      </c>
      <c r="D8183" s="91" t="s">
        <v>22264</v>
      </c>
      <c r="E8183" s="91" t="s">
        <v>24600</v>
      </c>
      <c r="F8183" s="91" t="s">
        <v>755</v>
      </c>
      <c r="G8183" s="91" t="s">
        <v>1310</v>
      </c>
      <c r="H8183" s="91"/>
      <c r="I8183" s="91"/>
      <c r="J8183" s="91"/>
      <c r="K8183" s="91"/>
      <c r="L8183" s="91"/>
      <c r="M8183" s="91"/>
      <c r="N8183" s="91"/>
      <c r="O8183" s="137" t="s">
        <v>24881</v>
      </c>
      <c r="P8183" s="100"/>
      <c r="Q8183" s="15" t="s">
        <v>45</v>
      </c>
    </row>
    <row r="8184" customFormat="false" ht="28.35" hidden="false" customHeight="false" outlineLevel="0" collapsed="false">
      <c r="A8184" s="1102" t="s">
        <v>22778</v>
      </c>
      <c r="B8184" s="99" t="n">
        <v>43657</v>
      </c>
      <c r="C8184" s="91" t="s">
        <v>24882</v>
      </c>
      <c r="D8184" s="91" t="s">
        <v>22264</v>
      </c>
      <c r="E8184" s="91" t="s">
        <v>24883</v>
      </c>
      <c r="F8184" s="91" t="s">
        <v>2910</v>
      </c>
      <c r="G8184" s="91" t="s">
        <v>3515</v>
      </c>
      <c r="H8184" s="91"/>
      <c r="I8184" s="91"/>
      <c r="J8184" s="91"/>
      <c r="K8184" s="91"/>
      <c r="L8184" s="91"/>
      <c r="M8184" s="91"/>
      <c r="N8184" s="91"/>
      <c r="O8184" s="95" t="s">
        <v>24884</v>
      </c>
      <c r="P8184" s="100"/>
      <c r="Q8184" s="15" t="s">
        <v>45</v>
      </c>
    </row>
    <row r="8185" customFormat="false" ht="41.75" hidden="false" customHeight="false" outlineLevel="0" collapsed="false">
      <c r="A8185" s="1102" t="s">
        <v>22853</v>
      </c>
      <c r="B8185" s="91" t="s">
        <v>10701</v>
      </c>
      <c r="C8185" s="91" t="s">
        <v>24885</v>
      </c>
      <c r="D8185" s="91" t="s">
        <v>22264</v>
      </c>
      <c r="E8185" s="91" t="s">
        <v>24466</v>
      </c>
      <c r="F8185" s="91" t="s">
        <v>24886</v>
      </c>
      <c r="G8185" s="91" t="n">
        <v>5000</v>
      </c>
      <c r="H8185" s="91"/>
      <c r="I8185" s="91"/>
      <c r="J8185" s="91"/>
      <c r="K8185" s="91"/>
      <c r="L8185" s="91"/>
      <c r="M8185" s="91" t="s">
        <v>24468</v>
      </c>
      <c r="N8185" s="99" t="n">
        <v>43659</v>
      </c>
      <c r="O8185" s="282" t="s">
        <v>1187</v>
      </c>
      <c r="P8185" s="100"/>
      <c r="Q8185" s="15" t="s">
        <v>45</v>
      </c>
    </row>
    <row r="8186" customFormat="false" ht="41.75" hidden="false" customHeight="false" outlineLevel="0" collapsed="false">
      <c r="A8186" s="1102" t="s">
        <v>22858</v>
      </c>
      <c r="B8186" s="91" t="s">
        <v>354</v>
      </c>
      <c r="C8186" s="91" t="s">
        <v>24887</v>
      </c>
      <c r="D8186" s="91" t="s">
        <v>22264</v>
      </c>
      <c r="E8186" s="91" t="s">
        <v>24888</v>
      </c>
      <c r="F8186" s="91" t="s">
        <v>3336</v>
      </c>
      <c r="G8186" s="91" t="s">
        <v>2859</v>
      </c>
      <c r="H8186" s="91"/>
      <c r="I8186" s="91"/>
      <c r="J8186" s="91"/>
      <c r="K8186" s="91"/>
      <c r="L8186" s="91"/>
      <c r="M8186" s="91"/>
      <c r="N8186" s="91"/>
      <c r="O8186" s="137" t="s">
        <v>24889</v>
      </c>
      <c r="P8186" s="100"/>
      <c r="Q8186" s="15" t="s">
        <v>45</v>
      </c>
    </row>
    <row r="8187" customFormat="false" ht="41.75" hidden="false" customHeight="false" outlineLevel="0" collapsed="false">
      <c r="A8187" s="1102" t="s">
        <v>1732</v>
      </c>
      <c r="B8187" s="91" t="s">
        <v>395</v>
      </c>
      <c r="C8187" s="91" t="n">
        <v>89032498098</v>
      </c>
      <c r="D8187" s="91" t="s">
        <v>22264</v>
      </c>
      <c r="E8187" s="91" t="s">
        <v>24890</v>
      </c>
      <c r="F8187" s="91" t="s">
        <v>3584</v>
      </c>
      <c r="G8187" s="91" t="s">
        <v>1730</v>
      </c>
      <c r="H8187" s="91"/>
      <c r="I8187" s="91"/>
      <c r="J8187" s="91"/>
      <c r="K8187" s="91"/>
      <c r="L8187" s="91"/>
      <c r="M8187" s="91"/>
      <c r="N8187" s="91"/>
      <c r="O8187" s="451" t="s">
        <v>377</v>
      </c>
      <c r="P8187" s="100"/>
      <c r="Q8187" s="15" t="s">
        <v>45</v>
      </c>
    </row>
    <row r="8188" customFormat="false" ht="14.9" hidden="false" customHeight="false" outlineLevel="0" collapsed="false">
      <c r="A8188" s="1102" t="s">
        <v>24891</v>
      </c>
      <c r="B8188" s="91" t="n">
        <v>12.55</v>
      </c>
      <c r="C8188" s="91" t="s">
        <v>24819</v>
      </c>
      <c r="D8188" s="91" t="s">
        <v>23147</v>
      </c>
      <c r="E8188" s="91" t="s">
        <v>24820</v>
      </c>
      <c r="F8188" s="91" t="s">
        <v>24381</v>
      </c>
      <c r="G8188" s="91" t="n">
        <v>2000</v>
      </c>
      <c r="H8188" s="91"/>
      <c r="I8188" s="91"/>
      <c r="J8188" s="91"/>
      <c r="K8188" s="91"/>
      <c r="L8188" s="91"/>
      <c r="M8188" s="91" t="s">
        <v>24876</v>
      </c>
      <c r="N8188" s="99" t="n">
        <v>43656</v>
      </c>
      <c r="O8188" s="282" t="s">
        <v>20405</v>
      </c>
      <c r="P8188" s="100"/>
      <c r="Q8188" s="15" t="s">
        <v>45</v>
      </c>
    </row>
    <row r="8189" customFormat="false" ht="14.9" hidden="false" customHeight="false" outlineLevel="0" collapsed="false">
      <c r="A8189" s="1102" t="s">
        <v>1839</v>
      </c>
      <c r="B8189" s="91" t="n">
        <v>12.34</v>
      </c>
      <c r="C8189" s="91" t="s">
        <v>24892</v>
      </c>
      <c r="D8189" s="91" t="s">
        <v>23147</v>
      </c>
      <c r="E8189" s="91" t="s">
        <v>24893</v>
      </c>
      <c r="F8189" s="91" t="s">
        <v>13632</v>
      </c>
      <c r="G8189" s="91"/>
      <c r="H8189" s="91"/>
      <c r="I8189" s="91"/>
      <c r="J8189" s="91"/>
      <c r="K8189" s="91"/>
      <c r="L8189" s="91"/>
      <c r="M8189" s="91"/>
      <c r="N8189" s="91"/>
      <c r="O8189" s="282" t="s">
        <v>24894</v>
      </c>
      <c r="P8189" s="100"/>
      <c r="Q8189" s="15" t="s">
        <v>45</v>
      </c>
    </row>
    <row r="8190" customFormat="false" ht="14.9" hidden="false" customHeight="false" outlineLevel="0" collapsed="false">
      <c r="A8190" s="1102" t="s">
        <v>19266</v>
      </c>
      <c r="B8190" s="91" t="n">
        <v>13.41</v>
      </c>
      <c r="C8190" s="349" t="s">
        <v>24895</v>
      </c>
      <c r="D8190" s="91" t="s">
        <v>23147</v>
      </c>
      <c r="E8190" s="91" t="s">
        <v>12175</v>
      </c>
      <c r="F8190" s="91"/>
      <c r="G8190" s="91"/>
      <c r="H8190" s="91"/>
      <c r="I8190" s="91"/>
      <c r="J8190" s="91"/>
      <c r="K8190" s="91"/>
      <c r="L8190" s="91"/>
      <c r="M8190" s="91"/>
      <c r="N8190" s="91"/>
      <c r="O8190" s="137" t="s">
        <v>24896</v>
      </c>
      <c r="P8190" s="100"/>
      <c r="Q8190" s="15" t="s">
        <v>45</v>
      </c>
    </row>
    <row r="8191" customFormat="false" ht="28.35" hidden="false" customHeight="false" outlineLevel="0" collapsed="false">
      <c r="A8191" s="1102" t="s">
        <v>24753</v>
      </c>
      <c r="B8191" s="91" t="s">
        <v>16110</v>
      </c>
      <c r="C8191" s="91" t="s">
        <v>24897</v>
      </c>
      <c r="D8191" s="91" t="s">
        <v>22264</v>
      </c>
      <c r="E8191" s="91" t="s">
        <v>24898</v>
      </c>
      <c r="F8191" s="91" t="s">
        <v>24899</v>
      </c>
      <c r="G8191" s="91"/>
      <c r="H8191" s="91"/>
      <c r="I8191" s="91"/>
      <c r="J8191" s="91"/>
      <c r="K8191" s="91"/>
      <c r="L8191" s="91"/>
      <c r="M8191" s="91"/>
      <c r="N8191" s="91"/>
      <c r="O8191" s="137" t="s">
        <v>24900</v>
      </c>
      <c r="P8191" s="100"/>
      <c r="Q8191" s="15" t="s">
        <v>45</v>
      </c>
    </row>
    <row r="8192" customFormat="false" ht="14.9" hidden="false" customHeight="false" outlineLevel="0" collapsed="false">
      <c r="A8192" s="1124" t="s">
        <v>1758</v>
      </c>
      <c r="B8192" s="122" t="n">
        <v>16.07</v>
      </c>
      <c r="C8192" s="122" t="s">
        <v>24901</v>
      </c>
      <c r="D8192" s="122" t="s">
        <v>23147</v>
      </c>
      <c r="E8192" s="122" t="s">
        <v>24902</v>
      </c>
      <c r="F8192" s="122" t="s">
        <v>336</v>
      </c>
      <c r="G8192" s="122" t="s">
        <v>24903</v>
      </c>
      <c r="H8192" s="122"/>
      <c r="I8192" s="122"/>
      <c r="J8192" s="122"/>
      <c r="K8192" s="122"/>
      <c r="L8192" s="122"/>
      <c r="M8192" s="122"/>
      <c r="N8192" s="122"/>
      <c r="O8192" s="122" t="s">
        <v>24904</v>
      </c>
      <c r="P8192" s="1125"/>
      <c r="Q8192" s="15" t="s">
        <v>45</v>
      </c>
      <c r="R8192" s="1126"/>
      <c r="S8192" s="1126"/>
      <c r="T8192" s="1126"/>
      <c r="U8192" s="1126"/>
      <c r="V8192" s="1126"/>
      <c r="W8192" s="1126"/>
      <c r="X8192" s="1126"/>
      <c r="Y8192" s="1126"/>
      <c r="Z8192" s="1126"/>
      <c r="AA8192" s="1126"/>
      <c r="AB8192" s="1126"/>
      <c r="AC8192" s="1126"/>
      <c r="AD8192" s="1126"/>
      <c r="AE8192" s="1126"/>
      <c r="AF8192" s="1126"/>
      <c r="AG8192" s="1126"/>
      <c r="AH8192" s="1126"/>
      <c r="AI8192" s="1126"/>
      <c r="AJ8192" s="1126"/>
      <c r="AK8192" s="1126"/>
    </row>
    <row r="8193" customFormat="false" ht="41.75" hidden="false" customHeight="false" outlineLevel="0" collapsed="false">
      <c r="A8193" s="1102" t="s">
        <v>24905</v>
      </c>
      <c r="B8193" s="91" t="s">
        <v>1016</v>
      </c>
      <c r="C8193" s="91" t="s">
        <v>24906</v>
      </c>
      <c r="D8193" s="91" t="s">
        <v>22264</v>
      </c>
      <c r="E8193" s="91" t="s">
        <v>24907</v>
      </c>
      <c r="F8193" s="91" t="s">
        <v>8172</v>
      </c>
      <c r="G8193" s="91" t="s">
        <v>24908</v>
      </c>
      <c r="H8193" s="91"/>
      <c r="I8193" s="91"/>
      <c r="J8193" s="91"/>
      <c r="K8193" s="91"/>
      <c r="L8193" s="91"/>
      <c r="M8193" s="91"/>
      <c r="N8193" s="91"/>
      <c r="O8193" s="137" t="s">
        <v>24909</v>
      </c>
      <c r="P8193" s="100"/>
      <c r="Q8193" s="15" t="s">
        <v>45</v>
      </c>
    </row>
    <row r="8194" customFormat="false" ht="79.85" hidden="false" customHeight="false" outlineLevel="0" collapsed="false">
      <c r="A8194" s="1091" t="s">
        <v>17111</v>
      </c>
      <c r="B8194" s="6" t="s">
        <v>17112</v>
      </c>
      <c r="C8194" s="4"/>
      <c r="D8194" s="6" t="s">
        <v>17114</v>
      </c>
      <c r="E8194" s="6" t="s">
        <v>17115</v>
      </c>
      <c r="F8194" s="5" t="s">
        <v>10096</v>
      </c>
      <c r="G8194" s="6" t="s">
        <v>38</v>
      </c>
      <c r="H8194" s="6" t="s">
        <v>17116</v>
      </c>
      <c r="I8194" s="6" t="s">
        <v>40</v>
      </c>
      <c r="J8194" s="6" t="s">
        <v>21327</v>
      </c>
      <c r="K8194" s="6" t="s">
        <v>21328</v>
      </c>
      <c r="L8194" s="6" t="s">
        <v>19807</v>
      </c>
      <c r="M8194" s="6" t="s">
        <v>41</v>
      </c>
      <c r="N8194" s="6" t="s">
        <v>42</v>
      </c>
      <c r="O8194" s="6" t="s">
        <v>17117</v>
      </c>
      <c r="P8194" s="100"/>
      <c r="Q8194" s="15" t="s">
        <v>45</v>
      </c>
    </row>
    <row r="8195" customFormat="false" ht="15" hidden="false" customHeight="false" outlineLevel="0" collapsed="false">
      <c r="A8195" s="105" t="n">
        <v>43656</v>
      </c>
      <c r="B8195" s="1080" t="s">
        <v>311</v>
      </c>
      <c r="C8195" s="196"/>
      <c r="D8195" s="196"/>
      <c r="E8195" s="1081"/>
      <c r="F8195" s="1082" t="n">
        <f aca="false">G8195+H8195+I8195+J8195+K8195+L8195</f>
        <v>3.66110779833288E+045</v>
      </c>
      <c r="G8195" s="1083" t="n">
        <f aca="false">SUM(G8196:G18135)</f>
        <v>1.2789626052469E+045</v>
      </c>
      <c r="H8195" s="982" t="n">
        <f aca="false">SUM(H8196:H18135)</f>
        <v>2.38214519308598E+045</v>
      </c>
      <c r="I8195" s="1084" t="n">
        <f aca="false">SUM(I8196:I18137)</f>
        <v>10786210535964700</v>
      </c>
      <c r="J8195" s="1085" t="n">
        <f aca="false">SUM(J8196:J18135)</f>
        <v>0</v>
      </c>
      <c r="K8195" s="1086" t="n">
        <f aca="false">SUM(K8196:K18135)</f>
        <v>0</v>
      </c>
      <c r="L8195" s="1087" t="n">
        <f aca="false">SUM(L8200:L18135)</f>
        <v>0</v>
      </c>
      <c r="M8195" s="1088"/>
      <c r="N8195" s="1088"/>
      <c r="O8195" s="196"/>
      <c r="P8195" s="274"/>
      <c r="Q8195" s="15" t="s">
        <v>45</v>
      </c>
      <c r="R8195" s="274"/>
      <c r="S8195" s="274"/>
      <c r="T8195" s="274"/>
      <c r="U8195" s="274"/>
      <c r="V8195" s="274"/>
      <c r="W8195" s="274"/>
      <c r="X8195" s="274"/>
      <c r="Y8195" s="274"/>
      <c r="Z8195" s="274"/>
      <c r="AA8195" s="274"/>
      <c r="AB8195" s="274"/>
      <c r="AC8195" s="274"/>
      <c r="AD8195" s="274"/>
      <c r="AE8195" s="274"/>
      <c r="AF8195" s="274"/>
      <c r="AG8195" s="274"/>
      <c r="AH8195" s="274"/>
      <c r="AI8195" s="274"/>
      <c r="AJ8195" s="274"/>
      <c r="AK8195" s="274"/>
    </row>
    <row r="8196" customFormat="false" ht="28.35" hidden="false" customHeight="false" outlineLevel="0" collapsed="false">
      <c r="A8196" s="1102" t="s">
        <v>23139</v>
      </c>
      <c r="B8196" s="91"/>
      <c r="C8196" s="91" t="s">
        <v>24910</v>
      </c>
      <c r="D8196" s="91" t="s">
        <v>22300</v>
      </c>
      <c r="E8196" s="91" t="s">
        <v>102</v>
      </c>
      <c r="F8196" s="91"/>
      <c r="G8196" s="91"/>
      <c r="H8196" s="91"/>
      <c r="I8196" s="91"/>
      <c r="J8196" s="91"/>
      <c r="K8196" s="91"/>
      <c r="L8196" s="91"/>
      <c r="M8196" s="91"/>
      <c r="N8196" s="91"/>
      <c r="O8196" s="137" t="s">
        <v>24911</v>
      </c>
      <c r="P8196" s="100"/>
      <c r="Q8196" s="15" t="s">
        <v>45</v>
      </c>
    </row>
    <row r="8197" customFormat="false" ht="55.2" hidden="false" customHeight="false" outlineLevel="0" collapsed="false">
      <c r="A8197" s="1102" t="s">
        <v>1814</v>
      </c>
      <c r="B8197" s="91" t="s">
        <v>1820</v>
      </c>
      <c r="C8197" s="91" t="n">
        <v>89164466087</v>
      </c>
      <c r="D8197" s="91" t="s">
        <v>22264</v>
      </c>
      <c r="E8197" s="91" t="s">
        <v>24912</v>
      </c>
      <c r="F8197" s="91" t="s">
        <v>24913</v>
      </c>
      <c r="G8197" s="91" t="s">
        <v>20690</v>
      </c>
      <c r="H8197" s="91"/>
      <c r="I8197" s="91"/>
      <c r="J8197" s="91"/>
      <c r="K8197" s="91"/>
      <c r="L8197" s="91"/>
      <c r="M8197" s="91"/>
      <c r="N8197" s="91"/>
      <c r="O8197" s="137" t="s">
        <v>24914</v>
      </c>
      <c r="P8197" s="100"/>
      <c r="Q8197" s="15" t="s">
        <v>45</v>
      </c>
    </row>
    <row r="8198" customFormat="false" ht="28.35" hidden="false" customHeight="false" outlineLevel="0" collapsed="false">
      <c r="A8198" s="1102" t="s">
        <v>1819</v>
      </c>
      <c r="B8198" s="91" t="s">
        <v>589</v>
      </c>
      <c r="C8198" s="91" t="s">
        <v>24915</v>
      </c>
      <c r="D8198" s="91" t="s">
        <v>22264</v>
      </c>
      <c r="E8198" s="91" t="s">
        <v>24916</v>
      </c>
      <c r="F8198" s="91" t="s">
        <v>24917</v>
      </c>
      <c r="G8198" s="91"/>
      <c r="H8198" s="91" t="n">
        <v>56000</v>
      </c>
      <c r="I8198" s="91"/>
      <c r="J8198" s="91"/>
      <c r="K8198" s="91"/>
      <c r="L8198" s="91"/>
      <c r="M8198" s="91" t="s">
        <v>24918</v>
      </c>
      <c r="N8198" s="99" t="n">
        <v>43658</v>
      </c>
      <c r="O8198" s="282" t="s">
        <v>24919</v>
      </c>
      <c r="P8198" s="100"/>
      <c r="Q8198" s="15" t="s">
        <v>45</v>
      </c>
    </row>
    <row r="8199" customFormat="false" ht="14.9" hidden="false" customHeight="false" outlineLevel="0" collapsed="false">
      <c r="A8199" s="1102" t="s">
        <v>1673</v>
      </c>
      <c r="B8199" s="99" t="n">
        <v>43658</v>
      </c>
      <c r="C8199" s="91" t="s">
        <v>24920</v>
      </c>
      <c r="D8199" s="91" t="s">
        <v>22264</v>
      </c>
      <c r="E8199" s="91" t="s">
        <v>24921</v>
      </c>
      <c r="F8199" s="91" t="s">
        <v>20405</v>
      </c>
      <c r="G8199" s="91" t="s">
        <v>774</v>
      </c>
      <c r="H8199" s="91"/>
      <c r="I8199" s="91"/>
      <c r="J8199" s="91"/>
      <c r="K8199" s="91"/>
      <c r="L8199" s="91"/>
      <c r="M8199" s="91"/>
      <c r="N8199" s="91"/>
      <c r="O8199" s="137" t="s">
        <v>24922</v>
      </c>
      <c r="P8199" s="100"/>
      <c r="Q8199" s="15" t="s">
        <v>45</v>
      </c>
    </row>
    <row r="8200" customFormat="false" ht="14.9" hidden="false" customHeight="false" outlineLevel="0" collapsed="false">
      <c r="A8200" s="1102" t="s">
        <v>1678</v>
      </c>
      <c r="B8200" s="91" t="s">
        <v>141</v>
      </c>
      <c r="C8200" s="91" t="s">
        <v>24923</v>
      </c>
      <c r="D8200" s="91" t="s">
        <v>22264</v>
      </c>
      <c r="E8200" s="91" t="s">
        <v>24924</v>
      </c>
      <c r="F8200" s="91"/>
      <c r="G8200" s="91"/>
      <c r="H8200" s="91"/>
      <c r="I8200" s="91"/>
      <c r="J8200" s="91"/>
      <c r="K8200" s="91"/>
      <c r="L8200" s="91"/>
      <c r="M8200" s="91"/>
      <c r="N8200" s="91"/>
      <c r="O8200" s="95" t="s">
        <v>24925</v>
      </c>
      <c r="P8200" s="100"/>
      <c r="Q8200" s="15" t="s">
        <v>45</v>
      </c>
    </row>
    <row r="8201" customFormat="false" ht="28.35" hidden="false" customHeight="false" outlineLevel="0" collapsed="false">
      <c r="A8201" s="1119" t="s">
        <v>1732</v>
      </c>
      <c r="B8201" s="95" t="s">
        <v>887</v>
      </c>
      <c r="C8201" s="95" t="s">
        <v>24926</v>
      </c>
      <c r="D8201" s="95" t="s">
        <v>22264</v>
      </c>
      <c r="E8201" s="95" t="s">
        <v>24927</v>
      </c>
      <c r="F8201" s="95" t="s">
        <v>24928</v>
      </c>
      <c r="G8201" s="95" t="n">
        <v>2500</v>
      </c>
      <c r="H8201" s="95"/>
      <c r="I8201" s="95"/>
      <c r="J8201" s="95"/>
      <c r="K8201" s="95"/>
      <c r="L8201" s="95"/>
      <c r="M8201" s="141" t="s">
        <v>24929</v>
      </c>
      <c r="N8201" s="841" t="n">
        <v>43658</v>
      </c>
      <c r="O8201" s="95" t="s">
        <v>1187</v>
      </c>
      <c r="P8201" s="391" t="s">
        <v>1256</v>
      </c>
      <c r="Q8201" s="15" t="s">
        <v>45</v>
      </c>
      <c r="R8201" s="278"/>
      <c r="S8201" s="278"/>
      <c r="T8201" s="278"/>
      <c r="U8201" s="278"/>
      <c r="V8201" s="278"/>
      <c r="W8201" s="278"/>
      <c r="X8201" s="278"/>
      <c r="Y8201" s="278"/>
      <c r="Z8201" s="278"/>
      <c r="AA8201" s="278"/>
      <c r="AB8201" s="278"/>
      <c r="AC8201" s="278"/>
      <c r="AD8201" s="278"/>
      <c r="AE8201" s="278"/>
      <c r="AF8201" s="278"/>
      <c r="AG8201" s="278"/>
      <c r="AH8201" s="278"/>
      <c r="AI8201" s="278"/>
      <c r="AJ8201" s="278"/>
      <c r="AK8201" s="278"/>
    </row>
    <row r="8202" customFormat="false" ht="14.9" hidden="false" customHeight="false" outlineLevel="0" collapsed="false">
      <c r="A8202" s="1102" t="s">
        <v>1833</v>
      </c>
      <c r="B8202" s="91" t="s">
        <v>593</v>
      </c>
      <c r="C8202" s="91" t="n">
        <v>89622003190</v>
      </c>
      <c r="D8202" s="91" t="s">
        <v>22264</v>
      </c>
      <c r="E8202" s="91" t="s">
        <v>24930</v>
      </c>
      <c r="F8202" s="91" t="s">
        <v>7108</v>
      </c>
      <c r="G8202" s="91" t="n">
        <v>11200</v>
      </c>
      <c r="H8202" s="91"/>
      <c r="I8202" s="91"/>
      <c r="J8202" s="91"/>
      <c r="K8202" s="91"/>
      <c r="L8202" s="91"/>
      <c r="M8202" s="91"/>
      <c r="N8202" s="91"/>
      <c r="O8202" s="451" t="s">
        <v>24931</v>
      </c>
      <c r="P8202" s="100"/>
      <c r="Q8202" s="15" t="s">
        <v>45</v>
      </c>
    </row>
    <row r="8203" customFormat="false" ht="41.75" hidden="false" customHeight="false" outlineLevel="0" collapsed="false">
      <c r="A8203" s="1102" t="s">
        <v>1839</v>
      </c>
      <c r="B8203" s="91" t="s">
        <v>9450</v>
      </c>
      <c r="C8203" s="91" t="n">
        <v>89055276805</v>
      </c>
      <c r="D8203" s="91" t="s">
        <v>22264</v>
      </c>
      <c r="E8203" s="91" t="s">
        <v>24932</v>
      </c>
      <c r="F8203" s="91" t="s">
        <v>3584</v>
      </c>
      <c r="G8203" s="91" t="s">
        <v>564</v>
      </c>
      <c r="H8203" s="91"/>
      <c r="I8203" s="91"/>
      <c r="J8203" s="91"/>
      <c r="K8203" s="91"/>
      <c r="L8203" s="91"/>
      <c r="M8203" s="91"/>
      <c r="N8203" s="91"/>
      <c r="O8203" s="95" t="s">
        <v>24933</v>
      </c>
      <c r="P8203" s="100"/>
      <c r="Q8203" s="15" t="s">
        <v>45</v>
      </c>
    </row>
    <row r="8204" customFormat="false" ht="14.9" hidden="false" customHeight="false" outlineLevel="0" collapsed="false">
      <c r="A8204" s="1102" t="s">
        <v>1746</v>
      </c>
      <c r="B8204" s="91" t="n">
        <v>15.43</v>
      </c>
      <c r="C8204" s="91" t="s">
        <v>24934</v>
      </c>
      <c r="D8204" s="91" t="s">
        <v>23147</v>
      </c>
      <c r="E8204" s="91" t="s">
        <v>24935</v>
      </c>
      <c r="F8204" s="91" t="s">
        <v>9480</v>
      </c>
      <c r="G8204" s="91"/>
      <c r="H8204" s="91"/>
      <c r="I8204" s="91"/>
      <c r="J8204" s="91"/>
      <c r="K8204" s="91"/>
      <c r="L8204" s="91"/>
      <c r="M8204" s="91"/>
      <c r="N8204" s="91"/>
      <c r="O8204" s="282" t="s">
        <v>20405</v>
      </c>
      <c r="P8204" s="100"/>
      <c r="Q8204" s="15" t="s">
        <v>45</v>
      </c>
    </row>
    <row r="8205" customFormat="false" ht="79.85" hidden="false" customHeight="false" outlineLevel="0" collapsed="false">
      <c r="A8205" s="1091" t="s">
        <v>17111</v>
      </c>
      <c r="B8205" s="6" t="s">
        <v>17112</v>
      </c>
      <c r="C8205" s="4"/>
      <c r="D8205" s="6" t="s">
        <v>17114</v>
      </c>
      <c r="E8205" s="6" t="s">
        <v>17115</v>
      </c>
      <c r="F8205" s="5" t="s">
        <v>10096</v>
      </c>
      <c r="G8205" s="6" t="s">
        <v>38</v>
      </c>
      <c r="H8205" s="6" t="s">
        <v>17116</v>
      </c>
      <c r="I8205" s="6" t="s">
        <v>40</v>
      </c>
      <c r="J8205" s="6" t="s">
        <v>21327</v>
      </c>
      <c r="K8205" s="6" t="s">
        <v>21328</v>
      </c>
      <c r="L8205" s="6" t="s">
        <v>19807</v>
      </c>
      <c r="M8205" s="6" t="s">
        <v>41</v>
      </c>
      <c r="N8205" s="6" t="s">
        <v>42</v>
      </c>
      <c r="O8205" s="6" t="s">
        <v>17117</v>
      </c>
      <c r="P8205" s="100"/>
      <c r="Q8205" s="15" t="s">
        <v>45</v>
      </c>
    </row>
    <row r="8206" customFormat="false" ht="15" hidden="false" customHeight="false" outlineLevel="0" collapsed="false">
      <c r="A8206" s="105" t="n">
        <v>43657</v>
      </c>
      <c r="B8206" s="1080" t="s">
        <v>349</v>
      </c>
      <c r="C8206" s="196"/>
      <c r="D8206" s="196"/>
      <c r="E8206" s="1081"/>
      <c r="F8206" s="1082" t="n">
        <f aca="false">G8206+H8206+I8206+J8206+K8206+L8206</f>
        <v>1.83055389916644E+045</v>
      </c>
      <c r="G8206" s="1083" t="n">
        <f aca="false">SUM(G8207:G18146)</f>
        <v>6.3948130262345E+044</v>
      </c>
      <c r="H8206" s="982" t="n">
        <f aca="false">SUM(H8207:H18146)</f>
        <v>1.19107259654299E+045</v>
      </c>
      <c r="I8206" s="1084" t="n">
        <f aca="false">SUM(I8207:I18148)</f>
        <v>5393105267982340</v>
      </c>
      <c r="J8206" s="1085" t="n">
        <f aca="false">SUM(J8207:J18146)</f>
        <v>0</v>
      </c>
      <c r="K8206" s="1086" t="n">
        <f aca="false">SUM(K8207:K18146)</f>
        <v>0</v>
      </c>
      <c r="L8206" s="1087" t="n">
        <f aca="false">SUM(L8211:L18146)</f>
        <v>0</v>
      </c>
      <c r="M8206" s="1088"/>
      <c r="N8206" s="1088"/>
      <c r="O8206" s="196"/>
      <c r="P8206" s="274"/>
      <c r="Q8206" s="15" t="s">
        <v>45</v>
      </c>
      <c r="R8206" s="274"/>
      <c r="S8206" s="274"/>
      <c r="T8206" s="274"/>
      <c r="U8206" s="274"/>
      <c r="V8206" s="274"/>
      <c r="W8206" s="274"/>
      <c r="X8206" s="274"/>
      <c r="Y8206" s="274"/>
      <c r="Z8206" s="274"/>
      <c r="AA8206" s="274"/>
      <c r="AB8206" s="274"/>
      <c r="AC8206" s="274"/>
      <c r="AD8206" s="274"/>
      <c r="AE8206" s="274"/>
      <c r="AF8206" s="274"/>
      <c r="AG8206" s="274"/>
      <c r="AH8206" s="274"/>
      <c r="AI8206" s="274"/>
      <c r="AJ8206" s="274"/>
      <c r="AK8206" s="274"/>
    </row>
    <row r="8207" customFormat="false" ht="41.75" hidden="false" customHeight="false" outlineLevel="0" collapsed="false">
      <c r="A8207" s="1102" t="s">
        <v>23139</v>
      </c>
      <c r="B8207" s="91" t="s">
        <v>14962</v>
      </c>
      <c r="C8207" s="91" t="s">
        <v>24936</v>
      </c>
      <c r="D8207" s="91" t="s">
        <v>22264</v>
      </c>
      <c r="E8207" s="91" t="s">
        <v>24937</v>
      </c>
      <c r="F8207" s="91" t="s">
        <v>24938</v>
      </c>
      <c r="G8207" s="91" t="n">
        <v>3000</v>
      </c>
      <c r="H8207" s="91"/>
      <c r="I8207" s="91"/>
      <c r="J8207" s="91"/>
      <c r="K8207" s="91"/>
      <c r="L8207" s="91"/>
      <c r="M8207" s="19" t="s">
        <v>24939</v>
      </c>
      <c r="N8207" s="99" t="n">
        <v>43658</v>
      </c>
      <c r="O8207" s="282" t="s">
        <v>15</v>
      </c>
      <c r="P8207" s="100"/>
      <c r="Q8207" s="15" t="s">
        <v>45</v>
      </c>
    </row>
    <row r="8208" customFormat="false" ht="28.35" hidden="false" customHeight="false" outlineLevel="0" collapsed="false">
      <c r="A8208" s="1102" t="s">
        <v>22774</v>
      </c>
      <c r="B8208" s="242" t="n">
        <v>43780</v>
      </c>
      <c r="C8208" s="91" t="s">
        <v>24940</v>
      </c>
      <c r="D8208" s="91" t="s">
        <v>22264</v>
      </c>
      <c r="E8208" s="91" t="s">
        <v>24941</v>
      </c>
      <c r="F8208" s="91" t="s">
        <v>102</v>
      </c>
      <c r="G8208" s="91" t="s">
        <v>1107</v>
      </c>
      <c r="H8208" s="91"/>
      <c r="I8208" s="91"/>
      <c r="J8208" s="91"/>
      <c r="K8208" s="91"/>
      <c r="L8208" s="91"/>
      <c r="M8208" s="91"/>
      <c r="N8208" s="91"/>
      <c r="O8208" s="95" t="s">
        <v>24942</v>
      </c>
      <c r="P8208" s="100"/>
      <c r="Q8208" s="15" t="s">
        <v>45</v>
      </c>
    </row>
    <row r="8209" customFormat="false" ht="28.35" hidden="false" customHeight="false" outlineLevel="0" collapsed="false">
      <c r="A8209" s="1102" t="s">
        <v>22778</v>
      </c>
      <c r="B8209" s="91" t="s">
        <v>10420</v>
      </c>
      <c r="C8209" s="91" t="s">
        <v>24943</v>
      </c>
      <c r="D8209" s="91" t="s">
        <v>22264</v>
      </c>
      <c r="E8209" s="91" t="s">
        <v>24944</v>
      </c>
      <c r="F8209" s="91" t="s">
        <v>23398</v>
      </c>
      <c r="G8209" s="91"/>
      <c r="H8209" s="91"/>
      <c r="I8209" s="91"/>
      <c r="J8209" s="91"/>
      <c r="K8209" s="91"/>
      <c r="L8209" s="91"/>
      <c r="M8209" s="91"/>
      <c r="N8209" s="91"/>
      <c r="O8209" s="137" t="s">
        <v>22965</v>
      </c>
      <c r="P8209" s="100"/>
      <c r="Q8209" s="15" t="s">
        <v>45</v>
      </c>
    </row>
    <row r="8210" customFormat="false" ht="41.75" hidden="false" customHeight="false" outlineLevel="0" collapsed="false">
      <c r="A8210" s="1102" t="s">
        <v>1673</v>
      </c>
      <c r="B8210" s="91" t="s">
        <v>10557</v>
      </c>
      <c r="C8210" s="91" t="s">
        <v>24945</v>
      </c>
      <c r="D8210" s="91" t="s">
        <v>22264</v>
      </c>
      <c r="E8210" s="91" t="s">
        <v>24946</v>
      </c>
      <c r="F8210" s="91" t="s">
        <v>24917</v>
      </c>
      <c r="G8210" s="91" t="s">
        <v>134</v>
      </c>
      <c r="H8210" s="91"/>
      <c r="I8210" s="91"/>
      <c r="J8210" s="91"/>
      <c r="K8210" s="91"/>
      <c r="L8210" s="91"/>
      <c r="M8210" s="91"/>
      <c r="N8210" s="91"/>
      <c r="O8210" s="137" t="s">
        <v>24947</v>
      </c>
      <c r="P8210" s="100"/>
      <c r="Q8210" s="15" t="s">
        <v>45</v>
      </c>
    </row>
    <row r="8211" customFormat="false" ht="176.1" hidden="false" customHeight="false" outlineLevel="0" collapsed="false">
      <c r="A8211" s="1124" t="s">
        <v>1678</v>
      </c>
      <c r="B8211" s="122" t="n">
        <v>12.1</v>
      </c>
      <c r="C8211" s="1127" t="s">
        <v>24948</v>
      </c>
      <c r="D8211" s="122" t="s">
        <v>23147</v>
      </c>
      <c r="E8211" s="122" t="s">
        <v>24949</v>
      </c>
      <c r="F8211" s="122" t="s">
        <v>23398</v>
      </c>
      <c r="G8211" s="122" t="s">
        <v>24950</v>
      </c>
      <c r="H8211" s="122"/>
      <c r="I8211" s="122"/>
      <c r="J8211" s="122"/>
      <c r="K8211" s="122"/>
      <c r="L8211" s="122"/>
      <c r="M8211" s="122"/>
      <c r="N8211" s="122"/>
      <c r="O8211" s="122" t="s">
        <v>8972</v>
      </c>
      <c r="P8211" s="1125"/>
      <c r="Q8211" s="15" t="s">
        <v>45</v>
      </c>
      <c r="R8211" s="1126"/>
      <c r="S8211" s="1126"/>
      <c r="T8211" s="1126"/>
      <c r="U8211" s="1126"/>
      <c r="V8211" s="1126"/>
      <c r="W8211" s="1126"/>
      <c r="X8211" s="1126"/>
      <c r="Y8211" s="1126"/>
      <c r="Z8211" s="1126"/>
      <c r="AA8211" s="1126"/>
      <c r="AB8211" s="1126"/>
      <c r="AC8211" s="1126"/>
      <c r="AD8211" s="1126"/>
      <c r="AE8211" s="1126"/>
      <c r="AF8211" s="1126"/>
      <c r="AG8211" s="1126"/>
      <c r="AH8211" s="1126"/>
      <c r="AI8211" s="1126"/>
      <c r="AJ8211" s="1126"/>
      <c r="AK8211" s="1126"/>
    </row>
    <row r="8212" customFormat="false" ht="28.35" hidden="false" customHeight="false" outlineLevel="0" collapsed="false">
      <c r="A8212" s="429" t="s">
        <v>22790</v>
      </c>
      <c r="B8212" s="91" t="s">
        <v>1044</v>
      </c>
      <c r="C8212" s="91" t="s">
        <v>24951</v>
      </c>
      <c r="D8212" s="91" t="s">
        <v>22264</v>
      </c>
      <c r="E8212" s="91" t="s">
        <v>24952</v>
      </c>
      <c r="F8212" s="91" t="s">
        <v>24953</v>
      </c>
      <c r="G8212" s="91" t="s">
        <v>24954</v>
      </c>
      <c r="H8212" s="91"/>
      <c r="I8212" s="91"/>
      <c r="J8212" s="91"/>
      <c r="K8212" s="91"/>
      <c r="L8212" s="91"/>
      <c r="M8212" s="91"/>
      <c r="N8212" s="91"/>
      <c r="O8212" s="451" t="s">
        <v>24955</v>
      </c>
      <c r="P8212" s="100"/>
      <c r="Q8212" s="15" t="s">
        <v>45</v>
      </c>
    </row>
    <row r="8213" customFormat="false" ht="108.95" hidden="false" customHeight="false" outlineLevel="0" collapsed="false">
      <c r="A8213" s="429" t="s">
        <v>24956</v>
      </c>
      <c r="B8213" s="91"/>
      <c r="C8213" s="91" t="s">
        <v>24957</v>
      </c>
      <c r="D8213" s="91" t="s">
        <v>22300</v>
      </c>
      <c r="E8213" s="91" t="s">
        <v>24958</v>
      </c>
      <c r="F8213" s="91"/>
      <c r="G8213" s="91"/>
      <c r="H8213" s="91"/>
      <c r="I8213" s="91"/>
      <c r="J8213" s="91"/>
      <c r="K8213" s="91"/>
      <c r="L8213" s="91"/>
      <c r="M8213" s="91"/>
      <c r="N8213" s="91"/>
      <c r="O8213" s="122" t="s">
        <v>24959</v>
      </c>
      <c r="P8213" s="100"/>
      <c r="Q8213" s="15" t="s">
        <v>45</v>
      </c>
    </row>
    <row r="8214" customFormat="false" ht="28.35" hidden="false" customHeight="false" outlineLevel="0" collapsed="false">
      <c r="A8214" s="429" t="s">
        <v>1839</v>
      </c>
      <c r="B8214" s="99" t="n">
        <v>43723</v>
      </c>
      <c r="C8214" s="91" t="s">
        <v>24960</v>
      </c>
      <c r="D8214" s="91" t="s">
        <v>22264</v>
      </c>
      <c r="E8214" s="91" t="s">
        <v>24961</v>
      </c>
      <c r="F8214" s="91" t="s">
        <v>24962</v>
      </c>
      <c r="G8214" s="91" t="n">
        <v>2500</v>
      </c>
      <c r="H8214" s="91"/>
      <c r="I8214" s="91"/>
      <c r="J8214" s="91"/>
      <c r="K8214" s="91"/>
      <c r="L8214" s="91"/>
      <c r="M8214" s="91" t="s">
        <v>24963</v>
      </c>
      <c r="N8214" s="99" t="n">
        <v>43659</v>
      </c>
      <c r="O8214" s="282" t="s">
        <v>15</v>
      </c>
      <c r="P8214" s="100"/>
      <c r="Q8214" s="15" t="s">
        <v>45</v>
      </c>
    </row>
    <row r="8215" customFormat="false" ht="28.35" hidden="false" customHeight="false" outlineLevel="0" collapsed="false">
      <c r="A8215" s="429" t="s">
        <v>22958</v>
      </c>
      <c r="B8215" s="91" t="s">
        <v>3135</v>
      </c>
      <c r="C8215" s="91" t="s">
        <v>24964</v>
      </c>
      <c r="D8215" s="91" t="s">
        <v>22264</v>
      </c>
      <c r="E8215" s="91"/>
      <c r="F8215" s="91"/>
      <c r="G8215" s="91"/>
      <c r="H8215" s="91"/>
      <c r="I8215" s="91"/>
      <c r="J8215" s="91"/>
      <c r="K8215" s="91"/>
      <c r="L8215" s="91"/>
      <c r="M8215" s="91"/>
      <c r="N8215" s="91"/>
      <c r="O8215" s="95" t="s">
        <v>24965</v>
      </c>
      <c r="P8215" s="100"/>
      <c r="Q8215" s="15" t="s">
        <v>45</v>
      </c>
    </row>
    <row r="8216" customFormat="false" ht="79.85" hidden="false" customHeight="false" outlineLevel="0" collapsed="false">
      <c r="A8216" s="1091" t="s">
        <v>17111</v>
      </c>
      <c r="B8216" s="6" t="s">
        <v>17112</v>
      </c>
      <c r="C8216" s="4"/>
      <c r="D8216" s="6" t="s">
        <v>17114</v>
      </c>
      <c r="E8216" s="6" t="s">
        <v>17115</v>
      </c>
      <c r="F8216" s="5" t="s">
        <v>10096</v>
      </c>
      <c r="G8216" s="6" t="s">
        <v>38</v>
      </c>
      <c r="H8216" s="6" t="s">
        <v>17116</v>
      </c>
      <c r="I8216" s="6" t="s">
        <v>40</v>
      </c>
      <c r="J8216" s="6" t="s">
        <v>21327</v>
      </c>
      <c r="K8216" s="6" t="s">
        <v>21328</v>
      </c>
      <c r="L8216" s="6" t="s">
        <v>19807</v>
      </c>
      <c r="M8216" s="6" t="s">
        <v>41</v>
      </c>
      <c r="N8216" s="6" t="s">
        <v>42</v>
      </c>
      <c r="O8216" s="6" t="s">
        <v>17117</v>
      </c>
      <c r="P8216" s="100"/>
      <c r="Q8216" s="15" t="s">
        <v>45</v>
      </c>
    </row>
    <row r="8217" customFormat="false" ht="15" hidden="false" customHeight="false" outlineLevel="0" collapsed="false">
      <c r="A8217" s="105" t="n">
        <v>43658</v>
      </c>
      <c r="B8217" s="1080" t="s">
        <v>394</v>
      </c>
      <c r="C8217" s="196"/>
      <c r="D8217" s="196"/>
      <c r="E8217" s="1081"/>
      <c r="F8217" s="1082" t="n">
        <f aca="false">G8217+H8217+I8217+J8217+K8217+L8217</f>
        <v>9.15276949583221E+044</v>
      </c>
      <c r="G8217" s="1083" t="n">
        <f aca="false">SUM(G8218:G18157)</f>
        <v>3.19740651311725E+044</v>
      </c>
      <c r="H8217" s="982" t="n">
        <f aca="false">SUM(H8218:H18157)</f>
        <v>5.95536298271496E+044</v>
      </c>
      <c r="I8217" s="1084" t="n">
        <f aca="false">SUM(I8218:I18159)</f>
        <v>2696552633991170</v>
      </c>
      <c r="J8217" s="1085" t="n">
        <f aca="false">SUM(J8218:J18157)</f>
        <v>0</v>
      </c>
      <c r="K8217" s="1086" t="n">
        <f aca="false">SUM(K8218:K18157)</f>
        <v>0</v>
      </c>
      <c r="L8217" s="1087" t="n">
        <f aca="false">SUM(L8222:L18157)</f>
        <v>0</v>
      </c>
      <c r="M8217" s="1088"/>
      <c r="N8217" s="1088"/>
      <c r="O8217" s="196"/>
      <c r="P8217" s="274"/>
      <c r="Q8217" s="15" t="s">
        <v>45</v>
      </c>
      <c r="R8217" s="274"/>
      <c r="S8217" s="274"/>
      <c r="T8217" s="274"/>
      <c r="U8217" s="274"/>
      <c r="V8217" s="274"/>
      <c r="W8217" s="274"/>
      <c r="X8217" s="274"/>
      <c r="Y8217" s="274"/>
      <c r="Z8217" s="274"/>
      <c r="AA8217" s="274"/>
      <c r="AB8217" s="274"/>
      <c r="AC8217" s="274"/>
      <c r="AD8217" s="274"/>
      <c r="AE8217" s="274"/>
      <c r="AF8217" s="274"/>
      <c r="AG8217" s="274"/>
      <c r="AH8217" s="274"/>
      <c r="AI8217" s="274"/>
      <c r="AJ8217" s="274"/>
      <c r="AK8217" s="274"/>
    </row>
    <row r="8218" customFormat="false" ht="28.35" hidden="false" customHeight="false" outlineLevel="0" collapsed="false">
      <c r="A8218" s="1102" t="s">
        <v>23139</v>
      </c>
      <c r="B8218" s="91" t="s">
        <v>13441</v>
      </c>
      <c r="C8218" s="91" t="s">
        <v>24966</v>
      </c>
      <c r="D8218" s="91" t="s">
        <v>22264</v>
      </c>
      <c r="E8218" s="91"/>
      <c r="F8218" s="91" t="s">
        <v>102</v>
      </c>
      <c r="G8218" s="91"/>
      <c r="H8218" s="91"/>
      <c r="I8218" s="91"/>
      <c r="J8218" s="91"/>
      <c r="K8218" s="91"/>
      <c r="L8218" s="91"/>
      <c r="M8218" s="91"/>
      <c r="N8218" s="91"/>
      <c r="O8218" s="137" t="s">
        <v>18214</v>
      </c>
      <c r="P8218" s="100"/>
      <c r="Q8218" s="15" t="s">
        <v>45</v>
      </c>
    </row>
    <row r="8219" customFormat="false" ht="28.35" hidden="false" customHeight="false" outlineLevel="0" collapsed="false">
      <c r="A8219" s="1102" t="s">
        <v>1814</v>
      </c>
      <c r="B8219" s="91" t="s">
        <v>4349</v>
      </c>
      <c r="C8219" s="91" t="s">
        <v>24967</v>
      </c>
      <c r="D8219" s="91" t="s">
        <v>22264</v>
      </c>
      <c r="E8219" s="91" t="s">
        <v>24968</v>
      </c>
      <c r="F8219" s="91" t="s">
        <v>24969</v>
      </c>
      <c r="G8219" s="91" t="n">
        <v>4500</v>
      </c>
      <c r="H8219" s="91"/>
      <c r="I8219" s="91"/>
      <c r="J8219" s="91"/>
      <c r="K8219" s="91"/>
      <c r="L8219" s="91"/>
      <c r="M8219" s="91" t="s">
        <v>24970</v>
      </c>
      <c r="N8219" s="91" t="n">
        <v>13.07</v>
      </c>
      <c r="O8219" s="282" t="s">
        <v>15</v>
      </c>
      <c r="P8219" s="100"/>
      <c r="Q8219" s="15" t="s">
        <v>45</v>
      </c>
    </row>
    <row r="8220" customFormat="false" ht="28.35" hidden="false" customHeight="false" outlineLevel="0" collapsed="false">
      <c r="A8220" s="1102" t="s">
        <v>1819</v>
      </c>
      <c r="B8220" s="91" t="s">
        <v>2066</v>
      </c>
      <c r="C8220" s="91" t="s">
        <v>24971</v>
      </c>
      <c r="D8220" s="91" t="s">
        <v>22264</v>
      </c>
      <c r="E8220" s="91" t="s">
        <v>24972</v>
      </c>
      <c r="F8220" s="91" t="s">
        <v>24973</v>
      </c>
      <c r="G8220" s="91" t="n">
        <v>11400</v>
      </c>
      <c r="H8220" s="91"/>
      <c r="I8220" s="91"/>
      <c r="J8220" s="91"/>
      <c r="K8220" s="91"/>
      <c r="L8220" s="91"/>
      <c r="M8220" s="91" t="s">
        <v>24974</v>
      </c>
      <c r="N8220" s="99" t="n">
        <v>43660</v>
      </c>
      <c r="O8220" s="282" t="s">
        <v>15</v>
      </c>
      <c r="P8220" s="100"/>
      <c r="Q8220" s="15" t="s">
        <v>45</v>
      </c>
    </row>
    <row r="8221" customFormat="false" ht="28.35" hidden="false" customHeight="false" outlineLevel="0" collapsed="false">
      <c r="A8221" s="1102" t="s">
        <v>1673</v>
      </c>
      <c r="B8221" s="91" t="s">
        <v>21257</v>
      </c>
      <c r="C8221" s="91" t="s">
        <v>24975</v>
      </c>
      <c r="D8221" s="91" t="s">
        <v>22264</v>
      </c>
      <c r="E8221" s="91" t="s">
        <v>24976</v>
      </c>
      <c r="F8221" s="91" t="s">
        <v>24977</v>
      </c>
      <c r="G8221" s="91" t="s">
        <v>5056</v>
      </c>
      <c r="H8221" s="91"/>
      <c r="I8221" s="91"/>
      <c r="J8221" s="91"/>
      <c r="K8221" s="91"/>
      <c r="L8221" s="91"/>
      <c r="M8221" s="91"/>
      <c r="N8221" s="91"/>
      <c r="O8221" s="451" t="s">
        <v>23269</v>
      </c>
      <c r="P8221" s="100"/>
      <c r="Q8221" s="15" t="s">
        <v>45</v>
      </c>
    </row>
    <row r="8222" customFormat="false" ht="28.35" hidden="false" customHeight="false" outlineLevel="0" collapsed="false">
      <c r="A8222" s="1102" t="s">
        <v>22858</v>
      </c>
      <c r="B8222" s="91" t="s">
        <v>5288</v>
      </c>
      <c r="C8222" s="91" t="s">
        <v>24978</v>
      </c>
      <c r="D8222" s="91" t="s">
        <v>22264</v>
      </c>
      <c r="E8222" s="91" t="s">
        <v>24979</v>
      </c>
      <c r="F8222" s="91" t="s">
        <v>24834</v>
      </c>
      <c r="G8222" s="91" t="s">
        <v>259</v>
      </c>
      <c r="H8222" s="91"/>
      <c r="I8222" s="91"/>
      <c r="J8222" s="91"/>
      <c r="K8222" s="91"/>
      <c r="L8222" s="91"/>
      <c r="M8222" s="91"/>
      <c r="N8222" s="91"/>
      <c r="O8222" s="137" t="s">
        <v>24980</v>
      </c>
      <c r="P8222" s="100"/>
      <c r="Q8222" s="15" t="s">
        <v>45</v>
      </c>
    </row>
    <row r="8223" customFormat="false" ht="28.35" hidden="false" customHeight="false" outlineLevel="0" collapsed="false">
      <c r="A8223" s="1102" t="s">
        <v>22790</v>
      </c>
      <c r="B8223" s="91" t="s">
        <v>951</v>
      </c>
      <c r="C8223" s="91" t="s">
        <v>24981</v>
      </c>
      <c r="D8223" s="91" t="s">
        <v>22264</v>
      </c>
      <c r="E8223" s="91"/>
      <c r="F8223" s="91"/>
      <c r="G8223" s="91"/>
      <c r="H8223" s="91"/>
      <c r="I8223" s="91"/>
      <c r="J8223" s="91"/>
      <c r="K8223" s="91"/>
      <c r="L8223" s="91"/>
      <c r="M8223" s="91"/>
      <c r="N8223" s="91"/>
      <c r="O8223" s="364" t="s">
        <v>24982</v>
      </c>
      <c r="P8223" s="100"/>
      <c r="Q8223" s="15" t="s">
        <v>45</v>
      </c>
    </row>
    <row r="8224" customFormat="false" ht="28.35" hidden="false" customHeight="false" outlineLevel="0" collapsed="false">
      <c r="A8224" s="1102" t="s">
        <v>1833</v>
      </c>
      <c r="B8224" s="91" t="s">
        <v>12052</v>
      </c>
      <c r="C8224" s="91" t="s">
        <v>24983</v>
      </c>
      <c r="D8224" s="91" t="s">
        <v>22264</v>
      </c>
      <c r="E8224" s="91" t="s">
        <v>24984</v>
      </c>
      <c r="F8224" s="91" t="s">
        <v>4425</v>
      </c>
      <c r="G8224" s="91" t="s">
        <v>6510</v>
      </c>
      <c r="H8224" s="91"/>
      <c r="I8224" s="91"/>
      <c r="J8224" s="91"/>
      <c r="K8224" s="91"/>
      <c r="L8224" s="91"/>
      <c r="M8224" s="91"/>
      <c r="N8224" s="91"/>
      <c r="O8224" s="137" t="s">
        <v>24985</v>
      </c>
      <c r="P8224" s="100"/>
      <c r="Q8224" s="15" t="s">
        <v>45</v>
      </c>
    </row>
    <row r="8225" customFormat="false" ht="41.75" hidden="false" customHeight="false" outlineLevel="0" collapsed="false">
      <c r="A8225" s="122" t="s">
        <v>24986</v>
      </c>
      <c r="B8225" s="1128" t="n">
        <v>0.496527777777778</v>
      </c>
      <c r="C8225" s="122" t="s">
        <v>24987</v>
      </c>
      <c r="D8225" s="122" t="s">
        <v>22300</v>
      </c>
      <c r="E8225" s="122" t="s">
        <v>24988</v>
      </c>
      <c r="F8225" s="122" t="s">
        <v>15251</v>
      </c>
      <c r="G8225" s="122" t="s">
        <v>1635</v>
      </c>
      <c r="H8225" s="122"/>
      <c r="I8225" s="122"/>
      <c r="J8225" s="122"/>
      <c r="K8225" s="122"/>
      <c r="L8225" s="122"/>
      <c r="M8225" s="122"/>
      <c r="N8225" s="122"/>
      <c r="O8225" s="95" t="s">
        <v>24989</v>
      </c>
      <c r="P8225" s="100"/>
      <c r="Q8225" s="15" t="s">
        <v>45</v>
      </c>
    </row>
    <row r="8226" customFormat="false" ht="28.35" hidden="false" customHeight="false" outlineLevel="0" collapsed="false">
      <c r="A8226" s="1102" t="s">
        <v>1746</v>
      </c>
      <c r="B8226" s="91" t="s">
        <v>5868</v>
      </c>
      <c r="C8226" s="91" t="s">
        <v>24990</v>
      </c>
      <c r="D8226" s="91" t="s">
        <v>22264</v>
      </c>
      <c r="E8226" s="91" t="s">
        <v>24991</v>
      </c>
      <c r="F8226" s="91" t="s">
        <v>8705</v>
      </c>
      <c r="G8226" s="91" t="s">
        <v>4061</v>
      </c>
      <c r="H8226" s="91"/>
      <c r="I8226" s="91"/>
      <c r="J8226" s="91"/>
      <c r="K8226" s="91"/>
      <c r="L8226" s="91"/>
      <c r="M8226" s="91"/>
      <c r="N8226" s="91"/>
      <c r="O8226" s="137" t="s">
        <v>24992</v>
      </c>
      <c r="P8226" s="100"/>
      <c r="Q8226" s="15" t="s">
        <v>45</v>
      </c>
    </row>
    <row r="8227" customFormat="false" ht="28.35" hidden="false" customHeight="false" outlineLevel="0" collapsed="false">
      <c r="A8227" s="1102" t="s">
        <v>22961</v>
      </c>
      <c r="B8227" s="91" t="s">
        <v>14903</v>
      </c>
      <c r="C8227" s="91" t="s">
        <v>24554</v>
      </c>
      <c r="D8227" s="91" t="s">
        <v>22264</v>
      </c>
      <c r="E8227" s="91"/>
      <c r="F8227" s="91"/>
      <c r="G8227" s="91"/>
      <c r="H8227" s="91"/>
      <c r="I8227" s="91"/>
      <c r="J8227" s="91"/>
      <c r="K8227" s="91"/>
      <c r="L8227" s="91"/>
      <c r="M8227" s="91"/>
      <c r="N8227" s="91"/>
      <c r="O8227" s="137" t="s">
        <v>24993</v>
      </c>
      <c r="P8227" s="100"/>
      <c r="Q8227" s="15" t="s">
        <v>45</v>
      </c>
    </row>
    <row r="8228" customFormat="false" ht="28.35" hidden="false" customHeight="false" outlineLevel="0" collapsed="false">
      <c r="A8228" s="1102" t="s">
        <v>1758</v>
      </c>
      <c r="B8228" s="91" t="s">
        <v>5224</v>
      </c>
      <c r="C8228" s="91" t="s">
        <v>24994</v>
      </c>
      <c r="D8228" s="91" t="s">
        <v>22264</v>
      </c>
      <c r="E8228" s="91" t="s">
        <v>24995</v>
      </c>
      <c r="F8228" s="91" t="s">
        <v>24607</v>
      </c>
      <c r="G8228" s="91" t="s">
        <v>774</v>
      </c>
      <c r="H8228" s="91"/>
      <c r="I8228" s="91"/>
      <c r="J8228" s="91"/>
      <c r="K8228" s="91"/>
      <c r="L8228" s="91"/>
      <c r="M8228" s="91"/>
      <c r="N8228" s="91"/>
      <c r="O8228" s="137" t="s">
        <v>24996</v>
      </c>
      <c r="P8228" s="100"/>
      <c r="Q8228" s="15" t="s">
        <v>45</v>
      </c>
    </row>
    <row r="8229" customFormat="false" ht="28.35" hidden="false" customHeight="false" outlineLevel="0" collapsed="false">
      <c r="A8229" s="1102" t="s">
        <v>1761</v>
      </c>
      <c r="B8229" s="91" t="s">
        <v>83</v>
      </c>
      <c r="C8229" s="91" t="n">
        <v>84955273561</v>
      </c>
      <c r="D8229" s="91" t="s">
        <v>22300</v>
      </c>
      <c r="E8229" s="91" t="s">
        <v>24997</v>
      </c>
      <c r="F8229" s="91" t="s">
        <v>24998</v>
      </c>
      <c r="G8229" s="91" t="s">
        <v>448</v>
      </c>
      <c r="H8229" s="91"/>
      <c r="I8229" s="91"/>
      <c r="J8229" s="91"/>
      <c r="K8229" s="91"/>
      <c r="L8229" s="91"/>
      <c r="M8229" s="91"/>
      <c r="N8229" s="91"/>
      <c r="O8229" s="137" t="s">
        <v>389</v>
      </c>
      <c r="P8229" s="100"/>
      <c r="Q8229" s="15" t="s">
        <v>45</v>
      </c>
    </row>
    <row r="8230" customFormat="false" ht="28.35" hidden="false" customHeight="false" outlineLevel="0" collapsed="false">
      <c r="A8230" s="1102" t="s">
        <v>1765</v>
      </c>
      <c r="B8230" s="242" t="n">
        <v>43816</v>
      </c>
      <c r="C8230" s="91" t="s">
        <v>24999</v>
      </c>
      <c r="D8230" s="91" t="s">
        <v>22264</v>
      </c>
      <c r="E8230" s="91" t="s">
        <v>25000</v>
      </c>
      <c r="F8230" s="91" t="s">
        <v>24511</v>
      </c>
      <c r="G8230" s="91" t="n">
        <v>2500</v>
      </c>
      <c r="H8230" s="91"/>
      <c r="I8230" s="91"/>
      <c r="J8230" s="91"/>
      <c r="K8230" s="91"/>
      <c r="L8230" s="91"/>
      <c r="M8230" s="91" t="s">
        <v>25001</v>
      </c>
      <c r="N8230" s="91" t="n">
        <v>13.07</v>
      </c>
      <c r="O8230" s="282" t="s">
        <v>15</v>
      </c>
      <c r="P8230" s="100"/>
      <c r="Q8230" s="15" t="s">
        <v>45</v>
      </c>
    </row>
    <row r="8231" customFormat="false" ht="79.85" hidden="false" customHeight="false" outlineLevel="0" collapsed="false">
      <c r="A8231" s="1091" t="s">
        <v>17111</v>
      </c>
      <c r="B8231" s="6" t="s">
        <v>17112</v>
      </c>
      <c r="C8231" s="4"/>
      <c r="D8231" s="6" t="s">
        <v>17114</v>
      </c>
      <c r="E8231" s="6" t="s">
        <v>17115</v>
      </c>
      <c r="F8231" s="5" t="s">
        <v>10096</v>
      </c>
      <c r="G8231" s="6" t="s">
        <v>38</v>
      </c>
      <c r="H8231" s="6" t="s">
        <v>17116</v>
      </c>
      <c r="I8231" s="6" t="s">
        <v>40</v>
      </c>
      <c r="J8231" s="6" t="s">
        <v>21327</v>
      </c>
      <c r="K8231" s="6" t="s">
        <v>21328</v>
      </c>
      <c r="L8231" s="6" t="s">
        <v>19807</v>
      </c>
      <c r="M8231" s="6" t="s">
        <v>41</v>
      </c>
      <c r="N8231" s="6" t="s">
        <v>42</v>
      </c>
      <c r="O8231" s="6" t="s">
        <v>17117</v>
      </c>
      <c r="P8231" s="100"/>
      <c r="Q8231" s="15" t="s">
        <v>45</v>
      </c>
    </row>
    <row r="8232" customFormat="false" ht="15" hidden="false" customHeight="false" outlineLevel="0" collapsed="false">
      <c r="A8232" s="105" t="n">
        <v>43661</v>
      </c>
      <c r="B8232" s="1080" t="s">
        <v>422</v>
      </c>
      <c r="C8232" s="196"/>
      <c r="D8232" s="196"/>
      <c r="E8232" s="1081"/>
      <c r="F8232" s="1082" t="n">
        <f aca="false">G8232+H8232+I8232+J8232+K8232+L8232</f>
        <v>4.5763847479161E+044</v>
      </c>
      <c r="G8232" s="1083" t="n">
        <f aca="false">SUM(G8233:G18172)</f>
        <v>1.59870325655863E+044</v>
      </c>
      <c r="H8232" s="982" t="n">
        <f aca="false">SUM(H8233:H18172)</f>
        <v>2.97768149135748E+044</v>
      </c>
      <c r="I8232" s="1084" t="n">
        <f aca="false">SUM(I8233:I18174)</f>
        <v>1348276316995580</v>
      </c>
      <c r="J8232" s="1085" t="n">
        <f aca="false">SUM(J8233:J18172)</f>
        <v>0</v>
      </c>
      <c r="K8232" s="1086" t="n">
        <f aca="false">SUM(K8233:K18172)</f>
        <v>0</v>
      </c>
      <c r="L8232" s="1087" t="n">
        <f aca="false">SUM(L8237:L18172)</f>
        <v>0</v>
      </c>
      <c r="M8232" s="1088"/>
      <c r="N8232" s="1088"/>
      <c r="O8232" s="196"/>
      <c r="P8232" s="274"/>
      <c r="Q8232" s="15" t="s">
        <v>45</v>
      </c>
      <c r="R8232" s="274"/>
      <c r="S8232" s="274"/>
      <c r="T8232" s="274"/>
      <c r="U8232" s="274"/>
      <c r="V8232" s="274"/>
      <c r="W8232" s="274"/>
      <c r="X8232" s="274"/>
      <c r="Y8232" s="274"/>
      <c r="Z8232" s="274"/>
      <c r="AA8232" s="274"/>
      <c r="AB8232" s="274"/>
      <c r="AC8232" s="274"/>
      <c r="AD8232" s="274"/>
      <c r="AE8232" s="274"/>
      <c r="AF8232" s="274"/>
      <c r="AG8232" s="274"/>
      <c r="AH8232" s="274"/>
      <c r="AI8232" s="274"/>
      <c r="AJ8232" s="274"/>
      <c r="AK8232" s="274"/>
    </row>
    <row r="8233" customFormat="false" ht="14.9" hidden="false" customHeight="false" outlineLevel="0" collapsed="false">
      <c r="A8233" s="1102" t="s">
        <v>1810</v>
      </c>
      <c r="B8233" s="91" t="s">
        <v>51</v>
      </c>
      <c r="C8233" s="91" t="s">
        <v>25002</v>
      </c>
      <c r="D8233" s="91" t="s">
        <v>22264</v>
      </c>
      <c r="E8233" s="91" t="s">
        <v>25003</v>
      </c>
      <c r="F8233" s="91" t="s">
        <v>25004</v>
      </c>
      <c r="G8233" s="91" t="n">
        <v>3500</v>
      </c>
      <c r="H8233" s="91"/>
      <c r="I8233" s="91"/>
      <c r="J8233" s="91"/>
      <c r="K8233" s="91"/>
      <c r="L8233" s="91"/>
      <c r="M8233" s="19" t="s">
        <v>25005</v>
      </c>
      <c r="N8233" s="99" t="n">
        <v>43661</v>
      </c>
      <c r="O8233" s="282" t="s">
        <v>15</v>
      </c>
      <c r="P8233" s="100"/>
      <c r="Q8233" s="15" t="s">
        <v>45</v>
      </c>
    </row>
    <row r="8234" customFormat="false" ht="14.9" hidden="false" customHeight="false" outlineLevel="0" collapsed="false">
      <c r="A8234" s="1102" t="s">
        <v>1814</v>
      </c>
      <c r="B8234" s="91" t="s">
        <v>51</v>
      </c>
      <c r="C8234" s="91" t="s">
        <v>25006</v>
      </c>
      <c r="D8234" s="91" t="s">
        <v>22264</v>
      </c>
      <c r="E8234" s="91" t="s">
        <v>25007</v>
      </c>
      <c r="F8234" s="91" t="s">
        <v>25008</v>
      </c>
      <c r="G8234" s="91" t="n">
        <v>3500</v>
      </c>
      <c r="H8234" s="91"/>
      <c r="I8234" s="91"/>
      <c r="J8234" s="91"/>
      <c r="K8234" s="91"/>
      <c r="L8234" s="91"/>
      <c r="M8234" s="91" t="s">
        <v>25009</v>
      </c>
      <c r="N8234" s="99" t="n">
        <v>43661</v>
      </c>
      <c r="O8234" s="282" t="s">
        <v>15</v>
      </c>
      <c r="P8234" s="100"/>
      <c r="Q8234" s="15" t="s">
        <v>45</v>
      </c>
    </row>
    <row r="8235" customFormat="false" ht="14.9" hidden="false" customHeight="false" outlineLevel="0" collapsed="false">
      <c r="A8235" s="1102" t="s">
        <v>1819</v>
      </c>
      <c r="B8235" s="91" t="s">
        <v>940</v>
      </c>
      <c r="C8235" s="91" t="s">
        <v>25010</v>
      </c>
      <c r="D8235" s="91" t="s">
        <v>22264</v>
      </c>
      <c r="E8235" s="91" t="s">
        <v>25011</v>
      </c>
      <c r="F8235" s="91" t="s">
        <v>755</v>
      </c>
      <c r="G8235" s="91" t="n">
        <v>4800</v>
      </c>
      <c r="H8235" s="91"/>
      <c r="I8235" s="91"/>
      <c r="J8235" s="91"/>
      <c r="K8235" s="91"/>
      <c r="L8235" s="91"/>
      <c r="M8235" s="91" t="s">
        <v>25012</v>
      </c>
      <c r="N8235" s="91" t="n">
        <v>17.07</v>
      </c>
      <c r="O8235" s="282" t="s">
        <v>15</v>
      </c>
      <c r="P8235" s="100"/>
      <c r="Q8235" s="15" t="s">
        <v>45</v>
      </c>
    </row>
    <row r="8236" customFormat="false" ht="14.9" hidden="false" customHeight="false" outlineLevel="0" collapsed="false">
      <c r="A8236" s="1102" t="s">
        <v>25013</v>
      </c>
      <c r="B8236" s="91" t="n">
        <v>11.4</v>
      </c>
      <c r="C8236" s="91" t="s">
        <v>25014</v>
      </c>
      <c r="D8236" s="91" t="s">
        <v>23147</v>
      </c>
      <c r="E8236" s="91" t="s">
        <v>12175</v>
      </c>
      <c r="F8236" s="91" t="s">
        <v>3434</v>
      </c>
      <c r="G8236" s="91"/>
      <c r="H8236" s="91"/>
      <c r="I8236" s="91"/>
      <c r="J8236" s="91"/>
      <c r="K8236" s="91"/>
      <c r="L8236" s="91"/>
      <c r="M8236" s="91"/>
      <c r="N8236" s="91"/>
      <c r="O8236" s="91" t="s">
        <v>25015</v>
      </c>
      <c r="P8236" s="100"/>
      <c r="Q8236" s="15" t="s">
        <v>45</v>
      </c>
    </row>
    <row r="8237" customFormat="false" ht="28.35" hidden="false" customHeight="false" outlineLevel="0" collapsed="false">
      <c r="A8237" s="1129" t="s">
        <v>25016</v>
      </c>
      <c r="B8237" s="1130" t="n">
        <v>43750</v>
      </c>
      <c r="C8237" s="122" t="s">
        <v>25017</v>
      </c>
      <c r="D8237" s="122" t="s">
        <v>22264</v>
      </c>
      <c r="E8237" s="122" t="s">
        <v>25018</v>
      </c>
      <c r="F8237" s="122" t="s">
        <v>24785</v>
      </c>
      <c r="G8237" s="122" t="s">
        <v>25019</v>
      </c>
      <c r="H8237" s="122"/>
      <c r="I8237" s="122"/>
      <c r="J8237" s="122"/>
      <c r="K8237" s="122"/>
      <c r="L8237" s="122"/>
      <c r="M8237" s="122"/>
      <c r="N8237" s="122"/>
      <c r="O8237" s="122" t="s">
        <v>22965</v>
      </c>
      <c r="P8237" s="1125"/>
      <c r="Q8237" s="15" t="s">
        <v>45</v>
      </c>
      <c r="R8237" s="1126"/>
      <c r="S8237" s="1126"/>
      <c r="T8237" s="1126"/>
      <c r="U8237" s="1126"/>
      <c r="V8237" s="1126"/>
      <c r="W8237" s="1126"/>
      <c r="X8237" s="1126"/>
      <c r="Y8237" s="1126"/>
      <c r="Z8237" s="1126"/>
      <c r="AA8237" s="1126"/>
      <c r="AB8237" s="1126"/>
      <c r="AC8237" s="1126"/>
      <c r="AD8237" s="1126"/>
      <c r="AE8237" s="1126"/>
      <c r="AF8237" s="1126"/>
      <c r="AG8237" s="1126"/>
      <c r="AH8237" s="1126"/>
      <c r="AI8237" s="1126"/>
      <c r="AJ8237" s="1126"/>
      <c r="AK8237" s="1126"/>
    </row>
    <row r="8238" customFormat="false" ht="14.9" hidden="false" customHeight="false" outlineLevel="0" collapsed="false">
      <c r="A8238" s="1102" t="s">
        <v>25020</v>
      </c>
      <c r="B8238" s="91" t="n">
        <v>12.42</v>
      </c>
      <c r="C8238" s="91" t="s">
        <v>25021</v>
      </c>
      <c r="D8238" s="91" t="s">
        <v>23147</v>
      </c>
      <c r="E8238" s="91" t="s">
        <v>25022</v>
      </c>
      <c r="F8238" s="91" t="s">
        <v>102</v>
      </c>
      <c r="G8238" s="91" t="n">
        <v>4950</v>
      </c>
      <c r="H8238" s="91"/>
      <c r="I8238" s="91"/>
      <c r="J8238" s="91"/>
      <c r="K8238" s="91"/>
      <c r="L8238" s="91"/>
      <c r="M8238" s="91" t="s">
        <v>25023</v>
      </c>
      <c r="N8238" s="91" t="n">
        <v>22.07</v>
      </c>
      <c r="O8238" s="282" t="s">
        <v>15</v>
      </c>
      <c r="P8238" s="100"/>
      <c r="Q8238" s="15" t="s">
        <v>45</v>
      </c>
    </row>
    <row r="8239" customFormat="false" ht="14.9" hidden="false" customHeight="false" outlineLevel="0" collapsed="false">
      <c r="A8239" s="1102" t="s">
        <v>24891</v>
      </c>
      <c r="B8239" s="91" t="s">
        <v>2270</v>
      </c>
      <c r="C8239" s="91" t="s">
        <v>25024</v>
      </c>
      <c r="D8239" s="91" t="s">
        <v>22264</v>
      </c>
      <c r="E8239" s="91" t="s">
        <v>12437</v>
      </c>
      <c r="F8239" s="91" t="s">
        <v>3434</v>
      </c>
      <c r="G8239" s="91"/>
      <c r="H8239" s="91"/>
      <c r="I8239" s="91"/>
      <c r="J8239" s="91"/>
      <c r="K8239" s="91"/>
      <c r="L8239" s="91"/>
      <c r="M8239" s="91"/>
      <c r="N8239" s="91"/>
      <c r="O8239" s="137" t="s">
        <v>23543</v>
      </c>
      <c r="P8239" s="100"/>
      <c r="Q8239" s="15" t="s">
        <v>45</v>
      </c>
    </row>
    <row r="8240" customFormat="false" ht="14.9" hidden="false" customHeight="false" outlineLevel="0" collapsed="false">
      <c r="A8240" s="1102" t="s">
        <v>24872</v>
      </c>
      <c r="B8240" s="91" t="s">
        <v>3228</v>
      </c>
      <c r="C8240" s="91" t="s">
        <v>25025</v>
      </c>
      <c r="D8240" s="91" t="s">
        <v>22264</v>
      </c>
      <c r="E8240" s="91" t="s">
        <v>25026</v>
      </c>
      <c r="F8240" s="91" t="s">
        <v>23398</v>
      </c>
      <c r="G8240" s="91" t="s">
        <v>25027</v>
      </c>
      <c r="H8240" s="91"/>
      <c r="I8240" s="91"/>
      <c r="J8240" s="91"/>
      <c r="K8240" s="91"/>
      <c r="L8240" s="91"/>
      <c r="M8240" s="91"/>
      <c r="N8240" s="91"/>
      <c r="O8240" s="137" t="s">
        <v>22965</v>
      </c>
      <c r="P8240" s="100"/>
      <c r="Q8240" s="15" t="s">
        <v>45</v>
      </c>
    </row>
    <row r="8241" customFormat="false" ht="28.35" hidden="false" customHeight="false" outlineLevel="0" collapsed="false">
      <c r="A8241" s="1102" t="s">
        <v>24229</v>
      </c>
      <c r="B8241" s="91" t="s">
        <v>989</v>
      </c>
      <c r="C8241" s="91" t="s">
        <v>25028</v>
      </c>
      <c r="D8241" s="91" t="s">
        <v>22264</v>
      </c>
      <c r="E8241" s="91" t="s">
        <v>25029</v>
      </c>
      <c r="F8241" s="91" t="s">
        <v>25030</v>
      </c>
      <c r="G8241" s="91" t="n">
        <v>4800</v>
      </c>
      <c r="H8241" s="91"/>
      <c r="I8241" s="91"/>
      <c r="J8241" s="91"/>
      <c r="K8241" s="91"/>
      <c r="L8241" s="91"/>
      <c r="M8241" s="91" t="s">
        <v>25031</v>
      </c>
      <c r="N8241" s="91" t="n">
        <v>19.07</v>
      </c>
      <c r="O8241" s="282" t="s">
        <v>15</v>
      </c>
      <c r="P8241" s="100"/>
      <c r="Q8241" s="15" t="s">
        <v>45</v>
      </c>
    </row>
    <row r="8242" customFormat="false" ht="55.2" hidden="false" customHeight="false" outlineLevel="0" collapsed="false">
      <c r="A8242" s="1102" t="s">
        <v>25032</v>
      </c>
      <c r="B8242" s="91" t="s">
        <v>7266</v>
      </c>
      <c r="C8242" s="91" t="s">
        <v>25033</v>
      </c>
      <c r="D8242" s="91" t="s">
        <v>22264</v>
      </c>
      <c r="E8242" s="91" t="s">
        <v>25034</v>
      </c>
      <c r="F8242" s="91" t="s">
        <v>25035</v>
      </c>
      <c r="G8242" s="91" t="n">
        <v>12000</v>
      </c>
      <c r="H8242" s="91"/>
      <c r="I8242" s="91"/>
      <c r="J8242" s="91"/>
      <c r="K8242" s="91"/>
      <c r="L8242" s="91"/>
      <c r="M8242" s="91" t="s">
        <v>25036</v>
      </c>
      <c r="N8242" s="91" t="n">
        <v>16.07</v>
      </c>
      <c r="O8242" s="282" t="s">
        <v>15</v>
      </c>
      <c r="P8242" s="100"/>
      <c r="Q8242" s="15" t="s">
        <v>45</v>
      </c>
    </row>
    <row r="8243" customFormat="false" ht="14.9" hidden="false" customHeight="false" outlineLevel="0" collapsed="false">
      <c r="A8243" s="1102" t="s">
        <v>25037</v>
      </c>
      <c r="B8243" s="91" t="s">
        <v>4110</v>
      </c>
      <c r="C8243" s="91" t="n">
        <v>89637670282</v>
      </c>
      <c r="D8243" s="91" t="s">
        <v>22264</v>
      </c>
      <c r="E8243" s="91"/>
      <c r="F8243" s="91" t="s">
        <v>12437</v>
      </c>
      <c r="G8243" s="91"/>
      <c r="H8243" s="91"/>
      <c r="I8243" s="91"/>
      <c r="J8243" s="91"/>
      <c r="K8243" s="91"/>
      <c r="L8243" s="91"/>
      <c r="M8243" s="91"/>
      <c r="N8243" s="91"/>
      <c r="O8243" s="137" t="s">
        <v>25038</v>
      </c>
      <c r="P8243" s="100"/>
      <c r="Q8243" s="15" t="s">
        <v>45</v>
      </c>
    </row>
    <row r="8244" customFormat="false" ht="14.9" hidden="false" customHeight="false" outlineLevel="0" collapsed="false">
      <c r="A8244" s="1102" t="s">
        <v>25039</v>
      </c>
      <c r="B8244" s="91" t="s">
        <v>16749</v>
      </c>
      <c r="C8244" s="91" t="n">
        <v>84991752266</v>
      </c>
      <c r="D8244" s="91" t="s">
        <v>22264</v>
      </c>
      <c r="E8244" s="91" t="s">
        <v>25040</v>
      </c>
      <c r="F8244" s="91" t="s">
        <v>25041</v>
      </c>
      <c r="G8244" s="91" t="n">
        <v>2800</v>
      </c>
      <c r="H8244" s="91"/>
      <c r="I8244" s="91"/>
      <c r="J8244" s="91"/>
      <c r="K8244" s="91"/>
      <c r="L8244" s="91"/>
      <c r="M8244" s="91"/>
      <c r="N8244" s="91"/>
      <c r="O8244" s="137" t="s">
        <v>25042</v>
      </c>
      <c r="P8244" s="100"/>
      <c r="Q8244" s="15" t="s">
        <v>45</v>
      </c>
    </row>
    <row r="8245" customFormat="false" ht="28.35" hidden="false" customHeight="false" outlineLevel="0" collapsed="false">
      <c r="A8245" s="1102" t="s">
        <v>25043</v>
      </c>
      <c r="B8245" s="91" t="n">
        <v>17.31</v>
      </c>
      <c r="C8245" s="91" t="s">
        <v>25044</v>
      </c>
      <c r="D8245" s="91" t="s">
        <v>22264</v>
      </c>
      <c r="E8245" s="91" t="s">
        <v>25045</v>
      </c>
      <c r="F8245" s="91" t="s">
        <v>24511</v>
      </c>
      <c r="G8245" s="91" t="n">
        <v>13600</v>
      </c>
      <c r="H8245" s="91"/>
      <c r="I8245" s="91"/>
      <c r="J8245" s="91"/>
      <c r="K8245" s="91"/>
      <c r="L8245" s="91"/>
      <c r="M8245" s="91" t="s">
        <v>25046</v>
      </c>
      <c r="N8245" s="91" t="n">
        <v>19.07</v>
      </c>
      <c r="O8245" s="282" t="s">
        <v>15</v>
      </c>
      <c r="P8245" s="100"/>
      <c r="Q8245" s="15" t="s">
        <v>45</v>
      </c>
    </row>
    <row r="8246" customFormat="false" ht="79.85" hidden="false" customHeight="false" outlineLevel="0" collapsed="false">
      <c r="A8246" s="1091" t="s">
        <v>17111</v>
      </c>
      <c r="B8246" s="6" t="s">
        <v>17112</v>
      </c>
      <c r="C8246" s="4"/>
      <c r="D8246" s="6" t="s">
        <v>17114</v>
      </c>
      <c r="E8246" s="6" t="s">
        <v>17115</v>
      </c>
      <c r="F8246" s="5" t="s">
        <v>10096</v>
      </c>
      <c r="G8246" s="6" t="s">
        <v>38</v>
      </c>
      <c r="H8246" s="6" t="s">
        <v>17116</v>
      </c>
      <c r="I8246" s="6" t="s">
        <v>40</v>
      </c>
      <c r="J8246" s="6" t="s">
        <v>21327</v>
      </c>
      <c r="K8246" s="6" t="s">
        <v>21328</v>
      </c>
      <c r="L8246" s="6" t="s">
        <v>19807</v>
      </c>
      <c r="M8246" s="6" t="s">
        <v>41</v>
      </c>
      <c r="N8246" s="6" t="s">
        <v>42</v>
      </c>
      <c r="O8246" s="6" t="s">
        <v>17117</v>
      </c>
      <c r="P8246" s="100"/>
      <c r="Q8246" s="15" t="s">
        <v>45</v>
      </c>
    </row>
    <row r="8247" customFormat="false" ht="15" hidden="false" customHeight="false" outlineLevel="0" collapsed="false">
      <c r="A8247" s="105" t="n">
        <v>43662</v>
      </c>
      <c r="B8247" s="1080" t="s">
        <v>260</v>
      </c>
      <c r="C8247" s="196"/>
      <c r="D8247" s="196"/>
      <c r="E8247" s="1081"/>
      <c r="F8247" s="1082" t="n">
        <f aca="false">G8247+H8247+I8247+J8247+K8247+L8247</f>
        <v>2.28819237395805E+044</v>
      </c>
      <c r="G8247" s="1083" t="n">
        <f aca="false">SUM(G8248:G18187)</f>
        <v>7.99351628279313E+043</v>
      </c>
      <c r="H8247" s="982" t="n">
        <f aca="false">SUM(H8248:H18187)</f>
        <v>1.48884074567874E+044</v>
      </c>
      <c r="I8247" s="1084" t="n">
        <f aca="false">SUM(I8248:I18189)</f>
        <v>674138158497792</v>
      </c>
      <c r="J8247" s="1085" t="n">
        <f aca="false">SUM(J8248:J18187)</f>
        <v>0</v>
      </c>
      <c r="K8247" s="1086" t="n">
        <f aca="false">SUM(K8248:K18187)</f>
        <v>0</v>
      </c>
      <c r="L8247" s="1087" t="n">
        <f aca="false">SUM(L8252:L18187)</f>
        <v>0</v>
      </c>
      <c r="M8247" s="1088"/>
      <c r="N8247" s="1088"/>
      <c r="O8247" s="196"/>
      <c r="P8247" s="274"/>
      <c r="Q8247" s="15" t="s">
        <v>45</v>
      </c>
      <c r="R8247" s="274"/>
      <c r="S8247" s="274"/>
      <c r="T8247" s="274"/>
      <c r="U8247" s="274"/>
      <c r="V8247" s="274"/>
      <c r="W8247" s="274"/>
      <c r="X8247" s="274"/>
      <c r="Y8247" s="274"/>
      <c r="Z8247" s="274"/>
      <c r="AA8247" s="274"/>
      <c r="AB8247" s="274"/>
      <c r="AC8247" s="274"/>
      <c r="AD8247" s="274"/>
      <c r="AE8247" s="274"/>
      <c r="AF8247" s="274"/>
      <c r="AG8247" s="274"/>
      <c r="AH8247" s="274"/>
      <c r="AI8247" s="274"/>
      <c r="AJ8247" s="274"/>
      <c r="AK8247" s="274"/>
    </row>
    <row r="8248" customFormat="false" ht="14.9" hidden="false" customHeight="false" outlineLevel="0" collapsed="false">
      <c r="A8248" s="1102" t="s">
        <v>1810</v>
      </c>
      <c r="B8248" s="91" t="s">
        <v>14962</v>
      </c>
      <c r="C8248" s="91" t="s">
        <v>25047</v>
      </c>
      <c r="D8248" s="91" t="s">
        <v>22264</v>
      </c>
      <c r="E8248" s="91"/>
      <c r="F8248" s="91" t="s">
        <v>2786</v>
      </c>
      <c r="G8248" s="91"/>
      <c r="H8248" s="91"/>
      <c r="I8248" s="91"/>
      <c r="J8248" s="91"/>
      <c r="K8248" s="91"/>
      <c r="L8248" s="91"/>
      <c r="M8248" s="91"/>
      <c r="N8248" s="91"/>
      <c r="O8248" s="95" t="s">
        <v>25048</v>
      </c>
      <c r="P8248" s="100"/>
      <c r="Q8248" s="15" t="s">
        <v>45</v>
      </c>
    </row>
    <row r="8249" customFormat="false" ht="28.35" hidden="false" customHeight="false" outlineLevel="0" collapsed="false">
      <c r="A8249" s="1102" t="s">
        <v>22774</v>
      </c>
      <c r="B8249" s="91" t="s">
        <v>5619</v>
      </c>
      <c r="C8249" s="349" t="s">
        <v>25049</v>
      </c>
      <c r="D8249" s="91" t="s">
        <v>22264</v>
      </c>
      <c r="E8249" s="91" t="s">
        <v>25050</v>
      </c>
      <c r="F8249" s="91" t="s">
        <v>4848</v>
      </c>
      <c r="G8249" s="91" t="n">
        <v>3500</v>
      </c>
      <c r="H8249" s="91"/>
      <c r="I8249" s="91"/>
      <c r="J8249" s="91"/>
      <c r="K8249" s="91"/>
      <c r="L8249" s="91"/>
      <c r="M8249" s="91" t="s">
        <v>25051</v>
      </c>
      <c r="N8249" s="91" t="n">
        <v>16.07</v>
      </c>
      <c r="O8249" s="282" t="s">
        <v>15</v>
      </c>
      <c r="P8249" s="100"/>
      <c r="Q8249" s="15" t="s">
        <v>45</v>
      </c>
    </row>
    <row r="8250" customFormat="false" ht="41.75" hidden="false" customHeight="false" outlineLevel="0" collapsed="false">
      <c r="A8250" s="1102" t="s">
        <v>1819</v>
      </c>
      <c r="B8250" s="91" t="s">
        <v>211</v>
      </c>
      <c r="C8250" s="91" t="s">
        <v>25052</v>
      </c>
      <c r="D8250" s="91" t="s">
        <v>22264</v>
      </c>
      <c r="E8250" s="91" t="s">
        <v>25053</v>
      </c>
      <c r="F8250" s="91" t="s">
        <v>25054</v>
      </c>
      <c r="G8250" s="91" t="s">
        <v>788</v>
      </c>
      <c r="H8250" s="91"/>
      <c r="I8250" s="91"/>
      <c r="J8250" s="91"/>
      <c r="K8250" s="91"/>
      <c r="L8250" s="91"/>
      <c r="M8250" s="91"/>
      <c r="N8250" s="91"/>
      <c r="O8250" s="95" t="s">
        <v>25055</v>
      </c>
      <c r="P8250" s="100"/>
      <c r="Q8250" s="15" t="s">
        <v>45</v>
      </c>
    </row>
    <row r="8251" customFormat="false" ht="28.35" hidden="false" customHeight="false" outlineLevel="0" collapsed="false">
      <c r="A8251" s="1129" t="s">
        <v>1673</v>
      </c>
      <c r="B8251" s="122" t="s">
        <v>556</v>
      </c>
      <c r="C8251" s="122" t="s">
        <v>25056</v>
      </c>
      <c r="D8251" s="122" t="s">
        <v>22264</v>
      </c>
      <c r="E8251" s="122" t="s">
        <v>25057</v>
      </c>
      <c r="F8251" s="122" t="s">
        <v>23398</v>
      </c>
      <c r="G8251" s="122" t="s">
        <v>25058</v>
      </c>
      <c r="H8251" s="122"/>
      <c r="I8251" s="122"/>
      <c r="J8251" s="122"/>
      <c r="K8251" s="122"/>
      <c r="L8251" s="122"/>
      <c r="M8251" s="122"/>
      <c r="N8251" s="122"/>
      <c r="O8251" s="122" t="s">
        <v>22965</v>
      </c>
      <c r="P8251" s="1125"/>
      <c r="Q8251" s="15" t="s">
        <v>45</v>
      </c>
      <c r="R8251" s="1126"/>
      <c r="S8251" s="1126"/>
      <c r="T8251" s="1126"/>
      <c r="U8251" s="1126"/>
      <c r="V8251" s="1126"/>
      <c r="W8251" s="1126"/>
      <c r="X8251" s="1126"/>
      <c r="Y8251" s="1126"/>
      <c r="Z8251" s="1126"/>
      <c r="AA8251" s="1126"/>
      <c r="AB8251" s="1126"/>
      <c r="AC8251" s="1126"/>
      <c r="AD8251" s="1126"/>
      <c r="AE8251" s="1126"/>
      <c r="AF8251" s="1126"/>
      <c r="AG8251" s="1126"/>
      <c r="AH8251" s="1126"/>
      <c r="AI8251" s="1126"/>
      <c r="AJ8251" s="1126"/>
      <c r="AK8251" s="1126"/>
    </row>
    <row r="8252" customFormat="false" ht="28.35" hidden="false" customHeight="false" outlineLevel="0" collapsed="false">
      <c r="A8252" s="429" t="s">
        <v>1678</v>
      </c>
      <c r="B8252" s="91" t="s">
        <v>359</v>
      </c>
      <c r="C8252" s="91" t="s">
        <v>25059</v>
      </c>
      <c r="D8252" s="91" t="s">
        <v>22264</v>
      </c>
      <c r="E8252" s="91" t="s">
        <v>25060</v>
      </c>
      <c r="F8252" s="91" t="s">
        <v>755</v>
      </c>
      <c r="G8252" s="91" t="n">
        <v>4800</v>
      </c>
      <c r="H8252" s="91"/>
      <c r="I8252" s="91"/>
      <c r="J8252" s="91"/>
      <c r="K8252" s="91"/>
      <c r="L8252" s="91"/>
      <c r="M8252" s="91" t="s">
        <v>25061</v>
      </c>
      <c r="N8252" s="91" t="n">
        <v>17.07</v>
      </c>
      <c r="O8252" s="282" t="s">
        <v>15</v>
      </c>
      <c r="P8252" s="100"/>
      <c r="Q8252" s="15" t="s">
        <v>45</v>
      </c>
    </row>
    <row r="8253" customFormat="false" ht="28.35" hidden="false" customHeight="false" outlineLevel="0" collapsed="false">
      <c r="A8253" s="429" t="s">
        <v>1732</v>
      </c>
      <c r="B8253" s="99" t="n">
        <v>43689</v>
      </c>
      <c r="C8253" s="91" t="s">
        <v>25062</v>
      </c>
      <c r="D8253" s="91" t="s">
        <v>22264</v>
      </c>
      <c r="E8253" s="91" t="s">
        <v>25063</v>
      </c>
      <c r="F8253" s="91" t="s">
        <v>2910</v>
      </c>
      <c r="G8253" s="91" t="n">
        <v>4800</v>
      </c>
      <c r="H8253" s="91"/>
      <c r="I8253" s="91"/>
      <c r="J8253" s="91"/>
      <c r="K8253" s="91"/>
      <c r="L8253" s="91"/>
      <c r="M8253" s="91" t="s">
        <v>25064</v>
      </c>
      <c r="N8253" s="91" t="n">
        <v>17.07</v>
      </c>
      <c r="O8253" s="282" t="s">
        <v>15</v>
      </c>
      <c r="P8253" s="100"/>
      <c r="Q8253" s="15" t="s">
        <v>45</v>
      </c>
    </row>
    <row r="8254" customFormat="false" ht="28.35" hidden="false" customHeight="false" outlineLevel="0" collapsed="false">
      <c r="A8254" s="429" t="s">
        <v>23309</v>
      </c>
      <c r="B8254" s="91" t="n">
        <v>14.43</v>
      </c>
      <c r="C8254" s="91" t="s">
        <v>25065</v>
      </c>
      <c r="D8254" s="91" t="s">
        <v>22264</v>
      </c>
      <c r="E8254" s="91" t="s">
        <v>25066</v>
      </c>
      <c r="F8254" s="91" t="s">
        <v>23162</v>
      </c>
      <c r="G8254" s="91" t="s">
        <v>25067</v>
      </c>
      <c r="H8254" s="91"/>
      <c r="I8254" s="91"/>
      <c r="J8254" s="91"/>
      <c r="K8254" s="91"/>
      <c r="L8254" s="91"/>
      <c r="M8254" s="91"/>
      <c r="N8254" s="91"/>
      <c r="O8254" s="282" t="s">
        <v>25068</v>
      </c>
      <c r="P8254" s="100"/>
      <c r="Q8254" s="15" t="s">
        <v>45</v>
      </c>
    </row>
    <row r="8255" customFormat="false" ht="14.9" hidden="false" customHeight="false" outlineLevel="0" collapsed="false">
      <c r="A8255" s="429" t="s">
        <v>1839</v>
      </c>
      <c r="B8255" s="91" t="n">
        <v>14.25</v>
      </c>
      <c r="C8255" s="91" t="n">
        <v>89160585642</v>
      </c>
      <c r="D8255" s="91" t="s">
        <v>22264</v>
      </c>
      <c r="E8255" s="91" t="s">
        <v>25069</v>
      </c>
      <c r="F8255" s="91" t="s">
        <v>25070</v>
      </c>
      <c r="G8255" s="91" t="s">
        <v>651</v>
      </c>
      <c r="H8255" s="91"/>
      <c r="I8255" s="91"/>
      <c r="J8255" s="91"/>
      <c r="K8255" s="91"/>
      <c r="L8255" s="91"/>
      <c r="M8255" s="91"/>
      <c r="N8255" s="91"/>
      <c r="O8255" s="451" t="s">
        <v>25071</v>
      </c>
      <c r="P8255" s="100"/>
      <c r="Q8255" s="15" t="s">
        <v>45</v>
      </c>
    </row>
    <row r="8256" customFormat="false" ht="28.35" hidden="false" customHeight="false" outlineLevel="0" collapsed="false">
      <c r="A8256" s="429" t="s">
        <v>1746</v>
      </c>
      <c r="B8256" s="91" t="s">
        <v>10187</v>
      </c>
      <c r="C8256" s="91" t="s">
        <v>25072</v>
      </c>
      <c r="D8256" s="91" t="s">
        <v>22264</v>
      </c>
      <c r="E8256" s="91" t="s">
        <v>25073</v>
      </c>
      <c r="F8256" s="91" t="s">
        <v>23539</v>
      </c>
      <c r="G8256" s="91" t="n">
        <v>5200</v>
      </c>
      <c r="H8256" s="91"/>
      <c r="I8256" s="91"/>
      <c r="J8256" s="91"/>
      <c r="K8256" s="91"/>
      <c r="L8256" s="91"/>
      <c r="M8256" s="91" t="s">
        <v>25074</v>
      </c>
      <c r="N8256" s="91" t="n">
        <v>17.07</v>
      </c>
      <c r="O8256" s="282" t="s">
        <v>15</v>
      </c>
      <c r="P8256" s="100"/>
      <c r="Q8256" s="15" t="s">
        <v>45</v>
      </c>
    </row>
    <row r="8257" customFormat="false" ht="28.35" hidden="false" customHeight="false" outlineLevel="0" collapsed="false">
      <c r="A8257" s="429" t="s">
        <v>22961</v>
      </c>
      <c r="B8257" s="91" t="s">
        <v>2206</v>
      </c>
      <c r="C8257" s="349" t="s">
        <v>25075</v>
      </c>
      <c r="D8257" s="91" t="s">
        <v>22264</v>
      </c>
      <c r="E8257" s="91" t="s">
        <v>25076</v>
      </c>
      <c r="F8257" s="91" t="s">
        <v>25030</v>
      </c>
      <c r="G8257" s="91" t="n">
        <v>19800</v>
      </c>
      <c r="H8257" s="91"/>
      <c r="I8257" s="91"/>
      <c r="J8257" s="91"/>
      <c r="K8257" s="91"/>
      <c r="L8257" s="91"/>
      <c r="M8257" s="91" t="s">
        <v>25077</v>
      </c>
      <c r="N8257" s="91" t="n">
        <v>17.07</v>
      </c>
      <c r="O8257" s="282" t="s">
        <v>15</v>
      </c>
      <c r="P8257" s="100"/>
      <c r="Q8257" s="15" t="s">
        <v>45</v>
      </c>
    </row>
    <row r="8258" customFormat="false" ht="79.85" hidden="false" customHeight="false" outlineLevel="0" collapsed="false">
      <c r="A8258" s="1091" t="s">
        <v>17111</v>
      </c>
      <c r="B8258" s="6" t="s">
        <v>17112</v>
      </c>
      <c r="C8258" s="4"/>
      <c r="D8258" s="6" t="s">
        <v>17114</v>
      </c>
      <c r="E8258" s="6" t="s">
        <v>17115</v>
      </c>
      <c r="F8258" s="5" t="s">
        <v>10096</v>
      </c>
      <c r="G8258" s="6" t="s">
        <v>38</v>
      </c>
      <c r="H8258" s="6" t="s">
        <v>17116</v>
      </c>
      <c r="I8258" s="6" t="s">
        <v>40</v>
      </c>
      <c r="J8258" s="6" t="s">
        <v>21327</v>
      </c>
      <c r="K8258" s="6" t="s">
        <v>21328</v>
      </c>
      <c r="L8258" s="6" t="s">
        <v>19807</v>
      </c>
      <c r="M8258" s="6" t="s">
        <v>41</v>
      </c>
      <c r="N8258" s="6" t="s">
        <v>42</v>
      </c>
      <c r="O8258" s="6" t="s">
        <v>17117</v>
      </c>
      <c r="P8258" s="100"/>
      <c r="Q8258" s="15" t="s">
        <v>45</v>
      </c>
    </row>
    <row r="8259" customFormat="false" ht="15" hidden="false" customHeight="false" outlineLevel="0" collapsed="false">
      <c r="A8259" s="105" t="n">
        <v>43663</v>
      </c>
      <c r="B8259" s="1080" t="s">
        <v>260</v>
      </c>
      <c r="C8259" s="196"/>
      <c r="D8259" s="196"/>
      <c r="E8259" s="1081"/>
      <c r="F8259" s="1082" t="n">
        <f aca="false">G8259+H8259+I8259+J8259+K8259+L8259</f>
        <v>1.14409618697903E+044</v>
      </c>
      <c r="G8259" s="1083" t="n">
        <f aca="false">SUM(G8260:G18199)</f>
        <v>3.99675814139656E+043</v>
      </c>
      <c r="H8259" s="982" t="n">
        <f aca="false">SUM(H8260:H18199)</f>
        <v>7.4442037283937E+043</v>
      </c>
      <c r="I8259" s="1084" t="n">
        <f aca="false">SUM(I8260:I18201)</f>
        <v>337069079248896</v>
      </c>
      <c r="J8259" s="1085" t="n">
        <f aca="false">SUM(J8260:J18199)</f>
        <v>0</v>
      </c>
      <c r="K8259" s="1086" t="n">
        <f aca="false">SUM(K8260:K18199)</f>
        <v>0</v>
      </c>
      <c r="L8259" s="1087" t="n">
        <f aca="false">SUM(L8263:L18199)</f>
        <v>0</v>
      </c>
      <c r="M8259" s="1088"/>
      <c r="N8259" s="1088"/>
      <c r="O8259" s="196"/>
      <c r="P8259" s="100"/>
      <c r="Q8259" s="15" t="s">
        <v>45</v>
      </c>
    </row>
    <row r="8260" customFormat="false" ht="14.9" hidden="false" customHeight="false" outlineLevel="0" collapsed="false">
      <c r="A8260" s="91" t="s">
        <v>1810</v>
      </c>
      <c r="B8260" s="91" t="n">
        <v>12.11</v>
      </c>
      <c r="C8260" s="91" t="s">
        <v>25078</v>
      </c>
      <c r="D8260" s="91" t="s">
        <v>23147</v>
      </c>
      <c r="E8260" s="91" t="s">
        <v>25079</v>
      </c>
      <c r="F8260" s="91" t="s">
        <v>24421</v>
      </c>
      <c r="G8260" s="91" t="n">
        <v>5000</v>
      </c>
      <c r="H8260" s="91"/>
      <c r="I8260" s="91"/>
      <c r="J8260" s="91"/>
      <c r="K8260" s="91"/>
      <c r="L8260" s="91"/>
      <c r="M8260" s="91" t="s">
        <v>25080</v>
      </c>
      <c r="N8260" s="91" t="n">
        <v>18.07</v>
      </c>
      <c r="O8260" s="282" t="s">
        <v>3963</v>
      </c>
      <c r="P8260" s="100"/>
      <c r="Q8260" s="15" t="s">
        <v>45</v>
      </c>
    </row>
    <row r="8261" customFormat="false" ht="28.35" hidden="false" customHeight="false" outlineLevel="0" collapsed="false">
      <c r="A8261" s="957" t="s">
        <v>1814</v>
      </c>
      <c r="B8261" s="108" t="n">
        <v>0.75</v>
      </c>
      <c r="C8261" s="91" t="s">
        <v>25081</v>
      </c>
      <c r="D8261" s="91" t="s">
        <v>22300</v>
      </c>
      <c r="E8261" s="91" t="s">
        <v>25082</v>
      </c>
      <c r="F8261" s="91" t="s">
        <v>22840</v>
      </c>
      <c r="G8261" s="91" t="n">
        <v>3600</v>
      </c>
      <c r="H8261" s="91"/>
      <c r="I8261" s="91"/>
      <c r="J8261" s="91"/>
      <c r="K8261" s="91"/>
      <c r="L8261" s="91"/>
      <c r="M8261" s="274" t="s">
        <v>25083</v>
      </c>
      <c r="N8261" s="99" t="n">
        <v>43664</v>
      </c>
      <c r="O8261" s="282" t="s">
        <v>3963</v>
      </c>
      <c r="P8261" s="100"/>
      <c r="Q8261" s="15" t="s">
        <v>45</v>
      </c>
    </row>
    <row r="8262" customFormat="false" ht="79.85" hidden="false" customHeight="false" outlineLevel="0" collapsed="false">
      <c r="A8262" s="1091" t="s">
        <v>17111</v>
      </c>
      <c r="B8262" s="6" t="s">
        <v>17112</v>
      </c>
      <c r="C8262" s="4"/>
      <c r="D8262" s="6" t="s">
        <v>17114</v>
      </c>
      <c r="E8262" s="6" t="s">
        <v>17115</v>
      </c>
      <c r="F8262" s="5" t="s">
        <v>10096</v>
      </c>
      <c r="G8262" s="6" t="s">
        <v>38</v>
      </c>
      <c r="H8262" s="6" t="s">
        <v>17116</v>
      </c>
      <c r="I8262" s="6" t="s">
        <v>40</v>
      </c>
      <c r="J8262" s="6" t="s">
        <v>21327</v>
      </c>
      <c r="K8262" s="6" t="s">
        <v>21328</v>
      </c>
      <c r="L8262" s="6" t="s">
        <v>19807</v>
      </c>
      <c r="M8262" s="6" t="s">
        <v>41</v>
      </c>
      <c r="N8262" s="6" t="s">
        <v>42</v>
      </c>
      <c r="O8262" s="6" t="s">
        <v>17117</v>
      </c>
      <c r="P8262" s="100"/>
      <c r="Q8262" s="15" t="s">
        <v>45</v>
      </c>
    </row>
    <row r="8263" customFormat="false" ht="28.35" hidden="false" customHeight="false" outlineLevel="0" collapsed="false">
      <c r="A8263" s="429" t="s">
        <v>23139</v>
      </c>
      <c r="B8263" s="108" t="n">
        <v>0.720833333333333</v>
      </c>
      <c r="C8263" s="24" t="s">
        <v>25084</v>
      </c>
      <c r="D8263" s="91" t="s">
        <v>22300</v>
      </c>
      <c r="E8263" s="91" t="s">
        <v>25085</v>
      </c>
      <c r="F8263" s="91"/>
      <c r="G8263" s="91"/>
      <c r="H8263" s="91"/>
      <c r="I8263" s="91"/>
      <c r="J8263" s="91"/>
      <c r="K8263" s="91"/>
      <c r="L8263" s="91"/>
      <c r="M8263" s="91"/>
      <c r="N8263" s="91"/>
      <c r="O8263" s="137" t="s">
        <v>24025</v>
      </c>
      <c r="P8263" s="100"/>
      <c r="Q8263" s="15" t="s">
        <v>45</v>
      </c>
    </row>
    <row r="8264" customFormat="false" ht="79.85" hidden="false" customHeight="false" outlineLevel="0" collapsed="false">
      <c r="A8264" s="1091" t="s">
        <v>17111</v>
      </c>
      <c r="B8264" s="6" t="s">
        <v>17112</v>
      </c>
      <c r="C8264" s="4"/>
      <c r="D8264" s="6" t="s">
        <v>17114</v>
      </c>
      <c r="E8264" s="6" t="s">
        <v>17115</v>
      </c>
      <c r="F8264" s="5" t="s">
        <v>10096</v>
      </c>
      <c r="G8264" s="6" t="s">
        <v>38</v>
      </c>
      <c r="H8264" s="6" t="s">
        <v>17116</v>
      </c>
      <c r="I8264" s="6" t="s">
        <v>40</v>
      </c>
      <c r="J8264" s="6" t="s">
        <v>21327</v>
      </c>
      <c r="K8264" s="6" t="s">
        <v>21328</v>
      </c>
      <c r="L8264" s="6" t="s">
        <v>19807</v>
      </c>
      <c r="M8264" s="6" t="s">
        <v>41</v>
      </c>
      <c r="N8264" s="6" t="s">
        <v>42</v>
      </c>
      <c r="O8264" s="6" t="s">
        <v>17117</v>
      </c>
      <c r="P8264" s="100"/>
      <c r="Q8264" s="15" t="s">
        <v>45</v>
      </c>
    </row>
    <row r="8265" customFormat="false" ht="14.9" hidden="false" customHeight="false" outlineLevel="0" collapsed="false">
      <c r="A8265" s="99" t="n">
        <v>43665</v>
      </c>
      <c r="B8265" s="91"/>
      <c r="C8265" s="91"/>
      <c r="D8265" s="91"/>
      <c r="E8265" s="91"/>
      <c r="F8265" s="91"/>
      <c r="G8265" s="91"/>
      <c r="H8265" s="91"/>
      <c r="I8265" s="91"/>
      <c r="J8265" s="91"/>
      <c r="K8265" s="91"/>
      <c r="L8265" s="91"/>
      <c r="M8265" s="91"/>
      <c r="N8265" s="91"/>
      <c r="O8265" s="91"/>
      <c r="P8265" s="100"/>
      <c r="Q8265" s="15" t="s">
        <v>45</v>
      </c>
    </row>
    <row r="8266" customFormat="false" ht="14.9" hidden="false" customHeight="false" outlineLevel="0" collapsed="false">
      <c r="A8266" s="429" t="s">
        <v>12311</v>
      </c>
      <c r="B8266" s="91" t="s">
        <v>869</v>
      </c>
      <c r="C8266" s="91" t="s">
        <v>25086</v>
      </c>
      <c r="D8266" s="91" t="s">
        <v>22300</v>
      </c>
      <c r="E8266" s="91" t="s">
        <v>25087</v>
      </c>
      <c r="F8266" s="91" t="s">
        <v>25088</v>
      </c>
      <c r="G8266" s="91" t="n">
        <v>5200</v>
      </c>
      <c r="H8266" s="91"/>
      <c r="I8266" s="91"/>
      <c r="J8266" s="91"/>
      <c r="K8266" s="91"/>
      <c r="L8266" s="91"/>
      <c r="M8266" s="19" t="s">
        <v>25089</v>
      </c>
      <c r="N8266" s="99" t="n">
        <v>43666</v>
      </c>
      <c r="O8266" s="282" t="s">
        <v>3963</v>
      </c>
      <c r="P8266" s="100"/>
      <c r="Q8266" s="15" t="s">
        <v>45</v>
      </c>
    </row>
    <row r="8267" customFormat="false" ht="14.9" hidden="false" customHeight="false" outlineLevel="0" collapsed="false">
      <c r="A8267" s="429" t="s">
        <v>1814</v>
      </c>
      <c r="B8267" s="99" t="n">
        <v>43690</v>
      </c>
      <c r="C8267" s="91" t="s">
        <v>19798</v>
      </c>
      <c r="D8267" s="91" t="s">
        <v>22300</v>
      </c>
      <c r="E8267" s="91" t="s">
        <v>25090</v>
      </c>
      <c r="F8267" s="91" t="s">
        <v>25091</v>
      </c>
      <c r="G8267" s="91" t="n">
        <v>2500</v>
      </c>
      <c r="H8267" s="91"/>
      <c r="I8267" s="91"/>
      <c r="J8267" s="91"/>
      <c r="K8267" s="91"/>
      <c r="L8267" s="91"/>
      <c r="M8267" s="91" t="s">
        <v>25092</v>
      </c>
      <c r="N8267" s="99" t="n">
        <v>43665</v>
      </c>
      <c r="O8267" s="282" t="s">
        <v>3963</v>
      </c>
      <c r="P8267" s="100"/>
      <c r="Q8267" s="15" t="s">
        <v>45</v>
      </c>
    </row>
    <row r="8268" customFormat="false" ht="28.35" hidden="false" customHeight="false" outlineLevel="0" collapsed="false">
      <c r="A8268" s="429" t="s">
        <v>22778</v>
      </c>
      <c r="B8268" s="108" t="n">
        <v>0.552083333333333</v>
      </c>
      <c r="C8268" s="91" t="n">
        <v>79062798172</v>
      </c>
      <c r="D8268" s="91" t="s">
        <v>22300</v>
      </c>
      <c r="E8268" s="91" t="s">
        <v>25093</v>
      </c>
      <c r="F8268" s="91"/>
      <c r="G8268" s="91"/>
      <c r="H8268" s="91"/>
      <c r="I8268" s="91"/>
      <c r="J8268" s="91"/>
      <c r="K8268" s="91"/>
      <c r="L8268" s="91"/>
      <c r="M8268" s="91"/>
      <c r="N8268" s="91"/>
      <c r="O8268" s="137" t="s">
        <v>24025</v>
      </c>
      <c r="P8268" s="100"/>
      <c r="Q8268" s="15" t="s">
        <v>45</v>
      </c>
    </row>
    <row r="8269" customFormat="false" ht="79.85" hidden="false" customHeight="false" outlineLevel="0" collapsed="false">
      <c r="A8269" s="1091" t="s">
        <v>17111</v>
      </c>
      <c r="B8269" s="6" t="s">
        <v>17112</v>
      </c>
      <c r="C8269" s="4"/>
      <c r="D8269" s="6" t="s">
        <v>17114</v>
      </c>
      <c r="E8269" s="6" t="s">
        <v>17115</v>
      </c>
      <c r="F8269" s="5" t="s">
        <v>10096</v>
      </c>
      <c r="G8269" s="6" t="s">
        <v>38</v>
      </c>
      <c r="H8269" s="6" t="s">
        <v>17116</v>
      </c>
      <c r="I8269" s="6" t="s">
        <v>40</v>
      </c>
      <c r="J8269" s="6" t="s">
        <v>21327</v>
      </c>
      <c r="K8269" s="6" t="s">
        <v>21328</v>
      </c>
      <c r="L8269" s="6" t="s">
        <v>19807</v>
      </c>
      <c r="M8269" s="6" t="s">
        <v>41</v>
      </c>
      <c r="N8269" s="6" t="s">
        <v>42</v>
      </c>
      <c r="O8269" s="6" t="s">
        <v>17117</v>
      </c>
      <c r="P8269" s="100"/>
      <c r="Q8269" s="15" t="s">
        <v>45</v>
      </c>
    </row>
    <row r="8270" customFormat="false" ht="15" hidden="false" customHeight="false" outlineLevel="0" collapsed="false">
      <c r="A8270" s="105" t="n">
        <v>43668</v>
      </c>
      <c r="B8270" s="1080" t="s">
        <v>422</v>
      </c>
      <c r="C8270" s="196"/>
      <c r="D8270" s="196"/>
      <c r="E8270" s="1081"/>
      <c r="F8270" s="1082" t="n">
        <f aca="false">G8270+H8270+I8270+J8270+K8270+L8270</f>
        <v>5.72048093489513E+043</v>
      </c>
      <c r="G8270" s="1083" t="n">
        <f aca="false">SUM(G8271:G18210)</f>
        <v>1.99837907069828E+043</v>
      </c>
      <c r="H8270" s="982" t="n">
        <f aca="false">SUM(H8271:H18210)</f>
        <v>3.72210186419685E+043</v>
      </c>
      <c r="I8270" s="1084" t="n">
        <f aca="false">SUM(I8271:I18212)</f>
        <v>168534539624448</v>
      </c>
      <c r="J8270" s="1085" t="n">
        <f aca="false">SUM(J8271:J18210)</f>
        <v>0</v>
      </c>
      <c r="K8270" s="1086" t="n">
        <f aca="false">SUM(K8271:K18210)</f>
        <v>0</v>
      </c>
      <c r="L8270" s="1087" t="n">
        <f aca="false">SUM(L8274:L18210)</f>
        <v>0</v>
      </c>
      <c r="M8270" s="1088"/>
      <c r="N8270" s="1088"/>
      <c r="O8270" s="196"/>
      <c r="P8270" s="100"/>
      <c r="Q8270" s="15" t="s">
        <v>45</v>
      </c>
    </row>
    <row r="8271" customFormat="false" ht="28.35" hidden="false" customHeight="false" outlineLevel="0" collapsed="false">
      <c r="A8271" s="429" t="s">
        <v>23139</v>
      </c>
      <c r="B8271" s="91" t="s">
        <v>4349</v>
      </c>
      <c r="C8271" s="91" t="s">
        <v>25094</v>
      </c>
      <c r="D8271" s="91" t="s">
        <v>22264</v>
      </c>
      <c r="E8271" s="91"/>
      <c r="F8271" s="91" t="s">
        <v>48</v>
      </c>
      <c r="G8271" s="91"/>
      <c r="H8271" s="91"/>
      <c r="I8271" s="91"/>
      <c r="J8271" s="91"/>
      <c r="K8271" s="91"/>
      <c r="L8271" s="91"/>
      <c r="M8271" s="91"/>
      <c r="N8271" s="91"/>
      <c r="O8271" s="95" t="s">
        <v>25095</v>
      </c>
      <c r="P8271" s="100"/>
      <c r="Q8271" s="15" t="s">
        <v>45</v>
      </c>
    </row>
    <row r="8272" customFormat="false" ht="28.35" hidden="false" customHeight="false" outlineLevel="0" collapsed="false">
      <c r="A8272" s="429" t="s">
        <v>22774</v>
      </c>
      <c r="B8272" s="91" t="s">
        <v>2066</v>
      </c>
      <c r="C8272" s="91" t="s">
        <v>25096</v>
      </c>
      <c r="D8272" s="91" t="s">
        <v>22264</v>
      </c>
      <c r="E8272" s="91"/>
      <c r="F8272" s="91" t="s">
        <v>102</v>
      </c>
      <c r="G8272" s="91"/>
      <c r="H8272" s="91"/>
      <c r="I8272" s="91"/>
      <c r="J8272" s="91"/>
      <c r="K8272" s="91"/>
      <c r="L8272" s="91"/>
      <c r="M8272" s="91"/>
      <c r="N8272" s="91"/>
      <c r="O8272" s="137" t="s">
        <v>25097</v>
      </c>
      <c r="P8272" s="100"/>
      <c r="Q8272" s="15" t="s">
        <v>45</v>
      </c>
    </row>
    <row r="8273" customFormat="false" ht="28.35" hidden="false" customHeight="false" outlineLevel="0" collapsed="false">
      <c r="A8273" s="429" t="s">
        <v>22778</v>
      </c>
      <c r="B8273" s="91" t="s">
        <v>869</v>
      </c>
      <c r="C8273" s="91" t="s">
        <v>25098</v>
      </c>
      <c r="D8273" s="91" t="s">
        <v>22264</v>
      </c>
      <c r="E8273" s="91"/>
      <c r="F8273" s="91" t="s">
        <v>25099</v>
      </c>
      <c r="G8273" s="91"/>
      <c r="H8273" s="91"/>
      <c r="I8273" s="91"/>
      <c r="J8273" s="91"/>
      <c r="K8273" s="91"/>
      <c r="L8273" s="91"/>
      <c r="M8273" s="91"/>
      <c r="N8273" s="91"/>
      <c r="O8273" s="95" t="s">
        <v>5343</v>
      </c>
      <c r="P8273" s="100"/>
      <c r="Q8273" s="15" t="s">
        <v>45</v>
      </c>
    </row>
    <row r="8274" customFormat="false" ht="28.35" hidden="false" customHeight="false" outlineLevel="0" collapsed="false">
      <c r="A8274" s="429" t="s">
        <v>22853</v>
      </c>
      <c r="B8274" s="91" t="n">
        <v>9.35</v>
      </c>
      <c r="C8274" s="91" t="s">
        <v>25100</v>
      </c>
      <c r="D8274" s="91" t="s">
        <v>22264</v>
      </c>
      <c r="E8274" s="91"/>
      <c r="F8274" s="91" t="s">
        <v>9480</v>
      </c>
      <c r="G8274" s="91"/>
      <c r="H8274" s="91"/>
      <c r="I8274" s="91"/>
      <c r="J8274" s="91"/>
      <c r="K8274" s="91"/>
      <c r="L8274" s="91"/>
      <c r="M8274" s="91"/>
      <c r="N8274" s="91"/>
      <c r="O8274" s="137" t="s">
        <v>25097</v>
      </c>
      <c r="P8274" s="100"/>
      <c r="Q8274" s="15" t="s">
        <v>45</v>
      </c>
    </row>
    <row r="8275" customFormat="false" ht="28.35" hidden="false" customHeight="false" outlineLevel="0" collapsed="false">
      <c r="A8275" s="429" t="s">
        <v>1678</v>
      </c>
      <c r="B8275" s="91" t="s">
        <v>1865</v>
      </c>
      <c r="C8275" s="91" t="n">
        <v>89647075302</v>
      </c>
      <c r="D8275" s="91" t="s">
        <v>22300</v>
      </c>
      <c r="E8275" s="91" t="s">
        <v>25101</v>
      </c>
      <c r="F8275" s="91" t="s">
        <v>102</v>
      </c>
      <c r="G8275" s="91" t="s">
        <v>6350</v>
      </c>
      <c r="H8275" s="91"/>
      <c r="I8275" s="91"/>
      <c r="J8275" s="91"/>
      <c r="K8275" s="91"/>
      <c r="L8275" s="91"/>
      <c r="M8275" s="91"/>
      <c r="N8275" s="91"/>
      <c r="O8275" s="95" t="s">
        <v>25102</v>
      </c>
      <c r="P8275" s="100"/>
      <c r="Q8275" s="15" t="s">
        <v>45</v>
      </c>
    </row>
    <row r="8276" customFormat="false" ht="28.35" hidden="false" customHeight="false" outlineLevel="0" collapsed="false">
      <c r="A8276" s="429" t="s">
        <v>1732</v>
      </c>
      <c r="B8276" s="91" t="s">
        <v>2630</v>
      </c>
      <c r="C8276" s="91" t="s">
        <v>25103</v>
      </c>
      <c r="D8276" s="91" t="s">
        <v>22264</v>
      </c>
      <c r="E8276" s="91" t="s">
        <v>25104</v>
      </c>
      <c r="F8276" s="91" t="s">
        <v>25105</v>
      </c>
      <c r="G8276" s="91" t="n">
        <v>21000</v>
      </c>
      <c r="H8276" s="91"/>
      <c r="I8276" s="91"/>
      <c r="J8276" s="91"/>
      <c r="K8276" s="91"/>
      <c r="L8276" s="91"/>
      <c r="M8276" s="91" t="s">
        <v>25106</v>
      </c>
      <c r="N8276" s="91" t="n">
        <v>23.07</v>
      </c>
      <c r="O8276" s="282" t="s">
        <v>3963</v>
      </c>
      <c r="P8276" s="100"/>
      <c r="Q8276" s="15" t="s">
        <v>45</v>
      </c>
    </row>
    <row r="8277" customFormat="false" ht="55.2" hidden="false" customHeight="false" outlineLevel="0" collapsed="false">
      <c r="A8277" s="429" t="s">
        <v>1833</v>
      </c>
      <c r="B8277" s="242" t="n">
        <v>43749</v>
      </c>
      <c r="C8277" s="91" t="s">
        <v>25107</v>
      </c>
      <c r="D8277" s="91" t="s">
        <v>22264</v>
      </c>
      <c r="E8277" s="91" t="s">
        <v>25108</v>
      </c>
      <c r="F8277" s="91" t="s">
        <v>9480</v>
      </c>
      <c r="G8277" s="91" t="s">
        <v>18501</v>
      </c>
      <c r="H8277" s="91"/>
      <c r="I8277" s="91"/>
      <c r="J8277" s="91"/>
      <c r="K8277" s="91"/>
      <c r="L8277" s="91"/>
      <c r="M8277" s="91"/>
      <c r="N8277" s="91"/>
      <c r="O8277" s="95" t="s">
        <v>25109</v>
      </c>
      <c r="P8277" s="100"/>
      <c r="Q8277" s="15" t="s">
        <v>45</v>
      </c>
    </row>
    <row r="8278" customFormat="false" ht="28.35" hidden="false" customHeight="false" outlineLevel="0" collapsed="false">
      <c r="A8278" s="429" t="s">
        <v>1839</v>
      </c>
      <c r="B8278" s="91" t="s">
        <v>14610</v>
      </c>
      <c r="C8278" s="91" t="n">
        <v>89684473247</v>
      </c>
      <c r="D8278" s="91" t="s">
        <v>22264</v>
      </c>
      <c r="E8278" s="91" t="s">
        <v>25110</v>
      </c>
      <c r="F8278" s="91" t="s">
        <v>25111</v>
      </c>
      <c r="G8278" s="91" t="s">
        <v>268</v>
      </c>
      <c r="H8278" s="91"/>
      <c r="I8278" s="91"/>
      <c r="J8278" s="91"/>
      <c r="K8278" s="91"/>
      <c r="L8278" s="91"/>
      <c r="M8278" s="91"/>
      <c r="N8278" s="91"/>
      <c r="O8278" s="95" t="s">
        <v>25112</v>
      </c>
      <c r="P8278" s="100"/>
      <c r="Q8278" s="15" t="s">
        <v>45</v>
      </c>
    </row>
    <row r="8279" customFormat="false" ht="68.65" hidden="false" customHeight="false" outlineLevel="0" collapsed="false">
      <c r="A8279" s="429" t="s">
        <v>22958</v>
      </c>
      <c r="B8279" s="91" t="s">
        <v>4757</v>
      </c>
      <c r="C8279" s="91" t="s">
        <v>25113</v>
      </c>
      <c r="D8279" s="91" t="s">
        <v>22264</v>
      </c>
      <c r="E8279" s="91" t="s">
        <v>25114</v>
      </c>
      <c r="F8279" s="91" t="s">
        <v>25115</v>
      </c>
      <c r="G8279" s="91" t="s">
        <v>11989</v>
      </c>
      <c r="H8279" s="91"/>
      <c r="I8279" s="91"/>
      <c r="J8279" s="91"/>
      <c r="K8279" s="91"/>
      <c r="L8279" s="91"/>
      <c r="M8279" s="91"/>
      <c r="N8279" s="91"/>
      <c r="O8279" s="95" t="s">
        <v>25116</v>
      </c>
      <c r="P8279" s="100"/>
      <c r="Q8279" s="15" t="s">
        <v>45</v>
      </c>
    </row>
    <row r="8280" customFormat="false" ht="14.9" hidden="false" customHeight="false" outlineLevel="0" collapsed="false">
      <c r="A8280" s="429" t="s">
        <v>1696</v>
      </c>
      <c r="B8280" s="91" t="s">
        <v>753</v>
      </c>
      <c r="C8280" s="91" t="n">
        <v>89035645646</v>
      </c>
      <c r="D8280" s="91" t="s">
        <v>20897</v>
      </c>
      <c r="E8280" s="91" t="s">
        <v>25117</v>
      </c>
      <c r="F8280" s="91" t="s">
        <v>2910</v>
      </c>
      <c r="G8280" s="91" t="n">
        <v>5000</v>
      </c>
      <c r="H8280" s="91"/>
      <c r="I8280" s="91"/>
      <c r="J8280" s="91"/>
      <c r="K8280" s="91"/>
      <c r="L8280" s="91"/>
      <c r="M8280" s="91" t="s">
        <v>25118</v>
      </c>
      <c r="N8280" s="91" t="n">
        <v>26.07</v>
      </c>
      <c r="O8280" s="282" t="s">
        <v>3963</v>
      </c>
      <c r="P8280" s="100"/>
      <c r="Q8280" s="15" t="s">
        <v>45</v>
      </c>
    </row>
    <row r="8281" customFormat="false" ht="14.9" hidden="false" customHeight="false" outlineLevel="0" collapsed="false">
      <c r="A8281" s="429" t="s">
        <v>1758</v>
      </c>
      <c r="B8281" s="91" t="s">
        <v>149</v>
      </c>
      <c r="C8281" s="91" t="s">
        <v>25119</v>
      </c>
      <c r="D8281" s="91" t="s">
        <v>20897</v>
      </c>
      <c r="E8281" s="91" t="s">
        <v>25120</v>
      </c>
      <c r="F8281" s="91" t="s">
        <v>24658</v>
      </c>
      <c r="G8281" s="91" t="n">
        <v>2300</v>
      </c>
      <c r="H8281" s="91"/>
      <c r="I8281" s="91"/>
      <c r="J8281" s="91"/>
      <c r="K8281" s="91"/>
      <c r="L8281" s="91"/>
      <c r="M8281" s="91" t="s">
        <v>25121</v>
      </c>
      <c r="N8281" s="91" t="n">
        <v>23.07</v>
      </c>
      <c r="O8281" s="282" t="s">
        <v>3963</v>
      </c>
      <c r="P8281" s="100"/>
      <c r="Q8281" s="15" t="s">
        <v>45</v>
      </c>
    </row>
    <row r="8282" customFormat="false" ht="28.35" hidden="false" customHeight="false" outlineLevel="0" collapsed="false">
      <c r="A8282" s="429" t="s">
        <v>1761</v>
      </c>
      <c r="B8282" s="91" t="s">
        <v>289</v>
      </c>
      <c r="C8282" s="91" t="s">
        <v>21686</v>
      </c>
      <c r="D8282" s="91" t="s">
        <v>22264</v>
      </c>
      <c r="E8282" s="91" t="s">
        <v>25122</v>
      </c>
      <c r="F8282" s="91" t="s">
        <v>25123</v>
      </c>
      <c r="G8282" s="91" t="n">
        <v>4100</v>
      </c>
      <c r="H8282" s="91"/>
      <c r="I8282" s="91"/>
      <c r="J8282" s="91"/>
      <c r="K8282" s="91"/>
      <c r="L8282" s="91"/>
      <c r="M8282" s="91" t="s">
        <v>25124</v>
      </c>
      <c r="N8282" s="99" t="n">
        <v>43672</v>
      </c>
      <c r="O8282" s="282" t="s">
        <v>3963</v>
      </c>
      <c r="P8282" s="100"/>
      <c r="Q8282" s="15" t="s">
        <v>45</v>
      </c>
    </row>
    <row r="8283" customFormat="false" ht="28.35" hidden="false" customHeight="false" outlineLevel="0" collapsed="false">
      <c r="A8283" s="429" t="s">
        <v>22579</v>
      </c>
      <c r="B8283" s="91" t="n">
        <v>16.09</v>
      </c>
      <c r="C8283" s="91" t="s">
        <v>25125</v>
      </c>
      <c r="D8283" s="91" t="s">
        <v>20897</v>
      </c>
      <c r="E8283" s="91" t="s">
        <v>22441</v>
      </c>
      <c r="F8283" s="91" t="s">
        <v>12175</v>
      </c>
      <c r="G8283" s="91"/>
      <c r="H8283" s="91"/>
      <c r="I8283" s="91"/>
      <c r="J8283" s="91"/>
      <c r="K8283" s="91"/>
      <c r="L8283" s="91"/>
      <c r="M8283" s="91"/>
      <c r="N8283" s="91"/>
      <c r="O8283" s="451" t="s">
        <v>25126</v>
      </c>
      <c r="P8283" s="100"/>
      <c r="Q8283" s="15" t="s">
        <v>45</v>
      </c>
    </row>
    <row r="8284" customFormat="false" ht="14.9" hidden="false" customHeight="false" outlineLevel="0" collapsed="false">
      <c r="A8284" s="429" t="s">
        <v>4300</v>
      </c>
      <c r="B8284" s="91" t="s">
        <v>16138</v>
      </c>
      <c r="C8284" s="24" t="s">
        <v>25127</v>
      </c>
      <c r="D8284" s="91" t="s">
        <v>25128</v>
      </c>
      <c r="E8284" s="33" t="s">
        <v>25129</v>
      </c>
      <c r="F8284" s="91" t="s">
        <v>25130</v>
      </c>
      <c r="G8284" s="91" t="n">
        <v>2900</v>
      </c>
      <c r="H8284" s="91"/>
      <c r="I8284" s="91"/>
      <c r="J8284" s="91"/>
      <c r="K8284" s="91"/>
      <c r="L8284" s="91"/>
      <c r="M8284" s="19" t="s">
        <v>25131</v>
      </c>
      <c r="N8284" s="91"/>
      <c r="O8284" s="282" t="s">
        <v>3963</v>
      </c>
      <c r="P8284" s="100"/>
      <c r="Q8284" s="15" t="s">
        <v>45</v>
      </c>
    </row>
    <row r="8285" customFormat="false" ht="79.85" hidden="false" customHeight="false" outlineLevel="0" collapsed="false">
      <c r="A8285" s="1091" t="s">
        <v>17111</v>
      </c>
      <c r="B8285" s="6" t="s">
        <v>17112</v>
      </c>
      <c r="C8285" s="4"/>
      <c r="D8285" s="6" t="s">
        <v>17114</v>
      </c>
      <c r="E8285" s="6" t="s">
        <v>17115</v>
      </c>
      <c r="F8285" s="5" t="s">
        <v>10096</v>
      </c>
      <c r="G8285" s="6" t="s">
        <v>38</v>
      </c>
      <c r="H8285" s="6" t="s">
        <v>17116</v>
      </c>
      <c r="I8285" s="6" t="s">
        <v>40</v>
      </c>
      <c r="J8285" s="6" t="s">
        <v>21327</v>
      </c>
      <c r="K8285" s="6" t="s">
        <v>21328</v>
      </c>
      <c r="L8285" s="6" t="s">
        <v>19807</v>
      </c>
      <c r="M8285" s="6" t="s">
        <v>41</v>
      </c>
      <c r="N8285" s="6" t="s">
        <v>42</v>
      </c>
      <c r="O8285" s="6" t="s">
        <v>17117</v>
      </c>
      <c r="P8285" s="100"/>
      <c r="Q8285" s="15" t="s">
        <v>45</v>
      </c>
    </row>
    <row r="8286" customFormat="false" ht="15" hidden="false" customHeight="false" outlineLevel="0" collapsed="false">
      <c r="A8286" s="105" t="n">
        <v>43669</v>
      </c>
      <c r="B8286" s="1080" t="s">
        <v>260</v>
      </c>
      <c r="C8286" s="196"/>
      <c r="D8286" s="196"/>
      <c r="E8286" s="1081"/>
      <c r="F8286" s="1082" t="n">
        <f aca="false">G8286+H8286+I8286+J8286+K8286+L8286</f>
        <v>2.86024046744757E+043</v>
      </c>
      <c r="G8286" s="1083" t="n">
        <f aca="false">SUM(G8287:G18226)</f>
        <v>9.99189535349141E+042</v>
      </c>
      <c r="H8286" s="982" t="n">
        <f aca="false">SUM(H8287:H18226)</f>
        <v>1.86105093209842E+043</v>
      </c>
      <c r="I8286" s="1084" t="n">
        <f aca="false">SUM(I8287:I18228)</f>
        <v>84267269812224</v>
      </c>
      <c r="J8286" s="1085" t="n">
        <f aca="false">SUM(J8287:J18226)</f>
        <v>0</v>
      </c>
      <c r="K8286" s="1086" t="n">
        <f aca="false">SUM(K8287:K18226)</f>
        <v>0</v>
      </c>
      <c r="L8286" s="1087" t="n">
        <f aca="false">SUM(L8290:L18226)</f>
        <v>0</v>
      </c>
      <c r="M8286" s="1088"/>
      <c r="N8286" s="1088"/>
      <c r="O8286" s="196"/>
      <c r="P8286" s="100"/>
      <c r="Q8286" s="15" t="s">
        <v>45</v>
      </c>
    </row>
    <row r="8287" customFormat="false" ht="28.35" hidden="false" customHeight="false" outlineLevel="0" collapsed="false">
      <c r="A8287" s="429" t="s">
        <v>23139</v>
      </c>
      <c r="B8287" s="91" t="s">
        <v>13343</v>
      </c>
      <c r="C8287" s="91" t="s">
        <v>25132</v>
      </c>
      <c r="D8287" s="91" t="s">
        <v>22264</v>
      </c>
      <c r="E8287" s="91"/>
      <c r="F8287" s="91" t="s">
        <v>48</v>
      </c>
      <c r="G8287" s="91"/>
      <c r="H8287" s="91"/>
      <c r="I8287" s="91"/>
      <c r="J8287" s="91"/>
      <c r="K8287" s="91"/>
      <c r="L8287" s="91"/>
      <c r="M8287" s="91"/>
      <c r="N8287" s="91"/>
      <c r="O8287" s="95" t="s">
        <v>23414</v>
      </c>
      <c r="P8287" s="100"/>
      <c r="Q8287" s="15" t="s">
        <v>45</v>
      </c>
    </row>
    <row r="8288" customFormat="false" ht="28.35" hidden="false" customHeight="false" outlineLevel="0" collapsed="false">
      <c r="A8288" s="429" t="s">
        <v>22774</v>
      </c>
      <c r="B8288" s="91" t="s">
        <v>869</v>
      </c>
      <c r="C8288" s="91" t="s">
        <v>25133</v>
      </c>
      <c r="D8288" s="91" t="s">
        <v>22264</v>
      </c>
      <c r="E8288" s="91" t="s">
        <v>25134</v>
      </c>
      <c r="F8288" s="91" t="s">
        <v>25135</v>
      </c>
      <c r="G8288" s="91" t="n">
        <v>2399</v>
      </c>
      <c r="H8288" s="91"/>
      <c r="I8288" s="91"/>
      <c r="J8288" s="91"/>
      <c r="K8288" s="91"/>
      <c r="L8288" s="91"/>
      <c r="M8288" s="91" t="s">
        <v>25136</v>
      </c>
      <c r="N8288" s="99" t="n">
        <v>43670</v>
      </c>
      <c r="O8288" s="282" t="s">
        <v>3963</v>
      </c>
      <c r="P8288" s="100"/>
      <c r="Q8288" s="15" t="s">
        <v>45</v>
      </c>
    </row>
    <row r="8289" customFormat="false" ht="28.35" hidden="false" customHeight="false" outlineLevel="0" collapsed="false">
      <c r="A8289" s="429" t="s">
        <v>8805</v>
      </c>
      <c r="B8289" s="91" t="s">
        <v>214</v>
      </c>
      <c r="C8289" s="91" t="s">
        <v>25137</v>
      </c>
      <c r="D8289" s="91" t="s">
        <v>22264</v>
      </c>
      <c r="E8289" s="91" t="s">
        <v>25138</v>
      </c>
      <c r="F8289" s="91" t="s">
        <v>25030</v>
      </c>
      <c r="G8289" s="91" t="n">
        <v>4399</v>
      </c>
      <c r="H8289" s="91"/>
      <c r="I8289" s="91"/>
      <c r="J8289" s="91"/>
      <c r="K8289" s="91"/>
      <c r="L8289" s="91"/>
      <c r="M8289" s="91" t="s">
        <v>25139</v>
      </c>
      <c r="N8289" s="99" t="n">
        <v>43673</v>
      </c>
      <c r="O8289" s="282" t="s">
        <v>3963</v>
      </c>
      <c r="P8289" s="100"/>
      <c r="Q8289" s="15" t="s">
        <v>45</v>
      </c>
    </row>
    <row r="8290" customFormat="false" ht="28.35" hidden="false" customHeight="false" outlineLevel="0" collapsed="false">
      <c r="A8290" s="429" t="s">
        <v>1673</v>
      </c>
      <c r="B8290" s="91" t="s">
        <v>13604</v>
      </c>
      <c r="C8290" s="91" t="s">
        <v>25140</v>
      </c>
      <c r="D8290" s="91" t="s">
        <v>22264</v>
      </c>
      <c r="E8290" s="91" t="s">
        <v>25141</v>
      </c>
      <c r="F8290" s="91" t="s">
        <v>25142</v>
      </c>
      <c r="G8290" s="91" t="n">
        <v>2000</v>
      </c>
      <c r="H8290" s="91"/>
      <c r="I8290" s="91"/>
      <c r="J8290" s="91"/>
      <c r="K8290" s="91"/>
      <c r="L8290" s="91"/>
      <c r="M8290" s="91" t="s">
        <v>25143</v>
      </c>
      <c r="N8290" s="99" t="n">
        <v>43673</v>
      </c>
      <c r="O8290" s="282" t="s">
        <v>3963</v>
      </c>
      <c r="P8290" s="100"/>
      <c r="Q8290" s="15" t="s">
        <v>45</v>
      </c>
    </row>
    <row r="8291" customFormat="false" ht="41.75" hidden="false" customHeight="false" outlineLevel="0" collapsed="false">
      <c r="A8291" s="429" t="s">
        <v>1678</v>
      </c>
      <c r="B8291" s="91" t="s">
        <v>73</v>
      </c>
      <c r="C8291" s="91" t="s">
        <v>25144</v>
      </c>
      <c r="D8291" s="91" t="s">
        <v>22300</v>
      </c>
      <c r="E8291" s="91" t="s">
        <v>25145</v>
      </c>
      <c r="F8291" s="91" t="s">
        <v>25146</v>
      </c>
      <c r="G8291" s="91" t="n">
        <v>3500</v>
      </c>
      <c r="H8291" s="91"/>
      <c r="I8291" s="91"/>
      <c r="J8291" s="91"/>
      <c r="K8291" s="91"/>
      <c r="L8291" s="91"/>
      <c r="M8291" s="91" t="s">
        <v>25147</v>
      </c>
      <c r="N8291" s="99" t="n">
        <v>43670</v>
      </c>
      <c r="O8291" s="282" t="s">
        <v>3963</v>
      </c>
      <c r="P8291" s="100"/>
      <c r="Q8291" s="15" t="s">
        <v>45</v>
      </c>
    </row>
    <row r="8292" customFormat="false" ht="79.85" hidden="false" customHeight="false" outlineLevel="0" collapsed="false">
      <c r="A8292" s="1091" t="s">
        <v>17111</v>
      </c>
      <c r="B8292" s="6" t="s">
        <v>17112</v>
      </c>
      <c r="C8292" s="4"/>
      <c r="D8292" s="6" t="s">
        <v>17114</v>
      </c>
      <c r="E8292" s="6" t="s">
        <v>17115</v>
      </c>
      <c r="F8292" s="5" t="s">
        <v>10096</v>
      </c>
      <c r="G8292" s="6" t="s">
        <v>38</v>
      </c>
      <c r="H8292" s="6" t="s">
        <v>17116</v>
      </c>
      <c r="I8292" s="6" t="s">
        <v>40</v>
      </c>
      <c r="J8292" s="6" t="s">
        <v>21327</v>
      </c>
      <c r="K8292" s="6" t="s">
        <v>21328</v>
      </c>
      <c r="L8292" s="6" t="s">
        <v>19807</v>
      </c>
      <c r="M8292" s="6" t="s">
        <v>41</v>
      </c>
      <c r="N8292" s="6" t="s">
        <v>42</v>
      </c>
      <c r="O8292" s="6" t="s">
        <v>17117</v>
      </c>
      <c r="P8292" s="100"/>
      <c r="Q8292" s="15" t="s">
        <v>45</v>
      </c>
    </row>
    <row r="8293" customFormat="false" ht="15" hidden="false" customHeight="false" outlineLevel="0" collapsed="false">
      <c r="A8293" s="105" t="n">
        <v>43670</v>
      </c>
      <c r="B8293" s="1080" t="s">
        <v>311</v>
      </c>
      <c r="C8293" s="196"/>
      <c r="D8293" s="196"/>
      <c r="E8293" s="1081"/>
      <c r="F8293" s="1082" t="n">
        <f aca="false">G8293+H8293+I8293+J8293+K8293+L8293</f>
        <v>1.43012023372378E+043</v>
      </c>
      <c r="G8293" s="1083" t="n">
        <f aca="false">SUM(G8294:G18233)</f>
        <v>4.99594767674571E+042</v>
      </c>
      <c r="H8293" s="982" t="n">
        <f aca="false">SUM(H8294:H18233)</f>
        <v>9.30525466049212E+042</v>
      </c>
      <c r="I8293" s="1084" t="n">
        <f aca="false">SUM(I8294:I18235)</f>
        <v>42133634906112</v>
      </c>
      <c r="J8293" s="1085" t="n">
        <f aca="false">SUM(J8294:J18233)</f>
        <v>0</v>
      </c>
      <c r="K8293" s="1086" t="n">
        <f aca="false">SUM(K8294:K18233)</f>
        <v>0</v>
      </c>
      <c r="L8293" s="1087" t="n">
        <f aca="false">SUM(L8297:L18233)</f>
        <v>0</v>
      </c>
      <c r="M8293" s="1088"/>
      <c r="N8293" s="1088"/>
      <c r="O8293" s="196"/>
      <c r="P8293" s="100"/>
      <c r="Q8293" s="15" t="s">
        <v>45</v>
      </c>
    </row>
    <row r="8294" customFormat="false" ht="28.35" hidden="false" customHeight="false" outlineLevel="0" collapsed="false">
      <c r="A8294" s="429" t="s">
        <v>23139</v>
      </c>
      <c r="B8294" s="91" t="s">
        <v>1875</v>
      </c>
      <c r="C8294" s="91" t="s">
        <v>25148</v>
      </c>
      <c r="D8294" s="91" t="s">
        <v>22264</v>
      </c>
      <c r="E8294" s="91" t="s">
        <v>25149</v>
      </c>
      <c r="F8294" s="91" t="s">
        <v>25150</v>
      </c>
      <c r="G8294" s="91" t="n">
        <v>4200</v>
      </c>
      <c r="H8294" s="91"/>
      <c r="I8294" s="91"/>
      <c r="J8294" s="91"/>
      <c r="K8294" s="91"/>
      <c r="L8294" s="91"/>
      <c r="M8294" s="91" t="s">
        <v>25151</v>
      </c>
      <c r="N8294" s="91" t="n">
        <v>27.07</v>
      </c>
      <c r="O8294" s="282" t="s">
        <v>3963</v>
      </c>
      <c r="P8294" s="100"/>
      <c r="Q8294" s="15" t="s">
        <v>45</v>
      </c>
    </row>
    <row r="8295" customFormat="false" ht="28.35" hidden="false" customHeight="false" outlineLevel="0" collapsed="false">
      <c r="A8295" s="429" t="s">
        <v>22774</v>
      </c>
      <c r="B8295" s="91" t="s">
        <v>14006</v>
      </c>
      <c r="C8295" s="91" t="s">
        <v>25152</v>
      </c>
      <c r="D8295" s="91" t="s">
        <v>22264</v>
      </c>
      <c r="E8295" s="91"/>
      <c r="F8295" s="91" t="s">
        <v>48</v>
      </c>
      <c r="G8295" s="91"/>
      <c r="H8295" s="91"/>
      <c r="I8295" s="91"/>
      <c r="J8295" s="91"/>
      <c r="K8295" s="91"/>
      <c r="L8295" s="91"/>
      <c r="M8295" s="91"/>
      <c r="N8295" s="91"/>
      <c r="O8295" s="95" t="s">
        <v>25153</v>
      </c>
      <c r="P8295" s="100"/>
      <c r="Q8295" s="15" t="s">
        <v>45</v>
      </c>
    </row>
    <row r="8296" customFormat="false" ht="14.9" hidden="false" customHeight="false" outlineLevel="0" collapsed="false">
      <c r="A8296" s="429" t="s">
        <v>8805</v>
      </c>
      <c r="B8296" s="99" t="n">
        <v>43599</v>
      </c>
      <c r="C8296" s="91" t="n">
        <v>89670604043</v>
      </c>
      <c r="D8296" s="91" t="s">
        <v>22264</v>
      </c>
      <c r="E8296" s="91" t="s">
        <v>25154</v>
      </c>
      <c r="F8296" s="91" t="s">
        <v>24490</v>
      </c>
      <c r="G8296" s="91" t="s">
        <v>25155</v>
      </c>
      <c r="H8296" s="91"/>
      <c r="I8296" s="91"/>
      <c r="J8296" s="91"/>
      <c r="K8296" s="91"/>
      <c r="L8296" s="91"/>
      <c r="M8296" s="91"/>
      <c r="N8296" s="91"/>
      <c r="O8296" s="451" t="s">
        <v>25156</v>
      </c>
      <c r="P8296" s="100"/>
      <c r="Q8296" s="15" t="s">
        <v>45</v>
      </c>
    </row>
    <row r="8297" customFormat="false" ht="28.35" hidden="false" customHeight="false" outlineLevel="0" collapsed="false">
      <c r="A8297" s="429" t="s">
        <v>1673</v>
      </c>
      <c r="B8297" s="91" t="n">
        <v>15.05</v>
      </c>
      <c r="C8297" s="91" t="n">
        <v>89168075807</v>
      </c>
      <c r="D8297" s="91" t="s">
        <v>22264</v>
      </c>
      <c r="E8297" s="91" t="s">
        <v>25157</v>
      </c>
      <c r="F8297" s="91" t="s">
        <v>25158</v>
      </c>
      <c r="G8297" s="91" t="s">
        <v>25159</v>
      </c>
      <c r="H8297" s="91"/>
      <c r="I8297" s="91"/>
      <c r="J8297" s="91"/>
      <c r="K8297" s="91"/>
      <c r="L8297" s="91"/>
      <c r="M8297" s="91"/>
      <c r="N8297" s="91"/>
      <c r="O8297" s="95" t="s">
        <v>25160</v>
      </c>
      <c r="P8297" s="100"/>
      <c r="Q8297" s="15" t="s">
        <v>45</v>
      </c>
    </row>
    <row r="8298" customFormat="false" ht="79.85" hidden="false" customHeight="false" outlineLevel="0" collapsed="false">
      <c r="A8298" s="1091" t="s">
        <v>17111</v>
      </c>
      <c r="B8298" s="6" t="s">
        <v>17112</v>
      </c>
      <c r="C8298" s="4"/>
      <c r="D8298" s="6" t="s">
        <v>17114</v>
      </c>
      <c r="E8298" s="6" t="s">
        <v>17115</v>
      </c>
      <c r="F8298" s="5" t="s">
        <v>10096</v>
      </c>
      <c r="G8298" s="6" t="s">
        <v>38</v>
      </c>
      <c r="H8298" s="6" t="s">
        <v>17116</v>
      </c>
      <c r="I8298" s="6" t="s">
        <v>40</v>
      </c>
      <c r="J8298" s="6" t="s">
        <v>21327</v>
      </c>
      <c r="K8298" s="6" t="s">
        <v>21328</v>
      </c>
      <c r="L8298" s="6" t="s">
        <v>19807</v>
      </c>
      <c r="M8298" s="6" t="s">
        <v>41</v>
      </c>
      <c r="N8298" s="6" t="s">
        <v>42</v>
      </c>
      <c r="O8298" s="6" t="s">
        <v>17117</v>
      </c>
      <c r="P8298" s="100"/>
      <c r="Q8298" s="15" t="s">
        <v>45</v>
      </c>
    </row>
    <row r="8299" customFormat="false" ht="14.9" hidden="false" customHeight="false" outlineLevel="0" collapsed="false">
      <c r="A8299" s="99" t="n">
        <v>43671</v>
      </c>
      <c r="B8299" s="1131" t="s">
        <v>25161</v>
      </c>
      <c r="C8299" s="91"/>
      <c r="D8299" s="91"/>
      <c r="E8299" s="91"/>
      <c r="F8299" s="91"/>
      <c r="G8299" s="91"/>
      <c r="H8299" s="91"/>
      <c r="I8299" s="91"/>
      <c r="J8299" s="91"/>
      <c r="K8299" s="91"/>
      <c r="L8299" s="91"/>
      <c r="M8299" s="91"/>
      <c r="N8299" s="91"/>
      <c r="O8299" s="91"/>
      <c r="P8299" s="100"/>
      <c r="Q8299" s="15" t="s">
        <v>45</v>
      </c>
    </row>
    <row r="8300" customFormat="false" ht="41.75" hidden="false" customHeight="false" outlineLevel="0" collapsed="false">
      <c r="A8300" s="429" t="s">
        <v>1810</v>
      </c>
      <c r="B8300" s="91" t="s">
        <v>51</v>
      </c>
      <c r="C8300" s="91" t="s">
        <v>25162</v>
      </c>
      <c r="D8300" s="91" t="s">
        <v>22300</v>
      </c>
      <c r="E8300" s="91" t="s">
        <v>25163</v>
      </c>
      <c r="F8300" s="91" t="s">
        <v>25164</v>
      </c>
      <c r="G8300" s="91" t="n">
        <v>5900</v>
      </c>
      <c r="H8300" s="91"/>
      <c r="I8300" s="91"/>
      <c r="J8300" s="91"/>
      <c r="K8300" s="91"/>
      <c r="L8300" s="91"/>
      <c r="M8300" s="91" t="s">
        <v>25165</v>
      </c>
      <c r="N8300" s="99" t="n">
        <v>43673</v>
      </c>
      <c r="O8300" s="282" t="s">
        <v>15</v>
      </c>
      <c r="P8300" s="100"/>
      <c r="Q8300" s="15" t="s">
        <v>45</v>
      </c>
    </row>
    <row r="8301" customFormat="false" ht="41.75" hidden="false" customHeight="false" outlineLevel="0" collapsed="false">
      <c r="A8301" s="429" t="s">
        <v>22774</v>
      </c>
      <c r="B8301" s="91" t="s">
        <v>4512</v>
      </c>
      <c r="C8301" s="91" t="s">
        <v>25166</v>
      </c>
      <c r="D8301" s="91" t="s">
        <v>22264</v>
      </c>
      <c r="E8301" s="91" t="s">
        <v>25167</v>
      </c>
      <c r="F8301" s="91" t="s">
        <v>25168</v>
      </c>
      <c r="G8301" s="91" t="s">
        <v>774</v>
      </c>
      <c r="H8301" s="91"/>
      <c r="I8301" s="91"/>
      <c r="J8301" s="91"/>
      <c r="K8301" s="91"/>
      <c r="L8301" s="91"/>
      <c r="M8301" s="91"/>
      <c r="N8301" s="91"/>
      <c r="O8301" s="95" t="s">
        <v>25169</v>
      </c>
      <c r="P8301" s="100"/>
      <c r="Q8301" s="15" t="s">
        <v>45</v>
      </c>
    </row>
    <row r="8302" customFormat="false" ht="28.35" hidden="false" customHeight="false" outlineLevel="0" collapsed="false">
      <c r="A8302" s="429" t="s">
        <v>22778</v>
      </c>
      <c r="B8302" s="91" t="s">
        <v>113</v>
      </c>
      <c r="C8302" s="91" t="s">
        <v>25170</v>
      </c>
      <c r="D8302" s="91" t="s">
        <v>22264</v>
      </c>
      <c r="E8302" s="91"/>
      <c r="F8302" s="91" t="s">
        <v>9826</v>
      </c>
      <c r="G8302" s="91"/>
      <c r="H8302" s="91"/>
      <c r="I8302" s="91"/>
      <c r="J8302" s="91"/>
      <c r="K8302" s="91"/>
      <c r="L8302" s="91"/>
      <c r="M8302" s="91"/>
      <c r="N8302" s="91"/>
      <c r="O8302" s="451" t="s">
        <v>25171</v>
      </c>
      <c r="P8302" s="100"/>
      <c r="Q8302" s="15" t="s">
        <v>45</v>
      </c>
    </row>
    <row r="8303" customFormat="false" ht="14.9" hidden="false" customHeight="false" outlineLevel="0" collapsed="false">
      <c r="A8303" s="429" t="s">
        <v>24664</v>
      </c>
      <c r="B8303" s="91" t="n">
        <v>10.45</v>
      </c>
      <c r="C8303" s="91" t="s">
        <v>25172</v>
      </c>
      <c r="D8303" s="91" t="s">
        <v>23147</v>
      </c>
      <c r="E8303" s="91" t="s">
        <v>25173</v>
      </c>
      <c r="F8303" s="91" t="s">
        <v>9480</v>
      </c>
      <c r="G8303" s="91" t="s">
        <v>25174</v>
      </c>
      <c r="H8303" s="91"/>
      <c r="I8303" s="91"/>
      <c r="J8303" s="91"/>
      <c r="K8303" s="91"/>
      <c r="L8303" s="91"/>
      <c r="M8303" s="91" t="s">
        <v>17593</v>
      </c>
      <c r="N8303" s="91"/>
      <c r="O8303" s="282" t="s">
        <v>15</v>
      </c>
      <c r="P8303" s="100"/>
      <c r="Q8303" s="15" t="s">
        <v>45</v>
      </c>
    </row>
    <row r="8304" customFormat="false" ht="28.35" hidden="false" customHeight="false" outlineLevel="0" collapsed="false">
      <c r="A8304" s="429" t="s">
        <v>19253</v>
      </c>
      <c r="B8304" s="91" t="s">
        <v>1114</v>
      </c>
      <c r="C8304" s="91" t="s">
        <v>23237</v>
      </c>
      <c r="D8304" s="91" t="s">
        <v>22264</v>
      </c>
      <c r="E8304" s="91" t="s">
        <v>25175</v>
      </c>
      <c r="F8304" s="91" t="s">
        <v>25176</v>
      </c>
      <c r="G8304" s="91" t="n">
        <v>4500</v>
      </c>
      <c r="H8304" s="91"/>
      <c r="I8304" s="91"/>
      <c r="J8304" s="91"/>
      <c r="K8304" s="91"/>
      <c r="L8304" s="91"/>
      <c r="M8304" s="91" t="s">
        <v>25177</v>
      </c>
      <c r="N8304" s="91" t="n">
        <v>29.07</v>
      </c>
      <c r="O8304" s="282" t="s">
        <v>15</v>
      </c>
      <c r="P8304" s="100"/>
      <c r="Q8304" s="15" t="s">
        <v>45</v>
      </c>
    </row>
    <row r="8305" customFormat="false" ht="68.65" hidden="false" customHeight="false" outlineLevel="0" collapsed="false">
      <c r="A8305" s="429" t="s">
        <v>19256</v>
      </c>
      <c r="B8305" s="91" t="s">
        <v>78</v>
      </c>
      <c r="C8305" s="91" t="s">
        <v>25178</v>
      </c>
      <c r="D8305" s="91" t="s">
        <v>22264</v>
      </c>
      <c r="E8305" s="91" t="s">
        <v>25179</v>
      </c>
      <c r="F8305" s="91" t="s">
        <v>937</v>
      </c>
      <c r="G8305" s="91" t="s">
        <v>25180</v>
      </c>
      <c r="H8305" s="91"/>
      <c r="I8305" s="91"/>
      <c r="J8305" s="91"/>
      <c r="K8305" s="91"/>
      <c r="L8305" s="91"/>
      <c r="M8305" s="91"/>
      <c r="N8305" s="91"/>
      <c r="O8305" s="122" t="s">
        <v>25181</v>
      </c>
      <c r="P8305" s="100"/>
      <c r="Q8305" s="15" t="s">
        <v>45</v>
      </c>
    </row>
    <row r="8306" customFormat="false" ht="14.9" hidden="false" customHeight="false" outlineLevel="0" collapsed="false">
      <c r="A8306" s="133" t="s">
        <v>19329</v>
      </c>
      <c r="B8306" s="95" t="s">
        <v>386</v>
      </c>
      <c r="C8306" s="95" t="s">
        <v>25182</v>
      </c>
      <c r="D8306" s="95" t="s">
        <v>22264</v>
      </c>
      <c r="E8306" s="95" t="s">
        <v>25183</v>
      </c>
      <c r="F8306" s="95" t="s">
        <v>102</v>
      </c>
      <c r="G8306" s="95" t="n">
        <v>6200</v>
      </c>
      <c r="H8306" s="95"/>
      <c r="I8306" s="95"/>
      <c r="J8306" s="95"/>
      <c r="K8306" s="95"/>
      <c r="L8306" s="95"/>
      <c r="M8306" s="95" t="s">
        <v>25184</v>
      </c>
      <c r="N8306" s="95" t="n">
        <v>28.07</v>
      </c>
      <c r="O8306" s="95" t="s">
        <v>15</v>
      </c>
      <c r="P8306" s="391"/>
      <c r="Q8306" s="15" t="s">
        <v>45</v>
      </c>
      <c r="R8306" s="278"/>
      <c r="S8306" s="278"/>
      <c r="T8306" s="278"/>
      <c r="U8306" s="278"/>
      <c r="V8306" s="278"/>
      <c r="W8306" s="278"/>
      <c r="X8306" s="278"/>
      <c r="Y8306" s="278"/>
      <c r="Z8306" s="278"/>
      <c r="AA8306" s="278"/>
      <c r="AB8306" s="278"/>
      <c r="AC8306" s="278"/>
      <c r="AD8306" s="278"/>
      <c r="AE8306" s="278"/>
      <c r="AF8306" s="278"/>
      <c r="AG8306" s="278"/>
      <c r="AH8306" s="278"/>
      <c r="AI8306" s="278"/>
      <c r="AJ8306" s="278"/>
      <c r="AK8306" s="278"/>
    </row>
    <row r="8307" customFormat="false" ht="79.85" hidden="false" customHeight="false" outlineLevel="0" collapsed="false">
      <c r="A8307" s="1091" t="s">
        <v>17111</v>
      </c>
      <c r="B8307" s="6" t="s">
        <v>17112</v>
      </c>
      <c r="C8307" s="4"/>
      <c r="D8307" s="6" t="s">
        <v>17114</v>
      </c>
      <c r="E8307" s="6" t="s">
        <v>17115</v>
      </c>
      <c r="F8307" s="5" t="s">
        <v>10096</v>
      </c>
      <c r="G8307" s="6" t="s">
        <v>38</v>
      </c>
      <c r="H8307" s="6" t="s">
        <v>17116</v>
      </c>
      <c r="I8307" s="6" t="s">
        <v>40</v>
      </c>
      <c r="J8307" s="6" t="s">
        <v>21327</v>
      </c>
      <c r="K8307" s="6" t="s">
        <v>21328</v>
      </c>
      <c r="L8307" s="6" t="s">
        <v>19807</v>
      </c>
      <c r="M8307" s="6" t="s">
        <v>41</v>
      </c>
      <c r="N8307" s="6" t="s">
        <v>42</v>
      </c>
      <c r="O8307" s="6" t="s">
        <v>17117</v>
      </c>
      <c r="P8307" s="100"/>
      <c r="Q8307" s="15" t="s">
        <v>45</v>
      </c>
    </row>
    <row r="8308" customFormat="false" ht="15" hidden="false" customHeight="false" outlineLevel="0" collapsed="false">
      <c r="A8308" s="105" t="n">
        <v>43672</v>
      </c>
      <c r="B8308" s="1080" t="s">
        <v>394</v>
      </c>
      <c r="C8308" s="196"/>
      <c r="D8308" s="196"/>
      <c r="E8308" s="1081"/>
      <c r="F8308" s="1082" t="n">
        <f aca="false">G8308+H8308+I8308+J8308+K8308+L8308</f>
        <v>7.15060116861891E+042</v>
      </c>
      <c r="G8308" s="1083" t="n">
        <f aca="false">SUM(G8309:G18248)</f>
        <v>2.49797383837285E+042</v>
      </c>
      <c r="H8308" s="982" t="n">
        <f aca="false">SUM(H8309:H18248)</f>
        <v>4.65262733024606E+042</v>
      </c>
      <c r="I8308" s="1084" t="n">
        <f aca="false">SUM(I8309:I18250)</f>
        <v>21066817453056</v>
      </c>
      <c r="J8308" s="1085" t="n">
        <f aca="false">SUM(J8309:J18248)</f>
        <v>0</v>
      </c>
      <c r="K8308" s="1086" t="n">
        <f aca="false">SUM(K8309:K18248)</f>
        <v>0</v>
      </c>
      <c r="L8308" s="1087" t="n">
        <f aca="false">SUM(L8312:L18248)</f>
        <v>0</v>
      </c>
      <c r="M8308" s="1088"/>
      <c r="N8308" s="1088"/>
      <c r="O8308" s="196"/>
      <c r="P8308" s="100"/>
      <c r="Q8308" s="15" t="s">
        <v>45</v>
      </c>
    </row>
    <row r="8309" customFormat="false" ht="28.35" hidden="false" customHeight="false" outlineLevel="0" collapsed="false">
      <c r="A8309" s="429" t="s">
        <v>23139</v>
      </c>
      <c r="B8309" s="99" t="n">
        <v>43689</v>
      </c>
      <c r="C8309" s="1132" t="s">
        <v>25185</v>
      </c>
      <c r="D8309" s="91" t="s">
        <v>22264</v>
      </c>
      <c r="E8309" s="91" t="s">
        <v>25186</v>
      </c>
      <c r="F8309" s="91" t="s">
        <v>102</v>
      </c>
      <c r="G8309" s="91" t="n">
        <v>3300</v>
      </c>
      <c r="H8309" s="91"/>
      <c r="I8309" s="91"/>
      <c r="J8309" s="91"/>
      <c r="K8309" s="91"/>
      <c r="L8309" s="91"/>
      <c r="M8309" s="91" t="s">
        <v>25187</v>
      </c>
      <c r="N8309" s="91" t="n">
        <v>26.07</v>
      </c>
      <c r="O8309" s="282" t="s">
        <v>15</v>
      </c>
      <c r="P8309" s="100"/>
      <c r="Q8309" s="15" t="s">
        <v>45</v>
      </c>
    </row>
    <row r="8310" customFormat="false" ht="28.35" hidden="false" customHeight="false" outlineLevel="0" collapsed="false">
      <c r="A8310" s="429" t="s">
        <v>22774</v>
      </c>
      <c r="B8310" s="91" t="s">
        <v>708</v>
      </c>
      <c r="C8310" s="1132" t="s">
        <v>25188</v>
      </c>
      <c r="D8310" s="91" t="s">
        <v>22264</v>
      </c>
      <c r="E8310" s="91" t="s">
        <v>16385</v>
      </c>
      <c r="F8310" s="91"/>
      <c r="G8310" s="91"/>
      <c r="H8310" s="91"/>
      <c r="I8310" s="91"/>
      <c r="J8310" s="91"/>
      <c r="K8310" s="91"/>
      <c r="L8310" s="91"/>
      <c r="M8310" s="91"/>
      <c r="N8310" s="91"/>
      <c r="O8310" s="137" t="s">
        <v>18235</v>
      </c>
      <c r="P8310" s="100"/>
      <c r="Q8310" s="15" t="s">
        <v>45</v>
      </c>
    </row>
    <row r="8311" customFormat="false" ht="79.85" hidden="false" customHeight="false" outlineLevel="0" collapsed="false">
      <c r="A8311" s="1091" t="s">
        <v>17111</v>
      </c>
      <c r="B8311" s="6" t="s">
        <v>17112</v>
      </c>
      <c r="C8311" s="4"/>
      <c r="D8311" s="6" t="s">
        <v>17114</v>
      </c>
      <c r="E8311" s="6" t="s">
        <v>17115</v>
      </c>
      <c r="F8311" s="5" t="s">
        <v>10096</v>
      </c>
      <c r="G8311" s="6" t="s">
        <v>38</v>
      </c>
      <c r="H8311" s="6" t="s">
        <v>17116</v>
      </c>
      <c r="I8311" s="6" t="s">
        <v>40</v>
      </c>
      <c r="J8311" s="6" t="s">
        <v>21327</v>
      </c>
      <c r="K8311" s="6" t="s">
        <v>21328</v>
      </c>
      <c r="L8311" s="6" t="s">
        <v>19807</v>
      </c>
      <c r="M8311" s="6" t="s">
        <v>41</v>
      </c>
      <c r="N8311" s="6" t="s">
        <v>42</v>
      </c>
      <c r="O8311" s="6" t="s">
        <v>17117</v>
      </c>
      <c r="P8311" s="100"/>
      <c r="Q8311" s="15" t="s">
        <v>45</v>
      </c>
    </row>
    <row r="8312" customFormat="false" ht="15" hidden="false" customHeight="false" outlineLevel="0" collapsed="false">
      <c r="A8312" s="105" t="n">
        <v>43675</v>
      </c>
      <c r="B8312" s="1080" t="s">
        <v>422</v>
      </c>
      <c r="C8312" s="196"/>
      <c r="D8312" s="196"/>
      <c r="E8312" s="1081"/>
      <c r="F8312" s="1082" t="n">
        <f aca="false">G8312+H8312+I8312+J8312+K8312+L8312</f>
        <v>3.57530058430946E+042</v>
      </c>
      <c r="G8312" s="1083" t="n">
        <f aca="false">SUM(G8313:G18252)</f>
        <v>1.24898691918643E+042</v>
      </c>
      <c r="H8312" s="982" t="n">
        <f aca="false">SUM(H8313:H18252)</f>
        <v>2.32631366512303E+042</v>
      </c>
      <c r="I8312" s="1084" t="n">
        <f aca="false">SUM(I8313:I18254)</f>
        <v>10533408726528</v>
      </c>
      <c r="J8312" s="1085" t="n">
        <f aca="false">SUM(J8313:J18252)</f>
        <v>0</v>
      </c>
      <c r="K8312" s="1086" t="n">
        <f aca="false">SUM(K8313:K18252)</f>
        <v>0</v>
      </c>
      <c r="L8312" s="1087" t="n">
        <f aca="false">SUM(L8316:L18252)</f>
        <v>0</v>
      </c>
      <c r="M8312" s="1088"/>
      <c r="N8312" s="1088"/>
      <c r="O8312" s="196"/>
      <c r="P8312" s="100"/>
      <c r="Q8312" s="15" t="s">
        <v>45</v>
      </c>
    </row>
    <row r="8313" customFormat="false" ht="28.35" hidden="false" customHeight="false" outlineLevel="0" collapsed="false">
      <c r="A8313" s="1102" t="s">
        <v>25189</v>
      </c>
      <c r="B8313" s="91" t="n">
        <v>9.43</v>
      </c>
      <c r="C8313" s="1132" t="s">
        <v>25190</v>
      </c>
      <c r="D8313" s="91" t="s">
        <v>23147</v>
      </c>
      <c r="E8313" s="91" t="s">
        <v>25191</v>
      </c>
      <c r="F8313" s="91" t="s">
        <v>3336</v>
      </c>
      <c r="G8313" s="91" t="n">
        <v>13850</v>
      </c>
      <c r="H8313" s="91"/>
      <c r="I8313" s="91"/>
      <c r="J8313" s="91"/>
      <c r="K8313" s="91"/>
      <c r="L8313" s="91"/>
      <c r="M8313" s="91" t="s">
        <v>25192</v>
      </c>
      <c r="N8313" s="91" t="n">
        <v>2.08</v>
      </c>
      <c r="O8313" s="282" t="s">
        <v>15</v>
      </c>
      <c r="P8313" s="100"/>
      <c r="Q8313" s="15" t="s">
        <v>45</v>
      </c>
    </row>
    <row r="8314" customFormat="false" ht="28.35" hidden="false" customHeight="false" outlineLevel="0" collapsed="false">
      <c r="A8314" s="1102" t="s">
        <v>22774</v>
      </c>
      <c r="B8314" s="91" t="n">
        <v>10.32</v>
      </c>
      <c r="C8314" s="91" t="s">
        <v>25193</v>
      </c>
      <c r="D8314" s="91" t="s">
        <v>23147</v>
      </c>
      <c r="E8314" s="91" t="s">
        <v>25194</v>
      </c>
      <c r="F8314" s="91" t="s">
        <v>25195</v>
      </c>
      <c r="G8314" s="91" t="n">
        <v>3400</v>
      </c>
      <c r="H8314" s="91"/>
      <c r="I8314" s="91"/>
      <c r="J8314" s="91"/>
      <c r="K8314" s="91"/>
      <c r="L8314" s="91"/>
      <c r="M8314" s="91" t="s">
        <v>25196</v>
      </c>
      <c r="N8314" s="91" t="n">
        <v>31.07</v>
      </c>
      <c r="O8314" s="282" t="s">
        <v>15</v>
      </c>
      <c r="P8314" s="100"/>
      <c r="Q8314" s="15" t="s">
        <v>45</v>
      </c>
    </row>
    <row r="8315" customFormat="false" ht="14.9" hidden="false" customHeight="false" outlineLevel="0" collapsed="false">
      <c r="A8315" s="1102" t="s">
        <v>1819</v>
      </c>
      <c r="B8315" s="91" t="n">
        <v>10.33</v>
      </c>
      <c r="C8315" s="91" t="s">
        <v>25197</v>
      </c>
      <c r="D8315" s="91" t="s">
        <v>23147</v>
      </c>
      <c r="E8315" s="91" t="s">
        <v>25198</v>
      </c>
      <c r="F8315" s="91" t="s">
        <v>102</v>
      </c>
      <c r="G8315" s="91" t="n">
        <v>7100</v>
      </c>
      <c r="H8315" s="91"/>
      <c r="I8315" s="91"/>
      <c r="J8315" s="91"/>
      <c r="K8315" s="91"/>
      <c r="L8315" s="91"/>
      <c r="M8315" s="91" t="s">
        <v>25199</v>
      </c>
      <c r="N8315" s="91" t="s">
        <v>25200</v>
      </c>
      <c r="O8315" s="282" t="s">
        <v>3963</v>
      </c>
      <c r="P8315" s="100"/>
      <c r="Q8315" s="15" t="s">
        <v>45</v>
      </c>
    </row>
    <row r="8316" customFormat="false" ht="14.9" hidden="false" customHeight="false" outlineLevel="0" collapsed="false">
      <c r="A8316" s="1102" t="s">
        <v>1673</v>
      </c>
      <c r="B8316" s="91" t="n">
        <v>11.13</v>
      </c>
      <c r="C8316" s="91" t="s">
        <v>25201</v>
      </c>
      <c r="D8316" s="91" t="s">
        <v>23147</v>
      </c>
      <c r="E8316" s="91" t="s">
        <v>25202</v>
      </c>
      <c r="F8316" s="91" t="s">
        <v>102</v>
      </c>
      <c r="G8316" s="91" t="n">
        <v>11040</v>
      </c>
      <c r="H8316" s="91"/>
      <c r="I8316" s="91"/>
      <c r="J8316" s="91"/>
      <c r="K8316" s="91"/>
      <c r="L8316" s="91"/>
      <c r="M8316" s="91" t="s">
        <v>25203</v>
      </c>
      <c r="N8316" s="91" t="s">
        <v>25204</v>
      </c>
      <c r="O8316" s="282" t="s">
        <v>15</v>
      </c>
      <c r="P8316" s="100"/>
      <c r="Q8316" s="15" t="s">
        <v>45</v>
      </c>
    </row>
    <row r="8317" customFormat="false" ht="28.35" hidden="false" customHeight="false" outlineLevel="0" collapsed="false">
      <c r="A8317" s="1102" t="s">
        <v>13196</v>
      </c>
      <c r="B8317" s="91" t="n">
        <v>12.04</v>
      </c>
      <c r="C8317" s="91" t="s">
        <v>25205</v>
      </c>
      <c r="D8317" s="91" t="s">
        <v>23147</v>
      </c>
      <c r="E8317" s="91" t="s">
        <v>25206</v>
      </c>
      <c r="F8317" s="91" t="s">
        <v>5574</v>
      </c>
      <c r="G8317" s="91" t="s">
        <v>5529</v>
      </c>
      <c r="H8317" s="91"/>
      <c r="I8317" s="91"/>
      <c r="J8317" s="91"/>
      <c r="K8317" s="91"/>
      <c r="L8317" s="91"/>
      <c r="M8317" s="91"/>
      <c r="N8317" s="91"/>
      <c r="O8317" s="122" t="s">
        <v>25207</v>
      </c>
      <c r="P8317" s="100"/>
      <c r="Q8317" s="15" t="s">
        <v>45</v>
      </c>
    </row>
    <row r="8318" customFormat="false" ht="68.65" hidden="false" customHeight="false" outlineLevel="0" collapsed="false">
      <c r="A8318" s="1102" t="s">
        <v>25208</v>
      </c>
      <c r="B8318" s="91" t="s">
        <v>4110</v>
      </c>
      <c r="C8318" s="91" t="n">
        <v>89055478585</v>
      </c>
      <c r="D8318" s="91" t="s">
        <v>22264</v>
      </c>
      <c r="E8318" s="91" t="s">
        <v>25209</v>
      </c>
      <c r="F8318" s="91" t="s">
        <v>25210</v>
      </c>
      <c r="G8318" s="91" t="s">
        <v>3347</v>
      </c>
      <c r="H8318" s="91"/>
      <c r="I8318" s="91"/>
      <c r="J8318" s="91"/>
      <c r="K8318" s="91"/>
      <c r="L8318" s="91"/>
      <c r="M8318" s="91"/>
      <c r="N8318" s="91"/>
      <c r="O8318" s="262" t="s">
        <v>25211</v>
      </c>
      <c r="P8318" s="100"/>
      <c r="Q8318" s="15" t="s">
        <v>45</v>
      </c>
    </row>
    <row r="8319" customFormat="false" ht="28.35" hidden="false" customHeight="false" outlineLevel="0" collapsed="false">
      <c r="A8319" s="1102" t="s">
        <v>13204</v>
      </c>
      <c r="B8319" s="91" t="n">
        <v>14.33</v>
      </c>
      <c r="C8319" s="91" t="s">
        <v>25212</v>
      </c>
      <c r="D8319" s="91" t="s">
        <v>22264</v>
      </c>
      <c r="E8319" s="91" t="s">
        <v>25213</v>
      </c>
      <c r="F8319" s="91" t="s">
        <v>23398</v>
      </c>
      <c r="G8319" s="91"/>
      <c r="H8319" s="91"/>
      <c r="I8319" s="91"/>
      <c r="J8319" s="91"/>
      <c r="K8319" s="91"/>
      <c r="L8319" s="91"/>
      <c r="M8319" s="91"/>
      <c r="N8319" s="91"/>
      <c r="O8319" s="137" t="s">
        <v>25214</v>
      </c>
      <c r="P8319" s="100"/>
      <c r="Q8319" s="15" t="s">
        <v>45</v>
      </c>
    </row>
    <row r="8320" customFormat="false" ht="14.9" hidden="false" customHeight="false" outlineLevel="0" collapsed="false">
      <c r="A8320" s="1102" t="s">
        <v>25215</v>
      </c>
      <c r="B8320" s="91" t="s">
        <v>10600</v>
      </c>
      <c r="C8320" s="91" t="s">
        <v>25216</v>
      </c>
      <c r="D8320" s="91" t="s">
        <v>22264</v>
      </c>
      <c r="E8320" s="91"/>
      <c r="F8320" s="91"/>
      <c r="G8320" s="91"/>
      <c r="H8320" s="91"/>
      <c r="I8320" s="91"/>
      <c r="J8320" s="91"/>
      <c r="K8320" s="91"/>
      <c r="L8320" s="91"/>
      <c r="M8320" s="91"/>
      <c r="N8320" s="91"/>
      <c r="O8320" s="137" t="s">
        <v>24701</v>
      </c>
      <c r="P8320" s="100"/>
      <c r="Q8320" s="15" t="s">
        <v>45</v>
      </c>
    </row>
    <row r="8321" customFormat="false" ht="79.85" hidden="false" customHeight="false" outlineLevel="0" collapsed="false">
      <c r="A8321" s="1091" t="s">
        <v>17111</v>
      </c>
      <c r="B8321" s="6" t="s">
        <v>17112</v>
      </c>
      <c r="C8321" s="4"/>
      <c r="D8321" s="6" t="s">
        <v>17114</v>
      </c>
      <c r="E8321" s="6" t="s">
        <v>17115</v>
      </c>
      <c r="F8321" s="5" t="s">
        <v>10096</v>
      </c>
      <c r="G8321" s="6" t="s">
        <v>38</v>
      </c>
      <c r="H8321" s="6" t="s">
        <v>17116</v>
      </c>
      <c r="I8321" s="6" t="s">
        <v>40</v>
      </c>
      <c r="J8321" s="6" t="s">
        <v>21327</v>
      </c>
      <c r="K8321" s="6" t="s">
        <v>21328</v>
      </c>
      <c r="L8321" s="6" t="s">
        <v>19807</v>
      </c>
      <c r="M8321" s="6" t="s">
        <v>41</v>
      </c>
      <c r="N8321" s="6" t="s">
        <v>42</v>
      </c>
      <c r="O8321" s="6" t="s">
        <v>17117</v>
      </c>
      <c r="P8321" s="100"/>
      <c r="Q8321" s="15" t="s">
        <v>45</v>
      </c>
    </row>
    <row r="8322" customFormat="false" ht="15" hidden="false" customHeight="false" outlineLevel="0" collapsed="false">
      <c r="A8322" s="105" t="n">
        <v>43676</v>
      </c>
      <c r="B8322" s="1080" t="s">
        <v>260</v>
      </c>
      <c r="C8322" s="196"/>
      <c r="D8322" s="196"/>
      <c r="E8322" s="1081"/>
      <c r="F8322" s="1082" t="n">
        <f aca="false">G8322+H8322+I8322+J8322+K8322+L8322</f>
        <v>1.78765029215473E+042</v>
      </c>
      <c r="G8322" s="1083" t="n">
        <f aca="false">SUM(G8323:G18262)</f>
        <v>6.24493459593213E+041</v>
      </c>
      <c r="H8322" s="982" t="n">
        <f aca="false">SUM(H8323:H18262)</f>
        <v>1.16315683256152E+042</v>
      </c>
      <c r="I8322" s="1084" t="n">
        <f aca="false">SUM(I8323:I18264)</f>
        <v>5266704363264</v>
      </c>
      <c r="J8322" s="1085" t="n">
        <f aca="false">SUM(J8323:J18262)</f>
        <v>0</v>
      </c>
      <c r="K8322" s="1086" t="n">
        <f aca="false">SUM(K8323:K18262)</f>
        <v>0</v>
      </c>
      <c r="L8322" s="1087" t="n">
        <f aca="false">SUM(L8326:L18262)</f>
        <v>0</v>
      </c>
      <c r="M8322" s="1088"/>
      <c r="N8322" s="1088"/>
      <c r="O8322" s="196"/>
      <c r="P8322" s="100"/>
      <c r="Q8322" s="15" t="s">
        <v>45</v>
      </c>
    </row>
    <row r="8323" customFormat="false" ht="14.9" hidden="false" customHeight="false" outlineLevel="0" collapsed="false">
      <c r="A8323" s="1102" t="s">
        <v>1810</v>
      </c>
      <c r="B8323" s="91" t="s">
        <v>589</v>
      </c>
      <c r="C8323" s="91" t="s">
        <v>25217</v>
      </c>
      <c r="D8323" s="91" t="s">
        <v>22264</v>
      </c>
      <c r="E8323" s="91" t="s">
        <v>25218</v>
      </c>
      <c r="F8323" s="91" t="s">
        <v>25219</v>
      </c>
      <c r="G8323" s="91" t="n">
        <v>2500</v>
      </c>
      <c r="H8323" s="91"/>
      <c r="I8323" s="91"/>
      <c r="J8323" s="91"/>
      <c r="K8323" s="91"/>
      <c r="L8323" s="91"/>
      <c r="M8323" s="91" t="s">
        <v>25220</v>
      </c>
      <c r="N8323" s="91" t="n">
        <v>3.08</v>
      </c>
      <c r="O8323" s="282" t="s">
        <v>15</v>
      </c>
      <c r="P8323" s="100"/>
      <c r="Q8323" s="15" t="s">
        <v>45</v>
      </c>
    </row>
    <row r="8324" customFormat="false" ht="14.9" hidden="false" customHeight="false" outlineLevel="0" collapsed="false">
      <c r="A8324" s="1133" t="s">
        <v>25221</v>
      </c>
      <c r="B8324" s="91" t="s">
        <v>7766</v>
      </c>
      <c r="C8324" s="91" t="s">
        <v>25222</v>
      </c>
      <c r="D8324" s="91" t="s">
        <v>22264</v>
      </c>
      <c r="E8324" s="91" t="s">
        <v>25223</v>
      </c>
      <c r="F8324" s="91" t="s">
        <v>2910</v>
      </c>
      <c r="G8324" s="91" t="n">
        <v>3990</v>
      </c>
      <c r="H8324" s="91"/>
      <c r="I8324" s="91"/>
      <c r="J8324" s="91"/>
      <c r="K8324" s="91"/>
      <c r="L8324" s="91"/>
      <c r="M8324" s="91" t="s">
        <v>25224</v>
      </c>
      <c r="N8324" s="99" t="n">
        <v>43676</v>
      </c>
      <c r="O8324" s="282" t="s">
        <v>15</v>
      </c>
      <c r="P8324" s="100"/>
      <c r="Q8324" s="15" t="s">
        <v>45</v>
      </c>
    </row>
    <row r="8325" customFormat="false" ht="41.75" hidden="false" customHeight="false" outlineLevel="0" collapsed="false">
      <c r="A8325" s="1133" t="s">
        <v>25225</v>
      </c>
      <c r="B8325" s="91" t="s">
        <v>10600</v>
      </c>
      <c r="C8325" s="91" t="s">
        <v>25226</v>
      </c>
      <c r="D8325" s="91" t="s">
        <v>22264</v>
      </c>
      <c r="E8325" s="91" t="s">
        <v>25227</v>
      </c>
      <c r="F8325" s="91" t="s">
        <v>25228</v>
      </c>
      <c r="G8325" s="91" t="s">
        <v>25229</v>
      </c>
      <c r="H8325" s="91"/>
      <c r="I8325" s="91"/>
      <c r="J8325" s="91"/>
      <c r="K8325" s="91"/>
      <c r="L8325" s="91"/>
      <c r="M8325" s="91"/>
      <c r="N8325" s="91"/>
      <c r="O8325" s="95" t="s">
        <v>25230</v>
      </c>
      <c r="P8325" s="100"/>
      <c r="Q8325" s="15" t="s">
        <v>45</v>
      </c>
    </row>
    <row r="8326" customFormat="false" ht="14.9" hidden="false" customHeight="false" outlineLevel="0" collapsed="false">
      <c r="A8326" s="1102" t="s">
        <v>1673</v>
      </c>
      <c r="B8326" s="91" t="s">
        <v>78</v>
      </c>
      <c r="C8326" s="91" t="s">
        <v>25231</v>
      </c>
      <c r="D8326" s="91" t="s">
        <v>20897</v>
      </c>
      <c r="E8326" s="91" t="s">
        <v>25232</v>
      </c>
      <c r="F8326" s="91" t="s">
        <v>48</v>
      </c>
      <c r="G8326" s="91" t="n">
        <v>4400</v>
      </c>
      <c r="H8326" s="91"/>
      <c r="I8326" s="91"/>
      <c r="J8326" s="91"/>
      <c r="K8326" s="91"/>
      <c r="L8326" s="91"/>
      <c r="M8326" s="91" t="s">
        <v>25233</v>
      </c>
      <c r="N8326" s="99" t="n">
        <v>43677</v>
      </c>
      <c r="O8326" s="282" t="s">
        <v>15</v>
      </c>
      <c r="P8326" s="100"/>
      <c r="Q8326" s="15" t="s">
        <v>45</v>
      </c>
    </row>
    <row r="8327" customFormat="false" ht="28.35" hidden="false" customHeight="false" outlineLevel="0" collapsed="false">
      <c r="A8327" s="1102" t="s">
        <v>1678</v>
      </c>
      <c r="B8327" s="91" t="s">
        <v>25234</v>
      </c>
      <c r="C8327" s="91" t="s">
        <v>25235</v>
      </c>
      <c r="D8327" s="91" t="s">
        <v>22264</v>
      </c>
      <c r="E8327" s="91" t="s">
        <v>25236</v>
      </c>
      <c r="F8327" s="91" t="s">
        <v>25237</v>
      </c>
      <c r="G8327" s="91" t="n">
        <v>3900</v>
      </c>
      <c r="H8327" s="91"/>
      <c r="I8327" s="91"/>
      <c r="J8327" s="91"/>
      <c r="K8327" s="91"/>
      <c r="L8327" s="91"/>
      <c r="M8327" s="91"/>
      <c r="N8327" s="91" t="n">
        <v>31.07</v>
      </c>
      <c r="O8327" s="95" t="s">
        <v>25238</v>
      </c>
      <c r="P8327" s="100"/>
      <c r="Q8327" s="15" t="s">
        <v>45</v>
      </c>
    </row>
    <row r="8328" customFormat="false" ht="15" hidden="false" customHeight="false" outlineLevel="0" collapsed="false">
      <c r="A8328" s="105" t="n">
        <v>43677</v>
      </c>
      <c r="B8328" s="1080" t="s">
        <v>311</v>
      </c>
      <c r="C8328" s="196"/>
      <c r="D8328" s="196"/>
      <c r="E8328" s="1081"/>
      <c r="F8328" s="1082" t="n">
        <f aca="false">G8328+H8328+I8328+J8328+K8328+L8328</f>
        <v>8.93825146077364E+041</v>
      </c>
      <c r="G8328" s="1083" t="n">
        <f aca="false">SUM(G8329:G18268)</f>
        <v>3.12246729796607E+041</v>
      </c>
      <c r="H8328" s="982" t="n">
        <f aca="false">SUM(H8329:H18268)</f>
        <v>5.81578416280758E+041</v>
      </c>
      <c r="I8328" s="1084" t="n">
        <f aca="false">SUM(I8329:I18270)</f>
        <v>2633352181632</v>
      </c>
      <c r="J8328" s="1085" t="n">
        <f aca="false">SUM(J8329:J18268)</f>
        <v>0</v>
      </c>
      <c r="K8328" s="1086" t="n">
        <f aca="false">SUM(K8329:K18268)</f>
        <v>0</v>
      </c>
      <c r="L8328" s="1087" t="n">
        <f aca="false">SUM(L8332:L18268)</f>
        <v>0</v>
      </c>
      <c r="M8328" s="1088"/>
      <c r="N8328" s="1088"/>
      <c r="O8328" s="196"/>
      <c r="P8328" s="100"/>
      <c r="Q8328" s="15" t="s">
        <v>45</v>
      </c>
    </row>
    <row r="8329" customFormat="false" ht="28.35" hidden="false" customHeight="false" outlineLevel="0" collapsed="false">
      <c r="A8329" s="1102" t="s">
        <v>17906</v>
      </c>
      <c r="B8329" s="91" t="n">
        <v>9.42</v>
      </c>
      <c r="C8329" s="91" t="s">
        <v>25239</v>
      </c>
      <c r="D8329" s="91" t="s">
        <v>23147</v>
      </c>
      <c r="E8329" s="91" t="s">
        <v>25240</v>
      </c>
      <c r="F8329" s="91" t="s">
        <v>755</v>
      </c>
      <c r="G8329" s="91" t="n">
        <v>6200</v>
      </c>
      <c r="H8329" s="91"/>
      <c r="I8329" s="91"/>
      <c r="J8329" s="91"/>
      <c r="K8329" s="91"/>
      <c r="L8329" s="91"/>
      <c r="M8329" s="91" t="s">
        <v>25241</v>
      </c>
      <c r="N8329" s="91" t="n">
        <v>1.08</v>
      </c>
      <c r="O8329" s="282" t="s">
        <v>15</v>
      </c>
      <c r="P8329" s="100"/>
      <c r="Q8329" s="15" t="s">
        <v>45</v>
      </c>
    </row>
    <row r="8330" customFormat="false" ht="14.9" hidden="false" customHeight="false" outlineLevel="0" collapsed="false">
      <c r="A8330" s="1102" t="s">
        <v>1814</v>
      </c>
      <c r="B8330" s="91" t="n">
        <v>10.5</v>
      </c>
      <c r="C8330" s="428" t="s">
        <v>25242</v>
      </c>
      <c r="D8330" s="91" t="s">
        <v>23147</v>
      </c>
      <c r="E8330" s="91" t="s">
        <v>25243</v>
      </c>
      <c r="F8330" s="91" t="s">
        <v>5574</v>
      </c>
      <c r="G8330" s="91" t="n">
        <v>6500</v>
      </c>
      <c r="H8330" s="91"/>
      <c r="I8330" s="91"/>
      <c r="J8330" s="91"/>
      <c r="K8330" s="91"/>
      <c r="L8330" s="91"/>
      <c r="M8330" s="91" t="s">
        <v>25244</v>
      </c>
      <c r="N8330" s="91" t="n">
        <v>31.07</v>
      </c>
      <c r="O8330" s="282" t="s">
        <v>15</v>
      </c>
      <c r="P8330" s="100"/>
      <c r="Q8330" s="15" t="s">
        <v>45</v>
      </c>
    </row>
    <row r="8331" customFormat="false" ht="28.35" hidden="false" customHeight="false" outlineLevel="0" collapsed="false">
      <c r="A8331" s="1010" t="s">
        <v>1819</v>
      </c>
      <c r="B8331" s="122" t="s">
        <v>3520</v>
      </c>
      <c r="C8331" s="122" t="n">
        <v>89266187270</v>
      </c>
      <c r="D8331" s="122" t="s">
        <v>22264</v>
      </c>
      <c r="E8331" s="122" t="s">
        <v>25245</v>
      </c>
      <c r="F8331" s="122" t="s">
        <v>1332</v>
      </c>
      <c r="G8331" s="122" t="s">
        <v>25246</v>
      </c>
      <c r="H8331" s="122"/>
      <c r="I8331" s="122"/>
      <c r="J8331" s="122"/>
      <c r="K8331" s="122"/>
      <c r="L8331" s="122"/>
      <c r="M8331" s="122"/>
      <c r="N8331" s="122"/>
      <c r="O8331" s="122" t="s">
        <v>25247</v>
      </c>
      <c r="P8331" s="1125"/>
      <c r="Q8331" s="15" t="s">
        <v>45</v>
      </c>
      <c r="R8331" s="1126"/>
      <c r="S8331" s="1126"/>
      <c r="T8331" s="1126"/>
      <c r="U8331" s="1126"/>
      <c r="V8331" s="1126"/>
      <c r="W8331" s="1126"/>
      <c r="X8331" s="1126"/>
      <c r="Y8331" s="1126"/>
      <c r="Z8331" s="1126"/>
      <c r="AA8331" s="1126"/>
      <c r="AB8331" s="1126"/>
      <c r="AC8331" s="1126"/>
      <c r="AD8331" s="1126"/>
      <c r="AE8331" s="1126"/>
      <c r="AF8331" s="1126"/>
      <c r="AG8331" s="1126"/>
      <c r="AH8331" s="1126"/>
      <c r="AI8331" s="1126"/>
      <c r="AJ8331" s="1126"/>
      <c r="AK8331" s="1126"/>
    </row>
    <row r="8332" customFormat="false" ht="55.2" hidden="false" customHeight="false" outlineLevel="0" collapsed="false">
      <c r="A8332" s="429" t="s">
        <v>22853</v>
      </c>
      <c r="B8332" s="91" t="s">
        <v>6756</v>
      </c>
      <c r="C8332" s="91" t="s">
        <v>25248</v>
      </c>
      <c r="D8332" s="91" t="s">
        <v>22264</v>
      </c>
      <c r="E8332" s="91"/>
      <c r="F8332" s="91" t="s">
        <v>25099</v>
      </c>
      <c r="G8332" s="91" t="s">
        <v>564</v>
      </c>
      <c r="H8332" s="91"/>
      <c r="I8332" s="91"/>
      <c r="J8332" s="91"/>
      <c r="K8332" s="91"/>
      <c r="L8332" s="91"/>
      <c r="M8332" s="91"/>
      <c r="N8332" s="91"/>
      <c r="O8332" s="137" t="s">
        <v>25249</v>
      </c>
      <c r="P8332" s="100"/>
      <c r="Q8332" s="15" t="s">
        <v>45</v>
      </c>
    </row>
    <row r="8333" customFormat="false" ht="17.35" hidden="false" customHeight="false" outlineLevel="0" collapsed="false">
      <c r="A8333" s="429" t="s">
        <v>25250</v>
      </c>
      <c r="B8333" s="91" t="n">
        <v>12.19</v>
      </c>
      <c r="C8333" s="1132" t="s">
        <v>25251</v>
      </c>
      <c r="D8333" s="91" t="s">
        <v>23147</v>
      </c>
      <c r="E8333" s="91"/>
      <c r="F8333" s="91" t="s">
        <v>25252</v>
      </c>
      <c r="G8333" s="91" t="s">
        <v>734</v>
      </c>
      <c r="H8333" s="91"/>
      <c r="I8333" s="91"/>
      <c r="J8333" s="91"/>
      <c r="K8333" s="91"/>
      <c r="L8333" s="91"/>
      <c r="M8333" s="91"/>
      <c r="N8333" s="91"/>
      <c r="O8333" s="95" t="s">
        <v>25253</v>
      </c>
      <c r="P8333" s="100"/>
      <c r="Q8333" s="15" t="s">
        <v>45</v>
      </c>
    </row>
    <row r="8334" customFormat="false" ht="14.9" hidden="false" customHeight="false" outlineLevel="0" collapsed="false">
      <c r="A8334" s="1133" t="s">
        <v>25254</v>
      </c>
      <c r="B8334" s="91" t="s">
        <v>5035</v>
      </c>
      <c r="C8334" s="91" t="n">
        <v>89014643226</v>
      </c>
      <c r="D8334" s="91" t="s">
        <v>22264</v>
      </c>
      <c r="E8334" s="91" t="s">
        <v>25255</v>
      </c>
      <c r="F8334" s="91" t="s">
        <v>937</v>
      </c>
      <c r="G8334" s="91"/>
      <c r="H8334" s="91"/>
      <c r="I8334" s="91"/>
      <c r="J8334" s="91"/>
      <c r="K8334" s="91"/>
      <c r="L8334" s="91"/>
      <c r="M8334" s="91"/>
      <c r="N8334" s="91"/>
      <c r="O8334" s="451" t="s">
        <v>25256</v>
      </c>
      <c r="P8334" s="100"/>
      <c r="Q8334" s="15" t="s">
        <v>45</v>
      </c>
    </row>
    <row r="8335" customFormat="false" ht="41.75" hidden="false" customHeight="false" outlineLevel="0" collapsed="false">
      <c r="A8335" s="1133" t="s">
        <v>25257</v>
      </c>
      <c r="B8335" s="91" t="s">
        <v>83</v>
      </c>
      <c r="C8335" s="91" t="n">
        <v>84953425369</v>
      </c>
      <c r="D8335" s="91" t="s">
        <v>22264</v>
      </c>
      <c r="E8335" s="91" t="s">
        <v>25258</v>
      </c>
      <c r="F8335" s="91" t="s">
        <v>23020</v>
      </c>
      <c r="G8335" s="91" t="s">
        <v>25259</v>
      </c>
      <c r="H8335" s="91"/>
      <c r="I8335" s="91"/>
      <c r="J8335" s="91"/>
      <c r="K8335" s="91"/>
      <c r="L8335" s="91"/>
      <c r="M8335" s="91"/>
      <c r="N8335" s="91"/>
      <c r="O8335" s="95" t="s">
        <v>25260</v>
      </c>
      <c r="P8335" s="100"/>
      <c r="Q8335" s="15" t="s">
        <v>45</v>
      </c>
    </row>
    <row r="8336" customFormat="false" ht="28.35" hidden="false" customHeight="false" outlineLevel="0" collapsed="false">
      <c r="A8336" s="1133" t="s">
        <v>25261</v>
      </c>
      <c r="B8336" s="91" t="s">
        <v>16749</v>
      </c>
      <c r="C8336" s="91" t="s">
        <v>25262</v>
      </c>
      <c r="D8336" s="91" t="s">
        <v>22264</v>
      </c>
      <c r="E8336" s="91" t="s">
        <v>25263</v>
      </c>
      <c r="F8336" s="91" t="s">
        <v>25264</v>
      </c>
      <c r="G8336" s="91" t="n">
        <v>2500</v>
      </c>
      <c r="H8336" s="91"/>
      <c r="I8336" s="91"/>
      <c r="J8336" s="91"/>
      <c r="K8336" s="91"/>
      <c r="L8336" s="91"/>
      <c r="M8336" s="91" t="s">
        <v>25265</v>
      </c>
      <c r="N8336" s="99" t="n">
        <v>43647</v>
      </c>
      <c r="O8336" s="282" t="s">
        <v>15</v>
      </c>
      <c r="P8336" s="100"/>
      <c r="Q8336" s="15" t="s">
        <v>45</v>
      </c>
    </row>
    <row r="8337" customFormat="false" ht="79.85" hidden="false" customHeight="false" outlineLevel="0" collapsed="false">
      <c r="A8337" s="1091" t="s">
        <v>17111</v>
      </c>
      <c r="B8337" s="6" t="s">
        <v>17112</v>
      </c>
      <c r="C8337" s="4"/>
      <c r="D8337" s="6" t="s">
        <v>17114</v>
      </c>
      <c r="E8337" s="6" t="s">
        <v>17115</v>
      </c>
      <c r="F8337" s="5" t="s">
        <v>10096</v>
      </c>
      <c r="G8337" s="6" t="s">
        <v>38</v>
      </c>
      <c r="H8337" s="6" t="s">
        <v>17116</v>
      </c>
      <c r="I8337" s="6" t="s">
        <v>40</v>
      </c>
      <c r="J8337" s="6" t="s">
        <v>21327</v>
      </c>
      <c r="K8337" s="6" t="s">
        <v>21328</v>
      </c>
      <c r="L8337" s="6" t="s">
        <v>19807</v>
      </c>
      <c r="M8337" s="6" t="s">
        <v>41</v>
      </c>
      <c r="N8337" s="6" t="s">
        <v>42</v>
      </c>
      <c r="O8337" s="6" t="s">
        <v>17117</v>
      </c>
      <c r="P8337" s="100"/>
      <c r="Q8337" s="15" t="s">
        <v>45</v>
      </c>
    </row>
    <row r="8338" customFormat="false" ht="15" hidden="false" customHeight="false" outlineLevel="0" collapsed="false">
      <c r="A8338" s="105" t="n">
        <v>43678</v>
      </c>
      <c r="B8338" s="1080" t="s">
        <v>349</v>
      </c>
      <c r="C8338" s="196"/>
      <c r="D8338" s="196"/>
      <c r="E8338" s="1081"/>
      <c r="F8338" s="1082" t="n">
        <f aca="false">G8338+H8338+I8338+J8338+K8338+L8338</f>
        <v>4.46912573038682E+041</v>
      </c>
      <c r="G8338" s="1083" t="n">
        <f aca="false">SUM(G8339:G18278)</f>
        <v>1.56123364898303E+041</v>
      </c>
      <c r="H8338" s="982" t="n">
        <f aca="false">SUM(H8339:H18278)</f>
        <v>2.90789208140379E+041</v>
      </c>
      <c r="I8338" s="1084" t="n">
        <f aca="false">SUM(I8339:I18280)</f>
        <v>1316676090816</v>
      </c>
      <c r="J8338" s="1085" t="n">
        <f aca="false">SUM(J8339:J18278)</f>
        <v>0</v>
      </c>
      <c r="K8338" s="1086" t="n">
        <f aca="false">SUM(K8339:K18278)</f>
        <v>0</v>
      </c>
      <c r="L8338" s="1087" t="n">
        <f aca="false">SUM(L8342:L18278)</f>
        <v>0</v>
      </c>
      <c r="M8338" s="1088"/>
      <c r="N8338" s="1088"/>
      <c r="O8338" s="196"/>
      <c r="P8338" s="100"/>
      <c r="Q8338" s="15" t="s">
        <v>45</v>
      </c>
    </row>
    <row r="8339" customFormat="false" ht="28.35" hidden="false" customHeight="false" outlineLevel="0" collapsed="false">
      <c r="A8339" s="1133" t="s">
        <v>25266</v>
      </c>
      <c r="B8339" s="108" t="n">
        <v>0.385416666666667</v>
      </c>
      <c r="C8339" s="91" t="s">
        <v>25267</v>
      </c>
      <c r="D8339" s="91" t="s">
        <v>22300</v>
      </c>
      <c r="E8339" s="91" t="s">
        <v>25268</v>
      </c>
      <c r="F8339" s="91"/>
      <c r="G8339" s="91" t="s">
        <v>506</v>
      </c>
      <c r="H8339" s="91"/>
      <c r="I8339" s="91"/>
      <c r="J8339" s="91"/>
      <c r="K8339" s="91"/>
      <c r="L8339" s="91"/>
      <c r="M8339" s="91"/>
      <c r="N8339" s="91"/>
      <c r="O8339" s="95" t="s">
        <v>25269</v>
      </c>
      <c r="P8339" s="100"/>
      <c r="Q8339" s="15" t="s">
        <v>45</v>
      </c>
    </row>
    <row r="8340" customFormat="false" ht="14.9" hidden="false" customHeight="false" outlineLevel="0" collapsed="false">
      <c r="A8340" s="1133" t="s">
        <v>25221</v>
      </c>
      <c r="B8340" s="91" t="s">
        <v>113</v>
      </c>
      <c r="C8340" s="91" t="s">
        <v>19798</v>
      </c>
      <c r="D8340" s="91" t="s">
        <v>22264</v>
      </c>
      <c r="E8340" s="91" t="s">
        <v>25270</v>
      </c>
      <c r="F8340" s="91" t="s">
        <v>2910</v>
      </c>
      <c r="G8340" s="91" t="n">
        <v>4500</v>
      </c>
      <c r="H8340" s="91"/>
      <c r="I8340" s="91"/>
      <c r="J8340" s="91"/>
      <c r="K8340" s="91"/>
      <c r="L8340" s="91"/>
      <c r="M8340" s="91" t="s">
        <v>25271</v>
      </c>
      <c r="N8340" s="91" t="n">
        <v>2.08</v>
      </c>
      <c r="O8340" s="282" t="s">
        <v>15</v>
      </c>
      <c r="P8340" s="100"/>
      <c r="Q8340" s="15" t="s">
        <v>45</v>
      </c>
    </row>
    <row r="8341" customFormat="false" ht="28.35" hidden="false" customHeight="false" outlineLevel="0" collapsed="false">
      <c r="A8341" s="429" t="s">
        <v>22778</v>
      </c>
      <c r="B8341" s="91" t="s">
        <v>214</v>
      </c>
      <c r="C8341" s="91" t="s">
        <v>25272</v>
      </c>
      <c r="D8341" s="91" t="s">
        <v>22264</v>
      </c>
      <c r="E8341" s="91"/>
      <c r="F8341" s="91" t="s">
        <v>102</v>
      </c>
      <c r="G8341" s="91"/>
      <c r="H8341" s="91"/>
      <c r="I8341" s="91"/>
      <c r="J8341" s="91"/>
      <c r="K8341" s="91"/>
      <c r="L8341" s="91"/>
      <c r="M8341" s="91"/>
      <c r="N8341" s="91"/>
      <c r="O8341" s="95" t="s">
        <v>25273</v>
      </c>
      <c r="P8341" s="100"/>
      <c r="Q8341" s="15" t="s">
        <v>45</v>
      </c>
    </row>
    <row r="8342" customFormat="false" ht="28.35" hidden="false" customHeight="false" outlineLevel="0" collapsed="false">
      <c r="A8342" s="1102" t="s">
        <v>1673</v>
      </c>
      <c r="B8342" s="91" t="n">
        <v>13.07</v>
      </c>
      <c r="C8342" s="91" t="n">
        <v>9257446410</v>
      </c>
      <c r="D8342" s="91" t="s">
        <v>20897</v>
      </c>
      <c r="E8342" s="91" t="s">
        <v>25274</v>
      </c>
      <c r="F8342" s="91" t="s">
        <v>4460</v>
      </c>
      <c r="G8342" s="91" t="s">
        <v>25275</v>
      </c>
      <c r="H8342" s="91"/>
      <c r="I8342" s="91"/>
      <c r="J8342" s="91"/>
      <c r="K8342" s="91"/>
      <c r="L8342" s="91"/>
      <c r="M8342" s="91"/>
      <c r="N8342" s="91"/>
      <c r="O8342" s="137" t="s">
        <v>25276</v>
      </c>
      <c r="P8342" s="100"/>
      <c r="Q8342" s="15" t="s">
        <v>45</v>
      </c>
    </row>
    <row r="8343" customFormat="false" ht="41.75" hidden="false" customHeight="false" outlineLevel="0" collapsed="false">
      <c r="A8343" s="1133" t="s">
        <v>25277</v>
      </c>
      <c r="B8343" s="91" t="s">
        <v>602</v>
      </c>
      <c r="C8343" s="91" t="s">
        <v>25278</v>
      </c>
      <c r="D8343" s="91" t="s">
        <v>22264</v>
      </c>
      <c r="E8343" s="91" t="s">
        <v>25279</v>
      </c>
      <c r="F8343" s="91" t="s">
        <v>7095</v>
      </c>
      <c r="G8343" s="91" t="s">
        <v>6350</v>
      </c>
      <c r="H8343" s="91"/>
      <c r="I8343" s="91"/>
      <c r="J8343" s="91"/>
      <c r="K8343" s="91"/>
      <c r="L8343" s="91"/>
      <c r="M8343" s="91"/>
      <c r="N8343" s="91"/>
      <c r="O8343" s="95" t="s">
        <v>25280</v>
      </c>
      <c r="P8343" s="100"/>
      <c r="Q8343" s="15" t="s">
        <v>45</v>
      </c>
    </row>
    <row r="8344" customFormat="false" ht="79.85" hidden="false" customHeight="false" outlineLevel="0" collapsed="false">
      <c r="A8344" s="1091" t="s">
        <v>17111</v>
      </c>
      <c r="B8344" s="6" t="s">
        <v>17112</v>
      </c>
      <c r="C8344" s="4"/>
      <c r="D8344" s="6" t="s">
        <v>17114</v>
      </c>
      <c r="E8344" s="6" t="s">
        <v>17115</v>
      </c>
      <c r="F8344" s="5" t="s">
        <v>10096</v>
      </c>
      <c r="G8344" s="6" t="s">
        <v>38</v>
      </c>
      <c r="H8344" s="6" t="s">
        <v>17116</v>
      </c>
      <c r="I8344" s="6" t="s">
        <v>40</v>
      </c>
      <c r="J8344" s="6" t="s">
        <v>21327</v>
      </c>
      <c r="K8344" s="6" t="s">
        <v>21328</v>
      </c>
      <c r="L8344" s="6" t="s">
        <v>19807</v>
      </c>
      <c r="M8344" s="6" t="s">
        <v>41</v>
      </c>
      <c r="N8344" s="6" t="s">
        <v>42</v>
      </c>
      <c r="O8344" s="6" t="s">
        <v>17117</v>
      </c>
      <c r="P8344" s="100"/>
      <c r="Q8344" s="15" t="s">
        <v>45</v>
      </c>
    </row>
    <row r="8345" customFormat="false" ht="15" hidden="false" customHeight="false" outlineLevel="0" collapsed="false">
      <c r="A8345" s="105" t="n">
        <v>43679</v>
      </c>
      <c r="B8345" s="1080" t="s">
        <v>394</v>
      </c>
      <c r="C8345" s="196"/>
      <c r="D8345" s="196"/>
      <c r="E8345" s="1081"/>
      <c r="F8345" s="1082" t="n">
        <f aca="false">G8345+H8345+I8345+J8345+K8345+L8345</f>
        <v>2.23456286519341E+041</v>
      </c>
      <c r="G8345" s="1083" t="n">
        <f aca="false">SUM(G8346:G18285)</f>
        <v>7.80616824491517E+040</v>
      </c>
      <c r="H8345" s="982" t="n">
        <f aca="false">SUM(H8346:H18285)</f>
        <v>1.45394604070189E+041</v>
      </c>
      <c r="I8345" s="1084" t="n">
        <f aca="false">SUM(I8346:I18287)</f>
        <v>658338045408</v>
      </c>
      <c r="J8345" s="1085" t="n">
        <f aca="false">SUM(J8346:J18285)</f>
        <v>0</v>
      </c>
      <c r="K8345" s="1086" t="n">
        <f aca="false">SUM(K8346:K18285)</f>
        <v>0</v>
      </c>
      <c r="L8345" s="1087" t="n">
        <f aca="false">SUM(L8349:L18285)</f>
        <v>0</v>
      </c>
      <c r="M8345" s="1088"/>
      <c r="N8345" s="1088"/>
      <c r="O8345" s="196"/>
      <c r="P8345" s="100"/>
      <c r="Q8345" s="15" t="s">
        <v>45</v>
      </c>
    </row>
    <row r="8346" customFormat="false" ht="28.35" hidden="false" customHeight="false" outlineLevel="0" collapsed="false">
      <c r="A8346" s="429" t="s">
        <v>1810</v>
      </c>
      <c r="B8346" s="91" t="s">
        <v>214</v>
      </c>
      <c r="C8346" s="91" t="s">
        <v>25281</v>
      </c>
      <c r="D8346" s="91" t="s">
        <v>22300</v>
      </c>
      <c r="E8346" s="91" t="s">
        <v>25282</v>
      </c>
      <c r="F8346" s="91" t="s">
        <v>25283</v>
      </c>
      <c r="G8346" s="91" t="s">
        <v>5533</v>
      </c>
      <c r="H8346" s="91"/>
      <c r="I8346" s="91"/>
      <c r="J8346" s="91"/>
      <c r="K8346" s="91"/>
      <c r="L8346" s="91"/>
      <c r="M8346" s="91"/>
      <c r="N8346" s="91"/>
      <c r="O8346" s="95" t="s">
        <v>25284</v>
      </c>
      <c r="P8346" s="100"/>
      <c r="Q8346" s="15" t="s">
        <v>45</v>
      </c>
    </row>
    <row r="8347" customFormat="false" ht="14.9" hidden="false" customHeight="false" outlineLevel="0" collapsed="false">
      <c r="A8347" s="429" t="s">
        <v>1814</v>
      </c>
      <c r="B8347" s="91" t="s">
        <v>404</v>
      </c>
      <c r="C8347" s="91" t="s">
        <v>25285</v>
      </c>
      <c r="D8347" s="91" t="s">
        <v>22264</v>
      </c>
      <c r="E8347" s="91" t="s">
        <v>25286</v>
      </c>
      <c r="F8347" s="91" t="s">
        <v>25287</v>
      </c>
      <c r="G8347" s="91" t="n">
        <v>5000</v>
      </c>
      <c r="H8347" s="91"/>
      <c r="I8347" s="91"/>
      <c r="J8347" s="91"/>
      <c r="K8347" s="91"/>
      <c r="L8347" s="91"/>
      <c r="M8347" s="91" t="s">
        <v>25288</v>
      </c>
      <c r="N8347" s="91" t="n">
        <v>5.08</v>
      </c>
      <c r="O8347" s="282" t="s">
        <v>15</v>
      </c>
      <c r="P8347" s="100"/>
      <c r="Q8347" s="15" t="s">
        <v>45</v>
      </c>
    </row>
    <row r="8348" customFormat="false" ht="28.35" hidden="false" customHeight="false" outlineLevel="0" collapsed="false">
      <c r="A8348" s="429" t="s">
        <v>22778</v>
      </c>
      <c r="B8348" s="91" t="s">
        <v>8131</v>
      </c>
      <c r="C8348" s="91" t="s">
        <v>25289</v>
      </c>
      <c r="D8348" s="91" t="s">
        <v>22264</v>
      </c>
      <c r="E8348" s="91"/>
      <c r="F8348" s="91"/>
      <c r="G8348" s="91"/>
      <c r="H8348" s="91"/>
      <c r="I8348" s="91"/>
      <c r="J8348" s="91"/>
      <c r="K8348" s="91"/>
      <c r="L8348" s="91"/>
      <c r="M8348" s="91"/>
      <c r="N8348" s="91"/>
      <c r="O8348" s="95" t="s">
        <v>25290</v>
      </c>
      <c r="P8348" s="100"/>
      <c r="Q8348" s="15" t="s">
        <v>45</v>
      </c>
    </row>
    <row r="8349" customFormat="false" ht="28.35" hidden="false" customHeight="false" outlineLevel="0" collapsed="false">
      <c r="A8349" s="429" t="s">
        <v>22853</v>
      </c>
      <c r="B8349" s="91" t="s">
        <v>1655</v>
      </c>
      <c r="C8349" s="91" t="s">
        <v>25291</v>
      </c>
      <c r="D8349" s="91" t="s">
        <v>22264</v>
      </c>
      <c r="E8349" s="91" t="s">
        <v>25292</v>
      </c>
      <c r="F8349" s="91" t="s">
        <v>25293</v>
      </c>
      <c r="G8349" s="91" t="n">
        <v>4990</v>
      </c>
      <c r="H8349" s="91"/>
      <c r="I8349" s="91"/>
      <c r="J8349" s="91"/>
      <c r="K8349" s="91"/>
      <c r="L8349" s="91"/>
      <c r="M8349" s="91" t="s">
        <v>25294</v>
      </c>
      <c r="N8349" s="99" t="n">
        <v>43679</v>
      </c>
      <c r="O8349" s="282" t="s">
        <v>15</v>
      </c>
      <c r="P8349" s="100"/>
      <c r="Q8349" s="15" t="s">
        <v>45</v>
      </c>
    </row>
    <row r="8350" customFormat="false" ht="79.85" hidden="false" customHeight="false" outlineLevel="0" collapsed="false">
      <c r="A8350" s="1091" t="s">
        <v>17111</v>
      </c>
      <c r="B8350" s="6" t="s">
        <v>17112</v>
      </c>
      <c r="C8350" s="4"/>
      <c r="D8350" s="6" t="s">
        <v>17114</v>
      </c>
      <c r="E8350" s="6" t="s">
        <v>17115</v>
      </c>
      <c r="F8350" s="5" t="s">
        <v>10096</v>
      </c>
      <c r="G8350" s="6" t="s">
        <v>38</v>
      </c>
      <c r="H8350" s="6" t="s">
        <v>17116</v>
      </c>
      <c r="I8350" s="6" t="s">
        <v>40</v>
      </c>
      <c r="J8350" s="6" t="s">
        <v>21327</v>
      </c>
      <c r="K8350" s="6" t="s">
        <v>21328</v>
      </c>
      <c r="L8350" s="6" t="s">
        <v>19807</v>
      </c>
      <c r="M8350" s="6" t="s">
        <v>41</v>
      </c>
      <c r="N8350" s="6" t="s">
        <v>42</v>
      </c>
      <c r="O8350" s="6" t="s">
        <v>17117</v>
      </c>
      <c r="P8350" s="100"/>
      <c r="Q8350" s="15" t="s">
        <v>45</v>
      </c>
    </row>
    <row r="8351" customFormat="false" ht="15" hidden="false" customHeight="false" outlineLevel="0" collapsed="false">
      <c r="A8351" s="105" t="n">
        <v>43683</v>
      </c>
      <c r="B8351" s="1080" t="s">
        <v>260</v>
      </c>
      <c r="C8351" s="196"/>
      <c r="D8351" s="196"/>
      <c r="E8351" s="1081"/>
      <c r="F8351" s="1082" t="n">
        <f aca="false">G8351+H8351+I8351+J8351+K8351+L8351</f>
        <v>1.11728143259671E+041</v>
      </c>
      <c r="G8351" s="1083" t="n">
        <f aca="false">SUM(G8352:G18291)</f>
        <v>3.90308412245758E+040</v>
      </c>
      <c r="H8351" s="982" t="n">
        <f aca="false">SUM(H8352:H18291)</f>
        <v>7.26973020350947E+040</v>
      </c>
      <c r="I8351" s="1084" t="n">
        <f aca="false">SUM(I8352:I18293)</f>
        <v>329169022704</v>
      </c>
      <c r="J8351" s="1085" t="n">
        <f aca="false">SUM(J8352:J18291)</f>
        <v>0</v>
      </c>
      <c r="K8351" s="1086" t="n">
        <f aca="false">SUM(K8352:K18291)</f>
        <v>0</v>
      </c>
      <c r="L8351" s="1087" t="n">
        <f aca="false">SUM(L8355:L18291)</f>
        <v>0</v>
      </c>
      <c r="M8351" s="1088"/>
      <c r="N8351" s="1088"/>
      <c r="O8351" s="196"/>
      <c r="P8351" s="100"/>
      <c r="Q8351" s="15" t="s">
        <v>45</v>
      </c>
    </row>
    <row r="8352" customFormat="false" ht="28.35" hidden="false" customHeight="false" outlineLevel="0" collapsed="false">
      <c r="A8352" s="1133" t="s">
        <v>25266</v>
      </c>
      <c r="B8352" s="91" t="s">
        <v>51</v>
      </c>
      <c r="C8352" s="91" t="n">
        <v>89853505910</v>
      </c>
      <c r="D8352" s="91" t="s">
        <v>22264</v>
      </c>
      <c r="E8352" s="91" t="s">
        <v>25295</v>
      </c>
      <c r="F8352" s="91" t="s">
        <v>24110</v>
      </c>
      <c r="G8352" s="91"/>
      <c r="H8352" s="91"/>
      <c r="I8352" s="91" t="s">
        <v>25296</v>
      </c>
      <c r="J8352" s="91"/>
      <c r="K8352" s="91"/>
      <c r="L8352" s="91"/>
      <c r="M8352" s="91"/>
      <c r="N8352" s="91"/>
      <c r="O8352" s="91"/>
      <c r="P8352" s="100"/>
      <c r="Q8352" s="15" t="s">
        <v>45</v>
      </c>
    </row>
    <row r="8353" customFormat="false" ht="14.9" hidden="false" customHeight="false" outlineLevel="0" collapsed="false">
      <c r="A8353" s="429" t="s">
        <v>1814</v>
      </c>
      <c r="B8353" s="91" t="n">
        <v>13.3</v>
      </c>
      <c r="C8353" s="91" t="s">
        <v>25297</v>
      </c>
      <c r="D8353" s="91" t="s">
        <v>23147</v>
      </c>
      <c r="E8353" s="91" t="s">
        <v>25298</v>
      </c>
      <c r="F8353" s="91" t="s">
        <v>12175</v>
      </c>
      <c r="G8353" s="91" t="n">
        <v>48000</v>
      </c>
      <c r="H8353" s="91"/>
      <c r="I8353" s="91"/>
      <c r="J8353" s="91"/>
      <c r="K8353" s="91"/>
      <c r="L8353" s="91"/>
      <c r="M8353" s="91" t="s">
        <v>4270</v>
      </c>
      <c r="N8353" s="91" t="s">
        <v>4270</v>
      </c>
      <c r="O8353" s="282" t="s">
        <v>15</v>
      </c>
      <c r="P8353" s="100"/>
      <c r="Q8353" s="15" t="s">
        <v>45</v>
      </c>
    </row>
    <row r="8354" customFormat="false" ht="14.9" hidden="false" customHeight="false" outlineLevel="0" collapsed="false">
      <c r="A8354" s="429" t="s">
        <v>13188</v>
      </c>
      <c r="B8354" s="91" t="n">
        <v>14.11</v>
      </c>
      <c r="C8354" s="91" t="s">
        <v>25299</v>
      </c>
      <c r="D8354" s="91" t="s">
        <v>23147</v>
      </c>
      <c r="E8354" s="91" t="s">
        <v>25300</v>
      </c>
      <c r="F8354" s="91" t="s">
        <v>25301</v>
      </c>
      <c r="G8354" s="91" t="n">
        <v>2000</v>
      </c>
      <c r="H8354" s="91"/>
      <c r="I8354" s="91"/>
      <c r="J8354" s="91"/>
      <c r="K8354" s="91"/>
      <c r="L8354" s="91"/>
      <c r="M8354" s="91" t="s">
        <v>25302</v>
      </c>
      <c r="N8354" s="91" t="n">
        <v>8.08</v>
      </c>
      <c r="O8354" s="282" t="s">
        <v>15</v>
      </c>
      <c r="P8354" s="100"/>
      <c r="Q8354" s="15" t="s">
        <v>45</v>
      </c>
    </row>
    <row r="8355" customFormat="false" ht="28.35" hidden="false" customHeight="false" outlineLevel="0" collapsed="false">
      <c r="A8355" s="429" t="s">
        <v>1673</v>
      </c>
      <c r="B8355" s="91" t="s">
        <v>3235</v>
      </c>
      <c r="C8355" s="91" t="s">
        <v>25303</v>
      </c>
      <c r="D8355" s="91" t="s">
        <v>22264</v>
      </c>
      <c r="E8355" s="91" t="s">
        <v>25304</v>
      </c>
      <c r="F8355" s="91" t="s">
        <v>25305</v>
      </c>
      <c r="G8355" s="91" t="n">
        <v>3300</v>
      </c>
      <c r="H8355" s="91"/>
      <c r="I8355" s="91"/>
      <c r="J8355" s="91"/>
      <c r="K8355" s="91"/>
      <c r="L8355" s="91"/>
      <c r="M8355" s="91" t="s">
        <v>25306</v>
      </c>
      <c r="N8355" s="91" t="n">
        <v>7.08</v>
      </c>
      <c r="O8355" s="282" t="s">
        <v>15</v>
      </c>
      <c r="P8355" s="100"/>
      <c r="Q8355" s="15" t="s">
        <v>45</v>
      </c>
    </row>
    <row r="8356" customFormat="false" ht="28.35" hidden="false" customHeight="false" outlineLevel="0" collapsed="false">
      <c r="A8356" s="429" t="s">
        <v>22858</v>
      </c>
      <c r="B8356" s="91" t="s">
        <v>78</v>
      </c>
      <c r="C8356" s="91" t="s">
        <v>25307</v>
      </c>
      <c r="D8356" s="91" t="s">
        <v>22264</v>
      </c>
      <c r="E8356" s="91"/>
      <c r="F8356" s="91"/>
      <c r="G8356" s="91"/>
      <c r="H8356" s="91"/>
      <c r="I8356" s="91"/>
      <c r="J8356" s="91"/>
      <c r="K8356" s="91"/>
      <c r="L8356" s="91"/>
      <c r="M8356" s="91"/>
      <c r="N8356" s="91"/>
      <c r="O8356" s="95" t="s">
        <v>25308</v>
      </c>
      <c r="P8356" s="100"/>
      <c r="Q8356" s="15" t="s">
        <v>45</v>
      </c>
    </row>
    <row r="8357" customFormat="false" ht="14.9" hidden="false" customHeight="false" outlineLevel="0" collapsed="false">
      <c r="A8357" s="432" t="s">
        <v>25309</v>
      </c>
      <c r="B8357" s="91" t="s">
        <v>3269</v>
      </c>
      <c r="C8357" s="91" t="n">
        <v>9261874871</v>
      </c>
      <c r="D8357" s="91" t="s">
        <v>22264</v>
      </c>
      <c r="E8357" s="91" t="s">
        <v>25310</v>
      </c>
      <c r="F8357" s="91" t="s">
        <v>25311</v>
      </c>
      <c r="G8357" s="91" t="s">
        <v>25312</v>
      </c>
      <c r="H8357" s="91"/>
      <c r="I8357" s="91"/>
      <c r="J8357" s="91"/>
      <c r="K8357" s="91"/>
      <c r="L8357" s="91"/>
      <c r="M8357" s="91"/>
      <c r="N8357" s="91"/>
      <c r="O8357" s="137" t="s">
        <v>25313</v>
      </c>
      <c r="P8357" s="100"/>
      <c r="Q8357" s="15" t="s">
        <v>45</v>
      </c>
    </row>
    <row r="8358" customFormat="false" ht="14.9" hidden="false" customHeight="false" outlineLevel="0" collapsed="false">
      <c r="A8358" s="1102" t="s">
        <v>1732</v>
      </c>
      <c r="B8358" s="91" t="n">
        <v>17.21</v>
      </c>
      <c r="C8358" s="91" t="s">
        <v>25314</v>
      </c>
      <c r="D8358" s="91" t="s">
        <v>23147</v>
      </c>
      <c r="E8358" s="91" t="s">
        <v>12175</v>
      </c>
      <c r="F8358" s="91" t="s">
        <v>12175</v>
      </c>
      <c r="G8358" s="91" t="n">
        <v>3000</v>
      </c>
      <c r="H8358" s="91"/>
      <c r="I8358" s="91"/>
      <c r="J8358" s="91"/>
      <c r="K8358" s="91"/>
      <c r="L8358" s="91"/>
      <c r="M8358" s="91"/>
      <c r="N8358" s="91"/>
      <c r="O8358" s="282" t="s">
        <v>15</v>
      </c>
      <c r="P8358" s="100"/>
      <c r="Q8358" s="15" t="s">
        <v>45</v>
      </c>
    </row>
    <row r="8359" customFormat="false" ht="79.85" hidden="false" customHeight="false" outlineLevel="0" collapsed="false">
      <c r="A8359" s="1091" t="s">
        <v>17111</v>
      </c>
      <c r="B8359" s="6" t="s">
        <v>17112</v>
      </c>
      <c r="C8359" s="1134"/>
      <c r="D8359" s="6" t="s">
        <v>17114</v>
      </c>
      <c r="E8359" s="6" t="s">
        <v>17115</v>
      </c>
      <c r="F8359" s="5" t="s">
        <v>10096</v>
      </c>
      <c r="G8359" s="6" t="s">
        <v>38</v>
      </c>
      <c r="H8359" s="6" t="s">
        <v>17116</v>
      </c>
      <c r="I8359" s="6" t="s">
        <v>40</v>
      </c>
      <c r="J8359" s="6" t="s">
        <v>21327</v>
      </c>
      <c r="K8359" s="6" t="s">
        <v>21328</v>
      </c>
      <c r="L8359" s="6" t="s">
        <v>19807</v>
      </c>
      <c r="M8359" s="6" t="s">
        <v>41</v>
      </c>
      <c r="N8359" s="6" t="s">
        <v>42</v>
      </c>
      <c r="O8359" s="6" t="s">
        <v>17117</v>
      </c>
      <c r="P8359" s="274"/>
      <c r="Q8359" s="15" t="s">
        <v>45</v>
      </c>
      <c r="R8359" s="274"/>
      <c r="S8359" s="274"/>
      <c r="T8359" s="274"/>
      <c r="U8359" s="274"/>
      <c r="V8359" s="274"/>
      <c r="W8359" s="274"/>
      <c r="X8359" s="274"/>
      <c r="Y8359" s="274"/>
      <c r="Z8359" s="274"/>
      <c r="AA8359" s="274"/>
      <c r="AB8359" s="274"/>
      <c r="AC8359" s="274"/>
      <c r="AD8359" s="274"/>
      <c r="AE8359" s="274"/>
      <c r="AF8359" s="274"/>
      <c r="AG8359" s="274"/>
      <c r="AH8359" s="274"/>
      <c r="AI8359" s="274"/>
      <c r="AJ8359" s="274"/>
      <c r="AK8359" s="274"/>
    </row>
    <row r="8360" customFormat="false" ht="15" hidden="false" customHeight="false" outlineLevel="0" collapsed="false">
      <c r="A8360" s="60" t="n">
        <v>43684</v>
      </c>
      <c r="B8360" s="374" t="s">
        <v>311</v>
      </c>
      <c r="C8360" s="62"/>
      <c r="D8360" s="62"/>
      <c r="E8360" s="63"/>
      <c r="F8360" s="911" t="n">
        <f aca="false">G8360+H8360+I8360+J8360+K8360+L8360</f>
        <v>5.58640716298353E+040</v>
      </c>
      <c r="G8360" s="1092" t="n">
        <f aca="false">SUM(G8361:G18300)</f>
        <v>1.95154206122879E+040</v>
      </c>
      <c r="H8360" s="913" t="n">
        <f aca="false">SUM(H8361:H18300)</f>
        <v>3.63486510175473E+040</v>
      </c>
      <c r="I8360" s="1093" t="n">
        <f aca="false">SUM(I8361:I18302)</f>
        <v>164584511352</v>
      </c>
      <c r="J8360" s="1094" t="n">
        <f aca="false">SUM(J8361:J18300)</f>
        <v>0</v>
      </c>
      <c r="K8360" s="1095" t="n">
        <f aca="false">SUM(K8361:K18300)</f>
        <v>0</v>
      </c>
      <c r="L8360" s="1096" t="n">
        <f aca="false">SUM(L8364:L18300)</f>
        <v>0</v>
      </c>
      <c r="M8360" s="281"/>
      <c r="N8360" s="281"/>
      <c r="O8360" s="62"/>
      <c r="P8360" s="274"/>
      <c r="Q8360" s="15" t="s">
        <v>45</v>
      </c>
      <c r="R8360" s="274"/>
      <c r="S8360" s="274"/>
      <c r="T8360" s="274"/>
      <c r="U8360" s="274"/>
      <c r="V8360" s="274"/>
      <c r="W8360" s="274"/>
      <c r="X8360" s="274"/>
      <c r="Y8360" s="274"/>
      <c r="Z8360" s="274"/>
      <c r="AA8360" s="274"/>
      <c r="AB8360" s="274"/>
      <c r="AC8360" s="274"/>
      <c r="AD8360" s="274"/>
      <c r="AE8360" s="274"/>
      <c r="AF8360" s="274"/>
      <c r="AG8360" s="274"/>
      <c r="AH8360" s="274"/>
      <c r="AI8360" s="274"/>
      <c r="AJ8360" s="274"/>
      <c r="AK8360" s="274"/>
    </row>
    <row r="8361" customFormat="false" ht="17.35" hidden="false" customHeight="false" outlineLevel="0" collapsed="false">
      <c r="A8361" s="1102" t="s">
        <v>19306</v>
      </c>
      <c r="B8361" s="15" t="s">
        <v>359</v>
      </c>
      <c r="C8361" s="1132" t="s">
        <v>25315</v>
      </c>
      <c r="D8361" s="91" t="s">
        <v>23147</v>
      </c>
      <c r="E8361" s="91" t="s">
        <v>25316</v>
      </c>
      <c r="F8361" s="91" t="s">
        <v>16182</v>
      </c>
      <c r="G8361" s="91" t="n">
        <v>5000</v>
      </c>
      <c r="H8361" s="91"/>
      <c r="I8361" s="91"/>
      <c r="J8361" s="91"/>
      <c r="K8361" s="91"/>
      <c r="L8361" s="91"/>
      <c r="M8361" s="91"/>
      <c r="N8361" s="91"/>
      <c r="O8361" s="282" t="s">
        <v>15</v>
      </c>
      <c r="P8361" s="100"/>
      <c r="Q8361" s="15" t="s">
        <v>45</v>
      </c>
    </row>
    <row r="8362" customFormat="false" ht="14.9" hidden="false" customHeight="false" outlineLevel="0" collapsed="false">
      <c r="A8362" s="1133" t="s">
        <v>25221</v>
      </c>
      <c r="B8362" s="91" t="s">
        <v>1175</v>
      </c>
      <c r="C8362" s="91" t="s">
        <v>25317</v>
      </c>
      <c r="D8362" s="91" t="s">
        <v>22264</v>
      </c>
      <c r="E8362" s="91" t="s">
        <v>25318</v>
      </c>
      <c r="F8362" s="91" t="s">
        <v>3434</v>
      </c>
      <c r="G8362" s="91"/>
      <c r="H8362" s="91"/>
      <c r="I8362" s="91"/>
      <c r="J8362" s="91"/>
      <c r="K8362" s="91"/>
      <c r="L8362" s="91"/>
      <c r="M8362" s="91"/>
      <c r="N8362" s="91"/>
      <c r="O8362" s="137" t="s">
        <v>23543</v>
      </c>
      <c r="P8362" s="100"/>
      <c r="Q8362" s="15" t="s">
        <v>45</v>
      </c>
    </row>
    <row r="8363" customFormat="false" ht="79.85" hidden="false" customHeight="false" outlineLevel="0" collapsed="false">
      <c r="A8363" s="1091" t="s">
        <v>17111</v>
      </c>
      <c r="B8363" s="6" t="s">
        <v>17112</v>
      </c>
      <c r="C8363" s="1134"/>
      <c r="D8363" s="6" t="s">
        <v>17114</v>
      </c>
      <c r="E8363" s="6" t="s">
        <v>17115</v>
      </c>
      <c r="F8363" s="5" t="s">
        <v>10096</v>
      </c>
      <c r="G8363" s="6" t="s">
        <v>38</v>
      </c>
      <c r="H8363" s="6" t="s">
        <v>17116</v>
      </c>
      <c r="I8363" s="6" t="s">
        <v>40</v>
      </c>
      <c r="J8363" s="6" t="s">
        <v>21327</v>
      </c>
      <c r="K8363" s="6" t="s">
        <v>21328</v>
      </c>
      <c r="L8363" s="6" t="s">
        <v>19807</v>
      </c>
      <c r="M8363" s="6" t="s">
        <v>41</v>
      </c>
      <c r="N8363" s="6" t="s">
        <v>42</v>
      </c>
      <c r="O8363" s="6" t="s">
        <v>17117</v>
      </c>
      <c r="P8363" s="274"/>
      <c r="Q8363" s="15" t="s">
        <v>45</v>
      </c>
      <c r="R8363" s="274"/>
      <c r="S8363" s="274"/>
      <c r="T8363" s="274"/>
      <c r="U8363" s="274"/>
      <c r="V8363" s="274"/>
      <c r="W8363" s="274"/>
      <c r="X8363" s="274"/>
      <c r="Y8363" s="274"/>
      <c r="Z8363" s="274"/>
      <c r="AA8363" s="274"/>
      <c r="AB8363" s="274"/>
      <c r="AC8363" s="274"/>
      <c r="AD8363" s="274"/>
      <c r="AE8363" s="274"/>
      <c r="AF8363" s="274"/>
      <c r="AG8363" s="274"/>
      <c r="AH8363" s="274"/>
      <c r="AI8363" s="274"/>
      <c r="AJ8363" s="274"/>
      <c r="AK8363" s="274"/>
    </row>
    <row r="8364" customFormat="false" ht="15" hidden="false" customHeight="false" outlineLevel="0" collapsed="false">
      <c r="A8364" s="60" t="n">
        <v>43685</v>
      </c>
      <c r="B8364" s="374" t="s">
        <v>349</v>
      </c>
      <c r="C8364" s="62"/>
      <c r="D8364" s="62"/>
      <c r="E8364" s="63"/>
      <c r="F8364" s="911" t="n">
        <f aca="false">G8364+H8364+I8364+J8364+K8364+L8364</f>
        <v>2.79320358149176E+040</v>
      </c>
      <c r="G8364" s="1092" t="n">
        <f aca="false">SUM(G8365:G18304)</f>
        <v>9.75771030614396E+039</v>
      </c>
      <c r="H8364" s="913" t="n">
        <f aca="false">SUM(H8365:H18304)</f>
        <v>1.81743255087737E+040</v>
      </c>
      <c r="I8364" s="1093" t="n">
        <f aca="false">SUM(I8365:I18306)</f>
        <v>82292255676</v>
      </c>
      <c r="J8364" s="1094" t="n">
        <f aca="false">SUM(J8365:J18304)</f>
        <v>0</v>
      </c>
      <c r="K8364" s="1095" t="n">
        <f aca="false">SUM(K8365:K18304)</f>
        <v>0</v>
      </c>
      <c r="L8364" s="1096" t="n">
        <f aca="false">SUM(L8368:L18304)</f>
        <v>0</v>
      </c>
      <c r="M8364" s="281"/>
      <c r="N8364" s="281"/>
      <c r="O8364" s="62"/>
      <c r="P8364" s="274"/>
      <c r="Q8364" s="15" t="s">
        <v>45</v>
      </c>
      <c r="R8364" s="274"/>
      <c r="S8364" s="274"/>
      <c r="T8364" s="274"/>
      <c r="U8364" s="274"/>
      <c r="V8364" s="274"/>
      <c r="W8364" s="274"/>
      <c r="X8364" s="274"/>
      <c r="Y8364" s="274"/>
      <c r="Z8364" s="274"/>
      <c r="AA8364" s="274"/>
      <c r="AB8364" s="274"/>
      <c r="AC8364" s="274"/>
      <c r="AD8364" s="274"/>
      <c r="AE8364" s="274"/>
      <c r="AF8364" s="274"/>
      <c r="AG8364" s="274"/>
      <c r="AH8364" s="274"/>
      <c r="AI8364" s="274"/>
      <c r="AJ8364" s="274"/>
      <c r="AK8364" s="274"/>
    </row>
    <row r="8365" customFormat="false" ht="28.35" hidden="false" customHeight="false" outlineLevel="0" collapsed="false">
      <c r="A8365" s="1102" t="s">
        <v>19306</v>
      </c>
      <c r="B8365" s="91" t="s">
        <v>869</v>
      </c>
      <c r="C8365" s="91" t="n">
        <v>89670318787</v>
      </c>
      <c r="D8365" s="91" t="s">
        <v>22264</v>
      </c>
      <c r="E8365" s="91" t="s">
        <v>25319</v>
      </c>
      <c r="F8365" s="91" t="s">
        <v>25030</v>
      </c>
      <c r="G8365" s="91" t="s">
        <v>564</v>
      </c>
      <c r="H8365" s="91"/>
      <c r="I8365" s="91"/>
      <c r="J8365" s="91"/>
      <c r="K8365" s="91"/>
      <c r="L8365" s="91"/>
      <c r="M8365" s="91"/>
      <c r="N8365" s="91"/>
      <c r="O8365" s="137" t="s">
        <v>25320</v>
      </c>
      <c r="P8365" s="100"/>
      <c r="Q8365" s="15" t="s">
        <v>45</v>
      </c>
    </row>
    <row r="8366" customFormat="false" ht="28.35" hidden="false" customHeight="false" outlineLevel="0" collapsed="false">
      <c r="A8366" s="1102" t="s">
        <v>25321</v>
      </c>
      <c r="B8366" s="91" t="s">
        <v>1483</v>
      </c>
      <c r="C8366" s="91" t="s">
        <v>25322</v>
      </c>
      <c r="D8366" s="91" t="s">
        <v>22264</v>
      </c>
      <c r="E8366" s="91" t="s">
        <v>25323</v>
      </c>
      <c r="F8366" s="91" t="s">
        <v>23020</v>
      </c>
      <c r="G8366" s="91" t="n">
        <v>4500</v>
      </c>
      <c r="H8366" s="91"/>
      <c r="I8366" s="91"/>
      <c r="J8366" s="91"/>
      <c r="K8366" s="91"/>
      <c r="L8366" s="91"/>
      <c r="M8366" s="91" t="s">
        <v>25324</v>
      </c>
      <c r="N8366" s="91" t="s">
        <v>25325</v>
      </c>
      <c r="O8366" s="282" t="s">
        <v>15</v>
      </c>
      <c r="P8366" s="100"/>
      <c r="Q8366" s="15" t="s">
        <v>45</v>
      </c>
    </row>
    <row r="8367" customFormat="false" ht="28.35" hidden="false" customHeight="false" outlineLevel="0" collapsed="false">
      <c r="A8367" s="262" t="s">
        <v>19630</v>
      </c>
      <c r="B8367" s="91" t="s">
        <v>1505</v>
      </c>
      <c r="C8367" s="91" t="s">
        <v>25326</v>
      </c>
      <c r="D8367" s="91" t="s">
        <v>22264</v>
      </c>
      <c r="E8367" s="91" t="s">
        <v>25327</v>
      </c>
      <c r="F8367" s="91" t="s">
        <v>23020</v>
      </c>
      <c r="G8367" s="91" t="n">
        <v>5200</v>
      </c>
      <c r="H8367" s="91"/>
      <c r="I8367" s="91"/>
      <c r="J8367" s="91"/>
      <c r="K8367" s="91"/>
      <c r="L8367" s="91"/>
      <c r="M8367" s="91" t="s">
        <v>25328</v>
      </c>
      <c r="N8367" s="91" t="s">
        <v>25329</v>
      </c>
      <c r="O8367" s="282" t="s">
        <v>15</v>
      </c>
      <c r="P8367" s="100"/>
      <c r="Q8367" s="15" t="s">
        <v>45</v>
      </c>
    </row>
    <row r="8368" customFormat="false" ht="14.9" hidden="false" customHeight="false" outlineLevel="0" collapsed="false">
      <c r="A8368" s="262" t="s">
        <v>19005</v>
      </c>
      <c r="B8368" s="91" t="s">
        <v>439</v>
      </c>
      <c r="C8368" s="91" t="n">
        <v>89037143252</v>
      </c>
      <c r="D8368" s="91" t="s">
        <v>22264</v>
      </c>
      <c r="E8368" s="91" t="s">
        <v>25330</v>
      </c>
      <c r="F8368" s="91" t="s">
        <v>25331</v>
      </c>
      <c r="G8368" s="91" t="s">
        <v>25332</v>
      </c>
      <c r="H8368" s="91"/>
      <c r="I8368" s="91"/>
      <c r="J8368" s="91"/>
      <c r="K8368" s="91"/>
      <c r="L8368" s="91"/>
      <c r="M8368" s="91"/>
      <c r="N8368" s="91"/>
      <c r="O8368" s="137" t="s">
        <v>25333</v>
      </c>
      <c r="P8368" s="100"/>
      <c r="Q8368" s="15" t="s">
        <v>45</v>
      </c>
    </row>
    <row r="8369" customFormat="false" ht="79.85" hidden="false" customHeight="false" outlineLevel="0" collapsed="false">
      <c r="A8369" s="1091" t="s">
        <v>17111</v>
      </c>
      <c r="B8369" s="6" t="s">
        <v>17112</v>
      </c>
      <c r="C8369" s="1134"/>
      <c r="D8369" s="6" t="s">
        <v>17114</v>
      </c>
      <c r="E8369" s="6" t="s">
        <v>17115</v>
      </c>
      <c r="F8369" s="5" t="s">
        <v>10096</v>
      </c>
      <c r="G8369" s="6" t="s">
        <v>38</v>
      </c>
      <c r="H8369" s="6" t="s">
        <v>17116</v>
      </c>
      <c r="I8369" s="6" t="s">
        <v>40</v>
      </c>
      <c r="J8369" s="6" t="s">
        <v>21327</v>
      </c>
      <c r="K8369" s="6" t="s">
        <v>21328</v>
      </c>
      <c r="L8369" s="6" t="s">
        <v>19807</v>
      </c>
      <c r="M8369" s="6" t="s">
        <v>41</v>
      </c>
      <c r="N8369" s="6" t="s">
        <v>42</v>
      </c>
      <c r="O8369" s="6" t="s">
        <v>17117</v>
      </c>
      <c r="P8369" s="274"/>
      <c r="Q8369" s="15" t="s">
        <v>45</v>
      </c>
      <c r="R8369" s="274"/>
      <c r="S8369" s="274"/>
      <c r="T8369" s="274"/>
      <c r="U8369" s="274"/>
      <c r="V8369" s="274"/>
      <c r="W8369" s="274"/>
      <c r="X8369" s="274"/>
      <c r="Y8369" s="274"/>
      <c r="Z8369" s="274"/>
      <c r="AA8369" s="274"/>
      <c r="AB8369" s="274"/>
      <c r="AC8369" s="274"/>
      <c r="AD8369" s="274"/>
      <c r="AE8369" s="274"/>
      <c r="AF8369" s="274"/>
      <c r="AG8369" s="274"/>
      <c r="AH8369" s="274"/>
      <c r="AI8369" s="274"/>
      <c r="AJ8369" s="274"/>
      <c r="AK8369" s="274"/>
    </row>
    <row r="8370" customFormat="false" ht="15" hidden="false" customHeight="false" outlineLevel="0" collapsed="false">
      <c r="A8370" s="60" t="n">
        <v>43686</v>
      </c>
      <c r="B8370" s="374" t="s">
        <v>394</v>
      </c>
      <c r="C8370" s="62"/>
      <c r="D8370" s="62"/>
      <c r="E8370" s="63"/>
      <c r="F8370" s="911" t="n">
        <f aca="false">G8370+H8370+I8370+J8370+K8370+L8370</f>
        <v>1.39660179074588E+040</v>
      </c>
      <c r="G8370" s="1092" t="n">
        <f aca="false">SUM(G8371:G18310)</f>
        <v>4.87885515307198E+039</v>
      </c>
      <c r="H8370" s="913" t="n">
        <f aca="false">SUM(H8371:H18310)</f>
        <v>9.08716275438684E+039</v>
      </c>
      <c r="I8370" s="1093" t="n">
        <f aca="false">SUM(I8371:I18312)</f>
        <v>41146127838</v>
      </c>
      <c r="J8370" s="1094" t="n">
        <f aca="false">SUM(J8371:J18310)</f>
        <v>0</v>
      </c>
      <c r="K8370" s="1095" t="n">
        <f aca="false">SUM(K8371:K18310)</f>
        <v>0</v>
      </c>
      <c r="L8370" s="1096" t="n">
        <f aca="false">SUM(L8374:L18310)</f>
        <v>0</v>
      </c>
      <c r="M8370" s="281"/>
      <c r="N8370" s="281"/>
      <c r="O8370" s="62"/>
      <c r="P8370" s="274"/>
      <c r="Q8370" s="15" t="s">
        <v>45</v>
      </c>
      <c r="R8370" s="274"/>
      <c r="S8370" s="274"/>
      <c r="T8370" s="274"/>
      <c r="U8370" s="274"/>
      <c r="V8370" s="274"/>
      <c r="W8370" s="274"/>
      <c r="X8370" s="274"/>
      <c r="Y8370" s="274"/>
      <c r="Z8370" s="274"/>
      <c r="AA8370" s="274"/>
      <c r="AB8370" s="274"/>
      <c r="AC8370" s="274"/>
      <c r="AD8370" s="274"/>
      <c r="AE8370" s="274"/>
      <c r="AF8370" s="274"/>
      <c r="AG8370" s="274"/>
      <c r="AH8370" s="274"/>
      <c r="AI8370" s="274"/>
      <c r="AJ8370" s="274"/>
      <c r="AK8370" s="274"/>
    </row>
    <row r="8371" customFormat="false" ht="14.9" hidden="false" customHeight="false" outlineLevel="0" collapsed="false">
      <c r="A8371" s="262" t="s">
        <v>20677</v>
      </c>
      <c r="B8371" s="91" t="s">
        <v>113</v>
      </c>
      <c r="C8371" s="91" t="s">
        <v>25334</v>
      </c>
      <c r="D8371" s="91" t="s">
        <v>22264</v>
      </c>
      <c r="E8371" s="91" t="s">
        <v>25335</v>
      </c>
      <c r="F8371" s="91" t="s">
        <v>23020</v>
      </c>
      <c r="G8371" s="91"/>
      <c r="H8371" s="91"/>
      <c r="I8371" s="91" t="n">
        <v>5598</v>
      </c>
      <c r="J8371" s="91"/>
      <c r="K8371" s="91"/>
      <c r="L8371" s="91"/>
      <c r="M8371" s="91" t="s">
        <v>25336</v>
      </c>
      <c r="N8371" s="99" t="n">
        <v>43687</v>
      </c>
      <c r="O8371" s="282" t="s">
        <v>15</v>
      </c>
      <c r="P8371" s="100"/>
      <c r="Q8371" s="15" t="s">
        <v>45</v>
      </c>
    </row>
    <row r="8372" customFormat="false" ht="14.9" hidden="false" customHeight="false" outlineLevel="0" collapsed="false">
      <c r="A8372" s="1102" t="s">
        <v>25321</v>
      </c>
      <c r="B8372" s="91" t="s">
        <v>556</v>
      </c>
      <c r="C8372" s="91" t="s">
        <v>25337</v>
      </c>
      <c r="D8372" s="91" t="s">
        <v>20897</v>
      </c>
      <c r="E8372" s="91"/>
      <c r="F8372" s="91" t="s">
        <v>12175</v>
      </c>
      <c r="G8372" s="91"/>
      <c r="H8372" s="91"/>
      <c r="I8372" s="91"/>
      <c r="J8372" s="91"/>
      <c r="K8372" s="91"/>
      <c r="L8372" s="91"/>
      <c r="M8372" s="91"/>
      <c r="N8372" s="91"/>
      <c r="O8372" s="137" t="s">
        <v>23522</v>
      </c>
      <c r="P8372" s="100"/>
      <c r="Q8372" s="15" t="s">
        <v>45</v>
      </c>
    </row>
    <row r="8373" customFormat="false" ht="28.35" hidden="false" customHeight="false" outlineLevel="0" collapsed="false">
      <c r="A8373" s="1102" t="s">
        <v>19314</v>
      </c>
      <c r="B8373" s="91" t="s">
        <v>1252</v>
      </c>
      <c r="C8373" s="91" t="s">
        <v>25338</v>
      </c>
      <c r="D8373" s="91" t="s">
        <v>22264</v>
      </c>
      <c r="E8373" s="91" t="s">
        <v>25339</v>
      </c>
      <c r="F8373" s="91" t="s">
        <v>22561</v>
      </c>
      <c r="G8373" s="91" t="n">
        <v>3300</v>
      </c>
      <c r="H8373" s="91"/>
      <c r="I8373" s="91"/>
      <c r="J8373" s="91"/>
      <c r="K8373" s="91"/>
      <c r="L8373" s="91"/>
      <c r="M8373" s="91" t="s">
        <v>25340</v>
      </c>
      <c r="N8373" s="99" t="n">
        <v>43689</v>
      </c>
      <c r="O8373" s="282" t="s">
        <v>15</v>
      </c>
      <c r="P8373" s="100"/>
      <c r="Q8373" s="15" t="s">
        <v>45</v>
      </c>
    </row>
    <row r="8374" customFormat="false" ht="41.75" hidden="false" customHeight="false" outlineLevel="0" collapsed="false">
      <c r="A8374" s="1102" t="s">
        <v>19318</v>
      </c>
      <c r="B8374" s="91" t="s">
        <v>1175</v>
      </c>
      <c r="C8374" s="91" t="s">
        <v>25341</v>
      </c>
      <c r="D8374" s="91" t="s">
        <v>22264</v>
      </c>
      <c r="E8374" s="91" t="s">
        <v>25342</v>
      </c>
      <c r="F8374" s="91" t="s">
        <v>25343</v>
      </c>
      <c r="G8374" s="91" t="s">
        <v>25344</v>
      </c>
      <c r="H8374" s="91"/>
      <c r="I8374" s="91"/>
      <c r="J8374" s="91"/>
      <c r="K8374" s="91"/>
      <c r="L8374" s="91"/>
      <c r="M8374" s="91"/>
      <c r="N8374" s="91"/>
      <c r="O8374" s="137" t="s">
        <v>25345</v>
      </c>
      <c r="P8374" s="100"/>
      <c r="Q8374" s="15" t="s">
        <v>45</v>
      </c>
    </row>
    <row r="8375" customFormat="false" ht="14.9" hidden="false" customHeight="false" outlineLevel="0" collapsed="false">
      <c r="A8375" s="1102" t="s">
        <v>19253</v>
      </c>
      <c r="B8375" s="91" t="s">
        <v>1077</v>
      </c>
      <c r="C8375" s="91" t="s">
        <v>25346</v>
      </c>
      <c r="D8375" s="91" t="s">
        <v>22264</v>
      </c>
      <c r="E8375" s="91" t="s">
        <v>25347</v>
      </c>
      <c r="F8375" s="91" t="s">
        <v>23020</v>
      </c>
      <c r="G8375" s="91" t="n">
        <v>5200</v>
      </c>
      <c r="H8375" s="91"/>
      <c r="I8375" s="91"/>
      <c r="J8375" s="91"/>
      <c r="K8375" s="91"/>
      <c r="L8375" s="91"/>
      <c r="M8375" s="91" t="s">
        <v>25348</v>
      </c>
      <c r="N8375" s="91" t="s">
        <v>25349</v>
      </c>
      <c r="O8375" s="282" t="s">
        <v>15</v>
      </c>
      <c r="P8375" s="100"/>
      <c r="Q8375" s="15" t="s">
        <v>45</v>
      </c>
    </row>
    <row r="8376" customFormat="false" ht="79.85" hidden="false" customHeight="false" outlineLevel="0" collapsed="false">
      <c r="A8376" s="1091" t="s">
        <v>17111</v>
      </c>
      <c r="B8376" s="6" t="s">
        <v>17112</v>
      </c>
      <c r="C8376" s="1134"/>
      <c r="D8376" s="6" t="s">
        <v>17114</v>
      </c>
      <c r="E8376" s="6" t="s">
        <v>17115</v>
      </c>
      <c r="F8376" s="5" t="s">
        <v>10096</v>
      </c>
      <c r="G8376" s="6" t="s">
        <v>38</v>
      </c>
      <c r="H8376" s="6" t="s">
        <v>17116</v>
      </c>
      <c r="I8376" s="6" t="s">
        <v>40</v>
      </c>
      <c r="J8376" s="6" t="s">
        <v>21327</v>
      </c>
      <c r="K8376" s="6" t="s">
        <v>21328</v>
      </c>
      <c r="L8376" s="6" t="s">
        <v>19807</v>
      </c>
      <c r="M8376" s="6" t="s">
        <v>41</v>
      </c>
      <c r="N8376" s="6" t="s">
        <v>42</v>
      </c>
      <c r="O8376" s="6" t="s">
        <v>17117</v>
      </c>
      <c r="P8376" s="274"/>
      <c r="Q8376" s="15" t="s">
        <v>45</v>
      </c>
      <c r="R8376" s="274"/>
      <c r="S8376" s="274"/>
      <c r="T8376" s="274"/>
      <c r="U8376" s="274"/>
      <c r="V8376" s="274"/>
      <c r="W8376" s="274"/>
      <c r="X8376" s="274"/>
      <c r="Y8376" s="274"/>
      <c r="Z8376" s="274"/>
      <c r="AA8376" s="274"/>
      <c r="AB8376" s="274"/>
      <c r="AC8376" s="274"/>
      <c r="AD8376" s="274"/>
      <c r="AE8376" s="274"/>
      <c r="AF8376" s="274"/>
      <c r="AG8376" s="274"/>
      <c r="AH8376" s="274"/>
      <c r="AI8376" s="274"/>
      <c r="AJ8376" s="274"/>
      <c r="AK8376" s="274"/>
    </row>
    <row r="8377" customFormat="false" ht="15" hidden="false" customHeight="false" outlineLevel="0" collapsed="false">
      <c r="A8377" s="60" t="n">
        <v>43689</v>
      </c>
      <c r="B8377" s="374" t="s">
        <v>422</v>
      </c>
      <c r="C8377" s="62"/>
      <c r="D8377" s="62"/>
      <c r="E8377" s="63"/>
      <c r="F8377" s="911" t="n">
        <f aca="false">G8377+H8377+I8377+J8377+K8377+L8377</f>
        <v>6.98300895372941E+039</v>
      </c>
      <c r="G8377" s="1092" t="n">
        <f aca="false">SUM(G8378:G18317)</f>
        <v>2.43942757653599E+039</v>
      </c>
      <c r="H8377" s="913" t="n">
        <f aca="false">SUM(H8378:H18317)</f>
        <v>4.54358137719342E+039</v>
      </c>
      <c r="I8377" s="1093" t="n">
        <f aca="false">SUM(I8378:I18319)</f>
        <v>20573061120</v>
      </c>
      <c r="J8377" s="1094" t="n">
        <f aca="false">SUM(J8378:J18317)</f>
        <v>0</v>
      </c>
      <c r="K8377" s="1095" t="n">
        <f aca="false">SUM(K8378:K18317)</f>
        <v>0</v>
      </c>
      <c r="L8377" s="1096" t="n">
        <f aca="false">SUM(L8381:L18317)</f>
        <v>0</v>
      </c>
      <c r="M8377" s="281"/>
      <c r="N8377" s="281"/>
      <c r="O8377" s="62"/>
      <c r="P8377" s="274"/>
      <c r="Q8377" s="15" t="s">
        <v>45</v>
      </c>
      <c r="R8377" s="274"/>
      <c r="S8377" s="274"/>
      <c r="T8377" s="274"/>
      <c r="U8377" s="274"/>
      <c r="V8377" s="274"/>
      <c r="W8377" s="274"/>
      <c r="X8377" s="274"/>
      <c r="Y8377" s="274"/>
      <c r="Z8377" s="274"/>
      <c r="AA8377" s="274"/>
      <c r="AB8377" s="274"/>
      <c r="AC8377" s="274"/>
      <c r="AD8377" s="274"/>
      <c r="AE8377" s="274"/>
      <c r="AF8377" s="274"/>
      <c r="AG8377" s="274"/>
      <c r="AH8377" s="274"/>
      <c r="AI8377" s="274"/>
      <c r="AJ8377" s="274"/>
      <c r="AK8377" s="274"/>
    </row>
    <row r="8378" customFormat="false" ht="14.9" hidden="false" customHeight="false" outlineLevel="0" collapsed="false">
      <c r="A8378" s="1102" t="s">
        <v>25350</v>
      </c>
      <c r="B8378" s="91" t="n">
        <v>9.57</v>
      </c>
      <c r="C8378" s="91" t="s">
        <v>25351</v>
      </c>
      <c r="D8378" s="91" t="s">
        <v>23147</v>
      </c>
      <c r="E8378" s="91" t="s">
        <v>25352</v>
      </c>
      <c r="F8378" s="91" t="s">
        <v>24381</v>
      </c>
      <c r="G8378" s="91" t="n">
        <v>14000</v>
      </c>
      <c r="H8378" s="91"/>
      <c r="I8378" s="91"/>
      <c r="J8378" s="91"/>
      <c r="K8378" s="91"/>
      <c r="L8378" s="91"/>
      <c r="M8378" s="91" t="s">
        <v>25353</v>
      </c>
      <c r="N8378" s="91" t="n">
        <v>13.08</v>
      </c>
      <c r="O8378" s="282" t="s">
        <v>15</v>
      </c>
      <c r="P8378" s="100"/>
      <c r="Q8378" s="15" t="s">
        <v>45</v>
      </c>
    </row>
    <row r="8379" customFormat="false" ht="28.35" hidden="false" customHeight="false" outlineLevel="0" collapsed="false">
      <c r="A8379" s="1102" t="s">
        <v>19147</v>
      </c>
      <c r="B8379" s="91" t="s">
        <v>10557</v>
      </c>
      <c r="C8379" s="91" t="s">
        <v>25354</v>
      </c>
      <c r="D8379" s="91" t="s">
        <v>22264</v>
      </c>
      <c r="E8379" s="91" t="s">
        <v>25355</v>
      </c>
      <c r="F8379" s="91" t="s">
        <v>48</v>
      </c>
      <c r="G8379" s="91" t="s">
        <v>25356</v>
      </c>
      <c r="H8379" s="91"/>
      <c r="I8379" s="91"/>
      <c r="J8379" s="91"/>
      <c r="K8379" s="91"/>
      <c r="L8379" s="91"/>
      <c r="M8379" s="91"/>
      <c r="N8379" s="91"/>
      <c r="O8379" s="137" t="s">
        <v>25357</v>
      </c>
      <c r="P8379" s="100"/>
      <c r="Q8379" s="15" t="s">
        <v>45</v>
      </c>
    </row>
    <row r="8380" customFormat="false" ht="14.9" hidden="false" customHeight="false" outlineLevel="0" collapsed="false">
      <c r="A8380" s="1102" t="s">
        <v>19150</v>
      </c>
      <c r="B8380" s="91" t="s">
        <v>284</v>
      </c>
      <c r="C8380" s="91" t="s">
        <v>25358</v>
      </c>
      <c r="D8380" s="91" t="s">
        <v>22264</v>
      </c>
      <c r="E8380" s="91" t="s">
        <v>3434</v>
      </c>
      <c r="F8380" s="91" t="s">
        <v>3434</v>
      </c>
      <c r="G8380" s="91"/>
      <c r="H8380" s="91"/>
      <c r="I8380" s="91"/>
      <c r="J8380" s="91"/>
      <c r="K8380" s="91"/>
      <c r="L8380" s="91"/>
      <c r="M8380" s="91"/>
      <c r="N8380" s="91"/>
      <c r="O8380" s="137" t="s">
        <v>25359</v>
      </c>
      <c r="P8380" s="100"/>
      <c r="Q8380" s="15" t="s">
        <v>45</v>
      </c>
    </row>
    <row r="8381" customFormat="false" ht="28.35" hidden="false" customHeight="false" outlineLevel="0" collapsed="false">
      <c r="A8381" s="1102" t="s">
        <v>25360</v>
      </c>
      <c r="B8381" s="91" t="s">
        <v>464</v>
      </c>
      <c r="C8381" s="91" t="s">
        <v>25361</v>
      </c>
      <c r="D8381" s="91" t="s">
        <v>20897</v>
      </c>
      <c r="E8381" s="91" t="s">
        <v>25362</v>
      </c>
      <c r="F8381" s="91" t="s">
        <v>25363</v>
      </c>
      <c r="G8381" s="91" t="n">
        <v>5200</v>
      </c>
      <c r="H8381" s="91"/>
      <c r="I8381" s="91"/>
      <c r="J8381" s="91"/>
      <c r="K8381" s="91"/>
      <c r="L8381" s="91"/>
      <c r="M8381" s="91" t="s">
        <v>25364</v>
      </c>
      <c r="N8381" s="91" t="n">
        <v>12.08</v>
      </c>
      <c r="O8381" s="282" t="s">
        <v>15</v>
      </c>
      <c r="P8381" s="100"/>
      <c r="Q8381" s="15" t="s">
        <v>45</v>
      </c>
    </row>
    <row r="8382" customFormat="false" ht="14.9" hidden="false" customHeight="false" outlineLevel="0" collapsed="false">
      <c r="A8382" s="1102" t="s">
        <v>25016</v>
      </c>
      <c r="B8382" s="91" t="s">
        <v>1109</v>
      </c>
      <c r="C8382" s="91" t="s">
        <v>25365</v>
      </c>
      <c r="D8382" s="91" t="s">
        <v>22264</v>
      </c>
      <c r="E8382" s="91" t="s">
        <v>25366</v>
      </c>
      <c r="F8382" s="91" t="s">
        <v>937</v>
      </c>
      <c r="G8382" s="91" t="s">
        <v>25367</v>
      </c>
      <c r="H8382" s="91" t="n">
        <v>7650</v>
      </c>
      <c r="I8382" s="91"/>
      <c r="J8382" s="91"/>
      <c r="K8382" s="91"/>
      <c r="L8382" s="91"/>
      <c r="M8382" s="91" t="s">
        <v>25368</v>
      </c>
      <c r="N8382" s="99" t="n">
        <v>43694</v>
      </c>
      <c r="O8382" s="282" t="s">
        <v>15</v>
      </c>
      <c r="P8382" s="100"/>
      <c r="Q8382" s="15" t="s">
        <v>45</v>
      </c>
    </row>
    <row r="8383" customFormat="false" ht="28.35" hidden="false" customHeight="false" outlineLevel="0" collapsed="false">
      <c r="A8383" s="1102" t="s">
        <v>25020</v>
      </c>
      <c r="B8383" s="91" t="s">
        <v>25369</v>
      </c>
      <c r="C8383" s="91" t="s">
        <v>25370</v>
      </c>
      <c r="D8383" s="91" t="s">
        <v>20897</v>
      </c>
      <c r="E8383" s="91" t="s">
        <v>25371</v>
      </c>
      <c r="F8383" s="91" t="s">
        <v>22670</v>
      </c>
      <c r="G8383" s="91" t="n">
        <v>34300</v>
      </c>
      <c r="H8383" s="91"/>
      <c r="I8383" s="91"/>
      <c r="J8383" s="91"/>
      <c r="K8383" s="91"/>
      <c r="L8383" s="91"/>
      <c r="M8383" s="91" t="s">
        <v>25372</v>
      </c>
      <c r="N8383" s="99" t="n">
        <v>43690</v>
      </c>
      <c r="O8383" s="282" t="s">
        <v>15</v>
      </c>
      <c r="P8383" s="100"/>
      <c r="Q8383" s="15" t="s">
        <v>45</v>
      </c>
    </row>
    <row r="8384" customFormat="false" ht="79.85" hidden="false" customHeight="false" outlineLevel="0" collapsed="false">
      <c r="A8384" s="1091" t="s">
        <v>17111</v>
      </c>
      <c r="B8384" s="6" t="s">
        <v>17112</v>
      </c>
      <c r="C8384" s="1134"/>
      <c r="D8384" s="6" t="s">
        <v>17114</v>
      </c>
      <c r="E8384" s="6" t="s">
        <v>17115</v>
      </c>
      <c r="F8384" s="5" t="s">
        <v>10096</v>
      </c>
      <c r="G8384" s="6" t="s">
        <v>38</v>
      </c>
      <c r="H8384" s="6" t="s">
        <v>17116</v>
      </c>
      <c r="I8384" s="6" t="s">
        <v>40</v>
      </c>
      <c r="J8384" s="6" t="s">
        <v>21327</v>
      </c>
      <c r="K8384" s="6" t="s">
        <v>21328</v>
      </c>
      <c r="L8384" s="6" t="s">
        <v>19807</v>
      </c>
      <c r="M8384" s="6" t="s">
        <v>41</v>
      </c>
      <c r="N8384" s="6" t="s">
        <v>42</v>
      </c>
      <c r="O8384" s="6" t="s">
        <v>17117</v>
      </c>
      <c r="P8384" s="100"/>
      <c r="Q8384" s="15" t="s">
        <v>45</v>
      </c>
    </row>
    <row r="8385" customFormat="false" ht="15" hidden="false" customHeight="false" outlineLevel="0" collapsed="false">
      <c r="A8385" s="60" t="n">
        <v>43690</v>
      </c>
      <c r="B8385" s="374" t="s">
        <v>260</v>
      </c>
      <c r="C8385" s="62"/>
      <c r="D8385" s="62"/>
      <c r="E8385" s="63"/>
      <c r="F8385" s="911" t="n">
        <f aca="false">G8385+H8385+I8385+J8385+K8385+L8385</f>
        <v>3.4915044768647E+039</v>
      </c>
      <c r="G8385" s="1092" t="n">
        <f aca="false">SUM(G8386:G18325)</f>
        <v>1.21971378826799E+039</v>
      </c>
      <c r="H8385" s="913" t="n">
        <f aca="false">SUM(H8386:H18325)</f>
        <v>2.27179068859671E+039</v>
      </c>
      <c r="I8385" s="1093" t="n">
        <f aca="false">SUM(I8386:I18327)</f>
        <v>10286530560</v>
      </c>
      <c r="J8385" s="1094" t="n">
        <f aca="false">SUM(J8386:J18325)</f>
        <v>0</v>
      </c>
      <c r="K8385" s="1095" t="n">
        <f aca="false">SUM(K8386:K18325)</f>
        <v>0</v>
      </c>
      <c r="L8385" s="1096" t="n">
        <f aca="false">SUM(L8389:L18325)</f>
        <v>0</v>
      </c>
      <c r="M8385" s="281"/>
      <c r="N8385" s="281"/>
      <c r="O8385" s="62"/>
      <c r="P8385" s="100"/>
      <c r="Q8385" s="15" t="s">
        <v>45</v>
      </c>
    </row>
    <row r="8386" customFormat="false" ht="14.9" hidden="false" customHeight="false" outlineLevel="0" collapsed="false">
      <c r="A8386" s="262" t="s">
        <v>25373</v>
      </c>
      <c r="B8386" s="91" t="n">
        <v>11.08</v>
      </c>
      <c r="C8386" s="91" t="s">
        <v>25374</v>
      </c>
      <c r="D8386" s="91" t="s">
        <v>23147</v>
      </c>
      <c r="E8386" s="91" t="s">
        <v>25375</v>
      </c>
      <c r="F8386" s="91" t="s">
        <v>3584</v>
      </c>
      <c r="G8386" s="91" t="s">
        <v>614</v>
      </c>
      <c r="H8386" s="91"/>
      <c r="I8386" s="91"/>
      <c r="J8386" s="91"/>
      <c r="K8386" s="91"/>
      <c r="L8386" s="91"/>
      <c r="M8386" s="91"/>
      <c r="N8386" s="91"/>
      <c r="O8386" s="91" t="s">
        <v>25376</v>
      </c>
      <c r="P8386" s="100"/>
      <c r="Q8386" s="15" t="s">
        <v>45</v>
      </c>
    </row>
    <row r="8387" customFormat="false" ht="15" hidden="false" customHeight="false" outlineLevel="0" collapsed="false">
      <c r="A8387" s="60" t="n">
        <v>43691</v>
      </c>
      <c r="B8387" s="374" t="s">
        <v>311</v>
      </c>
      <c r="C8387" s="62"/>
      <c r="D8387" s="62"/>
      <c r="E8387" s="63"/>
      <c r="F8387" s="911" t="n">
        <f aca="false">G8387+H8387+I8387+J8387+K8387+L8387</f>
        <v>1.74575223843235E+039</v>
      </c>
      <c r="G8387" s="1092" t="n">
        <f aca="false">SUM(G8388:G18327)</f>
        <v>6.09856894133997E+038</v>
      </c>
      <c r="H8387" s="913" t="n">
        <f aca="false">SUM(H8388:H18327)</f>
        <v>1.13589534429835E+039</v>
      </c>
      <c r="I8387" s="1093" t="n">
        <f aca="false">SUM(I8388:I18329)</f>
        <v>5143265280</v>
      </c>
      <c r="J8387" s="1094" t="n">
        <f aca="false">SUM(J8388:J18327)</f>
        <v>0</v>
      </c>
      <c r="K8387" s="1095" t="n">
        <f aca="false">SUM(K8388:K18327)</f>
        <v>0</v>
      </c>
      <c r="L8387" s="1096" t="n">
        <f aca="false">SUM(L8391:L18327)</f>
        <v>0</v>
      </c>
      <c r="M8387" s="281"/>
      <c r="N8387" s="281"/>
      <c r="O8387" s="62"/>
      <c r="P8387" s="100"/>
      <c r="Q8387" s="15" t="s">
        <v>45</v>
      </c>
    </row>
    <row r="8388" customFormat="false" ht="28.35" hidden="false" customHeight="false" outlineLevel="0" collapsed="false">
      <c r="A8388" s="1102" t="s">
        <v>23139</v>
      </c>
      <c r="B8388" s="91" t="n">
        <v>9.43</v>
      </c>
      <c r="C8388" s="91" t="s">
        <v>25377</v>
      </c>
      <c r="D8388" s="91" t="s">
        <v>23147</v>
      </c>
      <c r="E8388" s="91" t="s">
        <v>25378</v>
      </c>
      <c r="F8388" s="91" t="s">
        <v>24354</v>
      </c>
      <c r="G8388" s="91" t="s">
        <v>804</v>
      </c>
      <c r="H8388" s="91"/>
      <c r="I8388" s="91"/>
      <c r="J8388" s="91"/>
      <c r="K8388" s="91"/>
      <c r="L8388" s="91"/>
      <c r="M8388" s="91"/>
      <c r="N8388" s="91"/>
      <c r="O8388" s="91" t="s">
        <v>25379</v>
      </c>
      <c r="P8388" s="100"/>
      <c r="Q8388" s="15" t="s">
        <v>45</v>
      </c>
    </row>
    <row r="8389" customFormat="false" ht="28.35" hidden="false" customHeight="false" outlineLevel="0" collapsed="false">
      <c r="A8389" s="1102" t="s">
        <v>25321</v>
      </c>
      <c r="B8389" s="91" t="n">
        <v>9.5</v>
      </c>
      <c r="C8389" s="91" t="s">
        <v>25380</v>
      </c>
      <c r="D8389" s="91" t="s">
        <v>23147</v>
      </c>
      <c r="E8389" s="91" t="s">
        <v>25381</v>
      </c>
      <c r="F8389" s="91" t="s">
        <v>25382</v>
      </c>
      <c r="G8389" s="91" t="s">
        <v>1075</v>
      </c>
      <c r="H8389" s="91"/>
      <c r="I8389" s="91"/>
      <c r="J8389" s="91"/>
      <c r="K8389" s="91"/>
      <c r="L8389" s="91"/>
      <c r="M8389" s="91"/>
      <c r="N8389" s="91"/>
      <c r="O8389" s="91" t="s">
        <v>389</v>
      </c>
      <c r="P8389" s="100"/>
      <c r="Q8389" s="15" t="s">
        <v>45</v>
      </c>
    </row>
    <row r="8390" customFormat="false" ht="28.35" hidden="false" customHeight="false" outlineLevel="0" collapsed="false">
      <c r="A8390" s="1102" t="s">
        <v>22778</v>
      </c>
      <c r="B8390" s="91" t="n">
        <v>10.46</v>
      </c>
      <c r="C8390" s="91" t="s">
        <v>25383</v>
      </c>
      <c r="D8390" s="91" t="s">
        <v>23147</v>
      </c>
      <c r="E8390" s="91" t="s">
        <v>12175</v>
      </c>
      <c r="F8390" s="91" t="s">
        <v>16182</v>
      </c>
      <c r="G8390" s="91" t="s">
        <v>614</v>
      </c>
      <c r="H8390" s="91"/>
      <c r="I8390" s="91"/>
      <c r="J8390" s="91"/>
      <c r="K8390" s="91"/>
      <c r="L8390" s="91"/>
      <c r="M8390" s="91"/>
      <c r="N8390" s="91"/>
      <c r="O8390" s="91" t="s">
        <v>25384</v>
      </c>
      <c r="P8390" s="100"/>
      <c r="Q8390" s="15" t="s">
        <v>45</v>
      </c>
    </row>
    <row r="8391" customFormat="false" ht="14.9" hidden="false" customHeight="false" outlineLevel="0" collapsed="false">
      <c r="A8391" s="1133" t="s">
        <v>25385</v>
      </c>
      <c r="B8391" s="91" t="n">
        <v>11.15</v>
      </c>
      <c r="C8391" s="91" t="s">
        <v>25386</v>
      </c>
      <c r="D8391" s="91" t="s">
        <v>23147</v>
      </c>
      <c r="E8391" s="91" t="s">
        <v>15251</v>
      </c>
      <c r="F8391" s="91" t="s">
        <v>5574</v>
      </c>
      <c r="G8391" s="91" t="s">
        <v>25387</v>
      </c>
      <c r="H8391" s="91"/>
      <c r="I8391" s="91"/>
      <c r="J8391" s="91"/>
      <c r="K8391" s="91"/>
      <c r="L8391" s="91"/>
      <c r="M8391" s="91"/>
      <c r="N8391" s="91"/>
      <c r="O8391" s="91" t="s">
        <v>23962</v>
      </c>
      <c r="P8391" s="100"/>
      <c r="Q8391" s="15" t="s">
        <v>45</v>
      </c>
    </row>
    <row r="8392" customFormat="false" ht="14.9" hidden="false" customHeight="false" outlineLevel="0" collapsed="false">
      <c r="A8392" s="1133" t="s">
        <v>25388</v>
      </c>
      <c r="B8392" s="91" t="n">
        <v>11.51</v>
      </c>
      <c r="C8392" s="91" t="s">
        <v>25389</v>
      </c>
      <c r="D8392" s="91" t="s">
        <v>23147</v>
      </c>
      <c r="E8392" s="91" t="s">
        <v>16385</v>
      </c>
      <c r="F8392" s="91" t="s">
        <v>16385</v>
      </c>
      <c r="G8392" s="91" t="s">
        <v>614</v>
      </c>
      <c r="H8392" s="91"/>
      <c r="I8392" s="91"/>
      <c r="J8392" s="91"/>
      <c r="K8392" s="91"/>
      <c r="L8392" s="91"/>
      <c r="M8392" s="91"/>
      <c r="N8392" s="91"/>
      <c r="O8392" s="91" t="s">
        <v>24355</v>
      </c>
      <c r="P8392" s="100"/>
      <c r="Q8392" s="15" t="s">
        <v>45</v>
      </c>
    </row>
    <row r="8393" customFormat="false" ht="17.35" hidden="false" customHeight="false" outlineLevel="0" collapsed="false">
      <c r="A8393" s="1102" t="s">
        <v>25390</v>
      </c>
      <c r="B8393" s="91" t="n">
        <v>12.12</v>
      </c>
      <c r="C8393" s="1132" t="s">
        <v>25391</v>
      </c>
      <c r="D8393" s="91" t="s">
        <v>23147</v>
      </c>
      <c r="E8393" s="91" t="s">
        <v>16182</v>
      </c>
      <c r="F8393" s="91" t="s">
        <v>16182</v>
      </c>
      <c r="G8393" s="91" t="s">
        <v>614</v>
      </c>
      <c r="H8393" s="91"/>
      <c r="I8393" s="91"/>
      <c r="J8393" s="91"/>
      <c r="K8393" s="91"/>
      <c r="L8393" s="91"/>
      <c r="M8393" s="91"/>
      <c r="N8393" s="91"/>
      <c r="O8393" s="91" t="s">
        <v>24355</v>
      </c>
      <c r="P8393" s="100"/>
      <c r="Q8393" s="15" t="s">
        <v>45</v>
      </c>
    </row>
    <row r="8394" customFormat="false" ht="79.85" hidden="false" customHeight="false" outlineLevel="0" collapsed="false">
      <c r="A8394" s="1091" t="s">
        <v>17111</v>
      </c>
      <c r="B8394" s="6" t="s">
        <v>17112</v>
      </c>
      <c r="C8394" s="1134"/>
      <c r="D8394" s="6" t="s">
        <v>17114</v>
      </c>
      <c r="E8394" s="6" t="s">
        <v>17115</v>
      </c>
      <c r="F8394" s="5" t="s">
        <v>10096</v>
      </c>
      <c r="G8394" s="6" t="s">
        <v>38</v>
      </c>
      <c r="H8394" s="6" t="s">
        <v>17116</v>
      </c>
      <c r="I8394" s="6" t="s">
        <v>40</v>
      </c>
      <c r="J8394" s="6" t="s">
        <v>21327</v>
      </c>
      <c r="K8394" s="6" t="s">
        <v>21328</v>
      </c>
      <c r="L8394" s="6" t="s">
        <v>19807</v>
      </c>
      <c r="M8394" s="6" t="s">
        <v>41</v>
      </c>
      <c r="N8394" s="6" t="s">
        <v>42</v>
      </c>
      <c r="O8394" s="6" t="s">
        <v>17117</v>
      </c>
      <c r="P8394" s="100"/>
      <c r="Q8394" s="15" t="s">
        <v>45</v>
      </c>
    </row>
    <row r="8395" customFormat="false" ht="14.9" hidden="false" customHeight="false" outlineLevel="0" collapsed="false">
      <c r="A8395" s="1135" t="n">
        <v>43692</v>
      </c>
      <c r="B8395" s="1136" t="s">
        <v>25161</v>
      </c>
      <c r="C8395" s="91"/>
      <c r="D8395" s="91"/>
      <c r="E8395" s="91"/>
      <c r="F8395" s="91"/>
      <c r="G8395" s="91"/>
      <c r="H8395" s="91"/>
      <c r="I8395" s="91"/>
      <c r="J8395" s="91"/>
      <c r="K8395" s="91"/>
      <c r="L8395" s="91"/>
      <c r="M8395" s="91"/>
      <c r="N8395" s="91"/>
      <c r="O8395" s="91"/>
      <c r="P8395" s="100"/>
      <c r="Q8395" s="15" t="s">
        <v>45</v>
      </c>
    </row>
    <row r="8396" customFormat="false" ht="14.9" hidden="false" customHeight="false" outlineLevel="0" collapsed="false">
      <c r="A8396" s="847" t="s">
        <v>12311</v>
      </c>
      <c r="B8396" s="91" t="s">
        <v>51</v>
      </c>
      <c r="C8396" s="91" t="s">
        <v>25392</v>
      </c>
      <c r="D8396" s="91" t="s">
        <v>22300</v>
      </c>
      <c r="E8396" s="91" t="s">
        <v>25393</v>
      </c>
      <c r="F8396" s="91" t="s">
        <v>25394</v>
      </c>
      <c r="G8396" s="91" t="n">
        <v>6500</v>
      </c>
      <c r="H8396" s="91"/>
      <c r="I8396" s="91"/>
      <c r="J8396" s="91"/>
      <c r="K8396" s="91"/>
      <c r="L8396" s="91"/>
      <c r="M8396" s="91" t="s">
        <v>25395</v>
      </c>
      <c r="N8396" s="99" t="n">
        <v>43693</v>
      </c>
      <c r="O8396" s="282" t="s">
        <v>15</v>
      </c>
      <c r="P8396" s="100"/>
      <c r="Q8396" s="15" t="s">
        <v>45</v>
      </c>
    </row>
    <row r="8397" customFormat="false" ht="28.35" hidden="false" customHeight="false" outlineLevel="0" collapsed="false">
      <c r="A8397" s="847" t="s">
        <v>1814</v>
      </c>
      <c r="B8397" s="91" t="s">
        <v>556</v>
      </c>
      <c r="C8397" s="91" t="s">
        <v>25396</v>
      </c>
      <c r="D8397" s="91" t="s">
        <v>22300</v>
      </c>
      <c r="E8397" s="91" t="s">
        <v>25397</v>
      </c>
      <c r="F8397" s="91" t="s">
        <v>25398</v>
      </c>
      <c r="G8397" s="91" t="n">
        <v>4800</v>
      </c>
      <c r="H8397" s="91"/>
      <c r="I8397" s="91"/>
      <c r="J8397" s="91"/>
      <c r="K8397" s="91"/>
      <c r="L8397" s="91"/>
      <c r="M8397" s="91" t="s">
        <v>25399</v>
      </c>
      <c r="N8397" s="99" t="n">
        <v>43693</v>
      </c>
      <c r="O8397" s="282" t="s">
        <v>15</v>
      </c>
      <c r="P8397" s="100"/>
      <c r="Q8397" s="15" t="s">
        <v>45</v>
      </c>
    </row>
    <row r="8398" customFormat="false" ht="41.75" hidden="false" customHeight="false" outlineLevel="0" collapsed="false">
      <c r="A8398" s="847" t="s">
        <v>1819</v>
      </c>
      <c r="B8398" s="91" t="s">
        <v>149</v>
      </c>
      <c r="C8398" s="91" t="s">
        <v>25400</v>
      </c>
      <c r="D8398" s="91" t="s">
        <v>22300</v>
      </c>
      <c r="E8398" s="91" t="s">
        <v>25401</v>
      </c>
      <c r="F8398" s="91" t="s">
        <v>755</v>
      </c>
      <c r="G8398" s="91" t="s">
        <v>506</v>
      </c>
      <c r="H8398" s="91"/>
      <c r="I8398" s="91"/>
      <c r="J8398" s="91"/>
      <c r="K8398" s="91"/>
      <c r="L8398" s="91"/>
      <c r="M8398" s="91"/>
      <c r="N8398" s="91"/>
      <c r="O8398" s="137" t="s">
        <v>389</v>
      </c>
      <c r="P8398" s="100" t="s">
        <v>25402</v>
      </c>
      <c r="Q8398" s="15" t="s">
        <v>45</v>
      </c>
    </row>
    <row r="8399" customFormat="false" ht="13.8" hidden="false" customHeight="false" outlineLevel="0" collapsed="false">
      <c r="A8399" s="847" t="s">
        <v>1673</v>
      </c>
      <c r="B8399" s="242" t="n">
        <v>43812</v>
      </c>
      <c r="C8399" s="91" t="s">
        <v>25403</v>
      </c>
      <c r="D8399" s="91" t="s">
        <v>25404</v>
      </c>
      <c r="E8399" s="91" t="s">
        <v>25405</v>
      </c>
      <c r="F8399" s="91" t="s">
        <v>25406</v>
      </c>
      <c r="G8399" s="91" t="n">
        <v>8500</v>
      </c>
      <c r="H8399" s="91"/>
      <c r="I8399" s="91"/>
      <c r="J8399" s="91"/>
      <c r="K8399" s="91"/>
      <c r="L8399" s="91"/>
      <c r="M8399" s="91" t="s">
        <v>25407</v>
      </c>
      <c r="N8399" s="99" t="n">
        <v>43693</v>
      </c>
      <c r="O8399" s="282" t="s">
        <v>15</v>
      </c>
      <c r="P8399" s="100"/>
      <c r="Q8399" s="15" t="s">
        <v>45</v>
      </c>
    </row>
    <row r="8400" customFormat="false" ht="13.8" hidden="false" customHeight="false" outlineLevel="0" collapsed="false">
      <c r="A8400" s="1091" t="s">
        <v>17111</v>
      </c>
      <c r="B8400" s="6" t="s">
        <v>17112</v>
      </c>
      <c r="C8400" s="1134"/>
      <c r="D8400" s="6" t="s">
        <v>17114</v>
      </c>
      <c r="E8400" s="6" t="s">
        <v>17115</v>
      </c>
      <c r="F8400" s="5" t="s">
        <v>10096</v>
      </c>
      <c r="G8400" s="6" t="s">
        <v>38</v>
      </c>
      <c r="H8400" s="6" t="s">
        <v>17116</v>
      </c>
      <c r="I8400" s="6" t="s">
        <v>40</v>
      </c>
      <c r="J8400" s="6" t="s">
        <v>21327</v>
      </c>
      <c r="K8400" s="6" t="s">
        <v>21328</v>
      </c>
      <c r="L8400" s="6" t="s">
        <v>19807</v>
      </c>
      <c r="M8400" s="6" t="s">
        <v>41</v>
      </c>
      <c r="N8400" s="6" t="s">
        <v>42</v>
      </c>
      <c r="O8400" s="6" t="s">
        <v>17117</v>
      </c>
      <c r="P8400" s="100"/>
      <c r="Q8400" s="15" t="s">
        <v>45</v>
      </c>
    </row>
    <row r="8401" customFormat="false" ht="13.8" hidden="false" customHeight="false" outlineLevel="0" collapsed="false">
      <c r="A8401" s="1137" t="n">
        <v>43693</v>
      </c>
      <c r="B8401" s="1136" t="s">
        <v>11154</v>
      </c>
      <c r="C8401" s="91"/>
      <c r="D8401" s="91"/>
      <c r="E8401" s="91"/>
      <c r="F8401" s="91"/>
      <c r="G8401" s="91"/>
      <c r="H8401" s="91"/>
      <c r="I8401" s="91"/>
      <c r="J8401" s="91"/>
      <c r="K8401" s="91"/>
      <c r="L8401" s="91"/>
      <c r="M8401" s="91"/>
      <c r="N8401" s="91"/>
      <c r="O8401" s="91"/>
      <c r="P8401" s="100"/>
      <c r="Q8401" s="15" t="s">
        <v>45</v>
      </c>
    </row>
    <row r="8402" customFormat="false" ht="13.8" hidden="false" customHeight="false" outlineLevel="0" collapsed="false">
      <c r="A8402" s="262" t="s">
        <v>25266</v>
      </c>
      <c r="B8402" s="108" t="n">
        <v>0.520833333333333</v>
      </c>
      <c r="C8402" s="91" t="s">
        <v>25408</v>
      </c>
      <c r="D8402" s="91" t="s">
        <v>22300</v>
      </c>
      <c r="E8402" s="91" t="s">
        <v>25409</v>
      </c>
      <c r="F8402" s="91" t="s">
        <v>25410</v>
      </c>
      <c r="G8402" s="91" t="s">
        <v>20306</v>
      </c>
      <c r="H8402" s="91"/>
      <c r="I8402" s="91"/>
      <c r="J8402" s="91"/>
      <c r="K8402" s="91"/>
      <c r="L8402" s="91"/>
      <c r="M8402" s="91"/>
      <c r="N8402" s="91"/>
      <c r="O8402" s="137" t="s">
        <v>389</v>
      </c>
      <c r="P8402" s="100"/>
      <c r="Q8402" s="15" t="s">
        <v>45</v>
      </c>
    </row>
    <row r="8403" customFormat="false" ht="13.8" hidden="false" customHeight="false" outlineLevel="0" collapsed="false">
      <c r="A8403" s="847" t="s">
        <v>1814</v>
      </c>
      <c r="B8403" s="91" t="s">
        <v>25411</v>
      </c>
      <c r="C8403" s="91" t="n">
        <v>89031062003</v>
      </c>
      <c r="D8403" s="91" t="s">
        <v>8766</v>
      </c>
      <c r="E8403" s="91" t="s">
        <v>25412</v>
      </c>
      <c r="F8403" s="91" t="s">
        <v>25413</v>
      </c>
      <c r="G8403" s="91" t="s">
        <v>1708</v>
      </c>
      <c r="H8403" s="91"/>
      <c r="I8403" s="91"/>
      <c r="J8403" s="91"/>
      <c r="K8403" s="91"/>
      <c r="L8403" s="91"/>
      <c r="M8403" s="91"/>
      <c r="N8403" s="91"/>
      <c r="O8403" s="137" t="s">
        <v>25414</v>
      </c>
      <c r="P8403" s="100"/>
      <c r="Q8403" s="15" t="s">
        <v>45</v>
      </c>
    </row>
    <row r="8404" customFormat="false" ht="13.8" hidden="false" customHeight="false" outlineLevel="0" collapsed="false">
      <c r="A8404" s="1091" t="s">
        <v>17111</v>
      </c>
      <c r="B8404" s="6" t="s">
        <v>17112</v>
      </c>
      <c r="C8404" s="1134"/>
      <c r="D8404" s="6" t="s">
        <v>17114</v>
      </c>
      <c r="E8404" s="6" t="s">
        <v>17115</v>
      </c>
      <c r="F8404" s="5" t="s">
        <v>10096</v>
      </c>
      <c r="G8404" s="6" t="s">
        <v>38</v>
      </c>
      <c r="H8404" s="6" t="s">
        <v>17116</v>
      </c>
      <c r="I8404" s="6" t="s">
        <v>40</v>
      </c>
      <c r="J8404" s="6" t="s">
        <v>21327</v>
      </c>
      <c r="K8404" s="6" t="s">
        <v>21328</v>
      </c>
      <c r="L8404" s="6" t="s">
        <v>19807</v>
      </c>
      <c r="M8404" s="6" t="s">
        <v>41</v>
      </c>
      <c r="N8404" s="6" t="s">
        <v>42</v>
      </c>
      <c r="O8404" s="6" t="s">
        <v>17117</v>
      </c>
      <c r="P8404" s="100"/>
      <c r="Q8404" s="15" t="s">
        <v>45</v>
      </c>
    </row>
    <row r="8405" customFormat="false" ht="13.8" hidden="false" customHeight="false" outlineLevel="0" collapsed="false">
      <c r="A8405" s="847" t="s">
        <v>1810</v>
      </c>
      <c r="B8405" s="91" t="s">
        <v>556</v>
      </c>
      <c r="C8405" s="91" t="s">
        <v>25415</v>
      </c>
      <c r="D8405" s="91" t="s">
        <v>22300</v>
      </c>
      <c r="E8405" s="91" t="s">
        <v>25416</v>
      </c>
      <c r="F8405" s="91" t="s">
        <v>25417</v>
      </c>
      <c r="G8405" s="91" t="s">
        <v>24566</v>
      </c>
      <c r="H8405" s="91"/>
      <c r="I8405" s="91"/>
      <c r="J8405" s="91"/>
      <c r="K8405" s="91"/>
      <c r="L8405" s="91"/>
      <c r="M8405" s="91"/>
      <c r="N8405" s="91"/>
      <c r="O8405" s="639" t="s">
        <v>25418</v>
      </c>
      <c r="P8405" s="100"/>
      <c r="Q8405" s="15" t="s">
        <v>45</v>
      </c>
    </row>
    <row r="8406" customFormat="false" ht="13.8" hidden="false" customHeight="false" outlineLevel="0" collapsed="false">
      <c r="A8406" s="847" t="s">
        <v>1814</v>
      </c>
      <c r="B8406" s="91" t="s">
        <v>149</v>
      </c>
      <c r="C8406" s="24" t="s">
        <v>25419</v>
      </c>
      <c r="D8406" s="91" t="s">
        <v>8766</v>
      </c>
      <c r="E8406" s="24" t="s">
        <v>25420</v>
      </c>
      <c r="F8406" s="91" t="s">
        <v>25421</v>
      </c>
      <c r="G8406" s="91" t="n">
        <v>4900</v>
      </c>
      <c r="H8406" s="91"/>
      <c r="I8406" s="91"/>
      <c r="J8406" s="91"/>
      <c r="K8406" s="91"/>
      <c r="L8406" s="91"/>
      <c r="M8406" s="91"/>
      <c r="N8406" s="99" t="n">
        <v>43698</v>
      </c>
      <c r="O8406" s="282" t="s">
        <v>15</v>
      </c>
      <c r="P8406" s="100"/>
      <c r="Q8406" s="15" t="s">
        <v>45</v>
      </c>
    </row>
    <row r="8407" customFormat="false" ht="13.8" hidden="false" customHeight="false" outlineLevel="0" collapsed="false">
      <c r="A8407" s="847" t="s">
        <v>1819</v>
      </c>
      <c r="B8407" s="91" t="s">
        <v>593</v>
      </c>
      <c r="C8407" s="91" t="s">
        <v>25422</v>
      </c>
      <c r="D8407" s="91" t="s">
        <v>22300</v>
      </c>
      <c r="E8407" s="91" t="s">
        <v>25423</v>
      </c>
      <c r="F8407" s="91" t="s">
        <v>25424</v>
      </c>
      <c r="G8407" s="91" t="n">
        <v>2000</v>
      </c>
      <c r="H8407" s="91"/>
      <c r="I8407" s="91"/>
      <c r="J8407" s="91"/>
      <c r="K8407" s="91"/>
      <c r="L8407" s="91"/>
      <c r="M8407" s="91" t="s">
        <v>25425</v>
      </c>
      <c r="N8407" s="99" t="n">
        <v>43703</v>
      </c>
      <c r="O8407" s="282" t="s">
        <v>15</v>
      </c>
      <c r="P8407" s="100"/>
      <c r="Q8407" s="15" t="s">
        <v>45</v>
      </c>
    </row>
    <row r="8408" customFormat="false" ht="13.8" hidden="false" customHeight="false" outlineLevel="0" collapsed="false">
      <c r="A8408" s="847" t="s">
        <v>1673</v>
      </c>
      <c r="B8408" s="91" t="s">
        <v>3252</v>
      </c>
      <c r="C8408" s="91" t="s">
        <v>25426</v>
      </c>
      <c r="D8408" s="91" t="s">
        <v>22300</v>
      </c>
      <c r="E8408" s="91" t="s">
        <v>25427</v>
      </c>
      <c r="F8408" s="91"/>
      <c r="G8408" s="91" t="s">
        <v>3515</v>
      </c>
      <c r="H8408" s="91"/>
      <c r="I8408" s="91"/>
      <c r="J8408" s="91"/>
      <c r="K8408" s="91"/>
      <c r="L8408" s="91"/>
      <c r="M8408" s="91"/>
      <c r="N8408" s="91"/>
      <c r="O8408" s="137" t="s">
        <v>389</v>
      </c>
      <c r="P8408" s="100"/>
      <c r="Q8408" s="15" t="s">
        <v>45</v>
      </c>
    </row>
    <row r="8409" customFormat="false" ht="13.8" hidden="false" customHeight="false" outlineLevel="0" collapsed="false">
      <c r="A8409" s="847" t="s">
        <v>1678</v>
      </c>
      <c r="B8409" s="91" t="s">
        <v>386</v>
      </c>
      <c r="C8409" s="91" t="s">
        <v>25428</v>
      </c>
      <c r="D8409" s="91" t="s">
        <v>22300</v>
      </c>
      <c r="E8409" s="91" t="s">
        <v>25429</v>
      </c>
      <c r="F8409" s="91" t="s">
        <v>25430</v>
      </c>
      <c r="G8409" s="91" t="n">
        <v>2500</v>
      </c>
      <c r="H8409" s="91"/>
      <c r="I8409" s="91"/>
      <c r="J8409" s="91"/>
      <c r="K8409" s="91"/>
      <c r="L8409" s="91"/>
      <c r="M8409" s="91" t="s">
        <v>25431</v>
      </c>
      <c r="N8409" s="99" t="n">
        <v>43701</v>
      </c>
      <c r="O8409" s="282" t="s">
        <v>15</v>
      </c>
      <c r="P8409" s="100"/>
      <c r="Q8409" s="15" t="s">
        <v>45</v>
      </c>
    </row>
    <row r="8410" customFormat="false" ht="13.8" hidden="false" customHeight="false" outlineLevel="0" collapsed="false">
      <c r="P8410" s="100"/>
      <c r="Q8410" s="15" t="s">
        <v>45</v>
      </c>
    </row>
    <row r="8411" customFormat="false" ht="79.85" hidden="false" customHeight="false" outlineLevel="0" collapsed="false">
      <c r="A8411" s="1091" t="s">
        <v>17111</v>
      </c>
      <c r="B8411" s="6" t="s">
        <v>17112</v>
      </c>
      <c r="C8411" s="1134"/>
      <c r="D8411" s="6" t="s">
        <v>17114</v>
      </c>
      <c r="E8411" s="6" t="s">
        <v>17115</v>
      </c>
      <c r="F8411" s="5" t="s">
        <v>10096</v>
      </c>
      <c r="G8411" s="6" t="s">
        <v>38</v>
      </c>
      <c r="H8411" s="6" t="s">
        <v>17116</v>
      </c>
      <c r="I8411" s="6" t="s">
        <v>40</v>
      </c>
      <c r="J8411" s="6" t="s">
        <v>21327</v>
      </c>
      <c r="K8411" s="6" t="s">
        <v>21328</v>
      </c>
      <c r="L8411" s="6" t="s">
        <v>19807</v>
      </c>
      <c r="M8411" s="6" t="s">
        <v>41</v>
      </c>
      <c r="N8411" s="6" t="s">
        <v>42</v>
      </c>
      <c r="O8411" s="6" t="s">
        <v>17117</v>
      </c>
      <c r="P8411" s="100"/>
      <c r="Q8411" s="15" t="s">
        <v>45</v>
      </c>
    </row>
    <row r="8412" customFormat="false" ht="28.35" hidden="false" customHeight="false" outlineLevel="0" collapsed="false">
      <c r="A8412" s="847" t="s">
        <v>1810</v>
      </c>
      <c r="B8412" s="91" t="s">
        <v>359</v>
      </c>
      <c r="C8412" s="91" t="s">
        <v>25432</v>
      </c>
      <c r="D8412" s="91" t="s">
        <v>22300</v>
      </c>
      <c r="E8412" s="91" t="s">
        <v>25433</v>
      </c>
      <c r="F8412" s="91" t="s">
        <v>25434</v>
      </c>
      <c r="G8412" s="91" t="n">
        <v>6500</v>
      </c>
      <c r="H8412" s="91"/>
      <c r="I8412" s="91"/>
      <c r="J8412" s="91"/>
      <c r="K8412" s="91"/>
      <c r="L8412" s="91"/>
      <c r="M8412" s="91"/>
      <c r="N8412" s="99" t="n">
        <v>43701</v>
      </c>
      <c r="O8412" s="282" t="s">
        <v>15</v>
      </c>
      <c r="P8412" s="100"/>
      <c r="Q8412" s="15" t="s">
        <v>45</v>
      </c>
    </row>
    <row r="8413" customFormat="false" ht="14.9" hidden="false" customHeight="false" outlineLevel="0" collapsed="false">
      <c r="A8413" s="95" t="s">
        <v>1814</v>
      </c>
      <c r="B8413" s="95" t="s">
        <v>772</v>
      </c>
      <c r="C8413" s="95" t="s">
        <v>25435</v>
      </c>
      <c r="D8413" s="95" t="s">
        <v>8766</v>
      </c>
      <c r="E8413" s="95" t="s">
        <v>25436</v>
      </c>
      <c r="F8413" s="95" t="s">
        <v>25437</v>
      </c>
      <c r="G8413" s="95" t="s">
        <v>6350</v>
      </c>
      <c r="H8413" s="95"/>
      <c r="I8413" s="95"/>
      <c r="J8413" s="95"/>
      <c r="K8413" s="95"/>
      <c r="L8413" s="95"/>
      <c r="M8413" s="141" t="s">
        <v>25438</v>
      </c>
      <c r="N8413" s="841" t="n">
        <v>43698</v>
      </c>
      <c r="O8413" s="95" t="s">
        <v>25439</v>
      </c>
      <c r="P8413" s="391"/>
      <c r="Q8413" s="15" t="s">
        <v>45</v>
      </c>
      <c r="R8413" s="278"/>
      <c r="S8413" s="278"/>
      <c r="T8413" s="278"/>
      <c r="U8413" s="278"/>
      <c r="V8413" s="278"/>
      <c r="W8413" s="278"/>
      <c r="X8413" s="278"/>
      <c r="Y8413" s="278"/>
      <c r="Z8413" s="278"/>
      <c r="AA8413" s="278"/>
      <c r="AB8413" s="278"/>
      <c r="AC8413" s="278"/>
      <c r="AD8413" s="278"/>
      <c r="AE8413" s="278"/>
      <c r="AF8413" s="278"/>
      <c r="AG8413" s="278"/>
      <c r="AH8413" s="278"/>
      <c r="AI8413" s="278"/>
      <c r="AJ8413" s="278"/>
      <c r="AK8413" s="278"/>
    </row>
    <row r="8414" customFormat="false" ht="68.65" hidden="false" customHeight="false" outlineLevel="0" collapsed="false">
      <c r="A8414" s="262" t="s">
        <v>25266</v>
      </c>
      <c r="B8414" s="91" t="s">
        <v>78</v>
      </c>
      <c r="C8414" s="91" t="s">
        <v>25440</v>
      </c>
      <c r="D8414" s="91" t="s">
        <v>22300</v>
      </c>
      <c r="E8414" s="91" t="s">
        <v>25441</v>
      </c>
      <c r="F8414" s="91" t="s">
        <v>25442</v>
      </c>
      <c r="G8414" s="91"/>
      <c r="H8414" s="91"/>
      <c r="I8414" s="91"/>
      <c r="J8414" s="91"/>
      <c r="K8414" s="91"/>
      <c r="L8414" s="91"/>
      <c r="M8414" s="91"/>
      <c r="N8414" s="91"/>
      <c r="O8414" s="451" t="s">
        <v>25443</v>
      </c>
      <c r="P8414" s="100"/>
      <c r="Q8414" s="15" t="s">
        <v>45</v>
      </c>
    </row>
    <row r="8415" customFormat="false" ht="79.85" hidden="false" customHeight="false" outlineLevel="0" collapsed="false">
      <c r="A8415" s="1091" t="s">
        <v>17111</v>
      </c>
      <c r="B8415" s="6" t="s">
        <v>17112</v>
      </c>
      <c r="C8415" s="1134"/>
      <c r="D8415" s="6" t="s">
        <v>17114</v>
      </c>
      <c r="E8415" s="6" t="s">
        <v>17115</v>
      </c>
      <c r="F8415" s="5" t="s">
        <v>10096</v>
      </c>
      <c r="G8415" s="6" t="s">
        <v>38</v>
      </c>
      <c r="H8415" s="6" t="s">
        <v>17116</v>
      </c>
      <c r="I8415" s="6" t="s">
        <v>40</v>
      </c>
      <c r="J8415" s="6" t="s">
        <v>21327</v>
      </c>
      <c r="K8415" s="6" t="s">
        <v>21328</v>
      </c>
      <c r="L8415" s="6" t="s">
        <v>19807</v>
      </c>
      <c r="M8415" s="6" t="s">
        <v>41</v>
      </c>
      <c r="N8415" s="6" t="s">
        <v>42</v>
      </c>
      <c r="O8415" s="6" t="s">
        <v>17117</v>
      </c>
      <c r="P8415" s="100"/>
      <c r="Q8415" s="15" t="s">
        <v>45</v>
      </c>
    </row>
    <row r="8416" customFormat="false" ht="15" hidden="false" customHeight="false" outlineLevel="0" collapsed="false">
      <c r="A8416" s="1137" t="n">
        <v>43698</v>
      </c>
      <c r="B8416" s="1136" t="s">
        <v>311</v>
      </c>
      <c r="C8416" s="91"/>
      <c r="D8416" s="91"/>
      <c r="E8416" s="63"/>
      <c r="F8416" s="911" t="n">
        <f aca="false">G8416+H8416+I8416+J8416+K8416+L8416</f>
        <v>8.72876119216176E+038</v>
      </c>
      <c r="G8416" s="1092" t="n">
        <f aca="false">SUM(G8417:G18356)</f>
        <v>3.04928447066999E+038</v>
      </c>
      <c r="H8416" s="913" t="n">
        <f aca="false">SUM(H8417:H18356)</f>
        <v>5.67947672149177E+038</v>
      </c>
      <c r="I8416" s="1093" t="n">
        <f aca="false">SUM(I8417:I18358)</f>
        <v>2571632640</v>
      </c>
      <c r="J8416" s="1094" t="n">
        <f aca="false">SUM(J8417:J18356)</f>
        <v>0</v>
      </c>
      <c r="K8416" s="1095" t="n">
        <f aca="false">SUM(K8417:K18356)</f>
        <v>0</v>
      </c>
      <c r="L8416" s="1096" t="n">
        <f aca="false">SUM(L8420:L18356)</f>
        <v>0</v>
      </c>
      <c r="M8416" s="281"/>
      <c r="N8416" s="281"/>
      <c r="O8416" s="91"/>
      <c r="P8416" s="100"/>
      <c r="Q8416" s="15" t="s">
        <v>45</v>
      </c>
    </row>
    <row r="8417" customFormat="false" ht="14.9" hidden="false" customHeight="false" outlineLevel="0" collapsed="false">
      <c r="A8417" s="847" t="s">
        <v>1810</v>
      </c>
      <c r="B8417" s="91" t="s">
        <v>2270</v>
      </c>
      <c r="C8417" s="30" t="s">
        <v>25444</v>
      </c>
      <c r="D8417" s="91" t="s">
        <v>8766</v>
      </c>
      <c r="E8417" s="91" t="s">
        <v>25445</v>
      </c>
      <c r="F8417" s="24" t="s">
        <v>25446</v>
      </c>
      <c r="G8417" s="24" t="n">
        <v>4500</v>
      </c>
      <c r="H8417" s="91"/>
      <c r="I8417" s="91"/>
      <c r="J8417" s="91"/>
      <c r="K8417" s="91"/>
      <c r="L8417" s="91"/>
      <c r="M8417" s="24" t="s">
        <v>25447</v>
      </c>
      <c r="N8417" s="99" t="n">
        <v>43701</v>
      </c>
      <c r="O8417" s="282" t="s">
        <v>15</v>
      </c>
      <c r="P8417" s="100"/>
      <c r="Q8417" s="15" t="s">
        <v>45</v>
      </c>
    </row>
    <row r="8418" customFormat="false" ht="26.85" hidden="false" customHeight="false" outlineLevel="0" collapsed="false">
      <c r="A8418" s="847" t="s">
        <v>1814</v>
      </c>
      <c r="B8418" s="91" t="s">
        <v>20121</v>
      </c>
      <c r="C8418" s="29" t="s">
        <v>25448</v>
      </c>
      <c r="D8418" s="91" t="s">
        <v>8766</v>
      </c>
      <c r="E8418" s="556" t="s">
        <v>25449</v>
      </c>
      <c r="F8418" s="91" t="s">
        <v>7095</v>
      </c>
      <c r="G8418" s="91" t="n">
        <v>4400</v>
      </c>
      <c r="H8418" s="91"/>
      <c r="I8418" s="91"/>
      <c r="J8418" s="91"/>
      <c r="K8418" s="91"/>
      <c r="L8418" s="91"/>
      <c r="M8418" s="19" t="s">
        <v>25450</v>
      </c>
      <c r="N8418" s="99" t="n">
        <v>43700</v>
      </c>
      <c r="O8418" s="282" t="s">
        <v>15</v>
      </c>
      <c r="P8418" s="100"/>
      <c r="Q8418" s="15" t="s">
        <v>45</v>
      </c>
    </row>
    <row r="8419" customFormat="false" ht="14.9" hidden="false" customHeight="false" outlineLevel="0" collapsed="false">
      <c r="A8419" s="847" t="s">
        <v>1819</v>
      </c>
      <c r="B8419" s="91" t="s">
        <v>4549</v>
      </c>
      <c r="C8419" s="30" t="s">
        <v>25451</v>
      </c>
      <c r="D8419" s="91" t="s">
        <v>8766</v>
      </c>
      <c r="E8419" s="84" t="s">
        <v>25452</v>
      </c>
      <c r="F8419" s="91" t="s">
        <v>25453</v>
      </c>
      <c r="G8419" s="91" t="n">
        <v>3500</v>
      </c>
      <c r="H8419" s="91"/>
      <c r="I8419" s="91"/>
      <c r="J8419" s="91"/>
      <c r="K8419" s="91"/>
      <c r="L8419" s="91"/>
      <c r="M8419" s="91" t="s">
        <v>25454</v>
      </c>
      <c r="N8419" s="99" t="n">
        <v>43700</v>
      </c>
      <c r="O8419" s="282" t="s">
        <v>15</v>
      </c>
      <c r="P8419" s="100"/>
      <c r="Q8419" s="15" t="s">
        <v>45</v>
      </c>
    </row>
    <row r="8420" customFormat="false" ht="79.85" hidden="false" customHeight="false" outlineLevel="0" collapsed="false">
      <c r="A8420" s="1091" t="s">
        <v>17111</v>
      </c>
      <c r="B8420" s="6" t="s">
        <v>17112</v>
      </c>
      <c r="C8420" s="1134"/>
      <c r="D8420" s="6" t="s">
        <v>17114</v>
      </c>
      <c r="E8420" s="6" t="s">
        <v>17115</v>
      </c>
      <c r="F8420" s="5" t="s">
        <v>10096</v>
      </c>
      <c r="G8420" s="6" t="s">
        <v>38</v>
      </c>
      <c r="H8420" s="6" t="s">
        <v>17116</v>
      </c>
      <c r="I8420" s="6" t="s">
        <v>40</v>
      </c>
      <c r="J8420" s="6" t="s">
        <v>21327</v>
      </c>
      <c r="K8420" s="6" t="s">
        <v>21328</v>
      </c>
      <c r="L8420" s="6" t="s">
        <v>19807</v>
      </c>
      <c r="M8420" s="6" t="s">
        <v>41</v>
      </c>
      <c r="N8420" s="6" t="s">
        <v>42</v>
      </c>
      <c r="O8420" s="6" t="s">
        <v>17117</v>
      </c>
      <c r="P8420" s="100"/>
      <c r="Q8420" s="15" t="s">
        <v>45</v>
      </c>
    </row>
    <row r="8421" customFormat="false" ht="15" hidden="false" customHeight="false" outlineLevel="0" collapsed="false">
      <c r="A8421" s="1137" t="n">
        <v>43700</v>
      </c>
      <c r="B8421" s="1136" t="s">
        <v>394</v>
      </c>
      <c r="C8421" s="91"/>
      <c r="D8421" s="91"/>
      <c r="E8421" s="63"/>
      <c r="F8421" s="911" t="n">
        <f aca="false">G8421+H8421+I8421+J8421+K8421+L8421</f>
        <v>4.36438059608088E+038</v>
      </c>
      <c r="G8421" s="1092" t="n">
        <f aca="false">SUM(G8422:G18361)</f>
        <v>1.52464223533499E+038</v>
      </c>
      <c r="H8421" s="913" t="n">
        <f aca="false">SUM(H8422:H18361)</f>
        <v>2.83973836074589E+038</v>
      </c>
      <c r="I8421" s="1093" t="n">
        <f aca="false">SUM(I8422:I18363)</f>
        <v>1285816320</v>
      </c>
      <c r="J8421" s="1094" t="n">
        <f aca="false">SUM(J8422:J18361)</f>
        <v>0</v>
      </c>
      <c r="K8421" s="1095" t="n">
        <f aca="false">SUM(K8422:K18361)</f>
        <v>0</v>
      </c>
      <c r="L8421" s="1096" t="n">
        <f aca="false">SUM(L8425:L18361)</f>
        <v>0</v>
      </c>
      <c r="M8421" s="281"/>
      <c r="N8421" s="281"/>
      <c r="O8421" s="91"/>
      <c r="P8421" s="100"/>
      <c r="Q8421" s="15" t="s">
        <v>45</v>
      </c>
    </row>
    <row r="8422" customFormat="false" ht="28.35" hidden="false" customHeight="false" outlineLevel="0" collapsed="false">
      <c r="A8422" s="847" t="s">
        <v>1810</v>
      </c>
      <c r="B8422" s="100" t="s">
        <v>12052</v>
      </c>
      <c r="C8422" s="113" t="s">
        <v>25455</v>
      </c>
      <c r="D8422" s="24" t="s">
        <v>8766</v>
      </c>
      <c r="E8422" s="100" t="s">
        <v>25456</v>
      </c>
      <c r="F8422" s="100" t="s">
        <v>25457</v>
      </c>
      <c r="G8422" s="24" t="n">
        <v>2900</v>
      </c>
      <c r="H8422" s="100"/>
      <c r="I8422" s="100"/>
      <c r="J8422" s="100"/>
      <c r="K8422" s="100"/>
      <c r="L8422" s="100"/>
      <c r="M8422" s="24" t="s">
        <v>25458</v>
      </c>
      <c r="N8422" s="1138" t="n">
        <v>43705</v>
      </c>
      <c r="O8422" s="282" t="s">
        <v>15</v>
      </c>
      <c r="P8422" s="100"/>
      <c r="Q8422" s="15" t="s">
        <v>45</v>
      </c>
    </row>
    <row r="8423" customFormat="false" ht="28.35" hidden="false" customHeight="false" outlineLevel="0" collapsed="false">
      <c r="A8423" s="847" t="s">
        <v>1814</v>
      </c>
      <c r="B8423" s="100" t="s">
        <v>21318</v>
      </c>
      <c r="C8423" s="100" t="s">
        <v>25459</v>
      </c>
      <c r="D8423" s="24" t="s">
        <v>8766</v>
      </c>
      <c r="E8423" s="100" t="s">
        <v>25460</v>
      </c>
      <c r="F8423" s="100" t="s">
        <v>1577</v>
      </c>
      <c r="G8423" s="100" t="s">
        <v>25461</v>
      </c>
      <c r="H8423" s="100"/>
      <c r="I8423" s="100"/>
      <c r="J8423" s="100"/>
      <c r="K8423" s="100"/>
      <c r="L8423" s="100"/>
      <c r="M8423" s="100"/>
      <c r="N8423" s="100"/>
      <c r="O8423" s="100"/>
      <c r="P8423" s="100"/>
      <c r="Q8423" s="15" t="s">
        <v>45</v>
      </c>
    </row>
    <row r="8424" customFormat="false" ht="79.85" hidden="false" customHeight="false" outlineLevel="0" collapsed="false">
      <c r="A8424" s="1091" t="s">
        <v>17111</v>
      </c>
      <c r="B8424" s="6" t="s">
        <v>17112</v>
      </c>
      <c r="C8424" s="1134"/>
      <c r="D8424" s="6" t="s">
        <v>17114</v>
      </c>
      <c r="E8424" s="6" t="s">
        <v>17115</v>
      </c>
      <c r="F8424" s="5" t="s">
        <v>10096</v>
      </c>
      <c r="G8424" s="6" t="s">
        <v>38</v>
      </c>
      <c r="H8424" s="6" t="s">
        <v>17116</v>
      </c>
      <c r="I8424" s="6" t="s">
        <v>40</v>
      </c>
      <c r="J8424" s="6" t="s">
        <v>21327</v>
      </c>
      <c r="K8424" s="6" t="s">
        <v>21328</v>
      </c>
      <c r="L8424" s="6" t="s">
        <v>19807</v>
      </c>
      <c r="M8424" s="6" t="s">
        <v>41</v>
      </c>
      <c r="N8424" s="6" t="s">
        <v>42</v>
      </c>
      <c r="O8424" s="6" t="s">
        <v>17117</v>
      </c>
      <c r="P8424" s="100"/>
      <c r="Q8424" s="15" t="s">
        <v>45</v>
      </c>
    </row>
    <row r="8425" customFormat="false" ht="15" hidden="false" customHeight="false" outlineLevel="0" collapsed="false">
      <c r="A8425" s="1137" t="n">
        <v>43703</v>
      </c>
      <c r="B8425" s="1136" t="s">
        <v>422</v>
      </c>
      <c r="C8425" s="91"/>
      <c r="D8425" s="91"/>
      <c r="E8425" s="63"/>
      <c r="F8425" s="911" t="n">
        <f aca="false">G8425+H8425+I8425+J8425+K8425+L8425</f>
        <v>2.18219029804044E+038</v>
      </c>
      <c r="G8425" s="1092" t="n">
        <f aca="false">SUM(G8426:G18365)</f>
        <v>7.62321117667497E+037</v>
      </c>
      <c r="H8425" s="913" t="n">
        <f aca="false">SUM(H8426:H18365)</f>
        <v>1.41986918037294E+038</v>
      </c>
      <c r="I8425" s="1093" t="n">
        <f aca="false">SUM(I8426:I18367)</f>
        <v>642908160</v>
      </c>
      <c r="J8425" s="1094" t="n">
        <f aca="false">SUM(J8426:J18365)</f>
        <v>0</v>
      </c>
      <c r="K8425" s="1095" t="n">
        <f aca="false">SUM(K8426:K18365)</f>
        <v>0</v>
      </c>
      <c r="L8425" s="1096" t="n">
        <f aca="false">SUM(L8430:L18365)</f>
        <v>0</v>
      </c>
      <c r="M8425" s="281"/>
      <c r="N8425" s="281"/>
      <c r="O8425" s="91"/>
      <c r="P8425" s="100"/>
      <c r="Q8425" s="15" t="s">
        <v>45</v>
      </c>
    </row>
    <row r="8426" customFormat="false" ht="28.35" hidden="false" customHeight="false" outlineLevel="0" collapsed="false">
      <c r="A8426" s="1139" t="s">
        <v>25462</v>
      </c>
      <c r="B8426" s="1140" t="n">
        <v>0.421527777777778</v>
      </c>
      <c r="C8426" s="1139" t="s">
        <v>25463</v>
      </c>
      <c r="D8426" s="1139" t="s">
        <v>10514</v>
      </c>
      <c r="E8426" s="1139" t="s">
        <v>25464</v>
      </c>
      <c r="F8426" s="1139"/>
      <c r="G8426" s="1139"/>
      <c r="H8426" s="1139"/>
      <c r="I8426" s="1139"/>
      <c r="J8426" s="1139"/>
      <c r="K8426" s="1139"/>
      <c r="L8426" s="1139"/>
      <c r="M8426" s="1139"/>
      <c r="N8426" s="1139"/>
      <c r="O8426" s="1139" t="s">
        <v>364</v>
      </c>
      <c r="P8426" s="1139"/>
      <c r="Q8426" s="15" t="s">
        <v>45</v>
      </c>
      <c r="R8426" s="1141"/>
      <c r="S8426" s="1141"/>
      <c r="T8426" s="1141"/>
      <c r="U8426" s="1141"/>
      <c r="V8426" s="1141"/>
      <c r="W8426" s="1141"/>
      <c r="X8426" s="1141"/>
      <c r="Y8426" s="1141"/>
      <c r="Z8426" s="1141"/>
      <c r="AA8426" s="1141"/>
      <c r="AB8426" s="1141"/>
      <c r="AC8426" s="1141"/>
      <c r="AD8426" s="1141"/>
      <c r="AE8426" s="1141"/>
      <c r="AF8426" s="1141"/>
      <c r="AG8426" s="1141"/>
      <c r="AH8426" s="1141"/>
      <c r="AI8426" s="1141"/>
      <c r="AJ8426" s="1141"/>
      <c r="AK8426" s="1141"/>
    </row>
    <row r="8427" customFormat="false" ht="162.65" hidden="false" customHeight="false" outlineLevel="0" collapsed="false">
      <c r="A8427" s="664"/>
      <c r="B8427" s="1142"/>
      <c r="C8427" s="664" t="s">
        <v>25465</v>
      </c>
      <c r="D8427" s="100" t="s">
        <v>10514</v>
      </c>
      <c r="E8427" s="664" t="s">
        <v>25466</v>
      </c>
      <c r="F8427" s="664" t="s">
        <v>25467</v>
      </c>
      <c r="G8427" s="664" t="s">
        <v>25468</v>
      </c>
      <c r="H8427" s="664"/>
      <c r="I8427" s="664"/>
      <c r="J8427" s="664"/>
      <c r="K8427" s="664"/>
      <c r="L8427" s="664"/>
      <c r="M8427" s="664"/>
      <c r="N8427" s="391" t="s">
        <v>25469</v>
      </c>
      <c r="O8427" s="799" t="s">
        <v>25470</v>
      </c>
      <c r="P8427" s="664"/>
      <c r="Q8427" s="15" t="s">
        <v>45</v>
      </c>
      <c r="R8427" s="265"/>
      <c r="S8427" s="265"/>
      <c r="T8427" s="265"/>
      <c r="U8427" s="265"/>
      <c r="V8427" s="265"/>
      <c r="W8427" s="265"/>
      <c r="X8427" s="265"/>
      <c r="Y8427" s="265"/>
      <c r="Z8427" s="265"/>
      <c r="AA8427" s="265"/>
      <c r="AB8427" s="265"/>
      <c r="AC8427" s="265"/>
      <c r="AD8427" s="265"/>
      <c r="AE8427" s="265"/>
      <c r="AF8427" s="265"/>
      <c r="AG8427" s="265"/>
      <c r="AH8427" s="265"/>
      <c r="AI8427" s="265"/>
      <c r="AJ8427" s="265"/>
      <c r="AK8427" s="265"/>
    </row>
    <row r="8428" customFormat="false" ht="28.35" hidden="false" customHeight="false" outlineLevel="0" collapsed="false">
      <c r="A8428" s="100" t="s">
        <v>25462</v>
      </c>
      <c r="B8428" s="1143" t="n">
        <v>0.439583333333333</v>
      </c>
      <c r="C8428" s="24" t="s">
        <v>25471</v>
      </c>
      <c r="D8428" s="100" t="s">
        <v>10514</v>
      </c>
      <c r="E8428" s="100" t="s">
        <v>25472</v>
      </c>
      <c r="F8428" s="24" t="s">
        <v>25473</v>
      </c>
      <c r="G8428" s="100" t="n">
        <v>40000</v>
      </c>
      <c r="H8428" s="100"/>
      <c r="I8428" s="100"/>
      <c r="J8428" s="100"/>
      <c r="K8428" s="100"/>
      <c r="L8428" s="100"/>
      <c r="M8428" s="19" t="s">
        <v>25474</v>
      </c>
      <c r="N8428" s="1076" t="n">
        <v>43708</v>
      </c>
      <c r="O8428" s="282" t="s">
        <v>15</v>
      </c>
      <c r="P8428" s="100"/>
      <c r="Q8428" s="15" t="s">
        <v>45</v>
      </c>
    </row>
    <row r="8429" customFormat="false" ht="41.75" hidden="false" customHeight="false" outlineLevel="0" collapsed="false">
      <c r="A8429" s="100" t="s">
        <v>25475</v>
      </c>
      <c r="B8429" s="1143" t="n">
        <v>0.491666666666667</v>
      </c>
      <c r="C8429" s="100" t="s">
        <v>25476</v>
      </c>
      <c r="D8429" s="100" t="s">
        <v>10514</v>
      </c>
      <c r="E8429" s="100" t="s">
        <v>25477</v>
      </c>
      <c r="F8429" s="100" t="s">
        <v>25478</v>
      </c>
      <c r="G8429" s="100" t="n">
        <v>16800</v>
      </c>
      <c r="H8429" s="100"/>
      <c r="I8429" s="100"/>
      <c r="J8429" s="100"/>
      <c r="K8429" s="100"/>
      <c r="L8429" s="100"/>
      <c r="M8429" s="19" t="s">
        <v>25479</v>
      </c>
      <c r="N8429" s="1076" t="n">
        <v>43707</v>
      </c>
      <c r="O8429" s="282" t="s">
        <v>15</v>
      </c>
      <c r="P8429" s="100"/>
      <c r="Q8429" s="15" t="s">
        <v>45</v>
      </c>
    </row>
    <row r="8430" customFormat="false" ht="41.75" hidden="false" customHeight="false" outlineLevel="0" collapsed="false">
      <c r="A8430" s="1144" t="s">
        <v>25462</v>
      </c>
      <c r="B8430" s="1144"/>
      <c r="C8430" s="1144" t="s">
        <v>25480</v>
      </c>
      <c r="D8430" s="1144" t="s">
        <v>10514</v>
      </c>
      <c r="E8430" s="1144" t="s">
        <v>25481</v>
      </c>
      <c r="F8430" s="1144"/>
      <c r="G8430" s="1144"/>
      <c r="H8430" s="1144"/>
      <c r="I8430" s="1144"/>
      <c r="J8430" s="1144"/>
      <c r="K8430" s="1144"/>
      <c r="L8430" s="1144"/>
      <c r="M8430" s="1144"/>
      <c r="N8430" s="1144"/>
      <c r="O8430" s="1144" t="s">
        <v>25482</v>
      </c>
      <c r="P8430" s="1144"/>
      <c r="Q8430" s="15" t="s">
        <v>45</v>
      </c>
      <c r="R8430" s="1145"/>
      <c r="S8430" s="1145"/>
      <c r="T8430" s="1145"/>
      <c r="U8430" s="1145"/>
      <c r="V8430" s="1145"/>
      <c r="W8430" s="1145"/>
      <c r="X8430" s="1145"/>
      <c r="Y8430" s="1145"/>
      <c r="Z8430" s="1145"/>
      <c r="AA8430" s="1145"/>
      <c r="AB8430" s="1145"/>
      <c r="AC8430" s="1145"/>
      <c r="AD8430" s="1145"/>
      <c r="AE8430" s="1145"/>
      <c r="AF8430" s="1145"/>
      <c r="AG8430" s="1145"/>
      <c r="AH8430" s="1145"/>
      <c r="AI8430" s="1145"/>
      <c r="AJ8430" s="1145"/>
      <c r="AK8430" s="1145"/>
    </row>
    <row r="8431" customFormat="false" ht="149.25" hidden="false" customHeight="false" outlineLevel="0" collapsed="false">
      <c r="A8431" s="1144" t="s">
        <v>25483</v>
      </c>
      <c r="B8431" s="1146" t="n">
        <v>0.554861111111111</v>
      </c>
      <c r="C8431" s="1144" t="s">
        <v>25484</v>
      </c>
      <c r="D8431" s="1144" t="s">
        <v>10514</v>
      </c>
      <c r="E8431" s="1144" t="s">
        <v>25485</v>
      </c>
      <c r="F8431" s="1144"/>
      <c r="G8431" s="1144"/>
      <c r="H8431" s="1144"/>
      <c r="I8431" s="1144"/>
      <c r="J8431" s="1144"/>
      <c r="K8431" s="1144"/>
      <c r="L8431" s="1144"/>
      <c r="M8431" s="1144"/>
      <c r="N8431" s="1144" t="s">
        <v>25486</v>
      </c>
      <c r="O8431" s="1144" t="s">
        <v>25487</v>
      </c>
      <c r="P8431" s="1144"/>
      <c r="Q8431" s="15" t="s">
        <v>45</v>
      </c>
      <c r="R8431" s="1145"/>
      <c r="S8431" s="1145"/>
      <c r="T8431" s="1145"/>
      <c r="U8431" s="1145"/>
      <c r="V8431" s="1145"/>
      <c r="W8431" s="1145"/>
      <c r="X8431" s="1145"/>
      <c r="Y8431" s="1145"/>
      <c r="Z8431" s="1145"/>
      <c r="AA8431" s="1145"/>
      <c r="AB8431" s="1145"/>
      <c r="AC8431" s="1145"/>
      <c r="AD8431" s="1145"/>
      <c r="AE8431" s="1145"/>
      <c r="AF8431" s="1145"/>
      <c r="AG8431" s="1145"/>
      <c r="AH8431" s="1145"/>
      <c r="AI8431" s="1145"/>
      <c r="AJ8431" s="1145"/>
      <c r="AK8431" s="1145"/>
    </row>
    <row r="8432" customFormat="false" ht="28.35" hidden="false" customHeight="false" outlineLevel="0" collapsed="false">
      <c r="A8432" s="1144" t="s">
        <v>25462</v>
      </c>
      <c r="B8432" s="1146" t="n">
        <v>0.55625</v>
      </c>
      <c r="C8432" s="1144" t="s">
        <v>25488</v>
      </c>
      <c r="D8432" s="1144" t="s">
        <v>10514</v>
      </c>
      <c r="E8432" s="1144" t="s">
        <v>25489</v>
      </c>
      <c r="F8432" s="1144"/>
      <c r="G8432" s="1144"/>
      <c r="H8432" s="1144"/>
      <c r="I8432" s="1144"/>
      <c r="J8432" s="1144"/>
      <c r="K8432" s="1144"/>
      <c r="L8432" s="1144"/>
      <c r="M8432" s="1144"/>
      <c r="N8432" s="1144"/>
      <c r="O8432" s="1144" t="s">
        <v>19</v>
      </c>
      <c r="P8432" s="1144"/>
      <c r="Q8432" s="15" t="s">
        <v>45</v>
      </c>
      <c r="R8432" s="1145"/>
      <c r="S8432" s="1145"/>
      <c r="T8432" s="1145"/>
      <c r="U8432" s="1145"/>
      <c r="V8432" s="1145"/>
      <c r="W8432" s="1145"/>
      <c r="X8432" s="1145"/>
      <c r="Y8432" s="1145"/>
      <c r="Z8432" s="1145"/>
      <c r="AA8432" s="1145"/>
      <c r="AB8432" s="1145"/>
      <c r="AC8432" s="1145"/>
      <c r="AD8432" s="1145"/>
      <c r="AE8432" s="1145"/>
      <c r="AF8432" s="1145"/>
      <c r="AG8432" s="1145"/>
      <c r="AH8432" s="1145"/>
      <c r="AI8432" s="1145"/>
      <c r="AJ8432" s="1145"/>
      <c r="AK8432" s="1145"/>
    </row>
    <row r="8433" customFormat="false" ht="14.9" hidden="false" customHeight="false" outlineLevel="0" collapsed="false">
      <c r="A8433" s="100"/>
      <c r="B8433" s="100"/>
      <c r="C8433" s="391" t="s">
        <v>25490</v>
      </c>
      <c r="D8433" s="391"/>
      <c r="E8433" s="391" t="s">
        <v>25491</v>
      </c>
      <c r="F8433" s="100"/>
      <c r="G8433" s="100"/>
      <c r="H8433" s="100"/>
      <c r="I8433" s="100"/>
      <c r="J8433" s="100"/>
      <c r="K8433" s="100"/>
      <c r="L8433" s="100"/>
      <c r="M8433" s="100"/>
      <c r="N8433" s="100"/>
      <c r="O8433" s="100"/>
      <c r="P8433" s="100"/>
      <c r="Q8433" s="15" t="s">
        <v>45</v>
      </c>
    </row>
    <row r="8434" customFormat="false" ht="14.9" hidden="false" customHeight="false" outlineLevel="0" collapsed="false">
      <c r="A8434" s="100" t="s">
        <v>25492</v>
      </c>
      <c r="B8434" s="1143" t="n">
        <v>0.625</v>
      </c>
      <c r="C8434" s="100" t="s">
        <v>25493</v>
      </c>
      <c r="D8434" s="100" t="s">
        <v>22300</v>
      </c>
      <c r="E8434" s="100" t="s">
        <v>25494</v>
      </c>
      <c r="F8434" s="100"/>
      <c r="G8434" s="100"/>
      <c r="H8434" s="100"/>
      <c r="I8434" s="100"/>
      <c r="J8434" s="100"/>
      <c r="K8434" s="100"/>
      <c r="L8434" s="100"/>
      <c r="M8434" s="100"/>
      <c r="N8434" s="100"/>
      <c r="O8434" s="100"/>
      <c r="P8434" s="100"/>
      <c r="Q8434" s="15" t="s">
        <v>45</v>
      </c>
    </row>
    <row r="8435" customFormat="false" ht="14.9" hidden="false" customHeight="false" outlineLevel="0" collapsed="false">
      <c r="A8435" s="1144" t="s">
        <v>25462</v>
      </c>
      <c r="B8435" s="100" t="s">
        <v>11419</v>
      </c>
      <c r="C8435" s="100" t="s">
        <v>25495</v>
      </c>
      <c r="D8435" s="100" t="s">
        <v>8766</v>
      </c>
      <c r="E8435" s="100" t="s">
        <v>25496</v>
      </c>
      <c r="F8435" s="100" t="s">
        <v>25497</v>
      </c>
      <c r="G8435" s="100" t="n">
        <v>2000</v>
      </c>
      <c r="H8435" s="100"/>
      <c r="I8435" s="100"/>
      <c r="J8435" s="100"/>
      <c r="K8435" s="100"/>
      <c r="L8435" s="100"/>
      <c r="M8435" s="19" t="s">
        <v>25498</v>
      </c>
      <c r="N8435" s="100" t="n">
        <v>27.08</v>
      </c>
      <c r="O8435" s="282" t="s">
        <v>15</v>
      </c>
      <c r="P8435" s="100"/>
      <c r="Q8435" s="15" t="s">
        <v>45</v>
      </c>
    </row>
    <row r="8436" customFormat="false" ht="79.85" hidden="false" customHeight="false" outlineLevel="0" collapsed="false">
      <c r="A8436" s="1091" t="s">
        <v>17111</v>
      </c>
      <c r="B8436" s="6" t="s">
        <v>17112</v>
      </c>
      <c r="C8436" s="1134"/>
      <c r="D8436" s="6" t="s">
        <v>17114</v>
      </c>
      <c r="E8436" s="6" t="s">
        <v>17115</v>
      </c>
      <c r="F8436" s="5" t="s">
        <v>10096</v>
      </c>
      <c r="G8436" s="6" t="s">
        <v>38</v>
      </c>
      <c r="H8436" s="6" t="s">
        <v>17116</v>
      </c>
      <c r="I8436" s="6" t="s">
        <v>40</v>
      </c>
      <c r="J8436" s="6" t="s">
        <v>21327</v>
      </c>
      <c r="K8436" s="6" t="s">
        <v>21328</v>
      </c>
      <c r="L8436" s="6" t="s">
        <v>19807</v>
      </c>
      <c r="M8436" s="6" t="s">
        <v>41</v>
      </c>
      <c r="N8436" s="6" t="s">
        <v>42</v>
      </c>
      <c r="O8436" s="6" t="s">
        <v>17117</v>
      </c>
      <c r="P8436" s="100"/>
      <c r="Q8436" s="15" t="s">
        <v>45</v>
      </c>
    </row>
    <row r="8437" customFormat="false" ht="15" hidden="false" customHeight="false" outlineLevel="0" collapsed="false">
      <c r="A8437" s="1137" t="n">
        <v>43704</v>
      </c>
      <c r="B8437" s="1136" t="s">
        <v>25499</v>
      </c>
      <c r="C8437" s="91"/>
      <c r="D8437" s="91"/>
      <c r="E8437" s="63"/>
      <c r="F8437" s="911" t="n">
        <f aca="false">G8437+H8437+I8437+J8437+K8437+L8437</f>
        <v>1.09109514902022E+038</v>
      </c>
      <c r="G8437" s="1092" t="n">
        <f aca="false">SUM(G8438:G18376)</f>
        <v>3.81160558833748E+037</v>
      </c>
      <c r="H8437" s="913" t="n">
        <f aca="false">SUM(H8438:H18376)</f>
        <v>7.09934590186472E+037</v>
      </c>
      <c r="I8437" s="1093" t="n">
        <f aca="false">SUM(I8438:I18378)</f>
        <v>321454080</v>
      </c>
      <c r="J8437" s="1094" t="n">
        <f aca="false">SUM(J8438:J18376)</f>
        <v>0</v>
      </c>
      <c r="K8437" s="1095" t="n">
        <f aca="false">SUM(K8438:K18376)</f>
        <v>0</v>
      </c>
      <c r="L8437" s="1096" t="n">
        <f aca="false">SUM(L8440:L18376)</f>
        <v>0</v>
      </c>
      <c r="M8437" s="281"/>
      <c r="N8437" s="281"/>
      <c r="O8437" s="91"/>
      <c r="P8437" s="100"/>
      <c r="Q8437" s="15" t="s">
        <v>45</v>
      </c>
    </row>
    <row r="8438" customFormat="false" ht="68.65" hidden="false" customHeight="false" outlineLevel="0" collapsed="false">
      <c r="A8438" s="100" t="s">
        <v>25500</v>
      </c>
      <c r="B8438" s="1143" t="n">
        <v>0.384027777777778</v>
      </c>
      <c r="C8438" s="100" t="s">
        <v>25501</v>
      </c>
      <c r="D8438" s="100" t="s">
        <v>10514</v>
      </c>
      <c r="E8438" s="100" t="s">
        <v>25502</v>
      </c>
      <c r="F8438" s="100" t="s">
        <v>25503</v>
      </c>
      <c r="G8438" s="100"/>
      <c r="H8438" s="100"/>
      <c r="I8438" s="100"/>
      <c r="J8438" s="100"/>
      <c r="K8438" s="100"/>
      <c r="L8438" s="100"/>
      <c r="M8438" s="100"/>
      <c r="N8438" s="100"/>
      <c r="O8438" s="1144" t="s">
        <v>25504</v>
      </c>
      <c r="P8438" s="100"/>
      <c r="Q8438" s="15" t="s">
        <v>45</v>
      </c>
    </row>
    <row r="8439" customFormat="false" ht="28.35" hidden="false" customHeight="false" outlineLevel="0" collapsed="false">
      <c r="A8439" s="100" t="s">
        <v>25505</v>
      </c>
      <c r="B8439" s="100" t="s">
        <v>869</v>
      </c>
      <c r="C8439" s="100" t="s">
        <v>25506</v>
      </c>
      <c r="D8439" s="100" t="s">
        <v>22300</v>
      </c>
      <c r="E8439" s="100" t="s">
        <v>25507</v>
      </c>
      <c r="F8439" s="100" t="s">
        <v>25508</v>
      </c>
      <c r="G8439" s="100" t="s">
        <v>25509</v>
      </c>
      <c r="H8439" s="100"/>
      <c r="I8439" s="100"/>
      <c r="J8439" s="100"/>
      <c r="K8439" s="100"/>
      <c r="L8439" s="100"/>
      <c r="M8439" s="100"/>
      <c r="N8439" s="100"/>
      <c r="O8439" s="1144" t="s">
        <v>25510</v>
      </c>
      <c r="P8439" s="100"/>
      <c r="Q8439" s="15" t="s">
        <v>45</v>
      </c>
    </row>
    <row r="8440" customFormat="false" ht="14.9" hidden="false" customHeight="false" outlineLevel="0" collapsed="false">
      <c r="A8440" s="1144"/>
      <c r="B8440" s="1144"/>
      <c r="C8440" s="1144"/>
      <c r="D8440" s="1144"/>
      <c r="E8440" s="1144" t="s">
        <v>25511</v>
      </c>
      <c r="F8440" s="1144"/>
      <c r="G8440" s="1144"/>
      <c r="H8440" s="1144"/>
      <c r="I8440" s="1144"/>
      <c r="J8440" s="1144"/>
      <c r="K8440" s="1144"/>
      <c r="L8440" s="1144"/>
      <c r="M8440" s="1144"/>
      <c r="N8440" s="1144"/>
      <c r="O8440" s="1144" t="s">
        <v>25512</v>
      </c>
      <c r="P8440" s="1144"/>
      <c r="Q8440" s="15" t="s">
        <v>45</v>
      </c>
      <c r="R8440" s="1145"/>
      <c r="S8440" s="1145"/>
      <c r="T8440" s="1145"/>
      <c r="U8440" s="1145"/>
      <c r="V8440" s="1145"/>
      <c r="W8440" s="1145"/>
      <c r="X8440" s="1145"/>
      <c r="Y8440" s="1145"/>
      <c r="Z8440" s="1145"/>
      <c r="AA8440" s="1145"/>
      <c r="AB8440" s="1145"/>
      <c r="AC8440" s="1145"/>
      <c r="AD8440" s="1145"/>
      <c r="AE8440" s="1145"/>
      <c r="AF8440" s="1145"/>
      <c r="AG8440" s="1145"/>
      <c r="AH8440" s="1145"/>
      <c r="AI8440" s="1145"/>
      <c r="AJ8440" s="1145"/>
      <c r="AK8440" s="1145"/>
    </row>
    <row r="8441" customFormat="false" ht="28.35" hidden="false" customHeight="false" outlineLevel="0" collapsed="false">
      <c r="A8441" s="391" t="s">
        <v>25462</v>
      </c>
      <c r="B8441" s="1147" t="n">
        <v>0.407638888888889</v>
      </c>
      <c r="C8441" s="391" t="s">
        <v>25513</v>
      </c>
      <c r="D8441" s="391" t="s">
        <v>10514</v>
      </c>
      <c r="E8441" s="391" t="s">
        <v>25514</v>
      </c>
      <c r="F8441" s="391" t="s">
        <v>25515</v>
      </c>
      <c r="G8441" s="391"/>
      <c r="H8441" s="391"/>
      <c r="I8441" s="391"/>
      <c r="J8441" s="391"/>
      <c r="K8441" s="391"/>
      <c r="L8441" s="391"/>
      <c r="M8441" s="141" t="s">
        <v>25516</v>
      </c>
      <c r="N8441" s="1148" t="n">
        <v>43706</v>
      </c>
      <c r="O8441" s="95" t="s">
        <v>25517</v>
      </c>
      <c r="P8441" s="391"/>
      <c r="Q8441" s="15" t="s">
        <v>45</v>
      </c>
      <c r="R8441" s="278"/>
      <c r="S8441" s="278"/>
      <c r="T8441" s="278"/>
      <c r="U8441" s="278"/>
      <c r="V8441" s="278"/>
      <c r="W8441" s="278"/>
      <c r="X8441" s="278"/>
      <c r="Y8441" s="278"/>
      <c r="Z8441" s="278"/>
      <c r="AA8441" s="278"/>
      <c r="AB8441" s="278"/>
      <c r="AC8441" s="278"/>
      <c r="AD8441" s="278"/>
      <c r="AE8441" s="278"/>
      <c r="AF8441" s="278"/>
      <c r="AG8441" s="278"/>
      <c r="AH8441" s="278"/>
      <c r="AI8441" s="278"/>
      <c r="AJ8441" s="278"/>
      <c r="AK8441" s="278"/>
    </row>
    <row r="8442" customFormat="false" ht="14.9" hidden="false" customHeight="false" outlineLevel="0" collapsed="false">
      <c r="A8442" s="100" t="s">
        <v>25518</v>
      </c>
      <c r="B8442" s="1143" t="n">
        <v>0.438888888888889</v>
      </c>
      <c r="C8442" s="100" t="s">
        <v>25519</v>
      </c>
      <c r="D8442" s="100" t="s">
        <v>10514</v>
      </c>
      <c r="E8442" s="100" t="s">
        <v>25520</v>
      </c>
      <c r="F8442" s="100" t="s">
        <v>25521</v>
      </c>
      <c r="G8442" s="100"/>
      <c r="H8442" s="100"/>
      <c r="I8442" s="100"/>
      <c r="J8442" s="100"/>
      <c r="K8442" s="100"/>
      <c r="L8442" s="100"/>
      <c r="M8442" s="100"/>
      <c r="N8442" s="100"/>
      <c r="O8442" s="100" t="s">
        <v>23976</v>
      </c>
      <c r="P8442" s="100"/>
      <c r="Q8442" s="15" t="s">
        <v>45</v>
      </c>
    </row>
    <row r="8443" customFormat="false" ht="68.65" hidden="false" customHeight="false" outlineLevel="0" collapsed="false">
      <c r="A8443" s="100" t="s">
        <v>25462</v>
      </c>
      <c r="B8443" s="1143" t="n">
        <v>0.459027777777778</v>
      </c>
      <c r="C8443" s="100" t="s">
        <v>25522</v>
      </c>
      <c r="D8443" s="100" t="s">
        <v>10514</v>
      </c>
      <c r="E8443" s="100" t="s">
        <v>25523</v>
      </c>
      <c r="F8443" s="100" t="s">
        <v>25524</v>
      </c>
      <c r="G8443" s="100" t="n">
        <v>22800</v>
      </c>
      <c r="H8443" s="100"/>
      <c r="I8443" s="100"/>
      <c r="J8443" s="100"/>
      <c r="K8443" s="100"/>
      <c r="L8443" s="100"/>
      <c r="M8443" s="19" t="s">
        <v>25525</v>
      </c>
      <c r="N8443" s="1076" t="n">
        <v>43724</v>
      </c>
      <c r="O8443" s="984" t="s">
        <v>15</v>
      </c>
      <c r="P8443" s="100"/>
      <c r="Q8443" s="15" t="s">
        <v>45</v>
      </c>
    </row>
    <row r="8444" customFormat="false" ht="14.9" hidden="false" customHeight="false" outlineLevel="0" collapsed="false">
      <c r="A8444" s="1139"/>
      <c r="B8444" s="1140" t="n">
        <v>0.461805555555556</v>
      </c>
      <c r="C8444" s="1139" t="n">
        <v>84959268390</v>
      </c>
      <c r="D8444" s="1139" t="s">
        <v>10514</v>
      </c>
      <c r="E8444" s="1139" t="s">
        <v>25526</v>
      </c>
      <c r="F8444" s="1139"/>
      <c r="G8444" s="1139"/>
      <c r="H8444" s="1139"/>
      <c r="I8444" s="1139"/>
      <c r="J8444" s="1139"/>
      <c r="K8444" s="1139"/>
      <c r="L8444" s="1139"/>
      <c r="M8444" s="1139"/>
      <c r="N8444" s="1139"/>
      <c r="O8444" s="1139"/>
      <c r="P8444" s="1139"/>
      <c r="Q8444" s="15" t="s">
        <v>45</v>
      </c>
      <c r="R8444" s="1141"/>
      <c r="S8444" s="1141"/>
      <c r="T8444" s="1141"/>
      <c r="U8444" s="1141"/>
      <c r="V8444" s="1141"/>
      <c r="W8444" s="1141"/>
      <c r="X8444" s="1141"/>
      <c r="Y8444" s="1141"/>
      <c r="Z8444" s="1141"/>
      <c r="AA8444" s="1141"/>
      <c r="AB8444" s="1141"/>
      <c r="AC8444" s="1141"/>
      <c r="AD8444" s="1141"/>
      <c r="AE8444" s="1141"/>
      <c r="AF8444" s="1141"/>
      <c r="AG8444" s="1141"/>
      <c r="AH8444" s="1141"/>
      <c r="AI8444" s="1141"/>
      <c r="AJ8444" s="1141"/>
      <c r="AK8444" s="1141"/>
    </row>
    <row r="8445" customFormat="false" ht="55.2" hidden="false" customHeight="false" outlineLevel="0" collapsed="false">
      <c r="A8445" s="100" t="s">
        <v>25462</v>
      </c>
      <c r="B8445" s="1143" t="n">
        <v>0.471527777777778</v>
      </c>
      <c r="C8445" s="100" t="s">
        <v>25527</v>
      </c>
      <c r="D8445" s="100" t="s">
        <v>10514</v>
      </c>
      <c r="E8445" s="100" t="s">
        <v>25528</v>
      </c>
      <c r="F8445" s="100" t="s">
        <v>25529</v>
      </c>
      <c r="G8445" s="100"/>
      <c r="H8445" s="100"/>
      <c r="I8445" s="100"/>
      <c r="J8445" s="100"/>
      <c r="K8445" s="100"/>
      <c r="L8445" s="100"/>
      <c r="M8445" s="100"/>
      <c r="N8445" s="100"/>
      <c r="O8445" s="984" t="s">
        <v>25530</v>
      </c>
      <c r="P8445" s="100"/>
      <c r="Q8445" s="15" t="s">
        <v>45</v>
      </c>
    </row>
    <row r="8446" customFormat="false" ht="28.35" hidden="false" customHeight="false" outlineLevel="0" collapsed="false">
      <c r="A8446" s="100" t="s">
        <v>19374</v>
      </c>
      <c r="B8446" s="100"/>
      <c r="C8446" s="100" t="s">
        <v>25531</v>
      </c>
      <c r="D8446" s="100" t="s">
        <v>10514</v>
      </c>
      <c r="E8446" s="100" t="s">
        <v>25532</v>
      </c>
      <c r="F8446" s="100" t="s">
        <v>25533</v>
      </c>
      <c r="G8446" s="100"/>
      <c r="H8446" s="100"/>
      <c r="I8446" s="100"/>
      <c r="J8446" s="100"/>
      <c r="K8446" s="100"/>
      <c r="L8446" s="100"/>
      <c r="M8446" s="100"/>
      <c r="N8446" s="100"/>
      <c r="O8446" s="984" t="s">
        <v>25534</v>
      </c>
      <c r="P8446" s="100"/>
      <c r="Q8446" s="15" t="s">
        <v>45</v>
      </c>
    </row>
    <row r="8447" customFormat="false" ht="28.35" hidden="false" customHeight="false" outlineLevel="0" collapsed="false">
      <c r="A8447" s="100"/>
      <c r="B8447" s="100"/>
      <c r="C8447" s="100" t="s">
        <v>25535</v>
      </c>
      <c r="D8447" s="100"/>
      <c r="E8447" s="100" t="s">
        <v>25536</v>
      </c>
      <c r="F8447" s="100"/>
      <c r="G8447" s="100"/>
      <c r="H8447" s="100"/>
      <c r="I8447" s="100"/>
      <c r="J8447" s="100"/>
      <c r="K8447" s="100"/>
      <c r="L8447" s="100"/>
      <c r="M8447" s="100"/>
      <c r="N8447" s="100"/>
      <c r="O8447" s="984" t="s">
        <v>25534</v>
      </c>
      <c r="P8447" s="100"/>
      <c r="Q8447" s="15" t="s">
        <v>45</v>
      </c>
    </row>
    <row r="8448" customFormat="false" ht="68.65" hidden="false" customHeight="false" outlineLevel="0" collapsed="false">
      <c r="A8448" s="100" t="s">
        <v>25462</v>
      </c>
      <c r="B8448" s="1143" t="n">
        <v>0.520833333333333</v>
      </c>
      <c r="C8448" s="100" t="s">
        <v>25537</v>
      </c>
      <c r="D8448" s="100" t="s">
        <v>10514</v>
      </c>
      <c r="E8448" s="100" t="s">
        <v>25538</v>
      </c>
      <c r="F8448" s="100" t="s">
        <v>25539</v>
      </c>
      <c r="G8448" s="100"/>
      <c r="H8448" s="100"/>
      <c r="I8448" s="100"/>
      <c r="J8448" s="100"/>
      <c r="K8448" s="100"/>
      <c r="L8448" s="100"/>
      <c r="M8448" s="100"/>
      <c r="N8448" s="100"/>
      <c r="O8448" s="984" t="s">
        <v>25540</v>
      </c>
      <c r="P8448" s="100"/>
      <c r="Q8448" s="15" t="s">
        <v>45</v>
      </c>
    </row>
    <row r="8449" customFormat="false" ht="13.8" hidden="false" customHeight="false" outlineLevel="0" collapsed="false">
      <c r="A8449" s="100"/>
      <c r="B8449" s="100"/>
      <c r="C8449" s="100"/>
      <c r="D8449" s="100"/>
      <c r="E8449" s="100"/>
      <c r="F8449" s="100"/>
      <c r="G8449" s="100"/>
      <c r="H8449" s="100"/>
      <c r="I8449" s="100"/>
      <c r="J8449" s="100"/>
      <c r="K8449" s="100"/>
      <c r="L8449" s="100"/>
      <c r="M8449" s="100"/>
      <c r="N8449" s="100"/>
      <c r="O8449" s="100"/>
      <c r="P8449" s="100"/>
      <c r="Q8449" s="15" t="s">
        <v>45</v>
      </c>
    </row>
    <row r="8450" customFormat="false" ht="14.9" hidden="false" customHeight="false" outlineLevel="0" collapsed="false">
      <c r="A8450" s="1144"/>
      <c r="B8450" s="1144"/>
      <c r="C8450" s="1144"/>
      <c r="D8450" s="1144" t="s">
        <v>10514</v>
      </c>
      <c r="E8450" s="1144" t="s">
        <v>25541</v>
      </c>
      <c r="F8450" s="1144"/>
      <c r="G8450" s="1144"/>
      <c r="H8450" s="1144"/>
      <c r="I8450" s="1144"/>
      <c r="J8450" s="1144"/>
      <c r="K8450" s="1144"/>
      <c r="L8450" s="1144"/>
      <c r="M8450" s="1144"/>
      <c r="N8450" s="1144"/>
      <c r="O8450" s="1144"/>
      <c r="P8450" s="1144"/>
      <c r="Q8450" s="15" t="s">
        <v>45</v>
      </c>
      <c r="R8450" s="1145"/>
      <c r="S8450" s="1145"/>
      <c r="T8450" s="1145"/>
      <c r="U8450" s="1145"/>
      <c r="V8450" s="1145"/>
      <c r="W8450" s="1145"/>
      <c r="X8450" s="1145"/>
      <c r="Y8450" s="1145"/>
      <c r="Z8450" s="1145"/>
      <c r="AA8450" s="1145"/>
      <c r="AB8450" s="1145"/>
      <c r="AC8450" s="1145"/>
      <c r="AD8450" s="1145"/>
      <c r="AE8450" s="1145"/>
      <c r="AF8450" s="1145"/>
      <c r="AG8450" s="1145"/>
      <c r="AH8450" s="1145"/>
      <c r="AI8450" s="1145"/>
      <c r="AJ8450" s="1145"/>
      <c r="AK8450" s="1145"/>
    </row>
    <row r="8451" customFormat="false" ht="28.35" hidden="false" customHeight="false" outlineLevel="0" collapsed="false">
      <c r="A8451" s="1145"/>
      <c r="B8451" s="1144"/>
      <c r="C8451" s="1144" t="s">
        <v>25542</v>
      </c>
      <c r="D8451" s="1144"/>
      <c r="E8451" s="1144" t="s">
        <v>25543</v>
      </c>
      <c r="F8451" s="1144" t="s">
        <v>25544</v>
      </c>
      <c r="G8451" s="1144"/>
      <c r="H8451" s="1144"/>
      <c r="I8451" s="1144"/>
      <c r="J8451" s="1144"/>
      <c r="K8451" s="1144"/>
      <c r="L8451" s="1144"/>
      <c r="M8451" s="1144"/>
      <c r="N8451" s="1144"/>
      <c r="O8451" s="1144"/>
      <c r="P8451" s="1144"/>
      <c r="Q8451" s="15" t="s">
        <v>45</v>
      </c>
      <c r="R8451" s="1145"/>
      <c r="S8451" s="1145"/>
      <c r="T8451" s="1145"/>
      <c r="U8451" s="1145"/>
      <c r="V8451" s="1145"/>
      <c r="W8451" s="1145"/>
      <c r="X8451" s="1145"/>
      <c r="Y8451" s="1145"/>
      <c r="Z8451" s="1145"/>
      <c r="AA8451" s="1145"/>
      <c r="AB8451" s="1145"/>
      <c r="AC8451" s="1145"/>
      <c r="AD8451" s="1145"/>
      <c r="AE8451" s="1145"/>
      <c r="AF8451" s="1145"/>
      <c r="AG8451" s="1145"/>
      <c r="AH8451" s="1145"/>
      <c r="AI8451" s="1145"/>
      <c r="AJ8451" s="1145"/>
      <c r="AK8451" s="1145"/>
    </row>
    <row r="8452" customFormat="false" ht="14.9" hidden="false" customHeight="false" outlineLevel="0" collapsed="false">
      <c r="A8452" s="664" t="s">
        <v>25518</v>
      </c>
      <c r="B8452" s="664"/>
      <c r="C8452" s="664" t="s">
        <v>25545</v>
      </c>
      <c r="D8452" s="664" t="s">
        <v>10514</v>
      </c>
      <c r="E8452" s="664" t="s">
        <v>25546</v>
      </c>
      <c r="F8452" s="664" t="s">
        <v>25547</v>
      </c>
      <c r="G8452" s="664"/>
      <c r="H8452" s="664"/>
      <c r="I8452" s="664"/>
      <c r="J8452" s="664"/>
      <c r="K8452" s="664"/>
      <c r="L8452" s="664"/>
      <c r="M8452" s="664"/>
      <c r="N8452" s="664"/>
      <c r="O8452" s="664"/>
      <c r="P8452" s="664"/>
      <c r="Q8452" s="15" t="s">
        <v>45</v>
      </c>
      <c r="R8452" s="265"/>
      <c r="S8452" s="265"/>
      <c r="T8452" s="265"/>
      <c r="U8452" s="265"/>
      <c r="V8452" s="265"/>
      <c r="W8452" s="265"/>
      <c r="X8452" s="265"/>
      <c r="Y8452" s="265"/>
      <c r="Z8452" s="265"/>
      <c r="AA8452" s="265"/>
      <c r="AB8452" s="265"/>
      <c r="AC8452" s="265"/>
      <c r="AD8452" s="265"/>
      <c r="AE8452" s="265"/>
      <c r="AF8452" s="265"/>
      <c r="AG8452" s="265"/>
      <c r="AH8452" s="265"/>
      <c r="AI8452" s="265"/>
      <c r="AJ8452" s="265"/>
      <c r="AK8452" s="265"/>
    </row>
    <row r="8453" customFormat="false" ht="202.95" hidden="false" customHeight="false" outlineLevel="0" collapsed="false">
      <c r="A8453" s="100"/>
      <c r="B8453" s="100"/>
      <c r="C8453" s="100"/>
      <c r="D8453" s="100"/>
      <c r="E8453" s="100" t="s">
        <v>25548</v>
      </c>
      <c r="F8453" s="100"/>
      <c r="G8453" s="100"/>
      <c r="H8453" s="100"/>
      <c r="I8453" s="100"/>
      <c r="J8453" s="100"/>
      <c r="K8453" s="100"/>
      <c r="L8453" s="100"/>
      <c r="M8453" s="100"/>
      <c r="N8453" s="100"/>
      <c r="O8453" s="100"/>
      <c r="P8453" s="100"/>
      <c r="Q8453" s="15" t="s">
        <v>45</v>
      </c>
    </row>
    <row r="8454" customFormat="false" ht="14.9" hidden="false" customHeight="false" outlineLevel="0" collapsed="false">
      <c r="A8454" s="100" t="s">
        <v>25462</v>
      </c>
      <c r="B8454" s="1143" t="n">
        <v>0.623611111111111</v>
      </c>
      <c r="C8454" s="100" t="n">
        <v>84954567117</v>
      </c>
      <c r="D8454" s="100" t="s">
        <v>10514</v>
      </c>
      <c r="E8454" s="100" t="s">
        <v>25549</v>
      </c>
      <c r="F8454" s="100" t="s">
        <v>25550</v>
      </c>
      <c r="G8454" s="100"/>
      <c r="H8454" s="100"/>
      <c r="I8454" s="100"/>
      <c r="J8454" s="100"/>
      <c r="K8454" s="100"/>
      <c r="L8454" s="100"/>
      <c r="M8454" s="100"/>
      <c r="N8454" s="100"/>
      <c r="O8454" s="355" t="s">
        <v>389</v>
      </c>
      <c r="P8454" s="100"/>
      <c r="Q8454" s="15" t="s">
        <v>45</v>
      </c>
    </row>
    <row r="8455" customFormat="false" ht="28.35" hidden="false" customHeight="false" outlineLevel="0" collapsed="false">
      <c r="A8455" s="1144"/>
      <c r="B8455" s="1144"/>
      <c r="C8455" s="1144"/>
      <c r="D8455" s="1144"/>
      <c r="E8455" s="1144" t="s">
        <v>25551</v>
      </c>
      <c r="F8455" s="1144"/>
      <c r="G8455" s="1144"/>
      <c r="H8455" s="1144"/>
      <c r="I8455" s="1144"/>
      <c r="J8455" s="1144"/>
      <c r="K8455" s="1144"/>
      <c r="L8455" s="1144"/>
      <c r="M8455" s="1144"/>
      <c r="N8455" s="1144"/>
      <c r="O8455" s="1144"/>
      <c r="P8455" s="1144"/>
      <c r="Q8455" s="15" t="s">
        <v>45</v>
      </c>
      <c r="R8455" s="1145"/>
      <c r="S8455" s="1145"/>
      <c r="T8455" s="1145"/>
      <c r="U8455" s="1145"/>
      <c r="V8455" s="1145"/>
      <c r="W8455" s="1145"/>
      <c r="X8455" s="1145"/>
      <c r="Y8455" s="1145"/>
      <c r="Z8455" s="1145"/>
      <c r="AA8455" s="1145"/>
      <c r="AB8455" s="1145"/>
      <c r="AC8455" s="1145"/>
      <c r="AD8455" s="1145"/>
      <c r="AE8455" s="1145"/>
      <c r="AF8455" s="1145"/>
      <c r="AG8455" s="1145"/>
      <c r="AH8455" s="1145"/>
      <c r="AI8455" s="1145"/>
      <c r="AJ8455" s="1145"/>
      <c r="AK8455" s="1145"/>
    </row>
    <row r="8456" customFormat="false" ht="28.35" hidden="false" customHeight="false" outlineLevel="0" collapsed="false">
      <c r="A8456" s="100" t="s">
        <v>25462</v>
      </c>
      <c r="B8456" s="1143" t="n">
        <v>0.630555555555556</v>
      </c>
      <c r="C8456" s="100" t="s">
        <v>25552</v>
      </c>
      <c r="D8456" s="100" t="s">
        <v>10514</v>
      </c>
      <c r="E8456" s="100" t="s">
        <v>25553</v>
      </c>
      <c r="F8456" s="100" t="s">
        <v>25554</v>
      </c>
      <c r="G8456" s="100" t="n">
        <v>3100</v>
      </c>
      <c r="H8456" s="100"/>
      <c r="I8456" s="100"/>
      <c r="J8456" s="100"/>
      <c r="K8456" s="100"/>
      <c r="L8456" s="100"/>
      <c r="M8456" s="19" t="s">
        <v>25555</v>
      </c>
      <c r="N8456" s="1076" t="n">
        <v>43707</v>
      </c>
      <c r="O8456" s="282" t="s">
        <v>15</v>
      </c>
      <c r="P8456" s="100"/>
      <c r="Q8456" s="15" t="s">
        <v>45</v>
      </c>
    </row>
    <row r="8457" customFormat="false" ht="39.55" hidden="false" customHeight="false" outlineLevel="0" collapsed="false">
      <c r="A8457" s="100" t="s">
        <v>25462</v>
      </c>
      <c r="B8457" s="1143" t="n">
        <v>0.646527777777778</v>
      </c>
      <c r="C8457" s="100" t="s">
        <v>25556</v>
      </c>
      <c r="D8457" s="100" t="s">
        <v>10514</v>
      </c>
      <c r="E8457" s="100" t="s">
        <v>25557</v>
      </c>
      <c r="F8457" s="100" t="s">
        <v>25558</v>
      </c>
      <c r="G8457" s="100"/>
      <c r="H8457" s="100"/>
      <c r="I8457" s="100"/>
      <c r="J8457" s="100"/>
      <c r="K8457" s="100"/>
      <c r="L8457" s="100"/>
      <c r="M8457" s="100"/>
      <c r="N8457" s="100"/>
      <c r="O8457" s="681" t="s">
        <v>25559</v>
      </c>
      <c r="P8457" s="100"/>
      <c r="Q8457" s="15" t="s">
        <v>45</v>
      </c>
    </row>
    <row r="8458" customFormat="false" ht="28.35" hidden="false" customHeight="false" outlineLevel="0" collapsed="false">
      <c r="A8458" s="100" t="s">
        <v>25462</v>
      </c>
      <c r="B8458" s="1143" t="n">
        <v>0.648611111111111</v>
      </c>
      <c r="C8458" s="100" t="s">
        <v>25560</v>
      </c>
      <c r="D8458" s="100" t="s">
        <v>10514</v>
      </c>
      <c r="E8458" s="100" t="s">
        <v>16182</v>
      </c>
      <c r="F8458" s="100"/>
      <c r="G8458" s="100"/>
      <c r="H8458" s="100"/>
      <c r="I8458" s="100"/>
      <c r="J8458" s="100"/>
      <c r="K8458" s="100"/>
      <c r="L8458" s="100"/>
      <c r="M8458" s="100"/>
      <c r="N8458" s="100"/>
      <c r="P8458" s="100"/>
      <c r="Q8458" s="15" t="s">
        <v>45</v>
      </c>
    </row>
    <row r="8459" customFormat="false" ht="28.35" hidden="false" customHeight="false" outlineLevel="0" collapsed="false">
      <c r="A8459" s="100" t="s">
        <v>25462</v>
      </c>
      <c r="B8459" s="1143" t="n">
        <v>0.659027777777778</v>
      </c>
      <c r="C8459" s="100" t="s">
        <v>25561</v>
      </c>
      <c r="D8459" s="100" t="s">
        <v>10514</v>
      </c>
      <c r="E8459" s="100" t="s">
        <v>25562</v>
      </c>
      <c r="F8459" s="100" t="s">
        <v>25563</v>
      </c>
      <c r="G8459" s="100"/>
      <c r="H8459" s="100"/>
      <c r="I8459" s="100"/>
      <c r="J8459" s="100"/>
      <c r="K8459" s="100"/>
      <c r="L8459" s="100"/>
      <c r="M8459" s="100"/>
      <c r="N8459" s="100"/>
      <c r="O8459" s="984" t="s">
        <v>25564</v>
      </c>
      <c r="P8459" s="100"/>
      <c r="Q8459" s="15" t="s">
        <v>45</v>
      </c>
    </row>
    <row r="8460" customFormat="false" ht="14.9" hidden="false" customHeight="false" outlineLevel="0" collapsed="false">
      <c r="A8460" s="100" t="s">
        <v>25518</v>
      </c>
      <c r="B8460" s="1143" t="n">
        <v>0.677777777777778</v>
      </c>
      <c r="C8460" s="100" t="n">
        <v>89152216298</v>
      </c>
      <c r="D8460" s="100" t="s">
        <v>10514</v>
      </c>
      <c r="E8460" s="100" t="s">
        <v>25565</v>
      </c>
      <c r="F8460" s="100"/>
      <c r="G8460" s="100"/>
      <c r="H8460" s="100"/>
      <c r="I8460" s="100"/>
      <c r="J8460" s="100"/>
      <c r="K8460" s="100"/>
      <c r="L8460" s="100"/>
      <c r="M8460" s="100"/>
      <c r="N8460" s="100"/>
      <c r="O8460" s="100"/>
      <c r="P8460" s="100"/>
      <c r="Q8460" s="15" t="s">
        <v>45</v>
      </c>
    </row>
    <row r="8461" customFormat="false" ht="55.2" hidden="false" customHeight="false" outlineLevel="0" collapsed="false">
      <c r="A8461" s="100"/>
      <c r="B8461" s="1143" t="n">
        <v>0.711805555555556</v>
      </c>
      <c r="C8461" s="100" t="n">
        <v>89637705357</v>
      </c>
      <c r="D8461" s="100" t="s">
        <v>10514</v>
      </c>
      <c r="E8461" s="100" t="s">
        <v>25566</v>
      </c>
      <c r="F8461" s="100" t="s">
        <v>25567</v>
      </c>
      <c r="G8461" s="100" t="n">
        <v>1200</v>
      </c>
      <c r="H8461" s="100"/>
      <c r="I8461" s="100"/>
      <c r="J8461" s="100"/>
      <c r="K8461" s="100"/>
      <c r="L8461" s="100"/>
      <c r="M8461" s="100"/>
      <c r="N8461" s="100"/>
      <c r="O8461" s="984" t="s">
        <v>364</v>
      </c>
      <c r="P8461" s="100"/>
      <c r="Q8461" s="15" t="s">
        <v>45</v>
      </c>
    </row>
    <row r="8462" customFormat="false" ht="243.25" hidden="false" customHeight="false" outlineLevel="0" collapsed="false">
      <c r="A8462" s="1144"/>
      <c r="B8462" s="1144"/>
      <c r="C8462" s="1144"/>
      <c r="D8462" s="1144" t="s">
        <v>25535</v>
      </c>
      <c r="E8462" s="1144" t="s">
        <v>25568</v>
      </c>
      <c r="F8462" s="1144" t="s">
        <v>25569</v>
      </c>
      <c r="G8462" s="1144"/>
      <c r="H8462" s="1144"/>
      <c r="I8462" s="1144"/>
      <c r="J8462" s="1144"/>
      <c r="K8462" s="1144"/>
      <c r="L8462" s="1144"/>
      <c r="M8462" s="1144"/>
      <c r="N8462" s="1144"/>
      <c r="O8462" s="1144" t="s">
        <v>19</v>
      </c>
      <c r="P8462" s="1144"/>
      <c r="Q8462" s="15" t="s">
        <v>45</v>
      </c>
      <c r="R8462" s="1145"/>
      <c r="S8462" s="1145"/>
      <c r="T8462" s="1145"/>
      <c r="U8462" s="1145"/>
      <c r="V8462" s="1145"/>
      <c r="W8462" s="1145"/>
      <c r="X8462" s="1145"/>
      <c r="Y8462" s="1145"/>
      <c r="Z8462" s="1145"/>
      <c r="AA8462" s="1145"/>
      <c r="AB8462" s="1145"/>
      <c r="AC8462" s="1145"/>
      <c r="AD8462" s="1145"/>
      <c r="AE8462" s="1145"/>
      <c r="AF8462" s="1145"/>
      <c r="AG8462" s="1145"/>
      <c r="AH8462" s="1145"/>
      <c r="AI8462" s="1145"/>
      <c r="AJ8462" s="1145"/>
      <c r="AK8462" s="1145"/>
    </row>
    <row r="8463" customFormat="false" ht="79.85" hidden="false" customHeight="false" outlineLevel="0" collapsed="false">
      <c r="A8463" s="1091" t="s">
        <v>17111</v>
      </c>
      <c r="B8463" s="6" t="s">
        <v>17112</v>
      </c>
      <c r="C8463" s="1134"/>
      <c r="D8463" s="6" t="s">
        <v>17114</v>
      </c>
      <c r="E8463" s="6" t="s">
        <v>17115</v>
      </c>
      <c r="F8463" s="5" t="s">
        <v>10096</v>
      </c>
      <c r="G8463" s="6" t="s">
        <v>38</v>
      </c>
      <c r="H8463" s="6" t="s">
        <v>17116</v>
      </c>
      <c r="I8463" s="6" t="s">
        <v>40</v>
      </c>
      <c r="J8463" s="6" t="s">
        <v>21327</v>
      </c>
      <c r="K8463" s="6" t="s">
        <v>21328</v>
      </c>
      <c r="L8463" s="6" t="s">
        <v>19807</v>
      </c>
      <c r="M8463" s="6" t="s">
        <v>41</v>
      </c>
      <c r="N8463" s="6" t="s">
        <v>42</v>
      </c>
      <c r="O8463" s="6" t="s">
        <v>17117</v>
      </c>
      <c r="P8463" s="100"/>
      <c r="Q8463" s="15" t="s">
        <v>45</v>
      </c>
    </row>
    <row r="8464" customFormat="false" ht="15" hidden="false" customHeight="false" outlineLevel="0" collapsed="false">
      <c r="A8464" s="1137" t="n">
        <v>43705</v>
      </c>
      <c r="B8464" s="1136" t="s">
        <v>311</v>
      </c>
      <c r="C8464" s="91"/>
      <c r="D8464" s="91"/>
      <c r="E8464" s="63"/>
      <c r="F8464" s="911" t="n">
        <f aca="false">G8464+H8464+I8464+J8464+K8464+L8464</f>
        <v>5.4554757451011E+037</v>
      </c>
      <c r="G8464" s="1092" t="n">
        <f aca="false">SUM(G8465:G18403)</f>
        <v>1.90580279416874E+037</v>
      </c>
      <c r="H8464" s="913" t="n">
        <f aca="false">SUM(H8465:H18403)</f>
        <v>3.54967295093236E+037</v>
      </c>
      <c r="I8464" s="1093" t="n">
        <f aca="false">SUM(I8465:I18405)</f>
        <v>160727040</v>
      </c>
      <c r="J8464" s="1094" t="n">
        <f aca="false">SUM(J8465:J18403)</f>
        <v>0</v>
      </c>
      <c r="K8464" s="1095" t="n">
        <f aca="false">SUM(K8465:K18403)</f>
        <v>0</v>
      </c>
      <c r="L8464" s="1096" t="n">
        <f aca="false">SUM(L8467:L18403)</f>
        <v>0</v>
      </c>
      <c r="M8464" s="281"/>
      <c r="N8464" s="281"/>
      <c r="O8464" s="91"/>
      <c r="P8464" s="100"/>
      <c r="Q8464" s="15" t="s">
        <v>45</v>
      </c>
    </row>
    <row r="8465" customFormat="false" ht="14.9" hidden="false" customHeight="false" outlineLevel="0" collapsed="false">
      <c r="A8465" s="91"/>
      <c r="B8465" s="91"/>
      <c r="C8465" s="91" t="s">
        <v>25570</v>
      </c>
      <c r="D8465" s="91" t="s">
        <v>10514</v>
      </c>
      <c r="E8465" s="91" t="s">
        <v>25571</v>
      </c>
      <c r="F8465" s="91"/>
      <c r="G8465" s="91"/>
      <c r="H8465" s="91"/>
      <c r="I8465" s="91"/>
      <c r="J8465" s="91"/>
      <c r="K8465" s="91"/>
      <c r="L8465" s="91"/>
      <c r="M8465" s="91"/>
      <c r="N8465" s="91"/>
      <c r="O8465" s="91"/>
      <c r="P8465" s="91"/>
      <c r="Q8465" s="15" t="s">
        <v>45</v>
      </c>
      <c r="R8465" s="97"/>
      <c r="S8465" s="97"/>
    </row>
    <row r="8466" customFormat="false" ht="14.9" hidden="false" customHeight="false" outlineLevel="0" collapsed="false">
      <c r="A8466" s="91"/>
      <c r="B8466" s="91"/>
      <c r="C8466" s="91" t="s">
        <v>25572</v>
      </c>
      <c r="D8466" s="91" t="s">
        <v>10514</v>
      </c>
      <c r="E8466" s="91" t="s">
        <v>25573</v>
      </c>
      <c r="F8466" s="91"/>
      <c r="G8466" s="91"/>
      <c r="H8466" s="91" t="n">
        <v>25000</v>
      </c>
      <c r="I8466" s="91"/>
      <c r="J8466" s="91"/>
      <c r="K8466" s="91"/>
      <c r="L8466" s="91"/>
      <c r="M8466" s="9" t="s">
        <v>25574</v>
      </c>
      <c r="N8466" s="99" t="n">
        <v>43708</v>
      </c>
      <c r="O8466" s="282" t="s">
        <v>11950</v>
      </c>
      <c r="P8466" s="91"/>
      <c r="Q8466" s="15" t="s">
        <v>45</v>
      </c>
      <c r="R8466" s="97"/>
      <c r="S8466" s="97"/>
    </row>
    <row r="8467" customFormat="false" ht="28.35" hidden="false" customHeight="false" outlineLevel="0" collapsed="false">
      <c r="A8467" s="91" t="s">
        <v>25518</v>
      </c>
      <c r="B8467" s="91" t="s">
        <v>25575</v>
      </c>
      <c r="C8467" s="91" t="s">
        <v>25576</v>
      </c>
      <c r="D8467" s="91" t="s">
        <v>10514</v>
      </c>
      <c r="E8467" s="91" t="s">
        <v>25577</v>
      </c>
      <c r="F8467" s="91" t="s">
        <v>25578</v>
      </c>
      <c r="G8467" s="91"/>
      <c r="H8467" s="91"/>
      <c r="I8467" s="91"/>
      <c r="J8467" s="91"/>
      <c r="K8467" s="91"/>
      <c r="L8467" s="91"/>
      <c r="M8467" s="91"/>
      <c r="N8467" s="91"/>
      <c r="O8467" s="639" t="s">
        <v>25579</v>
      </c>
      <c r="P8467" s="91"/>
      <c r="Q8467" s="15" t="s">
        <v>45</v>
      </c>
      <c r="R8467" s="97"/>
      <c r="S8467" s="97"/>
    </row>
    <row r="8468" customFormat="false" ht="108.95" hidden="false" customHeight="false" outlineLevel="0" collapsed="false">
      <c r="A8468" s="91" t="s">
        <v>25462</v>
      </c>
      <c r="B8468" s="108" t="n">
        <v>0.4</v>
      </c>
      <c r="C8468" s="91" t="s">
        <v>25580</v>
      </c>
      <c r="D8468" s="91" t="s">
        <v>25581</v>
      </c>
      <c r="E8468" s="91" t="s">
        <v>25582</v>
      </c>
      <c r="F8468" s="91" t="s">
        <v>25583</v>
      </c>
      <c r="G8468" s="91"/>
      <c r="H8468" s="91"/>
      <c r="I8468" s="91"/>
      <c r="J8468" s="91"/>
      <c r="K8468" s="91"/>
      <c r="L8468" s="91"/>
      <c r="M8468" s="91"/>
      <c r="N8468" s="91"/>
      <c r="O8468" s="137" t="s">
        <v>25584</v>
      </c>
      <c r="P8468" s="91"/>
      <c r="Q8468" s="15" t="s">
        <v>45</v>
      </c>
      <c r="R8468" s="97"/>
      <c r="S8468" s="97"/>
    </row>
    <row r="8469" customFormat="false" ht="28.35" hidden="false" customHeight="false" outlineLevel="0" collapsed="false">
      <c r="A8469" s="91" t="s">
        <v>25462</v>
      </c>
      <c r="B8469" s="108" t="n">
        <v>0.410416666666667</v>
      </c>
      <c r="C8469" s="91" t="s">
        <v>25585</v>
      </c>
      <c r="D8469" s="91" t="s">
        <v>25586</v>
      </c>
      <c r="E8469" s="91" t="s">
        <v>25587</v>
      </c>
      <c r="F8469" s="91" t="s">
        <v>25588</v>
      </c>
      <c r="G8469" s="91"/>
      <c r="H8469" s="91"/>
      <c r="I8469" s="91"/>
      <c r="J8469" s="91"/>
      <c r="K8469" s="91"/>
      <c r="L8469" s="91"/>
      <c r="M8469" s="91"/>
      <c r="N8469" s="91"/>
      <c r="O8469" s="639" t="s">
        <v>25589</v>
      </c>
      <c r="P8469" s="91"/>
      <c r="Q8469" s="15" t="s">
        <v>45</v>
      </c>
      <c r="R8469" s="97"/>
      <c r="S8469" s="97"/>
    </row>
    <row r="8470" customFormat="false" ht="68.65" hidden="false" customHeight="false" outlineLevel="0" collapsed="false">
      <c r="A8470" s="91"/>
      <c r="B8470" s="91"/>
      <c r="C8470" s="91" t="s">
        <v>25590</v>
      </c>
      <c r="D8470" s="91" t="s">
        <v>25591</v>
      </c>
      <c r="E8470" s="91" t="s">
        <v>25592</v>
      </c>
      <c r="F8470" s="91" t="s">
        <v>25593</v>
      </c>
      <c r="G8470" s="91"/>
      <c r="H8470" s="91"/>
      <c r="I8470" s="91"/>
      <c r="J8470" s="91"/>
      <c r="K8470" s="91"/>
      <c r="L8470" s="91"/>
      <c r="M8470" s="91"/>
      <c r="N8470" s="91"/>
      <c r="O8470" s="91"/>
      <c r="P8470" s="91"/>
      <c r="Q8470" s="15" t="s">
        <v>45</v>
      </c>
      <c r="R8470" s="97"/>
      <c r="S8470" s="97"/>
    </row>
    <row r="8471" customFormat="false" ht="14.9" hidden="false" customHeight="false" outlineLevel="0" collapsed="false">
      <c r="A8471" s="91"/>
      <c r="B8471" s="91"/>
      <c r="C8471" s="91" t="n">
        <v>89031368255</v>
      </c>
      <c r="D8471" s="91"/>
      <c r="E8471" s="91"/>
      <c r="F8471" s="91"/>
      <c r="G8471" s="91"/>
      <c r="H8471" s="91"/>
      <c r="I8471" s="91"/>
      <c r="J8471" s="91"/>
      <c r="K8471" s="91"/>
      <c r="L8471" s="91"/>
      <c r="M8471" s="91"/>
      <c r="N8471" s="91"/>
      <c r="O8471" s="91"/>
      <c r="P8471" s="91"/>
      <c r="Q8471" s="15" t="s">
        <v>45</v>
      </c>
      <c r="R8471" s="97"/>
      <c r="S8471" s="97"/>
    </row>
    <row r="8472" customFormat="false" ht="41.75" hidden="false" customHeight="false" outlineLevel="0" collapsed="false">
      <c r="A8472" s="91"/>
      <c r="B8472" s="91"/>
      <c r="C8472" s="91" t="s">
        <v>25535</v>
      </c>
      <c r="D8472" s="91"/>
      <c r="E8472" s="91" t="s">
        <v>25594</v>
      </c>
      <c r="F8472" s="91" t="s">
        <v>25595</v>
      </c>
      <c r="G8472" s="91"/>
      <c r="H8472" s="91"/>
      <c r="I8472" s="91"/>
      <c r="J8472" s="91"/>
      <c r="K8472" s="91"/>
      <c r="L8472" s="91"/>
      <c r="M8472" s="91"/>
      <c r="N8472" s="91"/>
      <c r="O8472" s="91"/>
      <c r="P8472" s="91"/>
      <c r="Q8472" s="15" t="s">
        <v>45</v>
      </c>
      <c r="R8472" s="97"/>
      <c r="S8472" s="97"/>
    </row>
    <row r="8473" customFormat="false" ht="14.9" hidden="false" customHeight="false" outlineLevel="0" collapsed="false">
      <c r="A8473" s="91"/>
      <c r="B8473" s="91"/>
      <c r="C8473" s="282" t="s">
        <v>25542</v>
      </c>
      <c r="D8473" s="282"/>
      <c r="E8473" s="282" t="s">
        <v>25596</v>
      </c>
      <c r="F8473" s="91"/>
      <c r="G8473" s="91"/>
      <c r="H8473" s="91"/>
      <c r="I8473" s="91"/>
      <c r="J8473" s="91"/>
      <c r="K8473" s="91"/>
      <c r="L8473" s="91"/>
      <c r="M8473" s="91"/>
      <c r="N8473" s="91"/>
      <c r="O8473" s="91"/>
      <c r="P8473" s="91"/>
      <c r="Q8473" s="15" t="s">
        <v>45</v>
      </c>
      <c r="R8473" s="97"/>
      <c r="S8473" s="97"/>
    </row>
    <row r="8474" customFormat="false" ht="14.9" hidden="false" customHeight="false" outlineLevel="0" collapsed="false">
      <c r="A8474" s="91" t="s">
        <v>25462</v>
      </c>
      <c r="B8474" s="108" t="n">
        <v>0.443055555555556</v>
      </c>
      <c r="C8474" s="91" t="s">
        <v>25597</v>
      </c>
      <c r="D8474" s="91" t="s">
        <v>25598</v>
      </c>
      <c r="E8474" s="91" t="s">
        <v>25599</v>
      </c>
      <c r="F8474" s="91" t="s">
        <v>25547</v>
      </c>
      <c r="G8474" s="91"/>
      <c r="H8474" s="91"/>
      <c r="I8474" s="91"/>
      <c r="J8474" s="91"/>
      <c r="K8474" s="91"/>
      <c r="L8474" s="91"/>
      <c r="M8474" s="91"/>
      <c r="N8474" s="91"/>
      <c r="O8474" s="91"/>
      <c r="P8474" s="91"/>
      <c r="Q8474" s="15" t="s">
        <v>45</v>
      </c>
      <c r="R8474" s="97"/>
      <c r="S8474" s="97"/>
    </row>
    <row r="8475" customFormat="false" ht="14.9" hidden="false" customHeight="false" outlineLevel="0" collapsed="false">
      <c r="A8475" s="91" t="s">
        <v>25462</v>
      </c>
      <c r="B8475" s="97"/>
      <c r="C8475" s="19" t="s">
        <v>25600</v>
      </c>
      <c r="D8475" s="19" t="s">
        <v>25601</v>
      </c>
      <c r="E8475" s="19" t="s">
        <v>25602</v>
      </c>
      <c r="F8475" s="91" t="s">
        <v>25603</v>
      </c>
      <c r="G8475" s="91" t="n">
        <v>10500</v>
      </c>
      <c r="H8475" s="91"/>
      <c r="I8475" s="91"/>
      <c r="J8475" s="91"/>
      <c r="K8475" s="91"/>
      <c r="L8475" s="91"/>
      <c r="M8475" s="19" t="s">
        <v>25604</v>
      </c>
      <c r="N8475" s="99" t="n">
        <v>43707</v>
      </c>
      <c r="O8475" s="282" t="s">
        <v>15</v>
      </c>
      <c r="P8475" s="91"/>
      <c r="Q8475" s="15" t="s">
        <v>45</v>
      </c>
      <c r="R8475" s="97"/>
      <c r="S8475" s="97"/>
    </row>
    <row r="8476" customFormat="false" ht="135.8" hidden="false" customHeight="false" outlineLevel="0" collapsed="false">
      <c r="A8476" s="91" t="s">
        <v>25518</v>
      </c>
      <c r="B8476" s="108" t="n">
        <v>0.456944444444444</v>
      </c>
      <c r="C8476" s="91" t="s">
        <v>25605</v>
      </c>
      <c r="D8476" s="91" t="s">
        <v>25606</v>
      </c>
      <c r="E8476" s="91" t="s">
        <v>25607</v>
      </c>
      <c r="F8476" s="91"/>
      <c r="G8476" s="91"/>
      <c r="H8476" s="91"/>
      <c r="I8476" s="91"/>
      <c r="J8476" s="91"/>
      <c r="K8476" s="91"/>
      <c r="L8476" s="91"/>
      <c r="M8476" s="91"/>
      <c r="N8476" s="91"/>
      <c r="O8476" s="451" t="s">
        <v>25608</v>
      </c>
      <c r="P8476" s="91"/>
      <c r="Q8476" s="15" t="s">
        <v>45</v>
      </c>
      <c r="R8476" s="97"/>
      <c r="S8476" s="97"/>
    </row>
    <row r="8477" customFormat="false" ht="95.5" hidden="false" customHeight="false" outlineLevel="0" collapsed="false">
      <c r="A8477" s="91"/>
      <c r="B8477" s="91"/>
      <c r="C8477" s="91"/>
      <c r="D8477" s="91" t="s">
        <v>25535</v>
      </c>
      <c r="E8477" s="91" t="s">
        <v>25609</v>
      </c>
      <c r="F8477" s="91" t="s">
        <v>25610</v>
      </c>
      <c r="G8477" s="91"/>
      <c r="H8477" s="91"/>
      <c r="I8477" s="91"/>
      <c r="J8477" s="91"/>
      <c r="K8477" s="91"/>
      <c r="L8477" s="91"/>
      <c r="M8477" s="91"/>
      <c r="N8477" s="91"/>
      <c r="O8477" s="91" t="s">
        <v>22965</v>
      </c>
      <c r="P8477" s="91"/>
      <c r="Q8477" s="15" t="s">
        <v>45</v>
      </c>
      <c r="R8477" s="97"/>
      <c r="S8477" s="97"/>
    </row>
    <row r="8478" customFormat="false" ht="41.75" hidden="false" customHeight="false" outlineLevel="0" collapsed="false">
      <c r="A8478" s="91"/>
      <c r="B8478" s="91"/>
      <c r="C8478" s="91"/>
      <c r="D8478" s="91" t="s">
        <v>25535</v>
      </c>
      <c r="E8478" s="91" t="s">
        <v>25611</v>
      </c>
      <c r="F8478" s="91" t="s">
        <v>25612</v>
      </c>
      <c r="G8478" s="91"/>
      <c r="H8478" s="91"/>
      <c r="I8478" s="91"/>
      <c r="J8478" s="91"/>
      <c r="K8478" s="91"/>
      <c r="L8478" s="91"/>
      <c r="M8478" s="91"/>
      <c r="N8478" s="91"/>
      <c r="O8478" s="451" t="s">
        <v>25613</v>
      </c>
      <c r="P8478" s="91"/>
      <c r="Q8478" s="15" t="s">
        <v>45</v>
      </c>
      <c r="R8478" s="97"/>
      <c r="S8478" s="97"/>
    </row>
    <row r="8479" customFormat="false" ht="55.2" hidden="false" customHeight="false" outlineLevel="0" collapsed="false">
      <c r="A8479" s="91" t="s">
        <v>25462</v>
      </c>
      <c r="B8479" s="108" t="n">
        <v>0.514583333333333</v>
      </c>
      <c r="C8479" s="91" t="s">
        <v>25614</v>
      </c>
      <c r="D8479" s="91" t="s">
        <v>25615</v>
      </c>
      <c r="E8479" s="91" t="s">
        <v>25616</v>
      </c>
      <c r="F8479" s="91"/>
      <c r="G8479" s="91"/>
      <c r="H8479" s="91"/>
      <c r="I8479" s="91"/>
      <c r="J8479" s="91"/>
      <c r="K8479" s="91"/>
      <c r="L8479" s="91"/>
      <c r="M8479" s="91"/>
      <c r="N8479" s="91"/>
      <c r="O8479" s="137" t="s">
        <v>25617</v>
      </c>
      <c r="P8479" s="91"/>
      <c r="Q8479" s="15" t="s">
        <v>45</v>
      </c>
      <c r="R8479" s="97"/>
      <c r="S8479" s="97"/>
    </row>
    <row r="8480" customFormat="false" ht="28.35" hidden="false" customHeight="false" outlineLevel="0" collapsed="false">
      <c r="A8480" s="91" t="s">
        <v>25462</v>
      </c>
      <c r="B8480" s="108" t="n">
        <v>0.517361111111111</v>
      </c>
      <c r="C8480" s="91" t="s">
        <v>25618</v>
      </c>
      <c r="D8480" s="91" t="s">
        <v>25619</v>
      </c>
      <c r="E8480" s="91" t="s">
        <v>25620</v>
      </c>
      <c r="F8480" s="91" t="s">
        <v>25621</v>
      </c>
      <c r="G8480" s="91" t="n">
        <v>3100</v>
      </c>
      <c r="H8480" s="91"/>
      <c r="I8480" s="91"/>
      <c r="J8480" s="91"/>
      <c r="K8480" s="91"/>
      <c r="L8480" s="91"/>
      <c r="M8480" s="19" t="s">
        <v>25622</v>
      </c>
      <c r="N8480" s="99" t="n">
        <v>43708</v>
      </c>
      <c r="O8480" s="282" t="s">
        <v>15</v>
      </c>
      <c r="P8480" s="91"/>
      <c r="Q8480" s="15" t="s">
        <v>45</v>
      </c>
      <c r="R8480" s="97"/>
      <c r="S8480" s="97"/>
    </row>
    <row r="8481" customFormat="false" ht="14.9" hidden="false" customHeight="false" outlineLevel="0" collapsed="false">
      <c r="A8481" s="91"/>
      <c r="B8481" s="91"/>
      <c r="C8481" s="402" t="s">
        <v>25490</v>
      </c>
      <c r="D8481" s="402"/>
      <c r="E8481" s="402" t="s">
        <v>25623</v>
      </c>
      <c r="F8481" s="91"/>
      <c r="G8481" s="91"/>
      <c r="H8481" s="91"/>
      <c r="I8481" s="91"/>
      <c r="J8481" s="91"/>
      <c r="K8481" s="91"/>
      <c r="L8481" s="91"/>
      <c r="M8481" s="91"/>
      <c r="N8481" s="91"/>
      <c r="O8481" s="91"/>
      <c r="P8481" s="91"/>
      <c r="Q8481" s="15" t="s">
        <v>45</v>
      </c>
      <c r="R8481" s="97"/>
      <c r="S8481" s="97"/>
    </row>
    <row r="8482" customFormat="false" ht="28.35" hidden="false" customHeight="false" outlineLevel="0" collapsed="false">
      <c r="A8482" s="91" t="s">
        <v>25462</v>
      </c>
      <c r="B8482" s="108" t="n">
        <v>0.582638888888889</v>
      </c>
      <c r="C8482" s="19" t="s">
        <v>25624</v>
      </c>
      <c r="D8482" s="91" t="s">
        <v>25625</v>
      </c>
      <c r="E8482" s="91" t="s">
        <v>25626</v>
      </c>
      <c r="F8482" s="91" t="s">
        <v>25627</v>
      </c>
      <c r="G8482" s="91" t="n">
        <v>7000</v>
      </c>
      <c r="H8482" s="91"/>
      <c r="I8482" s="91"/>
      <c r="J8482" s="91"/>
      <c r="K8482" s="91"/>
      <c r="L8482" s="91"/>
      <c r="M8482" s="19" t="s">
        <v>25628</v>
      </c>
      <c r="N8482" s="99" t="n">
        <v>43705</v>
      </c>
      <c r="O8482" s="282" t="s">
        <v>15</v>
      </c>
      <c r="P8482" s="91"/>
      <c r="Q8482" s="15" t="s">
        <v>45</v>
      </c>
      <c r="R8482" s="97"/>
      <c r="S8482" s="97"/>
    </row>
    <row r="8483" customFormat="false" ht="41.75" hidden="false" customHeight="false" outlineLevel="0" collapsed="false">
      <c r="A8483" s="91"/>
      <c r="B8483" s="91"/>
      <c r="C8483" s="91" t="s">
        <v>25629</v>
      </c>
      <c r="D8483" s="91"/>
      <c r="E8483" s="587" t="s">
        <v>25630</v>
      </c>
      <c r="F8483" s="91" t="s">
        <v>25631</v>
      </c>
      <c r="G8483" s="91"/>
      <c r="H8483" s="91"/>
      <c r="I8483" s="91"/>
      <c r="J8483" s="91"/>
      <c r="K8483" s="91"/>
      <c r="L8483" s="91"/>
      <c r="M8483" s="91"/>
      <c r="N8483" s="91"/>
      <c r="O8483" s="91"/>
      <c r="P8483" s="91"/>
      <c r="Q8483" s="15" t="s">
        <v>45</v>
      </c>
      <c r="R8483" s="97"/>
      <c r="S8483" s="97"/>
    </row>
    <row r="8484" customFormat="false" ht="82.05" hidden="false" customHeight="false" outlineLevel="0" collapsed="false">
      <c r="A8484" s="91" t="s">
        <v>25462</v>
      </c>
      <c r="B8484" s="91"/>
      <c r="C8484" s="30" t="s">
        <v>25632</v>
      </c>
      <c r="D8484" s="204" t="s">
        <v>10514</v>
      </c>
      <c r="E8484" s="204" t="s">
        <v>25633</v>
      </c>
      <c r="F8484" s="91" t="s">
        <v>25634</v>
      </c>
      <c r="G8484" s="91"/>
      <c r="H8484" s="91"/>
      <c r="I8484" s="91"/>
      <c r="J8484" s="91"/>
      <c r="K8484" s="91"/>
      <c r="L8484" s="91"/>
      <c r="M8484" s="91"/>
      <c r="N8484" s="91"/>
      <c r="O8484" s="282" t="s">
        <v>25635</v>
      </c>
      <c r="P8484" s="91"/>
      <c r="Q8484" s="15" t="s">
        <v>45</v>
      </c>
      <c r="R8484" s="97"/>
      <c r="S8484" s="97"/>
    </row>
    <row r="8485" customFormat="false" ht="28.35" hidden="false" customHeight="false" outlineLevel="0" collapsed="false">
      <c r="A8485" s="91" t="s">
        <v>25462</v>
      </c>
      <c r="B8485" s="108" t="n">
        <v>0.640277777777778</v>
      </c>
      <c r="C8485" s="91" t="n">
        <v>84954480677</v>
      </c>
      <c r="D8485" s="91" t="s">
        <v>25636</v>
      </c>
      <c r="E8485" s="91" t="s">
        <v>25637</v>
      </c>
      <c r="F8485" s="91"/>
      <c r="G8485" s="91"/>
      <c r="H8485" s="91"/>
      <c r="I8485" s="91"/>
      <c r="J8485" s="91"/>
      <c r="K8485" s="91"/>
      <c r="L8485" s="91"/>
      <c r="M8485" s="91"/>
      <c r="N8485" s="91"/>
      <c r="O8485" s="95" t="s">
        <v>25638</v>
      </c>
      <c r="P8485" s="91"/>
      <c r="Q8485" s="15" t="s">
        <v>45</v>
      </c>
      <c r="R8485" s="97"/>
      <c r="S8485" s="97"/>
    </row>
    <row r="8486" customFormat="false" ht="41.75" hidden="false" customHeight="false" outlineLevel="0" collapsed="false">
      <c r="A8486" s="91"/>
      <c r="B8486" s="91"/>
      <c r="C8486" s="135" t="s">
        <v>25490</v>
      </c>
      <c r="D8486" s="140"/>
      <c r="E8486" s="140" t="s">
        <v>25639</v>
      </c>
      <c r="F8486" s="91"/>
      <c r="G8486" s="91"/>
      <c r="H8486" s="91"/>
      <c r="I8486" s="91"/>
      <c r="J8486" s="91"/>
      <c r="K8486" s="91"/>
      <c r="L8486" s="91"/>
      <c r="M8486" s="91"/>
      <c r="N8486" s="91"/>
      <c r="O8486" s="91"/>
      <c r="P8486" s="91"/>
      <c r="Q8486" s="15" t="s">
        <v>45</v>
      </c>
      <c r="R8486" s="97"/>
      <c r="S8486" s="97"/>
    </row>
    <row r="8487" customFormat="false" ht="79.85" hidden="false" customHeight="false" outlineLevel="0" collapsed="false">
      <c r="A8487" s="1091" t="s">
        <v>17111</v>
      </c>
      <c r="B8487" s="103" t="s">
        <v>17112</v>
      </c>
      <c r="C8487" s="1149"/>
      <c r="D8487" s="103" t="s">
        <v>17114</v>
      </c>
      <c r="E8487" s="103" t="s">
        <v>17115</v>
      </c>
      <c r="F8487" s="102" t="s">
        <v>10096</v>
      </c>
      <c r="G8487" s="103" t="s">
        <v>38</v>
      </c>
      <c r="H8487" s="103" t="s">
        <v>17116</v>
      </c>
      <c r="I8487" s="103" t="s">
        <v>40</v>
      </c>
      <c r="J8487" s="103" t="s">
        <v>21327</v>
      </c>
      <c r="K8487" s="103" t="s">
        <v>21328</v>
      </c>
      <c r="L8487" s="103" t="s">
        <v>19807</v>
      </c>
      <c r="M8487" s="103" t="s">
        <v>41</v>
      </c>
      <c r="N8487" s="103" t="s">
        <v>42</v>
      </c>
      <c r="O8487" s="103" t="s">
        <v>17117</v>
      </c>
      <c r="P8487" s="91"/>
      <c r="Q8487" s="15" t="s">
        <v>45</v>
      </c>
      <c r="R8487" s="97"/>
      <c r="S8487" s="97"/>
    </row>
    <row r="8488" customFormat="false" ht="15" hidden="false" customHeight="false" outlineLevel="0" collapsed="false">
      <c r="A8488" s="1137" t="n">
        <v>43706</v>
      </c>
      <c r="B8488" s="1136" t="s">
        <v>11019</v>
      </c>
      <c r="C8488" s="91"/>
      <c r="D8488" s="91"/>
      <c r="E8488" s="10"/>
      <c r="F8488" s="821" t="n">
        <f aca="false">G8488+H8488+I8488+J8488+K8488+L8488</f>
        <v>2.72773787255055E+037</v>
      </c>
      <c r="G8488" s="1150" t="n">
        <f aca="false">SUM(G8489:G18427)</f>
        <v>9.52901397084371E+036</v>
      </c>
      <c r="H8488" s="989" t="n">
        <f aca="false">SUM(H8489:H18427)</f>
        <v>1.77483647546618E+037</v>
      </c>
      <c r="I8488" s="1007" t="n">
        <f aca="false">SUM(I8489:I18429)</f>
        <v>80363520</v>
      </c>
      <c r="J8488" s="1008" t="n">
        <f aca="false">SUM(J8489:J18427)</f>
        <v>0</v>
      </c>
      <c r="K8488" s="1009" t="n">
        <f aca="false">SUM(K8489:K18427)</f>
        <v>0</v>
      </c>
      <c r="L8488" s="1029" t="n">
        <f aca="false">SUM(L8491:L18427)</f>
        <v>0</v>
      </c>
      <c r="M8488" s="466"/>
      <c r="N8488" s="466"/>
      <c r="O8488" s="91"/>
      <c r="P8488" s="91"/>
      <c r="Q8488" s="15" t="s">
        <v>45</v>
      </c>
      <c r="R8488" s="97"/>
      <c r="S8488" s="97"/>
    </row>
    <row r="8489" customFormat="false" ht="28.35" hidden="false" customHeight="false" outlineLevel="0" collapsed="false">
      <c r="A8489" s="91" t="s">
        <v>25640</v>
      </c>
      <c r="B8489" s="91"/>
      <c r="C8489" s="91" t="s">
        <v>25641</v>
      </c>
      <c r="D8489" s="91" t="s">
        <v>10514</v>
      </c>
      <c r="E8489" s="91" t="s">
        <v>19956</v>
      </c>
      <c r="F8489" s="91" t="s">
        <v>25642</v>
      </c>
      <c r="G8489" s="91"/>
      <c r="H8489" s="91"/>
      <c r="I8489" s="91"/>
      <c r="J8489" s="91"/>
      <c r="K8489" s="91"/>
      <c r="L8489" s="91"/>
      <c r="M8489" s="91"/>
      <c r="N8489" s="91"/>
      <c r="O8489" s="91" t="s">
        <v>25642</v>
      </c>
      <c r="P8489" s="91"/>
      <c r="Q8489" s="15" t="s">
        <v>45</v>
      </c>
      <c r="R8489" s="97"/>
      <c r="S8489" s="97"/>
    </row>
    <row r="8490" customFormat="false" ht="14.9" hidden="false" customHeight="false" outlineLevel="0" collapsed="false">
      <c r="A8490" s="639"/>
      <c r="B8490" s="112"/>
      <c r="C8490" s="112"/>
      <c r="D8490" s="639"/>
      <c r="E8490" s="639" t="s">
        <v>25643</v>
      </c>
      <c r="F8490" s="639"/>
      <c r="G8490" s="639"/>
      <c r="H8490" s="639"/>
      <c r="I8490" s="639"/>
      <c r="J8490" s="639"/>
      <c r="K8490" s="639"/>
      <c r="L8490" s="639"/>
      <c r="M8490" s="639"/>
      <c r="N8490" s="639"/>
      <c r="O8490" s="639"/>
      <c r="P8490" s="639"/>
      <c r="Q8490" s="15" t="s">
        <v>45</v>
      </c>
      <c r="R8490" s="112"/>
      <c r="S8490" s="112"/>
      <c r="T8490" s="1145"/>
      <c r="U8490" s="1145"/>
      <c r="V8490" s="1145"/>
      <c r="W8490" s="1145"/>
      <c r="X8490" s="1145"/>
      <c r="Y8490" s="1145"/>
      <c r="Z8490" s="1145"/>
      <c r="AA8490" s="1145"/>
      <c r="AB8490" s="1145"/>
      <c r="AC8490" s="1145"/>
      <c r="AD8490" s="1145"/>
      <c r="AE8490" s="1145"/>
      <c r="AF8490" s="1145"/>
      <c r="AG8490" s="1145"/>
      <c r="AH8490" s="1145"/>
      <c r="AI8490" s="1145"/>
      <c r="AJ8490" s="1145"/>
      <c r="AK8490" s="1145"/>
    </row>
    <row r="8491" customFormat="false" ht="28.35" hidden="false" customHeight="false" outlineLevel="0" collapsed="false">
      <c r="A8491" s="91" t="s">
        <v>25462</v>
      </c>
      <c r="B8491" s="108" t="n">
        <v>0.388888888888889</v>
      </c>
      <c r="C8491" s="91" t="s">
        <v>25644</v>
      </c>
      <c r="D8491" s="91" t="s">
        <v>25581</v>
      </c>
      <c r="E8491" s="91" t="s">
        <v>25645</v>
      </c>
      <c r="F8491" s="91" t="s">
        <v>25646</v>
      </c>
      <c r="G8491" s="91" t="n">
        <v>6900</v>
      </c>
      <c r="H8491" s="91"/>
      <c r="I8491" s="91"/>
      <c r="J8491" s="91"/>
      <c r="K8491" s="91"/>
      <c r="L8491" s="91"/>
      <c r="M8491" s="19" t="s">
        <v>25647</v>
      </c>
      <c r="N8491" s="99" t="n">
        <v>43706</v>
      </c>
      <c r="O8491" s="282" t="s">
        <v>3963</v>
      </c>
      <c r="P8491" s="91"/>
      <c r="Q8491" s="15" t="s">
        <v>45</v>
      </c>
      <c r="R8491" s="97"/>
      <c r="S8491" s="97"/>
    </row>
    <row r="8492" customFormat="false" ht="14.9" hidden="false" customHeight="false" outlineLevel="0" collapsed="false">
      <c r="A8492" s="639" t="s">
        <v>25518</v>
      </c>
      <c r="B8492" s="1151" t="n">
        <v>0.392361111111111</v>
      </c>
      <c r="C8492" s="639" t="s">
        <v>25648</v>
      </c>
      <c r="D8492" s="639" t="s">
        <v>25586</v>
      </c>
      <c r="E8492" s="639" t="s">
        <v>25649</v>
      </c>
      <c r="F8492" s="639" t="s">
        <v>25650</v>
      </c>
      <c r="G8492" s="639"/>
      <c r="H8492" s="639"/>
      <c r="I8492" s="639"/>
      <c r="J8492" s="639"/>
      <c r="K8492" s="639"/>
      <c r="L8492" s="639"/>
      <c r="M8492" s="639"/>
      <c r="N8492" s="639"/>
      <c r="O8492" s="639" t="s">
        <v>25651</v>
      </c>
      <c r="P8492" s="639"/>
      <c r="Q8492" s="15" t="s">
        <v>45</v>
      </c>
      <c r="R8492" s="112"/>
      <c r="S8492" s="112"/>
      <c r="T8492" s="1145"/>
      <c r="U8492" s="1145"/>
      <c r="V8492" s="1145"/>
      <c r="W8492" s="1145"/>
      <c r="X8492" s="1145"/>
      <c r="Y8492" s="1145"/>
      <c r="Z8492" s="1145"/>
      <c r="AA8492" s="1145"/>
      <c r="AB8492" s="1145"/>
      <c r="AC8492" s="1145"/>
      <c r="AD8492" s="1145"/>
      <c r="AE8492" s="1145"/>
      <c r="AF8492" s="1145"/>
      <c r="AG8492" s="1145"/>
      <c r="AH8492" s="1145"/>
      <c r="AI8492" s="1145"/>
      <c r="AJ8492" s="1145"/>
      <c r="AK8492" s="1145"/>
    </row>
    <row r="8493" customFormat="false" ht="28.35" hidden="false" customHeight="false" outlineLevel="0" collapsed="false">
      <c r="A8493" s="91" t="s">
        <v>25462</v>
      </c>
      <c r="B8493" s="108" t="n">
        <v>0.400694444444444</v>
      </c>
      <c r="C8493" s="91" t="s">
        <v>25652</v>
      </c>
      <c r="D8493" s="91" t="s">
        <v>25598</v>
      </c>
      <c r="E8493" s="91" t="s">
        <v>25653</v>
      </c>
      <c r="F8493" s="91" t="s">
        <v>25654</v>
      </c>
      <c r="G8493" s="91"/>
      <c r="H8493" s="91"/>
      <c r="I8493" s="91"/>
      <c r="J8493" s="91"/>
      <c r="K8493" s="91"/>
      <c r="L8493" s="91"/>
      <c r="M8493" s="91"/>
      <c r="N8493" s="91"/>
      <c r="O8493" s="137" t="s">
        <v>25655</v>
      </c>
      <c r="P8493" s="91"/>
      <c r="Q8493" s="15" t="s">
        <v>45</v>
      </c>
      <c r="R8493" s="97"/>
      <c r="S8493" s="97"/>
    </row>
    <row r="8494" customFormat="false" ht="28.35" hidden="false" customHeight="false" outlineLevel="0" collapsed="false">
      <c r="A8494" s="402" t="s">
        <v>25518</v>
      </c>
      <c r="B8494" s="1152" t="n">
        <v>0.404861111111111</v>
      </c>
      <c r="C8494" s="402" t="n">
        <v>89032989104</v>
      </c>
      <c r="D8494" s="402" t="s">
        <v>21</v>
      </c>
      <c r="E8494" s="402" t="s">
        <v>25656</v>
      </c>
      <c r="F8494" s="402"/>
      <c r="G8494" s="402"/>
      <c r="H8494" s="402"/>
      <c r="I8494" s="402"/>
      <c r="J8494" s="402"/>
      <c r="K8494" s="402"/>
      <c r="L8494" s="402"/>
      <c r="M8494" s="402"/>
      <c r="N8494" s="402"/>
      <c r="O8494" s="402" t="s">
        <v>25656</v>
      </c>
      <c r="P8494" s="402"/>
      <c r="Q8494" s="15" t="s">
        <v>45</v>
      </c>
      <c r="R8494" s="111"/>
      <c r="S8494" s="111"/>
      <c r="T8494" s="1141"/>
      <c r="U8494" s="1141"/>
      <c r="V8494" s="1141"/>
      <c r="W8494" s="1141"/>
      <c r="X8494" s="1141"/>
      <c r="Y8494" s="1141"/>
      <c r="Z8494" s="1141"/>
      <c r="AA8494" s="1141"/>
      <c r="AB8494" s="1141"/>
      <c r="AC8494" s="1141"/>
      <c r="AD8494" s="1141"/>
      <c r="AE8494" s="1141"/>
      <c r="AF8494" s="1141"/>
      <c r="AG8494" s="1141"/>
      <c r="AH8494" s="1141"/>
      <c r="AI8494" s="1141"/>
      <c r="AJ8494" s="1141"/>
      <c r="AK8494" s="1141"/>
    </row>
    <row r="8495" customFormat="false" ht="14.9" hidden="false" customHeight="false" outlineLevel="0" collapsed="false">
      <c r="A8495" s="639"/>
      <c r="B8495" s="639"/>
      <c r="C8495" s="639" t="s">
        <v>25490</v>
      </c>
      <c r="D8495" s="639"/>
      <c r="E8495" s="639" t="s">
        <v>25657</v>
      </c>
      <c r="F8495" s="639"/>
      <c r="G8495" s="639"/>
      <c r="H8495" s="639"/>
      <c r="I8495" s="639"/>
      <c r="J8495" s="639"/>
      <c r="K8495" s="639"/>
      <c r="L8495" s="639"/>
      <c r="M8495" s="639"/>
      <c r="N8495" s="639"/>
      <c r="O8495" s="639"/>
      <c r="P8495" s="639"/>
      <c r="Q8495" s="15" t="s">
        <v>45</v>
      </c>
      <c r="R8495" s="112"/>
      <c r="S8495" s="112"/>
      <c r="T8495" s="1145"/>
      <c r="U8495" s="1145"/>
      <c r="V8495" s="1145"/>
      <c r="W8495" s="1145"/>
      <c r="X8495" s="1145"/>
      <c r="Y8495" s="1145"/>
      <c r="Z8495" s="1145"/>
      <c r="AA8495" s="1145"/>
      <c r="AB8495" s="1145"/>
      <c r="AC8495" s="1145"/>
      <c r="AD8495" s="1145"/>
      <c r="AE8495" s="1145"/>
      <c r="AF8495" s="1145"/>
      <c r="AG8495" s="1145"/>
      <c r="AH8495" s="1145"/>
      <c r="AI8495" s="1145"/>
      <c r="AJ8495" s="1145"/>
      <c r="AK8495" s="1145"/>
    </row>
    <row r="8496" customFormat="false" ht="28.35" hidden="false" customHeight="false" outlineLevel="0" collapsed="false">
      <c r="A8496" s="639" t="s">
        <v>25462</v>
      </c>
      <c r="B8496" s="1151" t="n">
        <v>0.480555555555556</v>
      </c>
      <c r="C8496" s="639" t="s">
        <v>25658</v>
      </c>
      <c r="D8496" s="639" t="s">
        <v>10514</v>
      </c>
      <c r="E8496" s="639" t="s">
        <v>25659</v>
      </c>
      <c r="F8496" s="639"/>
      <c r="G8496" s="639"/>
      <c r="H8496" s="639"/>
      <c r="I8496" s="639"/>
      <c r="J8496" s="639"/>
      <c r="K8496" s="639"/>
      <c r="L8496" s="639"/>
      <c r="M8496" s="639"/>
      <c r="N8496" s="639"/>
      <c r="O8496" s="639" t="s">
        <v>25660</v>
      </c>
      <c r="P8496" s="639"/>
      <c r="Q8496" s="15" t="s">
        <v>45</v>
      </c>
      <c r="R8496" s="112"/>
      <c r="S8496" s="112"/>
      <c r="T8496" s="1145"/>
      <c r="U8496" s="1145"/>
      <c r="V8496" s="1145"/>
      <c r="W8496" s="1145"/>
      <c r="X8496" s="1145"/>
      <c r="Y8496" s="1145"/>
      <c r="Z8496" s="1145"/>
      <c r="AA8496" s="1145"/>
      <c r="AB8496" s="1145"/>
      <c r="AC8496" s="1145"/>
      <c r="AD8496" s="1145"/>
      <c r="AE8496" s="1145"/>
      <c r="AF8496" s="1145"/>
      <c r="AG8496" s="1145"/>
      <c r="AH8496" s="1145"/>
      <c r="AI8496" s="1145"/>
      <c r="AJ8496" s="1145"/>
      <c r="AK8496" s="1145"/>
    </row>
    <row r="8497" customFormat="false" ht="28.35" hidden="false" customHeight="false" outlineLevel="0" collapsed="false">
      <c r="A8497" s="91" t="s">
        <v>25462</v>
      </c>
      <c r="B8497" s="108" t="n">
        <v>0.461805555555556</v>
      </c>
      <c r="C8497" s="91" t="s">
        <v>25661</v>
      </c>
      <c r="D8497" s="91" t="s">
        <v>25662</v>
      </c>
      <c r="E8497" s="91" t="s">
        <v>25663</v>
      </c>
      <c r="F8497" s="91" t="s">
        <v>25664</v>
      </c>
      <c r="G8497" s="91" t="n">
        <v>800</v>
      </c>
      <c r="H8497" s="91"/>
      <c r="I8497" s="91"/>
      <c r="J8497" s="91"/>
      <c r="K8497" s="91"/>
      <c r="L8497" s="91"/>
      <c r="M8497" s="19" t="s">
        <v>25665</v>
      </c>
      <c r="N8497" s="99" t="n">
        <v>43707</v>
      </c>
      <c r="O8497" s="282" t="s">
        <v>3963</v>
      </c>
      <c r="P8497" s="91"/>
      <c r="Q8497" s="15" t="s">
        <v>45</v>
      </c>
      <c r="R8497" s="97"/>
      <c r="S8497" s="97"/>
    </row>
    <row r="8498" customFormat="false" ht="14.9" hidden="false" customHeight="false" outlineLevel="0" collapsed="false">
      <c r="A8498" s="639" t="s">
        <v>25462</v>
      </c>
      <c r="B8498" s="639"/>
      <c r="C8498" s="112"/>
      <c r="D8498" s="639"/>
      <c r="E8498" s="1153" t="s">
        <v>25666</v>
      </c>
      <c r="F8498" s="639"/>
      <c r="G8498" s="639"/>
      <c r="H8498" s="639"/>
      <c r="I8498" s="639"/>
      <c r="J8498" s="639"/>
      <c r="K8498" s="639"/>
      <c r="L8498" s="639"/>
      <c r="M8498" s="639"/>
      <c r="N8498" s="639"/>
      <c r="O8498" s="639"/>
      <c r="P8498" s="639"/>
      <c r="Q8498" s="15" t="s">
        <v>45</v>
      </c>
      <c r="R8498" s="112"/>
      <c r="S8498" s="112"/>
      <c r="T8498" s="1145"/>
      <c r="U8498" s="1145"/>
      <c r="V8498" s="1145"/>
      <c r="W8498" s="1145"/>
      <c r="X8498" s="1145"/>
      <c r="Y8498" s="1145"/>
      <c r="Z8498" s="1145"/>
      <c r="AA8498" s="1145"/>
      <c r="AB8498" s="1145"/>
      <c r="AC8498" s="1145"/>
      <c r="AD8498" s="1145"/>
      <c r="AE8498" s="1145"/>
      <c r="AF8498" s="1145"/>
      <c r="AG8498" s="1145"/>
      <c r="AH8498" s="1145"/>
      <c r="AI8498" s="1145"/>
      <c r="AJ8498" s="1145"/>
      <c r="AK8498" s="1145"/>
    </row>
    <row r="8499" customFormat="false" ht="82.05" hidden="false" customHeight="false" outlineLevel="0" collapsed="false">
      <c r="A8499" s="91" t="s">
        <v>25462</v>
      </c>
      <c r="B8499" s="91" t="s">
        <v>25667</v>
      </c>
      <c r="C8499" s="91" t="s">
        <v>25668</v>
      </c>
      <c r="D8499" s="91" t="s">
        <v>10514</v>
      </c>
      <c r="E8499" s="91" t="s">
        <v>25669</v>
      </c>
      <c r="F8499" s="91" t="s">
        <v>25670</v>
      </c>
      <c r="G8499" s="91" t="s">
        <v>25671</v>
      </c>
      <c r="H8499" s="91"/>
      <c r="I8499" s="91"/>
      <c r="J8499" s="91"/>
      <c r="K8499" s="91"/>
      <c r="L8499" s="91"/>
      <c r="M8499" s="91"/>
      <c r="N8499" s="282" t="s">
        <v>18771</v>
      </c>
      <c r="O8499" s="451" t="s">
        <v>25672</v>
      </c>
      <c r="P8499" s="91"/>
      <c r="Q8499" s="15" t="s">
        <v>45</v>
      </c>
      <c r="R8499" s="97"/>
      <c r="S8499" s="97"/>
    </row>
    <row r="8500" customFormat="false" ht="28.35" hidden="false" customHeight="false" outlineLevel="0" collapsed="false">
      <c r="A8500" s="91" t="s">
        <v>25462</v>
      </c>
      <c r="B8500" s="91" t="s">
        <v>25667</v>
      </c>
      <c r="C8500" s="91" t="s">
        <v>25673</v>
      </c>
      <c r="D8500" s="91" t="s">
        <v>10514</v>
      </c>
      <c r="E8500" s="91" t="s">
        <v>25674</v>
      </c>
      <c r="F8500" s="91"/>
      <c r="G8500" s="91"/>
      <c r="H8500" s="91"/>
      <c r="I8500" s="91"/>
      <c r="J8500" s="91"/>
      <c r="K8500" s="91"/>
      <c r="L8500" s="91"/>
      <c r="M8500" s="91"/>
      <c r="N8500" s="91"/>
      <c r="O8500" s="91"/>
      <c r="P8500" s="91"/>
      <c r="Q8500" s="15" t="s">
        <v>45</v>
      </c>
      <c r="R8500" s="97"/>
      <c r="S8500" s="97"/>
    </row>
    <row r="8501" customFormat="false" ht="28.35" hidden="false" customHeight="false" outlineLevel="0" collapsed="false">
      <c r="A8501" s="639" t="s">
        <v>25462</v>
      </c>
      <c r="B8501" s="639" t="s">
        <v>25667</v>
      </c>
      <c r="C8501" s="639" t="s">
        <v>25675</v>
      </c>
      <c r="D8501" s="639" t="s">
        <v>10514</v>
      </c>
      <c r="E8501" s="639" t="s">
        <v>605</v>
      </c>
      <c r="F8501" s="639"/>
      <c r="G8501" s="639"/>
      <c r="H8501" s="639"/>
      <c r="I8501" s="639"/>
      <c r="J8501" s="639"/>
      <c r="K8501" s="639"/>
      <c r="L8501" s="639"/>
      <c r="M8501" s="639"/>
      <c r="N8501" s="639"/>
      <c r="O8501" s="639"/>
      <c r="P8501" s="639"/>
      <c r="Q8501" s="15" t="s">
        <v>45</v>
      </c>
      <c r="R8501" s="112"/>
      <c r="S8501" s="112"/>
      <c r="T8501" s="1145"/>
      <c r="U8501" s="1145"/>
      <c r="V8501" s="1145"/>
      <c r="W8501" s="1145"/>
      <c r="X8501" s="1145"/>
      <c r="Y8501" s="1145"/>
      <c r="Z8501" s="1145"/>
      <c r="AA8501" s="1145"/>
      <c r="AB8501" s="1145"/>
      <c r="AC8501" s="1145"/>
      <c r="AD8501" s="1145"/>
      <c r="AE8501" s="1145"/>
      <c r="AF8501" s="1145"/>
      <c r="AG8501" s="1145"/>
      <c r="AH8501" s="1145"/>
      <c r="AI8501" s="1145"/>
      <c r="AJ8501" s="1145"/>
      <c r="AK8501" s="1145"/>
    </row>
    <row r="8502" customFormat="false" ht="28.35" hidden="false" customHeight="false" outlineLevel="0" collapsed="false">
      <c r="A8502" s="639" t="s">
        <v>25462</v>
      </c>
      <c r="B8502" s="639" t="s">
        <v>25667</v>
      </c>
      <c r="C8502" s="639" t="s">
        <v>25676</v>
      </c>
      <c r="D8502" s="639" t="s">
        <v>10514</v>
      </c>
      <c r="E8502" s="639" t="s">
        <v>605</v>
      </c>
      <c r="F8502" s="639"/>
      <c r="G8502" s="639"/>
      <c r="H8502" s="639"/>
      <c r="I8502" s="639"/>
      <c r="J8502" s="639"/>
      <c r="K8502" s="639"/>
      <c r="L8502" s="639"/>
      <c r="M8502" s="639"/>
      <c r="N8502" s="639"/>
      <c r="O8502" s="639"/>
      <c r="P8502" s="639"/>
      <c r="Q8502" s="15" t="s">
        <v>45</v>
      </c>
      <c r="R8502" s="112"/>
      <c r="S8502" s="112"/>
      <c r="T8502" s="1145"/>
      <c r="U8502" s="1145"/>
      <c r="V8502" s="1145"/>
      <c r="W8502" s="1145"/>
      <c r="X8502" s="1145"/>
      <c r="Y8502" s="1145"/>
      <c r="Z8502" s="1145"/>
      <c r="AA8502" s="1145"/>
      <c r="AB8502" s="1145"/>
      <c r="AC8502" s="1145"/>
      <c r="AD8502" s="1145"/>
      <c r="AE8502" s="1145"/>
      <c r="AF8502" s="1145"/>
      <c r="AG8502" s="1145"/>
      <c r="AH8502" s="1145"/>
      <c r="AI8502" s="1145"/>
      <c r="AJ8502" s="1145"/>
      <c r="AK8502" s="1145"/>
    </row>
    <row r="8503" customFormat="false" ht="28.35" hidden="false" customHeight="false" outlineLevel="0" collapsed="false">
      <c r="A8503" s="639" t="s">
        <v>25462</v>
      </c>
      <c r="B8503" s="639" t="s">
        <v>25667</v>
      </c>
      <c r="C8503" s="639" t="s">
        <v>25677</v>
      </c>
      <c r="D8503" s="639" t="s">
        <v>10514</v>
      </c>
      <c r="E8503" s="639" t="s">
        <v>25678</v>
      </c>
      <c r="F8503" s="639"/>
      <c r="G8503" s="639"/>
      <c r="H8503" s="639"/>
      <c r="I8503" s="639"/>
      <c r="J8503" s="639"/>
      <c r="K8503" s="639"/>
      <c r="L8503" s="639"/>
      <c r="M8503" s="639"/>
      <c r="N8503" s="639"/>
      <c r="O8503" s="639"/>
      <c r="P8503" s="639"/>
      <c r="Q8503" s="15" t="s">
        <v>45</v>
      </c>
      <c r="R8503" s="112"/>
      <c r="S8503" s="112"/>
      <c r="T8503" s="1145"/>
      <c r="U8503" s="1145"/>
      <c r="V8503" s="1145"/>
      <c r="W8503" s="1145"/>
      <c r="X8503" s="1145"/>
      <c r="Y8503" s="1145"/>
      <c r="Z8503" s="1145"/>
      <c r="AA8503" s="1145"/>
      <c r="AB8503" s="1145"/>
      <c r="AC8503" s="1145"/>
      <c r="AD8503" s="1145"/>
      <c r="AE8503" s="1145"/>
      <c r="AF8503" s="1145"/>
      <c r="AG8503" s="1145"/>
      <c r="AH8503" s="1145"/>
      <c r="AI8503" s="1145"/>
      <c r="AJ8503" s="1145"/>
      <c r="AK8503" s="1145"/>
    </row>
    <row r="8504" customFormat="false" ht="28.35" hidden="false" customHeight="false" outlineLevel="0" collapsed="false">
      <c r="A8504" s="639" t="s">
        <v>25462</v>
      </c>
      <c r="B8504" s="1151" t="n">
        <v>0.5125</v>
      </c>
      <c r="C8504" s="639" t="s">
        <v>25679</v>
      </c>
      <c r="D8504" s="639" t="s">
        <v>10514</v>
      </c>
      <c r="E8504" s="639" t="s">
        <v>25680</v>
      </c>
      <c r="F8504" s="639"/>
      <c r="G8504" s="639"/>
      <c r="H8504" s="639"/>
      <c r="I8504" s="639"/>
      <c r="J8504" s="639"/>
      <c r="K8504" s="639"/>
      <c r="L8504" s="639"/>
      <c r="M8504" s="639"/>
      <c r="N8504" s="639"/>
      <c r="O8504" s="639" t="s">
        <v>25681</v>
      </c>
      <c r="P8504" s="639"/>
      <c r="Q8504" s="15" t="s">
        <v>45</v>
      </c>
      <c r="R8504" s="112"/>
      <c r="S8504" s="112"/>
      <c r="T8504" s="1145"/>
      <c r="U8504" s="1145"/>
      <c r="V8504" s="1145"/>
      <c r="W8504" s="1145"/>
      <c r="X8504" s="1145"/>
      <c r="Y8504" s="1145"/>
      <c r="Z8504" s="1145"/>
      <c r="AA8504" s="1145"/>
      <c r="AB8504" s="1145"/>
      <c r="AC8504" s="1145"/>
      <c r="AD8504" s="1145"/>
      <c r="AE8504" s="1145"/>
      <c r="AF8504" s="1145"/>
      <c r="AG8504" s="1145"/>
      <c r="AH8504" s="1145"/>
      <c r="AI8504" s="1145"/>
      <c r="AJ8504" s="1145"/>
      <c r="AK8504" s="1145"/>
    </row>
    <row r="8505" customFormat="false" ht="28.35" hidden="false" customHeight="false" outlineLevel="0" collapsed="false">
      <c r="A8505" s="91" t="s">
        <v>25462</v>
      </c>
      <c r="B8505" s="110" t="n">
        <v>0.534722222222222</v>
      </c>
      <c r="C8505" s="91" t="s">
        <v>25682</v>
      </c>
      <c r="D8505" s="91" t="s">
        <v>10514</v>
      </c>
      <c r="E8505" s="91" t="s">
        <v>25683</v>
      </c>
      <c r="F8505" s="30" t="s">
        <v>25684</v>
      </c>
      <c r="G8505" s="91" t="n">
        <v>2100</v>
      </c>
      <c r="H8505" s="91"/>
      <c r="I8505" s="91"/>
      <c r="J8505" s="91"/>
      <c r="K8505" s="91"/>
      <c r="L8505" s="91"/>
      <c r="M8505" s="19" t="s">
        <v>25685</v>
      </c>
      <c r="N8505" s="99" t="n">
        <v>43707</v>
      </c>
      <c r="O8505" s="282" t="s">
        <v>3963</v>
      </c>
      <c r="P8505" s="91"/>
      <c r="Q8505" s="15" t="s">
        <v>45</v>
      </c>
      <c r="R8505" s="97"/>
      <c r="S8505" s="97"/>
    </row>
    <row r="8506" customFormat="false" ht="14.9" hidden="false" customHeight="false" outlineLevel="0" collapsed="false">
      <c r="A8506" s="91" t="s">
        <v>25462</v>
      </c>
      <c r="B8506" s="108" t="n">
        <v>0.56875</v>
      </c>
      <c r="C8506" s="91"/>
      <c r="D8506" s="91" t="s">
        <v>10514</v>
      </c>
      <c r="E8506" s="91" t="s">
        <v>25686</v>
      </c>
      <c r="F8506" s="91" t="s">
        <v>25687</v>
      </c>
      <c r="G8506" s="91"/>
      <c r="H8506" s="91"/>
      <c r="I8506" s="91"/>
      <c r="J8506" s="91"/>
      <c r="K8506" s="91"/>
      <c r="L8506" s="91"/>
      <c r="M8506" s="91"/>
      <c r="N8506" s="91"/>
      <c r="O8506" s="91"/>
      <c r="P8506" s="91"/>
      <c r="Q8506" s="15" t="s">
        <v>45</v>
      </c>
      <c r="R8506" s="97"/>
      <c r="S8506" s="97"/>
    </row>
    <row r="8507" customFormat="false" ht="28.35" hidden="false" customHeight="false" outlineLevel="0" collapsed="false">
      <c r="A8507" s="91"/>
      <c r="B8507" s="91"/>
      <c r="C8507" s="282" t="s">
        <v>25688</v>
      </c>
      <c r="D8507" s="282"/>
      <c r="E8507" s="282" t="s">
        <v>25689</v>
      </c>
      <c r="F8507" s="91"/>
      <c r="G8507" s="91"/>
      <c r="H8507" s="91"/>
      <c r="I8507" s="91"/>
      <c r="J8507" s="91"/>
      <c r="K8507" s="91"/>
      <c r="L8507" s="91"/>
      <c r="M8507" s="91"/>
      <c r="N8507" s="91"/>
      <c r="O8507" s="91"/>
      <c r="P8507" s="91"/>
      <c r="Q8507" s="15" t="s">
        <v>45</v>
      </c>
      <c r="R8507" s="97"/>
      <c r="S8507" s="97"/>
    </row>
    <row r="8508" customFormat="false" ht="68.65" hidden="false" customHeight="false" outlineLevel="0" collapsed="false">
      <c r="A8508" s="91" t="s">
        <v>25462</v>
      </c>
      <c r="B8508" s="108" t="n">
        <v>0.580555555555556</v>
      </c>
      <c r="C8508" s="30" t="s">
        <v>24681</v>
      </c>
      <c r="D8508" s="91" t="s">
        <v>10514</v>
      </c>
      <c r="E8508" s="91" t="s">
        <v>25690</v>
      </c>
      <c r="F8508" s="91" t="s">
        <v>25691</v>
      </c>
      <c r="G8508" s="91" t="n">
        <v>500</v>
      </c>
      <c r="H8508" s="91"/>
      <c r="I8508" s="91"/>
      <c r="J8508" s="91"/>
      <c r="K8508" s="91"/>
      <c r="L8508" s="91"/>
      <c r="M8508" s="30" t="s">
        <v>24684</v>
      </c>
      <c r="N8508" s="99" t="n">
        <v>43680</v>
      </c>
      <c r="O8508" s="282" t="s">
        <v>25692</v>
      </c>
      <c r="P8508" s="91"/>
      <c r="Q8508" s="15" t="s">
        <v>45</v>
      </c>
      <c r="R8508" s="97"/>
      <c r="S8508" s="97"/>
    </row>
    <row r="8509" customFormat="false" ht="28.35" hidden="false" customHeight="false" outlineLevel="0" collapsed="false">
      <c r="A8509" s="91"/>
      <c r="B8509" s="91"/>
      <c r="C8509" s="282" t="s">
        <v>25688</v>
      </c>
      <c r="D8509" s="282"/>
      <c r="E8509" s="282" t="s">
        <v>25693</v>
      </c>
      <c r="F8509" s="91"/>
      <c r="G8509" s="91"/>
      <c r="H8509" s="91"/>
      <c r="I8509" s="91"/>
      <c r="J8509" s="91"/>
      <c r="K8509" s="91"/>
      <c r="L8509" s="91"/>
      <c r="M8509" s="91"/>
      <c r="N8509" s="91"/>
      <c r="O8509" s="91"/>
      <c r="P8509" s="91"/>
      <c r="Q8509" s="15" t="s">
        <v>45</v>
      </c>
      <c r="R8509" s="97"/>
      <c r="S8509" s="97"/>
    </row>
    <row r="8510" customFormat="false" ht="68.65" hidden="false" customHeight="false" outlineLevel="0" collapsed="false">
      <c r="A8510" s="91" t="s">
        <v>25462</v>
      </c>
      <c r="B8510" s="108" t="n">
        <v>0.604166666666667</v>
      </c>
      <c r="C8510" s="91" t="s">
        <v>25694</v>
      </c>
      <c r="D8510" s="91" t="s">
        <v>25606</v>
      </c>
      <c r="E8510" s="91" t="s">
        <v>25695</v>
      </c>
      <c r="F8510" s="91" t="s">
        <v>25696</v>
      </c>
      <c r="G8510" s="91"/>
      <c r="H8510" s="91"/>
      <c r="I8510" s="91"/>
      <c r="J8510" s="91"/>
      <c r="K8510" s="91"/>
      <c r="L8510" s="91"/>
      <c r="M8510" s="91"/>
      <c r="N8510" s="91"/>
      <c r="O8510" s="451" t="s">
        <v>25697</v>
      </c>
      <c r="P8510" s="91"/>
      <c r="Q8510" s="15" t="s">
        <v>45</v>
      </c>
      <c r="R8510" s="97"/>
      <c r="S8510" s="97"/>
    </row>
    <row r="8511" customFormat="false" ht="14.9" hidden="false" customHeight="false" outlineLevel="0" collapsed="false">
      <c r="A8511" s="91"/>
      <c r="B8511" s="91"/>
      <c r="C8511" s="91"/>
      <c r="D8511" s="91"/>
      <c r="E8511" s="91" t="s">
        <v>25698</v>
      </c>
      <c r="F8511" s="91"/>
      <c r="G8511" s="91"/>
      <c r="H8511" s="91"/>
      <c r="I8511" s="91"/>
      <c r="J8511" s="91"/>
      <c r="K8511" s="91"/>
      <c r="L8511" s="91"/>
      <c r="M8511" s="91"/>
      <c r="N8511" s="91"/>
      <c r="O8511" s="91"/>
      <c r="P8511" s="91"/>
      <c r="Q8511" s="15" t="s">
        <v>45</v>
      </c>
      <c r="R8511" s="97"/>
      <c r="S8511" s="97"/>
    </row>
    <row r="8512" customFormat="false" ht="41.75" hidden="false" customHeight="false" outlineLevel="0" collapsed="false">
      <c r="A8512" s="91" t="s">
        <v>25462</v>
      </c>
      <c r="B8512" s="108" t="n">
        <v>0.654166666666667</v>
      </c>
      <c r="C8512" s="91" t="s">
        <v>25699</v>
      </c>
      <c r="D8512" s="91" t="s">
        <v>25615</v>
      </c>
      <c r="E8512" s="91" t="s">
        <v>25700</v>
      </c>
      <c r="F8512" s="91" t="s">
        <v>25701</v>
      </c>
      <c r="G8512" s="91" t="n">
        <v>9000</v>
      </c>
      <c r="H8512" s="91"/>
      <c r="I8512" s="91"/>
      <c r="J8512" s="91"/>
      <c r="K8512" s="91"/>
      <c r="L8512" s="91"/>
      <c r="M8512" s="91" t="s">
        <v>25702</v>
      </c>
      <c r="N8512" s="91" t="s">
        <v>25703</v>
      </c>
      <c r="O8512" s="282" t="s">
        <v>3963</v>
      </c>
      <c r="P8512" s="91"/>
      <c r="Q8512" s="15" t="s">
        <v>45</v>
      </c>
      <c r="R8512" s="97"/>
      <c r="S8512" s="97"/>
    </row>
    <row r="8513" customFormat="false" ht="41.75" hidden="false" customHeight="false" outlineLevel="0" collapsed="false">
      <c r="A8513" s="91" t="s">
        <v>25462</v>
      </c>
      <c r="B8513" s="108" t="n">
        <v>0.671527777777778</v>
      </c>
      <c r="C8513" s="91" t="s">
        <v>25704</v>
      </c>
      <c r="D8513" s="91" t="s">
        <v>25705</v>
      </c>
      <c r="E8513" s="91" t="s">
        <v>25706</v>
      </c>
      <c r="F8513" s="91" t="s">
        <v>25707</v>
      </c>
      <c r="G8513" s="91" t="n">
        <v>500</v>
      </c>
      <c r="H8513" s="91"/>
      <c r="I8513" s="91"/>
      <c r="J8513" s="91"/>
      <c r="K8513" s="91"/>
      <c r="L8513" s="91"/>
      <c r="M8513" s="24" t="s">
        <v>25023</v>
      </c>
      <c r="N8513" s="99" t="n">
        <v>43710</v>
      </c>
      <c r="O8513" s="282" t="s">
        <v>25692</v>
      </c>
      <c r="P8513" s="91"/>
      <c r="Q8513" s="15" t="s">
        <v>45</v>
      </c>
      <c r="R8513" s="97"/>
      <c r="S8513" s="97"/>
    </row>
    <row r="8514" customFormat="false" ht="28.35" hidden="false" customHeight="false" outlineLevel="0" collapsed="false">
      <c r="A8514" s="91" t="s">
        <v>25462</v>
      </c>
      <c r="B8514" s="108" t="n">
        <v>0.697222222222222</v>
      </c>
      <c r="C8514" s="24" t="s">
        <v>25708</v>
      </c>
      <c r="D8514" s="91" t="s">
        <v>25619</v>
      </c>
      <c r="E8514" s="91" t="s">
        <v>25709</v>
      </c>
      <c r="F8514" s="24" t="s">
        <v>25710</v>
      </c>
      <c r="G8514" s="91" t="n">
        <v>3000</v>
      </c>
      <c r="H8514" s="91"/>
      <c r="I8514" s="91"/>
      <c r="J8514" s="91"/>
      <c r="K8514" s="91"/>
      <c r="L8514" s="91"/>
      <c r="M8514" s="19" t="s">
        <v>25711</v>
      </c>
      <c r="N8514" s="99" t="n">
        <v>43708</v>
      </c>
      <c r="O8514" s="282" t="s">
        <v>3963</v>
      </c>
      <c r="P8514" s="91"/>
      <c r="Q8514" s="15" t="s">
        <v>45</v>
      </c>
      <c r="R8514" s="97"/>
      <c r="S8514" s="97"/>
    </row>
    <row r="8515" customFormat="false" ht="55.2" hidden="false" customHeight="false" outlineLevel="0" collapsed="false">
      <c r="A8515" s="91" t="s">
        <v>25462</v>
      </c>
      <c r="B8515" s="108"/>
      <c r="C8515" s="24" t="s">
        <v>25712</v>
      </c>
      <c r="D8515" s="91" t="s">
        <v>10514</v>
      </c>
      <c r="E8515" s="91" t="s">
        <v>25713</v>
      </c>
      <c r="F8515" s="24" t="s">
        <v>25714</v>
      </c>
      <c r="G8515" s="91"/>
      <c r="H8515" s="91"/>
      <c r="I8515" s="91"/>
      <c r="J8515" s="91"/>
      <c r="K8515" s="91"/>
      <c r="L8515" s="91"/>
      <c r="M8515" s="19"/>
      <c r="N8515" s="99"/>
      <c r="O8515" s="451" t="s">
        <v>25715</v>
      </c>
      <c r="P8515" s="91"/>
      <c r="Q8515" s="15" t="s">
        <v>45</v>
      </c>
      <c r="R8515" s="97"/>
      <c r="S8515" s="97"/>
    </row>
    <row r="8516" customFormat="false" ht="79.85" hidden="false" customHeight="false" outlineLevel="0" collapsed="false">
      <c r="A8516" s="1091" t="s">
        <v>17111</v>
      </c>
      <c r="B8516" s="103" t="s">
        <v>17112</v>
      </c>
      <c r="C8516" s="1149"/>
      <c r="D8516" s="103" t="s">
        <v>17114</v>
      </c>
      <c r="E8516" s="103" t="s">
        <v>17115</v>
      </c>
      <c r="F8516" s="102" t="s">
        <v>10096</v>
      </c>
      <c r="G8516" s="103" t="s">
        <v>38</v>
      </c>
      <c r="H8516" s="103" t="s">
        <v>17116</v>
      </c>
      <c r="I8516" s="103" t="s">
        <v>40</v>
      </c>
      <c r="J8516" s="103" t="s">
        <v>21327</v>
      </c>
      <c r="K8516" s="103" t="s">
        <v>21328</v>
      </c>
      <c r="L8516" s="103" t="s">
        <v>19807</v>
      </c>
      <c r="M8516" s="103" t="s">
        <v>41</v>
      </c>
      <c r="N8516" s="103" t="s">
        <v>42</v>
      </c>
      <c r="O8516" s="103" t="s">
        <v>17117</v>
      </c>
      <c r="P8516" s="91"/>
      <c r="Q8516" s="15" t="s">
        <v>45</v>
      </c>
      <c r="R8516" s="97"/>
      <c r="S8516" s="97"/>
    </row>
    <row r="8517" customFormat="false" ht="15" hidden="false" customHeight="false" outlineLevel="0" collapsed="false">
      <c r="A8517" s="1137" t="n">
        <v>43707</v>
      </c>
      <c r="B8517" s="1136" t="s">
        <v>394</v>
      </c>
      <c r="C8517" s="91"/>
      <c r="D8517" s="91"/>
      <c r="E8517" s="10"/>
      <c r="F8517" s="821" t="n">
        <f aca="false">G8517+H8517+I8517+J8517+K8517+L8517</f>
        <v>1.36386893627528E+037</v>
      </c>
      <c r="G8517" s="1150" t="n">
        <f aca="false">SUM(G8518:G18455)</f>
        <v>4.76450698542185E+036</v>
      </c>
      <c r="H8517" s="989" t="n">
        <f aca="false">SUM(H8518:H18455)</f>
        <v>8.8741823773309E+036</v>
      </c>
      <c r="I8517" s="1007" t="n">
        <f aca="false">SUM(I8518:I18457)</f>
        <v>40181760</v>
      </c>
      <c r="J8517" s="1008" t="n">
        <f aca="false">SUM(J8518:J18455)</f>
        <v>0</v>
      </c>
      <c r="K8517" s="1009" t="n">
        <f aca="false">SUM(K8518:K18455)</f>
        <v>0</v>
      </c>
      <c r="L8517" s="1029" t="n">
        <f aca="false">SUM(L8520:L18455)</f>
        <v>0</v>
      </c>
      <c r="M8517" s="466"/>
      <c r="N8517" s="466"/>
      <c r="O8517" s="91"/>
      <c r="P8517" s="91"/>
      <c r="Q8517" s="15" t="s">
        <v>45</v>
      </c>
      <c r="R8517" s="97"/>
      <c r="S8517" s="97"/>
    </row>
    <row r="8518" customFormat="false" ht="14.9" hidden="false" customHeight="false" outlineLevel="0" collapsed="false">
      <c r="A8518" s="91" t="s">
        <v>25462</v>
      </c>
      <c r="B8518" s="108" t="n">
        <v>0.378472222222222</v>
      </c>
      <c r="C8518" s="91" t="s">
        <v>25716</v>
      </c>
      <c r="D8518" s="91" t="s">
        <v>10514</v>
      </c>
      <c r="E8518" s="91" t="s">
        <v>25717</v>
      </c>
      <c r="G8518" s="91"/>
      <c r="H8518" s="91"/>
      <c r="I8518" s="91"/>
      <c r="J8518" s="91"/>
      <c r="K8518" s="91"/>
      <c r="L8518" s="91"/>
      <c r="M8518" s="91"/>
      <c r="N8518" s="91"/>
      <c r="O8518" s="91"/>
      <c r="P8518" s="91"/>
      <c r="Q8518" s="15" t="s">
        <v>45</v>
      </c>
      <c r="R8518" s="97"/>
      <c r="S8518" s="97"/>
    </row>
    <row r="8519" customFormat="false" ht="14.9" hidden="false" customHeight="false" outlineLevel="0" collapsed="false">
      <c r="A8519" s="91" t="s">
        <v>25462</v>
      </c>
      <c r="B8519" s="108" t="n">
        <v>0.379861111111111</v>
      </c>
      <c r="C8519" s="91" t="s">
        <v>25718</v>
      </c>
      <c r="D8519" s="91" t="s">
        <v>10514</v>
      </c>
      <c r="E8519" s="91" t="s">
        <v>25719</v>
      </c>
      <c r="G8519" s="91"/>
      <c r="H8519" s="91"/>
      <c r="I8519" s="91"/>
      <c r="J8519" s="91"/>
      <c r="K8519" s="91"/>
      <c r="L8519" s="91"/>
      <c r="M8519" s="91"/>
      <c r="N8519" s="91"/>
      <c r="O8519" s="91"/>
      <c r="P8519" s="91"/>
      <c r="Q8519" s="15" t="s">
        <v>45</v>
      </c>
      <c r="R8519" s="97"/>
      <c r="S8519" s="97"/>
    </row>
    <row r="8520" customFormat="false" ht="55.2" hidden="false" customHeight="false" outlineLevel="0" collapsed="false">
      <c r="A8520" s="204" t="s">
        <v>25518</v>
      </c>
      <c r="B8520" s="91" t="s">
        <v>25720</v>
      </c>
      <c r="C8520" s="91" t="n">
        <v>89161613201</v>
      </c>
      <c r="D8520" s="91" t="s">
        <v>10514</v>
      </c>
      <c r="E8520" s="91" t="s">
        <v>25721</v>
      </c>
      <c r="G8520" s="91"/>
      <c r="H8520" s="91"/>
      <c r="I8520" s="91"/>
      <c r="J8520" s="91"/>
      <c r="K8520" s="91"/>
      <c r="L8520" s="91"/>
      <c r="M8520" s="91"/>
      <c r="N8520" s="91"/>
      <c r="O8520" s="91"/>
      <c r="P8520" s="91"/>
      <c r="Q8520" s="15" t="s">
        <v>45</v>
      </c>
      <c r="R8520" s="97"/>
      <c r="S8520" s="97"/>
    </row>
    <row r="8521" customFormat="false" ht="14.9" hidden="false" customHeight="false" outlineLevel="0" collapsed="false">
      <c r="A8521" s="639"/>
      <c r="B8521" s="639"/>
      <c r="C8521" s="639" t="s">
        <v>25722</v>
      </c>
      <c r="D8521" s="639" t="s">
        <v>10514</v>
      </c>
      <c r="E8521" s="639" t="s">
        <v>25723</v>
      </c>
      <c r="F8521" s="639"/>
      <c r="G8521" s="639"/>
      <c r="H8521" s="639"/>
      <c r="I8521" s="639"/>
      <c r="J8521" s="639"/>
      <c r="K8521" s="639"/>
      <c r="L8521" s="639"/>
      <c r="M8521" s="639"/>
      <c r="N8521" s="639"/>
      <c r="O8521" s="639" t="s">
        <v>364</v>
      </c>
      <c r="P8521" s="639"/>
      <c r="Q8521" s="15" t="s">
        <v>45</v>
      </c>
      <c r="R8521" s="112"/>
      <c r="S8521" s="112"/>
      <c r="T8521" s="1145"/>
      <c r="U8521" s="1145"/>
      <c r="V8521" s="1145"/>
      <c r="W8521" s="1145"/>
      <c r="X8521" s="1145"/>
      <c r="Y8521" s="1145"/>
      <c r="Z8521" s="1145"/>
      <c r="AA8521" s="1145"/>
      <c r="AB8521" s="1145"/>
      <c r="AC8521" s="1145"/>
      <c r="AD8521" s="1145"/>
      <c r="AE8521" s="1145"/>
      <c r="AF8521" s="1145"/>
      <c r="AG8521" s="1145"/>
      <c r="AH8521" s="1145"/>
      <c r="AI8521" s="1145"/>
      <c r="AJ8521" s="1145"/>
      <c r="AK8521" s="1145"/>
    </row>
    <row r="8522" customFormat="false" ht="41.75" hidden="false" customHeight="false" outlineLevel="0" collapsed="false">
      <c r="A8522" s="91" t="s">
        <v>25462</v>
      </c>
      <c r="B8522" s="91" t="s">
        <v>25724</v>
      </c>
      <c r="C8522" s="91" t="s">
        <v>25725</v>
      </c>
      <c r="D8522" s="91" t="s">
        <v>25726</v>
      </c>
      <c r="E8522" s="91" t="s">
        <v>25727</v>
      </c>
      <c r="F8522" s="91" t="s">
        <v>25728</v>
      </c>
      <c r="G8522" s="91"/>
      <c r="H8522" s="91"/>
      <c r="I8522" s="91"/>
      <c r="J8522" s="91"/>
      <c r="K8522" s="91"/>
      <c r="L8522" s="91"/>
      <c r="M8522" s="91"/>
      <c r="N8522" s="91"/>
      <c r="O8522" s="639" t="s">
        <v>25729</v>
      </c>
      <c r="P8522" s="91"/>
      <c r="Q8522" s="15" t="s">
        <v>45</v>
      </c>
      <c r="R8522" s="97"/>
      <c r="S8522" s="97"/>
    </row>
    <row r="8523" customFormat="false" ht="28.35" hidden="false" customHeight="false" outlineLevel="0" collapsed="false">
      <c r="A8523" s="91"/>
      <c r="B8523" s="91"/>
      <c r="C8523" s="402" t="s">
        <v>25490</v>
      </c>
      <c r="D8523" s="402"/>
      <c r="E8523" s="402" t="s">
        <v>25730</v>
      </c>
      <c r="F8523" s="91"/>
      <c r="G8523" s="91"/>
      <c r="H8523" s="91"/>
      <c r="I8523" s="91"/>
      <c r="J8523" s="91"/>
      <c r="K8523" s="91"/>
      <c r="L8523" s="91"/>
      <c r="M8523" s="91"/>
      <c r="N8523" s="91"/>
      <c r="O8523" s="91"/>
      <c r="P8523" s="91"/>
      <c r="Q8523" s="15" t="s">
        <v>45</v>
      </c>
      <c r="R8523" s="97"/>
      <c r="S8523" s="97"/>
    </row>
    <row r="8524" customFormat="false" ht="28.35" hidden="false" customHeight="false" outlineLevel="0" collapsed="false">
      <c r="A8524" s="91"/>
      <c r="B8524" s="91"/>
      <c r="C8524" s="91"/>
      <c r="D8524" s="91"/>
      <c r="E8524" s="91" t="s">
        <v>25731</v>
      </c>
      <c r="F8524" s="122" t="s">
        <v>25732</v>
      </c>
      <c r="G8524" s="91"/>
      <c r="H8524" s="91"/>
      <c r="I8524" s="91"/>
      <c r="J8524" s="91"/>
      <c r="K8524" s="91"/>
      <c r="L8524" s="91"/>
      <c r="M8524" s="91"/>
      <c r="N8524" s="91"/>
      <c r="O8524" s="91"/>
      <c r="P8524" s="91"/>
      <c r="Q8524" s="15" t="s">
        <v>45</v>
      </c>
      <c r="R8524" s="97"/>
      <c r="S8524" s="97"/>
    </row>
    <row r="8525" customFormat="false" ht="28.35" hidden="false" customHeight="false" outlineLevel="0" collapsed="false">
      <c r="A8525" s="639"/>
      <c r="B8525" s="639"/>
      <c r="C8525" s="639" t="s">
        <v>25733</v>
      </c>
      <c r="D8525" s="639"/>
      <c r="E8525" s="639" t="s">
        <v>25734</v>
      </c>
      <c r="F8525" s="639"/>
      <c r="G8525" s="639"/>
      <c r="H8525" s="639"/>
      <c r="I8525" s="639"/>
      <c r="J8525" s="639"/>
      <c r="K8525" s="639"/>
      <c r="L8525" s="639"/>
      <c r="M8525" s="639"/>
      <c r="N8525" s="639"/>
      <c r="O8525" s="639"/>
      <c r="P8525" s="639"/>
      <c r="Q8525" s="15" t="s">
        <v>45</v>
      </c>
      <c r="R8525" s="112"/>
      <c r="S8525" s="112"/>
      <c r="T8525" s="1145"/>
      <c r="U8525" s="1145"/>
      <c r="V8525" s="1145"/>
      <c r="W8525" s="1145"/>
      <c r="X8525" s="1145"/>
      <c r="Y8525" s="1145"/>
      <c r="Z8525" s="1145"/>
      <c r="AA8525" s="1145"/>
      <c r="AB8525" s="1145"/>
      <c r="AC8525" s="1145"/>
      <c r="AD8525" s="1145"/>
      <c r="AE8525" s="1145"/>
      <c r="AF8525" s="1145"/>
      <c r="AG8525" s="1145"/>
      <c r="AH8525" s="1145"/>
      <c r="AI8525" s="1145"/>
      <c r="AJ8525" s="1145"/>
      <c r="AK8525" s="1145"/>
    </row>
    <row r="8526" customFormat="false" ht="28.35" hidden="false" customHeight="false" outlineLevel="0" collapsed="false">
      <c r="A8526" s="91" t="s">
        <v>25462</v>
      </c>
      <c r="B8526" s="108" t="n">
        <v>0.488194444444444</v>
      </c>
      <c r="C8526" s="91" t="s">
        <v>25735</v>
      </c>
      <c r="D8526" s="91" t="s">
        <v>10514</v>
      </c>
      <c r="E8526" s="91" t="s">
        <v>25736</v>
      </c>
      <c r="F8526" s="91" t="n">
        <v>9000</v>
      </c>
      <c r="G8526" s="91"/>
      <c r="H8526" s="91"/>
      <c r="I8526" s="91"/>
      <c r="J8526" s="91"/>
      <c r="K8526" s="91"/>
      <c r="L8526" s="91"/>
      <c r="M8526" s="91"/>
      <c r="N8526" s="91"/>
      <c r="O8526" s="91"/>
      <c r="P8526" s="91"/>
      <c r="Q8526" s="15" t="s">
        <v>45</v>
      </c>
      <c r="R8526" s="97"/>
      <c r="S8526" s="97"/>
    </row>
    <row r="8527" customFormat="false" ht="28.35" hidden="false" customHeight="false" outlineLevel="0" collapsed="false">
      <c r="A8527" s="91" t="s">
        <v>25462</v>
      </c>
      <c r="B8527" s="108" t="n">
        <v>0.489583333333333</v>
      </c>
      <c r="C8527" s="91" t="s">
        <v>25737</v>
      </c>
      <c r="D8527" s="91" t="s">
        <v>25586</v>
      </c>
      <c r="E8527" s="91" t="s">
        <v>25738</v>
      </c>
      <c r="F8527" s="91" t="s">
        <v>25739</v>
      </c>
      <c r="G8527" s="91" t="n">
        <v>3500</v>
      </c>
      <c r="H8527" s="91"/>
      <c r="I8527" s="91"/>
      <c r="J8527" s="91"/>
      <c r="K8527" s="91"/>
      <c r="L8527" s="91"/>
      <c r="M8527" s="19" t="s">
        <v>25711</v>
      </c>
      <c r="N8527" s="99" t="n">
        <v>43709</v>
      </c>
      <c r="O8527" s="282" t="s">
        <v>15</v>
      </c>
      <c r="P8527" s="91"/>
      <c r="Q8527" s="15" t="s">
        <v>45</v>
      </c>
      <c r="R8527" s="97"/>
      <c r="S8527" s="97"/>
    </row>
    <row r="8528" customFormat="false" ht="28.35" hidden="false" customHeight="false" outlineLevel="0" collapsed="false">
      <c r="A8528" s="91" t="s">
        <v>25462</v>
      </c>
      <c r="B8528" s="108" t="n">
        <v>0.540277777777778</v>
      </c>
      <c r="C8528" s="91" t="s">
        <v>25740</v>
      </c>
      <c r="D8528" s="91" t="s">
        <v>25741</v>
      </c>
      <c r="E8528" s="91" t="s">
        <v>25742</v>
      </c>
      <c r="F8528" s="91" t="s">
        <v>25743</v>
      </c>
      <c r="G8528" s="91"/>
      <c r="H8528" s="91"/>
      <c r="I8528" s="91"/>
      <c r="J8528" s="91"/>
      <c r="K8528" s="91"/>
      <c r="L8528" s="91"/>
      <c r="M8528" s="91"/>
      <c r="N8528" s="91"/>
      <c r="O8528" s="262" t="s">
        <v>23543</v>
      </c>
      <c r="P8528" s="91"/>
      <c r="Q8528" s="15" t="s">
        <v>45</v>
      </c>
      <c r="R8528" s="97"/>
      <c r="S8528" s="97"/>
    </row>
    <row r="8529" customFormat="false" ht="28.35" hidden="false" customHeight="false" outlineLevel="0" collapsed="false">
      <c r="A8529" s="91" t="s">
        <v>19374</v>
      </c>
      <c r="B8529" s="91" t="s">
        <v>25744</v>
      </c>
      <c r="C8529" s="91" t="s">
        <v>25745</v>
      </c>
      <c r="D8529" s="91"/>
      <c r="E8529" s="91"/>
      <c r="F8529" s="91" t="s">
        <v>25746</v>
      </c>
      <c r="G8529" s="91"/>
      <c r="H8529" s="91"/>
      <c r="I8529" s="91"/>
      <c r="J8529" s="91"/>
      <c r="K8529" s="91"/>
      <c r="L8529" s="91"/>
      <c r="M8529" s="91"/>
      <c r="N8529" s="91"/>
      <c r="O8529" s="639" t="s">
        <v>25747</v>
      </c>
      <c r="P8529" s="91"/>
      <c r="Q8529" s="15" t="s">
        <v>45</v>
      </c>
      <c r="R8529" s="97"/>
      <c r="S8529" s="97"/>
    </row>
    <row r="8530" customFormat="false" ht="28.35" hidden="false" customHeight="false" outlineLevel="0" collapsed="false">
      <c r="A8530" s="91"/>
      <c r="B8530" s="91"/>
      <c r="C8530" s="91"/>
      <c r="D8530" s="91"/>
      <c r="E8530" s="91" t="s">
        <v>25748</v>
      </c>
      <c r="F8530" s="91" t="s">
        <v>25749</v>
      </c>
      <c r="G8530" s="91"/>
      <c r="H8530" s="91"/>
      <c r="I8530" s="91"/>
      <c r="J8530" s="91"/>
      <c r="K8530" s="91"/>
      <c r="L8530" s="91"/>
      <c r="M8530" s="91"/>
      <c r="N8530" s="91"/>
      <c r="O8530" s="91"/>
      <c r="P8530" s="91"/>
      <c r="Q8530" s="15" t="s">
        <v>45</v>
      </c>
      <c r="R8530" s="97"/>
      <c r="S8530" s="97"/>
    </row>
    <row r="8531" customFormat="false" ht="41.75" hidden="false" customHeight="false" outlineLevel="0" collapsed="false">
      <c r="A8531" s="91" t="s">
        <v>25462</v>
      </c>
      <c r="B8531" s="108" t="n">
        <v>0.565972222222222</v>
      </c>
      <c r="C8531" s="91" t="s">
        <v>25750</v>
      </c>
      <c r="D8531" s="91" t="s">
        <v>25598</v>
      </c>
      <c r="E8531" s="91" t="s">
        <v>25751</v>
      </c>
      <c r="F8531" s="91" t="s">
        <v>25752</v>
      </c>
      <c r="G8531" s="91" t="n">
        <v>3100</v>
      </c>
      <c r="H8531" s="91"/>
      <c r="I8531" s="91"/>
      <c r="J8531" s="91"/>
      <c r="K8531" s="91"/>
      <c r="L8531" s="91"/>
      <c r="M8531" s="19" t="s">
        <v>25753</v>
      </c>
      <c r="N8531" s="99" t="n">
        <v>43710</v>
      </c>
      <c r="O8531" s="282" t="s">
        <v>15</v>
      </c>
      <c r="P8531" s="91"/>
      <c r="Q8531" s="15" t="s">
        <v>45</v>
      </c>
      <c r="R8531" s="97"/>
      <c r="S8531" s="97"/>
    </row>
    <row r="8532" customFormat="false" ht="143.25" hidden="false" customHeight="false" outlineLevel="0" collapsed="false">
      <c r="A8532" s="91"/>
      <c r="B8532" s="91"/>
      <c r="C8532" s="451" t="s">
        <v>25754</v>
      </c>
      <c r="D8532" s="451"/>
      <c r="E8532" s="839" t="s">
        <v>25755</v>
      </c>
      <c r="F8532" s="91" t="s">
        <v>25756</v>
      </c>
      <c r="G8532" s="91"/>
      <c r="H8532" s="91"/>
      <c r="I8532" s="91"/>
      <c r="J8532" s="91"/>
      <c r="K8532" s="91"/>
      <c r="L8532" s="91"/>
      <c r="M8532" s="91"/>
      <c r="N8532" s="91" t="s">
        <v>25757</v>
      </c>
      <c r="O8532" s="353" t="s">
        <v>25758</v>
      </c>
      <c r="P8532" s="91"/>
      <c r="Q8532" s="15" t="s">
        <v>45</v>
      </c>
      <c r="R8532" s="97"/>
      <c r="S8532" s="97"/>
    </row>
    <row r="8533" customFormat="false" ht="41.75" hidden="false" customHeight="false" outlineLevel="0" collapsed="false">
      <c r="A8533" s="91"/>
      <c r="B8533" s="91"/>
      <c r="C8533" s="91" t="s">
        <v>25535</v>
      </c>
      <c r="D8533" s="91"/>
      <c r="E8533" s="91" t="s">
        <v>25759</v>
      </c>
      <c r="F8533" s="91" t="s">
        <v>25760</v>
      </c>
      <c r="G8533" s="91"/>
      <c r="H8533" s="91"/>
      <c r="I8533" s="91"/>
      <c r="J8533" s="91"/>
      <c r="K8533" s="91"/>
      <c r="L8533" s="91"/>
      <c r="M8533" s="91"/>
      <c r="N8533" s="91"/>
      <c r="O8533" s="91"/>
      <c r="P8533" s="91"/>
      <c r="Q8533" s="15" t="s">
        <v>45</v>
      </c>
      <c r="R8533" s="97"/>
      <c r="S8533" s="97"/>
    </row>
    <row r="8534" customFormat="false" ht="55.2" hidden="false" customHeight="false" outlineLevel="0" collapsed="false">
      <c r="A8534" s="639"/>
      <c r="B8534" s="639"/>
      <c r="C8534" s="639"/>
      <c r="D8534" s="639"/>
      <c r="E8534" s="639" t="s">
        <v>25761</v>
      </c>
      <c r="F8534" s="639"/>
      <c r="G8534" s="639"/>
      <c r="H8534" s="639"/>
      <c r="I8534" s="639"/>
      <c r="J8534" s="639"/>
      <c r="K8534" s="639"/>
      <c r="L8534" s="639"/>
      <c r="M8534" s="639"/>
      <c r="N8534" s="639"/>
      <c r="O8534" s="639" t="s">
        <v>25762</v>
      </c>
      <c r="P8534" s="639"/>
      <c r="Q8534" s="15" t="s">
        <v>45</v>
      </c>
      <c r="R8534" s="112"/>
      <c r="S8534" s="112"/>
      <c r="T8534" s="1145"/>
      <c r="U8534" s="1145"/>
      <c r="V8534" s="1145"/>
      <c r="W8534" s="1145"/>
      <c r="X8534" s="1145"/>
      <c r="Y8534" s="1145"/>
      <c r="Z8534" s="1145"/>
      <c r="AA8534" s="1145"/>
      <c r="AB8534" s="1145"/>
      <c r="AC8534" s="1145"/>
      <c r="AD8534" s="1145"/>
      <c r="AE8534" s="1145"/>
      <c r="AF8534" s="1145"/>
      <c r="AG8534" s="1145"/>
      <c r="AH8534" s="1145"/>
      <c r="AI8534" s="1145"/>
      <c r="AJ8534" s="1145"/>
      <c r="AK8534" s="1145"/>
    </row>
    <row r="8535" customFormat="false" ht="55.2" hidden="false" customHeight="false" outlineLevel="0" collapsed="false">
      <c r="A8535" s="204" t="s">
        <v>25518</v>
      </c>
      <c r="B8535" s="108" t="n">
        <v>0.629861111111111</v>
      </c>
      <c r="C8535" s="91" t="s">
        <v>25763</v>
      </c>
      <c r="D8535" s="91" t="s">
        <v>25662</v>
      </c>
      <c r="E8535" s="91" t="s">
        <v>25764</v>
      </c>
      <c r="F8535" s="91" t="s">
        <v>25765</v>
      </c>
      <c r="G8535" s="91"/>
      <c r="H8535" s="91"/>
      <c r="I8535" s="91"/>
      <c r="J8535" s="91"/>
      <c r="K8535" s="91"/>
      <c r="L8535" s="91"/>
      <c r="M8535" s="91"/>
      <c r="N8535" s="91"/>
      <c r="O8535" s="282" t="s">
        <v>25766</v>
      </c>
      <c r="P8535" s="91"/>
      <c r="Q8535" s="15" t="s">
        <v>45</v>
      </c>
      <c r="R8535" s="97"/>
      <c r="S8535" s="97"/>
    </row>
    <row r="8536" customFormat="false" ht="28.35" hidden="false" customHeight="false" outlineLevel="0" collapsed="false">
      <c r="A8536" s="91"/>
      <c r="B8536" s="91"/>
      <c r="C8536" s="91" t="s">
        <v>25767</v>
      </c>
      <c r="D8536" s="91" t="s">
        <v>10514</v>
      </c>
      <c r="E8536" s="91" t="s">
        <v>25768</v>
      </c>
      <c r="F8536" s="91" t="n">
        <v>17500</v>
      </c>
      <c r="G8536" s="91"/>
      <c r="H8536" s="91"/>
      <c r="I8536" s="91"/>
      <c r="J8536" s="91"/>
      <c r="K8536" s="91"/>
      <c r="L8536" s="91"/>
      <c r="M8536" s="91"/>
      <c r="N8536" s="91"/>
      <c r="O8536" s="282" t="s">
        <v>25769</v>
      </c>
      <c r="P8536" s="91"/>
      <c r="Q8536" s="15" t="s">
        <v>45</v>
      </c>
      <c r="R8536" s="97"/>
      <c r="S8536" s="97"/>
    </row>
    <row r="8537" customFormat="false" ht="14.9" hidden="false" customHeight="false" outlineLevel="0" collapsed="false">
      <c r="A8537" s="91"/>
      <c r="B8537" s="91"/>
      <c r="C8537" s="282" t="s">
        <v>25754</v>
      </c>
      <c r="D8537" s="282"/>
      <c r="E8537" s="282" t="s">
        <v>25770</v>
      </c>
      <c r="F8537" s="91" t="s">
        <v>25771</v>
      </c>
      <c r="G8537" s="91"/>
      <c r="H8537" s="91"/>
      <c r="I8537" s="91"/>
      <c r="J8537" s="91"/>
      <c r="K8537" s="91"/>
      <c r="L8537" s="91"/>
      <c r="M8537" s="91"/>
      <c r="N8537" s="91"/>
      <c r="O8537" s="91"/>
      <c r="P8537" s="91"/>
      <c r="Q8537" s="15" t="s">
        <v>45</v>
      </c>
      <c r="R8537" s="97"/>
      <c r="S8537" s="97"/>
    </row>
    <row r="8538" customFormat="false" ht="28.35" hidden="false" customHeight="false" outlineLevel="0" collapsed="false">
      <c r="A8538" s="91"/>
      <c r="B8538" s="108" t="n">
        <v>0.646527777777778</v>
      </c>
      <c r="C8538" s="91" t="s">
        <v>25772</v>
      </c>
      <c r="D8538" s="91" t="s">
        <v>10514</v>
      </c>
      <c r="E8538" s="91" t="s">
        <v>25773</v>
      </c>
      <c r="F8538" s="91"/>
      <c r="G8538" s="91"/>
      <c r="H8538" s="91"/>
      <c r="I8538" s="91"/>
      <c r="J8538" s="91"/>
      <c r="K8538" s="91"/>
      <c r="L8538" s="91"/>
      <c r="M8538" s="91"/>
      <c r="N8538" s="91"/>
      <c r="O8538" s="91"/>
      <c r="P8538" s="91"/>
      <c r="Q8538" s="15" t="s">
        <v>45</v>
      </c>
      <c r="R8538" s="97"/>
      <c r="S8538" s="97"/>
    </row>
    <row r="8539" customFormat="false" ht="122.35" hidden="false" customHeight="false" outlineLevel="0" collapsed="false">
      <c r="A8539" s="204" t="s">
        <v>25518</v>
      </c>
      <c r="B8539" s="91"/>
      <c r="C8539" s="24" t="s">
        <v>25774</v>
      </c>
      <c r="D8539" s="91"/>
      <c r="E8539" s="91" t="s">
        <v>25775</v>
      </c>
      <c r="F8539" s="91" t="s">
        <v>25776</v>
      </c>
      <c r="G8539" s="91"/>
      <c r="H8539" s="91"/>
      <c r="I8539" s="91"/>
      <c r="J8539" s="91"/>
      <c r="K8539" s="91"/>
      <c r="L8539" s="91"/>
      <c r="M8539" s="91"/>
      <c r="N8539" s="639" t="s">
        <v>25777</v>
      </c>
      <c r="O8539" s="451" t="s">
        <v>25778</v>
      </c>
      <c r="P8539" s="91"/>
      <c r="Q8539" s="15" t="s">
        <v>45</v>
      </c>
      <c r="R8539" s="97"/>
      <c r="S8539" s="97"/>
    </row>
    <row r="8540" customFormat="false" ht="14.9" hidden="false" customHeight="false" outlineLevel="0" collapsed="false">
      <c r="A8540" s="639"/>
      <c r="B8540" s="639"/>
      <c r="C8540" s="639" t="s">
        <v>25490</v>
      </c>
      <c r="D8540" s="639"/>
      <c r="E8540" s="639" t="s">
        <v>25779</v>
      </c>
      <c r="F8540" s="639"/>
      <c r="G8540" s="639"/>
      <c r="H8540" s="639"/>
      <c r="I8540" s="639"/>
      <c r="J8540" s="639"/>
      <c r="K8540" s="639"/>
      <c r="L8540" s="639"/>
      <c r="M8540" s="639"/>
      <c r="N8540" s="639"/>
      <c r="O8540" s="639"/>
      <c r="P8540" s="639"/>
      <c r="Q8540" s="15" t="s">
        <v>45</v>
      </c>
      <c r="R8540" s="112"/>
      <c r="S8540" s="112"/>
      <c r="T8540" s="1145"/>
      <c r="U8540" s="1145"/>
      <c r="V8540" s="1145"/>
      <c r="W8540" s="1145"/>
      <c r="X8540" s="1145"/>
      <c r="Y8540" s="1145"/>
      <c r="Z8540" s="1145"/>
      <c r="AA8540" s="1145"/>
      <c r="AB8540" s="1145"/>
      <c r="AC8540" s="1145"/>
      <c r="AD8540" s="1145"/>
      <c r="AE8540" s="1145"/>
      <c r="AF8540" s="1145"/>
      <c r="AG8540" s="1145"/>
      <c r="AH8540" s="1145"/>
      <c r="AI8540" s="1145"/>
      <c r="AJ8540" s="1145"/>
      <c r="AK8540" s="1145"/>
    </row>
    <row r="8541" customFormat="false" ht="28.35" hidden="false" customHeight="false" outlineLevel="0" collapsed="false">
      <c r="A8541" s="100"/>
      <c r="B8541" s="1143" t="n">
        <v>0.670138888888889</v>
      </c>
      <c r="C8541" s="100" t="n">
        <v>89773155045</v>
      </c>
      <c r="D8541" s="100" t="s">
        <v>25606</v>
      </c>
      <c r="E8541" s="100" t="s">
        <v>25780</v>
      </c>
      <c r="F8541" s="100" t="s">
        <v>25781</v>
      </c>
      <c r="G8541" s="100" t="n">
        <v>3000</v>
      </c>
      <c r="H8541" s="100"/>
      <c r="I8541" s="100"/>
      <c r="J8541" s="100"/>
      <c r="K8541" s="100"/>
      <c r="L8541" s="100"/>
      <c r="M8541" s="19" t="s">
        <v>25782</v>
      </c>
      <c r="N8541" s="1076" t="n">
        <v>43708</v>
      </c>
      <c r="O8541" s="282" t="s">
        <v>15</v>
      </c>
      <c r="P8541" s="100"/>
      <c r="Q8541" s="15" t="s">
        <v>45</v>
      </c>
    </row>
    <row r="8542" customFormat="false" ht="28.35" hidden="false" customHeight="false" outlineLevel="0" collapsed="false">
      <c r="A8542" s="91" t="s">
        <v>25462</v>
      </c>
      <c r="B8542" s="100"/>
      <c r="C8542" s="100" t="s">
        <v>25783</v>
      </c>
      <c r="D8542" s="100" t="s">
        <v>25615</v>
      </c>
      <c r="E8542" s="100" t="s">
        <v>25784</v>
      </c>
      <c r="F8542" s="100" t="s">
        <v>25785</v>
      </c>
      <c r="G8542" s="100"/>
      <c r="H8542" s="100"/>
      <c r="I8542" s="100"/>
      <c r="J8542" s="100"/>
      <c r="K8542" s="100"/>
      <c r="L8542" s="100"/>
      <c r="M8542" s="100"/>
      <c r="N8542" s="100"/>
      <c r="O8542" s="100" t="s">
        <v>25786</v>
      </c>
      <c r="P8542" s="100"/>
      <c r="Q8542" s="15" t="s">
        <v>45</v>
      </c>
    </row>
    <row r="8543" customFormat="false" ht="14.9" hidden="false" customHeight="false" outlineLevel="0" collapsed="false">
      <c r="A8543" s="100"/>
      <c r="B8543" s="100"/>
      <c r="C8543" s="100"/>
      <c r="D8543" s="100"/>
      <c r="E8543" s="100" t="s">
        <v>25787</v>
      </c>
      <c r="F8543" s="100"/>
      <c r="G8543" s="100"/>
      <c r="H8543" s="100"/>
      <c r="I8543" s="100"/>
      <c r="J8543" s="100"/>
      <c r="K8543" s="100"/>
      <c r="L8543" s="100"/>
      <c r="M8543" s="100"/>
      <c r="N8543" s="100"/>
      <c r="O8543" s="100"/>
      <c r="P8543" s="100"/>
      <c r="Q8543" s="15" t="s">
        <v>45</v>
      </c>
    </row>
    <row r="8544" customFormat="false" ht="14.9" hidden="false" customHeight="false" outlineLevel="0" collapsed="false">
      <c r="A8544" s="91" t="s">
        <v>25462</v>
      </c>
      <c r="B8544" s="100"/>
      <c r="C8544" s="100" t="s">
        <v>25788</v>
      </c>
      <c r="D8544" s="100"/>
      <c r="E8544" s="100" t="s">
        <v>25789</v>
      </c>
      <c r="F8544" s="100" t="s">
        <v>25790</v>
      </c>
      <c r="G8544" s="100"/>
      <c r="H8544" s="100"/>
      <c r="I8544" s="100"/>
      <c r="J8544" s="100"/>
      <c r="K8544" s="100"/>
      <c r="L8544" s="100"/>
      <c r="M8544" s="100"/>
      <c r="N8544" s="100"/>
      <c r="O8544" s="984" t="s">
        <v>25791</v>
      </c>
      <c r="P8544" s="100"/>
      <c r="Q8544" s="15" t="s">
        <v>45</v>
      </c>
    </row>
    <row r="8545" customFormat="false" ht="14.9" hidden="false" customHeight="false" outlineLevel="0" collapsed="false">
      <c r="A8545" s="91" t="s">
        <v>25462</v>
      </c>
      <c r="B8545" s="1143" t="n">
        <v>0.693055555555556</v>
      </c>
      <c r="C8545" s="100" t="s">
        <v>25792</v>
      </c>
      <c r="D8545" s="100"/>
      <c r="E8545" s="15" t="s">
        <v>19609</v>
      </c>
      <c r="F8545" s="100" t="s">
        <v>25793</v>
      </c>
      <c r="G8545" s="100"/>
      <c r="H8545" s="100"/>
      <c r="I8545" s="100"/>
      <c r="J8545" s="100"/>
      <c r="K8545" s="100"/>
      <c r="L8545" s="100"/>
      <c r="M8545" s="100"/>
      <c r="N8545" s="100"/>
      <c r="O8545" s="100"/>
      <c r="P8545" s="100"/>
      <c r="Q8545" s="15" t="s">
        <v>45</v>
      </c>
    </row>
    <row r="8546" customFormat="false" ht="14.9" hidden="false" customHeight="false" outlineLevel="0" collapsed="false">
      <c r="A8546" s="95" t="s">
        <v>25462</v>
      </c>
      <c r="B8546" s="391"/>
      <c r="C8546" s="250" t="s">
        <v>25794</v>
      </c>
      <c r="D8546" s="391" t="s">
        <v>25619</v>
      </c>
      <c r="E8546" s="391" t="s">
        <v>25795</v>
      </c>
      <c r="F8546" s="250" t="s">
        <v>25796</v>
      </c>
      <c r="G8546" s="278"/>
      <c r="H8546" s="391"/>
      <c r="I8546" s="391"/>
      <c r="J8546" s="391"/>
      <c r="K8546" s="391"/>
      <c r="L8546" s="391"/>
      <c r="M8546" s="141" t="s">
        <v>25797</v>
      </c>
      <c r="N8546" s="1148" t="n">
        <v>43709</v>
      </c>
      <c r="O8546" s="250" t="n">
        <v>2300</v>
      </c>
      <c r="P8546" s="391"/>
      <c r="Q8546" s="15" t="s">
        <v>45</v>
      </c>
      <c r="R8546" s="278"/>
      <c r="S8546" s="278"/>
      <c r="T8546" s="278"/>
      <c r="U8546" s="278"/>
      <c r="V8546" s="278"/>
      <c r="W8546" s="278"/>
      <c r="X8546" s="278"/>
      <c r="Y8546" s="278"/>
      <c r="Z8546" s="278"/>
      <c r="AA8546" s="278"/>
      <c r="AB8546" s="278"/>
      <c r="AC8546" s="278"/>
      <c r="AD8546" s="278"/>
      <c r="AE8546" s="278"/>
      <c r="AF8546" s="278"/>
      <c r="AG8546" s="278"/>
      <c r="AH8546" s="278"/>
      <c r="AI8546" s="278"/>
      <c r="AJ8546" s="278"/>
      <c r="AK8546" s="278"/>
    </row>
    <row r="8547" customFormat="false" ht="26.85" hidden="false" customHeight="false" outlineLevel="0" collapsed="false">
      <c r="A8547" s="91" t="s">
        <v>25462</v>
      </c>
      <c r="B8547" s="100"/>
      <c r="C8547" s="24" t="s">
        <v>25798</v>
      </c>
      <c r="D8547" s="100" t="s">
        <v>25625</v>
      </c>
      <c r="E8547" s="87" t="s">
        <v>25799</v>
      </c>
      <c r="F8547" s="87" t="s">
        <v>25800</v>
      </c>
      <c r="G8547" s="274" t="n">
        <v>24700</v>
      </c>
      <c r="H8547" s="100"/>
      <c r="I8547" s="100"/>
      <c r="J8547" s="100"/>
      <c r="K8547" s="100"/>
      <c r="L8547" s="100"/>
      <c r="M8547" s="19" t="s">
        <v>25801</v>
      </c>
      <c r="N8547" s="1076" t="n">
        <v>43679</v>
      </c>
      <c r="O8547" s="282" t="s">
        <v>15</v>
      </c>
      <c r="P8547" s="100"/>
      <c r="Q8547" s="15" t="s">
        <v>45</v>
      </c>
    </row>
    <row r="8548" customFormat="false" ht="79.85" hidden="false" customHeight="false" outlineLevel="0" collapsed="false">
      <c r="A8548" s="1091" t="s">
        <v>17111</v>
      </c>
      <c r="B8548" s="103" t="s">
        <v>17112</v>
      </c>
      <c r="C8548" s="1149"/>
      <c r="D8548" s="103" t="s">
        <v>17114</v>
      </c>
      <c r="E8548" s="103" t="s">
        <v>17115</v>
      </c>
      <c r="F8548" s="102" t="s">
        <v>10096</v>
      </c>
      <c r="G8548" s="103" t="s">
        <v>38</v>
      </c>
      <c r="H8548" s="103" t="s">
        <v>17116</v>
      </c>
      <c r="I8548" s="103" t="s">
        <v>40</v>
      </c>
      <c r="J8548" s="103" t="s">
        <v>21327</v>
      </c>
      <c r="K8548" s="103" t="s">
        <v>21328</v>
      </c>
      <c r="L8548" s="103" t="s">
        <v>19807</v>
      </c>
      <c r="M8548" s="103" t="s">
        <v>41</v>
      </c>
      <c r="N8548" s="103" t="s">
        <v>42</v>
      </c>
      <c r="O8548" s="103" t="s">
        <v>17117</v>
      </c>
      <c r="P8548" s="91"/>
      <c r="Q8548" s="15" t="s">
        <v>45</v>
      </c>
      <c r="R8548" s="97"/>
      <c r="S8548" s="97"/>
    </row>
    <row r="8549" customFormat="false" ht="15" hidden="false" customHeight="false" outlineLevel="0" collapsed="false">
      <c r="A8549" s="1137" t="n">
        <v>43710</v>
      </c>
      <c r="B8549" s="1136" t="s">
        <v>422</v>
      </c>
      <c r="C8549" s="91"/>
      <c r="D8549" s="91"/>
      <c r="E8549" s="10"/>
      <c r="F8549" s="821" t="n">
        <f aca="false">G8549+H8549+I8549+J8549+K8549+L8549</f>
        <v>6.81934468137637E+036</v>
      </c>
      <c r="G8549" s="1150" t="n">
        <f aca="false">SUM(G8550:G18487)</f>
        <v>2.38225349271093E+036</v>
      </c>
      <c r="H8549" s="989" t="n">
        <f aca="false">SUM(H8550:H18487)</f>
        <v>4.43709118866545E+036</v>
      </c>
      <c r="I8549" s="1007" t="n">
        <f aca="false">SUM(I8550:I18489)</f>
        <v>20090880</v>
      </c>
      <c r="J8549" s="1008" t="n">
        <f aca="false">SUM(J8550:J18487)</f>
        <v>0</v>
      </c>
      <c r="K8549" s="1009" t="n">
        <f aca="false">SUM(K8550:K18487)</f>
        <v>0</v>
      </c>
      <c r="L8549" s="1029" t="n">
        <f aca="false">SUM(L8553:L18487)</f>
        <v>0</v>
      </c>
      <c r="M8549" s="466"/>
      <c r="N8549" s="466"/>
      <c r="O8549" s="91"/>
      <c r="P8549" s="91"/>
      <c r="Q8549" s="15" t="s">
        <v>45</v>
      </c>
      <c r="R8549" s="97"/>
      <c r="S8549" s="97"/>
    </row>
    <row r="8550" customFormat="false" ht="28.35" hidden="false" customHeight="false" outlineLevel="0" collapsed="false">
      <c r="A8550" s="100" t="s">
        <v>25462</v>
      </c>
      <c r="B8550" s="1143" t="n">
        <v>0.380555555555556</v>
      </c>
      <c r="C8550" s="100" t="s">
        <v>25802</v>
      </c>
      <c r="D8550" s="100" t="s">
        <v>25803</v>
      </c>
      <c r="E8550" s="100" t="s">
        <v>25804</v>
      </c>
      <c r="F8550" s="100" t="s">
        <v>25805</v>
      </c>
      <c r="G8550" s="100" t="n">
        <v>9000</v>
      </c>
      <c r="H8550" s="100"/>
      <c r="I8550" s="100"/>
      <c r="J8550" s="100"/>
      <c r="K8550" s="100"/>
      <c r="L8550" s="100"/>
      <c r="M8550" s="19" t="s">
        <v>25806</v>
      </c>
      <c r="N8550" s="1076" t="n">
        <v>43710</v>
      </c>
      <c r="O8550" s="282" t="s">
        <v>15</v>
      </c>
      <c r="P8550" s="100"/>
      <c r="Q8550" s="15" t="s">
        <v>45</v>
      </c>
    </row>
    <row r="8551" customFormat="false" ht="15" hidden="false" customHeight="true" outlineLevel="0" collapsed="false">
      <c r="A8551" s="100" t="s">
        <v>25462</v>
      </c>
      <c r="B8551" s="1143" t="n">
        <v>0.381944444444444</v>
      </c>
      <c r="C8551" s="100" t="s">
        <v>25807</v>
      </c>
      <c r="D8551" s="100" t="s">
        <v>25808</v>
      </c>
      <c r="E8551" s="100" t="s">
        <v>25809</v>
      </c>
      <c r="F8551" s="100" t="s">
        <v>25810</v>
      </c>
      <c r="G8551" s="100" t="n">
        <v>3200</v>
      </c>
      <c r="H8551" s="100"/>
      <c r="I8551" s="100"/>
      <c r="J8551" s="100"/>
      <c r="K8551" s="100"/>
      <c r="L8551" s="100"/>
      <c r="M8551" s="19" t="s">
        <v>25811</v>
      </c>
      <c r="N8551" s="1076" t="n">
        <v>43715</v>
      </c>
      <c r="O8551" s="282" t="s">
        <v>15</v>
      </c>
      <c r="P8551" s="100"/>
      <c r="Q8551" s="15" t="s">
        <v>45</v>
      </c>
    </row>
    <row r="8552" customFormat="false" ht="15" hidden="false" customHeight="true" outlineLevel="0" collapsed="false">
      <c r="A8552" s="100" t="s">
        <v>25462</v>
      </c>
      <c r="B8552" s="1143"/>
      <c r="C8552" s="100" t="n">
        <v>89645045645</v>
      </c>
      <c r="D8552" s="100" t="s">
        <v>25812</v>
      </c>
      <c r="E8552" s="100"/>
      <c r="F8552" s="100"/>
      <c r="G8552" s="100"/>
      <c r="H8552" s="100"/>
      <c r="I8552" s="100"/>
      <c r="J8552" s="100"/>
      <c r="K8552" s="100"/>
      <c r="L8552" s="100"/>
      <c r="M8552" s="15"/>
      <c r="N8552" s="1076"/>
      <c r="O8552" s="1154" t="s">
        <v>25813</v>
      </c>
      <c r="P8552" s="100"/>
      <c r="Q8552" s="15" t="s">
        <v>45</v>
      </c>
    </row>
    <row r="8553" customFormat="false" ht="28.35" hidden="false" customHeight="false" outlineLevel="0" collapsed="false">
      <c r="A8553" s="1144" t="s">
        <v>25462</v>
      </c>
      <c r="B8553" s="1146" t="n">
        <v>0.396527777777778</v>
      </c>
      <c r="C8553" s="1144" t="s">
        <v>25673</v>
      </c>
      <c r="D8553" s="1144" t="s">
        <v>25814</v>
      </c>
      <c r="E8553" s="1144"/>
      <c r="F8553" s="1144" t="s">
        <v>25815</v>
      </c>
      <c r="G8553" s="1144"/>
      <c r="H8553" s="1144"/>
      <c r="I8553" s="1144"/>
      <c r="J8553" s="1144"/>
      <c r="K8553" s="1144"/>
      <c r="L8553" s="1144"/>
      <c r="M8553" s="1144"/>
      <c r="N8553" s="1144"/>
      <c r="O8553" s="1144" t="s">
        <v>25815</v>
      </c>
      <c r="P8553" s="1144"/>
      <c r="Q8553" s="15" t="s">
        <v>45</v>
      </c>
      <c r="R8553" s="1145"/>
      <c r="S8553" s="1145"/>
      <c r="T8553" s="1145"/>
      <c r="U8553" s="1145"/>
      <c r="V8553" s="1145"/>
      <c r="W8553" s="1145"/>
      <c r="X8553" s="1145"/>
      <c r="Y8553" s="1145"/>
      <c r="Z8553" s="1145"/>
      <c r="AA8553" s="1145"/>
      <c r="AB8553" s="1145"/>
      <c r="AC8553" s="1145"/>
      <c r="AD8553" s="1145"/>
      <c r="AE8553" s="1145"/>
      <c r="AF8553" s="1145"/>
      <c r="AG8553" s="1145"/>
      <c r="AH8553" s="1145"/>
      <c r="AI8553" s="1145"/>
      <c r="AJ8553" s="1145"/>
      <c r="AK8553" s="1145"/>
    </row>
    <row r="8554" customFormat="false" ht="14.9" hidden="false" customHeight="false" outlineLevel="0" collapsed="false">
      <c r="A8554" s="1144" t="s">
        <v>25462</v>
      </c>
      <c r="B8554" s="1146" t="n">
        <v>0.397222222222222</v>
      </c>
      <c r="C8554" s="1144" t="n">
        <v>89525399018</v>
      </c>
      <c r="D8554" s="1144" t="s">
        <v>25814</v>
      </c>
      <c r="E8554" s="1144"/>
      <c r="F8554" s="1144"/>
      <c r="G8554" s="1144"/>
      <c r="H8554" s="1144"/>
      <c r="I8554" s="1144"/>
      <c r="J8554" s="1144"/>
      <c r="K8554" s="1144"/>
      <c r="L8554" s="1144"/>
      <c r="M8554" s="1144"/>
      <c r="N8554" s="1144"/>
      <c r="O8554" s="1144" t="s">
        <v>25816</v>
      </c>
      <c r="P8554" s="1144"/>
      <c r="Q8554" s="15" t="s">
        <v>45</v>
      </c>
      <c r="R8554" s="1145"/>
      <c r="S8554" s="1145"/>
      <c r="T8554" s="1145"/>
      <c r="U8554" s="1145"/>
      <c r="V8554" s="1145"/>
      <c r="W8554" s="1145"/>
      <c r="X8554" s="1145"/>
      <c r="Y8554" s="1145"/>
      <c r="Z8554" s="1145"/>
      <c r="AA8554" s="1145"/>
      <c r="AB8554" s="1145"/>
      <c r="AC8554" s="1145"/>
      <c r="AD8554" s="1145"/>
      <c r="AE8554" s="1145"/>
      <c r="AF8554" s="1145"/>
      <c r="AG8554" s="1145"/>
      <c r="AH8554" s="1145"/>
      <c r="AI8554" s="1145"/>
      <c r="AJ8554" s="1145"/>
      <c r="AK8554" s="1145"/>
    </row>
    <row r="8555" customFormat="false" ht="108.95" hidden="false" customHeight="false" outlineLevel="0" collapsed="false">
      <c r="A8555" s="204" t="s">
        <v>25518</v>
      </c>
      <c r="B8555" s="1143" t="n">
        <v>0.407638888888889</v>
      </c>
      <c r="C8555" s="100" t="s">
        <v>25817</v>
      </c>
      <c r="D8555" s="100" t="s">
        <v>25581</v>
      </c>
      <c r="E8555" s="100" t="s">
        <v>25818</v>
      </c>
      <c r="F8555" s="100" t="s">
        <v>25819</v>
      </c>
      <c r="G8555" s="100" t="s">
        <v>25820</v>
      </c>
      <c r="H8555" s="100"/>
      <c r="I8555" s="100"/>
      <c r="J8555" s="100"/>
      <c r="K8555" s="100"/>
      <c r="L8555" s="100"/>
      <c r="M8555" s="100"/>
      <c r="N8555" s="100"/>
      <c r="O8555" s="1144" t="s">
        <v>25821</v>
      </c>
      <c r="P8555" s="100"/>
      <c r="Q8555" s="15" t="s">
        <v>45</v>
      </c>
    </row>
    <row r="8556" customFormat="false" ht="41.75" hidden="false" customHeight="false" outlineLevel="0" collapsed="false">
      <c r="A8556" s="100" t="s">
        <v>25462</v>
      </c>
      <c r="B8556" s="1143" t="n">
        <v>0.434027777777778</v>
      </c>
      <c r="C8556" s="100" t="s">
        <v>22647</v>
      </c>
      <c r="D8556" s="100" t="s">
        <v>25586</v>
      </c>
      <c r="E8556" s="100" t="s">
        <v>25822</v>
      </c>
      <c r="F8556" s="100" t="s">
        <v>25823</v>
      </c>
      <c r="G8556" s="100" t="n">
        <v>3000</v>
      </c>
      <c r="H8556" s="100"/>
      <c r="I8556" s="100"/>
      <c r="J8556" s="100"/>
      <c r="K8556" s="100"/>
      <c r="L8556" s="100"/>
      <c r="M8556" s="24" t="s">
        <v>22734</v>
      </c>
      <c r="N8556" s="1076" t="n">
        <v>43712</v>
      </c>
      <c r="O8556" s="282" t="s">
        <v>25824</v>
      </c>
      <c r="P8556" s="100"/>
      <c r="Q8556" s="15" t="s">
        <v>45</v>
      </c>
    </row>
    <row r="8557" customFormat="false" ht="41.75" hidden="false" customHeight="false" outlineLevel="0" collapsed="false">
      <c r="A8557" s="100" t="s">
        <v>25462</v>
      </c>
      <c r="B8557" s="1143" t="n">
        <v>0.445833333333333</v>
      </c>
      <c r="C8557" s="100" t="s">
        <v>25825</v>
      </c>
      <c r="D8557" s="100" t="s">
        <v>25598</v>
      </c>
      <c r="E8557" s="100" t="s">
        <v>25826</v>
      </c>
      <c r="F8557" s="100"/>
      <c r="G8557" s="100"/>
      <c r="H8557" s="100"/>
      <c r="I8557" s="100"/>
      <c r="J8557" s="100"/>
      <c r="K8557" s="100"/>
      <c r="L8557" s="100"/>
      <c r="M8557" s="100"/>
      <c r="N8557" s="100"/>
      <c r="O8557" s="355" t="s">
        <v>25827</v>
      </c>
      <c r="P8557" s="100"/>
      <c r="Q8557" s="15" t="s">
        <v>45</v>
      </c>
    </row>
    <row r="8558" customFormat="false" ht="55.2" hidden="false" customHeight="false" outlineLevel="0" collapsed="false">
      <c r="A8558" s="1144" t="s">
        <v>25462</v>
      </c>
      <c r="B8558" s="1146" t="n">
        <v>0.456944444444444</v>
      </c>
      <c r="C8558" s="1144" t="s">
        <v>25828</v>
      </c>
      <c r="D8558" s="1144" t="s">
        <v>25829</v>
      </c>
      <c r="E8558" s="1144" t="s">
        <v>25830</v>
      </c>
      <c r="F8558" s="1144"/>
      <c r="G8558" s="1144"/>
      <c r="H8558" s="1144"/>
      <c r="I8558" s="1144"/>
      <c r="J8558" s="1144"/>
      <c r="K8558" s="1144"/>
      <c r="L8558" s="1144"/>
      <c r="M8558" s="1144"/>
      <c r="N8558" s="1144"/>
      <c r="O8558" s="1144" t="s">
        <v>25831</v>
      </c>
      <c r="P8558" s="1144"/>
      <c r="Q8558" s="15" t="s">
        <v>45</v>
      </c>
      <c r="R8558" s="1145"/>
      <c r="S8558" s="1145"/>
      <c r="T8558" s="1145"/>
      <c r="U8558" s="1145"/>
      <c r="V8558" s="1145"/>
      <c r="W8558" s="1145"/>
      <c r="X8558" s="1145"/>
      <c r="Y8558" s="1145"/>
      <c r="Z8558" s="1145"/>
      <c r="AA8558" s="1145"/>
      <c r="AB8558" s="1145"/>
      <c r="AC8558" s="1145"/>
      <c r="AD8558" s="1145"/>
      <c r="AE8558" s="1145"/>
      <c r="AF8558" s="1145"/>
      <c r="AG8558" s="1145"/>
      <c r="AH8558" s="1145"/>
      <c r="AI8558" s="1145"/>
      <c r="AJ8558" s="1145"/>
      <c r="AK8558" s="1145"/>
    </row>
    <row r="8559" customFormat="false" ht="14.9" hidden="false" customHeight="false" outlineLevel="0" collapsed="false">
      <c r="A8559" s="1144" t="s">
        <v>25462</v>
      </c>
      <c r="B8559" s="1146" t="n">
        <v>0.461805555555556</v>
      </c>
      <c r="C8559" s="1144" t="n">
        <v>89773804562</v>
      </c>
      <c r="D8559" s="1155" t="s">
        <v>10514</v>
      </c>
      <c r="E8559" s="1144" t="s">
        <v>25832</v>
      </c>
      <c r="F8559" s="1144"/>
      <c r="G8559" s="1144"/>
      <c r="H8559" s="1144"/>
      <c r="I8559" s="1144"/>
      <c r="J8559" s="1144"/>
      <c r="K8559" s="1144"/>
      <c r="L8559" s="1144"/>
      <c r="M8559" s="1144"/>
      <c r="N8559" s="1144"/>
      <c r="O8559" s="1144" t="s">
        <v>21</v>
      </c>
      <c r="P8559" s="1144"/>
      <c r="Q8559" s="15" t="s">
        <v>45</v>
      </c>
      <c r="R8559" s="1145"/>
      <c r="S8559" s="1145"/>
      <c r="T8559" s="1145"/>
      <c r="U8559" s="1145"/>
      <c r="V8559" s="1145"/>
      <c r="W8559" s="1145"/>
      <c r="X8559" s="1145"/>
      <c r="Y8559" s="1145"/>
      <c r="Z8559" s="1145"/>
      <c r="AA8559" s="1145"/>
      <c r="AB8559" s="1145"/>
      <c r="AC8559" s="1145"/>
      <c r="AD8559" s="1145"/>
      <c r="AE8559" s="1145"/>
      <c r="AF8559" s="1145"/>
      <c r="AG8559" s="1145"/>
      <c r="AH8559" s="1145"/>
      <c r="AI8559" s="1145"/>
      <c r="AJ8559" s="1145"/>
      <c r="AK8559" s="1145"/>
    </row>
    <row r="8560" customFormat="false" ht="28.35" hidden="false" customHeight="false" outlineLevel="0" collapsed="false">
      <c r="A8560" s="100" t="s">
        <v>25462</v>
      </c>
      <c r="B8560" s="1143" t="n">
        <v>0.480555555555556</v>
      </c>
      <c r="C8560" s="100" t="s">
        <v>25833</v>
      </c>
      <c r="D8560" s="100" t="s">
        <v>25606</v>
      </c>
      <c r="E8560" s="100" t="s">
        <v>25834</v>
      </c>
      <c r="F8560" s="24" t="s">
        <v>25835</v>
      </c>
      <c r="G8560" s="100" t="n">
        <v>3300</v>
      </c>
      <c r="H8560" s="100"/>
      <c r="I8560" s="100"/>
      <c r="J8560" s="100"/>
      <c r="K8560" s="100"/>
      <c r="L8560" s="100"/>
      <c r="M8560" s="19" t="s">
        <v>25836</v>
      </c>
      <c r="N8560" s="1076" t="n">
        <v>43716</v>
      </c>
      <c r="O8560" s="282" t="s">
        <v>15</v>
      </c>
      <c r="P8560" s="100"/>
      <c r="Q8560" s="15" t="s">
        <v>45</v>
      </c>
    </row>
    <row r="8561" customFormat="false" ht="28.35" hidden="false" customHeight="false" outlineLevel="0" collapsed="false">
      <c r="A8561" s="100" t="s">
        <v>25462</v>
      </c>
      <c r="B8561" s="1143" t="n">
        <v>0.541666666666667</v>
      </c>
      <c r="C8561" s="100" t="s">
        <v>25837</v>
      </c>
      <c r="D8561" s="100" t="s">
        <v>25838</v>
      </c>
      <c r="E8561" s="100" t="s">
        <v>25839</v>
      </c>
      <c r="F8561" s="100"/>
      <c r="G8561" s="100"/>
      <c r="H8561" s="100"/>
      <c r="I8561" s="100"/>
      <c r="J8561" s="100"/>
      <c r="K8561" s="100"/>
      <c r="L8561" s="100"/>
      <c r="M8561" s="100"/>
      <c r="N8561" s="100"/>
      <c r="O8561" s="1154" t="s">
        <v>25813</v>
      </c>
      <c r="P8561" s="100"/>
      <c r="Q8561" s="15" t="s">
        <v>45</v>
      </c>
    </row>
    <row r="8562" customFormat="false" ht="28.35" hidden="false" customHeight="false" outlineLevel="0" collapsed="false">
      <c r="A8562" s="1144"/>
      <c r="B8562" s="1144"/>
      <c r="C8562" s="1144" t="n">
        <v>89255385559</v>
      </c>
      <c r="D8562" s="1144" t="s">
        <v>10514</v>
      </c>
      <c r="E8562" s="1144" t="s">
        <v>25840</v>
      </c>
      <c r="F8562" s="1144"/>
      <c r="G8562" s="1144"/>
      <c r="H8562" s="1144"/>
      <c r="I8562" s="1144"/>
      <c r="J8562" s="1144"/>
      <c r="K8562" s="1144"/>
      <c r="L8562" s="1144"/>
      <c r="M8562" s="1144"/>
      <c r="N8562" s="1144"/>
      <c r="O8562" s="1144" t="s">
        <v>21</v>
      </c>
      <c r="P8562" s="1144"/>
      <c r="Q8562" s="15" t="s">
        <v>45</v>
      </c>
      <c r="R8562" s="1145"/>
      <c r="S8562" s="1145"/>
      <c r="T8562" s="1145"/>
      <c r="U8562" s="1145"/>
      <c r="V8562" s="1145"/>
      <c r="W8562" s="1145"/>
      <c r="X8562" s="1145"/>
      <c r="Y8562" s="1145"/>
      <c r="Z8562" s="1145"/>
      <c r="AA8562" s="1145"/>
      <c r="AB8562" s="1145"/>
      <c r="AC8562" s="1145"/>
      <c r="AD8562" s="1145"/>
      <c r="AE8562" s="1145"/>
      <c r="AF8562" s="1145"/>
      <c r="AG8562" s="1145"/>
      <c r="AH8562" s="1145"/>
      <c r="AI8562" s="1145"/>
      <c r="AJ8562" s="1145"/>
      <c r="AK8562" s="1145"/>
    </row>
    <row r="8563" customFormat="false" ht="14.9" hidden="false" customHeight="false" outlineLevel="0" collapsed="false">
      <c r="A8563" s="100"/>
      <c r="B8563" s="100"/>
      <c r="C8563" s="1139" t="s">
        <v>25490</v>
      </c>
      <c r="D8563" s="1139"/>
      <c r="E8563" s="1139" t="s">
        <v>25841</v>
      </c>
      <c r="F8563" s="100"/>
      <c r="G8563" s="100"/>
      <c r="H8563" s="100"/>
      <c r="I8563" s="100"/>
      <c r="J8563" s="100"/>
      <c r="K8563" s="100"/>
      <c r="L8563" s="100"/>
      <c r="M8563" s="100"/>
      <c r="N8563" s="100"/>
      <c r="P8563" s="100"/>
      <c r="Q8563" s="15" t="s">
        <v>45</v>
      </c>
    </row>
    <row r="8564" customFormat="false" ht="41.75" hidden="false" customHeight="false" outlineLevel="0" collapsed="false">
      <c r="A8564" s="100" t="s">
        <v>25462</v>
      </c>
      <c r="B8564" s="1143" t="n">
        <v>0.598611111111111</v>
      </c>
      <c r="C8564" s="100" t="s">
        <v>25842</v>
      </c>
      <c r="D8564" s="100" t="s">
        <v>25615</v>
      </c>
      <c r="E8564" s="100" t="s">
        <v>25843</v>
      </c>
      <c r="F8564" s="100" t="s">
        <v>25844</v>
      </c>
      <c r="G8564" s="100"/>
      <c r="H8564" s="100"/>
      <c r="I8564" s="100"/>
      <c r="J8564" s="100"/>
      <c r="K8564" s="100"/>
      <c r="L8564" s="100"/>
      <c r="M8564" s="100"/>
      <c r="N8564" s="100"/>
      <c r="O8564" s="355" t="s">
        <v>25845</v>
      </c>
      <c r="P8564" s="100"/>
      <c r="Q8564" s="15" t="s">
        <v>45</v>
      </c>
    </row>
    <row r="8565" customFormat="false" ht="28.35" hidden="false" customHeight="false" outlineLevel="0" collapsed="false">
      <c r="A8565" s="100" t="s">
        <v>25462</v>
      </c>
      <c r="B8565" s="100" t="n">
        <v>14.35</v>
      </c>
      <c r="C8565" s="113" t="s">
        <v>25455</v>
      </c>
      <c r="D8565" s="100" t="s">
        <v>25846</v>
      </c>
      <c r="E8565" s="33" t="s">
        <v>25847</v>
      </c>
      <c r="F8565" s="100" t="s">
        <v>25848</v>
      </c>
      <c r="G8565" s="100" t="n">
        <v>2900</v>
      </c>
      <c r="H8565" s="100"/>
      <c r="I8565" s="100"/>
      <c r="J8565" s="100"/>
      <c r="K8565" s="100"/>
      <c r="L8565" s="100"/>
      <c r="M8565" s="19" t="s">
        <v>25849</v>
      </c>
      <c r="N8565" s="1076" t="n">
        <v>43711</v>
      </c>
      <c r="O8565" s="282" t="s">
        <v>15</v>
      </c>
      <c r="P8565" s="100"/>
      <c r="Q8565" s="15" t="s">
        <v>45</v>
      </c>
    </row>
    <row r="8566" customFormat="false" ht="28.35" hidden="false" customHeight="false" outlineLevel="0" collapsed="false">
      <c r="A8566" s="100" t="s">
        <v>25462</v>
      </c>
      <c r="B8566" s="1143" t="n">
        <v>0.647916666666667</v>
      </c>
      <c r="C8566" s="100" t="s">
        <v>25850</v>
      </c>
      <c r="D8566" s="100" t="s">
        <v>25851</v>
      </c>
      <c r="E8566" s="100" t="s">
        <v>25852</v>
      </c>
      <c r="F8566" s="100" t="s">
        <v>25853</v>
      </c>
      <c r="G8566" s="100" t="n">
        <f aca="false">10600+500</f>
        <v>11100</v>
      </c>
      <c r="H8566" s="100"/>
      <c r="I8566" s="100"/>
      <c r="J8566" s="100"/>
      <c r="K8566" s="100"/>
      <c r="L8566" s="100"/>
      <c r="M8566" s="19" t="s">
        <v>25854</v>
      </c>
      <c r="N8566" s="1076" t="n">
        <v>43710</v>
      </c>
      <c r="O8566" s="282" t="s">
        <v>15</v>
      </c>
      <c r="P8566" s="100"/>
      <c r="Q8566" s="15" t="s">
        <v>45</v>
      </c>
    </row>
    <row r="8567" customFormat="false" ht="14.9" hidden="false" customHeight="false" outlineLevel="0" collapsed="false">
      <c r="A8567" s="1144" t="s">
        <v>25462</v>
      </c>
      <c r="B8567" s="1146" t="n">
        <v>0.667361111111111</v>
      </c>
      <c r="C8567" s="1144" t="s">
        <v>25855</v>
      </c>
      <c r="D8567" s="1144" t="s">
        <v>10514</v>
      </c>
      <c r="E8567" s="1144" t="s">
        <v>25856</v>
      </c>
      <c r="F8567" s="1144"/>
      <c r="G8567" s="1144"/>
      <c r="H8567" s="1144"/>
      <c r="I8567" s="1144"/>
      <c r="J8567" s="1144"/>
      <c r="K8567" s="1144"/>
      <c r="L8567" s="1144"/>
      <c r="M8567" s="1144"/>
      <c r="N8567" s="1144"/>
      <c r="O8567" s="1144" t="s">
        <v>25857</v>
      </c>
      <c r="P8567" s="1144"/>
      <c r="Q8567" s="15" t="s">
        <v>45</v>
      </c>
      <c r="R8567" s="1145"/>
      <c r="S8567" s="1145"/>
      <c r="T8567" s="1145"/>
      <c r="U8567" s="1145"/>
      <c r="V8567" s="1145"/>
      <c r="W8567" s="1145"/>
      <c r="X8567" s="1145"/>
      <c r="Y8567" s="1145"/>
      <c r="Z8567" s="1145"/>
      <c r="AA8567" s="1145"/>
      <c r="AB8567" s="1145"/>
      <c r="AC8567" s="1145"/>
      <c r="AD8567" s="1145"/>
      <c r="AE8567" s="1145"/>
      <c r="AF8567" s="1145"/>
      <c r="AG8567" s="1145"/>
      <c r="AH8567" s="1145"/>
      <c r="AI8567" s="1145"/>
      <c r="AJ8567" s="1145"/>
      <c r="AK8567" s="1145"/>
    </row>
    <row r="8568" customFormat="false" ht="77.6" hidden="false" customHeight="false" outlineLevel="0" collapsed="false">
      <c r="A8568" s="100" t="s">
        <v>25462</v>
      </c>
      <c r="B8568" s="100"/>
      <c r="C8568" s="100" t="s">
        <v>25858</v>
      </c>
      <c r="D8568" s="100" t="s">
        <v>10514</v>
      </c>
      <c r="E8568" s="100" t="s">
        <v>25859</v>
      </c>
      <c r="F8568" s="100"/>
      <c r="G8568" s="100"/>
      <c r="H8568" s="100"/>
      <c r="I8568" s="100"/>
      <c r="J8568" s="100"/>
      <c r="K8568" s="100"/>
      <c r="L8568" s="100"/>
      <c r="M8568" s="100"/>
      <c r="N8568" s="100"/>
      <c r="O8568" s="1156" t="s">
        <v>25860</v>
      </c>
      <c r="P8568" s="100"/>
      <c r="Q8568" s="15" t="s">
        <v>45</v>
      </c>
    </row>
    <row r="8569" customFormat="false" ht="14.9" hidden="false" customHeight="false" outlineLevel="0" collapsed="false">
      <c r="A8569" s="100"/>
      <c r="B8569" s="100"/>
      <c r="C8569" s="984" t="s">
        <v>25490</v>
      </c>
      <c r="D8569" s="100"/>
      <c r="E8569" s="100" t="n">
        <v>89774395369</v>
      </c>
      <c r="F8569" s="100"/>
      <c r="G8569" s="100"/>
      <c r="H8569" s="100"/>
      <c r="I8569" s="100"/>
      <c r="J8569" s="100"/>
      <c r="K8569" s="100"/>
      <c r="L8569" s="100"/>
      <c r="M8569" s="100"/>
      <c r="N8569" s="100"/>
      <c r="O8569" s="100"/>
      <c r="P8569" s="100"/>
      <c r="Q8569" s="15" t="s">
        <v>45</v>
      </c>
    </row>
    <row r="8570" customFormat="false" ht="79.85" hidden="false" customHeight="false" outlineLevel="0" collapsed="false">
      <c r="A8570" s="1091" t="s">
        <v>17111</v>
      </c>
      <c r="B8570" s="103" t="s">
        <v>17112</v>
      </c>
      <c r="C8570" s="1149"/>
      <c r="D8570" s="103" t="s">
        <v>17114</v>
      </c>
      <c r="E8570" s="103" t="s">
        <v>17115</v>
      </c>
      <c r="F8570" s="102" t="s">
        <v>10096</v>
      </c>
      <c r="G8570" s="103" t="s">
        <v>38</v>
      </c>
      <c r="H8570" s="103" t="s">
        <v>17116</v>
      </c>
      <c r="I8570" s="103" t="s">
        <v>40</v>
      </c>
      <c r="J8570" s="103" t="s">
        <v>21327</v>
      </c>
      <c r="K8570" s="103" t="s">
        <v>21328</v>
      </c>
      <c r="L8570" s="103" t="s">
        <v>19807</v>
      </c>
      <c r="M8570" s="103" t="s">
        <v>41</v>
      </c>
      <c r="N8570" s="103" t="s">
        <v>42</v>
      </c>
      <c r="O8570" s="103" t="s">
        <v>17117</v>
      </c>
      <c r="P8570" s="91"/>
      <c r="Q8570" s="15" t="s">
        <v>45</v>
      </c>
      <c r="R8570" s="97"/>
      <c r="S8570" s="97"/>
    </row>
    <row r="8571" customFormat="false" ht="15" hidden="false" customHeight="false" outlineLevel="0" collapsed="false">
      <c r="A8571" s="1137" t="n">
        <v>43711</v>
      </c>
      <c r="B8571" s="1136" t="s">
        <v>260</v>
      </c>
      <c r="C8571" s="91"/>
      <c r="D8571" s="91"/>
      <c r="E8571" s="10"/>
      <c r="F8571" s="821" t="n">
        <f aca="false">G8571+H8571+I8571+J8571+K8571+L8571</f>
        <v>3.40967234068819E+036</v>
      </c>
      <c r="G8571" s="1150" t="n">
        <f aca="false">SUM(G8572:G18509)</f>
        <v>1.19112674635546E+036</v>
      </c>
      <c r="H8571" s="989" t="n">
        <f aca="false">SUM(H8572:H18509)</f>
        <v>2.21854559433272E+036</v>
      </c>
      <c r="I8571" s="1007" t="n">
        <f aca="false">SUM(I8572:I18511)</f>
        <v>10045440</v>
      </c>
      <c r="J8571" s="1008" t="n">
        <f aca="false">SUM(J8572:J18509)</f>
        <v>0</v>
      </c>
      <c r="K8571" s="1009" t="n">
        <f aca="false">SUM(K8572:K18509)</f>
        <v>0</v>
      </c>
      <c r="L8571" s="1029" t="n">
        <f aca="false">SUM(L8575:L18509)</f>
        <v>0</v>
      </c>
      <c r="M8571" s="466"/>
      <c r="N8571" s="466"/>
      <c r="O8571" s="91"/>
      <c r="P8571" s="91"/>
      <c r="Q8571" s="15" t="s">
        <v>45</v>
      </c>
      <c r="R8571" s="97"/>
      <c r="S8571" s="97"/>
    </row>
    <row r="8572" customFormat="false" ht="14.9" hidden="false" customHeight="false" outlineLevel="0" collapsed="false">
      <c r="A8572" s="1139" t="s">
        <v>25462</v>
      </c>
      <c r="B8572" s="1139" t="s">
        <v>25861</v>
      </c>
      <c r="C8572" s="1139" t="n">
        <v>89057023282</v>
      </c>
      <c r="D8572" s="1139" t="s">
        <v>10514</v>
      </c>
      <c r="E8572" s="1139" t="s">
        <v>25862</v>
      </c>
      <c r="F8572" s="1139"/>
      <c r="G8572" s="1139"/>
      <c r="H8572" s="1139"/>
      <c r="I8572" s="1139"/>
      <c r="J8572" s="1139"/>
      <c r="K8572" s="1139"/>
      <c r="L8572" s="1139"/>
      <c r="M8572" s="1139"/>
      <c r="N8572" s="1139"/>
      <c r="O8572" s="1139"/>
      <c r="P8572" s="1139"/>
      <c r="Q8572" s="15" t="s">
        <v>45</v>
      </c>
      <c r="R8572" s="1141"/>
      <c r="S8572" s="1141"/>
      <c r="T8572" s="1141"/>
      <c r="U8572" s="1141"/>
      <c r="V8572" s="1141"/>
      <c r="W8572" s="1141"/>
      <c r="X8572" s="1141"/>
      <c r="Y8572" s="1141"/>
      <c r="Z8572" s="1141"/>
      <c r="AA8572" s="1141"/>
      <c r="AB8572" s="1141"/>
      <c r="AC8572" s="1141"/>
      <c r="AD8572" s="1141"/>
      <c r="AE8572" s="1141"/>
      <c r="AF8572" s="1141"/>
      <c r="AG8572" s="1141"/>
      <c r="AH8572" s="1141"/>
      <c r="AI8572" s="1141"/>
      <c r="AJ8572" s="1141"/>
      <c r="AK8572" s="1141"/>
    </row>
    <row r="8573" customFormat="false" ht="14.9" hidden="false" customHeight="false" outlineLevel="0" collapsed="false">
      <c r="A8573" s="100" t="s">
        <v>25462</v>
      </c>
      <c r="B8573" s="1143" t="n">
        <v>0.391666666666667</v>
      </c>
      <c r="C8573" s="100" t="s">
        <v>25750</v>
      </c>
      <c r="D8573" s="100" t="s">
        <v>10514</v>
      </c>
      <c r="E8573" s="100" t="s">
        <v>25863</v>
      </c>
      <c r="F8573" s="100"/>
      <c r="G8573" s="100" t="n">
        <v>1600</v>
      </c>
      <c r="H8573" s="100"/>
      <c r="I8573" s="100"/>
      <c r="J8573" s="100"/>
      <c r="K8573" s="100"/>
      <c r="L8573" s="100"/>
      <c r="M8573" s="19" t="s">
        <v>25753</v>
      </c>
      <c r="N8573" s="1076" t="n">
        <v>43712</v>
      </c>
      <c r="O8573" s="984"/>
      <c r="P8573" s="100"/>
      <c r="Q8573" s="15" t="s">
        <v>45</v>
      </c>
    </row>
    <row r="8574" customFormat="false" ht="189.55" hidden="false" customHeight="false" outlineLevel="0" collapsed="false">
      <c r="A8574" s="100" t="s">
        <v>25462</v>
      </c>
      <c r="B8574" s="1143" t="n">
        <v>0.436111111111111</v>
      </c>
      <c r="C8574" s="100" t="s">
        <v>25864</v>
      </c>
      <c r="D8574" s="100" t="s">
        <v>25581</v>
      </c>
      <c r="E8574" s="100" t="s">
        <v>25865</v>
      </c>
      <c r="F8574" s="664" t="s">
        <v>25866</v>
      </c>
      <c r="G8574" s="100"/>
      <c r="H8574" s="100"/>
      <c r="I8574" s="100"/>
      <c r="J8574" s="100"/>
      <c r="K8574" s="100"/>
      <c r="L8574" s="100"/>
      <c r="M8574" s="100"/>
      <c r="N8574" s="100"/>
      <c r="O8574" s="799" t="s">
        <v>25867</v>
      </c>
      <c r="P8574" s="100"/>
      <c r="Q8574" s="15" t="s">
        <v>45</v>
      </c>
    </row>
    <row r="8575" customFormat="false" ht="28.35" hidden="false" customHeight="false" outlineLevel="0" collapsed="false">
      <c r="A8575" s="100" t="s">
        <v>25462</v>
      </c>
      <c r="B8575" s="1143" t="n">
        <v>0.446527777777778</v>
      </c>
      <c r="C8575" s="100" t="s">
        <v>25868</v>
      </c>
      <c r="D8575" s="100" t="s">
        <v>25586</v>
      </c>
      <c r="E8575" s="100" t="s">
        <v>25869</v>
      </c>
      <c r="F8575" s="100"/>
      <c r="G8575" s="100"/>
      <c r="H8575" s="100"/>
      <c r="I8575" s="100"/>
      <c r="J8575" s="100"/>
      <c r="K8575" s="100"/>
      <c r="L8575" s="100"/>
      <c r="M8575" s="100"/>
      <c r="N8575" s="984" t="s">
        <v>25870</v>
      </c>
      <c r="O8575" s="355" t="s">
        <v>25871</v>
      </c>
      <c r="P8575" s="100"/>
      <c r="Q8575" s="15" t="s">
        <v>45</v>
      </c>
    </row>
    <row r="8576" customFormat="false" ht="41.75" hidden="false" customHeight="false" outlineLevel="0" collapsed="false">
      <c r="A8576" s="100" t="s">
        <v>25462</v>
      </c>
      <c r="B8576" s="1143" t="n">
        <v>0.459027777777778</v>
      </c>
      <c r="C8576" s="100" t="s">
        <v>25872</v>
      </c>
      <c r="D8576" s="100" t="s">
        <v>25598</v>
      </c>
      <c r="E8576" s="100" t="s">
        <v>25873</v>
      </c>
      <c r="F8576" s="100" t="s">
        <v>25874</v>
      </c>
      <c r="G8576" s="100" t="n">
        <v>3300</v>
      </c>
      <c r="H8576" s="100"/>
      <c r="I8576" s="100"/>
      <c r="J8576" s="100"/>
      <c r="K8576" s="100"/>
      <c r="L8576" s="100"/>
      <c r="M8576" s="19" t="s">
        <v>25875</v>
      </c>
      <c r="N8576" s="1076" t="n">
        <v>43712</v>
      </c>
      <c r="O8576" s="984" t="s">
        <v>15</v>
      </c>
      <c r="P8576" s="100"/>
      <c r="Q8576" s="15" t="s">
        <v>45</v>
      </c>
    </row>
    <row r="8577" customFormat="false" ht="41.75" hidden="false" customHeight="false" outlineLevel="0" collapsed="false">
      <c r="A8577" s="664" t="s">
        <v>25462</v>
      </c>
      <c r="B8577" s="1142" t="n">
        <v>0.465277777777778</v>
      </c>
      <c r="C8577" s="664" t="s">
        <v>25876</v>
      </c>
      <c r="D8577" s="100" t="s">
        <v>25662</v>
      </c>
      <c r="E8577" s="664" t="s">
        <v>25877</v>
      </c>
      <c r="F8577" s="664" t="s">
        <v>713</v>
      </c>
      <c r="G8577" s="664" t="n">
        <v>4500</v>
      </c>
      <c r="H8577" s="664"/>
      <c r="I8577" s="664"/>
      <c r="J8577" s="664"/>
      <c r="K8577" s="664"/>
      <c r="L8577" s="664"/>
      <c r="M8577" s="19" t="s">
        <v>25878</v>
      </c>
      <c r="N8577" s="1157" t="n">
        <v>43712</v>
      </c>
      <c r="O8577" s="984" t="s">
        <v>15</v>
      </c>
      <c r="P8577" s="664"/>
      <c r="Q8577" s="15" t="s">
        <v>45</v>
      </c>
      <c r="R8577" s="265"/>
      <c r="S8577" s="265"/>
      <c r="T8577" s="265"/>
      <c r="U8577" s="265"/>
      <c r="V8577" s="265"/>
      <c r="W8577" s="265"/>
      <c r="X8577" s="265"/>
      <c r="Y8577" s="265"/>
      <c r="Z8577" s="265"/>
      <c r="AA8577" s="265"/>
      <c r="AB8577" s="265"/>
      <c r="AC8577" s="265"/>
      <c r="AD8577" s="265"/>
      <c r="AE8577" s="265"/>
      <c r="AF8577" s="265"/>
      <c r="AG8577" s="265"/>
      <c r="AH8577" s="265"/>
      <c r="AI8577" s="265"/>
      <c r="AJ8577" s="265"/>
      <c r="AK8577" s="265"/>
    </row>
    <row r="8578" customFormat="false" ht="41.75" hidden="false" customHeight="false" outlineLevel="0" collapsed="false">
      <c r="A8578" s="204" t="s">
        <v>25518</v>
      </c>
      <c r="B8578" s="1143" t="n">
        <v>0.470833333333333</v>
      </c>
      <c r="C8578" s="100" t="s">
        <v>25879</v>
      </c>
      <c r="D8578" s="100" t="s">
        <v>25606</v>
      </c>
      <c r="E8578" s="100" t="s">
        <v>25880</v>
      </c>
      <c r="F8578" s="100"/>
      <c r="G8578" s="100"/>
      <c r="H8578" s="100"/>
      <c r="I8578" s="100"/>
      <c r="J8578" s="100"/>
      <c r="K8578" s="100"/>
      <c r="L8578" s="100"/>
      <c r="M8578" s="100"/>
      <c r="N8578" s="100"/>
      <c r="O8578" s="355" t="s">
        <v>25881</v>
      </c>
      <c r="P8578" s="100"/>
      <c r="Q8578" s="15" t="s">
        <v>45</v>
      </c>
    </row>
    <row r="8579" customFormat="false" ht="14.9" hidden="false" customHeight="false" outlineLevel="0" collapsed="false">
      <c r="A8579" s="100"/>
      <c r="B8579" s="100"/>
      <c r="C8579" s="100" t="s">
        <v>25882</v>
      </c>
      <c r="D8579" s="100"/>
      <c r="E8579" s="100"/>
      <c r="F8579" s="100" t="s">
        <v>25883</v>
      </c>
      <c r="G8579" s="100"/>
      <c r="H8579" s="100"/>
      <c r="I8579" s="100"/>
      <c r="J8579" s="100"/>
      <c r="K8579" s="100"/>
      <c r="L8579" s="100"/>
      <c r="M8579" s="100"/>
      <c r="N8579" s="100"/>
      <c r="O8579" s="1144"/>
      <c r="P8579" s="100"/>
      <c r="Q8579" s="15" t="s">
        <v>45</v>
      </c>
    </row>
    <row r="8580" customFormat="false" ht="14.9" hidden="false" customHeight="false" outlineLevel="0" collapsed="false">
      <c r="A8580" s="100"/>
      <c r="B8580" s="100"/>
      <c r="C8580" s="100" t="s">
        <v>25884</v>
      </c>
      <c r="D8580" s="100" t="s">
        <v>10514</v>
      </c>
      <c r="E8580" s="100" t="s">
        <v>25885</v>
      </c>
      <c r="F8580" s="100"/>
      <c r="G8580" s="100"/>
      <c r="H8580" s="100"/>
      <c r="I8580" s="100"/>
      <c r="J8580" s="100"/>
      <c r="K8580" s="100"/>
      <c r="L8580" s="100"/>
      <c r="M8580" s="100"/>
      <c r="N8580" s="100"/>
      <c r="O8580" s="1144"/>
      <c r="P8580" s="100"/>
      <c r="Q8580" s="15" t="s">
        <v>45</v>
      </c>
    </row>
    <row r="8581" customFormat="false" ht="28.35" hidden="false" customHeight="false" outlineLevel="0" collapsed="false">
      <c r="A8581" s="664" t="s">
        <v>25462</v>
      </c>
      <c r="B8581" s="1143" t="n">
        <v>0.503472222222222</v>
      </c>
      <c r="C8581" s="100" t="s">
        <v>25886</v>
      </c>
      <c r="D8581" s="100" t="s">
        <v>25615</v>
      </c>
      <c r="E8581" s="100" t="s">
        <v>25887</v>
      </c>
      <c r="F8581" s="100"/>
      <c r="G8581" s="100"/>
      <c r="H8581" s="100"/>
      <c r="I8581" s="100"/>
      <c r="J8581" s="100"/>
      <c r="K8581" s="100"/>
      <c r="L8581" s="100"/>
      <c r="M8581" s="100"/>
      <c r="N8581" s="100"/>
      <c r="O8581" s="355" t="s">
        <v>389</v>
      </c>
      <c r="P8581" s="100"/>
      <c r="Q8581" s="15" t="s">
        <v>45</v>
      </c>
    </row>
    <row r="8582" customFormat="false" ht="28.35" hidden="false" customHeight="false" outlineLevel="0" collapsed="false">
      <c r="A8582" s="1144"/>
      <c r="B8582" s="1144" t="s">
        <v>25888</v>
      </c>
      <c r="C8582" s="1144" t="s">
        <v>12896</v>
      </c>
      <c r="D8582" s="1144" t="s">
        <v>10514</v>
      </c>
      <c r="E8582" s="1144" t="s">
        <v>25889</v>
      </c>
      <c r="F8582" s="1144"/>
      <c r="G8582" s="1144"/>
      <c r="H8582" s="1144"/>
      <c r="I8582" s="1144"/>
      <c r="J8582" s="1144"/>
      <c r="K8582" s="1144"/>
      <c r="L8582" s="1144"/>
      <c r="M8582" s="1144"/>
      <c r="N8582" s="1144"/>
      <c r="O8582" s="1144" t="s">
        <v>19</v>
      </c>
      <c r="P8582" s="1144"/>
      <c r="Q8582" s="15" t="s">
        <v>45</v>
      </c>
      <c r="R8582" s="1145"/>
      <c r="S8582" s="1145"/>
      <c r="T8582" s="1145"/>
      <c r="U8582" s="1145"/>
      <c r="V8582" s="1145"/>
      <c r="W8582" s="1145"/>
      <c r="X8582" s="1145"/>
      <c r="Y8582" s="1145"/>
      <c r="Z8582" s="1145"/>
      <c r="AA8582" s="1145"/>
      <c r="AB8582" s="1145"/>
      <c r="AC8582" s="1145"/>
      <c r="AD8582" s="1145"/>
      <c r="AE8582" s="1145"/>
      <c r="AF8582" s="1145"/>
      <c r="AG8582" s="1145"/>
      <c r="AH8582" s="1145"/>
      <c r="AI8582" s="1145"/>
      <c r="AJ8582" s="1145"/>
      <c r="AK8582" s="1145"/>
    </row>
    <row r="8583" customFormat="false" ht="28.35" hidden="false" customHeight="false" outlineLevel="0" collapsed="false">
      <c r="A8583" s="100"/>
      <c r="B8583" s="100"/>
      <c r="C8583" s="100" t="s">
        <v>25890</v>
      </c>
      <c r="D8583" s="100"/>
      <c r="E8583" s="100"/>
      <c r="F8583" s="100"/>
      <c r="G8583" s="100"/>
      <c r="H8583" s="100"/>
      <c r="I8583" s="100"/>
      <c r="J8583" s="100"/>
      <c r="K8583" s="100"/>
      <c r="L8583" s="100"/>
      <c r="M8583" s="100"/>
      <c r="N8583" s="100"/>
      <c r="O8583" s="100"/>
      <c r="P8583" s="100"/>
      <c r="Q8583" s="15" t="s">
        <v>45</v>
      </c>
    </row>
    <row r="8584" customFormat="false" ht="82.05" hidden="false" customHeight="false" outlineLevel="0" collapsed="false">
      <c r="A8584" s="100"/>
      <c r="B8584" s="100"/>
      <c r="C8584" s="100"/>
      <c r="D8584" s="1154" t="s">
        <v>25891</v>
      </c>
      <c r="E8584" s="100" t="s">
        <v>25892</v>
      </c>
      <c r="F8584" s="24" t="s">
        <v>25893</v>
      </c>
      <c r="G8584" s="100"/>
      <c r="H8584" s="100"/>
      <c r="I8584" s="100"/>
      <c r="J8584" s="100"/>
      <c r="K8584" s="100"/>
      <c r="L8584" s="100"/>
      <c r="M8584" s="100"/>
      <c r="N8584" s="100"/>
      <c r="O8584" s="100"/>
      <c r="P8584" s="100"/>
      <c r="Q8584" s="15" t="s">
        <v>45</v>
      </c>
    </row>
    <row r="8585" customFormat="false" ht="55.2" hidden="false" customHeight="false" outlineLevel="0" collapsed="false">
      <c r="A8585" s="100"/>
      <c r="B8585" s="100"/>
      <c r="C8585" s="100"/>
      <c r="D8585" s="1154" t="s">
        <v>25891</v>
      </c>
      <c r="E8585" s="100" t="s">
        <v>25894</v>
      </c>
      <c r="F8585" s="984" t="s">
        <v>25895</v>
      </c>
      <c r="G8585" s="100"/>
      <c r="H8585" s="100"/>
      <c r="I8585" s="100"/>
      <c r="J8585" s="100"/>
      <c r="K8585" s="100"/>
      <c r="L8585" s="100"/>
      <c r="M8585" s="100"/>
      <c r="N8585" s="100"/>
      <c r="O8585" s="100"/>
      <c r="P8585" s="100"/>
      <c r="Q8585" s="15" t="s">
        <v>45</v>
      </c>
    </row>
    <row r="8586" customFormat="false" ht="14.9" hidden="false" customHeight="false" outlineLevel="0" collapsed="false">
      <c r="A8586" s="100"/>
      <c r="B8586" s="100"/>
      <c r="C8586" s="1139" t="s">
        <v>25490</v>
      </c>
      <c r="D8586" s="1139"/>
      <c r="E8586" s="1139" t="s">
        <v>25896</v>
      </c>
      <c r="F8586" s="100"/>
      <c r="G8586" s="100"/>
      <c r="H8586" s="100"/>
      <c r="I8586" s="100"/>
      <c r="J8586" s="100"/>
      <c r="K8586" s="100"/>
      <c r="L8586" s="100"/>
      <c r="M8586" s="100"/>
      <c r="N8586" s="100"/>
      <c r="O8586" s="100"/>
      <c r="P8586" s="100"/>
      <c r="Q8586" s="15" t="s">
        <v>45</v>
      </c>
    </row>
    <row r="8587" customFormat="false" ht="28.35" hidden="false" customHeight="false" outlineLevel="0" collapsed="false">
      <c r="A8587" s="100"/>
      <c r="B8587" s="100"/>
      <c r="C8587" s="100"/>
      <c r="D8587" s="100"/>
      <c r="E8587" s="100" t="s">
        <v>25897</v>
      </c>
      <c r="F8587" s="100"/>
      <c r="G8587" s="100"/>
      <c r="H8587" s="100"/>
      <c r="I8587" s="100"/>
      <c r="J8587" s="100"/>
      <c r="K8587" s="100"/>
      <c r="L8587" s="100"/>
      <c r="M8587" s="100"/>
      <c r="N8587" s="100"/>
      <c r="O8587" s="100"/>
      <c r="P8587" s="100"/>
      <c r="Q8587" s="15" t="s">
        <v>45</v>
      </c>
    </row>
    <row r="8588" customFormat="false" ht="28.35" hidden="false" customHeight="false" outlineLevel="0" collapsed="false">
      <c r="A8588" s="282" t="s">
        <v>25518</v>
      </c>
      <c r="B8588" s="984"/>
      <c r="C8588" s="984" t="s">
        <v>25898</v>
      </c>
      <c r="D8588" s="984"/>
      <c r="E8588" s="984" t="s">
        <v>25899</v>
      </c>
      <c r="F8588" s="100"/>
      <c r="G8588" s="100"/>
      <c r="H8588" s="100"/>
      <c r="I8588" s="100"/>
      <c r="J8588" s="100"/>
      <c r="K8588" s="100"/>
      <c r="L8588" s="100"/>
      <c r="M8588" s="100"/>
      <c r="N8588" s="100"/>
      <c r="O8588" s="100"/>
      <c r="P8588" s="100"/>
      <c r="Q8588" s="15" t="s">
        <v>45</v>
      </c>
    </row>
    <row r="8589" customFormat="false" ht="14.9" hidden="false" customHeight="false" outlineLevel="0" collapsed="false">
      <c r="A8589" s="100"/>
      <c r="B8589" s="100"/>
      <c r="C8589" s="100"/>
      <c r="D8589" s="100"/>
      <c r="E8589" s="100" t="s">
        <v>25900</v>
      </c>
      <c r="F8589" s="100"/>
      <c r="G8589" s="100"/>
      <c r="H8589" s="100"/>
      <c r="I8589" s="100"/>
      <c r="J8589" s="100"/>
      <c r="K8589" s="100"/>
      <c r="L8589" s="100"/>
      <c r="M8589" s="100"/>
      <c r="N8589" s="100"/>
      <c r="O8589" s="100"/>
      <c r="P8589" s="100"/>
      <c r="Q8589" s="15" t="s">
        <v>45</v>
      </c>
    </row>
    <row r="8590" customFormat="false" ht="79.85" hidden="false" customHeight="false" outlineLevel="0" collapsed="false">
      <c r="A8590" s="1091" t="s">
        <v>17111</v>
      </c>
      <c r="B8590" s="103" t="s">
        <v>17112</v>
      </c>
      <c r="C8590" s="1149"/>
      <c r="D8590" s="103" t="s">
        <v>17114</v>
      </c>
      <c r="E8590" s="103" t="s">
        <v>17115</v>
      </c>
      <c r="F8590" s="102" t="s">
        <v>10096</v>
      </c>
      <c r="G8590" s="103" t="s">
        <v>38</v>
      </c>
      <c r="H8590" s="103" t="s">
        <v>17116</v>
      </c>
      <c r="I8590" s="103" t="s">
        <v>40</v>
      </c>
      <c r="J8590" s="103" t="s">
        <v>21327</v>
      </c>
      <c r="K8590" s="103" t="s">
        <v>21328</v>
      </c>
      <c r="L8590" s="103" t="s">
        <v>19807</v>
      </c>
      <c r="M8590" s="103" t="s">
        <v>41</v>
      </c>
      <c r="N8590" s="103" t="s">
        <v>42</v>
      </c>
      <c r="O8590" s="103" t="s">
        <v>17117</v>
      </c>
      <c r="P8590" s="91"/>
      <c r="Q8590" s="15" t="s">
        <v>45</v>
      </c>
      <c r="R8590" s="97"/>
      <c r="S8590" s="97"/>
    </row>
    <row r="8591" customFormat="false" ht="15" hidden="false" customHeight="false" outlineLevel="0" collapsed="false">
      <c r="A8591" s="1137" t="n">
        <v>43712</v>
      </c>
      <c r="B8591" s="1136" t="s">
        <v>311</v>
      </c>
      <c r="C8591" s="91"/>
      <c r="D8591" s="91"/>
      <c r="E8591" s="10"/>
      <c r="F8591" s="821" t="n">
        <f aca="false">G8591+H8591+I8591+J8591+K8591+L8591</f>
        <v>1.70483617034409E+036</v>
      </c>
      <c r="G8591" s="1150" t="n">
        <f aca="false">SUM(G8592:G18529)</f>
        <v>5.95563373177732E+035</v>
      </c>
      <c r="H8591" s="989" t="n">
        <f aca="false">SUM(H8592:H18529)</f>
        <v>1.10927279716636E+036</v>
      </c>
      <c r="I8591" s="1007" t="n">
        <f aca="false">SUM(I8592:I18531)</f>
        <v>5022720</v>
      </c>
      <c r="J8591" s="1008" t="n">
        <f aca="false">SUM(J8592:J18529)</f>
        <v>0</v>
      </c>
      <c r="K8591" s="1009" t="n">
        <f aca="false">SUM(K8592:K18529)</f>
        <v>0</v>
      </c>
      <c r="L8591" s="1029" t="n">
        <f aca="false">SUM(L8595:L18529)</f>
        <v>0</v>
      </c>
      <c r="M8591" s="466"/>
      <c r="N8591" s="466"/>
      <c r="O8591" s="91"/>
      <c r="P8591" s="91"/>
      <c r="Q8591" s="15" t="s">
        <v>45</v>
      </c>
      <c r="R8591" s="97"/>
      <c r="S8591" s="97"/>
    </row>
    <row r="8592" customFormat="false" ht="41.75" hidden="false" customHeight="false" outlineLevel="0" collapsed="false">
      <c r="A8592" s="100" t="s">
        <v>25462</v>
      </c>
      <c r="B8592" s="1143" t="n">
        <v>0.401388888888889</v>
      </c>
      <c r="C8592" s="100" t="s">
        <v>25901</v>
      </c>
      <c r="D8592" s="100" t="s">
        <v>25581</v>
      </c>
      <c r="E8592" s="100" t="s">
        <v>25902</v>
      </c>
      <c r="F8592" s="100" t="s">
        <v>3584</v>
      </c>
      <c r="G8592" s="100" t="n">
        <v>3000</v>
      </c>
      <c r="H8592" s="100" t="s">
        <v>25671</v>
      </c>
      <c r="I8592" s="100"/>
      <c r="J8592" s="100"/>
      <c r="K8592" s="100"/>
      <c r="L8592" s="100"/>
      <c r="M8592" s="19" t="s">
        <v>25903</v>
      </c>
      <c r="N8592" s="1076" t="n">
        <v>43715</v>
      </c>
      <c r="O8592" s="984" t="s">
        <v>15</v>
      </c>
      <c r="P8592" s="100"/>
      <c r="Q8592" s="15" t="s">
        <v>45</v>
      </c>
    </row>
    <row r="8593" customFormat="false" ht="28.35" hidden="false" customHeight="false" outlineLevel="0" collapsed="false">
      <c r="A8593" s="100" t="s">
        <v>25462</v>
      </c>
      <c r="B8593" s="1143" t="n">
        <v>0.422222222222222</v>
      </c>
      <c r="C8593" s="100" t="s">
        <v>25904</v>
      </c>
      <c r="D8593" s="100" t="s">
        <v>25586</v>
      </c>
      <c r="E8593" s="100" t="s">
        <v>25905</v>
      </c>
      <c r="F8593" s="100" t="s">
        <v>25906</v>
      </c>
      <c r="G8593" s="100" t="n">
        <v>5700</v>
      </c>
      <c r="H8593" s="100" t="s">
        <v>25671</v>
      </c>
      <c r="I8593" s="100"/>
      <c r="J8593" s="100"/>
      <c r="K8593" s="100"/>
      <c r="L8593" s="100"/>
      <c r="M8593" s="19" t="s">
        <v>25907</v>
      </c>
      <c r="N8593" s="1076" t="n">
        <v>43713</v>
      </c>
      <c r="O8593" s="984" t="s">
        <v>15</v>
      </c>
      <c r="P8593" s="100"/>
      <c r="Q8593" s="15" t="s">
        <v>45</v>
      </c>
    </row>
    <row r="8594" customFormat="false" ht="28.35" hidden="false" customHeight="false" outlineLevel="0" collapsed="false">
      <c r="A8594" s="100" t="s">
        <v>25462</v>
      </c>
      <c r="B8594" s="1143" t="n">
        <v>0.466666666666667</v>
      </c>
      <c r="C8594" s="100" t="s">
        <v>25908</v>
      </c>
      <c r="D8594" s="100" t="s">
        <v>25598</v>
      </c>
      <c r="E8594" s="100" t="s">
        <v>25909</v>
      </c>
      <c r="F8594" s="100" t="s">
        <v>5568</v>
      </c>
      <c r="G8594" s="100"/>
      <c r="H8594" s="100" t="s">
        <v>25671</v>
      </c>
      <c r="I8594" s="100"/>
      <c r="J8594" s="100"/>
      <c r="K8594" s="100"/>
      <c r="L8594" s="100"/>
      <c r="M8594" s="100"/>
      <c r="N8594" s="100"/>
      <c r="O8594" s="355" t="s">
        <v>25910</v>
      </c>
      <c r="P8594" s="100"/>
      <c r="Q8594" s="15" t="s">
        <v>45</v>
      </c>
    </row>
    <row r="8595" customFormat="false" ht="41.75" hidden="false" customHeight="false" outlineLevel="0" collapsed="false">
      <c r="A8595" s="100" t="s">
        <v>25462</v>
      </c>
      <c r="B8595" s="1142" t="n">
        <v>0.468055555555556</v>
      </c>
      <c r="C8595" s="24" t="s">
        <v>25911</v>
      </c>
      <c r="D8595" s="664" t="s">
        <v>25662</v>
      </c>
      <c r="E8595" s="664" t="s">
        <v>25912</v>
      </c>
      <c r="F8595" s="100" t="s">
        <v>5568</v>
      </c>
      <c r="G8595" s="664"/>
      <c r="H8595" s="664"/>
      <c r="I8595" s="664"/>
      <c r="J8595" s="664"/>
      <c r="K8595" s="664"/>
      <c r="L8595" s="664"/>
      <c r="M8595" s="664"/>
      <c r="N8595" s="664"/>
      <c r="O8595" s="355" t="s">
        <v>25913</v>
      </c>
      <c r="P8595" s="664"/>
      <c r="Q8595" s="15" t="s">
        <v>45</v>
      </c>
      <c r="R8595" s="265"/>
      <c r="S8595" s="265"/>
      <c r="T8595" s="265"/>
      <c r="U8595" s="265"/>
      <c r="V8595" s="265"/>
      <c r="W8595" s="265"/>
      <c r="X8595" s="265"/>
      <c r="Y8595" s="265"/>
      <c r="Z8595" s="265"/>
      <c r="AA8595" s="265"/>
      <c r="AB8595" s="265"/>
      <c r="AC8595" s="265"/>
      <c r="AD8595" s="265"/>
      <c r="AE8595" s="265"/>
      <c r="AF8595" s="265"/>
      <c r="AG8595" s="265"/>
      <c r="AH8595" s="265"/>
      <c r="AI8595" s="265"/>
      <c r="AJ8595" s="265"/>
      <c r="AK8595" s="265"/>
    </row>
    <row r="8596" customFormat="false" ht="28.35" hidden="false" customHeight="false" outlineLevel="0" collapsed="false">
      <c r="A8596" s="100" t="s">
        <v>25462</v>
      </c>
      <c r="B8596" s="1143" t="n">
        <v>0.471527777777778</v>
      </c>
      <c r="C8596" s="100" t="s">
        <v>25914</v>
      </c>
      <c r="D8596" s="100" t="s">
        <v>25606</v>
      </c>
      <c r="E8596" s="100" t="s">
        <v>25915</v>
      </c>
      <c r="F8596" s="100" t="s">
        <v>9931</v>
      </c>
      <c r="G8596" s="100" t="n">
        <v>14500</v>
      </c>
      <c r="H8596" s="100" t="s">
        <v>25671</v>
      </c>
      <c r="I8596" s="100"/>
      <c r="J8596" s="100"/>
      <c r="K8596" s="100"/>
      <c r="L8596" s="100"/>
      <c r="M8596" s="19" t="s">
        <v>25916</v>
      </c>
      <c r="N8596" s="1076" t="n">
        <v>43712</v>
      </c>
      <c r="O8596" s="984" t="s">
        <v>15</v>
      </c>
      <c r="P8596" s="100"/>
      <c r="Q8596" s="15" t="s">
        <v>45</v>
      </c>
    </row>
    <row r="8597" customFormat="false" ht="55.2" hidden="false" customHeight="false" outlineLevel="0" collapsed="false">
      <c r="A8597" s="1144" t="s">
        <v>25462</v>
      </c>
      <c r="B8597" s="1146" t="n">
        <v>0.491666666666667</v>
      </c>
      <c r="C8597" s="1144" t="n">
        <v>89266612071</v>
      </c>
      <c r="D8597" s="1144" t="s">
        <v>10514</v>
      </c>
      <c r="E8597" s="1144" t="s">
        <v>25917</v>
      </c>
      <c r="F8597" s="1144" t="s">
        <v>19</v>
      </c>
      <c r="G8597" s="1144"/>
      <c r="H8597" s="1144"/>
      <c r="I8597" s="1144"/>
      <c r="J8597" s="1144"/>
      <c r="K8597" s="1144"/>
      <c r="L8597" s="1144"/>
      <c r="M8597" s="1144"/>
      <c r="N8597" s="1144"/>
      <c r="O8597" s="1144" t="s">
        <v>25918</v>
      </c>
      <c r="P8597" s="1144"/>
      <c r="Q8597" s="15" t="s">
        <v>45</v>
      </c>
      <c r="R8597" s="1145"/>
      <c r="S8597" s="1145"/>
      <c r="T8597" s="1145"/>
      <c r="U8597" s="1145"/>
      <c r="V8597" s="1145"/>
      <c r="W8597" s="1145"/>
      <c r="X8597" s="1145"/>
      <c r="Y8597" s="1145"/>
      <c r="Z8597" s="1145"/>
      <c r="AA8597" s="1145"/>
      <c r="AB8597" s="1145"/>
      <c r="AC8597" s="1145"/>
      <c r="AD8597" s="1145"/>
      <c r="AE8597" s="1145"/>
      <c r="AF8597" s="1145"/>
      <c r="AG8597" s="1145"/>
      <c r="AH8597" s="1145"/>
      <c r="AI8597" s="1145"/>
      <c r="AJ8597" s="1145"/>
      <c r="AK8597" s="1145"/>
    </row>
    <row r="8598" customFormat="false" ht="68.65" hidden="false" customHeight="false" outlineLevel="0" collapsed="false">
      <c r="A8598" s="204" t="s">
        <v>25518</v>
      </c>
      <c r="B8598" s="1143" t="n">
        <v>0.504166666666667</v>
      </c>
      <c r="C8598" s="100" t="s">
        <v>25919</v>
      </c>
      <c r="D8598" s="100" t="s">
        <v>25615</v>
      </c>
      <c r="E8598" s="100" t="s">
        <v>25920</v>
      </c>
      <c r="F8598" s="100" t="s">
        <v>25921</v>
      </c>
      <c r="G8598" s="100" t="n">
        <v>7200</v>
      </c>
      <c r="H8598" s="100" t="s">
        <v>25671</v>
      </c>
      <c r="I8598" s="100"/>
      <c r="J8598" s="100"/>
      <c r="K8598" s="100"/>
      <c r="L8598" s="100"/>
      <c r="M8598" s="19" t="s">
        <v>25922</v>
      </c>
      <c r="N8598" s="1076" t="n">
        <v>43652</v>
      </c>
      <c r="O8598" s="984" t="s">
        <v>25923</v>
      </c>
      <c r="P8598" s="100"/>
      <c r="Q8598" s="15" t="s">
        <v>45</v>
      </c>
    </row>
    <row r="8599" customFormat="false" ht="41.75" hidden="false" customHeight="false" outlineLevel="0" collapsed="false">
      <c r="A8599" s="100" t="s">
        <v>25462</v>
      </c>
      <c r="B8599" s="1142" t="n">
        <v>0.540277777777778</v>
      </c>
      <c r="C8599" s="24" t="s">
        <v>25924</v>
      </c>
      <c r="D8599" s="664" t="s">
        <v>25619</v>
      </c>
      <c r="E8599" s="664" t="s">
        <v>25925</v>
      </c>
      <c r="F8599" s="664" t="s">
        <v>25926</v>
      </c>
      <c r="G8599" s="664"/>
      <c r="H8599" s="664"/>
      <c r="I8599" s="664"/>
      <c r="J8599" s="664"/>
      <c r="K8599" s="664"/>
      <c r="L8599" s="664"/>
      <c r="M8599" s="664"/>
      <c r="N8599" s="664"/>
      <c r="O8599" s="984" t="s">
        <v>25564</v>
      </c>
      <c r="P8599" s="664"/>
      <c r="Q8599" s="15" t="s">
        <v>45</v>
      </c>
      <c r="R8599" s="265"/>
      <c r="S8599" s="265"/>
      <c r="T8599" s="265"/>
      <c r="U8599" s="265"/>
      <c r="V8599" s="265"/>
      <c r="W8599" s="265"/>
      <c r="X8599" s="265"/>
      <c r="Y8599" s="265"/>
      <c r="Z8599" s="265"/>
      <c r="AA8599" s="265"/>
      <c r="AB8599" s="265"/>
      <c r="AC8599" s="265"/>
      <c r="AD8599" s="265"/>
      <c r="AE8599" s="265"/>
      <c r="AF8599" s="265"/>
      <c r="AG8599" s="265"/>
      <c r="AH8599" s="265"/>
      <c r="AI8599" s="265"/>
      <c r="AJ8599" s="265"/>
      <c r="AK8599" s="265"/>
    </row>
    <row r="8600" customFormat="false" ht="14.9" hidden="false" customHeight="false" outlineLevel="0" collapsed="false">
      <c r="A8600" s="204" t="s">
        <v>25518</v>
      </c>
      <c r="B8600" s="100"/>
      <c r="C8600" s="100"/>
      <c r="D8600" s="100" t="s">
        <v>10514</v>
      </c>
      <c r="E8600" s="100"/>
      <c r="F8600" s="100"/>
      <c r="G8600" s="100"/>
      <c r="H8600" s="100" t="n">
        <v>10000</v>
      </c>
      <c r="I8600" s="100" t="s">
        <v>25671</v>
      </c>
      <c r="J8600" s="100"/>
      <c r="K8600" s="100"/>
      <c r="L8600" s="100"/>
      <c r="M8600" s="19" t="s">
        <v>25927</v>
      </c>
      <c r="N8600" s="1076" t="n">
        <v>43712</v>
      </c>
      <c r="O8600" s="984" t="s">
        <v>25928</v>
      </c>
      <c r="P8600" s="100"/>
      <c r="Q8600" s="15" t="s">
        <v>45</v>
      </c>
    </row>
    <row r="8601" customFormat="false" ht="14.9" hidden="false" customHeight="false" outlineLevel="0" collapsed="false">
      <c r="A8601" s="100"/>
      <c r="B8601" s="100"/>
      <c r="C8601" s="984" t="s">
        <v>25490</v>
      </c>
      <c r="D8601" s="984"/>
      <c r="E8601" s="984" t="s">
        <v>25929</v>
      </c>
      <c r="F8601" s="100"/>
      <c r="G8601" s="100"/>
      <c r="H8601" s="100"/>
      <c r="I8601" s="100"/>
      <c r="J8601" s="100"/>
      <c r="K8601" s="100"/>
      <c r="L8601" s="100"/>
      <c r="M8601" s="100"/>
      <c r="N8601" s="100"/>
      <c r="O8601" s="100"/>
      <c r="P8601" s="100"/>
      <c r="Q8601" s="15" t="s">
        <v>45</v>
      </c>
    </row>
    <row r="8602" customFormat="false" ht="55.2" hidden="false" customHeight="false" outlineLevel="0" collapsed="false">
      <c r="A8602" s="1144"/>
      <c r="B8602" s="1146" t="n">
        <v>0.66875</v>
      </c>
      <c r="C8602" s="1144"/>
      <c r="D8602" s="1144"/>
      <c r="E8602" s="1144" t="s">
        <v>25930</v>
      </c>
      <c r="F8602" s="1144" t="s">
        <v>25931</v>
      </c>
      <c r="G8602" s="1144"/>
      <c r="H8602" s="1144"/>
      <c r="I8602" s="1144"/>
      <c r="J8602" s="1144"/>
      <c r="K8602" s="1144"/>
      <c r="L8602" s="1144"/>
      <c r="M8602" s="1144"/>
      <c r="N8602" s="1144"/>
      <c r="O8602" s="1144"/>
      <c r="P8602" s="1144"/>
      <c r="Q8602" s="15" t="s">
        <v>45</v>
      </c>
      <c r="R8602" s="1145"/>
      <c r="S8602" s="1145"/>
      <c r="T8602" s="1145"/>
      <c r="U8602" s="1145"/>
      <c r="V8602" s="1145"/>
      <c r="W8602" s="1145"/>
      <c r="X8602" s="1145"/>
      <c r="Y8602" s="1145"/>
      <c r="Z8602" s="1145"/>
      <c r="AA8602" s="1145"/>
      <c r="AB8602" s="1145"/>
      <c r="AC8602" s="1145"/>
      <c r="AD8602" s="1145"/>
      <c r="AE8602" s="1145"/>
      <c r="AF8602" s="1145"/>
      <c r="AG8602" s="1145"/>
      <c r="AH8602" s="1145"/>
      <c r="AI8602" s="1145"/>
      <c r="AJ8602" s="1145"/>
      <c r="AK8602" s="1145"/>
    </row>
    <row r="8603" customFormat="false" ht="108.95" hidden="false" customHeight="false" outlineLevel="0" collapsed="false">
      <c r="A8603" s="100" t="s">
        <v>25462</v>
      </c>
      <c r="B8603" s="1143" t="n">
        <v>0.676388888888889</v>
      </c>
      <c r="C8603" s="100" t="s">
        <v>25932</v>
      </c>
      <c r="D8603" s="100" t="s">
        <v>25933</v>
      </c>
      <c r="E8603" s="100" t="s">
        <v>25934</v>
      </c>
      <c r="F8603" s="100" t="s">
        <v>25935</v>
      </c>
      <c r="G8603" s="100"/>
      <c r="H8603" s="100"/>
      <c r="I8603" s="100"/>
      <c r="J8603" s="100"/>
      <c r="K8603" s="100"/>
      <c r="L8603" s="100"/>
      <c r="M8603" s="100"/>
      <c r="N8603" s="139" t="s">
        <v>25936</v>
      </c>
      <c r="O8603" s="100"/>
      <c r="P8603" s="100"/>
      <c r="Q8603" s="15" t="s">
        <v>45</v>
      </c>
    </row>
    <row r="8604" customFormat="false" ht="41.75" hidden="false" customHeight="false" outlineLevel="0" collapsed="false">
      <c r="A8604" s="204" t="s">
        <v>25518</v>
      </c>
      <c r="B8604" s="100"/>
      <c r="C8604" s="100" t="n">
        <v>89264062500</v>
      </c>
      <c r="D8604" s="100" t="s">
        <v>25937</v>
      </c>
      <c r="E8604" s="100" t="s">
        <v>25938</v>
      </c>
      <c r="F8604" s="100" t="s">
        <v>3347</v>
      </c>
      <c r="G8604" s="100"/>
      <c r="H8604" s="100"/>
      <c r="I8604" s="100"/>
      <c r="J8604" s="100"/>
      <c r="K8604" s="100"/>
      <c r="L8604" s="100"/>
      <c r="M8604" s="100"/>
      <c r="N8604" s="100"/>
      <c r="O8604" s="100"/>
      <c r="P8604" s="100"/>
      <c r="Q8604" s="15" t="s">
        <v>45</v>
      </c>
    </row>
    <row r="8605" customFormat="false" ht="28.35" hidden="false" customHeight="false" outlineLevel="0" collapsed="false">
      <c r="A8605" s="100" t="s">
        <v>25462</v>
      </c>
      <c r="B8605" s="100"/>
      <c r="C8605" s="100" t="s">
        <v>25939</v>
      </c>
      <c r="D8605" s="100" t="s">
        <v>25625</v>
      </c>
      <c r="E8605" s="100" t="s">
        <v>25940</v>
      </c>
      <c r="F8605" s="100"/>
      <c r="G8605" s="100"/>
      <c r="H8605" s="100"/>
      <c r="I8605" s="100"/>
      <c r="J8605" s="100"/>
      <c r="K8605" s="100"/>
      <c r="L8605" s="100"/>
      <c r="M8605" s="100"/>
      <c r="N8605" s="100"/>
      <c r="O8605" s="100"/>
      <c r="P8605" s="100"/>
      <c r="Q8605" s="15" t="s">
        <v>45</v>
      </c>
    </row>
    <row r="8606" customFormat="false" ht="55.2" hidden="false" customHeight="false" outlineLevel="0" collapsed="false">
      <c r="A8606" s="100"/>
      <c r="B8606" s="100"/>
      <c r="C8606" s="100"/>
      <c r="D8606" s="100"/>
      <c r="E8606" s="100" t="s">
        <v>25941</v>
      </c>
      <c r="F8606" s="100" t="s">
        <v>25942</v>
      </c>
      <c r="G8606" s="100"/>
      <c r="H8606" s="100"/>
      <c r="I8606" s="100"/>
      <c r="J8606" s="100"/>
      <c r="K8606" s="100"/>
      <c r="L8606" s="100"/>
      <c r="M8606" s="100"/>
      <c r="N8606" s="100"/>
      <c r="O8606" s="100"/>
      <c r="P8606" s="100"/>
      <c r="Q8606" s="15" t="s">
        <v>45</v>
      </c>
    </row>
    <row r="8607" customFormat="false" ht="55.2" hidden="false" customHeight="false" outlineLevel="0" collapsed="false">
      <c r="A8607" s="100"/>
      <c r="B8607" s="100"/>
      <c r="C8607" s="100"/>
      <c r="D8607" s="100"/>
      <c r="E8607" s="100" t="s">
        <v>25943</v>
      </c>
      <c r="F8607" s="100"/>
      <c r="G8607" s="100"/>
      <c r="H8607" s="100"/>
      <c r="I8607" s="100"/>
      <c r="J8607" s="100"/>
      <c r="K8607" s="100"/>
      <c r="L8607" s="100"/>
      <c r="M8607" s="100"/>
      <c r="N8607" s="100"/>
      <c r="O8607" s="100"/>
      <c r="P8607" s="100"/>
      <c r="Q8607" s="15" t="s">
        <v>45</v>
      </c>
    </row>
    <row r="8608" customFormat="false" ht="79.85" hidden="false" customHeight="false" outlineLevel="0" collapsed="false">
      <c r="A8608" s="1091" t="s">
        <v>17111</v>
      </c>
      <c r="B8608" s="103" t="s">
        <v>17112</v>
      </c>
      <c r="C8608" s="1149"/>
      <c r="D8608" s="103" t="s">
        <v>17114</v>
      </c>
      <c r="E8608" s="103" t="s">
        <v>17115</v>
      </c>
      <c r="F8608" s="102" t="s">
        <v>10096</v>
      </c>
      <c r="G8608" s="103" t="s">
        <v>38</v>
      </c>
      <c r="H8608" s="103" t="s">
        <v>17116</v>
      </c>
      <c r="I8608" s="103" t="s">
        <v>40</v>
      </c>
      <c r="J8608" s="103" t="s">
        <v>21327</v>
      </c>
      <c r="K8608" s="103" t="s">
        <v>21328</v>
      </c>
      <c r="L8608" s="103" t="s">
        <v>19807</v>
      </c>
      <c r="M8608" s="103" t="s">
        <v>41</v>
      </c>
      <c r="N8608" s="103" t="s">
        <v>42</v>
      </c>
      <c r="O8608" s="103" t="s">
        <v>17117</v>
      </c>
      <c r="P8608" s="91"/>
      <c r="Q8608" s="15" t="s">
        <v>45</v>
      </c>
      <c r="R8608" s="97"/>
      <c r="S8608" s="97"/>
    </row>
    <row r="8609" customFormat="false" ht="15" hidden="false" customHeight="false" outlineLevel="0" collapsed="false">
      <c r="A8609" s="1137" t="n">
        <v>43712</v>
      </c>
      <c r="B8609" s="1136" t="s">
        <v>349</v>
      </c>
      <c r="C8609" s="91"/>
      <c r="D8609" s="91"/>
      <c r="E8609" s="10"/>
      <c r="F8609" s="821" t="n">
        <f aca="false">G8609+H8609+I8609+J8609+K8609+L8609</f>
        <v>8.52418085172047E+035</v>
      </c>
      <c r="G8609" s="1150" t="n">
        <f aca="false">SUM(G8610:G18547)</f>
        <v>2.97781686588866E+035</v>
      </c>
      <c r="H8609" s="989" t="n">
        <f aca="false">SUM(H8610:H18547)</f>
        <v>5.54636398583181E+035</v>
      </c>
      <c r="I8609" s="1007" t="n">
        <f aca="false">SUM(I8610:I18549)</f>
        <v>2511360</v>
      </c>
      <c r="J8609" s="1008" t="n">
        <f aca="false">SUM(J8610:J18547)</f>
        <v>0</v>
      </c>
      <c r="K8609" s="1009" t="n">
        <f aca="false">SUM(K8610:K18547)</f>
        <v>0</v>
      </c>
      <c r="L8609" s="1029" t="n">
        <f aca="false">SUM(L8613:L18547)</f>
        <v>0</v>
      </c>
      <c r="M8609" s="466"/>
      <c r="N8609" s="466"/>
      <c r="O8609" s="91"/>
      <c r="P8609" s="91"/>
      <c r="Q8609" s="15" t="s">
        <v>45</v>
      </c>
      <c r="R8609" s="97"/>
      <c r="S8609" s="97"/>
    </row>
    <row r="8610" customFormat="false" ht="176.1" hidden="false" customHeight="false" outlineLevel="0" collapsed="false">
      <c r="A8610" s="100" t="s">
        <v>25462</v>
      </c>
      <c r="B8610" s="100"/>
      <c r="C8610" s="100" t="s">
        <v>25944</v>
      </c>
      <c r="D8610" s="100" t="s">
        <v>25581</v>
      </c>
      <c r="E8610" s="100" t="s">
        <v>25945</v>
      </c>
      <c r="F8610" s="100" t="s">
        <v>25946</v>
      </c>
      <c r="G8610" s="100"/>
      <c r="H8610" s="100"/>
      <c r="I8610" s="100"/>
      <c r="J8610" s="100"/>
      <c r="K8610" s="100"/>
      <c r="L8610" s="100"/>
      <c r="M8610" s="100"/>
      <c r="N8610" s="100"/>
      <c r="O8610" s="984" t="s">
        <v>25947</v>
      </c>
      <c r="P8610" s="100"/>
      <c r="Q8610" s="15" t="s">
        <v>45</v>
      </c>
    </row>
    <row r="8611" customFormat="false" ht="95.5" hidden="false" customHeight="false" outlineLevel="0" collapsed="false">
      <c r="A8611" s="100" t="s">
        <v>25462</v>
      </c>
      <c r="B8611" s="100"/>
      <c r="C8611" s="100"/>
      <c r="D8611" s="100" t="s">
        <v>25948</v>
      </c>
      <c r="E8611" s="100" t="s">
        <v>25949</v>
      </c>
      <c r="F8611" s="100" t="s">
        <v>25950</v>
      </c>
      <c r="G8611" s="100" t="n">
        <v>16800</v>
      </c>
      <c r="H8611" s="100"/>
      <c r="I8611" s="100"/>
      <c r="J8611" s="100"/>
      <c r="K8611" s="100"/>
      <c r="L8611" s="100"/>
      <c r="M8611" s="19" t="s">
        <v>25951</v>
      </c>
      <c r="N8611" s="1076" t="n">
        <v>43715</v>
      </c>
      <c r="O8611" s="984" t="s">
        <v>15</v>
      </c>
      <c r="P8611" s="100"/>
      <c r="Q8611" s="15" t="s">
        <v>45</v>
      </c>
    </row>
    <row r="8612" customFormat="false" ht="14.9" hidden="false" customHeight="false" outlineLevel="0" collapsed="false">
      <c r="A8612" s="1145"/>
      <c r="B8612" s="1144" t="s">
        <v>25490</v>
      </c>
      <c r="C8612" s="1144"/>
      <c r="D8612" s="1144"/>
      <c r="E8612" s="1144" t="n">
        <v>89291132729</v>
      </c>
      <c r="F8612" s="1144"/>
      <c r="G8612" s="1144"/>
      <c r="H8612" s="1144"/>
      <c r="I8612" s="1144"/>
      <c r="J8612" s="1144"/>
      <c r="K8612" s="1144"/>
      <c r="L8612" s="1144"/>
      <c r="M8612" s="1144"/>
      <c r="N8612" s="1144"/>
      <c r="O8612" s="1144"/>
      <c r="P8612" s="1144"/>
      <c r="Q8612" s="15" t="s">
        <v>45</v>
      </c>
      <c r="R8612" s="1145"/>
      <c r="S8612" s="1145"/>
      <c r="T8612" s="1145"/>
      <c r="U8612" s="1145"/>
      <c r="V8612" s="1145"/>
      <c r="W8612" s="1145"/>
      <c r="X8612" s="1145"/>
      <c r="Y8612" s="1145"/>
      <c r="Z8612" s="1145"/>
      <c r="AA8612" s="1145"/>
      <c r="AB8612" s="1145"/>
      <c r="AC8612" s="1145"/>
      <c r="AD8612" s="1145"/>
      <c r="AE8612" s="1145"/>
      <c r="AF8612" s="1145"/>
      <c r="AG8612" s="1145"/>
      <c r="AH8612" s="1145"/>
      <c r="AI8612" s="1145"/>
      <c r="AJ8612" s="1145"/>
      <c r="AK8612" s="1145"/>
    </row>
    <row r="8613" customFormat="false" ht="14.9" hidden="false" customHeight="false" outlineLevel="0" collapsed="false">
      <c r="A8613" s="1144"/>
      <c r="B8613" s="1144" t="s">
        <v>25490</v>
      </c>
      <c r="C8613" s="1144"/>
      <c r="D8613" s="1144"/>
      <c r="E8613" s="1144" t="s">
        <v>25952</v>
      </c>
      <c r="F8613" s="1144"/>
      <c r="G8613" s="1144"/>
      <c r="H8613" s="1144"/>
      <c r="I8613" s="1144"/>
      <c r="J8613" s="1144"/>
      <c r="K8613" s="1144"/>
      <c r="L8613" s="1144"/>
      <c r="M8613" s="1144"/>
      <c r="N8613" s="1144"/>
      <c r="O8613" s="1144"/>
      <c r="P8613" s="1144"/>
      <c r="Q8613" s="15" t="s">
        <v>45</v>
      </c>
      <c r="R8613" s="1145"/>
      <c r="S8613" s="1145"/>
      <c r="T8613" s="1145"/>
      <c r="U8613" s="1145"/>
      <c r="V8613" s="1145"/>
      <c r="W8613" s="1145"/>
      <c r="X8613" s="1145"/>
      <c r="Y8613" s="1145"/>
      <c r="Z8613" s="1145"/>
      <c r="AA8613" s="1145"/>
      <c r="AB8613" s="1145"/>
      <c r="AC8613" s="1145"/>
      <c r="AD8613" s="1145"/>
      <c r="AE8613" s="1145"/>
      <c r="AF8613" s="1145"/>
      <c r="AG8613" s="1145"/>
      <c r="AH8613" s="1145"/>
      <c r="AI8613" s="1145"/>
      <c r="AJ8613" s="1145"/>
      <c r="AK8613" s="1145"/>
    </row>
    <row r="8614" customFormat="false" ht="55.2" hidden="false" customHeight="false" outlineLevel="0" collapsed="false">
      <c r="A8614" s="1144"/>
      <c r="B8614" s="1144"/>
      <c r="C8614" s="1144"/>
      <c r="D8614" s="1144"/>
      <c r="E8614" s="1144" t="s">
        <v>25953</v>
      </c>
      <c r="F8614" s="1144" t="s">
        <v>25954</v>
      </c>
      <c r="G8614" s="1144"/>
      <c r="H8614" s="1144"/>
      <c r="I8614" s="1144"/>
      <c r="J8614" s="1144"/>
      <c r="K8614" s="1144"/>
      <c r="L8614" s="1144"/>
      <c r="M8614" s="1144"/>
      <c r="N8614" s="1144"/>
      <c r="O8614" s="1144"/>
      <c r="P8614" s="1144"/>
      <c r="Q8614" s="15" t="s">
        <v>45</v>
      </c>
      <c r="R8614" s="1145"/>
      <c r="S8614" s="1145"/>
      <c r="T8614" s="1145"/>
      <c r="U8614" s="1145"/>
      <c r="V8614" s="1145"/>
      <c r="W8614" s="1145"/>
      <c r="X8614" s="1145"/>
      <c r="Y8614" s="1145"/>
      <c r="Z8614" s="1145"/>
      <c r="AA8614" s="1145"/>
      <c r="AB8614" s="1145"/>
      <c r="AC8614" s="1145"/>
      <c r="AD8614" s="1145"/>
      <c r="AE8614" s="1145"/>
      <c r="AF8614" s="1145"/>
      <c r="AG8614" s="1145"/>
      <c r="AH8614" s="1145"/>
      <c r="AI8614" s="1145"/>
      <c r="AJ8614" s="1145"/>
      <c r="AK8614" s="1145"/>
    </row>
    <row r="8615" customFormat="false" ht="28.35" hidden="false" customHeight="false" outlineLevel="0" collapsed="false">
      <c r="A8615" s="100" t="s">
        <v>25462</v>
      </c>
      <c r="B8615" s="100"/>
      <c r="C8615" s="100" t="s">
        <v>25955</v>
      </c>
      <c r="D8615" s="100" t="s">
        <v>25586</v>
      </c>
      <c r="E8615" s="100" t="s">
        <v>25956</v>
      </c>
      <c r="F8615" s="100"/>
      <c r="G8615" s="100"/>
      <c r="H8615" s="100"/>
      <c r="I8615" s="100"/>
      <c r="J8615" s="100"/>
      <c r="K8615" s="100"/>
      <c r="L8615" s="100"/>
      <c r="M8615" s="100"/>
      <c r="N8615" s="100"/>
      <c r="O8615" s="355" t="s">
        <v>25957</v>
      </c>
      <c r="P8615" s="100"/>
      <c r="Q8615" s="15" t="s">
        <v>45</v>
      </c>
    </row>
    <row r="8616" customFormat="false" ht="14.9" hidden="false" customHeight="false" outlineLevel="0" collapsed="false">
      <c r="A8616" s="1144"/>
      <c r="B8616" s="1144" t="s">
        <v>25490</v>
      </c>
      <c r="C8616" s="1144"/>
      <c r="D8616" s="1144"/>
      <c r="E8616" s="1144" t="s">
        <v>25958</v>
      </c>
      <c r="F8616" s="1144"/>
      <c r="G8616" s="1144"/>
      <c r="H8616" s="1144"/>
      <c r="I8616" s="1144"/>
      <c r="J8616" s="1144"/>
      <c r="K8616" s="1144"/>
      <c r="L8616" s="1144"/>
      <c r="M8616" s="1144"/>
      <c r="N8616" s="1144"/>
      <c r="O8616" s="1144"/>
      <c r="P8616" s="1144"/>
      <c r="Q8616" s="15" t="s">
        <v>45</v>
      </c>
      <c r="R8616" s="1145"/>
      <c r="S8616" s="1145"/>
      <c r="T8616" s="1145"/>
      <c r="U8616" s="1145"/>
      <c r="V8616" s="1145"/>
      <c r="W8616" s="1145"/>
      <c r="X8616" s="1145"/>
      <c r="Y8616" s="1145"/>
      <c r="Z8616" s="1145"/>
      <c r="AA8616" s="1145"/>
      <c r="AB8616" s="1145"/>
      <c r="AC8616" s="1145"/>
      <c r="AD8616" s="1145"/>
      <c r="AE8616" s="1145"/>
      <c r="AF8616" s="1145"/>
      <c r="AG8616" s="1145"/>
      <c r="AH8616" s="1145"/>
      <c r="AI8616" s="1145"/>
      <c r="AJ8616" s="1145"/>
      <c r="AK8616" s="1145"/>
    </row>
    <row r="8617" customFormat="false" ht="28.35" hidden="false" customHeight="false" outlineLevel="0" collapsed="false">
      <c r="A8617" s="95" t="s">
        <v>25518</v>
      </c>
      <c r="B8617" s="391"/>
      <c r="C8617" s="250" t="s">
        <v>25959</v>
      </c>
      <c r="D8617" s="391" t="s">
        <v>25705</v>
      </c>
      <c r="E8617" s="391" t="s">
        <v>25960</v>
      </c>
      <c r="F8617" s="391" t="s">
        <v>25961</v>
      </c>
      <c r="G8617" s="391"/>
      <c r="H8617" s="391"/>
      <c r="I8617" s="391"/>
      <c r="J8617" s="391"/>
      <c r="K8617" s="391"/>
      <c r="L8617" s="391"/>
      <c r="M8617" s="391"/>
      <c r="N8617" s="391"/>
      <c r="O8617" s="391" t="s">
        <v>25962</v>
      </c>
      <c r="P8617" s="391"/>
      <c r="Q8617" s="15" t="s">
        <v>45</v>
      </c>
      <c r="R8617" s="278"/>
      <c r="S8617" s="278"/>
      <c r="T8617" s="278"/>
      <c r="U8617" s="278"/>
      <c r="V8617" s="278"/>
      <c r="W8617" s="278"/>
      <c r="X8617" s="278"/>
      <c r="Y8617" s="278"/>
      <c r="Z8617" s="278"/>
      <c r="AA8617" s="278"/>
      <c r="AB8617" s="278"/>
      <c r="AC8617" s="278"/>
      <c r="AD8617" s="278"/>
      <c r="AE8617" s="278"/>
      <c r="AF8617" s="278"/>
      <c r="AG8617" s="278"/>
      <c r="AH8617" s="278"/>
      <c r="AI8617" s="278"/>
      <c r="AJ8617" s="278"/>
      <c r="AK8617" s="278"/>
    </row>
    <row r="8618" customFormat="false" ht="55.2" hidden="false" customHeight="false" outlineLevel="0" collapsed="false">
      <c r="A8618" s="100" t="s">
        <v>25462</v>
      </c>
      <c r="B8618" s="100"/>
      <c r="C8618" s="100" t="s">
        <v>25963</v>
      </c>
      <c r="D8618" s="100" t="s">
        <v>25598</v>
      </c>
      <c r="E8618" s="100" t="s">
        <v>25964</v>
      </c>
      <c r="F8618" s="100" t="s">
        <v>25965</v>
      </c>
      <c r="G8618" s="100"/>
      <c r="H8618" s="100"/>
      <c r="I8618" s="100"/>
      <c r="J8618" s="100"/>
      <c r="K8618" s="100"/>
      <c r="L8618" s="100"/>
      <c r="M8618" s="100"/>
      <c r="N8618" s="100"/>
      <c r="O8618" s="799" t="s">
        <v>25966</v>
      </c>
      <c r="P8618" s="100"/>
      <c r="Q8618" s="15" t="s">
        <v>45</v>
      </c>
    </row>
    <row r="8619" customFormat="false" ht="28.35" hidden="false" customHeight="false" outlineLevel="0" collapsed="false">
      <c r="A8619" s="391" t="s">
        <v>25462</v>
      </c>
      <c r="B8619" s="1147" t="n">
        <v>0.486805555555556</v>
      </c>
      <c r="C8619" s="391" t="s">
        <v>25967</v>
      </c>
      <c r="D8619" s="391" t="s">
        <v>25662</v>
      </c>
      <c r="E8619" s="391" t="s">
        <v>25968</v>
      </c>
      <c r="F8619" s="391" t="s">
        <v>51</v>
      </c>
      <c r="G8619" s="391"/>
      <c r="H8619" s="391"/>
      <c r="I8619" s="391"/>
      <c r="J8619" s="391"/>
      <c r="K8619" s="391"/>
      <c r="L8619" s="391"/>
      <c r="M8619" s="141" t="s">
        <v>25969</v>
      </c>
      <c r="N8619" s="1148" t="n">
        <v>43717</v>
      </c>
      <c r="O8619" s="391" t="s">
        <v>25970</v>
      </c>
      <c r="P8619" s="391"/>
      <c r="Q8619" s="15" t="s">
        <v>45</v>
      </c>
      <c r="R8619" s="278"/>
      <c r="S8619" s="278"/>
      <c r="T8619" s="278"/>
      <c r="U8619" s="278"/>
      <c r="V8619" s="278"/>
      <c r="W8619" s="278"/>
      <c r="X8619" s="278"/>
      <c r="Y8619" s="278"/>
      <c r="Z8619" s="278"/>
      <c r="AA8619" s="278"/>
      <c r="AB8619" s="278"/>
      <c r="AC8619" s="278"/>
      <c r="AD8619" s="278"/>
      <c r="AE8619" s="278"/>
      <c r="AF8619" s="278"/>
      <c r="AG8619" s="278"/>
      <c r="AH8619" s="278"/>
      <c r="AI8619" s="278"/>
      <c r="AJ8619" s="278"/>
      <c r="AK8619" s="278"/>
    </row>
    <row r="8620" customFormat="false" ht="28.35" hidden="false" customHeight="false" outlineLevel="0" collapsed="false">
      <c r="A8620" s="100" t="s">
        <v>25462</v>
      </c>
      <c r="B8620" s="1143" t="n">
        <v>0.527777777777778</v>
      </c>
      <c r="C8620" s="100" t="s">
        <v>25971</v>
      </c>
      <c r="D8620" s="100" t="s">
        <v>25606</v>
      </c>
      <c r="E8620" s="100" t="s">
        <v>25972</v>
      </c>
      <c r="F8620" s="100" t="s">
        <v>25973</v>
      </c>
      <c r="G8620" s="100" t="n">
        <v>4700</v>
      </c>
      <c r="H8620" s="100"/>
      <c r="I8620" s="100"/>
      <c r="J8620" s="100"/>
      <c r="K8620" s="100"/>
      <c r="L8620" s="100"/>
      <c r="M8620" s="19" t="s">
        <v>25974</v>
      </c>
      <c r="N8620" s="1076" t="n">
        <v>43714</v>
      </c>
      <c r="O8620" s="984" t="s">
        <v>15</v>
      </c>
      <c r="P8620" s="100"/>
      <c r="Q8620" s="15" t="s">
        <v>45</v>
      </c>
    </row>
    <row r="8621" customFormat="false" ht="55.2" hidden="false" customHeight="false" outlineLevel="0" collapsed="false">
      <c r="A8621" s="1144" t="s">
        <v>25462</v>
      </c>
      <c r="B8621" s="1144"/>
      <c r="C8621" s="1144"/>
      <c r="D8621" s="1144" t="s">
        <v>21</v>
      </c>
      <c r="E8621" s="1144" t="s">
        <v>25975</v>
      </c>
      <c r="F8621" s="1144"/>
      <c r="G8621" s="1144"/>
      <c r="H8621" s="1144"/>
      <c r="I8621" s="1144"/>
      <c r="J8621" s="1144"/>
      <c r="K8621" s="1144"/>
      <c r="L8621" s="1144"/>
      <c r="M8621" s="1144"/>
      <c r="N8621" s="1144"/>
      <c r="O8621" s="1144" t="s">
        <v>25976</v>
      </c>
      <c r="P8621" s="1144"/>
      <c r="Q8621" s="15" t="s">
        <v>45</v>
      </c>
      <c r="R8621" s="1145"/>
      <c r="S8621" s="1145"/>
      <c r="T8621" s="1145"/>
      <c r="U8621" s="1145"/>
      <c r="V8621" s="1145"/>
      <c r="W8621" s="1145"/>
      <c r="X8621" s="1145"/>
      <c r="Y8621" s="1145"/>
      <c r="Z8621" s="1145"/>
      <c r="AA8621" s="1145"/>
      <c r="AB8621" s="1145"/>
      <c r="AC8621" s="1145"/>
      <c r="AD8621" s="1145"/>
      <c r="AE8621" s="1145"/>
      <c r="AF8621" s="1145"/>
      <c r="AG8621" s="1145"/>
      <c r="AH8621" s="1145"/>
      <c r="AI8621" s="1145"/>
      <c r="AJ8621" s="1145"/>
      <c r="AK8621" s="1145"/>
    </row>
    <row r="8622" customFormat="false" ht="55.2" hidden="false" customHeight="false" outlineLevel="0" collapsed="false">
      <c r="A8622" s="100" t="s">
        <v>25462</v>
      </c>
      <c r="B8622" s="1143" t="n">
        <v>0.535416666666667</v>
      </c>
      <c r="C8622" s="100" t="s">
        <v>25977</v>
      </c>
      <c r="D8622" s="100" t="s">
        <v>25615</v>
      </c>
      <c r="E8622" s="100" t="s">
        <v>25978</v>
      </c>
      <c r="F8622" s="100" t="s">
        <v>25979</v>
      </c>
      <c r="G8622" s="100"/>
      <c r="H8622" s="100"/>
      <c r="I8622" s="100"/>
      <c r="J8622" s="100"/>
      <c r="K8622" s="100"/>
      <c r="L8622" s="100"/>
      <c r="M8622" s="100"/>
      <c r="N8622" s="100"/>
      <c r="O8622" s="355" t="s">
        <v>25980</v>
      </c>
      <c r="P8622" s="100"/>
      <c r="Q8622" s="15" t="s">
        <v>45</v>
      </c>
    </row>
    <row r="8623" customFormat="false" ht="14.9" hidden="false" customHeight="false" outlineLevel="0" collapsed="false">
      <c r="A8623" s="1144"/>
      <c r="B8623" s="1144"/>
      <c r="C8623" s="1144"/>
      <c r="D8623" s="1144"/>
      <c r="E8623" s="1144" t="n">
        <v>9255181338</v>
      </c>
      <c r="F8623" s="1144" t="s">
        <v>25981</v>
      </c>
      <c r="G8623" s="1144"/>
      <c r="H8623" s="1144"/>
      <c r="I8623" s="1144"/>
      <c r="J8623" s="1144"/>
      <c r="K8623" s="1144"/>
      <c r="L8623" s="1144"/>
      <c r="M8623" s="1144"/>
      <c r="N8623" s="1144"/>
      <c r="O8623" s="1144"/>
      <c r="P8623" s="1144"/>
      <c r="Q8623" s="15" t="s">
        <v>45</v>
      </c>
      <c r="R8623" s="1145"/>
      <c r="S8623" s="1145"/>
      <c r="T8623" s="1145"/>
      <c r="U8623" s="1145"/>
      <c r="V8623" s="1145"/>
      <c r="W8623" s="1145"/>
      <c r="X8623" s="1145"/>
      <c r="Y8623" s="1145"/>
      <c r="Z8623" s="1145"/>
      <c r="AA8623" s="1145"/>
      <c r="AB8623" s="1145"/>
      <c r="AC8623" s="1145"/>
      <c r="AD8623" s="1145"/>
      <c r="AE8623" s="1145"/>
      <c r="AF8623" s="1145"/>
      <c r="AG8623" s="1145"/>
      <c r="AH8623" s="1145"/>
      <c r="AI8623" s="1145"/>
      <c r="AJ8623" s="1145"/>
      <c r="AK8623" s="1145"/>
    </row>
    <row r="8624" customFormat="false" ht="14.9" hidden="false" customHeight="false" outlineLevel="0" collapsed="false">
      <c r="A8624" s="100" t="s">
        <v>25462</v>
      </c>
      <c r="B8624" s="1143" t="n">
        <v>0.552083333333333</v>
      </c>
      <c r="C8624" s="100" t="s">
        <v>25982</v>
      </c>
      <c r="D8624" s="100" t="s">
        <v>25619</v>
      </c>
      <c r="E8624" s="100" t="s">
        <v>25983</v>
      </c>
      <c r="F8624" s="100"/>
      <c r="G8624" s="100"/>
      <c r="H8624" s="100"/>
      <c r="I8624" s="100"/>
      <c r="J8624" s="100"/>
      <c r="K8624" s="100"/>
      <c r="L8624" s="100"/>
      <c r="M8624" s="100"/>
      <c r="N8624" s="100"/>
      <c r="O8624" s="1154" t="s">
        <v>25813</v>
      </c>
      <c r="P8624" s="100"/>
      <c r="Q8624" s="15" t="s">
        <v>45</v>
      </c>
    </row>
    <row r="8625" customFormat="false" ht="14.9" hidden="false" customHeight="false" outlineLevel="0" collapsed="false">
      <c r="A8625" s="1144" t="s">
        <v>25462</v>
      </c>
      <c r="B8625" s="1146" t="n">
        <v>0.554861111111111</v>
      </c>
      <c r="C8625" s="1144" t="s">
        <v>25984</v>
      </c>
      <c r="D8625" s="1144" t="s">
        <v>25705</v>
      </c>
      <c r="E8625" s="1144" t="s">
        <v>25985</v>
      </c>
      <c r="F8625" s="1144" t="s">
        <v>25986</v>
      </c>
      <c r="G8625" s="1144"/>
      <c r="H8625" s="1144"/>
      <c r="I8625" s="1144"/>
      <c r="J8625" s="1144"/>
      <c r="K8625" s="1144"/>
      <c r="L8625" s="1144"/>
      <c r="M8625" s="1144"/>
      <c r="N8625" s="1144"/>
      <c r="O8625" s="1144" t="s">
        <v>19</v>
      </c>
      <c r="P8625" s="1144"/>
      <c r="Q8625" s="15" t="s">
        <v>45</v>
      </c>
      <c r="R8625" s="1145"/>
      <c r="S8625" s="1145"/>
      <c r="T8625" s="1145"/>
      <c r="U8625" s="1145"/>
      <c r="V8625" s="1145"/>
      <c r="W8625" s="1145"/>
      <c r="X8625" s="1145"/>
      <c r="Y8625" s="1145"/>
      <c r="Z8625" s="1145"/>
      <c r="AA8625" s="1145"/>
      <c r="AB8625" s="1145"/>
      <c r="AC8625" s="1145"/>
      <c r="AD8625" s="1145"/>
      <c r="AE8625" s="1145"/>
      <c r="AF8625" s="1145"/>
      <c r="AG8625" s="1145"/>
      <c r="AH8625" s="1145"/>
      <c r="AI8625" s="1145"/>
      <c r="AJ8625" s="1145"/>
      <c r="AK8625" s="1145"/>
    </row>
    <row r="8626" customFormat="false" ht="55.2" hidden="false" customHeight="false" outlineLevel="0" collapsed="false">
      <c r="A8626" s="100"/>
      <c r="B8626" s="100"/>
      <c r="C8626" s="100"/>
      <c r="D8626" s="100" t="s">
        <v>25987</v>
      </c>
      <c r="E8626" s="100" t="s">
        <v>25988</v>
      </c>
      <c r="F8626" s="100"/>
      <c r="G8626" s="100"/>
      <c r="H8626" s="100" t="n">
        <v>9800</v>
      </c>
      <c r="I8626" s="100"/>
      <c r="J8626" s="100"/>
      <c r="K8626" s="100"/>
      <c r="L8626" s="100"/>
      <c r="M8626" s="24" t="s">
        <v>25989</v>
      </c>
      <c r="N8626" s="1076" t="n">
        <v>43714</v>
      </c>
      <c r="O8626" s="984" t="s">
        <v>25990</v>
      </c>
      <c r="P8626" s="100"/>
      <c r="Q8626" s="15" t="s">
        <v>45</v>
      </c>
    </row>
    <row r="8627" customFormat="false" ht="28.35" hidden="false" customHeight="false" outlineLevel="0" collapsed="false">
      <c r="A8627" s="100" t="s">
        <v>25991</v>
      </c>
      <c r="B8627" s="1143" t="n">
        <v>0.569444444444444</v>
      </c>
      <c r="C8627" s="100" t="s">
        <v>25992</v>
      </c>
      <c r="D8627" s="100" t="s">
        <v>25625</v>
      </c>
      <c r="E8627" s="100" t="s">
        <v>25993</v>
      </c>
      <c r="F8627" s="100" t="s">
        <v>25994</v>
      </c>
      <c r="G8627" s="100"/>
      <c r="H8627" s="100"/>
      <c r="I8627" s="100"/>
      <c r="J8627" s="100"/>
      <c r="K8627" s="100"/>
      <c r="L8627" s="100"/>
      <c r="M8627" s="100"/>
      <c r="N8627" s="100"/>
      <c r="O8627" s="355" t="s">
        <v>25995</v>
      </c>
      <c r="P8627" s="100"/>
      <c r="Q8627" s="15" t="s">
        <v>45</v>
      </c>
    </row>
    <row r="8628" customFormat="false" ht="14.9" hidden="false" customHeight="false" outlineLevel="0" collapsed="false">
      <c r="A8628" s="100" t="s">
        <v>25518</v>
      </c>
      <c r="B8628" s="100"/>
      <c r="C8628" s="100" t="s">
        <v>25996</v>
      </c>
      <c r="D8628" s="100" t="s">
        <v>25814</v>
      </c>
      <c r="E8628" s="100" t="s">
        <v>25997</v>
      </c>
      <c r="F8628" s="100"/>
      <c r="G8628" s="100"/>
      <c r="H8628" s="100"/>
      <c r="I8628" s="100"/>
      <c r="J8628" s="100"/>
      <c r="K8628" s="100"/>
      <c r="L8628" s="100"/>
      <c r="M8628" s="100"/>
      <c r="N8628" s="100"/>
      <c r="O8628" s="1154" t="s">
        <v>25813</v>
      </c>
      <c r="P8628" s="100"/>
      <c r="Q8628" s="15" t="s">
        <v>45</v>
      </c>
    </row>
    <row r="8629" customFormat="false" ht="41.75" hidden="false" customHeight="false" outlineLevel="0" collapsed="false">
      <c r="A8629" s="664" t="s">
        <v>25462</v>
      </c>
      <c r="B8629" s="1142" t="n">
        <v>0.63125</v>
      </c>
      <c r="C8629" s="664" t="s">
        <v>25868</v>
      </c>
      <c r="D8629" s="100" t="s">
        <v>25948</v>
      </c>
      <c r="E8629" s="664" t="s">
        <v>25998</v>
      </c>
      <c r="F8629" s="664" t="s">
        <v>25999</v>
      </c>
      <c r="G8629" s="664" t="n">
        <v>4500</v>
      </c>
      <c r="I8629" s="664"/>
      <c r="J8629" s="664"/>
      <c r="K8629" s="664"/>
      <c r="L8629" s="664"/>
      <c r="M8629" s="19" t="s">
        <v>26000</v>
      </c>
      <c r="N8629" s="1157" t="n">
        <v>43715</v>
      </c>
      <c r="O8629" s="984" t="s">
        <v>15</v>
      </c>
      <c r="P8629" s="664"/>
      <c r="Q8629" s="15" t="s">
        <v>45</v>
      </c>
      <c r="R8629" s="265"/>
      <c r="S8629" s="265"/>
      <c r="T8629" s="265"/>
      <c r="U8629" s="265"/>
      <c r="V8629" s="265"/>
      <c r="W8629" s="265"/>
      <c r="X8629" s="265"/>
      <c r="Y8629" s="265"/>
      <c r="Z8629" s="265"/>
      <c r="AA8629" s="265"/>
      <c r="AB8629" s="265"/>
      <c r="AC8629" s="265"/>
      <c r="AD8629" s="265"/>
      <c r="AE8629" s="265"/>
      <c r="AF8629" s="265"/>
      <c r="AG8629" s="265"/>
      <c r="AH8629" s="265"/>
      <c r="AI8629" s="265"/>
      <c r="AJ8629" s="265"/>
      <c r="AK8629" s="265"/>
    </row>
    <row r="8630" customFormat="false" ht="28.35" hidden="false" customHeight="false" outlineLevel="0" collapsed="false">
      <c r="A8630" s="664" t="s">
        <v>25462</v>
      </c>
      <c r="B8630" s="1143" t="n">
        <v>0.693055555555556</v>
      </c>
      <c r="C8630" s="24" t="s">
        <v>26001</v>
      </c>
      <c r="D8630" s="100" t="s">
        <v>25636</v>
      </c>
      <c r="E8630" s="100" t="s">
        <v>26002</v>
      </c>
      <c r="F8630" s="100"/>
      <c r="G8630" s="100" t="n">
        <v>12000</v>
      </c>
      <c r="H8630" s="100"/>
      <c r="I8630" s="100"/>
      <c r="J8630" s="100"/>
      <c r="K8630" s="100"/>
      <c r="L8630" s="100"/>
      <c r="M8630" s="19" t="s">
        <v>26003</v>
      </c>
      <c r="N8630" s="1076" t="n">
        <v>43714</v>
      </c>
      <c r="O8630" s="984" t="s">
        <v>15</v>
      </c>
      <c r="P8630" s="100"/>
      <c r="Q8630" s="15" t="s">
        <v>45</v>
      </c>
    </row>
    <row r="8631" customFormat="false" ht="14.9" hidden="false" customHeight="false" outlineLevel="0" collapsed="false">
      <c r="A8631" s="100"/>
      <c r="B8631" s="100"/>
      <c r="C8631" s="100"/>
      <c r="D8631" s="100"/>
      <c r="E8631" s="100" t="s">
        <v>26004</v>
      </c>
      <c r="F8631" s="100"/>
      <c r="G8631" s="100"/>
      <c r="N8631" s="100"/>
      <c r="O8631" s="100"/>
      <c r="P8631" s="100"/>
      <c r="Q8631" s="15" t="s">
        <v>45</v>
      </c>
    </row>
    <row r="8632" customFormat="false" ht="79.85" hidden="false" customHeight="false" outlineLevel="0" collapsed="false">
      <c r="A8632" s="1091" t="s">
        <v>17111</v>
      </c>
      <c r="B8632" s="103" t="s">
        <v>17112</v>
      </c>
      <c r="C8632" s="1149"/>
      <c r="D8632" s="103" t="s">
        <v>17114</v>
      </c>
      <c r="E8632" s="103" t="s">
        <v>17115</v>
      </c>
      <c r="F8632" s="102" t="s">
        <v>10096</v>
      </c>
      <c r="G8632" s="103" t="s">
        <v>38</v>
      </c>
      <c r="H8632" s="103" t="s">
        <v>17116</v>
      </c>
      <c r="I8632" s="103" t="s">
        <v>40</v>
      </c>
      <c r="J8632" s="103" t="s">
        <v>21327</v>
      </c>
      <c r="K8632" s="103" t="s">
        <v>21328</v>
      </c>
      <c r="L8632" s="103" t="s">
        <v>19807</v>
      </c>
      <c r="M8632" s="103" t="s">
        <v>41</v>
      </c>
      <c r="N8632" s="103" t="s">
        <v>42</v>
      </c>
      <c r="O8632" s="103" t="s">
        <v>17117</v>
      </c>
      <c r="P8632" s="91"/>
      <c r="Q8632" s="15" t="s">
        <v>45</v>
      </c>
      <c r="R8632" s="97"/>
      <c r="S8632" s="97"/>
    </row>
    <row r="8633" customFormat="false" ht="15" hidden="false" customHeight="false" outlineLevel="0" collapsed="false">
      <c r="A8633" s="1137" t="n">
        <v>43713</v>
      </c>
      <c r="B8633" s="1136" t="s">
        <v>394</v>
      </c>
      <c r="C8633" s="91"/>
      <c r="D8633" s="91"/>
      <c r="E8633" s="10"/>
      <c r="F8633" s="821" t="n">
        <f aca="false">G8633+H8633+I8633+J8633+K8633+L8633</f>
        <v>4.26209042586023E+035</v>
      </c>
      <c r="G8633" s="1150" t="n">
        <f aca="false">SUM(G8634:G18571)</f>
        <v>1.48890843294433E+035</v>
      </c>
      <c r="H8633" s="989" t="n">
        <f aca="false">SUM(H8634:H18571)</f>
        <v>2.7731819929159E+035</v>
      </c>
      <c r="I8633" s="1007" t="n">
        <f aca="false">SUM(I8634:I18573)</f>
        <v>1255680</v>
      </c>
      <c r="J8633" s="1008" t="n">
        <f aca="false">SUM(J8634:J18571)</f>
        <v>0</v>
      </c>
      <c r="K8633" s="1009" t="n">
        <f aca="false">SUM(K8634:K18571)</f>
        <v>0</v>
      </c>
      <c r="L8633" s="1029" t="n">
        <f aca="false">SUM(L8637:L18571)</f>
        <v>0</v>
      </c>
      <c r="M8633" s="466"/>
      <c r="N8633" s="466"/>
      <c r="O8633" s="91"/>
      <c r="P8633" s="91"/>
      <c r="Q8633" s="15" t="s">
        <v>45</v>
      </c>
      <c r="R8633" s="97"/>
      <c r="S8633" s="97"/>
    </row>
    <row r="8634" customFormat="false" ht="14.9" hidden="false" customHeight="false" outlineLevel="0" collapsed="false">
      <c r="A8634" s="1076" t="n">
        <v>43714</v>
      </c>
      <c r="B8634" s="1143" t="n">
        <v>0.395833333333333</v>
      </c>
      <c r="C8634" s="24" t="s">
        <v>26005</v>
      </c>
      <c r="D8634" s="100" t="s">
        <v>25726</v>
      </c>
      <c r="E8634" s="100" t="s">
        <v>26006</v>
      </c>
      <c r="F8634" s="100"/>
      <c r="G8634" s="100" t="n">
        <v>4500</v>
      </c>
      <c r="H8634" s="100"/>
      <c r="I8634" s="100"/>
      <c r="J8634" s="100"/>
      <c r="K8634" s="100"/>
      <c r="L8634" s="100"/>
      <c r="M8634" s="19" t="s">
        <v>26007</v>
      </c>
      <c r="N8634" s="1076" t="n">
        <v>43715</v>
      </c>
      <c r="O8634" s="984" t="s">
        <v>15</v>
      </c>
      <c r="P8634" s="100"/>
      <c r="Q8634" s="15" t="s">
        <v>45</v>
      </c>
    </row>
    <row r="8635" customFormat="false" ht="14.9" hidden="false" customHeight="false" outlineLevel="0" collapsed="false">
      <c r="F8635" s="100"/>
      <c r="G8635" s="100"/>
      <c r="H8635" s="100" t="n">
        <v>15200</v>
      </c>
      <c r="I8635" s="100"/>
      <c r="J8635" s="100"/>
      <c r="K8635" s="100"/>
      <c r="L8635" s="100"/>
      <c r="M8635" s="19" t="s">
        <v>12120</v>
      </c>
      <c r="N8635" s="1076" t="n">
        <v>43736</v>
      </c>
      <c r="O8635" s="984" t="s">
        <v>25990</v>
      </c>
      <c r="P8635" s="100"/>
      <c r="Q8635" s="15" t="s">
        <v>45</v>
      </c>
    </row>
    <row r="8636" customFormat="false" ht="15" hidden="false" customHeight="false" outlineLevel="0" collapsed="false">
      <c r="A8636" s="100"/>
      <c r="B8636" s="100"/>
      <c r="C8636" s="100"/>
      <c r="D8636" s="100"/>
      <c r="E8636" s="100"/>
      <c r="F8636" s="100"/>
      <c r="G8636" s="100"/>
      <c r="H8636" s="100" t="n">
        <v>5600</v>
      </c>
      <c r="I8636" s="100"/>
      <c r="J8636" s="100"/>
      <c r="K8636" s="100"/>
      <c r="L8636" s="100"/>
      <c r="M8636" s="537" t="s">
        <v>26008</v>
      </c>
      <c r="N8636" s="1076" t="n">
        <v>43715</v>
      </c>
      <c r="O8636" s="984" t="s">
        <v>25990</v>
      </c>
      <c r="P8636" s="100"/>
      <c r="Q8636" s="15" t="s">
        <v>45</v>
      </c>
    </row>
    <row r="8637" customFormat="false" ht="13.8" hidden="false" customHeight="false" outlineLevel="0" collapsed="false">
      <c r="A8637" s="100"/>
      <c r="B8637" s="100"/>
      <c r="C8637" s="100"/>
      <c r="D8637" s="100"/>
      <c r="E8637" s="100"/>
      <c r="F8637" s="100"/>
      <c r="G8637" s="100"/>
      <c r="H8637" s="100"/>
      <c r="I8637" s="100"/>
      <c r="J8637" s="100"/>
      <c r="K8637" s="100"/>
      <c r="L8637" s="100"/>
      <c r="M8637" s="100"/>
      <c r="N8637" s="100"/>
      <c r="O8637" s="100"/>
      <c r="P8637" s="100"/>
      <c r="Q8637" s="15" t="s">
        <v>45</v>
      </c>
    </row>
    <row r="8638" customFormat="false" ht="28.35" hidden="false" customHeight="false" outlineLevel="0" collapsed="false">
      <c r="A8638" s="664" t="s">
        <v>25462</v>
      </c>
      <c r="B8638" s="1143" t="n">
        <v>0.471527777777778</v>
      </c>
      <c r="C8638" s="100" t="s">
        <v>26009</v>
      </c>
      <c r="D8638" s="100" t="s">
        <v>25586</v>
      </c>
      <c r="E8638" s="100" t="s">
        <v>26010</v>
      </c>
      <c r="F8638" s="100" t="s">
        <v>26011</v>
      </c>
      <c r="G8638" s="100"/>
      <c r="H8638" s="100"/>
      <c r="I8638" s="100"/>
      <c r="J8638" s="100"/>
      <c r="K8638" s="100"/>
      <c r="L8638" s="100"/>
      <c r="M8638" s="100"/>
      <c r="N8638" s="100"/>
      <c r="O8638" s="100" t="s">
        <v>26012</v>
      </c>
      <c r="P8638" s="100"/>
      <c r="Q8638" s="15" t="s">
        <v>45</v>
      </c>
    </row>
    <row r="8639" customFormat="false" ht="28.35" hidden="false" customHeight="false" outlineLevel="0" collapsed="false">
      <c r="A8639" s="100"/>
      <c r="B8639" s="100"/>
      <c r="C8639" s="100"/>
      <c r="D8639" s="100"/>
      <c r="E8639" s="100" t="s">
        <v>26013</v>
      </c>
      <c r="F8639" s="100"/>
      <c r="G8639" s="100"/>
      <c r="H8639" s="100"/>
      <c r="I8639" s="100"/>
      <c r="J8639" s="100"/>
      <c r="K8639" s="100"/>
      <c r="L8639" s="100"/>
      <c r="M8639" s="100"/>
      <c r="N8639" s="100"/>
      <c r="O8639" s="100"/>
      <c r="P8639" s="100"/>
      <c r="Q8639" s="15" t="s">
        <v>45</v>
      </c>
    </row>
    <row r="8640" customFormat="false" ht="28.35" hidden="false" customHeight="false" outlineLevel="0" collapsed="false">
      <c r="A8640" s="664" t="s">
        <v>25462</v>
      </c>
      <c r="B8640" s="100"/>
      <c r="C8640" s="100"/>
      <c r="D8640" s="100"/>
      <c r="E8640" s="100" t="s">
        <v>26014</v>
      </c>
      <c r="F8640" s="100"/>
      <c r="G8640" s="100"/>
      <c r="H8640" s="100"/>
      <c r="I8640" s="100"/>
      <c r="J8640" s="100"/>
      <c r="K8640" s="100"/>
      <c r="L8640" s="100"/>
      <c r="M8640" s="100"/>
      <c r="N8640" s="100"/>
      <c r="O8640" s="1154" t="s">
        <v>25813</v>
      </c>
      <c r="P8640" s="100"/>
      <c r="Q8640" s="15" t="s">
        <v>45</v>
      </c>
    </row>
    <row r="8641" customFormat="false" ht="55.2" hidden="false" customHeight="false" outlineLevel="0" collapsed="false">
      <c r="A8641" s="664" t="s">
        <v>25462</v>
      </c>
      <c r="B8641" s="100"/>
      <c r="C8641" s="100" t="s">
        <v>26015</v>
      </c>
      <c r="D8641" s="100" t="s">
        <v>26016</v>
      </c>
      <c r="E8641" s="100" t="s">
        <v>26017</v>
      </c>
      <c r="F8641" s="100" t="s">
        <v>16182</v>
      </c>
      <c r="G8641" s="100"/>
      <c r="H8641" s="100"/>
      <c r="I8641" s="100"/>
      <c r="J8641" s="100"/>
      <c r="K8641" s="100"/>
      <c r="L8641" s="100"/>
      <c r="M8641" s="100"/>
      <c r="N8641" s="100"/>
      <c r="O8641" s="1154" t="s">
        <v>25813</v>
      </c>
      <c r="P8641" s="100"/>
      <c r="Q8641" s="15" t="s">
        <v>45</v>
      </c>
    </row>
    <row r="8642" customFormat="false" ht="95.5" hidden="false" customHeight="false" outlineLevel="0" collapsed="false">
      <c r="A8642" s="664" t="s">
        <v>25462</v>
      </c>
      <c r="B8642" s="100"/>
      <c r="C8642" s="100" t="s">
        <v>26018</v>
      </c>
      <c r="D8642" s="100" t="s">
        <v>26016</v>
      </c>
      <c r="E8642" s="100" t="s">
        <v>26019</v>
      </c>
      <c r="F8642" s="100" t="s">
        <v>12437</v>
      </c>
      <c r="G8642" s="100"/>
      <c r="H8642" s="100"/>
      <c r="I8642" s="100"/>
      <c r="J8642" s="100"/>
      <c r="K8642" s="100"/>
      <c r="L8642" s="100"/>
      <c r="M8642" s="100"/>
      <c r="N8642" s="100"/>
      <c r="O8642" s="1154" t="s">
        <v>25813</v>
      </c>
      <c r="P8642" s="100"/>
      <c r="Q8642" s="15" t="s">
        <v>45</v>
      </c>
    </row>
    <row r="8643" customFormat="false" ht="14.9" hidden="false" customHeight="false" outlineLevel="0" collapsed="false">
      <c r="A8643" s="664" t="s">
        <v>25462</v>
      </c>
      <c r="B8643" s="100"/>
      <c r="C8643" s="100" t="s">
        <v>26020</v>
      </c>
      <c r="D8643" s="100" t="s">
        <v>26016</v>
      </c>
      <c r="F8643" s="100" t="s">
        <v>16182</v>
      </c>
      <c r="G8643" s="100"/>
      <c r="H8643" s="100"/>
      <c r="I8643" s="100"/>
      <c r="J8643" s="100"/>
      <c r="K8643" s="100"/>
      <c r="L8643" s="100"/>
      <c r="M8643" s="100"/>
      <c r="N8643" s="100"/>
      <c r="O8643" s="1154" t="s">
        <v>25813</v>
      </c>
      <c r="P8643" s="100"/>
      <c r="Q8643" s="15" t="s">
        <v>45</v>
      </c>
    </row>
    <row r="8644" customFormat="false" ht="14.9" hidden="false" customHeight="false" outlineLevel="0" collapsed="false">
      <c r="A8644" s="664" t="s">
        <v>25462</v>
      </c>
      <c r="B8644" s="100"/>
      <c r="C8644" s="100" t="s">
        <v>26021</v>
      </c>
      <c r="D8644" s="100"/>
      <c r="E8644" s="100" t="s">
        <v>26022</v>
      </c>
      <c r="F8644" s="100"/>
      <c r="G8644" s="100"/>
      <c r="H8644" s="100"/>
      <c r="I8644" s="100"/>
      <c r="J8644" s="100"/>
      <c r="K8644" s="100"/>
      <c r="L8644" s="100"/>
      <c r="M8644" s="100"/>
      <c r="N8644" s="100"/>
      <c r="O8644" s="100"/>
      <c r="P8644" s="100"/>
      <c r="Q8644" s="15" t="s">
        <v>45</v>
      </c>
    </row>
    <row r="8645" customFormat="false" ht="68.65" hidden="false" customHeight="false" outlineLevel="0" collapsed="false">
      <c r="A8645" s="100"/>
      <c r="B8645" s="100"/>
      <c r="C8645" s="100"/>
      <c r="D8645" s="1154" t="s">
        <v>26023</v>
      </c>
      <c r="E8645" s="100" t="s">
        <v>26024</v>
      </c>
      <c r="F8645" s="100" t="s">
        <v>26025</v>
      </c>
      <c r="G8645" s="100"/>
      <c r="H8645" s="100"/>
      <c r="I8645" s="100"/>
      <c r="J8645" s="100"/>
      <c r="K8645" s="100"/>
      <c r="L8645" s="100"/>
      <c r="M8645" s="100"/>
      <c r="N8645" s="100"/>
      <c r="O8645" s="100"/>
      <c r="P8645" s="100"/>
      <c r="Q8645" s="15" t="s">
        <v>45</v>
      </c>
    </row>
    <row r="8646" customFormat="false" ht="55.2" hidden="false" customHeight="false" outlineLevel="0" collapsed="false">
      <c r="A8646" s="100"/>
      <c r="B8646" s="100"/>
      <c r="C8646" s="100"/>
      <c r="D8646" s="1154" t="s">
        <v>26023</v>
      </c>
      <c r="E8646" s="100" t="s">
        <v>26026</v>
      </c>
      <c r="F8646" s="100" t="s">
        <v>26027</v>
      </c>
      <c r="G8646" s="100"/>
      <c r="H8646" s="100"/>
      <c r="I8646" s="100"/>
      <c r="J8646" s="100"/>
      <c r="K8646" s="100"/>
      <c r="L8646" s="100"/>
      <c r="M8646" s="100"/>
      <c r="N8646" s="100"/>
      <c r="O8646" s="100"/>
      <c r="P8646" s="100"/>
      <c r="Q8646" s="15" t="s">
        <v>45</v>
      </c>
    </row>
    <row r="8647" customFormat="false" ht="41.75" hidden="false" customHeight="false" outlineLevel="0" collapsed="false">
      <c r="A8647" s="100"/>
      <c r="B8647" s="100"/>
      <c r="C8647" s="100"/>
      <c r="D8647" s="1154" t="s">
        <v>26023</v>
      </c>
      <c r="E8647" s="100" t="s">
        <v>26028</v>
      </c>
      <c r="F8647" s="100" t="s">
        <v>26029</v>
      </c>
      <c r="G8647" s="100"/>
      <c r="H8647" s="100"/>
      <c r="I8647" s="100"/>
      <c r="J8647" s="100"/>
      <c r="K8647" s="100"/>
      <c r="L8647" s="100"/>
      <c r="M8647" s="100"/>
      <c r="N8647" s="100"/>
      <c r="O8647" s="100"/>
      <c r="P8647" s="100"/>
      <c r="Q8647" s="15" t="s">
        <v>45</v>
      </c>
    </row>
    <row r="8648" customFormat="false" ht="68.65" hidden="false" customHeight="false" outlineLevel="0" collapsed="false">
      <c r="A8648" s="100"/>
      <c r="B8648" s="100"/>
      <c r="C8648" s="100"/>
      <c r="D8648" s="1154" t="s">
        <v>26023</v>
      </c>
      <c r="E8648" s="100" t="s">
        <v>26030</v>
      </c>
      <c r="F8648" s="100" t="s">
        <v>26031</v>
      </c>
      <c r="G8648" s="100"/>
      <c r="H8648" s="100"/>
      <c r="I8648" s="100"/>
      <c r="J8648" s="100"/>
      <c r="K8648" s="100"/>
      <c r="L8648" s="100"/>
      <c r="M8648" s="100"/>
      <c r="N8648" s="100"/>
      <c r="O8648" s="100"/>
      <c r="P8648" s="100"/>
      <c r="Q8648" s="15" t="s">
        <v>45</v>
      </c>
    </row>
    <row r="8649" customFormat="false" ht="55.2" hidden="false" customHeight="false" outlineLevel="0" collapsed="false">
      <c r="A8649" s="100"/>
      <c r="B8649" s="100"/>
      <c r="C8649" s="100"/>
      <c r="D8649" s="1154" t="s">
        <v>26023</v>
      </c>
      <c r="E8649" s="100" t="s">
        <v>26032</v>
      </c>
      <c r="F8649" s="100"/>
      <c r="G8649" s="100"/>
      <c r="H8649" s="100"/>
      <c r="I8649" s="100"/>
      <c r="J8649" s="100"/>
      <c r="K8649" s="100"/>
      <c r="L8649" s="100"/>
      <c r="M8649" s="100"/>
      <c r="N8649" s="100"/>
      <c r="O8649" s="100"/>
      <c r="P8649" s="100"/>
      <c r="Q8649" s="15" t="s">
        <v>45</v>
      </c>
    </row>
    <row r="8650" customFormat="false" ht="55.2" hidden="false" customHeight="false" outlineLevel="0" collapsed="false">
      <c r="A8650" s="100"/>
      <c r="B8650" s="100"/>
      <c r="C8650" s="100"/>
      <c r="D8650" s="1154" t="s">
        <v>26023</v>
      </c>
      <c r="E8650" s="100" t="s">
        <v>26033</v>
      </c>
      <c r="G8650" s="100"/>
      <c r="H8650" s="100"/>
      <c r="I8650" s="100"/>
      <c r="J8650" s="100"/>
      <c r="K8650" s="100"/>
      <c r="L8650" s="100"/>
      <c r="M8650" s="100"/>
      <c r="N8650" s="100"/>
      <c r="O8650" s="100"/>
      <c r="P8650" s="100"/>
      <c r="Q8650" s="15" t="s">
        <v>45</v>
      </c>
    </row>
    <row r="8651" customFormat="false" ht="55.2" hidden="false" customHeight="false" outlineLevel="0" collapsed="false">
      <c r="A8651" s="100"/>
      <c r="B8651" s="100"/>
      <c r="C8651" s="100"/>
      <c r="D8651" s="1154" t="s">
        <v>26023</v>
      </c>
      <c r="E8651" s="100" t="s">
        <v>26034</v>
      </c>
      <c r="F8651" s="100" t="s">
        <v>26035</v>
      </c>
      <c r="G8651" s="100"/>
      <c r="H8651" s="100"/>
      <c r="I8651" s="100"/>
      <c r="J8651" s="100"/>
      <c r="K8651" s="100"/>
      <c r="L8651" s="100"/>
      <c r="M8651" s="100"/>
      <c r="N8651" s="100"/>
      <c r="O8651" s="100"/>
      <c r="P8651" s="100"/>
      <c r="Q8651" s="15" t="s">
        <v>45</v>
      </c>
    </row>
    <row r="8652" customFormat="false" ht="28.35" hidden="false" customHeight="false" outlineLevel="0" collapsed="false">
      <c r="A8652" s="100"/>
      <c r="B8652" s="100"/>
      <c r="C8652" s="100"/>
      <c r="D8652" s="1154" t="s">
        <v>26023</v>
      </c>
      <c r="E8652" s="100" t="s">
        <v>26036</v>
      </c>
      <c r="F8652" s="100"/>
      <c r="G8652" s="100"/>
      <c r="H8652" s="100"/>
      <c r="I8652" s="100"/>
      <c r="J8652" s="100"/>
      <c r="K8652" s="100"/>
      <c r="L8652" s="100"/>
      <c r="M8652" s="100"/>
      <c r="N8652" s="100"/>
      <c r="O8652" s="100"/>
      <c r="P8652" s="100"/>
      <c r="Q8652" s="15" t="s">
        <v>45</v>
      </c>
    </row>
    <row r="8653" customFormat="false" ht="41.75" hidden="false" customHeight="false" outlineLevel="0" collapsed="false">
      <c r="A8653" s="100"/>
      <c r="B8653" s="100"/>
      <c r="C8653" s="100"/>
      <c r="D8653" s="1154" t="s">
        <v>26023</v>
      </c>
      <c r="E8653" s="100" t="s">
        <v>26037</v>
      </c>
      <c r="F8653" s="100" t="s">
        <v>26038</v>
      </c>
      <c r="G8653" s="100"/>
      <c r="H8653" s="100"/>
      <c r="I8653" s="100"/>
      <c r="J8653" s="100"/>
      <c r="K8653" s="100"/>
      <c r="L8653" s="100"/>
      <c r="M8653" s="100"/>
      <c r="N8653" s="100"/>
      <c r="O8653" s="100"/>
      <c r="P8653" s="100"/>
      <c r="Q8653" s="15" t="s">
        <v>45</v>
      </c>
    </row>
    <row r="8654" customFormat="false" ht="55.2" hidden="false" customHeight="false" outlineLevel="0" collapsed="false">
      <c r="A8654" s="100"/>
      <c r="B8654" s="100"/>
      <c r="C8654" s="100"/>
      <c r="D8654" s="1154" t="s">
        <v>26023</v>
      </c>
      <c r="E8654" s="100" t="s">
        <v>26039</v>
      </c>
      <c r="F8654" s="100" t="s">
        <v>26040</v>
      </c>
      <c r="G8654" s="100"/>
      <c r="H8654" s="100"/>
      <c r="I8654" s="100"/>
      <c r="J8654" s="100"/>
      <c r="K8654" s="100"/>
      <c r="L8654" s="100"/>
      <c r="M8654" s="100"/>
      <c r="N8654" s="100"/>
      <c r="O8654" s="100"/>
      <c r="P8654" s="100"/>
      <c r="Q8654" s="15" t="s">
        <v>45</v>
      </c>
    </row>
    <row r="8655" customFormat="false" ht="135.8" hidden="false" customHeight="false" outlineLevel="0" collapsed="false">
      <c r="A8655" s="100"/>
      <c r="B8655" s="100"/>
      <c r="C8655" s="100"/>
      <c r="D8655" s="1154" t="s">
        <v>26023</v>
      </c>
      <c r="E8655" s="100" t="s">
        <v>26041</v>
      </c>
      <c r="F8655" s="100"/>
      <c r="G8655" s="100"/>
      <c r="H8655" s="100"/>
      <c r="I8655" s="100"/>
      <c r="J8655" s="100"/>
      <c r="K8655" s="100"/>
      <c r="L8655" s="100"/>
      <c r="M8655" s="100"/>
      <c r="N8655" s="100"/>
      <c r="O8655" s="100"/>
      <c r="P8655" s="100"/>
      <c r="Q8655" s="15" t="s">
        <v>45</v>
      </c>
    </row>
    <row r="8656" customFormat="false" ht="28.35" hidden="false" customHeight="false" outlineLevel="0" collapsed="false">
      <c r="A8656" s="100" t="s">
        <v>25462</v>
      </c>
      <c r="B8656" s="1143" t="n">
        <v>0.529861111111111</v>
      </c>
      <c r="C8656" s="100" t="s">
        <v>26042</v>
      </c>
      <c r="D8656" s="100" t="s">
        <v>25586</v>
      </c>
      <c r="E8656" s="100" t="s">
        <v>26043</v>
      </c>
      <c r="F8656" s="100" t="s">
        <v>26044</v>
      </c>
      <c r="G8656" s="100" t="n">
        <v>3100</v>
      </c>
      <c r="H8656" s="100"/>
      <c r="I8656" s="100"/>
      <c r="J8656" s="100"/>
      <c r="K8656" s="100"/>
      <c r="L8656" s="100"/>
      <c r="M8656" s="19" t="s">
        <v>26045</v>
      </c>
      <c r="N8656" s="1076" t="n">
        <v>43715</v>
      </c>
      <c r="O8656" s="984" t="s">
        <v>15</v>
      </c>
      <c r="P8656" s="100"/>
      <c r="Q8656" s="15" t="s">
        <v>45</v>
      </c>
    </row>
    <row r="8657" customFormat="false" ht="243.25" hidden="false" customHeight="false" outlineLevel="0" collapsed="false">
      <c r="A8657" s="100" t="s">
        <v>25462</v>
      </c>
      <c r="B8657" s="1143" t="n">
        <v>0.534722222222222</v>
      </c>
      <c r="C8657" s="100" t="s">
        <v>26046</v>
      </c>
      <c r="D8657" s="100" t="s">
        <v>25598</v>
      </c>
      <c r="E8657" s="100" t="s">
        <v>26047</v>
      </c>
      <c r="F8657" s="100" t="s">
        <v>26048</v>
      </c>
      <c r="G8657" s="100" t="s">
        <v>26044</v>
      </c>
      <c r="H8657" s="100"/>
      <c r="I8657" s="100"/>
      <c r="J8657" s="100"/>
      <c r="K8657" s="100"/>
      <c r="L8657" s="100"/>
      <c r="M8657" s="100"/>
      <c r="N8657" s="100"/>
      <c r="O8657" s="1139" t="s">
        <v>26049</v>
      </c>
      <c r="P8657" s="100"/>
      <c r="Q8657" s="15" t="s">
        <v>45</v>
      </c>
    </row>
    <row r="8658" customFormat="false" ht="28.35" hidden="false" customHeight="false" outlineLevel="0" collapsed="false">
      <c r="A8658" s="100" t="s">
        <v>25462</v>
      </c>
      <c r="B8658" s="1143" t="n">
        <v>0.541666666666667</v>
      </c>
      <c r="C8658" s="100" t="s">
        <v>26050</v>
      </c>
      <c r="D8658" s="100" t="s">
        <v>25662</v>
      </c>
      <c r="E8658" s="100" t="s">
        <v>26051</v>
      </c>
      <c r="F8658" s="100" t="s">
        <v>26052</v>
      </c>
      <c r="G8658" s="100"/>
      <c r="H8658" s="100"/>
      <c r="I8658" s="100"/>
      <c r="J8658" s="100"/>
      <c r="K8658" s="100"/>
      <c r="L8658" s="100"/>
      <c r="M8658" s="100"/>
      <c r="N8658" s="100"/>
      <c r="O8658" s="984" t="s">
        <v>26053</v>
      </c>
      <c r="P8658" s="100"/>
      <c r="Q8658" s="15" t="s">
        <v>45</v>
      </c>
    </row>
    <row r="8659" customFormat="false" ht="14.9" hidden="false" customHeight="false" outlineLevel="0" collapsed="false">
      <c r="A8659" s="1144" t="s">
        <v>25462</v>
      </c>
      <c r="B8659" s="1146" t="n">
        <v>0.545138888888889</v>
      </c>
      <c r="C8659" s="1144" t="n">
        <v>84994973536</v>
      </c>
      <c r="D8659" s="1144" t="s">
        <v>25606</v>
      </c>
      <c r="E8659" s="1144" t="s">
        <v>26054</v>
      </c>
      <c r="F8659" s="1144" t="s">
        <v>26055</v>
      </c>
      <c r="G8659" s="1144"/>
      <c r="H8659" s="1144"/>
      <c r="I8659" s="1144"/>
      <c r="J8659" s="1144"/>
      <c r="K8659" s="1144"/>
      <c r="L8659" s="1144"/>
      <c r="M8659" s="1144"/>
      <c r="N8659" s="1144"/>
      <c r="O8659" s="1144" t="s">
        <v>26056</v>
      </c>
      <c r="P8659" s="1144"/>
      <c r="Q8659" s="15" t="s">
        <v>45</v>
      </c>
      <c r="R8659" s="1145"/>
      <c r="S8659" s="1145"/>
      <c r="T8659" s="1145"/>
      <c r="U8659" s="1145"/>
      <c r="V8659" s="1145"/>
      <c r="W8659" s="1145"/>
      <c r="X8659" s="1145"/>
      <c r="Y8659" s="1145"/>
      <c r="Z8659" s="1145"/>
      <c r="AA8659" s="1145"/>
      <c r="AB8659" s="1145"/>
      <c r="AC8659" s="1145"/>
      <c r="AD8659" s="1145"/>
      <c r="AE8659" s="1145"/>
      <c r="AF8659" s="1145"/>
      <c r="AG8659" s="1145"/>
      <c r="AH8659" s="1145"/>
      <c r="AI8659" s="1145"/>
      <c r="AJ8659" s="1145"/>
      <c r="AK8659" s="1145"/>
    </row>
    <row r="8660" customFormat="false" ht="55.2" hidden="false" customHeight="false" outlineLevel="0" collapsed="false">
      <c r="A8660" s="100" t="s">
        <v>25462</v>
      </c>
      <c r="B8660" s="1143" t="n">
        <v>0.552083333333333</v>
      </c>
      <c r="C8660" s="100"/>
      <c r="D8660" s="100" t="s">
        <v>10514</v>
      </c>
      <c r="E8660" s="100" t="s">
        <v>26057</v>
      </c>
      <c r="F8660" s="100"/>
      <c r="G8660" s="100"/>
      <c r="H8660" s="100"/>
      <c r="I8660" s="100"/>
      <c r="J8660" s="100"/>
      <c r="K8660" s="100"/>
      <c r="L8660" s="100"/>
      <c r="M8660" s="100"/>
      <c r="N8660" s="100"/>
      <c r="O8660" s="1154" t="s">
        <v>25813</v>
      </c>
      <c r="P8660" s="100"/>
      <c r="Q8660" s="15" t="s">
        <v>45</v>
      </c>
    </row>
    <row r="8661" customFormat="false" ht="14.9" hidden="false" customHeight="false" outlineLevel="0" collapsed="false">
      <c r="A8661" s="100" t="s">
        <v>25462</v>
      </c>
      <c r="B8661" s="1143" t="n">
        <v>0.591666666666667</v>
      </c>
      <c r="C8661" s="100" t="s">
        <v>26058</v>
      </c>
      <c r="D8661" s="100" t="s">
        <v>26059</v>
      </c>
      <c r="E8661" s="100" t="s">
        <v>26060</v>
      </c>
      <c r="F8661" s="100"/>
      <c r="G8661" s="100"/>
      <c r="H8661" s="100"/>
      <c r="I8661" s="100"/>
      <c r="J8661" s="100"/>
      <c r="K8661" s="100"/>
      <c r="L8661" s="100"/>
      <c r="M8661" s="100"/>
      <c r="N8661" s="100"/>
      <c r="O8661" s="355" t="s">
        <v>26061</v>
      </c>
      <c r="P8661" s="100"/>
      <c r="Q8661" s="15" t="s">
        <v>45</v>
      </c>
    </row>
    <row r="8662" customFormat="false" ht="28.35" hidden="false" customHeight="false" outlineLevel="0" collapsed="false">
      <c r="A8662" s="664" t="s">
        <v>25462</v>
      </c>
      <c r="B8662" s="1142" t="n">
        <v>0.621527777777778</v>
      </c>
      <c r="C8662" s="664" t="s">
        <v>26062</v>
      </c>
      <c r="D8662" s="100" t="s">
        <v>25615</v>
      </c>
      <c r="E8662" s="664" t="s">
        <v>26063</v>
      </c>
      <c r="F8662" s="100" t="s">
        <v>26044</v>
      </c>
      <c r="G8662" s="664" t="n">
        <v>4700</v>
      </c>
      <c r="H8662" s="664"/>
      <c r="I8662" s="664"/>
      <c r="J8662" s="664"/>
      <c r="K8662" s="664"/>
      <c r="L8662" s="664"/>
      <c r="M8662" s="19" t="s">
        <v>26064</v>
      </c>
      <c r="N8662" s="1157" t="n">
        <v>43715</v>
      </c>
      <c r="O8662" s="984" t="s">
        <v>15</v>
      </c>
      <c r="P8662" s="664"/>
      <c r="Q8662" s="15" t="s">
        <v>45</v>
      </c>
      <c r="R8662" s="265"/>
      <c r="S8662" s="265"/>
      <c r="T8662" s="265"/>
      <c r="U8662" s="265"/>
      <c r="V8662" s="265"/>
      <c r="W8662" s="265"/>
      <c r="X8662" s="265"/>
      <c r="Y8662" s="265"/>
      <c r="Z8662" s="265"/>
      <c r="AA8662" s="265"/>
      <c r="AB8662" s="265"/>
      <c r="AC8662" s="265"/>
      <c r="AD8662" s="265"/>
      <c r="AE8662" s="265"/>
      <c r="AF8662" s="265"/>
      <c r="AG8662" s="265"/>
      <c r="AH8662" s="265"/>
      <c r="AI8662" s="265"/>
      <c r="AJ8662" s="265"/>
      <c r="AK8662" s="265"/>
    </row>
    <row r="8663" customFormat="false" ht="14.9" hidden="false" customHeight="false" outlineLevel="0" collapsed="false">
      <c r="A8663" s="1144" t="s">
        <v>26065</v>
      </c>
      <c r="B8663" s="1144"/>
      <c r="C8663" s="1144" t="s">
        <v>26066</v>
      </c>
      <c r="D8663" s="1144" t="s">
        <v>26067</v>
      </c>
      <c r="E8663" s="1144"/>
      <c r="F8663" s="1144" t="s">
        <v>26068</v>
      </c>
      <c r="G8663" s="1144"/>
      <c r="H8663" s="1144"/>
      <c r="I8663" s="1144"/>
      <c r="J8663" s="1144"/>
      <c r="K8663" s="1144"/>
      <c r="L8663" s="1144"/>
      <c r="M8663" s="1144"/>
      <c r="N8663" s="1144"/>
      <c r="O8663" s="1144" t="s">
        <v>21</v>
      </c>
      <c r="P8663" s="1144"/>
      <c r="Q8663" s="15" t="s">
        <v>45</v>
      </c>
      <c r="R8663" s="1145"/>
      <c r="S8663" s="1145"/>
      <c r="T8663" s="1145"/>
      <c r="U8663" s="1145"/>
      <c r="V8663" s="1145"/>
      <c r="W8663" s="1145"/>
      <c r="X8663" s="1145"/>
      <c r="Y8663" s="1145"/>
      <c r="Z8663" s="1145"/>
      <c r="AA8663" s="1145"/>
      <c r="AB8663" s="1145"/>
      <c r="AC8663" s="1145"/>
      <c r="AD8663" s="1145"/>
      <c r="AE8663" s="1145"/>
      <c r="AF8663" s="1145"/>
      <c r="AG8663" s="1145"/>
      <c r="AH8663" s="1145"/>
      <c r="AI8663" s="1145"/>
      <c r="AJ8663" s="1145"/>
      <c r="AK8663" s="1145"/>
    </row>
    <row r="8664" customFormat="false" ht="41.75" hidden="false" customHeight="false" outlineLevel="0" collapsed="false">
      <c r="A8664" s="1139" t="s">
        <v>25462</v>
      </c>
      <c r="B8664" s="1139"/>
      <c r="C8664" s="1139"/>
      <c r="D8664" s="1139" t="s">
        <v>10514</v>
      </c>
      <c r="E8664" s="1139" t="s">
        <v>26069</v>
      </c>
      <c r="F8664" s="1139" t="s">
        <v>26070</v>
      </c>
      <c r="G8664" s="1139"/>
      <c r="H8664" s="1139"/>
      <c r="I8664" s="1139"/>
      <c r="J8664" s="1139"/>
      <c r="K8664" s="1139"/>
      <c r="L8664" s="1139"/>
      <c r="M8664" s="1158"/>
      <c r="N8664" s="1139"/>
      <c r="O8664" s="1139" t="s">
        <v>364</v>
      </c>
      <c r="P8664" s="1139"/>
      <c r="Q8664" s="15" t="s">
        <v>45</v>
      </c>
      <c r="R8664" s="1141"/>
      <c r="S8664" s="1141"/>
      <c r="T8664" s="1141"/>
      <c r="U8664" s="1141"/>
      <c r="V8664" s="1141"/>
      <c r="W8664" s="1141"/>
      <c r="X8664" s="1141"/>
      <c r="Y8664" s="1141"/>
      <c r="Z8664" s="1141"/>
      <c r="AA8664" s="1141"/>
      <c r="AB8664" s="1141"/>
      <c r="AC8664" s="1141"/>
      <c r="AD8664" s="1141"/>
      <c r="AE8664" s="1141"/>
      <c r="AF8664" s="1141"/>
      <c r="AG8664" s="1141"/>
      <c r="AH8664" s="1141"/>
      <c r="AI8664" s="1141"/>
      <c r="AJ8664" s="1141"/>
      <c r="AK8664" s="1141"/>
    </row>
    <row r="8665" customFormat="false" ht="41.75" hidden="false" customHeight="false" outlineLevel="0" collapsed="false">
      <c r="A8665" s="664" t="s">
        <v>25462</v>
      </c>
      <c r="B8665" s="1143" t="n">
        <v>0.644444444444444</v>
      </c>
      <c r="C8665" s="24" t="s">
        <v>26071</v>
      </c>
      <c r="D8665" s="100" t="s">
        <v>10514</v>
      </c>
      <c r="E8665" s="100" t="s">
        <v>26072</v>
      </c>
      <c r="F8665" s="100" t="s">
        <v>26044</v>
      </c>
      <c r="G8665" s="100" t="n">
        <v>4500</v>
      </c>
      <c r="H8665" s="100"/>
      <c r="I8665" s="100"/>
      <c r="J8665" s="100"/>
      <c r="K8665" s="100"/>
      <c r="L8665" s="100"/>
      <c r="M8665" s="19" t="s">
        <v>26073</v>
      </c>
      <c r="N8665" s="1076" t="n">
        <v>43715</v>
      </c>
      <c r="O8665" s="984" t="s">
        <v>15</v>
      </c>
      <c r="P8665" s="100"/>
      <c r="Q8665" s="15" t="s">
        <v>45</v>
      </c>
    </row>
    <row r="8666" customFormat="false" ht="14.9" hidden="false" customHeight="false" outlineLevel="0" collapsed="false">
      <c r="A8666" s="100"/>
      <c r="B8666" s="100"/>
      <c r="C8666" s="984" t="s">
        <v>25490</v>
      </c>
      <c r="D8666" s="984"/>
      <c r="E8666" s="984" t="s">
        <v>26074</v>
      </c>
      <c r="F8666" s="100"/>
      <c r="G8666" s="100"/>
      <c r="H8666" s="100"/>
      <c r="I8666" s="100"/>
      <c r="J8666" s="100"/>
      <c r="K8666" s="100"/>
      <c r="L8666" s="100"/>
      <c r="M8666" s="100"/>
      <c r="N8666" s="100"/>
      <c r="O8666" s="100"/>
      <c r="P8666" s="100"/>
      <c r="Q8666" s="15" t="s">
        <v>45</v>
      </c>
    </row>
    <row r="8667" customFormat="false" ht="41.75" hidden="false" customHeight="false" outlineLevel="0" collapsed="false">
      <c r="A8667" s="664" t="s">
        <v>25462</v>
      </c>
      <c r="B8667" s="1143" t="n">
        <v>0.706944444444444</v>
      </c>
      <c r="C8667" s="100" t="s">
        <v>26075</v>
      </c>
      <c r="D8667" s="100" t="s">
        <v>10514</v>
      </c>
      <c r="E8667" s="100" t="s">
        <v>26076</v>
      </c>
      <c r="F8667" s="100" t="s">
        <v>26077</v>
      </c>
      <c r="G8667" s="100"/>
      <c r="H8667" s="100"/>
      <c r="I8667" s="100"/>
      <c r="J8667" s="100"/>
      <c r="K8667" s="100"/>
      <c r="L8667" s="100"/>
      <c r="M8667" s="100"/>
      <c r="N8667" s="100"/>
      <c r="O8667" s="100"/>
      <c r="P8667" s="100"/>
      <c r="Q8667" s="15" t="s">
        <v>45</v>
      </c>
    </row>
    <row r="8668" customFormat="false" ht="79.85" hidden="false" customHeight="false" outlineLevel="0" collapsed="false">
      <c r="A8668" s="1091" t="s">
        <v>17111</v>
      </c>
      <c r="B8668" s="103" t="s">
        <v>17112</v>
      </c>
      <c r="C8668" s="1149"/>
      <c r="D8668" s="103" t="s">
        <v>17114</v>
      </c>
      <c r="E8668" s="103" t="s">
        <v>17115</v>
      </c>
      <c r="F8668" s="102" t="s">
        <v>10096</v>
      </c>
      <c r="G8668" s="103" t="s">
        <v>38</v>
      </c>
      <c r="H8668" s="103" t="s">
        <v>17116</v>
      </c>
      <c r="I8668" s="103" t="s">
        <v>40</v>
      </c>
      <c r="J8668" s="103" t="s">
        <v>21327</v>
      </c>
      <c r="K8668" s="103" t="s">
        <v>21328</v>
      </c>
      <c r="L8668" s="103" t="s">
        <v>19807</v>
      </c>
      <c r="M8668" s="103" t="s">
        <v>41</v>
      </c>
      <c r="N8668" s="103" t="s">
        <v>42</v>
      </c>
      <c r="O8668" s="103" t="s">
        <v>17117</v>
      </c>
      <c r="P8668" s="91"/>
      <c r="Q8668" s="15" t="s">
        <v>45</v>
      </c>
      <c r="R8668" s="97"/>
      <c r="S8668" s="97"/>
    </row>
    <row r="8669" customFormat="false" ht="15" hidden="false" customHeight="false" outlineLevel="0" collapsed="false">
      <c r="A8669" s="1137" t="n">
        <v>43717</v>
      </c>
      <c r="B8669" s="1136" t="s">
        <v>422</v>
      </c>
      <c r="C8669" s="91"/>
      <c r="D8669" s="91"/>
      <c r="E8669" s="10"/>
      <c r="F8669" s="821" t="n">
        <f aca="false">G8669+H8669+I8669+J8669+K8669+L8669</f>
        <v>2.13104521293012E+035</v>
      </c>
      <c r="G8669" s="1150" t="n">
        <f aca="false">SUM(G8670:G18607)</f>
        <v>7.44454216472165E+034</v>
      </c>
      <c r="H8669" s="989" t="n">
        <f aca="false">SUM(H8670:H18607)</f>
        <v>1.38659099645795E+035</v>
      </c>
      <c r="I8669" s="1007" t="n">
        <f aca="false">SUM(I8670:I18609)</f>
        <v>627840</v>
      </c>
      <c r="J8669" s="1008" t="n">
        <f aca="false">SUM(J8670:J18607)</f>
        <v>0</v>
      </c>
      <c r="K8669" s="1009" t="n">
        <f aca="false">SUM(K8670:K18607)</f>
        <v>0</v>
      </c>
      <c r="L8669" s="1029" t="n">
        <f aca="false">SUM(L8673:L18607)</f>
        <v>0</v>
      </c>
      <c r="M8669" s="466"/>
      <c r="N8669" s="466"/>
      <c r="O8669" s="91"/>
      <c r="P8669" s="91"/>
      <c r="Q8669" s="15" t="s">
        <v>45</v>
      </c>
      <c r="R8669" s="97"/>
      <c r="S8669" s="97"/>
    </row>
    <row r="8670" customFormat="false" ht="28.35" hidden="false" customHeight="false" outlineLevel="0" collapsed="false">
      <c r="A8670" s="664" t="s">
        <v>25462</v>
      </c>
      <c r="B8670" s="100"/>
      <c r="C8670" s="24" t="s">
        <v>26078</v>
      </c>
      <c r="D8670" s="100" t="s">
        <v>25581</v>
      </c>
      <c r="E8670" s="100" t="s">
        <v>26079</v>
      </c>
      <c r="F8670" s="100"/>
      <c r="G8670" s="100" t="n">
        <v>5500</v>
      </c>
      <c r="H8670" s="100"/>
      <c r="I8670" s="100"/>
      <c r="J8670" s="100"/>
      <c r="K8670" s="100"/>
      <c r="L8670" s="100"/>
      <c r="M8670" s="19" t="s">
        <v>26080</v>
      </c>
      <c r="N8670" s="1076" t="n">
        <v>43717</v>
      </c>
      <c r="O8670" s="984" t="s">
        <v>15</v>
      </c>
      <c r="P8670" s="100" t="s">
        <v>26081</v>
      </c>
      <c r="Q8670" s="15" t="s">
        <v>45</v>
      </c>
    </row>
    <row r="8671" customFormat="false" ht="68.65" hidden="false" customHeight="false" outlineLevel="0" collapsed="false">
      <c r="A8671" s="391" t="s">
        <v>25462</v>
      </c>
      <c r="B8671" s="1147" t="n">
        <v>0.392361111111111</v>
      </c>
      <c r="C8671" s="391" t="s">
        <v>26082</v>
      </c>
      <c r="D8671" s="391" t="s">
        <v>25586</v>
      </c>
      <c r="E8671" s="391" t="s">
        <v>26083</v>
      </c>
      <c r="F8671" s="391" t="s">
        <v>26084</v>
      </c>
      <c r="H8671" s="391"/>
      <c r="I8671" s="391"/>
      <c r="J8671" s="391"/>
      <c r="K8671" s="391"/>
      <c r="L8671" s="391"/>
      <c r="M8671" s="141" t="s">
        <v>26085</v>
      </c>
      <c r="N8671" s="1148" t="n">
        <v>43717</v>
      </c>
      <c r="O8671" s="391" t="n">
        <v>4900</v>
      </c>
      <c r="P8671" s="391" t="s">
        <v>26081</v>
      </c>
      <c r="Q8671" s="15" t="s">
        <v>45</v>
      </c>
      <c r="R8671" s="278"/>
      <c r="S8671" s="278"/>
      <c r="T8671" s="278"/>
      <c r="U8671" s="278"/>
      <c r="V8671" s="278"/>
      <c r="W8671" s="278"/>
      <c r="X8671" s="278"/>
      <c r="Y8671" s="278"/>
      <c r="Z8671" s="278"/>
      <c r="AA8671" s="278"/>
      <c r="AB8671" s="278"/>
      <c r="AC8671" s="278"/>
      <c r="AD8671" s="278"/>
      <c r="AE8671" s="278"/>
      <c r="AF8671" s="278"/>
      <c r="AG8671" s="278"/>
      <c r="AH8671" s="278"/>
      <c r="AI8671" s="278"/>
      <c r="AJ8671" s="278"/>
      <c r="AK8671" s="278"/>
    </row>
    <row r="8672" customFormat="false" ht="55.2" hidden="false" customHeight="false" outlineLevel="0" collapsed="false">
      <c r="A8672" s="664" t="s">
        <v>25462</v>
      </c>
      <c r="B8672" s="100"/>
      <c r="C8672" s="100" t="n">
        <v>89119887369</v>
      </c>
      <c r="D8672" s="100"/>
      <c r="E8672" s="100" t="s">
        <v>26086</v>
      </c>
      <c r="F8672" s="100" t="s">
        <v>26027</v>
      </c>
      <c r="G8672" s="100"/>
      <c r="H8672" s="100"/>
      <c r="I8672" s="100"/>
      <c r="J8672" s="100"/>
      <c r="K8672" s="100"/>
      <c r="L8672" s="100"/>
      <c r="M8672" s="100"/>
      <c r="N8672" s="100"/>
      <c r="O8672" s="100"/>
      <c r="P8672" s="100"/>
      <c r="Q8672" s="15" t="s">
        <v>45</v>
      </c>
    </row>
    <row r="8673" customFormat="false" ht="55.2" hidden="false" customHeight="false" outlineLevel="0" collapsed="false">
      <c r="A8673" s="664" t="s">
        <v>25462</v>
      </c>
      <c r="B8673" s="100"/>
      <c r="C8673" s="100" t="n">
        <v>89130105442</v>
      </c>
      <c r="D8673" s="100"/>
      <c r="E8673" s="100" t="s">
        <v>26087</v>
      </c>
      <c r="F8673" s="100" t="s">
        <v>26088</v>
      </c>
      <c r="G8673" s="100"/>
      <c r="H8673" s="100"/>
      <c r="I8673" s="100"/>
      <c r="J8673" s="100"/>
      <c r="K8673" s="100"/>
      <c r="L8673" s="100"/>
      <c r="M8673" s="100"/>
      <c r="N8673" s="100"/>
      <c r="O8673" s="100"/>
      <c r="P8673" s="100"/>
      <c r="Q8673" s="15" t="s">
        <v>45</v>
      </c>
    </row>
    <row r="8674" customFormat="false" ht="28.35" hidden="false" customHeight="false" outlineLevel="0" collapsed="false">
      <c r="A8674" s="100"/>
      <c r="B8674" s="100"/>
      <c r="C8674" s="984" t="s">
        <v>26089</v>
      </c>
      <c r="D8674" s="984" t="s">
        <v>25861</v>
      </c>
      <c r="E8674" s="984" t="n">
        <v>89773721361</v>
      </c>
      <c r="F8674" s="984" t="s">
        <v>26090</v>
      </c>
      <c r="G8674" s="100"/>
      <c r="H8674" s="100"/>
      <c r="I8674" s="100"/>
      <c r="J8674" s="100"/>
      <c r="K8674" s="100"/>
      <c r="L8674" s="100"/>
      <c r="M8674" s="100"/>
      <c r="P8674" s="100"/>
      <c r="Q8674" s="15" t="s">
        <v>45</v>
      </c>
    </row>
    <row r="8675" customFormat="false" ht="14.9" hidden="false" customHeight="false" outlineLevel="0" collapsed="false">
      <c r="A8675" s="1139"/>
      <c r="B8675" s="1139"/>
      <c r="C8675" s="1139" t="n">
        <v>89261205162</v>
      </c>
      <c r="D8675" s="1139"/>
      <c r="E8675" s="1139" t="s">
        <v>26091</v>
      </c>
      <c r="F8675" s="1139"/>
      <c r="G8675" s="1139"/>
      <c r="H8675" s="1139"/>
      <c r="I8675" s="1139"/>
      <c r="J8675" s="1139"/>
      <c r="K8675" s="1139"/>
      <c r="L8675" s="1139"/>
      <c r="M8675" s="1139"/>
      <c r="N8675" s="1139"/>
      <c r="O8675" s="1139" t="s">
        <v>21</v>
      </c>
      <c r="P8675" s="1139"/>
      <c r="Q8675" s="15" t="s">
        <v>45</v>
      </c>
      <c r="R8675" s="1141"/>
      <c r="S8675" s="1141"/>
      <c r="T8675" s="1141"/>
      <c r="U8675" s="1141"/>
      <c r="V8675" s="1141"/>
      <c r="W8675" s="1141"/>
      <c r="X8675" s="1141"/>
      <c r="Y8675" s="1141"/>
      <c r="Z8675" s="1141"/>
      <c r="AA8675" s="1141"/>
      <c r="AB8675" s="1141"/>
      <c r="AC8675" s="1141"/>
      <c r="AD8675" s="1141"/>
      <c r="AE8675" s="1141"/>
      <c r="AF8675" s="1141"/>
      <c r="AG8675" s="1141"/>
      <c r="AH8675" s="1141"/>
      <c r="AI8675" s="1141"/>
      <c r="AJ8675" s="1141"/>
      <c r="AK8675" s="1141"/>
    </row>
    <row r="8676" customFormat="false" ht="41.75" hidden="false" customHeight="false" outlineLevel="0" collapsed="false">
      <c r="A8676" s="664" t="s">
        <v>25462</v>
      </c>
      <c r="B8676" s="1143" t="n">
        <v>0.422916666666667</v>
      </c>
      <c r="C8676" s="100" t="s">
        <v>26092</v>
      </c>
      <c r="D8676" s="100" t="s">
        <v>25598</v>
      </c>
      <c r="E8676" s="100" t="s">
        <v>26093</v>
      </c>
      <c r="F8676" s="100" t="s">
        <v>26094</v>
      </c>
      <c r="G8676" s="100" t="n">
        <v>6800</v>
      </c>
      <c r="H8676" s="100"/>
      <c r="I8676" s="100"/>
      <c r="J8676" s="100"/>
      <c r="K8676" s="100"/>
      <c r="L8676" s="100"/>
      <c r="M8676" s="19" t="s">
        <v>26095</v>
      </c>
      <c r="N8676" s="1076" t="n">
        <v>43719</v>
      </c>
      <c r="O8676" s="984" t="s">
        <v>15</v>
      </c>
      <c r="P8676" s="100" t="s">
        <v>26081</v>
      </c>
      <c r="Q8676" s="15" t="s">
        <v>45</v>
      </c>
    </row>
    <row r="8677" customFormat="false" ht="41.75" hidden="false" customHeight="false" outlineLevel="0" collapsed="false">
      <c r="A8677" s="100"/>
      <c r="B8677" s="100"/>
      <c r="C8677" s="1154" t="s">
        <v>26096</v>
      </c>
      <c r="D8677" s="100"/>
      <c r="E8677" s="1154" t="s">
        <v>26097</v>
      </c>
      <c r="F8677" s="100"/>
      <c r="G8677" s="100"/>
      <c r="H8677" s="100"/>
      <c r="I8677" s="100"/>
      <c r="J8677" s="100"/>
      <c r="K8677" s="100"/>
      <c r="L8677" s="100"/>
      <c r="M8677" s="100"/>
      <c r="N8677" s="100"/>
      <c r="P8677" s="100"/>
      <c r="Q8677" s="15" t="s">
        <v>45</v>
      </c>
    </row>
    <row r="8678" customFormat="false" ht="28.35" hidden="false" customHeight="false" outlineLevel="0" collapsed="false">
      <c r="A8678" s="664" t="s">
        <v>25462</v>
      </c>
      <c r="B8678" s="1143" t="n">
        <v>0.432638888888889</v>
      </c>
      <c r="C8678" s="100" t="s">
        <v>26098</v>
      </c>
      <c r="D8678" s="100" t="s">
        <v>25662</v>
      </c>
      <c r="E8678" s="100" t="s">
        <v>26099</v>
      </c>
      <c r="F8678" s="100"/>
      <c r="G8678" s="100"/>
      <c r="H8678" s="100"/>
      <c r="I8678" s="100"/>
      <c r="J8678" s="100"/>
      <c r="K8678" s="100"/>
      <c r="L8678" s="100"/>
      <c r="M8678" s="100"/>
      <c r="N8678" s="100"/>
      <c r="O8678" s="355" t="s">
        <v>26100</v>
      </c>
      <c r="P8678" s="100"/>
      <c r="Q8678" s="15" t="s">
        <v>45</v>
      </c>
    </row>
    <row r="8679" customFormat="false" ht="41.75" hidden="false" customHeight="false" outlineLevel="0" collapsed="false">
      <c r="A8679" s="799" t="s">
        <v>25462</v>
      </c>
      <c r="B8679" s="1159" t="n">
        <v>0.45</v>
      </c>
      <c r="C8679" s="799" t="s">
        <v>26101</v>
      </c>
      <c r="D8679" s="799" t="s">
        <v>25606</v>
      </c>
      <c r="E8679" s="799" t="s">
        <v>26102</v>
      </c>
      <c r="F8679" s="799" t="s">
        <v>26103</v>
      </c>
      <c r="G8679" s="799"/>
      <c r="H8679" s="799"/>
      <c r="I8679" s="799"/>
      <c r="J8679" s="799"/>
      <c r="K8679" s="799"/>
      <c r="L8679" s="799"/>
      <c r="M8679" s="799"/>
      <c r="N8679" s="799"/>
      <c r="O8679" s="355" t="s">
        <v>26104</v>
      </c>
      <c r="P8679" s="799"/>
      <c r="Q8679" s="15" t="s">
        <v>45</v>
      </c>
      <c r="R8679" s="1160"/>
      <c r="S8679" s="1160"/>
      <c r="T8679" s="1160"/>
      <c r="U8679" s="1160"/>
      <c r="V8679" s="1160"/>
      <c r="W8679" s="1160"/>
      <c r="X8679" s="1160"/>
      <c r="Y8679" s="1160"/>
      <c r="Z8679" s="1160"/>
      <c r="AA8679" s="1160"/>
      <c r="AB8679" s="1160"/>
      <c r="AC8679" s="1160"/>
      <c r="AD8679" s="1160"/>
      <c r="AE8679" s="1160"/>
      <c r="AF8679" s="1160"/>
      <c r="AG8679" s="1160"/>
      <c r="AH8679" s="1160"/>
      <c r="AI8679" s="1160"/>
      <c r="AJ8679" s="1160"/>
      <c r="AK8679" s="1160"/>
    </row>
    <row r="8680" customFormat="false" ht="28.35" hidden="false" customHeight="false" outlineLevel="0" collapsed="false">
      <c r="A8680" s="799" t="s">
        <v>25462</v>
      </c>
      <c r="B8680" s="799"/>
      <c r="C8680" s="471" t="s">
        <v>26105</v>
      </c>
      <c r="D8680" s="799" t="s">
        <v>25606</v>
      </c>
      <c r="E8680" s="799" t="s">
        <v>26106</v>
      </c>
      <c r="F8680" s="799" t="s">
        <v>26107</v>
      </c>
      <c r="G8680" s="799" t="s">
        <v>25613</v>
      </c>
      <c r="H8680" s="799"/>
      <c r="I8680" s="799"/>
      <c r="J8680" s="799"/>
      <c r="K8680" s="799"/>
      <c r="L8680" s="799"/>
      <c r="M8680" s="799"/>
      <c r="N8680" s="799"/>
      <c r="O8680" s="984" t="s">
        <v>26108</v>
      </c>
      <c r="P8680" s="799"/>
      <c r="Q8680" s="15" t="s">
        <v>45</v>
      </c>
      <c r="R8680" s="1160"/>
      <c r="S8680" s="1160"/>
      <c r="T8680" s="1160"/>
      <c r="U8680" s="1160"/>
      <c r="V8680" s="1160"/>
      <c r="W8680" s="1160"/>
      <c r="X8680" s="1160"/>
      <c r="Y8680" s="1160"/>
      <c r="Z8680" s="1160"/>
      <c r="AA8680" s="1160"/>
      <c r="AB8680" s="1160"/>
      <c r="AC8680" s="1160"/>
      <c r="AD8680" s="1160"/>
      <c r="AE8680" s="1160"/>
      <c r="AF8680" s="1160"/>
      <c r="AG8680" s="1160"/>
      <c r="AH8680" s="1160"/>
      <c r="AI8680" s="1160"/>
      <c r="AJ8680" s="1160"/>
      <c r="AK8680" s="1160"/>
    </row>
    <row r="8681" customFormat="false" ht="14.9" hidden="false" customHeight="false" outlineLevel="0" collapsed="false">
      <c r="A8681" s="1154"/>
      <c r="B8681" s="1154"/>
      <c r="C8681" s="1154" t="n">
        <v>89037850512</v>
      </c>
      <c r="D8681" s="1154" t="s">
        <v>25615</v>
      </c>
      <c r="E8681" s="1154" t="n">
        <v>89037850512</v>
      </c>
      <c r="F8681" s="1154"/>
      <c r="G8681" s="1154"/>
      <c r="H8681" s="1154"/>
      <c r="I8681" s="1154"/>
      <c r="J8681" s="1154"/>
      <c r="K8681" s="1154"/>
      <c r="L8681" s="1154"/>
      <c r="M8681" s="1154"/>
      <c r="N8681" s="1154"/>
      <c r="O8681" s="1154" t="s">
        <v>24701</v>
      </c>
      <c r="P8681" s="1154"/>
      <c r="Q8681" s="15" t="s">
        <v>45</v>
      </c>
      <c r="R8681" s="1161"/>
      <c r="S8681" s="1161"/>
      <c r="T8681" s="1161"/>
      <c r="U8681" s="1161"/>
      <c r="V8681" s="1161"/>
      <c r="W8681" s="1161"/>
      <c r="X8681" s="1161"/>
      <c r="Y8681" s="1161"/>
      <c r="Z8681" s="1161"/>
      <c r="AA8681" s="1161"/>
      <c r="AB8681" s="1161"/>
      <c r="AC8681" s="1161"/>
      <c r="AD8681" s="1161"/>
      <c r="AE8681" s="1161"/>
      <c r="AF8681" s="1161"/>
      <c r="AG8681" s="1161"/>
      <c r="AH8681" s="1161"/>
      <c r="AI8681" s="1161"/>
      <c r="AJ8681" s="1161"/>
      <c r="AK8681" s="1161"/>
    </row>
    <row r="8682" customFormat="false" ht="68.65" hidden="false" customHeight="false" outlineLevel="0" collapsed="false">
      <c r="A8682" s="100" t="s">
        <v>25462</v>
      </c>
      <c r="B8682" s="100"/>
      <c r="C8682" s="100" t="s">
        <v>26109</v>
      </c>
      <c r="D8682" s="100" t="s">
        <v>25636</v>
      </c>
      <c r="E8682" s="100" t="s">
        <v>26110</v>
      </c>
      <c r="F8682" s="100"/>
      <c r="G8682" s="100"/>
      <c r="H8682" s="100"/>
      <c r="I8682" s="100"/>
      <c r="J8682" s="100"/>
      <c r="K8682" s="100"/>
      <c r="L8682" s="100"/>
      <c r="M8682" s="100"/>
      <c r="N8682" s="100" t="s">
        <v>26111</v>
      </c>
      <c r="O8682" s="355" t="s">
        <v>26112</v>
      </c>
      <c r="P8682" s="100"/>
      <c r="Q8682" s="15" t="s">
        <v>45</v>
      </c>
    </row>
    <row r="8683" customFormat="false" ht="41.75" hidden="false" customHeight="false" outlineLevel="0" collapsed="false">
      <c r="A8683" s="100" t="s">
        <v>25462</v>
      </c>
      <c r="B8683" s="100"/>
      <c r="C8683" s="24" t="s">
        <v>17352</v>
      </c>
      <c r="D8683" s="100" t="s">
        <v>10514</v>
      </c>
      <c r="E8683" s="100" t="s">
        <v>26113</v>
      </c>
      <c r="F8683" s="100" t="s">
        <v>26114</v>
      </c>
      <c r="G8683" s="100" t="n">
        <v>500</v>
      </c>
      <c r="H8683" s="100"/>
      <c r="I8683" s="100"/>
      <c r="J8683" s="100"/>
      <c r="K8683" s="100"/>
      <c r="L8683" s="100"/>
      <c r="M8683" s="19" t="s">
        <v>25395</v>
      </c>
      <c r="N8683" s="1076" t="n">
        <v>43718</v>
      </c>
      <c r="O8683" s="984" t="s">
        <v>26115</v>
      </c>
      <c r="P8683" s="100"/>
      <c r="Q8683" s="15" t="s">
        <v>45</v>
      </c>
    </row>
    <row r="8684" customFormat="false" ht="55.2" hidden="false" customHeight="false" outlineLevel="0" collapsed="false">
      <c r="A8684" s="100" t="s">
        <v>25462</v>
      </c>
      <c r="B8684" s="100"/>
      <c r="C8684" s="24" t="s">
        <v>17352</v>
      </c>
      <c r="D8684" s="24" t="s">
        <v>25619</v>
      </c>
      <c r="E8684" s="100" t="s">
        <v>26116</v>
      </c>
      <c r="F8684" s="100"/>
      <c r="G8684" s="100" t="n">
        <v>3500</v>
      </c>
      <c r="H8684" s="100"/>
      <c r="I8684" s="100"/>
      <c r="J8684" s="100"/>
      <c r="K8684" s="100"/>
      <c r="L8684" s="100"/>
      <c r="M8684" s="19" t="s">
        <v>26117</v>
      </c>
      <c r="N8684" s="1076" t="n">
        <v>43718</v>
      </c>
      <c r="O8684" s="984" t="s">
        <v>15</v>
      </c>
      <c r="P8684" s="100" t="s">
        <v>25671</v>
      </c>
      <c r="Q8684" s="15" t="s">
        <v>45</v>
      </c>
    </row>
    <row r="8685" customFormat="false" ht="14.9" hidden="false" customHeight="false" outlineLevel="0" collapsed="false">
      <c r="A8685" s="100"/>
      <c r="B8685" s="100"/>
      <c r="C8685" s="1162" t="s">
        <v>25490</v>
      </c>
      <c r="D8685" s="1162" t="s">
        <v>26118</v>
      </c>
      <c r="E8685" s="1162" t="s">
        <v>26119</v>
      </c>
      <c r="F8685" s="100"/>
      <c r="G8685" s="100"/>
      <c r="H8685" s="100"/>
      <c r="I8685" s="100"/>
      <c r="J8685" s="100"/>
      <c r="K8685" s="100"/>
      <c r="L8685" s="100"/>
      <c r="M8685" s="100"/>
      <c r="N8685" s="100"/>
      <c r="O8685" s="100"/>
      <c r="P8685" s="100"/>
      <c r="Q8685" s="15" t="s">
        <v>45</v>
      </c>
    </row>
    <row r="8686" customFormat="false" ht="14.9" hidden="false" customHeight="false" outlineLevel="0" collapsed="false">
      <c r="A8686" s="100" t="s">
        <v>25462</v>
      </c>
      <c r="B8686" s="100"/>
      <c r="C8686" s="100" t="s">
        <v>26120</v>
      </c>
      <c r="D8686" s="100" t="s">
        <v>25625</v>
      </c>
      <c r="E8686" s="100" t="s">
        <v>26121</v>
      </c>
      <c r="F8686" s="100"/>
      <c r="G8686" s="100"/>
      <c r="H8686" s="100"/>
      <c r="I8686" s="100"/>
      <c r="J8686" s="100"/>
      <c r="K8686" s="100"/>
      <c r="L8686" s="100"/>
      <c r="M8686" s="100"/>
      <c r="N8686" s="100"/>
      <c r="O8686" s="355" t="s">
        <v>26122</v>
      </c>
      <c r="P8686" s="100"/>
      <c r="Q8686" s="15" t="s">
        <v>45</v>
      </c>
    </row>
    <row r="8687" customFormat="false" ht="28.35" hidden="false" customHeight="false" outlineLevel="0" collapsed="false">
      <c r="A8687" s="100"/>
      <c r="B8687" s="100"/>
      <c r="C8687" s="1162" t="s">
        <v>25490</v>
      </c>
      <c r="D8687" s="1162"/>
      <c r="E8687" s="1162" t="s">
        <v>26123</v>
      </c>
      <c r="F8687" s="100"/>
      <c r="G8687" s="100"/>
      <c r="H8687" s="100"/>
      <c r="I8687" s="100"/>
      <c r="J8687" s="100"/>
      <c r="K8687" s="100"/>
      <c r="L8687" s="100"/>
      <c r="M8687" s="100"/>
      <c r="N8687" s="100"/>
      <c r="O8687" s="100"/>
      <c r="P8687" s="100"/>
      <c r="Q8687" s="15" t="s">
        <v>45</v>
      </c>
    </row>
    <row r="8688" customFormat="false" ht="14.9" hidden="false" customHeight="false" outlineLevel="0" collapsed="false">
      <c r="A8688" s="100"/>
      <c r="B8688" s="100"/>
      <c r="C8688" s="1163" t="s">
        <v>25898</v>
      </c>
      <c r="D8688" s="1163"/>
      <c r="E8688" s="1163" t="s">
        <v>26124</v>
      </c>
      <c r="F8688" s="100"/>
      <c r="G8688" s="100"/>
      <c r="H8688" s="100"/>
      <c r="I8688" s="100"/>
      <c r="J8688" s="100"/>
      <c r="K8688" s="100"/>
      <c r="L8688" s="100"/>
      <c r="M8688" s="100"/>
      <c r="N8688" s="100"/>
      <c r="O8688" s="100"/>
      <c r="P8688" s="100"/>
      <c r="Q8688" s="15" t="s">
        <v>45</v>
      </c>
    </row>
    <row r="8689" customFormat="false" ht="14.9" hidden="false" customHeight="false" outlineLevel="0" collapsed="false">
      <c r="A8689" s="100"/>
      <c r="B8689" s="100"/>
      <c r="C8689" s="1163" t="s">
        <v>25490</v>
      </c>
      <c r="D8689" s="1163"/>
      <c r="E8689" s="1163" t="n">
        <v>89160840334</v>
      </c>
      <c r="F8689" s="100"/>
      <c r="G8689" s="100"/>
      <c r="H8689" s="100"/>
      <c r="I8689" s="100"/>
      <c r="J8689" s="100"/>
      <c r="K8689" s="100"/>
      <c r="L8689" s="100"/>
      <c r="M8689" s="100"/>
      <c r="N8689" s="100"/>
      <c r="O8689" s="100"/>
      <c r="P8689" s="100"/>
      <c r="Q8689" s="15" t="s">
        <v>45</v>
      </c>
    </row>
    <row r="8690" customFormat="false" ht="68.65" hidden="false" customHeight="false" outlineLevel="0" collapsed="false">
      <c r="A8690" s="799" t="s">
        <v>25462</v>
      </c>
      <c r="B8690" s="799"/>
      <c r="C8690" s="799" t="n">
        <v>89267152948</v>
      </c>
      <c r="D8690" s="799" t="s">
        <v>10514</v>
      </c>
      <c r="E8690" s="799" t="s">
        <v>26125</v>
      </c>
      <c r="F8690" s="799" t="s">
        <v>26126</v>
      </c>
      <c r="G8690" s="799" t="s">
        <v>25613</v>
      </c>
      <c r="H8690" s="799" t="s">
        <v>26127</v>
      </c>
      <c r="I8690" s="799"/>
      <c r="J8690" s="799"/>
      <c r="K8690" s="799"/>
      <c r="L8690" s="799"/>
      <c r="M8690" s="799"/>
      <c r="N8690" s="799"/>
      <c r="O8690" s="799" t="s">
        <v>26128</v>
      </c>
      <c r="P8690" s="799"/>
      <c r="Q8690" s="15" t="s">
        <v>45</v>
      </c>
      <c r="R8690" s="1160"/>
      <c r="S8690" s="1160"/>
      <c r="T8690" s="1160"/>
      <c r="U8690" s="1160"/>
      <c r="V8690" s="1160"/>
      <c r="W8690" s="1160"/>
      <c r="X8690" s="1160"/>
      <c r="Y8690" s="1160"/>
      <c r="Z8690" s="1160"/>
      <c r="AA8690" s="1160"/>
      <c r="AB8690" s="1160"/>
      <c r="AC8690" s="1160"/>
      <c r="AD8690" s="1160"/>
      <c r="AE8690" s="1160"/>
      <c r="AF8690" s="1160"/>
      <c r="AG8690" s="1160"/>
      <c r="AH8690" s="1160"/>
      <c r="AI8690" s="1160"/>
      <c r="AJ8690" s="1160"/>
      <c r="AK8690" s="1160"/>
    </row>
    <row r="8691" customFormat="false" ht="55.2" hidden="false" customHeight="false" outlineLevel="0" collapsed="false">
      <c r="A8691" s="100" t="s">
        <v>25462</v>
      </c>
      <c r="B8691" s="100"/>
      <c r="C8691" s="100" t="s">
        <v>26129</v>
      </c>
      <c r="D8691" s="100" t="s">
        <v>10514</v>
      </c>
      <c r="E8691" s="100" t="s">
        <v>26130</v>
      </c>
      <c r="F8691" s="100" t="s">
        <v>26131</v>
      </c>
      <c r="G8691" s="100"/>
      <c r="H8691" s="100"/>
      <c r="I8691" s="100"/>
      <c r="J8691" s="100"/>
      <c r="K8691" s="100"/>
      <c r="L8691" s="100"/>
      <c r="M8691" s="100"/>
      <c r="N8691" s="100"/>
      <c r="O8691" s="100" t="s">
        <v>377</v>
      </c>
      <c r="P8691" s="100"/>
      <c r="Q8691" s="15" t="s">
        <v>45</v>
      </c>
    </row>
    <row r="8692" customFormat="false" ht="28.35" hidden="false" customHeight="false" outlineLevel="0" collapsed="false">
      <c r="A8692" s="1144"/>
      <c r="B8692" s="1144"/>
      <c r="C8692" s="1144" t="n">
        <v>84991790706</v>
      </c>
      <c r="D8692" s="1144" t="s">
        <v>10514</v>
      </c>
      <c r="E8692" s="1144" t="s">
        <v>26132</v>
      </c>
      <c r="F8692" s="1144"/>
      <c r="G8692" s="1144"/>
      <c r="H8692" s="1144"/>
      <c r="I8692" s="1144"/>
      <c r="J8692" s="1144"/>
      <c r="K8692" s="1144"/>
      <c r="L8692" s="1144"/>
      <c r="M8692" s="1144"/>
      <c r="N8692" s="1144"/>
      <c r="O8692" s="1144"/>
      <c r="P8692" s="1144"/>
      <c r="Q8692" s="15" t="s">
        <v>45</v>
      </c>
      <c r="R8692" s="1145"/>
      <c r="S8692" s="1145"/>
      <c r="T8692" s="1145"/>
      <c r="U8692" s="1145"/>
      <c r="V8692" s="1145"/>
      <c r="W8692" s="1145"/>
      <c r="X8692" s="1145"/>
      <c r="Y8692" s="1145"/>
      <c r="Z8692" s="1145"/>
      <c r="AA8692" s="1145"/>
      <c r="AB8692" s="1145"/>
      <c r="AC8692" s="1145"/>
      <c r="AD8692" s="1145"/>
      <c r="AE8692" s="1145"/>
      <c r="AF8692" s="1145"/>
      <c r="AG8692" s="1145"/>
      <c r="AH8692" s="1145"/>
      <c r="AI8692" s="1145"/>
      <c r="AJ8692" s="1145"/>
      <c r="AK8692" s="1145"/>
    </row>
    <row r="8693" customFormat="false" ht="108.95" hidden="false" customHeight="false" outlineLevel="0" collapsed="false">
      <c r="B8693" s="100"/>
      <c r="C8693" s="100"/>
      <c r="D8693" s="100" t="s">
        <v>10514</v>
      </c>
      <c r="E8693" s="100" t="s">
        <v>26133</v>
      </c>
      <c r="F8693" s="100" t="n">
        <v>22420</v>
      </c>
      <c r="G8693" s="100"/>
      <c r="H8693" s="100"/>
      <c r="I8693" s="100"/>
      <c r="J8693" s="100"/>
      <c r="K8693" s="100"/>
      <c r="L8693" s="100"/>
      <c r="M8693" s="100"/>
      <c r="N8693" s="100"/>
      <c r="O8693" s="984" t="s">
        <v>26134</v>
      </c>
      <c r="P8693" s="100"/>
      <c r="Q8693" s="15" t="s">
        <v>45</v>
      </c>
    </row>
    <row r="8694" customFormat="false" ht="55.2" hidden="false" customHeight="false" outlineLevel="0" collapsed="false">
      <c r="A8694" s="100" t="s">
        <v>25492</v>
      </c>
      <c r="B8694" s="1143" t="n">
        <v>0.588194444444444</v>
      </c>
      <c r="C8694" s="100" t="s">
        <v>26135</v>
      </c>
      <c r="D8694" s="100" t="s">
        <v>26136</v>
      </c>
      <c r="E8694" s="100" t="s">
        <v>26137</v>
      </c>
      <c r="F8694" s="100" t="n">
        <v>30000</v>
      </c>
      <c r="H8694" s="100"/>
      <c r="I8694" s="100"/>
      <c r="J8694" s="100"/>
      <c r="K8694" s="100"/>
      <c r="L8694" s="100"/>
      <c r="M8694" s="100"/>
      <c r="N8694" s="100" t="s">
        <v>26138</v>
      </c>
      <c r="O8694" s="984" t="s">
        <v>15</v>
      </c>
      <c r="P8694" s="100"/>
      <c r="Q8694" s="15" t="s">
        <v>45</v>
      </c>
    </row>
    <row r="8695" customFormat="false" ht="14.9" hidden="false" customHeight="false" outlineLevel="0" collapsed="false">
      <c r="A8695" s="100"/>
      <c r="B8695" s="100"/>
      <c r="C8695" s="100"/>
      <c r="D8695" s="100"/>
      <c r="E8695" s="100" t="s">
        <v>26139</v>
      </c>
      <c r="F8695" s="100"/>
      <c r="G8695" s="100"/>
      <c r="H8695" s="100"/>
      <c r="I8695" s="100"/>
      <c r="J8695" s="100"/>
      <c r="K8695" s="100"/>
      <c r="L8695" s="100"/>
      <c r="M8695" s="100"/>
      <c r="N8695" s="100"/>
      <c r="O8695" s="100"/>
      <c r="P8695" s="100"/>
      <c r="Q8695" s="15" t="s">
        <v>45</v>
      </c>
    </row>
    <row r="8696" customFormat="false" ht="22.35" hidden="false" customHeight="false" outlineLevel="0" collapsed="false">
      <c r="A8696" s="100" t="s">
        <v>25492</v>
      </c>
      <c r="B8696" s="100"/>
      <c r="C8696" s="100" t="s">
        <v>25898</v>
      </c>
      <c r="D8696" s="100"/>
      <c r="E8696" s="1164" t="s">
        <v>26140</v>
      </c>
      <c r="F8696" s="100" t="s">
        <v>25771</v>
      </c>
      <c r="G8696" s="100"/>
      <c r="H8696" s="100"/>
      <c r="I8696" s="100"/>
      <c r="J8696" s="100"/>
      <c r="K8696" s="100"/>
      <c r="L8696" s="100"/>
      <c r="M8696" s="100"/>
      <c r="N8696" s="100"/>
      <c r="O8696" s="100"/>
      <c r="P8696" s="100"/>
      <c r="Q8696" s="15" t="s">
        <v>45</v>
      </c>
    </row>
    <row r="8697" customFormat="false" ht="95.5" hidden="false" customHeight="false" outlineLevel="0" collapsed="false">
      <c r="A8697" s="984"/>
      <c r="B8697" s="984"/>
      <c r="C8697" s="984" t="s">
        <v>25898</v>
      </c>
      <c r="D8697" s="984"/>
      <c r="E8697" s="984" t="s">
        <v>26141</v>
      </c>
      <c r="F8697" s="100" t="s">
        <v>26142</v>
      </c>
      <c r="G8697" s="100"/>
      <c r="H8697" s="100"/>
      <c r="I8697" s="100"/>
      <c r="J8697" s="100"/>
      <c r="K8697" s="100"/>
      <c r="L8697" s="100"/>
      <c r="M8697" s="100"/>
      <c r="N8697" s="100"/>
      <c r="O8697" s="100"/>
      <c r="P8697" s="100"/>
      <c r="Q8697" s="15" t="s">
        <v>45</v>
      </c>
    </row>
    <row r="8698" customFormat="false" ht="14.9" hidden="false" customHeight="false" outlineLevel="0" collapsed="false">
      <c r="A8698" s="984"/>
      <c r="B8698" s="984"/>
      <c r="C8698" s="984" t="s">
        <v>25898</v>
      </c>
      <c r="D8698" s="984"/>
      <c r="E8698" s="984" t="s">
        <v>26143</v>
      </c>
      <c r="F8698" s="100"/>
      <c r="G8698" s="100"/>
      <c r="H8698" s="100"/>
      <c r="I8698" s="100"/>
      <c r="J8698" s="100"/>
      <c r="K8698" s="100"/>
      <c r="L8698" s="100"/>
      <c r="M8698" s="100"/>
      <c r="N8698" s="100"/>
      <c r="O8698" s="100"/>
      <c r="P8698" s="100"/>
      <c r="Q8698" s="15" t="s">
        <v>45</v>
      </c>
    </row>
    <row r="8699" customFormat="false" ht="14.9" hidden="false" customHeight="false" outlineLevel="0" collapsed="false">
      <c r="A8699" s="100"/>
      <c r="B8699" s="100"/>
      <c r="C8699" s="984" t="s">
        <v>25490</v>
      </c>
      <c r="D8699" s="984"/>
      <c r="E8699" s="984" t="s">
        <v>26144</v>
      </c>
      <c r="F8699" s="100"/>
      <c r="G8699" s="100"/>
      <c r="H8699" s="100"/>
      <c r="I8699" s="100"/>
      <c r="J8699" s="100"/>
      <c r="K8699" s="100"/>
      <c r="L8699" s="100"/>
      <c r="M8699" s="100"/>
      <c r="N8699" s="100"/>
      <c r="O8699" s="100"/>
      <c r="P8699" s="100"/>
      <c r="Q8699" s="15" t="s">
        <v>45</v>
      </c>
    </row>
    <row r="8700" customFormat="false" ht="28.35" hidden="false" customHeight="false" outlineLevel="0" collapsed="false">
      <c r="A8700" s="100" t="s">
        <v>25462</v>
      </c>
      <c r="B8700" s="1143" t="n">
        <v>0.671527777777778</v>
      </c>
      <c r="C8700" s="100" t="s">
        <v>26145</v>
      </c>
      <c r="D8700" s="100" t="s">
        <v>26146</v>
      </c>
      <c r="E8700" s="100" t="s">
        <v>26147</v>
      </c>
      <c r="F8700" s="100" t="s">
        <v>26148</v>
      </c>
      <c r="G8700" s="100" t="n">
        <v>4500</v>
      </c>
      <c r="H8700" s="100"/>
      <c r="I8700" s="100"/>
      <c r="J8700" s="100"/>
      <c r="K8700" s="100"/>
      <c r="L8700" s="100"/>
      <c r="M8700" s="19" t="s">
        <v>26149</v>
      </c>
      <c r="N8700" s="1076" t="n">
        <v>43718</v>
      </c>
      <c r="O8700" s="984" t="s">
        <v>15</v>
      </c>
      <c r="P8700" s="100"/>
      <c r="Q8700" s="15" t="s">
        <v>45</v>
      </c>
    </row>
    <row r="8701" customFormat="false" ht="55.2" hidden="false" customHeight="false" outlineLevel="0" collapsed="false">
      <c r="A8701" s="100"/>
      <c r="B8701" s="100"/>
      <c r="C8701" s="100"/>
      <c r="D8701" s="100" t="s">
        <v>10514</v>
      </c>
      <c r="E8701" s="100" t="s">
        <v>26150</v>
      </c>
      <c r="F8701" s="984" t="s">
        <v>26151</v>
      </c>
      <c r="G8701" s="100"/>
      <c r="H8701" s="100" t="n">
        <v>35480</v>
      </c>
      <c r="I8701" s="100"/>
      <c r="J8701" s="100"/>
      <c r="K8701" s="100"/>
      <c r="L8701" s="100"/>
      <c r="M8701" s="100" t="s">
        <v>26152</v>
      </c>
      <c r="N8701" s="391" t="s">
        <v>26153</v>
      </c>
      <c r="O8701" s="984" t="s">
        <v>26154</v>
      </c>
      <c r="P8701" s="100"/>
      <c r="Q8701" s="15" t="s">
        <v>45</v>
      </c>
    </row>
    <row r="8702" customFormat="false" ht="14.9" hidden="false" customHeight="false" outlineLevel="0" collapsed="false">
      <c r="A8702" s="100" t="s">
        <v>25462</v>
      </c>
      <c r="B8702" s="100"/>
      <c r="C8702" s="100" t="s">
        <v>26155</v>
      </c>
      <c r="D8702" s="100"/>
      <c r="E8702" s="100"/>
      <c r="F8702" s="100"/>
      <c r="G8702" s="100"/>
      <c r="H8702" s="100"/>
      <c r="I8702" s="100"/>
      <c r="J8702" s="100"/>
      <c r="K8702" s="100"/>
      <c r="L8702" s="100"/>
      <c r="M8702" s="100"/>
      <c r="N8702" s="100"/>
      <c r="O8702" s="1154" t="s">
        <v>24701</v>
      </c>
      <c r="P8702" s="100"/>
      <c r="Q8702" s="15" t="s">
        <v>45</v>
      </c>
    </row>
    <row r="8703" customFormat="false" ht="14.9" hidden="false" customHeight="false" outlineLevel="0" collapsed="false">
      <c r="A8703" s="100" t="s">
        <v>25462</v>
      </c>
      <c r="B8703" s="100"/>
      <c r="C8703" s="100" t="n">
        <v>89999663139</v>
      </c>
      <c r="D8703" s="100" t="s">
        <v>25812</v>
      </c>
      <c r="E8703" s="100"/>
      <c r="F8703" s="100"/>
      <c r="G8703" s="100"/>
      <c r="H8703" s="100"/>
      <c r="I8703" s="100"/>
      <c r="J8703" s="100"/>
      <c r="K8703" s="100"/>
      <c r="L8703" s="100"/>
      <c r="M8703" s="100"/>
      <c r="N8703" s="100"/>
      <c r="O8703" s="1154" t="s">
        <v>24701</v>
      </c>
      <c r="P8703" s="100"/>
      <c r="Q8703" s="15" t="s">
        <v>45</v>
      </c>
    </row>
    <row r="8704" customFormat="false" ht="14.9" hidden="false" customHeight="false" outlineLevel="0" collapsed="false">
      <c r="A8704" s="100"/>
      <c r="B8704" s="100"/>
      <c r="C8704" s="100"/>
      <c r="D8704" s="100"/>
      <c r="E8704" s="100" t="s">
        <v>26156</v>
      </c>
      <c r="F8704" s="100"/>
      <c r="G8704" s="100"/>
      <c r="H8704" s="100"/>
      <c r="I8704" s="100"/>
      <c r="J8704" s="100"/>
      <c r="K8704" s="100"/>
      <c r="L8704" s="100"/>
      <c r="M8704" s="100"/>
      <c r="N8704" s="100"/>
      <c r="O8704" s="100"/>
      <c r="P8704" s="100"/>
      <c r="Q8704" s="15" t="s">
        <v>45</v>
      </c>
    </row>
    <row r="8705" customFormat="false" ht="14.9" hidden="false" customHeight="false" outlineLevel="0" collapsed="false">
      <c r="A8705" s="100" t="s">
        <v>25492</v>
      </c>
      <c r="B8705" s="100"/>
      <c r="C8705" s="100" t="s">
        <v>26157</v>
      </c>
      <c r="D8705" s="100" t="s">
        <v>26158</v>
      </c>
      <c r="E8705" s="100" t="s">
        <v>26159</v>
      </c>
      <c r="F8705" s="100" t="s">
        <v>26160</v>
      </c>
      <c r="G8705" s="100"/>
      <c r="H8705" s="100"/>
      <c r="I8705" s="100"/>
      <c r="J8705" s="100"/>
      <c r="K8705" s="100"/>
      <c r="L8705" s="100"/>
      <c r="M8705" s="100"/>
      <c r="N8705" s="100"/>
      <c r="O8705" s="100"/>
      <c r="P8705" s="100"/>
      <c r="Q8705" s="15" t="s">
        <v>45</v>
      </c>
    </row>
    <row r="8706" customFormat="false" ht="14.9" hidden="false" customHeight="false" outlineLevel="0" collapsed="false">
      <c r="A8706" s="100"/>
      <c r="B8706" s="100"/>
      <c r="C8706" s="100"/>
      <c r="D8706" s="100"/>
      <c r="E8706" s="100" t="s">
        <v>26161</v>
      </c>
      <c r="F8706" s="100"/>
      <c r="G8706" s="100"/>
      <c r="H8706" s="100"/>
      <c r="I8706" s="100"/>
      <c r="J8706" s="100"/>
      <c r="K8706" s="100"/>
      <c r="L8706" s="100"/>
      <c r="M8706" s="100"/>
      <c r="N8706" s="100"/>
      <c r="O8706" s="100"/>
      <c r="P8706" s="100"/>
      <c r="Q8706" s="15" t="s">
        <v>45</v>
      </c>
    </row>
    <row r="8707" customFormat="false" ht="14.9" hidden="false" customHeight="false" outlineLevel="0" collapsed="false">
      <c r="A8707" s="100"/>
      <c r="B8707" s="100"/>
      <c r="C8707" s="100"/>
      <c r="D8707" s="100" t="s">
        <v>10514</v>
      </c>
      <c r="E8707" s="100" t="s">
        <v>26162</v>
      </c>
      <c r="F8707" s="100" t="n">
        <v>6500</v>
      </c>
      <c r="G8707" s="100"/>
      <c r="H8707" s="100"/>
      <c r="I8707" s="100"/>
      <c r="J8707" s="100"/>
      <c r="K8707" s="100"/>
      <c r="L8707" s="100"/>
      <c r="M8707" s="100"/>
      <c r="N8707" s="100"/>
      <c r="O8707" s="984" t="s">
        <v>26163</v>
      </c>
      <c r="P8707" s="100"/>
      <c r="Q8707" s="15" t="s">
        <v>45</v>
      </c>
    </row>
    <row r="8708" customFormat="false" ht="55.2" hidden="false" customHeight="false" outlineLevel="0" collapsed="false">
      <c r="A8708" s="100" t="s">
        <v>25462</v>
      </c>
      <c r="B8708" s="1143" t="n">
        <v>0.705555555555556</v>
      </c>
      <c r="C8708" s="100" t="s">
        <v>26164</v>
      </c>
      <c r="D8708" s="100" t="s">
        <v>26165</v>
      </c>
      <c r="E8708" s="100" t="s">
        <v>26166</v>
      </c>
      <c r="F8708" s="100"/>
      <c r="G8708" s="100"/>
      <c r="H8708" s="100"/>
      <c r="I8708" s="100"/>
      <c r="J8708" s="100"/>
      <c r="K8708" s="100"/>
      <c r="L8708" s="100"/>
      <c r="M8708" s="100"/>
      <c r="N8708" s="100"/>
      <c r="O8708" s="355" t="s">
        <v>26167</v>
      </c>
      <c r="P8708" s="100"/>
      <c r="Q8708" s="15" t="s">
        <v>45</v>
      </c>
    </row>
    <row r="8709" customFormat="false" ht="95.5" hidden="false" customHeight="false" outlineLevel="0" collapsed="false">
      <c r="A8709" s="100"/>
      <c r="B8709" s="100"/>
      <c r="C8709" s="100" t="n">
        <v>89096676409</v>
      </c>
      <c r="D8709" s="100" t="s">
        <v>26168</v>
      </c>
      <c r="E8709" s="100" t="s">
        <v>26169</v>
      </c>
      <c r="F8709" s="799" t="s">
        <v>26170</v>
      </c>
      <c r="G8709" s="100" t="s">
        <v>26171</v>
      </c>
      <c r="H8709" s="100"/>
      <c r="I8709" s="100"/>
      <c r="J8709" s="100"/>
      <c r="K8709" s="100"/>
      <c r="L8709" s="100"/>
      <c r="M8709" s="100"/>
      <c r="N8709" s="100"/>
      <c r="O8709" s="355" t="s">
        <v>26172</v>
      </c>
      <c r="P8709" s="100"/>
      <c r="Q8709" s="15" t="s">
        <v>45</v>
      </c>
    </row>
    <row r="8710" customFormat="false" ht="55.2" hidden="false" customHeight="false" outlineLevel="0" collapsed="false">
      <c r="A8710" s="1144" t="s">
        <v>25462</v>
      </c>
      <c r="B8710" s="1144"/>
      <c r="C8710" s="1144"/>
      <c r="D8710" s="1144" t="s">
        <v>25705</v>
      </c>
      <c r="E8710" s="1144" t="s">
        <v>26173</v>
      </c>
      <c r="F8710" s="1144" t="s">
        <v>26174</v>
      </c>
      <c r="G8710" s="1144"/>
      <c r="H8710" s="1144"/>
      <c r="I8710" s="1144"/>
      <c r="J8710" s="1144"/>
      <c r="K8710" s="1144"/>
      <c r="L8710" s="1144"/>
      <c r="M8710" s="1144"/>
      <c r="N8710" s="1144"/>
      <c r="O8710" s="1144"/>
      <c r="P8710" s="1144"/>
      <c r="Q8710" s="15" t="s">
        <v>45</v>
      </c>
      <c r="R8710" s="1145"/>
      <c r="S8710" s="1145"/>
      <c r="T8710" s="1145"/>
      <c r="U8710" s="1145"/>
      <c r="V8710" s="1145"/>
      <c r="W8710" s="1145"/>
      <c r="X8710" s="1145"/>
      <c r="Y8710" s="1145"/>
      <c r="Z8710" s="1145"/>
      <c r="AA8710" s="1145"/>
      <c r="AB8710" s="1145"/>
      <c r="AC8710" s="1145"/>
      <c r="AD8710" s="1145"/>
      <c r="AE8710" s="1145"/>
      <c r="AF8710" s="1145"/>
      <c r="AG8710" s="1145"/>
      <c r="AH8710" s="1145"/>
      <c r="AI8710" s="1145"/>
      <c r="AJ8710" s="1145"/>
      <c r="AK8710" s="1145"/>
    </row>
    <row r="8711" customFormat="false" ht="14.9" hidden="false" customHeight="false" outlineLevel="0" collapsed="false">
      <c r="A8711" s="100"/>
      <c r="B8711" s="100"/>
      <c r="C8711" s="100"/>
      <c r="D8711" s="100" t="s">
        <v>10514</v>
      </c>
      <c r="E8711" s="100" t="s">
        <v>26175</v>
      </c>
      <c r="F8711" s="100" t="n">
        <v>8000</v>
      </c>
      <c r="G8711" s="100"/>
      <c r="H8711" s="100"/>
      <c r="I8711" s="100"/>
      <c r="J8711" s="100"/>
      <c r="K8711" s="100"/>
      <c r="L8711" s="100"/>
      <c r="M8711" s="100"/>
      <c r="N8711" s="100"/>
      <c r="O8711" s="984" t="s">
        <v>26163</v>
      </c>
      <c r="P8711" s="100"/>
      <c r="Q8711" s="15" t="s">
        <v>45</v>
      </c>
    </row>
    <row r="8712" customFormat="false" ht="14.9" hidden="false" customHeight="false" outlineLevel="0" collapsed="false">
      <c r="A8712" s="100"/>
      <c r="B8712" s="100"/>
      <c r="C8712" s="100"/>
      <c r="D8712" s="100"/>
      <c r="E8712" s="100" t="s">
        <v>26176</v>
      </c>
      <c r="F8712" s="100"/>
      <c r="G8712" s="100"/>
      <c r="H8712" s="100"/>
      <c r="I8712" s="100"/>
      <c r="J8712" s="100"/>
      <c r="K8712" s="100"/>
      <c r="L8712" s="100"/>
      <c r="M8712" s="100"/>
      <c r="N8712" s="100"/>
      <c r="O8712" s="100"/>
      <c r="P8712" s="100"/>
      <c r="Q8712" s="15" t="s">
        <v>45</v>
      </c>
    </row>
    <row r="8713" customFormat="false" ht="79.85" hidden="false" customHeight="false" outlineLevel="0" collapsed="false">
      <c r="A8713" s="1091" t="s">
        <v>17111</v>
      </c>
      <c r="B8713" s="103" t="s">
        <v>17112</v>
      </c>
      <c r="C8713" s="1149"/>
      <c r="D8713" s="103" t="s">
        <v>17114</v>
      </c>
      <c r="E8713" s="103" t="s">
        <v>17115</v>
      </c>
      <c r="F8713" s="102" t="s">
        <v>10096</v>
      </c>
      <c r="G8713" s="103" t="s">
        <v>38</v>
      </c>
      <c r="H8713" s="103" t="s">
        <v>17116</v>
      </c>
      <c r="I8713" s="103" t="s">
        <v>40</v>
      </c>
      <c r="J8713" s="103" t="s">
        <v>21327</v>
      </c>
      <c r="K8713" s="103" t="s">
        <v>21328</v>
      </c>
      <c r="L8713" s="103" t="s">
        <v>19807</v>
      </c>
      <c r="M8713" s="103" t="s">
        <v>41</v>
      </c>
      <c r="N8713" s="103" t="s">
        <v>42</v>
      </c>
      <c r="O8713" s="103" t="s">
        <v>17117</v>
      </c>
      <c r="P8713" s="91"/>
      <c r="Q8713" s="15" t="s">
        <v>45</v>
      </c>
      <c r="R8713" s="97"/>
      <c r="S8713" s="97"/>
    </row>
    <row r="8714" customFormat="false" ht="15" hidden="false" customHeight="false" outlineLevel="0" collapsed="false">
      <c r="A8714" s="1137" t="n">
        <v>43718</v>
      </c>
      <c r="B8714" s="1136" t="s">
        <v>260</v>
      </c>
      <c r="C8714" s="91"/>
      <c r="D8714" s="91"/>
      <c r="E8714" s="10"/>
      <c r="F8714" s="821" t="n">
        <f aca="false">G8714+H8714+I8714+J8714+K8714+L8714</f>
        <v>1.06552260646506E+035</v>
      </c>
      <c r="G8714" s="1150" t="n">
        <f aca="false">SUM(G8715:G18652)</f>
        <v>3.72227108236082E+034</v>
      </c>
      <c r="H8714" s="989" t="n">
        <f aca="false">SUM(H8715:H18652)</f>
        <v>6.93295498228976E+034</v>
      </c>
      <c r="I8714" s="1007" t="n">
        <f aca="false">SUM(I8715:I18654)</f>
        <v>313920</v>
      </c>
      <c r="J8714" s="1008" t="n">
        <f aca="false">SUM(J8715:J18652)</f>
        <v>0</v>
      </c>
      <c r="K8714" s="1009" t="n">
        <f aca="false">SUM(K8715:K18652)</f>
        <v>0</v>
      </c>
      <c r="L8714" s="1029" t="n">
        <f aca="false">SUM(L8717:L18652)</f>
        <v>0</v>
      </c>
      <c r="M8714" s="466"/>
      <c r="N8714" s="466"/>
      <c r="O8714" s="91"/>
      <c r="P8714" s="91"/>
      <c r="Q8714" s="15" t="s">
        <v>45</v>
      </c>
      <c r="R8714" s="97"/>
      <c r="S8714" s="97"/>
    </row>
    <row r="8715" customFormat="false" ht="82.05" hidden="false" customHeight="false" outlineLevel="0" collapsed="false">
      <c r="A8715" s="391" t="s">
        <v>25462</v>
      </c>
      <c r="B8715" s="1147" t="n">
        <v>0.385416666666667</v>
      </c>
      <c r="C8715" s="250" t="s">
        <v>26177</v>
      </c>
      <c r="D8715" s="391" t="s">
        <v>10514</v>
      </c>
      <c r="E8715" s="391" t="s">
        <v>26178</v>
      </c>
      <c r="F8715" s="391"/>
      <c r="G8715" s="391"/>
      <c r="H8715" s="391"/>
      <c r="I8715" s="391"/>
      <c r="J8715" s="391" t="s">
        <v>26081</v>
      </c>
      <c r="K8715" s="391"/>
      <c r="L8715" s="391"/>
      <c r="M8715" s="141" t="s">
        <v>26179</v>
      </c>
      <c r="N8715" s="1148" t="n">
        <v>43720</v>
      </c>
      <c r="O8715" s="391" t="s">
        <v>26180</v>
      </c>
      <c r="P8715" s="391"/>
      <c r="Q8715" s="15" t="s">
        <v>45</v>
      </c>
      <c r="R8715" s="278"/>
      <c r="S8715" s="278"/>
      <c r="T8715" s="278"/>
      <c r="U8715" s="278"/>
      <c r="V8715" s="278"/>
      <c r="W8715" s="278"/>
      <c r="X8715" s="278"/>
      <c r="Y8715" s="278"/>
      <c r="Z8715" s="278"/>
      <c r="AA8715" s="278"/>
      <c r="AB8715" s="278"/>
      <c r="AC8715" s="278"/>
      <c r="AD8715" s="278"/>
      <c r="AE8715" s="278"/>
      <c r="AF8715" s="278"/>
      <c r="AG8715" s="278"/>
      <c r="AH8715" s="278"/>
      <c r="AI8715" s="278"/>
      <c r="AJ8715" s="278"/>
      <c r="AK8715" s="278"/>
    </row>
    <row r="8716" customFormat="false" ht="28.35" hidden="false" customHeight="false" outlineLevel="0" collapsed="false">
      <c r="A8716" s="100" t="s">
        <v>25462</v>
      </c>
      <c r="B8716" s="100"/>
      <c r="C8716" s="100" t="s">
        <v>26181</v>
      </c>
      <c r="D8716" s="100" t="s">
        <v>10514</v>
      </c>
      <c r="E8716" s="100" t="s">
        <v>26182</v>
      </c>
      <c r="F8716" s="100"/>
      <c r="G8716" s="100"/>
      <c r="H8716" s="100"/>
      <c r="I8716" s="100"/>
      <c r="J8716" s="100" t="s">
        <v>26081</v>
      </c>
      <c r="K8716" s="100"/>
      <c r="L8716" s="100"/>
      <c r="M8716" s="100"/>
      <c r="N8716" s="100"/>
      <c r="O8716" s="355" t="s">
        <v>26183</v>
      </c>
      <c r="P8716" s="100"/>
      <c r="Q8716" s="15" t="s">
        <v>45</v>
      </c>
    </row>
    <row r="8717" customFormat="false" ht="41.75" hidden="false" customHeight="false" outlineLevel="0" collapsed="false">
      <c r="A8717" s="100"/>
      <c r="B8717" s="100"/>
      <c r="C8717" s="100" t="s">
        <v>26184</v>
      </c>
      <c r="D8717" s="100" t="s">
        <v>10514</v>
      </c>
      <c r="E8717" s="100" t="s">
        <v>26185</v>
      </c>
      <c r="F8717" s="100" t="s">
        <v>26186</v>
      </c>
      <c r="G8717" s="100"/>
      <c r="H8717" s="100"/>
      <c r="I8717" s="100"/>
      <c r="J8717" s="100" t="s">
        <v>26081</v>
      </c>
      <c r="K8717" s="100"/>
      <c r="L8717" s="100"/>
      <c r="M8717" s="113" t="s">
        <v>26187</v>
      </c>
      <c r="N8717" s="1076" t="n">
        <v>43722</v>
      </c>
      <c r="O8717" s="984" t="s">
        <v>25766</v>
      </c>
      <c r="P8717" s="100"/>
      <c r="Q8717" s="15" t="s">
        <v>45</v>
      </c>
    </row>
    <row r="8718" customFormat="false" ht="55.2" hidden="false" customHeight="false" outlineLevel="0" collapsed="false">
      <c r="A8718" s="100" t="s">
        <v>25462</v>
      </c>
      <c r="B8718" s="1143" t="n">
        <v>0.447916666666667</v>
      </c>
      <c r="C8718" s="100" t="s">
        <v>26188</v>
      </c>
      <c r="D8718" s="100" t="s">
        <v>10514</v>
      </c>
      <c r="E8718" s="100" t="s">
        <v>26189</v>
      </c>
      <c r="F8718" s="100" t="s">
        <v>26190</v>
      </c>
      <c r="G8718" s="100"/>
      <c r="H8718" s="984" t="n">
        <v>9000</v>
      </c>
      <c r="I8718" s="391" t="s">
        <v>26191</v>
      </c>
      <c r="J8718" s="100" t="s">
        <v>26081</v>
      </c>
      <c r="K8718" s="100"/>
      <c r="L8718" s="100"/>
      <c r="M8718" s="100" t="s">
        <v>26192</v>
      </c>
      <c r="N8718" s="1076" t="n">
        <v>43718</v>
      </c>
      <c r="O8718" s="984" t="s">
        <v>26193</v>
      </c>
      <c r="P8718" s="100"/>
      <c r="Q8718" s="15" t="s">
        <v>45</v>
      </c>
    </row>
    <row r="8719" customFormat="false" ht="28.35" hidden="false" customHeight="false" outlineLevel="0" collapsed="false">
      <c r="A8719" s="100"/>
      <c r="B8719" s="100"/>
      <c r="C8719" s="100"/>
      <c r="D8719" s="100" t="s">
        <v>10514</v>
      </c>
      <c r="E8719" s="100" t="s">
        <v>26194</v>
      </c>
      <c r="F8719" s="100"/>
      <c r="G8719" s="100"/>
      <c r="H8719" s="984" t="n">
        <v>21200</v>
      </c>
      <c r="I8719" s="100"/>
      <c r="J8719" s="100" t="s">
        <v>26081</v>
      </c>
      <c r="K8719" s="100"/>
      <c r="L8719" s="100"/>
      <c r="M8719" s="91" t="s">
        <v>26195</v>
      </c>
      <c r="N8719" s="1076" t="n">
        <v>43721</v>
      </c>
      <c r="O8719" s="984" t="s">
        <v>26196</v>
      </c>
      <c r="P8719" s="100"/>
      <c r="Q8719" s="15" t="s">
        <v>45</v>
      </c>
    </row>
    <row r="8720" customFormat="false" ht="55.2" hidden="false" customHeight="false" outlineLevel="0" collapsed="false">
      <c r="A8720" s="100"/>
      <c r="B8720" s="100"/>
      <c r="C8720" s="24" t="n">
        <v>89661208886</v>
      </c>
      <c r="D8720" s="100" t="s">
        <v>10514</v>
      </c>
      <c r="E8720" s="100" t="s">
        <v>26197</v>
      </c>
      <c r="F8720" s="100" t="s">
        <v>26198</v>
      </c>
      <c r="G8720" s="100"/>
      <c r="H8720" s="984" t="n">
        <f aca="false">3500+3500</f>
        <v>7000</v>
      </c>
      <c r="I8720" s="100"/>
      <c r="J8720" s="100" t="s">
        <v>26081</v>
      </c>
      <c r="K8720" s="100"/>
      <c r="L8720" s="100"/>
      <c r="M8720" s="100" t="s">
        <v>26199</v>
      </c>
      <c r="N8720" s="1076" t="n">
        <v>43719</v>
      </c>
      <c r="O8720" s="984" t="s">
        <v>26193</v>
      </c>
      <c r="P8720" s="100"/>
      <c r="Q8720" s="15" t="s">
        <v>45</v>
      </c>
    </row>
    <row r="8721" customFormat="false" ht="14.9" hidden="false" customHeight="false" outlineLevel="0" collapsed="false">
      <c r="A8721" s="1144" t="s">
        <v>25462</v>
      </c>
      <c r="B8721" s="1146" t="n">
        <v>0.515277777777778</v>
      </c>
      <c r="C8721" s="1144" t="s">
        <v>26200</v>
      </c>
      <c r="D8721" s="1144" t="s">
        <v>10514</v>
      </c>
      <c r="E8721" s="1144" t="s">
        <v>26201</v>
      </c>
      <c r="F8721" s="1144"/>
      <c r="G8721" s="1144"/>
      <c r="H8721" s="1144"/>
      <c r="I8721" s="1144"/>
      <c r="J8721" s="1144"/>
      <c r="K8721" s="1144"/>
      <c r="L8721" s="1144"/>
      <c r="M8721" s="1144"/>
      <c r="N8721" s="1144"/>
      <c r="O8721" s="1144" t="s">
        <v>24701</v>
      </c>
      <c r="P8721" s="1144"/>
      <c r="Q8721" s="15" t="s">
        <v>45</v>
      </c>
      <c r="R8721" s="1145"/>
      <c r="S8721" s="1145"/>
      <c r="T8721" s="1145"/>
      <c r="U8721" s="1145"/>
      <c r="V8721" s="1145"/>
      <c r="W8721" s="1145"/>
      <c r="X8721" s="1145"/>
      <c r="Y8721" s="1145"/>
      <c r="Z8721" s="1145"/>
      <c r="AA8721" s="1145"/>
      <c r="AB8721" s="1145"/>
      <c r="AC8721" s="1145"/>
      <c r="AD8721" s="1145"/>
      <c r="AE8721" s="1145"/>
      <c r="AF8721" s="1145"/>
      <c r="AG8721" s="1145"/>
      <c r="AH8721" s="1145"/>
      <c r="AI8721" s="1145"/>
      <c r="AJ8721" s="1145"/>
      <c r="AK8721" s="1145"/>
    </row>
    <row r="8722" customFormat="false" ht="28.35" hidden="false" customHeight="false" outlineLevel="0" collapsed="false">
      <c r="A8722" s="100" t="s">
        <v>25462</v>
      </c>
      <c r="B8722" s="1143" t="n">
        <v>0.531944444444444</v>
      </c>
      <c r="C8722" s="100" t="s">
        <v>26202</v>
      </c>
      <c r="D8722" s="100" t="s">
        <v>25705</v>
      </c>
      <c r="E8722" s="100" t="s">
        <v>26203</v>
      </c>
      <c r="F8722" s="100" t="s">
        <v>26204</v>
      </c>
      <c r="G8722" s="799" t="n">
        <v>15000</v>
      </c>
      <c r="H8722" s="100"/>
      <c r="I8722" s="100"/>
      <c r="J8722" s="100" t="s">
        <v>26081</v>
      </c>
      <c r="K8722" s="100"/>
      <c r="L8722" s="100"/>
      <c r="M8722" s="19" t="s">
        <v>26205</v>
      </c>
      <c r="N8722" s="1076" t="n">
        <v>43720</v>
      </c>
      <c r="O8722" s="984" t="s">
        <v>15</v>
      </c>
      <c r="P8722" s="100"/>
      <c r="Q8722" s="15" t="s">
        <v>45</v>
      </c>
    </row>
    <row r="8723" customFormat="false" ht="14.9" hidden="false" customHeight="false" outlineLevel="0" collapsed="false">
      <c r="A8723" s="100"/>
      <c r="B8723" s="100"/>
      <c r="C8723" s="100"/>
      <c r="D8723" s="100"/>
      <c r="E8723" s="100" t="s">
        <v>26206</v>
      </c>
      <c r="F8723" s="100" t="s">
        <v>26207</v>
      </c>
      <c r="G8723" s="799" t="n">
        <v>1500</v>
      </c>
      <c r="H8723" s="100"/>
      <c r="I8723" s="100"/>
      <c r="J8723" s="100"/>
      <c r="K8723" s="100"/>
      <c r="L8723" s="100"/>
      <c r="M8723" s="19" t="s">
        <v>26095</v>
      </c>
      <c r="N8723" s="1076" t="n">
        <v>43719</v>
      </c>
      <c r="O8723" s="984" t="s">
        <v>26208</v>
      </c>
      <c r="P8723" s="100"/>
      <c r="Q8723" s="15" t="s">
        <v>45</v>
      </c>
    </row>
    <row r="8724" customFormat="false" ht="28.35" hidden="false" customHeight="false" outlineLevel="0" collapsed="false">
      <c r="A8724" s="100" t="s">
        <v>25462</v>
      </c>
      <c r="B8724" s="100"/>
      <c r="C8724" s="100"/>
      <c r="D8724" s="100" t="s">
        <v>10514</v>
      </c>
      <c r="E8724" s="100"/>
      <c r="F8724" s="100"/>
      <c r="G8724" s="100"/>
      <c r="H8724" s="984" t="n">
        <v>6500</v>
      </c>
      <c r="I8724" s="100"/>
      <c r="J8724" s="100" t="s">
        <v>26081</v>
      </c>
      <c r="K8724" s="100"/>
      <c r="L8724" s="100"/>
      <c r="M8724" s="100" t="s">
        <v>26209</v>
      </c>
      <c r="N8724" s="1076" t="n">
        <v>43721</v>
      </c>
      <c r="O8724" s="984" t="s">
        <v>26196</v>
      </c>
      <c r="P8724" s="100"/>
      <c r="Q8724" s="15" t="s">
        <v>45</v>
      </c>
    </row>
    <row r="8725" customFormat="false" ht="55.2" hidden="false" customHeight="false" outlineLevel="0" collapsed="false">
      <c r="A8725" s="100" t="s">
        <v>25462</v>
      </c>
      <c r="B8725" s="100"/>
      <c r="C8725" s="100" t="n">
        <v>89612602057</v>
      </c>
      <c r="D8725" s="100" t="s">
        <v>10514</v>
      </c>
      <c r="E8725" s="100" t="s">
        <v>26210</v>
      </c>
      <c r="F8725" s="100" t="s">
        <v>26211</v>
      </c>
      <c r="G8725" s="100"/>
      <c r="H8725" s="100"/>
      <c r="I8725" s="100"/>
      <c r="J8725" s="100"/>
      <c r="K8725" s="100"/>
      <c r="L8725" s="100"/>
      <c r="M8725" s="100" t="s">
        <v>26212</v>
      </c>
      <c r="N8725" s="1076" t="n">
        <v>43721</v>
      </c>
      <c r="O8725" s="984" t="s">
        <v>26163</v>
      </c>
      <c r="P8725" s="100"/>
      <c r="Q8725" s="15" t="s">
        <v>45</v>
      </c>
    </row>
    <row r="8726" customFormat="false" ht="41.75" hidden="false" customHeight="false" outlineLevel="0" collapsed="false">
      <c r="A8726" s="100" t="s">
        <v>25492</v>
      </c>
      <c r="B8726" s="100"/>
      <c r="C8726" s="100"/>
      <c r="D8726" s="100" t="s">
        <v>26213</v>
      </c>
      <c r="E8726" s="100" t="s">
        <v>26214</v>
      </c>
      <c r="F8726" s="100" t="n">
        <v>16240</v>
      </c>
      <c r="G8726" s="100"/>
      <c r="H8726" s="100"/>
      <c r="I8726" s="100"/>
      <c r="J8726" s="100" t="s">
        <v>26081</v>
      </c>
      <c r="K8726" s="100"/>
      <c r="L8726" s="100"/>
      <c r="M8726" s="100" t="s">
        <v>26215</v>
      </c>
      <c r="N8726" s="100" t="s">
        <v>26216</v>
      </c>
      <c r="O8726" s="984" t="s">
        <v>26217</v>
      </c>
      <c r="P8726" s="100"/>
      <c r="Q8726" s="15" t="s">
        <v>45</v>
      </c>
    </row>
    <row r="8727" customFormat="false" ht="14.9" hidden="false" customHeight="false" outlineLevel="0" collapsed="false">
      <c r="A8727" s="1144"/>
      <c r="B8727" s="1146" t="n">
        <v>0.698611111111111</v>
      </c>
      <c r="C8727" s="1144" t="n">
        <v>84953260680</v>
      </c>
      <c r="D8727" s="1144" t="s">
        <v>10514</v>
      </c>
      <c r="E8727" s="1144" t="s">
        <v>26218</v>
      </c>
      <c r="F8727" s="1144" t="s">
        <v>5423</v>
      </c>
      <c r="G8727" s="1144"/>
      <c r="H8727" s="1144"/>
      <c r="I8727" s="1144"/>
      <c r="J8727" s="1144"/>
      <c r="K8727" s="1144"/>
      <c r="L8727" s="1144"/>
      <c r="M8727" s="1144"/>
      <c r="N8727" s="1144"/>
      <c r="O8727" s="1144"/>
      <c r="P8727" s="1144"/>
      <c r="Q8727" s="15" t="s">
        <v>45</v>
      </c>
      <c r="R8727" s="1145"/>
      <c r="S8727" s="1145"/>
      <c r="T8727" s="1145"/>
      <c r="U8727" s="1145"/>
      <c r="V8727" s="1145"/>
      <c r="W8727" s="1145"/>
      <c r="X8727" s="1145"/>
      <c r="Y8727" s="1145"/>
      <c r="Z8727" s="1145"/>
      <c r="AA8727" s="1145"/>
      <c r="AB8727" s="1145"/>
      <c r="AC8727" s="1145"/>
      <c r="AD8727" s="1145"/>
      <c r="AE8727" s="1145"/>
      <c r="AF8727" s="1145"/>
      <c r="AG8727" s="1145"/>
      <c r="AH8727" s="1145"/>
      <c r="AI8727" s="1145"/>
      <c r="AJ8727" s="1145"/>
      <c r="AK8727" s="1145"/>
    </row>
    <row r="8728" customFormat="false" ht="55.2" hidden="false" customHeight="false" outlineLevel="0" collapsed="false">
      <c r="A8728" s="100"/>
      <c r="B8728" s="100"/>
      <c r="C8728" s="24" t="s">
        <v>26105</v>
      </c>
      <c r="D8728" s="100" t="s">
        <v>10514</v>
      </c>
      <c r="E8728" s="100" t="s">
        <v>26219</v>
      </c>
      <c r="F8728" s="100"/>
      <c r="G8728" s="100"/>
      <c r="H8728" s="984" t="n">
        <v>79200</v>
      </c>
      <c r="I8728" s="100"/>
      <c r="J8728" s="100" t="s">
        <v>26081</v>
      </c>
      <c r="K8728" s="100"/>
      <c r="L8728" s="100"/>
      <c r="M8728" s="100"/>
      <c r="N8728" s="100" t="s">
        <v>26216</v>
      </c>
      <c r="O8728" s="984" t="s">
        <v>26196</v>
      </c>
      <c r="P8728" s="100"/>
      <c r="Q8728" s="15" t="s">
        <v>45</v>
      </c>
    </row>
    <row r="8729" customFormat="false" ht="79.85" hidden="false" customHeight="false" outlineLevel="0" collapsed="false">
      <c r="A8729" s="1091" t="s">
        <v>17111</v>
      </c>
      <c r="B8729" s="103" t="s">
        <v>17112</v>
      </c>
      <c r="C8729" s="1149"/>
      <c r="D8729" s="103" t="s">
        <v>17114</v>
      </c>
      <c r="E8729" s="103" t="s">
        <v>17115</v>
      </c>
      <c r="F8729" s="102" t="s">
        <v>10096</v>
      </c>
      <c r="G8729" s="103" t="s">
        <v>38</v>
      </c>
      <c r="H8729" s="103" t="s">
        <v>17116</v>
      </c>
      <c r="I8729" s="103" t="s">
        <v>40</v>
      </c>
      <c r="J8729" s="103" t="s">
        <v>21327</v>
      </c>
      <c r="K8729" s="103" t="s">
        <v>21328</v>
      </c>
      <c r="L8729" s="103" t="s">
        <v>19807</v>
      </c>
      <c r="M8729" s="103" t="s">
        <v>41</v>
      </c>
      <c r="N8729" s="103" t="s">
        <v>42</v>
      </c>
      <c r="O8729" s="103" t="s">
        <v>17117</v>
      </c>
      <c r="P8729" s="91"/>
      <c r="Q8729" s="15" t="s">
        <v>45</v>
      </c>
      <c r="R8729" s="97"/>
      <c r="S8729" s="97"/>
    </row>
    <row r="8730" customFormat="false" ht="15" hidden="false" customHeight="false" outlineLevel="0" collapsed="false">
      <c r="A8730" s="1137" t="n">
        <v>43719</v>
      </c>
      <c r="B8730" s="1136" t="s">
        <v>311</v>
      </c>
      <c r="C8730" s="91"/>
      <c r="D8730" s="91"/>
      <c r="E8730" s="10"/>
      <c r="F8730" s="821" t="n">
        <f aca="false">G8730+H8730+I8730+J8730+K8730+L8730</f>
        <v>5.32761303232529E+034</v>
      </c>
      <c r="G8730" s="1150" t="n">
        <f aca="false">SUM(G8731:G18668)</f>
        <v>1.86113554118041E+034</v>
      </c>
      <c r="H8730" s="989" t="n">
        <f aca="false">SUM(H8731:H18668)</f>
        <v>3.46647749114488E+034</v>
      </c>
      <c r="I8730" s="1007" t="n">
        <f aca="false">SUM(I8731:I18670)</f>
        <v>156960</v>
      </c>
      <c r="J8730" s="1008" t="n">
        <f aca="false">SUM(J8731:J18668)</f>
        <v>0</v>
      </c>
      <c r="K8730" s="1009" t="n">
        <f aca="false">SUM(K8731:K18668)</f>
        <v>0</v>
      </c>
      <c r="L8730" s="1029" t="n">
        <f aca="false">SUM(L8733:L18668)</f>
        <v>0</v>
      </c>
      <c r="M8730" s="466"/>
      <c r="N8730" s="466"/>
      <c r="O8730" s="91"/>
      <c r="P8730" s="91"/>
      <c r="Q8730" s="15" t="s">
        <v>45</v>
      </c>
      <c r="R8730" s="97"/>
      <c r="S8730" s="97"/>
    </row>
    <row r="8731" customFormat="false" ht="13.8" hidden="false" customHeight="false" outlineLevel="0" collapsed="false">
      <c r="A8731" s="100"/>
      <c r="B8731" s="100"/>
      <c r="C8731" s="100"/>
      <c r="D8731" s="100"/>
      <c r="E8731" s="100"/>
      <c r="F8731" s="100"/>
      <c r="G8731" s="100"/>
      <c r="H8731" s="100"/>
      <c r="I8731" s="100"/>
      <c r="J8731" s="100"/>
      <c r="K8731" s="100"/>
      <c r="L8731" s="100"/>
      <c r="M8731" s="100"/>
      <c r="N8731" s="100"/>
      <c r="O8731" s="100"/>
      <c r="P8731" s="100"/>
      <c r="Q8731" s="15" t="s">
        <v>45</v>
      </c>
    </row>
    <row r="8732" customFormat="false" ht="108.95" hidden="false" customHeight="false" outlineLevel="0" collapsed="false">
      <c r="A8732" s="1139"/>
      <c r="B8732" s="1139"/>
      <c r="C8732" s="1139"/>
      <c r="D8732" s="1139"/>
      <c r="E8732" s="1139" t="s">
        <v>26220</v>
      </c>
      <c r="F8732" s="1139" t="s">
        <v>26221</v>
      </c>
      <c r="G8732" s="1139"/>
      <c r="H8732" s="1139"/>
      <c r="I8732" s="1139"/>
      <c r="J8732" s="1139"/>
      <c r="K8732" s="1139"/>
      <c r="L8732" s="1139"/>
      <c r="M8732" s="1165" t="s">
        <v>26222</v>
      </c>
      <c r="N8732" s="1166" t="n">
        <v>43721</v>
      </c>
      <c r="O8732" s="1139"/>
      <c r="P8732" s="1139"/>
      <c r="Q8732" s="15" t="s">
        <v>45</v>
      </c>
      <c r="R8732" s="1141"/>
      <c r="S8732" s="1141"/>
      <c r="T8732" s="1141"/>
      <c r="U8732" s="1141"/>
      <c r="V8732" s="1141"/>
      <c r="W8732" s="1141"/>
      <c r="X8732" s="1141"/>
      <c r="Y8732" s="1141"/>
      <c r="Z8732" s="1141"/>
      <c r="AA8732" s="1141"/>
      <c r="AB8732" s="1141"/>
      <c r="AC8732" s="1141"/>
      <c r="AD8732" s="1141"/>
      <c r="AE8732" s="1141"/>
      <c r="AF8732" s="1141"/>
      <c r="AG8732" s="1141"/>
      <c r="AH8732" s="1141"/>
      <c r="AI8732" s="1141"/>
      <c r="AJ8732" s="1141"/>
      <c r="AK8732" s="1141"/>
    </row>
    <row r="8733" customFormat="false" ht="95.5" hidden="false" customHeight="false" outlineLevel="0" collapsed="false">
      <c r="A8733" s="100"/>
      <c r="B8733" s="100"/>
      <c r="C8733" s="100"/>
      <c r="D8733" s="1154" t="s">
        <v>10514</v>
      </c>
      <c r="E8733" s="1154" t="s">
        <v>26223</v>
      </c>
      <c r="F8733" s="1154" t="s">
        <v>26224</v>
      </c>
      <c r="G8733" s="1154" t="s">
        <v>26225</v>
      </c>
      <c r="H8733" s="100"/>
      <c r="I8733" s="100"/>
      <c r="J8733" s="100"/>
      <c r="K8733" s="100"/>
      <c r="L8733" s="100"/>
      <c r="M8733" s="100"/>
      <c r="N8733" s="100"/>
      <c r="O8733" s="100"/>
      <c r="P8733" s="100"/>
      <c r="Q8733" s="15" t="s">
        <v>45</v>
      </c>
    </row>
    <row r="8734" customFormat="false" ht="41.75" hidden="false" customHeight="false" outlineLevel="0" collapsed="false">
      <c r="A8734" s="100" t="s">
        <v>25462</v>
      </c>
      <c r="B8734" s="1143" t="n">
        <v>0.393055555555556</v>
      </c>
      <c r="C8734" s="100" t="s">
        <v>26226</v>
      </c>
      <c r="D8734" s="100" t="s">
        <v>25581</v>
      </c>
      <c r="E8734" s="100" t="s">
        <v>26227</v>
      </c>
      <c r="F8734" s="100"/>
      <c r="G8734" s="664" t="s">
        <v>26228</v>
      </c>
      <c r="H8734" s="100"/>
      <c r="I8734" s="100"/>
      <c r="J8734" s="100"/>
      <c r="K8734" s="100"/>
      <c r="L8734" s="100"/>
      <c r="M8734" s="100"/>
      <c r="N8734" s="100"/>
      <c r="O8734" s="1144" t="s">
        <v>26229</v>
      </c>
      <c r="P8734" s="100"/>
      <c r="Q8734" s="15" t="s">
        <v>45</v>
      </c>
    </row>
    <row r="8735" customFormat="false" ht="68.65" hidden="false" customHeight="false" outlineLevel="0" collapsed="false">
      <c r="A8735" s="100" t="s">
        <v>25462</v>
      </c>
      <c r="B8735" s="100"/>
      <c r="C8735" s="100"/>
      <c r="D8735" s="100" t="s">
        <v>25586</v>
      </c>
      <c r="E8735" s="100" t="s">
        <v>26230</v>
      </c>
      <c r="F8735" s="100" t="s">
        <v>5568</v>
      </c>
      <c r="G8735" s="100" t="n">
        <v>4700</v>
      </c>
      <c r="H8735" s="100" t="s">
        <v>26081</v>
      </c>
      <c r="I8735" s="100"/>
      <c r="J8735" s="100"/>
      <c r="K8735" s="100"/>
      <c r="L8735" s="100"/>
      <c r="M8735" s="100" t="s">
        <v>26231</v>
      </c>
      <c r="N8735" s="1076" t="n">
        <v>43719</v>
      </c>
      <c r="O8735" s="984" t="s">
        <v>15</v>
      </c>
      <c r="P8735" s="100"/>
      <c r="Q8735" s="15" t="s">
        <v>45</v>
      </c>
    </row>
    <row r="8736" customFormat="false" ht="14.9" hidden="false" customHeight="false" outlineLevel="0" collapsed="false">
      <c r="A8736" s="100"/>
      <c r="B8736" s="100"/>
      <c r="C8736" s="100"/>
      <c r="D8736" s="100"/>
      <c r="E8736" s="100" t="n">
        <v>84995861317</v>
      </c>
      <c r="F8736" s="100"/>
      <c r="G8736" s="100"/>
      <c r="H8736" s="100"/>
      <c r="I8736" s="100"/>
      <c r="J8736" s="100"/>
      <c r="K8736" s="100"/>
      <c r="L8736" s="100"/>
      <c r="M8736" s="100"/>
      <c r="N8736" s="100"/>
      <c r="O8736" s="100"/>
      <c r="P8736" s="100"/>
      <c r="Q8736" s="15" t="s">
        <v>45</v>
      </c>
    </row>
    <row r="8737" customFormat="false" ht="149.25" hidden="false" customHeight="false" outlineLevel="0" collapsed="false">
      <c r="A8737" s="100"/>
      <c r="B8737" s="100"/>
      <c r="C8737" s="100"/>
      <c r="D8737" s="100"/>
      <c r="E8737" s="100" t="s">
        <v>26232</v>
      </c>
      <c r="F8737" s="100" t="s">
        <v>26233</v>
      </c>
      <c r="G8737" s="100"/>
      <c r="H8737" s="100"/>
      <c r="I8737" s="100"/>
      <c r="J8737" s="100"/>
      <c r="K8737" s="100"/>
      <c r="L8737" s="100"/>
      <c r="M8737" s="100"/>
      <c r="N8737" s="100"/>
      <c r="O8737" s="100"/>
      <c r="P8737" s="100"/>
      <c r="Q8737" s="15" t="s">
        <v>45</v>
      </c>
    </row>
    <row r="8738" customFormat="false" ht="68.65" hidden="false" customHeight="false" outlineLevel="0" collapsed="false">
      <c r="A8738" s="100" t="s">
        <v>25462</v>
      </c>
      <c r="B8738" s="1143" t="n">
        <v>0.446527777777778</v>
      </c>
      <c r="C8738" s="24" t="s">
        <v>26234</v>
      </c>
      <c r="D8738" s="100" t="s">
        <v>25598</v>
      </c>
      <c r="E8738" s="100" t="s">
        <v>26235</v>
      </c>
      <c r="F8738" s="100" t="s">
        <v>26236</v>
      </c>
      <c r="G8738" s="100" t="n">
        <v>5900</v>
      </c>
      <c r="H8738" s="100" t="s">
        <v>26081</v>
      </c>
      <c r="I8738" s="100"/>
      <c r="J8738" s="100"/>
      <c r="K8738" s="100"/>
      <c r="L8738" s="100"/>
      <c r="M8738" s="100" t="s">
        <v>26237</v>
      </c>
      <c r="N8738" s="1076" t="n">
        <v>43720</v>
      </c>
      <c r="O8738" s="984" t="s">
        <v>15</v>
      </c>
      <c r="P8738" s="100"/>
      <c r="Q8738" s="15" t="s">
        <v>45</v>
      </c>
    </row>
    <row r="8739" customFormat="false" ht="28.35" hidden="false" customHeight="false" outlineLevel="0" collapsed="false">
      <c r="A8739" s="100" t="s">
        <v>25462</v>
      </c>
      <c r="B8739" s="100"/>
      <c r="C8739" s="100" t="s">
        <v>26238</v>
      </c>
      <c r="D8739" s="100" t="s">
        <v>25662</v>
      </c>
      <c r="E8739" s="100" t="s">
        <v>26239</v>
      </c>
      <c r="F8739" s="100" t="s">
        <v>26240</v>
      </c>
      <c r="G8739" s="100"/>
      <c r="H8739" s="100"/>
      <c r="I8739" s="100"/>
      <c r="J8739" s="100"/>
      <c r="K8739" s="100"/>
      <c r="L8739" s="100"/>
      <c r="M8739" s="100"/>
      <c r="N8739" s="100"/>
      <c r="O8739" s="100"/>
      <c r="P8739" s="100"/>
      <c r="Q8739" s="15" t="s">
        <v>45</v>
      </c>
    </row>
    <row r="8740" customFormat="false" ht="14.9" hidden="false" customHeight="false" outlineLevel="0" collapsed="false">
      <c r="A8740" s="1144"/>
      <c r="B8740" s="1144"/>
      <c r="C8740" s="1144"/>
      <c r="D8740" s="1144" t="s">
        <v>25705</v>
      </c>
      <c r="E8740" s="1144" t="s">
        <v>26241</v>
      </c>
      <c r="F8740" s="1144"/>
      <c r="G8740" s="1144"/>
      <c r="H8740" s="1144"/>
      <c r="I8740" s="1144"/>
      <c r="J8740" s="1144"/>
      <c r="K8740" s="1144"/>
      <c r="L8740" s="1144"/>
      <c r="M8740" s="1144"/>
      <c r="N8740" s="1144"/>
      <c r="O8740" s="1144" t="s">
        <v>19</v>
      </c>
      <c r="P8740" s="1144"/>
      <c r="Q8740" s="15" t="s">
        <v>45</v>
      </c>
      <c r="R8740" s="1145"/>
      <c r="S8740" s="1145"/>
      <c r="T8740" s="1145"/>
      <c r="U8740" s="1145"/>
      <c r="V8740" s="1145"/>
      <c r="W8740" s="1145"/>
      <c r="X8740" s="1145"/>
      <c r="Y8740" s="1145"/>
      <c r="Z8740" s="1145"/>
      <c r="AA8740" s="1145"/>
      <c r="AB8740" s="1145"/>
      <c r="AC8740" s="1145"/>
      <c r="AD8740" s="1145"/>
      <c r="AE8740" s="1145"/>
      <c r="AF8740" s="1145"/>
      <c r="AG8740" s="1145"/>
      <c r="AH8740" s="1145"/>
      <c r="AI8740" s="1145"/>
      <c r="AJ8740" s="1145"/>
      <c r="AK8740" s="1145"/>
    </row>
    <row r="8741" customFormat="false" ht="55.2" hidden="false" customHeight="false" outlineLevel="0" collapsed="false">
      <c r="A8741" s="100" t="s">
        <v>25462</v>
      </c>
      <c r="B8741" s="1143" t="n">
        <v>0.453472222222222</v>
      </c>
      <c r="C8741" s="100"/>
      <c r="D8741" s="100" t="s">
        <v>25606</v>
      </c>
      <c r="E8741" s="100" t="s">
        <v>26242</v>
      </c>
      <c r="F8741" s="100" t="s">
        <v>26243</v>
      </c>
      <c r="G8741" s="100"/>
      <c r="H8741" s="100"/>
      <c r="I8741" s="100"/>
      <c r="J8741" s="100"/>
      <c r="K8741" s="100"/>
      <c r="L8741" s="100"/>
      <c r="M8741" s="100"/>
      <c r="N8741" s="100"/>
      <c r="O8741" s="100"/>
      <c r="P8741" s="100"/>
      <c r="Q8741" s="15" t="s">
        <v>45</v>
      </c>
    </row>
    <row r="8742" customFormat="false" ht="28.35" hidden="false" customHeight="false" outlineLevel="0" collapsed="false">
      <c r="A8742" s="100" t="s">
        <v>25462</v>
      </c>
      <c r="B8742" s="1143" t="n">
        <v>0.473611111111111</v>
      </c>
      <c r="D8742" s="100" t="s">
        <v>25615</v>
      </c>
      <c r="E8742" s="100" t="s">
        <v>26244</v>
      </c>
      <c r="F8742" s="100" t="s">
        <v>26245</v>
      </c>
      <c r="G8742" s="100" t="n">
        <v>2300</v>
      </c>
      <c r="H8742" s="100" t="s">
        <v>26081</v>
      </c>
      <c r="I8742" s="100"/>
      <c r="J8742" s="100"/>
      <c r="K8742" s="100"/>
      <c r="L8742" s="100"/>
      <c r="M8742" s="664" t="s">
        <v>26246</v>
      </c>
      <c r="N8742" s="1076" t="n">
        <v>43720</v>
      </c>
      <c r="O8742" s="984" t="s">
        <v>15</v>
      </c>
      <c r="P8742" s="100"/>
      <c r="Q8742" s="15" t="s">
        <v>45</v>
      </c>
    </row>
    <row r="8743" customFormat="false" ht="14.9" hidden="false" customHeight="false" outlineLevel="0" collapsed="false">
      <c r="A8743" s="100"/>
      <c r="B8743" s="100"/>
      <c r="C8743" s="100" t="s">
        <v>26247</v>
      </c>
      <c r="D8743" s="100"/>
      <c r="E8743" s="100" t="s">
        <v>26248</v>
      </c>
      <c r="F8743" s="100"/>
      <c r="G8743" s="100"/>
      <c r="H8743" s="100"/>
      <c r="I8743" s="100"/>
      <c r="J8743" s="100"/>
      <c r="K8743" s="100"/>
      <c r="L8743" s="100"/>
      <c r="M8743" s="100"/>
      <c r="N8743" s="100"/>
      <c r="O8743" s="100"/>
      <c r="P8743" s="100"/>
      <c r="Q8743" s="15" t="s">
        <v>45</v>
      </c>
    </row>
    <row r="8744" customFormat="false" ht="55.2" hidden="false" customHeight="false" outlineLevel="0" collapsed="false">
      <c r="A8744" s="100" t="s">
        <v>25462</v>
      </c>
      <c r="B8744" s="100"/>
      <c r="C8744" s="100" t="n">
        <v>89258545502</v>
      </c>
      <c r="D8744" s="100" t="s">
        <v>26249</v>
      </c>
      <c r="E8744" s="100" t="s">
        <v>26250</v>
      </c>
      <c r="F8744" s="100" t="s">
        <v>26251</v>
      </c>
      <c r="G8744" s="100"/>
      <c r="H8744" s="100"/>
      <c r="I8744" s="100"/>
      <c r="J8744" s="100"/>
      <c r="K8744" s="100"/>
      <c r="L8744" s="100"/>
      <c r="M8744" s="100"/>
      <c r="N8744" s="100"/>
      <c r="O8744" s="355" t="s">
        <v>26252</v>
      </c>
      <c r="P8744" s="100"/>
      <c r="Q8744" s="15" t="s">
        <v>45</v>
      </c>
    </row>
    <row r="8745" customFormat="false" ht="14.9" hidden="false" customHeight="false" outlineLevel="0" collapsed="false">
      <c r="A8745" s="799" t="s">
        <v>25492</v>
      </c>
      <c r="B8745" s="799"/>
      <c r="C8745" s="799" t="s">
        <v>26253</v>
      </c>
      <c r="D8745" s="799" t="s">
        <v>25625</v>
      </c>
      <c r="E8745" s="799" t="s">
        <v>26254</v>
      </c>
      <c r="F8745" s="799"/>
      <c r="G8745" s="799"/>
      <c r="H8745" s="799"/>
      <c r="I8745" s="799"/>
      <c r="J8745" s="799"/>
      <c r="K8745" s="799"/>
      <c r="L8745" s="799"/>
      <c r="M8745" s="799"/>
      <c r="N8745" s="799"/>
      <c r="O8745" s="799" t="s">
        <v>19668</v>
      </c>
      <c r="P8745" s="799"/>
      <c r="Q8745" s="15" t="s">
        <v>45</v>
      </c>
      <c r="R8745" s="1160"/>
      <c r="S8745" s="1160"/>
      <c r="T8745" s="1160"/>
      <c r="U8745" s="1160"/>
      <c r="V8745" s="1160"/>
      <c r="W8745" s="1160"/>
      <c r="X8745" s="1160"/>
      <c r="Y8745" s="1160"/>
      <c r="Z8745" s="1160"/>
      <c r="AA8745" s="1160"/>
      <c r="AB8745" s="1160"/>
      <c r="AC8745" s="1160"/>
      <c r="AD8745" s="1160"/>
      <c r="AE8745" s="1160"/>
      <c r="AF8745" s="1160"/>
      <c r="AG8745" s="1160"/>
      <c r="AH8745" s="1160"/>
      <c r="AI8745" s="1160"/>
      <c r="AJ8745" s="1160"/>
      <c r="AK8745" s="1160"/>
    </row>
    <row r="8746" customFormat="false" ht="28.35" hidden="false" customHeight="false" outlineLevel="0" collapsed="false">
      <c r="A8746" s="100" t="s">
        <v>25462</v>
      </c>
      <c r="B8746" s="1143" t="n">
        <v>0.484027777777778</v>
      </c>
      <c r="C8746" s="100" t="s">
        <v>26255</v>
      </c>
      <c r="D8746" s="100" t="s">
        <v>25636</v>
      </c>
      <c r="E8746" s="100" t="s">
        <v>26256</v>
      </c>
      <c r="F8746" s="100" t="s">
        <v>26257</v>
      </c>
      <c r="G8746" s="100" t="n">
        <v>1700</v>
      </c>
      <c r="H8746" s="100" t="s">
        <v>26081</v>
      </c>
      <c r="I8746" s="100"/>
      <c r="J8746" s="100"/>
      <c r="K8746" s="100"/>
      <c r="L8746" s="100"/>
      <c r="M8746" s="664" t="s">
        <v>26258</v>
      </c>
      <c r="N8746" s="1076" t="n">
        <v>43720</v>
      </c>
      <c r="O8746" s="984" t="s">
        <v>15</v>
      </c>
      <c r="P8746" s="100"/>
      <c r="Q8746" s="15" t="s">
        <v>45</v>
      </c>
    </row>
    <row r="8747" customFormat="false" ht="55.2" hidden="false" customHeight="false" outlineLevel="0" collapsed="false">
      <c r="A8747" s="100" t="s">
        <v>25462</v>
      </c>
      <c r="B8747" s="100"/>
      <c r="C8747" s="100"/>
      <c r="D8747" s="100" t="s">
        <v>26136</v>
      </c>
      <c r="E8747" s="100" t="s">
        <v>26259</v>
      </c>
      <c r="F8747" s="100" t="s">
        <v>26260</v>
      </c>
      <c r="G8747" s="100"/>
      <c r="H8747" s="100"/>
      <c r="I8747" s="100"/>
      <c r="J8747" s="100"/>
      <c r="K8747" s="100"/>
      <c r="L8747" s="100"/>
      <c r="M8747" s="100"/>
      <c r="N8747" s="100"/>
      <c r="O8747" s="100" t="s">
        <v>26261</v>
      </c>
      <c r="P8747" s="100"/>
      <c r="Q8747" s="15" t="s">
        <v>45</v>
      </c>
    </row>
    <row r="8748" customFormat="false" ht="14.9" hidden="false" customHeight="false" outlineLevel="0" collapsed="false">
      <c r="A8748" s="1144"/>
      <c r="B8748" s="1144"/>
      <c r="C8748" s="1144"/>
      <c r="D8748" s="1144"/>
      <c r="E8748" s="1144" t="s">
        <v>26262</v>
      </c>
      <c r="F8748" s="1144"/>
      <c r="G8748" s="1144"/>
      <c r="H8748" s="1144"/>
      <c r="I8748" s="1144"/>
      <c r="J8748" s="1144"/>
      <c r="K8748" s="1144"/>
      <c r="L8748" s="1144"/>
      <c r="M8748" s="1144"/>
      <c r="N8748" s="1144"/>
      <c r="O8748" s="1144"/>
      <c r="P8748" s="1144"/>
      <c r="Q8748" s="15" t="s">
        <v>45</v>
      </c>
      <c r="R8748" s="1145"/>
      <c r="S8748" s="1145"/>
      <c r="T8748" s="1145"/>
      <c r="U8748" s="1145"/>
      <c r="V8748" s="1145"/>
      <c r="W8748" s="1145"/>
      <c r="X8748" s="1145"/>
      <c r="Y8748" s="1145"/>
      <c r="Z8748" s="1145"/>
      <c r="AA8748" s="1145"/>
      <c r="AB8748" s="1145"/>
      <c r="AC8748" s="1145"/>
      <c r="AD8748" s="1145"/>
      <c r="AE8748" s="1145"/>
      <c r="AF8748" s="1145"/>
      <c r="AG8748" s="1145"/>
      <c r="AH8748" s="1145"/>
      <c r="AI8748" s="1145"/>
      <c r="AJ8748" s="1145"/>
      <c r="AK8748" s="1145"/>
    </row>
    <row r="8749" customFormat="false" ht="28.35" hidden="false" customHeight="false" outlineLevel="0" collapsed="false">
      <c r="A8749" s="100"/>
      <c r="B8749" s="100"/>
      <c r="C8749" s="100"/>
      <c r="D8749" s="100"/>
      <c r="E8749" s="100" t="s">
        <v>26263</v>
      </c>
      <c r="F8749" s="100" t="s">
        <v>26264</v>
      </c>
      <c r="G8749" s="100"/>
      <c r="H8749" s="100"/>
      <c r="I8749" s="100"/>
      <c r="J8749" s="100"/>
      <c r="K8749" s="100"/>
      <c r="L8749" s="100"/>
      <c r="M8749" s="100"/>
      <c r="N8749" s="100"/>
      <c r="O8749" s="100"/>
      <c r="P8749" s="100"/>
      <c r="Q8749" s="15" t="s">
        <v>45</v>
      </c>
    </row>
    <row r="8750" customFormat="false" ht="28.35" hidden="false" customHeight="false" outlineLevel="0" collapsed="false">
      <c r="A8750" s="100"/>
      <c r="B8750" s="100"/>
      <c r="C8750" s="100"/>
      <c r="D8750" s="100"/>
      <c r="E8750" s="1154" t="s">
        <v>26265</v>
      </c>
      <c r="F8750" s="100"/>
      <c r="G8750" s="100"/>
      <c r="H8750" s="100"/>
      <c r="I8750" s="100"/>
      <c r="J8750" s="100"/>
      <c r="K8750" s="100"/>
      <c r="L8750" s="100"/>
      <c r="M8750" s="100"/>
      <c r="N8750" s="100"/>
      <c r="P8750" s="100"/>
      <c r="Q8750" s="15" t="s">
        <v>45</v>
      </c>
    </row>
    <row r="8751" customFormat="false" ht="41.75" hidden="false" customHeight="false" outlineLevel="0" collapsed="false">
      <c r="A8751" s="100"/>
      <c r="B8751" s="100"/>
      <c r="C8751" s="100"/>
      <c r="D8751" s="100"/>
      <c r="E8751" s="100" t="s">
        <v>26266</v>
      </c>
      <c r="F8751" s="100" t="s">
        <v>26267</v>
      </c>
      <c r="G8751" s="100" t="s">
        <v>26268</v>
      </c>
      <c r="H8751" s="100" t="n">
        <v>8000</v>
      </c>
      <c r="I8751" s="100" t="s">
        <v>26081</v>
      </c>
      <c r="J8751" s="100"/>
      <c r="K8751" s="100"/>
      <c r="L8751" s="100"/>
      <c r="M8751" s="100" t="s">
        <v>26269</v>
      </c>
      <c r="N8751" s="1076" t="n">
        <v>43721</v>
      </c>
      <c r="O8751" s="984" t="s">
        <v>26154</v>
      </c>
      <c r="P8751" s="100"/>
      <c r="Q8751" s="15" t="s">
        <v>45</v>
      </c>
    </row>
    <row r="8752" customFormat="false" ht="55.2" hidden="false" customHeight="false" outlineLevel="0" collapsed="false">
      <c r="A8752" s="100"/>
      <c r="B8752" s="100"/>
      <c r="C8752" s="100"/>
      <c r="D8752" s="100"/>
      <c r="E8752" s="100" t="s">
        <v>26270</v>
      </c>
      <c r="F8752" s="100" t="s">
        <v>26271</v>
      </c>
      <c r="G8752" s="100"/>
      <c r="H8752" s="100"/>
      <c r="I8752" s="100"/>
      <c r="J8752" s="100"/>
      <c r="K8752" s="100"/>
      <c r="L8752" s="100"/>
      <c r="M8752" s="100"/>
      <c r="N8752" s="100"/>
      <c r="O8752" s="100"/>
      <c r="P8752" s="100"/>
      <c r="Q8752" s="15" t="s">
        <v>45</v>
      </c>
    </row>
    <row r="8753" customFormat="false" ht="14.9" hidden="false" customHeight="false" outlineLevel="0" collapsed="false">
      <c r="A8753" s="100"/>
      <c r="B8753" s="100"/>
      <c r="C8753" s="100" t="s">
        <v>26272</v>
      </c>
      <c r="D8753" s="100"/>
      <c r="E8753" s="100" t="s">
        <v>26273</v>
      </c>
      <c r="F8753" s="100"/>
      <c r="G8753" s="100"/>
      <c r="H8753" s="100"/>
      <c r="I8753" s="100"/>
      <c r="J8753" s="100"/>
      <c r="K8753" s="100"/>
      <c r="L8753" s="100"/>
      <c r="M8753" s="100"/>
      <c r="N8753" s="100"/>
      <c r="O8753" s="100"/>
      <c r="P8753" s="100"/>
      <c r="Q8753" s="15" t="s">
        <v>45</v>
      </c>
    </row>
    <row r="8754" customFormat="false" ht="14.9" hidden="false" customHeight="false" outlineLevel="0" collapsed="false">
      <c r="A8754" s="100" t="s">
        <v>25462</v>
      </c>
      <c r="B8754" s="100"/>
      <c r="C8754" s="100" t="n">
        <v>89254195268</v>
      </c>
      <c r="D8754" s="100" t="s">
        <v>26136</v>
      </c>
      <c r="E8754" s="100" t="s">
        <v>26274</v>
      </c>
      <c r="F8754" s="100"/>
      <c r="G8754" s="100"/>
      <c r="H8754" s="100"/>
      <c r="I8754" s="100"/>
      <c r="J8754" s="100"/>
      <c r="K8754" s="100"/>
      <c r="L8754" s="100"/>
      <c r="M8754" s="100"/>
      <c r="N8754" s="100"/>
      <c r="O8754" s="100"/>
      <c r="P8754" s="100"/>
      <c r="Q8754" s="15" t="s">
        <v>45</v>
      </c>
    </row>
    <row r="8755" customFormat="false" ht="28.35" hidden="false" customHeight="false" outlineLevel="0" collapsed="false">
      <c r="A8755" s="1144"/>
      <c r="B8755" s="1144"/>
      <c r="C8755" s="1144"/>
      <c r="D8755" s="1144"/>
      <c r="E8755" s="1144" t="s">
        <v>26275</v>
      </c>
      <c r="F8755" s="1144" t="s">
        <v>26276</v>
      </c>
      <c r="G8755" s="1144"/>
      <c r="H8755" s="1144"/>
      <c r="I8755" s="1144"/>
      <c r="J8755" s="1144"/>
      <c r="K8755" s="1144"/>
      <c r="L8755" s="1144"/>
      <c r="M8755" s="1144"/>
      <c r="N8755" s="1144"/>
      <c r="O8755" s="1144"/>
      <c r="P8755" s="1144"/>
      <c r="Q8755" s="15" t="s">
        <v>45</v>
      </c>
      <c r="R8755" s="1145"/>
      <c r="S8755" s="1145"/>
      <c r="T8755" s="1145"/>
      <c r="U8755" s="1145"/>
      <c r="V8755" s="1145"/>
      <c r="W8755" s="1145"/>
      <c r="X8755" s="1145"/>
      <c r="Y8755" s="1145"/>
      <c r="Z8755" s="1145"/>
      <c r="AA8755" s="1145"/>
      <c r="AB8755" s="1145"/>
      <c r="AC8755" s="1145"/>
      <c r="AD8755" s="1145"/>
      <c r="AE8755" s="1145"/>
      <c r="AF8755" s="1145"/>
      <c r="AG8755" s="1145"/>
      <c r="AH8755" s="1145"/>
      <c r="AI8755" s="1145"/>
      <c r="AJ8755" s="1145"/>
      <c r="AK8755" s="1145"/>
    </row>
    <row r="8756" customFormat="false" ht="13.8" hidden="false" customHeight="false" outlineLevel="0" collapsed="false">
      <c r="A8756" s="100"/>
      <c r="B8756" s="100"/>
      <c r="C8756" s="100"/>
      <c r="D8756" s="100"/>
      <c r="F8756" s="100"/>
      <c r="G8756" s="100"/>
      <c r="H8756" s="100"/>
      <c r="I8756" s="100"/>
      <c r="J8756" s="100"/>
      <c r="K8756" s="100"/>
      <c r="L8756" s="100"/>
      <c r="M8756" s="100"/>
      <c r="N8756" s="100"/>
      <c r="O8756" s="100"/>
      <c r="P8756" s="100"/>
      <c r="Q8756" s="15" t="s">
        <v>45</v>
      </c>
    </row>
    <row r="8757" customFormat="false" ht="14.9" hidden="false" customHeight="false" outlineLevel="0" collapsed="false">
      <c r="A8757" s="100" t="s">
        <v>25462</v>
      </c>
      <c r="B8757" s="1143" t="n">
        <v>0.576388888888889</v>
      </c>
      <c r="C8757" s="100" t="s">
        <v>26277</v>
      </c>
      <c r="D8757" s="100" t="s">
        <v>26146</v>
      </c>
      <c r="E8757" s="100" t="s">
        <v>26278</v>
      </c>
      <c r="F8757" s="100"/>
      <c r="G8757" s="100"/>
      <c r="H8757" s="100"/>
      <c r="I8757" s="100"/>
      <c r="J8757" s="100"/>
      <c r="K8757" s="100"/>
      <c r="L8757" s="100"/>
      <c r="M8757" s="100"/>
      <c r="N8757" s="100"/>
      <c r="O8757" s="100"/>
      <c r="P8757" s="100"/>
      <c r="Q8757" s="15" t="s">
        <v>45</v>
      </c>
    </row>
    <row r="8758" customFormat="false" ht="14.9" hidden="false" customHeight="false" outlineLevel="0" collapsed="false">
      <c r="A8758" s="100" t="s">
        <v>25462</v>
      </c>
      <c r="B8758" s="100"/>
      <c r="C8758" s="100" t="n">
        <v>89775309751</v>
      </c>
      <c r="D8758" s="100" t="s">
        <v>12405</v>
      </c>
      <c r="E8758" s="100" t="s">
        <v>26279</v>
      </c>
      <c r="F8758" s="100"/>
      <c r="G8758" s="100"/>
      <c r="H8758" s="100"/>
      <c r="I8758" s="100"/>
      <c r="J8758" s="100"/>
      <c r="K8758" s="100"/>
      <c r="L8758" s="100"/>
      <c r="M8758" s="100"/>
      <c r="N8758" s="100"/>
      <c r="O8758" s="100"/>
      <c r="P8758" s="100"/>
      <c r="Q8758" s="15" t="s">
        <v>45</v>
      </c>
    </row>
    <row r="8759" customFormat="false" ht="14.9" hidden="false" customHeight="false" outlineLevel="0" collapsed="false">
      <c r="A8759" s="100" t="s">
        <v>25462</v>
      </c>
      <c r="B8759" s="1143" t="n">
        <v>0.586805555555556</v>
      </c>
      <c r="C8759" s="100" t="s">
        <v>26280</v>
      </c>
      <c r="D8759" s="100" t="s">
        <v>26158</v>
      </c>
      <c r="E8759" s="100" t="s">
        <v>26281</v>
      </c>
      <c r="F8759" s="100"/>
      <c r="G8759" s="100"/>
      <c r="H8759" s="100"/>
      <c r="I8759" s="100"/>
      <c r="J8759" s="100"/>
      <c r="K8759" s="100"/>
      <c r="L8759" s="100"/>
      <c r="M8759" s="100"/>
      <c r="N8759" s="100"/>
      <c r="O8759" s="355" t="s">
        <v>6241</v>
      </c>
      <c r="P8759" s="100"/>
      <c r="Q8759" s="15" t="s">
        <v>45</v>
      </c>
    </row>
    <row r="8760" customFormat="false" ht="14.9" hidden="false" customHeight="false" outlineLevel="0" collapsed="false">
      <c r="A8760" s="1144"/>
      <c r="B8760" s="1144"/>
      <c r="C8760" s="1144"/>
      <c r="D8760" s="1144"/>
      <c r="E8760" s="1144" t="n">
        <v>89670295907</v>
      </c>
      <c r="F8760" s="1144" t="s">
        <v>26282</v>
      </c>
      <c r="G8760" s="1144"/>
      <c r="H8760" s="1144"/>
      <c r="I8760" s="1144"/>
      <c r="J8760" s="1144"/>
      <c r="K8760" s="1144"/>
      <c r="L8760" s="1144"/>
      <c r="M8760" s="1144"/>
      <c r="N8760" s="1144"/>
      <c r="O8760" s="1144"/>
      <c r="P8760" s="1144"/>
      <c r="Q8760" s="15" t="s">
        <v>45</v>
      </c>
      <c r="R8760" s="1145"/>
      <c r="S8760" s="1145"/>
      <c r="T8760" s="1145"/>
      <c r="U8760" s="1145"/>
      <c r="V8760" s="1145"/>
      <c r="W8760" s="1145"/>
      <c r="X8760" s="1145"/>
      <c r="Y8760" s="1145"/>
      <c r="Z8760" s="1145"/>
      <c r="AA8760" s="1145"/>
      <c r="AB8760" s="1145"/>
      <c r="AC8760" s="1145"/>
      <c r="AD8760" s="1145"/>
      <c r="AE8760" s="1145"/>
      <c r="AF8760" s="1145"/>
      <c r="AG8760" s="1145"/>
      <c r="AH8760" s="1145"/>
      <c r="AI8760" s="1145"/>
      <c r="AJ8760" s="1145"/>
      <c r="AK8760" s="1145"/>
    </row>
    <row r="8761" customFormat="false" ht="28.35" hidden="false" customHeight="false" outlineLevel="0" collapsed="false">
      <c r="A8761" s="100"/>
      <c r="B8761" s="100"/>
      <c r="C8761" s="100" t="s">
        <v>26283</v>
      </c>
      <c r="D8761" s="100"/>
      <c r="E8761" s="100" t="s">
        <v>26284</v>
      </c>
      <c r="F8761" s="100"/>
      <c r="G8761" s="100"/>
      <c r="H8761" s="100"/>
      <c r="I8761" s="100"/>
      <c r="J8761" s="100"/>
      <c r="K8761" s="100"/>
      <c r="L8761" s="100"/>
      <c r="M8761" s="100"/>
      <c r="N8761" s="100"/>
      <c r="O8761" s="100"/>
      <c r="P8761" s="100"/>
      <c r="Q8761" s="15" t="s">
        <v>45</v>
      </c>
    </row>
    <row r="8762" customFormat="false" ht="55.2" hidden="false" customHeight="false" outlineLevel="0" collapsed="false">
      <c r="A8762" s="1144" t="s">
        <v>25462</v>
      </c>
      <c r="B8762" s="1144"/>
      <c r="C8762" s="1144"/>
      <c r="D8762" s="1144"/>
      <c r="E8762" s="1144" t="s">
        <v>26285</v>
      </c>
      <c r="F8762" s="1144" t="s">
        <v>26286</v>
      </c>
      <c r="G8762" s="1144"/>
      <c r="H8762" s="1144"/>
      <c r="I8762" s="1144"/>
      <c r="J8762" s="1144"/>
      <c r="K8762" s="1144"/>
      <c r="L8762" s="1144"/>
      <c r="M8762" s="1144"/>
      <c r="N8762" s="1144"/>
      <c r="O8762" s="1144" t="s">
        <v>19</v>
      </c>
      <c r="P8762" s="1144"/>
      <c r="Q8762" s="15" t="s">
        <v>45</v>
      </c>
      <c r="R8762" s="1145"/>
      <c r="S8762" s="1145"/>
      <c r="T8762" s="1145"/>
      <c r="U8762" s="1145"/>
      <c r="V8762" s="1145"/>
      <c r="W8762" s="1145"/>
      <c r="X8762" s="1145"/>
      <c r="Y8762" s="1145"/>
      <c r="Z8762" s="1145"/>
      <c r="AA8762" s="1145"/>
      <c r="AB8762" s="1145"/>
      <c r="AC8762" s="1145"/>
      <c r="AD8762" s="1145"/>
      <c r="AE8762" s="1145"/>
      <c r="AF8762" s="1145"/>
      <c r="AG8762" s="1145"/>
      <c r="AH8762" s="1145"/>
      <c r="AI8762" s="1145"/>
      <c r="AJ8762" s="1145"/>
      <c r="AK8762" s="1145"/>
    </row>
    <row r="8763" customFormat="false" ht="28.35" hidden="false" customHeight="false" outlineLevel="0" collapsed="false">
      <c r="A8763" s="1167"/>
      <c r="B8763" s="1167"/>
      <c r="C8763" s="1167"/>
      <c r="D8763" s="1167"/>
      <c r="E8763" s="1167" t="s">
        <v>26287</v>
      </c>
      <c r="F8763" s="1167"/>
      <c r="G8763" s="1167"/>
      <c r="H8763" s="1167"/>
      <c r="I8763" s="1167"/>
      <c r="J8763" s="1167"/>
      <c r="K8763" s="1167"/>
      <c r="L8763" s="1167"/>
      <c r="M8763" s="1167"/>
      <c r="N8763" s="1167"/>
      <c r="O8763" s="1167"/>
      <c r="P8763" s="1167"/>
      <c r="Q8763" s="15" t="s">
        <v>45</v>
      </c>
      <c r="R8763" s="1168"/>
      <c r="S8763" s="1168"/>
      <c r="T8763" s="1168"/>
      <c r="U8763" s="1168"/>
      <c r="V8763" s="1168"/>
      <c r="W8763" s="1168"/>
      <c r="X8763" s="1168"/>
      <c r="Y8763" s="1168"/>
      <c r="Z8763" s="1168"/>
      <c r="AA8763" s="1168"/>
      <c r="AB8763" s="1168"/>
      <c r="AC8763" s="1168"/>
      <c r="AD8763" s="1168"/>
      <c r="AE8763" s="1168"/>
      <c r="AF8763" s="1168"/>
      <c r="AG8763" s="1168"/>
      <c r="AH8763" s="1168"/>
      <c r="AI8763" s="1168"/>
      <c r="AJ8763" s="1168"/>
      <c r="AK8763" s="1168"/>
    </row>
    <row r="8764" customFormat="false" ht="28.35" hidden="false" customHeight="false" outlineLevel="0" collapsed="false">
      <c r="A8764" s="100"/>
      <c r="B8764" s="1143" t="n">
        <v>0.673611111111111</v>
      </c>
      <c r="C8764" s="100" t="n">
        <v>89099067760</v>
      </c>
      <c r="D8764" s="100" t="s">
        <v>26165</v>
      </c>
      <c r="E8764" s="100" t="s">
        <v>26288</v>
      </c>
      <c r="F8764" s="100"/>
      <c r="G8764" s="100"/>
      <c r="H8764" s="100"/>
      <c r="I8764" s="100" t="s">
        <v>26081</v>
      </c>
      <c r="J8764" s="100"/>
      <c r="K8764" s="100"/>
      <c r="L8764" s="100"/>
      <c r="M8764" s="100"/>
      <c r="N8764" s="100"/>
      <c r="O8764" s="355" t="s">
        <v>26289</v>
      </c>
      <c r="P8764" s="100"/>
      <c r="Q8764" s="15" t="s">
        <v>45</v>
      </c>
    </row>
    <row r="8765" customFormat="false" ht="28.35" hidden="false" customHeight="false" outlineLevel="0" collapsed="false">
      <c r="A8765" s="100"/>
      <c r="B8765" s="100"/>
      <c r="C8765" s="100"/>
      <c r="D8765" s="984" t="s">
        <v>26290</v>
      </c>
      <c r="E8765" s="984" t="s">
        <v>26291</v>
      </c>
      <c r="F8765" s="100" t="s">
        <v>26292</v>
      </c>
      <c r="G8765" s="100"/>
      <c r="H8765" s="100"/>
      <c r="I8765" s="100"/>
      <c r="J8765" s="100"/>
      <c r="K8765" s="100"/>
      <c r="L8765" s="100"/>
      <c r="M8765" s="100"/>
      <c r="N8765" s="100"/>
      <c r="O8765" s="100"/>
      <c r="P8765" s="100"/>
      <c r="Q8765" s="15" t="s">
        <v>45</v>
      </c>
    </row>
    <row r="8766" customFormat="false" ht="79.85" hidden="false" customHeight="false" outlineLevel="0" collapsed="false">
      <c r="A8766" s="1091" t="s">
        <v>17111</v>
      </c>
      <c r="B8766" s="103" t="s">
        <v>17112</v>
      </c>
      <c r="C8766" s="1149"/>
      <c r="D8766" s="103" t="s">
        <v>17114</v>
      </c>
      <c r="E8766" s="103" t="s">
        <v>17115</v>
      </c>
      <c r="F8766" s="102" t="s">
        <v>10096</v>
      </c>
      <c r="G8766" s="103" t="s">
        <v>38</v>
      </c>
      <c r="H8766" s="103" t="s">
        <v>17116</v>
      </c>
      <c r="I8766" s="103" t="s">
        <v>40</v>
      </c>
      <c r="J8766" s="103" t="s">
        <v>21327</v>
      </c>
      <c r="K8766" s="103" t="s">
        <v>21328</v>
      </c>
      <c r="L8766" s="103" t="s">
        <v>19807</v>
      </c>
      <c r="M8766" s="103" t="s">
        <v>41</v>
      </c>
      <c r="N8766" s="103" t="s">
        <v>42</v>
      </c>
      <c r="O8766" s="103" t="s">
        <v>17117</v>
      </c>
      <c r="P8766" s="91"/>
      <c r="Q8766" s="15" t="s">
        <v>45</v>
      </c>
      <c r="R8766" s="97"/>
      <c r="S8766" s="97"/>
    </row>
    <row r="8767" customFormat="false" ht="15" hidden="false" customHeight="false" outlineLevel="0" collapsed="false">
      <c r="A8767" s="1137" t="n">
        <v>43720</v>
      </c>
      <c r="B8767" s="1136" t="s">
        <v>349</v>
      </c>
      <c r="C8767" s="91"/>
      <c r="D8767" s="91"/>
      <c r="E8767" s="10"/>
      <c r="F8767" s="821" t="n">
        <f aca="false">G8767+H8767+I8767+J8767+K8767+L8767</f>
        <v>2.66380651616265E+034</v>
      </c>
      <c r="G8767" s="1150" t="n">
        <f aca="false">SUM(G8768:G18705)</f>
        <v>9.30567770590206E+033</v>
      </c>
      <c r="H8767" s="989" t="n">
        <f aca="false">SUM(H8768:H18705)</f>
        <v>1.73323874557244E+034</v>
      </c>
      <c r="I8767" s="1007" t="n">
        <f aca="false">SUM(I8768:I18707)</f>
        <v>78480</v>
      </c>
      <c r="J8767" s="1008" t="n">
        <f aca="false">SUM(J8768:J18705)</f>
        <v>0</v>
      </c>
      <c r="K8767" s="1009" t="n">
        <f aca="false">SUM(K8768:K18705)</f>
        <v>0</v>
      </c>
      <c r="L8767" s="1029" t="n">
        <f aca="false">SUM(L8770:L18705)</f>
        <v>0</v>
      </c>
      <c r="M8767" s="466"/>
      <c r="N8767" s="466"/>
      <c r="O8767" s="91"/>
      <c r="P8767" s="91"/>
      <c r="Q8767" s="15" t="s">
        <v>45</v>
      </c>
      <c r="R8767" s="97"/>
      <c r="S8767" s="97"/>
    </row>
    <row r="8768" customFormat="false" ht="28.35" hidden="false" customHeight="false" outlineLevel="0" collapsed="false">
      <c r="A8768" s="100"/>
      <c r="B8768" s="100"/>
      <c r="C8768" s="100"/>
      <c r="D8768" s="100"/>
      <c r="E8768" s="100" t="s">
        <v>26293</v>
      </c>
      <c r="F8768" s="1154" t="s">
        <v>26294</v>
      </c>
      <c r="G8768" s="100"/>
      <c r="H8768" s="100"/>
      <c r="I8768" s="100"/>
      <c r="J8768" s="100"/>
      <c r="K8768" s="100"/>
      <c r="L8768" s="100"/>
      <c r="M8768" s="100"/>
      <c r="N8768" s="100"/>
      <c r="O8768" s="100"/>
      <c r="P8768" s="100"/>
      <c r="Q8768" s="15" t="s">
        <v>45</v>
      </c>
    </row>
    <row r="8769" customFormat="false" ht="41.75" hidden="false" customHeight="false" outlineLevel="0" collapsed="false">
      <c r="A8769" s="100" t="s">
        <v>25462</v>
      </c>
      <c r="B8769" s="24" t="s">
        <v>19640</v>
      </c>
      <c r="C8769" s="24" t="s">
        <v>26295</v>
      </c>
      <c r="D8769" s="100" t="s">
        <v>10514</v>
      </c>
      <c r="E8769" s="100" t="s">
        <v>26296</v>
      </c>
      <c r="F8769" s="100"/>
      <c r="G8769" s="100" t="n">
        <v>4500</v>
      </c>
      <c r="H8769" s="100"/>
      <c r="I8769" s="100"/>
      <c r="J8769" s="100"/>
      <c r="K8769" s="100"/>
      <c r="M8769" s="100" t="s">
        <v>26297</v>
      </c>
      <c r="N8769" s="1169" t="n">
        <v>43721</v>
      </c>
      <c r="O8769" s="984" t="s">
        <v>15</v>
      </c>
      <c r="P8769" s="100"/>
      <c r="Q8769" s="15" t="s">
        <v>45</v>
      </c>
    </row>
    <row r="8770" customFormat="false" ht="28.35" hidden="false" customHeight="false" outlineLevel="0" collapsed="false">
      <c r="A8770" s="100"/>
      <c r="B8770" s="100"/>
      <c r="C8770" s="100"/>
      <c r="D8770" s="100"/>
      <c r="E8770" s="100" t="s">
        <v>26298</v>
      </c>
      <c r="F8770" s="100" t="s">
        <v>26299</v>
      </c>
      <c r="G8770" s="100"/>
      <c r="H8770" s="100"/>
      <c r="I8770" s="100"/>
      <c r="J8770" s="100"/>
      <c r="K8770" s="100"/>
      <c r="L8770" s="100"/>
      <c r="M8770" s="100"/>
      <c r="N8770" s="100"/>
      <c r="O8770" s="100"/>
      <c r="P8770" s="100"/>
      <c r="Q8770" s="15" t="s">
        <v>45</v>
      </c>
    </row>
    <row r="8771" customFormat="false" ht="14.9" hidden="false" customHeight="false" outlineLevel="0" collapsed="false">
      <c r="A8771" s="1144"/>
      <c r="B8771" s="1144"/>
      <c r="C8771" s="1144"/>
      <c r="D8771" s="1144"/>
      <c r="E8771" s="1144" t="s">
        <v>26300</v>
      </c>
      <c r="F8771" s="1144"/>
      <c r="G8771" s="1144"/>
      <c r="H8771" s="1144"/>
      <c r="I8771" s="1144"/>
      <c r="J8771" s="1144"/>
      <c r="K8771" s="1144"/>
      <c r="L8771" s="1144"/>
      <c r="M8771" s="1144"/>
      <c r="N8771" s="1144"/>
      <c r="O8771" s="1144"/>
      <c r="P8771" s="1144"/>
      <c r="Q8771" s="15" t="s">
        <v>45</v>
      </c>
      <c r="R8771" s="1145"/>
      <c r="S8771" s="1145"/>
      <c r="T8771" s="1145"/>
      <c r="U8771" s="1145"/>
      <c r="V8771" s="1145"/>
      <c r="W8771" s="1145"/>
      <c r="X8771" s="1145"/>
      <c r="Y8771" s="1145"/>
      <c r="Z8771" s="1145"/>
      <c r="AA8771" s="1145"/>
      <c r="AB8771" s="1145"/>
      <c r="AC8771" s="1145"/>
      <c r="AD8771" s="1145"/>
      <c r="AE8771" s="1145"/>
      <c r="AF8771" s="1145"/>
      <c r="AG8771" s="1145"/>
      <c r="AH8771" s="1145"/>
      <c r="AI8771" s="1145"/>
      <c r="AJ8771" s="1145"/>
      <c r="AK8771" s="1145"/>
    </row>
    <row r="8772" customFormat="false" ht="41.75" hidden="false" customHeight="false" outlineLevel="0" collapsed="false">
      <c r="A8772" s="100" t="s">
        <v>25462</v>
      </c>
      <c r="B8772" s="100" t="s">
        <v>26301</v>
      </c>
      <c r="C8772" s="100" t="s">
        <v>26302</v>
      </c>
      <c r="D8772" s="100" t="s">
        <v>10514</v>
      </c>
      <c r="E8772" s="100" t="s">
        <v>26303</v>
      </c>
      <c r="F8772" s="100" t="s">
        <v>26304</v>
      </c>
      <c r="G8772" s="100"/>
      <c r="H8772" s="100"/>
      <c r="I8772" s="100"/>
      <c r="J8772" s="100"/>
      <c r="K8772" s="100"/>
      <c r="L8772" s="100"/>
      <c r="M8772" s="100"/>
      <c r="N8772" s="100"/>
      <c r="O8772" s="1139" t="s">
        <v>26305</v>
      </c>
      <c r="P8772" s="100"/>
      <c r="Q8772" s="15" t="s">
        <v>45</v>
      </c>
    </row>
    <row r="8773" customFormat="false" ht="28.35" hidden="false" customHeight="false" outlineLevel="0" collapsed="false">
      <c r="A8773" s="1144"/>
      <c r="B8773" s="1144"/>
      <c r="C8773" s="1144"/>
      <c r="D8773" s="1144"/>
      <c r="E8773" s="1144" t="s">
        <v>26306</v>
      </c>
      <c r="F8773" s="1144" t="s">
        <v>26307</v>
      </c>
      <c r="G8773" s="1144"/>
      <c r="H8773" s="1144"/>
      <c r="I8773" s="1144"/>
      <c r="J8773" s="1144"/>
      <c r="K8773" s="1144"/>
      <c r="L8773" s="1144"/>
      <c r="M8773" s="1144"/>
      <c r="N8773" s="1144"/>
      <c r="O8773" s="1144"/>
      <c r="P8773" s="1144"/>
      <c r="Q8773" s="15" t="s">
        <v>45</v>
      </c>
      <c r="R8773" s="1145"/>
      <c r="S8773" s="1145"/>
      <c r="T8773" s="1145"/>
      <c r="U8773" s="1145"/>
      <c r="V8773" s="1145"/>
      <c r="W8773" s="1145"/>
      <c r="X8773" s="1145"/>
      <c r="Y8773" s="1145"/>
      <c r="Z8773" s="1145"/>
      <c r="AA8773" s="1145"/>
      <c r="AB8773" s="1145"/>
      <c r="AC8773" s="1145"/>
      <c r="AD8773" s="1145"/>
      <c r="AE8773" s="1145"/>
      <c r="AF8773" s="1145"/>
      <c r="AG8773" s="1145"/>
      <c r="AH8773" s="1145"/>
      <c r="AI8773" s="1145"/>
      <c r="AJ8773" s="1145"/>
      <c r="AK8773" s="1145"/>
    </row>
    <row r="8774" customFormat="false" ht="55.2" hidden="false" customHeight="false" outlineLevel="0" collapsed="false">
      <c r="A8774" s="664"/>
      <c r="B8774" s="664"/>
      <c r="C8774" s="664"/>
      <c r="D8774" s="664"/>
      <c r="E8774" s="664" t="s">
        <v>26308</v>
      </c>
      <c r="F8774" s="664" t="s">
        <v>26309</v>
      </c>
      <c r="G8774" s="664"/>
      <c r="H8774" s="664"/>
      <c r="I8774" s="664"/>
      <c r="J8774" s="664"/>
      <c r="K8774" s="664"/>
      <c r="L8774" s="664"/>
      <c r="M8774" s="664"/>
      <c r="N8774" s="664"/>
      <c r="O8774" s="984" t="s">
        <v>25766</v>
      </c>
      <c r="P8774" s="664"/>
      <c r="Q8774" s="15" t="s">
        <v>45</v>
      </c>
      <c r="R8774" s="265"/>
      <c r="S8774" s="265"/>
      <c r="T8774" s="265"/>
      <c r="U8774" s="265"/>
      <c r="V8774" s="265"/>
      <c r="W8774" s="265"/>
      <c r="X8774" s="265"/>
      <c r="Y8774" s="265"/>
      <c r="Z8774" s="265"/>
      <c r="AA8774" s="265"/>
      <c r="AB8774" s="265"/>
      <c r="AC8774" s="265"/>
      <c r="AD8774" s="265"/>
      <c r="AE8774" s="265"/>
      <c r="AF8774" s="265"/>
      <c r="AG8774" s="265"/>
      <c r="AH8774" s="265"/>
      <c r="AI8774" s="265"/>
      <c r="AJ8774" s="265"/>
      <c r="AK8774" s="265"/>
    </row>
    <row r="8775" customFormat="false" ht="14.9" hidden="false" customHeight="false" outlineLevel="0" collapsed="false">
      <c r="A8775" s="100"/>
      <c r="B8775" s="100"/>
      <c r="C8775" s="100"/>
      <c r="D8775" s="100"/>
      <c r="E8775" s="100" t="s">
        <v>26310</v>
      </c>
      <c r="F8775" s="100"/>
      <c r="G8775" s="100"/>
      <c r="H8775" s="100"/>
      <c r="I8775" s="100"/>
      <c r="J8775" s="100"/>
      <c r="K8775" s="100"/>
      <c r="L8775" s="100"/>
      <c r="M8775" s="100"/>
      <c r="N8775" s="100"/>
      <c r="O8775" s="100"/>
      <c r="P8775" s="100"/>
      <c r="Q8775" s="15" t="s">
        <v>45</v>
      </c>
    </row>
    <row r="8776" customFormat="false" ht="95.5" hidden="false" customHeight="false" outlineLevel="0" collapsed="false">
      <c r="A8776" s="100"/>
      <c r="B8776" s="100"/>
      <c r="C8776" s="100" t="s">
        <v>25535</v>
      </c>
      <c r="D8776" s="100"/>
      <c r="E8776" s="1154" t="s">
        <v>26311</v>
      </c>
      <c r="F8776" s="1170" t="s">
        <v>26312</v>
      </c>
      <c r="G8776" s="1078" t="s">
        <v>26313</v>
      </c>
      <c r="H8776" s="100"/>
      <c r="I8776" s="100"/>
      <c r="J8776" s="100"/>
      <c r="K8776" s="100"/>
      <c r="L8776" s="100"/>
      <c r="M8776" s="100"/>
      <c r="N8776" s="100"/>
      <c r="O8776" s="100"/>
      <c r="P8776" s="100"/>
      <c r="Q8776" s="15" t="s">
        <v>45</v>
      </c>
    </row>
    <row r="8777" customFormat="false" ht="14.9" hidden="false" customHeight="false" outlineLevel="0" collapsed="false">
      <c r="A8777" s="100"/>
      <c r="B8777" s="100"/>
      <c r="C8777" s="100"/>
      <c r="D8777" s="100"/>
      <c r="E8777" s="100" t="s">
        <v>26314</v>
      </c>
      <c r="F8777" s="100"/>
      <c r="G8777" s="100"/>
      <c r="H8777" s="100"/>
      <c r="I8777" s="100"/>
      <c r="J8777" s="100"/>
      <c r="K8777" s="100"/>
      <c r="L8777" s="100"/>
      <c r="M8777" s="100"/>
      <c r="N8777" s="100"/>
      <c r="O8777" s="100"/>
      <c r="P8777" s="100"/>
      <c r="Q8777" s="15" t="s">
        <v>45</v>
      </c>
    </row>
    <row r="8778" customFormat="false" ht="41.75" hidden="false" customHeight="false" outlineLevel="0" collapsed="false">
      <c r="A8778" s="100"/>
      <c r="B8778" s="100"/>
      <c r="C8778" s="100"/>
      <c r="D8778" s="100"/>
      <c r="E8778" s="100" t="s">
        <v>26315</v>
      </c>
      <c r="F8778" s="100" t="s">
        <v>26316</v>
      </c>
      <c r="G8778" s="100" t="s">
        <v>26317</v>
      </c>
      <c r="H8778" s="100"/>
      <c r="I8778" s="100"/>
      <c r="J8778" s="100"/>
      <c r="K8778" s="100"/>
      <c r="L8778" s="100"/>
      <c r="M8778" s="100"/>
      <c r="N8778" s="100"/>
      <c r="O8778" s="100"/>
      <c r="P8778" s="100"/>
      <c r="Q8778" s="15" t="s">
        <v>45</v>
      </c>
    </row>
    <row r="8779" customFormat="false" ht="14.9" hidden="false" customHeight="false" outlineLevel="0" collapsed="false">
      <c r="A8779" s="100"/>
      <c r="B8779" s="100"/>
      <c r="C8779" s="100"/>
      <c r="D8779" s="100"/>
      <c r="E8779" s="100" t="s">
        <v>26318</v>
      </c>
      <c r="F8779" s="100"/>
      <c r="G8779" s="100"/>
      <c r="H8779" s="100"/>
      <c r="I8779" s="100"/>
      <c r="J8779" s="100"/>
      <c r="K8779" s="100"/>
      <c r="L8779" s="100"/>
      <c r="M8779" s="100"/>
      <c r="N8779" s="100"/>
      <c r="O8779" s="100"/>
      <c r="P8779" s="100"/>
      <c r="Q8779" s="15" t="s">
        <v>45</v>
      </c>
    </row>
    <row r="8780" customFormat="false" ht="28.35" hidden="false" customHeight="false" outlineLevel="0" collapsed="false">
      <c r="A8780" s="100"/>
      <c r="B8780" s="100"/>
      <c r="C8780" s="100"/>
      <c r="D8780" s="100" t="s">
        <v>10514</v>
      </c>
      <c r="E8780" s="100" t="s">
        <v>26319</v>
      </c>
      <c r="F8780" s="100"/>
      <c r="G8780" s="100"/>
      <c r="H8780" s="100" t="n">
        <v>3500</v>
      </c>
      <c r="I8780" s="100"/>
      <c r="J8780" s="100"/>
      <c r="K8780" s="100"/>
      <c r="L8780" s="100"/>
      <c r="M8780" s="100" t="s">
        <v>26320</v>
      </c>
      <c r="N8780" s="1076" t="n">
        <v>43721</v>
      </c>
      <c r="O8780" s="984" t="s">
        <v>26196</v>
      </c>
      <c r="P8780" s="100"/>
      <c r="Q8780" s="15" t="s">
        <v>45</v>
      </c>
    </row>
    <row r="8781" customFormat="false" ht="14.9" hidden="false" customHeight="false" outlineLevel="0" collapsed="false">
      <c r="A8781" s="100"/>
      <c r="B8781" s="100"/>
      <c r="C8781" s="100"/>
      <c r="D8781" s="984" t="s">
        <v>25490</v>
      </c>
      <c r="E8781" s="984" t="s">
        <v>26321</v>
      </c>
      <c r="F8781" s="100"/>
      <c r="G8781" s="100"/>
      <c r="H8781" s="100"/>
      <c r="I8781" s="100"/>
      <c r="J8781" s="100"/>
      <c r="K8781" s="100"/>
      <c r="L8781" s="100"/>
      <c r="M8781" s="100"/>
      <c r="N8781" s="100"/>
      <c r="O8781" s="100"/>
      <c r="P8781" s="100"/>
      <c r="Q8781" s="15" t="s">
        <v>45</v>
      </c>
    </row>
    <row r="8782" customFormat="false" ht="41.75" hidden="false" customHeight="false" outlineLevel="0" collapsed="false">
      <c r="A8782" s="100"/>
      <c r="B8782" s="100"/>
      <c r="C8782" s="100"/>
      <c r="D8782" s="100"/>
      <c r="E8782" s="100" t="s">
        <v>26322</v>
      </c>
      <c r="F8782" s="391" t="s">
        <v>26323</v>
      </c>
      <c r="G8782" s="100"/>
      <c r="H8782" s="100"/>
      <c r="I8782" s="100"/>
      <c r="J8782" s="100"/>
      <c r="K8782" s="100"/>
      <c r="L8782" s="100"/>
      <c r="M8782" s="100"/>
      <c r="N8782" s="100"/>
      <c r="O8782" s="100"/>
      <c r="P8782" s="100"/>
      <c r="Q8782" s="15" t="s">
        <v>45</v>
      </c>
    </row>
    <row r="8783" customFormat="false" ht="14.9" hidden="false" customHeight="false" outlineLevel="0" collapsed="false">
      <c r="A8783" s="100"/>
      <c r="B8783" s="100"/>
      <c r="C8783" s="100"/>
      <c r="D8783" s="100"/>
      <c r="E8783" s="100" t="s">
        <v>26324</v>
      </c>
      <c r="F8783" s="100"/>
      <c r="G8783" s="100"/>
      <c r="H8783" s="100"/>
      <c r="I8783" s="100"/>
      <c r="J8783" s="100"/>
      <c r="K8783" s="100"/>
      <c r="L8783" s="100"/>
      <c r="M8783" s="100"/>
      <c r="N8783" s="100"/>
      <c r="O8783" s="100"/>
      <c r="P8783" s="100"/>
      <c r="Q8783" s="15" t="s">
        <v>45</v>
      </c>
    </row>
    <row r="8784" customFormat="false" ht="55.2" hidden="false" customHeight="false" outlineLevel="0" collapsed="false">
      <c r="A8784" s="100"/>
      <c r="B8784" s="100"/>
      <c r="C8784" s="100"/>
      <c r="D8784" s="100"/>
      <c r="E8784" s="100" t="s">
        <v>26325</v>
      </c>
      <c r="F8784" s="100"/>
      <c r="G8784" s="100"/>
      <c r="H8784" s="100"/>
      <c r="I8784" s="100"/>
      <c r="J8784" s="100"/>
      <c r="K8784" s="100"/>
      <c r="L8784" s="100"/>
      <c r="M8784" s="100"/>
      <c r="N8784" s="100"/>
      <c r="O8784" s="100" t="s">
        <v>24701</v>
      </c>
      <c r="P8784" s="100"/>
      <c r="Q8784" s="15" t="s">
        <v>45</v>
      </c>
    </row>
    <row r="8785" customFormat="false" ht="79.85" hidden="false" customHeight="false" outlineLevel="0" collapsed="false">
      <c r="A8785" s="1091" t="s">
        <v>17111</v>
      </c>
      <c r="B8785" s="103" t="s">
        <v>17112</v>
      </c>
      <c r="C8785" s="1149"/>
      <c r="D8785" s="103" t="s">
        <v>17114</v>
      </c>
      <c r="E8785" s="103" t="s">
        <v>17115</v>
      </c>
      <c r="F8785" s="102" t="s">
        <v>10096</v>
      </c>
      <c r="G8785" s="103" t="s">
        <v>38</v>
      </c>
      <c r="H8785" s="103" t="s">
        <v>17116</v>
      </c>
      <c r="I8785" s="103" t="s">
        <v>40</v>
      </c>
      <c r="J8785" s="103" t="s">
        <v>21327</v>
      </c>
      <c r="K8785" s="103" t="s">
        <v>21328</v>
      </c>
      <c r="L8785" s="103" t="s">
        <v>19807</v>
      </c>
      <c r="M8785" s="103" t="s">
        <v>41</v>
      </c>
      <c r="N8785" s="103" t="s">
        <v>42</v>
      </c>
      <c r="O8785" s="103" t="s">
        <v>17117</v>
      </c>
      <c r="P8785" s="91"/>
      <c r="Q8785" s="15" t="s">
        <v>45</v>
      </c>
      <c r="R8785" s="97"/>
      <c r="S8785" s="97"/>
    </row>
    <row r="8786" customFormat="false" ht="15" hidden="false" customHeight="false" outlineLevel="0" collapsed="false">
      <c r="A8786" s="1137" t="n">
        <v>43721</v>
      </c>
      <c r="B8786" s="1136" t="s">
        <v>394</v>
      </c>
      <c r="C8786" s="91"/>
      <c r="D8786" s="91"/>
      <c r="E8786" s="10"/>
      <c r="F8786" s="821" t="n">
        <f aca="false">G8786+H8786+I8786+J8786+K8786+L8786</f>
        <v>1.33190325808132E+034</v>
      </c>
      <c r="G8786" s="1150" t="n">
        <f aca="false">SUM(G8787:G18724)</f>
        <v>4.65283885295103E+033</v>
      </c>
      <c r="H8786" s="989" t="n">
        <f aca="false">SUM(H8787:H18724)</f>
        <v>8.6661937278622E+033</v>
      </c>
      <c r="I8786" s="1007" t="n">
        <f aca="false">SUM(I8787:I18726)</f>
        <v>39240</v>
      </c>
      <c r="J8786" s="1008" t="n">
        <f aca="false">SUM(J8787:J18724)</f>
        <v>0</v>
      </c>
      <c r="K8786" s="1009" t="n">
        <f aca="false">SUM(K8787:K18724)</f>
        <v>0</v>
      </c>
      <c r="L8786" s="1029" t="n">
        <f aca="false">SUM(L8789:L18724)</f>
        <v>0</v>
      </c>
      <c r="M8786" s="466"/>
      <c r="N8786" s="466"/>
      <c r="O8786" s="91"/>
      <c r="P8786" s="91"/>
      <c r="Q8786" s="15" t="s">
        <v>45</v>
      </c>
      <c r="R8786" s="97"/>
      <c r="S8786" s="97"/>
    </row>
    <row r="8787" customFormat="false" ht="14.9" hidden="false" customHeight="false" outlineLevel="0" collapsed="false">
      <c r="A8787" s="100" t="s">
        <v>25462</v>
      </c>
      <c r="B8787" s="1143" t="n">
        <v>0.364583333333333</v>
      </c>
      <c r="C8787" s="100" t="s">
        <v>19798</v>
      </c>
      <c r="D8787" s="100" t="s">
        <v>25726</v>
      </c>
      <c r="E8787" s="100" t="s">
        <v>26326</v>
      </c>
      <c r="F8787" s="100"/>
      <c r="G8787" s="100" t="n">
        <v>2300</v>
      </c>
      <c r="H8787" s="100"/>
      <c r="I8787" s="100"/>
      <c r="J8787" s="100"/>
      <c r="K8787" s="100"/>
      <c r="L8787" s="100"/>
      <c r="M8787" s="100" t="s">
        <v>26327</v>
      </c>
      <c r="N8787" s="1076" t="n">
        <v>43722</v>
      </c>
      <c r="O8787" s="984" t="s">
        <v>15</v>
      </c>
      <c r="P8787" s="100"/>
      <c r="Q8787" s="15" t="s">
        <v>45</v>
      </c>
    </row>
    <row r="8788" customFormat="false" ht="82.05" hidden="false" customHeight="false" outlineLevel="0" collapsed="false">
      <c r="A8788" s="100"/>
      <c r="B8788" s="100"/>
      <c r="C8788" s="100"/>
      <c r="D8788" s="100" t="s">
        <v>25636</v>
      </c>
      <c r="E8788" s="100" t="s">
        <v>26328</v>
      </c>
      <c r="F8788" s="100"/>
      <c r="G8788" s="100"/>
      <c r="H8788" s="100"/>
      <c r="I8788" s="100"/>
      <c r="J8788" s="100"/>
      <c r="K8788" s="100"/>
      <c r="L8788" s="100"/>
      <c r="M8788" s="100" t="s">
        <v>26329</v>
      </c>
      <c r="N8788" s="100"/>
      <c r="O8788" s="355" t="s">
        <v>26330</v>
      </c>
      <c r="P8788" s="100"/>
      <c r="Q8788" s="15" t="s">
        <v>45</v>
      </c>
    </row>
    <row r="8789" customFormat="false" ht="68.65" hidden="false" customHeight="false" outlineLevel="0" collapsed="false">
      <c r="A8789" s="100" t="s">
        <v>25462</v>
      </c>
      <c r="B8789" s="1143" t="n">
        <v>0.402777777777778</v>
      </c>
      <c r="C8789" s="100" t="s">
        <v>26331</v>
      </c>
      <c r="D8789" s="100" t="s">
        <v>26332</v>
      </c>
      <c r="E8789" s="100" t="s">
        <v>26333</v>
      </c>
      <c r="F8789" s="100" t="s">
        <v>26334</v>
      </c>
      <c r="G8789" s="100" t="n">
        <v>4700</v>
      </c>
      <c r="H8789" s="100"/>
      <c r="I8789" s="100"/>
      <c r="J8789" s="100"/>
      <c r="K8789" s="100"/>
      <c r="L8789" s="100"/>
      <c r="M8789" s="100" t="s">
        <v>26335</v>
      </c>
      <c r="N8789" s="1076" t="n">
        <v>43722</v>
      </c>
      <c r="O8789" s="984" t="s">
        <v>15</v>
      </c>
      <c r="P8789" s="100"/>
      <c r="Q8789" s="15" t="s">
        <v>45</v>
      </c>
    </row>
    <row r="8790" customFormat="false" ht="55.2" hidden="false" customHeight="false" outlineLevel="0" collapsed="false">
      <c r="A8790" s="100" t="s">
        <v>25462</v>
      </c>
      <c r="B8790" s="100"/>
      <c r="C8790" s="100"/>
      <c r="D8790" s="100" t="s">
        <v>10514</v>
      </c>
      <c r="E8790" s="100" t="s">
        <v>26336</v>
      </c>
      <c r="F8790" s="100"/>
      <c r="G8790" s="100"/>
      <c r="H8790" s="100"/>
      <c r="I8790" s="100" t="n">
        <v>11000</v>
      </c>
      <c r="J8790" s="100"/>
      <c r="K8790" s="100"/>
      <c r="L8790" s="100"/>
      <c r="M8790" s="100" t="s">
        <v>26337</v>
      </c>
      <c r="N8790" s="1076" t="n">
        <v>43722</v>
      </c>
      <c r="O8790" s="984" t="s">
        <v>26196</v>
      </c>
      <c r="P8790" s="100"/>
      <c r="Q8790" s="15" t="s">
        <v>45</v>
      </c>
    </row>
    <row r="8791" customFormat="false" ht="14.9" hidden="false" customHeight="false" outlineLevel="0" collapsed="false">
      <c r="A8791" s="100"/>
      <c r="B8791" s="100"/>
      <c r="C8791" s="100"/>
      <c r="D8791" s="100"/>
      <c r="E8791" s="100" t="s">
        <v>26338</v>
      </c>
      <c r="F8791" s="100"/>
      <c r="G8791" s="100"/>
      <c r="H8791" s="100"/>
      <c r="I8791" s="100"/>
      <c r="J8791" s="100"/>
      <c r="K8791" s="100"/>
      <c r="L8791" s="100"/>
      <c r="M8791" s="100"/>
      <c r="N8791" s="100"/>
      <c r="O8791" s="1154" t="s">
        <v>26339</v>
      </c>
      <c r="P8791" s="100"/>
      <c r="Q8791" s="15" t="s">
        <v>45</v>
      </c>
    </row>
    <row r="8792" customFormat="false" ht="41.75" hidden="false" customHeight="false" outlineLevel="0" collapsed="false">
      <c r="A8792" s="100"/>
      <c r="B8792" s="1143" t="n">
        <v>0.474305555555556</v>
      </c>
      <c r="C8792" s="100" t="s">
        <v>26340</v>
      </c>
      <c r="D8792" s="100" t="s">
        <v>26341</v>
      </c>
      <c r="E8792" s="100" t="s">
        <v>26342</v>
      </c>
      <c r="F8792" s="100" t="s">
        <v>26343</v>
      </c>
      <c r="G8792" s="100"/>
      <c r="H8792" s="100"/>
      <c r="I8792" s="100"/>
      <c r="J8792" s="100"/>
      <c r="K8792" s="100"/>
      <c r="L8792" s="100"/>
      <c r="M8792" s="100"/>
      <c r="N8792" s="100"/>
      <c r="O8792" s="100"/>
      <c r="P8792" s="100"/>
      <c r="Q8792" s="15" t="s">
        <v>45</v>
      </c>
    </row>
    <row r="8793" customFormat="false" ht="28.35" hidden="false" customHeight="false" outlineLevel="0" collapsed="false">
      <c r="A8793" s="100" t="s">
        <v>25462</v>
      </c>
      <c r="B8793" s="1143" t="n">
        <v>0.479166666666667</v>
      </c>
      <c r="C8793" s="100" t="s">
        <v>26344</v>
      </c>
      <c r="D8793" s="100" t="s">
        <v>26136</v>
      </c>
      <c r="E8793" s="100" t="s">
        <v>26345</v>
      </c>
      <c r="F8793" s="100"/>
      <c r="G8793" s="100"/>
      <c r="H8793" s="100"/>
      <c r="I8793" s="100"/>
      <c r="J8793" s="100"/>
      <c r="K8793" s="100"/>
      <c r="L8793" s="100"/>
      <c r="M8793" s="100"/>
      <c r="N8793" s="100"/>
      <c r="O8793" s="355" t="s">
        <v>26346</v>
      </c>
      <c r="P8793" s="100"/>
      <c r="Q8793" s="15" t="s">
        <v>45</v>
      </c>
    </row>
    <row r="8794" customFormat="false" ht="14.9" hidden="false" customHeight="false" outlineLevel="0" collapsed="false">
      <c r="A8794" s="100"/>
      <c r="B8794" s="100"/>
      <c r="C8794" s="100" t="n">
        <v>89689085499</v>
      </c>
      <c r="D8794" s="100"/>
      <c r="E8794" s="100"/>
      <c r="F8794" s="100"/>
      <c r="G8794" s="100"/>
      <c r="H8794" s="100"/>
      <c r="I8794" s="100"/>
      <c r="J8794" s="100"/>
      <c r="K8794" s="100"/>
      <c r="L8794" s="100"/>
      <c r="M8794" s="100"/>
      <c r="N8794" s="100"/>
      <c r="O8794" s="100"/>
      <c r="P8794" s="100"/>
      <c r="Q8794" s="15" t="s">
        <v>45</v>
      </c>
    </row>
    <row r="8795" customFormat="false" ht="68.65" hidden="false" customHeight="false" outlineLevel="0" collapsed="false">
      <c r="A8795" s="100" t="s">
        <v>25462</v>
      </c>
      <c r="B8795" s="1143" t="n">
        <v>0.495138888888889</v>
      </c>
      <c r="C8795" s="24" t="s">
        <v>21749</v>
      </c>
      <c r="D8795" s="100" t="s">
        <v>10514</v>
      </c>
      <c r="E8795" s="100" t="s">
        <v>26347</v>
      </c>
      <c r="F8795" s="100" t="s">
        <v>26348</v>
      </c>
      <c r="G8795" s="100" t="n">
        <v>500</v>
      </c>
      <c r="H8795" s="100"/>
      <c r="I8795" s="100"/>
      <c r="J8795" s="100"/>
      <c r="K8795" s="100"/>
      <c r="L8795" s="100"/>
      <c r="M8795" s="24" t="s">
        <v>21752</v>
      </c>
      <c r="N8795" s="1076" t="n">
        <v>43729</v>
      </c>
      <c r="O8795" s="984" t="s">
        <v>26349</v>
      </c>
      <c r="P8795" s="100"/>
      <c r="Q8795" s="15" t="s">
        <v>45</v>
      </c>
    </row>
    <row r="8796" customFormat="false" ht="14.9" hidden="false" customHeight="false" outlineLevel="0" collapsed="false">
      <c r="A8796" s="100"/>
      <c r="B8796" s="100"/>
      <c r="C8796" s="100"/>
      <c r="D8796" s="100"/>
      <c r="E8796" s="100" t="s">
        <v>26350</v>
      </c>
      <c r="F8796" s="100"/>
      <c r="G8796" s="100"/>
      <c r="H8796" s="100"/>
      <c r="I8796" s="100"/>
      <c r="J8796" s="100"/>
      <c r="K8796" s="100"/>
      <c r="L8796" s="100"/>
      <c r="M8796" s="100"/>
      <c r="N8796" s="100"/>
      <c r="O8796" s="100"/>
      <c r="P8796" s="100"/>
      <c r="Q8796" s="15" t="s">
        <v>45</v>
      </c>
    </row>
    <row r="8797" customFormat="false" ht="55.2" hidden="false" customHeight="false" outlineLevel="0" collapsed="false">
      <c r="A8797" s="100"/>
      <c r="B8797" s="100"/>
      <c r="C8797" s="100"/>
      <c r="D8797" s="100"/>
      <c r="E8797" s="100" t="s">
        <v>26351</v>
      </c>
      <c r="F8797" s="100" t="s">
        <v>26352</v>
      </c>
      <c r="G8797" s="100"/>
      <c r="H8797" s="100"/>
      <c r="I8797" s="100"/>
      <c r="J8797" s="100"/>
      <c r="K8797" s="100"/>
      <c r="L8797" s="100"/>
      <c r="M8797" s="100"/>
      <c r="N8797" s="100"/>
      <c r="O8797" s="984" t="s">
        <v>26163</v>
      </c>
      <c r="P8797" s="100"/>
      <c r="Q8797" s="15" t="s">
        <v>45</v>
      </c>
    </row>
    <row r="8798" customFormat="false" ht="41.75" hidden="false" customHeight="false" outlineLevel="0" collapsed="false">
      <c r="A8798" s="100" t="s">
        <v>25462</v>
      </c>
      <c r="B8798" s="1143" t="n">
        <v>0.504166666666667</v>
      </c>
      <c r="C8798" s="100" t="s">
        <v>26353</v>
      </c>
      <c r="D8798" s="100" t="s">
        <v>26354</v>
      </c>
      <c r="E8798" s="100" t="s">
        <v>26355</v>
      </c>
      <c r="F8798" s="100" t="s">
        <v>26356</v>
      </c>
      <c r="G8798" s="100"/>
      <c r="H8798" s="100"/>
      <c r="I8798" s="100" t="n">
        <v>4500</v>
      </c>
      <c r="J8798" s="100"/>
      <c r="K8798" s="100"/>
      <c r="L8798" s="100"/>
      <c r="M8798" s="100" t="s">
        <v>26357</v>
      </c>
      <c r="N8798" s="1076" t="n">
        <v>43690</v>
      </c>
      <c r="O8798" s="984" t="s">
        <v>26358</v>
      </c>
      <c r="P8798" s="100"/>
      <c r="Q8798" s="15" t="s">
        <v>45</v>
      </c>
    </row>
    <row r="8799" customFormat="false" ht="55.2" hidden="false" customHeight="false" outlineLevel="0" collapsed="false">
      <c r="A8799" s="100"/>
      <c r="B8799" s="100"/>
      <c r="C8799" s="100"/>
      <c r="D8799" s="100" t="s">
        <v>10514</v>
      </c>
      <c r="E8799" s="100" t="s">
        <v>26359</v>
      </c>
      <c r="F8799" s="100" t="s">
        <v>26360</v>
      </c>
      <c r="G8799" s="100" t="s">
        <v>26081</v>
      </c>
      <c r="H8799" s="100"/>
      <c r="I8799" s="100" t="n">
        <v>16240</v>
      </c>
      <c r="J8799" s="100"/>
      <c r="K8799" s="100"/>
      <c r="L8799" s="100"/>
      <c r="M8799" s="100" t="s">
        <v>26361</v>
      </c>
      <c r="N8799" s="1076" t="n">
        <v>43724</v>
      </c>
      <c r="O8799" s="984" t="s">
        <v>26196</v>
      </c>
      <c r="P8799" s="100"/>
      <c r="Q8799" s="15" t="s">
        <v>45</v>
      </c>
    </row>
    <row r="8800" customFormat="false" ht="68.65" hidden="false" customHeight="false" outlineLevel="0" collapsed="false">
      <c r="A8800" s="100"/>
      <c r="B8800" s="100"/>
      <c r="C8800" s="100"/>
      <c r="D8800" s="100"/>
      <c r="E8800" s="100" t="s">
        <v>26362</v>
      </c>
      <c r="F8800" s="100"/>
      <c r="G8800" s="100"/>
      <c r="H8800" s="100"/>
      <c r="I8800" s="100"/>
      <c r="J8800" s="100"/>
      <c r="K8800" s="100"/>
      <c r="L8800" s="100"/>
      <c r="M8800" s="100"/>
      <c r="N8800" s="100"/>
      <c r="O8800" s="1154" t="s">
        <v>26339</v>
      </c>
      <c r="P8800" s="100"/>
      <c r="Q8800" s="15" t="s">
        <v>45</v>
      </c>
    </row>
    <row r="8801" customFormat="false" ht="28.35" hidden="false" customHeight="false" outlineLevel="0" collapsed="false">
      <c r="A8801" s="100" t="s">
        <v>22503</v>
      </c>
      <c r="B8801" s="1143" t="n">
        <v>0.528472222222222</v>
      </c>
      <c r="C8801" s="24" t="s">
        <v>26363</v>
      </c>
      <c r="D8801" s="100" t="s">
        <v>26364</v>
      </c>
      <c r="E8801" s="100" t="s">
        <v>26365</v>
      </c>
      <c r="F8801" s="100" t="s">
        <v>26366</v>
      </c>
      <c r="G8801" s="100"/>
      <c r="H8801" s="100"/>
      <c r="I8801" s="100"/>
      <c r="J8801" s="100"/>
      <c r="K8801" s="100"/>
      <c r="L8801" s="100"/>
      <c r="M8801" s="100"/>
      <c r="N8801" s="100"/>
      <c r="O8801" s="355" t="s">
        <v>26367</v>
      </c>
      <c r="P8801" s="100"/>
      <c r="Q8801" s="15" t="s">
        <v>45</v>
      </c>
    </row>
    <row r="8802" customFormat="false" ht="14.9" hidden="false" customHeight="false" outlineLevel="0" collapsed="false">
      <c r="A8802" s="100" t="s">
        <v>25462</v>
      </c>
      <c r="B8802" s="1143" t="n">
        <v>0.569444444444444</v>
      </c>
      <c r="C8802" s="100" t="n">
        <v>84952152521</v>
      </c>
      <c r="D8802" s="100" t="s">
        <v>25615</v>
      </c>
      <c r="E8802" s="100" t="s">
        <v>26368</v>
      </c>
      <c r="F8802" s="100"/>
      <c r="G8802" s="100"/>
      <c r="H8802" s="100"/>
      <c r="I8802" s="100"/>
      <c r="J8802" s="100"/>
      <c r="K8802" s="100"/>
      <c r="L8802" s="100"/>
      <c r="M8802" s="100"/>
      <c r="N8802" s="100"/>
      <c r="O8802" s="1144" t="s">
        <v>26369</v>
      </c>
      <c r="P8802" s="100"/>
      <c r="Q8802" s="15" t="s">
        <v>45</v>
      </c>
    </row>
    <row r="8803" customFormat="false" ht="68.65" hidden="false" customHeight="false" outlineLevel="0" collapsed="false">
      <c r="A8803" s="100" t="s">
        <v>25462</v>
      </c>
      <c r="B8803" s="1143" t="n">
        <v>0.648611111111111</v>
      </c>
      <c r="C8803" s="100" t="n">
        <v>89152253686</v>
      </c>
      <c r="D8803" s="100" t="s">
        <v>25625</v>
      </c>
      <c r="E8803" s="100" t="s">
        <v>26370</v>
      </c>
      <c r="F8803" s="100" t="s">
        <v>26371</v>
      </c>
      <c r="G8803" s="100"/>
      <c r="H8803" s="100"/>
      <c r="I8803" s="100"/>
      <c r="J8803" s="100"/>
      <c r="K8803" s="100"/>
      <c r="L8803" s="100"/>
      <c r="M8803" s="100"/>
      <c r="N8803" s="100"/>
      <c r="O8803" s="100" t="s">
        <v>26372</v>
      </c>
      <c r="P8803" s="100"/>
      <c r="Q8803" s="15" t="s">
        <v>45</v>
      </c>
    </row>
    <row r="8804" customFormat="false" ht="14.9" hidden="false" customHeight="false" outlineLevel="0" collapsed="false">
      <c r="A8804" s="100"/>
      <c r="B8804" s="100"/>
      <c r="C8804" s="100"/>
      <c r="D8804" s="100"/>
      <c r="E8804" s="100" t="s">
        <v>26373</v>
      </c>
      <c r="F8804" s="100"/>
      <c r="G8804" s="100"/>
      <c r="H8804" s="100"/>
      <c r="I8804" s="100" t="n">
        <v>7500</v>
      </c>
      <c r="J8804" s="100"/>
      <c r="K8804" s="100"/>
      <c r="L8804" s="100"/>
      <c r="M8804" s="100" t="s">
        <v>12617</v>
      </c>
      <c r="N8804" s="1076" t="n">
        <v>43722</v>
      </c>
      <c r="O8804" s="984" t="s">
        <v>26196</v>
      </c>
      <c r="P8804" s="100"/>
      <c r="Q8804" s="15" t="s">
        <v>45</v>
      </c>
    </row>
    <row r="8805" customFormat="false" ht="41.75" hidden="false" customHeight="false" outlineLevel="0" collapsed="false">
      <c r="A8805" s="391" t="s">
        <v>25462</v>
      </c>
      <c r="B8805" s="1147" t="n">
        <v>0.704166666666667</v>
      </c>
      <c r="C8805" s="250" t="s">
        <v>26374</v>
      </c>
      <c r="D8805" s="391" t="s">
        <v>25619</v>
      </c>
      <c r="E8805" s="391" t="s">
        <v>26375</v>
      </c>
      <c r="F8805" s="391" t="s">
        <v>26376</v>
      </c>
      <c r="G8805" s="391"/>
      <c r="H8805" s="391"/>
      <c r="I8805" s="391"/>
      <c r="J8805" s="391"/>
      <c r="K8805" s="391"/>
      <c r="L8805" s="391"/>
      <c r="M8805" s="391" t="s">
        <v>26377</v>
      </c>
      <c r="N8805" s="1148" t="n">
        <v>43722</v>
      </c>
      <c r="O8805" s="391" t="s">
        <v>26378</v>
      </c>
      <c r="P8805" s="391"/>
      <c r="Q8805" s="15" t="s">
        <v>45</v>
      </c>
      <c r="R8805" s="278"/>
      <c r="S8805" s="278"/>
      <c r="T8805" s="278"/>
      <c r="U8805" s="278"/>
      <c r="V8805" s="278"/>
      <c r="W8805" s="278"/>
      <c r="X8805" s="278"/>
      <c r="Y8805" s="278"/>
      <c r="Z8805" s="278"/>
      <c r="AA8805" s="278"/>
      <c r="AB8805" s="278"/>
      <c r="AC8805" s="278"/>
      <c r="AD8805" s="278"/>
      <c r="AE8805" s="278"/>
      <c r="AF8805" s="278"/>
      <c r="AG8805" s="278"/>
      <c r="AH8805" s="278"/>
      <c r="AI8805" s="278"/>
      <c r="AJ8805" s="278"/>
      <c r="AK8805" s="278"/>
    </row>
    <row r="8806" customFormat="false" ht="79.85" hidden="false" customHeight="false" outlineLevel="0" collapsed="false">
      <c r="A8806" s="1091" t="s">
        <v>17111</v>
      </c>
      <c r="B8806" s="103" t="s">
        <v>17112</v>
      </c>
      <c r="C8806" s="1149"/>
      <c r="D8806" s="103" t="s">
        <v>17114</v>
      </c>
      <c r="E8806" s="103" t="s">
        <v>17115</v>
      </c>
      <c r="F8806" s="102" t="s">
        <v>10096</v>
      </c>
      <c r="G8806" s="103" t="s">
        <v>38</v>
      </c>
      <c r="H8806" s="103" t="s">
        <v>17116</v>
      </c>
      <c r="I8806" s="103" t="s">
        <v>40</v>
      </c>
      <c r="J8806" s="103" t="s">
        <v>21327</v>
      </c>
      <c r="K8806" s="103" t="s">
        <v>21328</v>
      </c>
      <c r="L8806" s="103" t="s">
        <v>19807</v>
      </c>
      <c r="M8806" s="103" t="s">
        <v>41</v>
      </c>
      <c r="N8806" s="103" t="s">
        <v>42</v>
      </c>
      <c r="O8806" s="103" t="s">
        <v>17117</v>
      </c>
      <c r="P8806" s="91"/>
      <c r="Q8806" s="15" t="s">
        <v>45</v>
      </c>
      <c r="R8806" s="97"/>
      <c r="S8806" s="97"/>
    </row>
    <row r="8807" customFormat="false" ht="15" hidden="false" customHeight="false" outlineLevel="0" collapsed="false">
      <c r="A8807" s="1137" t="n">
        <v>43724</v>
      </c>
      <c r="B8807" s="1136" t="s">
        <v>422</v>
      </c>
      <c r="C8807" s="91"/>
      <c r="D8807" s="91"/>
      <c r="E8807" s="10"/>
      <c r="F8807" s="821" t="n">
        <f aca="false">G8807+H8807+I8807+J8807+K8807+L8807</f>
        <v>6.65951629040662E+033</v>
      </c>
      <c r="G8807" s="1150" t="n">
        <f aca="false">SUM(G8808:G18745)</f>
        <v>2.32641942647551E+033</v>
      </c>
      <c r="H8807" s="989" t="n">
        <f aca="false">SUM(H8808:H18745)</f>
        <v>4.3330968639311E+033</v>
      </c>
      <c r="I8807" s="1007" t="n">
        <f aca="false">SUM(I8808:I18747)</f>
        <v>0</v>
      </c>
      <c r="J8807" s="1008" t="n">
        <f aca="false">SUM(J8808:J18745)</f>
        <v>0</v>
      </c>
      <c r="K8807" s="1009" t="n">
        <f aca="false">SUM(K8808:K18745)</f>
        <v>0</v>
      </c>
      <c r="L8807" s="1029" t="n">
        <f aca="false">SUM(L8810:L18745)</f>
        <v>0</v>
      </c>
      <c r="M8807" s="466"/>
      <c r="N8807" s="466"/>
      <c r="O8807" s="91"/>
      <c r="P8807" s="91"/>
      <c r="Q8807" s="15" t="s">
        <v>45</v>
      </c>
      <c r="R8807" s="97"/>
      <c r="S8807" s="97"/>
    </row>
    <row r="8808" customFormat="false" ht="28.35" hidden="false" customHeight="false" outlineLevel="0" collapsed="false">
      <c r="A8808" s="100" t="s">
        <v>25462</v>
      </c>
      <c r="B8808" s="100" t="s">
        <v>26379</v>
      </c>
      <c r="C8808" s="24" t="s">
        <v>26380</v>
      </c>
      <c r="D8808" s="100" t="s">
        <v>25812</v>
      </c>
      <c r="E8808" s="100" t="s">
        <v>26381</v>
      </c>
      <c r="F8808" s="100" t="s">
        <v>5568</v>
      </c>
      <c r="G8808" s="100" t="n">
        <v>3200</v>
      </c>
      <c r="H8808" s="100"/>
      <c r="I8808" s="100"/>
      <c r="J8808" s="100"/>
      <c r="K8808" s="100"/>
      <c r="L8808" s="100"/>
      <c r="M8808" s="100" t="s">
        <v>26382</v>
      </c>
      <c r="N8808" s="1076" t="n">
        <v>43724</v>
      </c>
      <c r="O8808" s="984" t="s">
        <v>15</v>
      </c>
      <c r="P8808" s="100"/>
      <c r="Q8808" s="15" t="s">
        <v>45</v>
      </c>
    </row>
    <row r="8809" customFormat="false" ht="41.75" hidden="false" customHeight="false" outlineLevel="0" collapsed="false">
      <c r="A8809" s="1144"/>
      <c r="B8809" s="1144"/>
      <c r="C8809" s="1144"/>
      <c r="D8809" s="1144"/>
      <c r="E8809" s="1144" t="s">
        <v>26383</v>
      </c>
      <c r="F8809" s="1144" t="s">
        <v>600</v>
      </c>
      <c r="G8809" s="1144"/>
      <c r="H8809" s="1144"/>
      <c r="I8809" s="1144"/>
      <c r="J8809" s="1144"/>
      <c r="K8809" s="1144"/>
      <c r="L8809" s="1144"/>
      <c r="M8809" s="1144"/>
      <c r="N8809" s="1144"/>
      <c r="O8809" s="1144"/>
      <c r="P8809" s="1144"/>
      <c r="Q8809" s="15" t="s">
        <v>45</v>
      </c>
      <c r="R8809" s="1145"/>
      <c r="S8809" s="1145"/>
      <c r="T8809" s="1145"/>
      <c r="U8809" s="1145"/>
      <c r="V8809" s="1145"/>
      <c r="W8809" s="1145"/>
      <c r="X8809" s="1145"/>
      <c r="Y8809" s="1145"/>
      <c r="Z8809" s="1145"/>
      <c r="AA8809" s="1145"/>
      <c r="AB8809" s="1145"/>
      <c r="AC8809" s="1145"/>
      <c r="AD8809" s="1145"/>
      <c r="AE8809" s="1145"/>
      <c r="AF8809" s="1145"/>
      <c r="AG8809" s="1145"/>
      <c r="AH8809" s="1145"/>
      <c r="AI8809" s="1145"/>
      <c r="AJ8809" s="1145"/>
      <c r="AK8809" s="1145"/>
    </row>
    <row r="8810" customFormat="false" ht="28.35" hidden="false" customHeight="false" outlineLevel="0" collapsed="false">
      <c r="A8810" s="100" t="s">
        <v>25462</v>
      </c>
      <c r="B8810" s="1143" t="n">
        <v>0.399305555555556</v>
      </c>
      <c r="C8810" s="24" t="s">
        <v>25002</v>
      </c>
      <c r="D8810" s="100" t="s">
        <v>10514</v>
      </c>
      <c r="E8810" s="100" t="s">
        <v>26384</v>
      </c>
      <c r="F8810" s="100" t="s">
        <v>26385</v>
      </c>
      <c r="G8810" s="100" t="n">
        <v>3500</v>
      </c>
      <c r="H8810" s="100"/>
      <c r="I8810" s="100"/>
      <c r="J8810" s="100"/>
      <c r="K8810" s="100"/>
      <c r="L8810" s="100"/>
      <c r="M8810" s="100" t="s">
        <v>26386</v>
      </c>
      <c r="N8810" s="1076" t="n">
        <v>43725</v>
      </c>
      <c r="O8810" s="984" t="s">
        <v>26387</v>
      </c>
      <c r="P8810" s="24" t="s">
        <v>26388</v>
      </c>
      <c r="Q8810" s="15" t="s">
        <v>45</v>
      </c>
    </row>
    <row r="8811" customFormat="false" ht="14.9" hidden="false" customHeight="false" outlineLevel="0" collapsed="false">
      <c r="A8811" s="100" t="s">
        <v>25462</v>
      </c>
      <c r="B8811" s="1143" t="n">
        <v>0.399305555555556</v>
      </c>
      <c r="C8811" s="24" t="s">
        <v>25002</v>
      </c>
      <c r="D8811" s="100" t="s">
        <v>10514</v>
      </c>
      <c r="E8811" s="24" t="s">
        <v>26389</v>
      </c>
      <c r="F8811" s="100" t="s">
        <v>26390</v>
      </c>
      <c r="G8811" s="100" t="n">
        <v>3500</v>
      </c>
      <c r="H8811" s="100"/>
      <c r="I8811" s="100"/>
      <c r="J8811" s="100"/>
      <c r="K8811" s="100"/>
      <c r="L8811" s="100"/>
      <c r="M8811" s="24" t="s">
        <v>26391</v>
      </c>
      <c r="N8811" s="1076" t="n">
        <v>43725</v>
      </c>
      <c r="O8811" s="984" t="s">
        <v>3963</v>
      </c>
      <c r="P8811" s="24" t="s">
        <v>26388</v>
      </c>
      <c r="Q8811" s="15" t="s">
        <v>45</v>
      </c>
    </row>
    <row r="8812" customFormat="false" ht="14.9" hidden="false" customHeight="false" outlineLevel="0" collapsed="false">
      <c r="A8812" s="100"/>
      <c r="B8812" s="100"/>
      <c r="C8812" s="100"/>
      <c r="D8812" s="100"/>
      <c r="E8812" s="100" t="s">
        <v>26392</v>
      </c>
      <c r="F8812" s="1154" t="s">
        <v>26393</v>
      </c>
      <c r="G8812" s="100"/>
      <c r="H8812" s="100"/>
      <c r="I8812" s="100"/>
      <c r="J8812" s="100"/>
      <c r="K8812" s="100"/>
      <c r="L8812" s="100"/>
      <c r="M8812" s="100"/>
      <c r="N8812" s="100"/>
      <c r="O8812" s="100"/>
      <c r="P8812" s="100"/>
      <c r="Q8812" s="15" t="s">
        <v>45</v>
      </c>
    </row>
    <row r="8813" customFormat="false" ht="95.5" hidden="false" customHeight="false" outlineLevel="0" collapsed="false">
      <c r="A8813" s="100"/>
      <c r="B8813" s="100"/>
      <c r="D8813" s="1154" t="s">
        <v>10514</v>
      </c>
      <c r="E8813" s="1154" t="s">
        <v>26223</v>
      </c>
      <c r="F8813" s="1154" t="s">
        <v>26224</v>
      </c>
      <c r="G8813" s="1154" t="s">
        <v>26225</v>
      </c>
      <c r="H8813" s="100" t="s">
        <v>26394</v>
      </c>
      <c r="I8813" s="100"/>
      <c r="J8813" s="100"/>
      <c r="K8813" s="100"/>
      <c r="L8813" s="100"/>
      <c r="M8813" s="100"/>
      <c r="N8813" s="100"/>
      <c r="O8813" s="100"/>
      <c r="P8813" s="100"/>
      <c r="Q8813" s="15" t="s">
        <v>45</v>
      </c>
    </row>
    <row r="8814" customFormat="false" ht="28.35" hidden="false" customHeight="false" outlineLevel="0" collapsed="false">
      <c r="A8814" s="100"/>
      <c r="B8814" s="100"/>
      <c r="C8814" s="100"/>
      <c r="D8814" s="100"/>
      <c r="E8814" s="100" t="s">
        <v>26395</v>
      </c>
      <c r="F8814" s="100"/>
      <c r="G8814" s="100"/>
      <c r="H8814" s="100"/>
      <c r="I8814" s="100"/>
      <c r="J8814" s="100"/>
      <c r="K8814" s="100"/>
      <c r="L8814" s="100"/>
      <c r="M8814" s="100"/>
      <c r="N8814" s="100"/>
      <c r="O8814" s="100"/>
      <c r="P8814" s="100"/>
      <c r="Q8814" s="15" t="s">
        <v>45</v>
      </c>
    </row>
    <row r="8815" customFormat="false" ht="41.75" hidden="false" customHeight="false" outlineLevel="0" collapsed="false">
      <c r="A8815" s="100" t="s">
        <v>25462</v>
      </c>
      <c r="B8815" s="1143" t="n">
        <v>0.489583333333333</v>
      </c>
      <c r="C8815" s="100" t="s">
        <v>25850</v>
      </c>
      <c r="D8815" s="100" t="s">
        <v>10514</v>
      </c>
      <c r="E8815" s="100" t="s">
        <v>26396</v>
      </c>
      <c r="F8815" s="100" t="n">
        <v>14000</v>
      </c>
      <c r="G8815" s="100"/>
      <c r="H8815" s="100"/>
      <c r="I8815" s="100"/>
      <c r="J8815" s="100"/>
      <c r="K8815" s="100"/>
      <c r="L8815" s="100"/>
      <c r="M8815" s="100" t="s">
        <v>26397</v>
      </c>
      <c r="N8815" s="100"/>
      <c r="O8815" s="355" t="s">
        <v>26398</v>
      </c>
      <c r="P8815" s="100"/>
      <c r="Q8815" s="15" t="s">
        <v>45</v>
      </c>
    </row>
    <row r="8816" customFormat="false" ht="41.75" hidden="false" customHeight="false" outlineLevel="0" collapsed="false">
      <c r="A8816" s="1144"/>
      <c r="B8816" s="1144"/>
      <c r="C8816" s="1144"/>
      <c r="D8816" s="1144"/>
      <c r="E8816" s="1144" t="s">
        <v>26399</v>
      </c>
      <c r="F8816" s="1144" t="s">
        <v>26400</v>
      </c>
      <c r="G8816" s="1144"/>
      <c r="H8816" s="1144"/>
      <c r="I8816" s="1144"/>
      <c r="J8816" s="1144"/>
      <c r="K8816" s="1144"/>
      <c r="L8816" s="1144"/>
      <c r="M8816" s="1144"/>
      <c r="N8816" s="1144"/>
      <c r="O8816" s="1144"/>
      <c r="P8816" s="1144"/>
      <c r="Q8816" s="15" t="s">
        <v>45</v>
      </c>
      <c r="R8816" s="1145"/>
      <c r="S8816" s="1145"/>
      <c r="T8816" s="1145"/>
      <c r="U8816" s="1145"/>
      <c r="V8816" s="1145"/>
      <c r="W8816" s="1145"/>
      <c r="X8816" s="1145"/>
      <c r="Y8816" s="1145"/>
      <c r="Z8816" s="1145"/>
      <c r="AA8816" s="1145"/>
      <c r="AB8816" s="1145"/>
      <c r="AC8816" s="1145"/>
      <c r="AD8816" s="1145"/>
      <c r="AE8816" s="1145"/>
      <c r="AF8816" s="1145"/>
      <c r="AG8816" s="1145"/>
      <c r="AH8816" s="1145"/>
      <c r="AI8816" s="1145"/>
      <c r="AJ8816" s="1145"/>
      <c r="AK8816" s="1145"/>
    </row>
    <row r="8817" customFormat="false" ht="41.75" hidden="false" customHeight="false" outlineLevel="0" collapsed="false">
      <c r="A8817" s="100"/>
      <c r="B8817" s="100"/>
      <c r="C8817" s="100"/>
      <c r="D8817" s="100" t="s">
        <v>10514</v>
      </c>
      <c r="E8817" s="100" t="s">
        <v>26401</v>
      </c>
      <c r="F8817" s="100"/>
      <c r="G8817" s="100"/>
      <c r="H8817" s="100" t="n">
        <v>7000</v>
      </c>
      <c r="I8817" s="100"/>
      <c r="J8817" s="100"/>
      <c r="K8817" s="100"/>
      <c r="L8817" s="100"/>
      <c r="M8817" s="100" t="s">
        <v>26402</v>
      </c>
      <c r="N8817" s="1076" t="n">
        <v>43725</v>
      </c>
      <c r="O8817" s="984" t="s">
        <v>26196</v>
      </c>
      <c r="P8817" s="100"/>
      <c r="Q8817" s="15" t="s">
        <v>45</v>
      </c>
    </row>
    <row r="8818" customFormat="false" ht="55.2" hidden="false" customHeight="false" outlineLevel="0" collapsed="false">
      <c r="A8818" s="1139"/>
      <c r="B8818" s="1139"/>
      <c r="C8818" s="1139"/>
      <c r="D8818" s="1139"/>
      <c r="E8818" s="1139" t="s">
        <v>26403</v>
      </c>
      <c r="F8818" s="1139" t="s">
        <v>26404</v>
      </c>
      <c r="G8818" s="1139"/>
      <c r="H8818" s="1139"/>
      <c r="I8818" s="1139"/>
      <c r="J8818" s="1139"/>
      <c r="K8818" s="1139"/>
      <c r="L8818" s="1139"/>
      <c r="M8818" s="1139"/>
      <c r="N8818" s="1139"/>
      <c r="O8818" s="1139"/>
      <c r="P8818" s="1139"/>
      <c r="Q8818" s="15" t="s">
        <v>45</v>
      </c>
      <c r="R8818" s="1141"/>
      <c r="S8818" s="1141"/>
      <c r="T8818" s="1141"/>
      <c r="U8818" s="1141"/>
      <c r="V8818" s="1141"/>
      <c r="W8818" s="1141"/>
      <c r="X8818" s="1141"/>
      <c r="Y8818" s="1141"/>
      <c r="Z8818" s="1141"/>
      <c r="AA8818" s="1141"/>
      <c r="AB8818" s="1141"/>
      <c r="AC8818" s="1141"/>
      <c r="AD8818" s="1141"/>
      <c r="AE8818" s="1141"/>
      <c r="AF8818" s="1141"/>
      <c r="AG8818" s="1141"/>
      <c r="AH8818" s="1141"/>
      <c r="AI8818" s="1141"/>
      <c r="AJ8818" s="1141"/>
      <c r="AK8818" s="1141"/>
    </row>
    <row r="8819" customFormat="false" ht="14.9" hidden="false" customHeight="false" outlineLevel="0" collapsed="false">
      <c r="A8819" s="1144"/>
      <c r="B8819" s="1144"/>
      <c r="C8819" s="1144"/>
      <c r="D8819" s="1144"/>
      <c r="E8819" s="1144" t="s">
        <v>26405</v>
      </c>
      <c r="F8819" s="1144"/>
      <c r="G8819" s="1144"/>
      <c r="H8819" s="1144"/>
      <c r="I8819" s="1144"/>
      <c r="J8819" s="1144"/>
      <c r="K8819" s="1144"/>
      <c r="L8819" s="1144"/>
      <c r="M8819" s="1144"/>
      <c r="N8819" s="1144"/>
      <c r="O8819" s="1144"/>
      <c r="P8819" s="1144"/>
      <c r="Q8819" s="15" t="s">
        <v>45</v>
      </c>
      <c r="R8819" s="1145"/>
      <c r="S8819" s="1145"/>
      <c r="T8819" s="1145"/>
      <c r="U8819" s="1145"/>
      <c r="V8819" s="1145"/>
      <c r="W8819" s="1145"/>
      <c r="X8819" s="1145"/>
      <c r="Y8819" s="1145"/>
      <c r="Z8819" s="1145"/>
      <c r="AA8819" s="1145"/>
      <c r="AB8819" s="1145"/>
      <c r="AC8819" s="1145"/>
      <c r="AD8819" s="1145"/>
      <c r="AE8819" s="1145"/>
      <c r="AF8819" s="1145"/>
      <c r="AG8819" s="1145"/>
      <c r="AH8819" s="1145"/>
      <c r="AI8819" s="1145"/>
      <c r="AJ8819" s="1145"/>
      <c r="AK8819" s="1145"/>
    </row>
    <row r="8820" customFormat="false" ht="55.2" hidden="false" customHeight="false" outlineLevel="0" collapsed="false">
      <c r="A8820" s="100"/>
      <c r="B8820" s="100"/>
      <c r="C8820" s="100"/>
      <c r="D8820" s="100"/>
      <c r="E8820" s="100" t="s">
        <v>26406</v>
      </c>
      <c r="F8820" s="100"/>
      <c r="G8820" s="100"/>
      <c r="H8820" s="100" t="n">
        <v>500</v>
      </c>
      <c r="I8820" s="100"/>
      <c r="J8820" s="100"/>
      <c r="K8820" s="100"/>
      <c r="L8820" s="100"/>
      <c r="M8820" s="1171" t="s">
        <v>26407</v>
      </c>
      <c r="N8820" s="1076" t="n">
        <v>43728</v>
      </c>
      <c r="O8820" s="984" t="s">
        <v>26408</v>
      </c>
      <c r="P8820" s="100"/>
      <c r="Q8820" s="15" t="s">
        <v>45</v>
      </c>
    </row>
    <row r="8821" customFormat="false" ht="79.85" hidden="false" customHeight="false" outlineLevel="0" collapsed="false">
      <c r="A8821" s="1091" t="s">
        <v>17111</v>
      </c>
      <c r="B8821" s="103" t="s">
        <v>17112</v>
      </c>
      <c r="C8821" s="1149"/>
      <c r="D8821" s="103" t="s">
        <v>17114</v>
      </c>
      <c r="E8821" s="103" t="s">
        <v>17115</v>
      </c>
      <c r="F8821" s="102" t="s">
        <v>10096</v>
      </c>
      <c r="G8821" s="103" t="s">
        <v>38</v>
      </c>
      <c r="H8821" s="103" t="s">
        <v>17116</v>
      </c>
      <c r="I8821" s="103" t="s">
        <v>40</v>
      </c>
      <c r="J8821" s="103" t="s">
        <v>21327</v>
      </c>
      <c r="K8821" s="103" t="s">
        <v>21328</v>
      </c>
      <c r="L8821" s="103" t="s">
        <v>19807</v>
      </c>
      <c r="M8821" s="103" t="s">
        <v>41</v>
      </c>
      <c r="N8821" s="103" t="s">
        <v>42</v>
      </c>
      <c r="O8821" s="103" t="s">
        <v>17117</v>
      </c>
      <c r="P8821" s="91"/>
      <c r="Q8821" s="15" t="s">
        <v>45</v>
      </c>
      <c r="R8821" s="97"/>
      <c r="S8821" s="97"/>
    </row>
    <row r="8822" customFormat="false" ht="15" hidden="false" customHeight="false" outlineLevel="0" collapsed="false">
      <c r="A8822" s="1137" t="n">
        <v>43725</v>
      </c>
      <c r="B8822" s="1136" t="s">
        <v>260</v>
      </c>
      <c r="C8822" s="91"/>
      <c r="D8822" s="91"/>
      <c r="E8822" s="10"/>
      <c r="F8822" s="821" t="n">
        <f aca="false">G8822+H8822+I8822+J8822+K8822+L8822</f>
        <v>3.32975814520331E+033</v>
      </c>
      <c r="G8822" s="1150" t="n">
        <f aca="false">SUM(G8823:G18760)</f>
        <v>1.16320971323776E+033</v>
      </c>
      <c r="H8822" s="989" t="n">
        <f aca="false">SUM(H8823:H18760)</f>
        <v>2.16654843196555E+033</v>
      </c>
      <c r="I8822" s="1007" t="n">
        <f aca="false">SUM(I8823:I18762)</f>
        <v>0</v>
      </c>
      <c r="J8822" s="1008" t="n">
        <f aca="false">SUM(J8823:J18760)</f>
        <v>0</v>
      </c>
      <c r="K8822" s="1009" t="n">
        <f aca="false">SUM(K8823:K18760)</f>
        <v>0</v>
      </c>
      <c r="L8822" s="1029" t="n">
        <f aca="false">SUM(L8825:L18760)</f>
        <v>0</v>
      </c>
      <c r="M8822" s="466"/>
      <c r="N8822" s="466"/>
      <c r="O8822" s="91"/>
      <c r="P8822" s="91"/>
      <c r="Q8822" s="15" t="s">
        <v>45</v>
      </c>
      <c r="R8822" s="97"/>
      <c r="S8822" s="97"/>
    </row>
    <row r="8823" customFormat="false" ht="14.9" hidden="false" customHeight="false" outlineLevel="0" collapsed="false">
      <c r="A8823" s="100" t="s">
        <v>25462</v>
      </c>
      <c r="B8823" s="100" t="s">
        <v>19640</v>
      </c>
      <c r="C8823" s="100" t="n">
        <v>89269648905</v>
      </c>
      <c r="D8823" s="100" t="s">
        <v>10514</v>
      </c>
      <c r="E8823" s="100" t="s">
        <v>26409</v>
      </c>
      <c r="F8823" s="100"/>
      <c r="G8823" s="100"/>
      <c r="H8823" s="100"/>
      <c r="I8823" s="100"/>
      <c r="J8823" s="100"/>
      <c r="K8823" s="100"/>
      <c r="L8823" s="100"/>
      <c r="M8823" s="100"/>
      <c r="N8823" s="100"/>
      <c r="O8823" s="355" t="s">
        <v>26410</v>
      </c>
      <c r="P8823" s="100"/>
      <c r="Q8823" s="15" t="s">
        <v>45</v>
      </c>
    </row>
    <row r="8824" customFormat="false" ht="28.35" hidden="false" customHeight="false" outlineLevel="0" collapsed="false">
      <c r="A8824" s="1139"/>
      <c r="B8824" s="1139"/>
      <c r="C8824" s="1139"/>
      <c r="D8824" s="1139"/>
      <c r="E8824" s="1139" t="s">
        <v>26411</v>
      </c>
      <c r="F8824" s="1139"/>
      <c r="G8824" s="1139"/>
      <c r="H8824" s="1139"/>
      <c r="I8824" s="1139"/>
      <c r="J8824" s="1139"/>
      <c r="K8824" s="1139"/>
      <c r="L8824" s="1139"/>
      <c r="M8824" s="1139"/>
      <c r="N8824" s="1139"/>
      <c r="O8824" s="1139"/>
      <c r="P8824" s="1139"/>
      <c r="Q8824" s="15" t="s">
        <v>45</v>
      </c>
      <c r="R8824" s="1141"/>
      <c r="S8824" s="1141"/>
      <c r="T8824" s="1141"/>
      <c r="U8824" s="1141"/>
      <c r="V8824" s="1141"/>
      <c r="W8824" s="1141"/>
      <c r="X8824" s="1141"/>
      <c r="Y8824" s="1141"/>
      <c r="Z8824" s="1141"/>
      <c r="AA8824" s="1141"/>
      <c r="AB8824" s="1141"/>
      <c r="AC8824" s="1141"/>
      <c r="AD8824" s="1141"/>
      <c r="AE8824" s="1141"/>
      <c r="AF8824" s="1141"/>
      <c r="AG8824" s="1141"/>
      <c r="AH8824" s="1141"/>
      <c r="AI8824" s="1141"/>
      <c r="AJ8824" s="1141"/>
      <c r="AK8824" s="1141"/>
    </row>
    <row r="8825" customFormat="false" ht="95.5" hidden="false" customHeight="false" outlineLevel="0" collapsed="false">
      <c r="A8825" s="100"/>
      <c r="B8825" s="100"/>
      <c r="C8825" s="100"/>
      <c r="D8825" s="100"/>
      <c r="E8825" s="100" t="s">
        <v>26412</v>
      </c>
      <c r="F8825" s="100" t="s">
        <v>26413</v>
      </c>
      <c r="G8825" s="100"/>
      <c r="H8825" s="100"/>
      <c r="I8825" s="100"/>
      <c r="J8825" s="100"/>
      <c r="K8825" s="100"/>
      <c r="L8825" s="100"/>
      <c r="M8825" s="100"/>
      <c r="N8825" s="100"/>
      <c r="O8825" s="1139" t="s">
        <v>26414</v>
      </c>
      <c r="P8825" s="100"/>
      <c r="Q8825" s="15" t="s">
        <v>45</v>
      </c>
    </row>
    <row r="8826" customFormat="false" ht="68.65" hidden="false" customHeight="false" outlineLevel="0" collapsed="false">
      <c r="A8826" s="100"/>
      <c r="B8826" s="100"/>
      <c r="C8826" s="100"/>
      <c r="D8826" s="100" t="s">
        <v>26023</v>
      </c>
      <c r="E8826" s="100" t="s">
        <v>26415</v>
      </c>
      <c r="F8826" s="100" t="s">
        <v>26416</v>
      </c>
      <c r="G8826" s="100"/>
      <c r="H8826" s="100"/>
      <c r="I8826" s="100"/>
      <c r="J8826" s="100"/>
      <c r="K8826" s="100"/>
      <c r="L8826" s="100"/>
      <c r="M8826" s="100"/>
      <c r="N8826" s="100"/>
      <c r="O8826" s="100"/>
      <c r="P8826" s="100"/>
      <c r="Q8826" s="15" t="s">
        <v>45</v>
      </c>
    </row>
    <row r="8827" customFormat="false" ht="28.35" hidden="false" customHeight="false" outlineLevel="0" collapsed="false">
      <c r="A8827" s="391" t="s">
        <v>25462</v>
      </c>
      <c r="B8827" s="391" t="s">
        <v>26417</v>
      </c>
      <c r="C8827" s="391" t="s">
        <v>26418</v>
      </c>
      <c r="D8827" s="391" t="s">
        <v>25812</v>
      </c>
      <c r="E8827" s="391" t="s">
        <v>26419</v>
      </c>
      <c r="F8827" s="391" t="s">
        <v>26420</v>
      </c>
      <c r="G8827" s="391"/>
      <c r="H8827" s="391"/>
      <c r="I8827" s="391"/>
      <c r="J8827" s="391"/>
      <c r="K8827" s="391"/>
      <c r="L8827" s="391"/>
      <c r="M8827" s="391" t="s">
        <v>26421</v>
      </c>
      <c r="N8827" s="1148" t="n">
        <v>43729</v>
      </c>
      <c r="O8827" s="391" t="s">
        <v>26422</v>
      </c>
      <c r="P8827" s="391"/>
      <c r="Q8827" s="15" t="s">
        <v>45</v>
      </c>
      <c r="R8827" s="278"/>
      <c r="S8827" s="278"/>
      <c r="T8827" s="278"/>
      <c r="U8827" s="278"/>
      <c r="V8827" s="278"/>
      <c r="W8827" s="278"/>
      <c r="X8827" s="278"/>
      <c r="Y8827" s="278"/>
      <c r="Z8827" s="278"/>
      <c r="AA8827" s="278"/>
      <c r="AB8827" s="278"/>
      <c r="AC8827" s="278"/>
      <c r="AD8827" s="278"/>
      <c r="AE8827" s="278"/>
      <c r="AF8827" s="278"/>
      <c r="AG8827" s="278"/>
      <c r="AH8827" s="278"/>
      <c r="AI8827" s="278"/>
      <c r="AJ8827" s="278"/>
      <c r="AK8827" s="278"/>
    </row>
    <row r="8828" customFormat="false" ht="14.9" hidden="false" customHeight="false" outlineLevel="0" collapsed="false">
      <c r="A8828" s="100"/>
      <c r="B8828" s="100"/>
      <c r="C8828" s="100"/>
      <c r="D8828" s="100"/>
      <c r="E8828" s="100" t="s">
        <v>26423</v>
      </c>
      <c r="F8828" s="100"/>
      <c r="G8828" s="100"/>
      <c r="N8828" s="100"/>
      <c r="O8828" s="100"/>
      <c r="P8828" s="100"/>
      <c r="Q8828" s="15" t="s">
        <v>45</v>
      </c>
    </row>
    <row r="8829" customFormat="false" ht="243.25" hidden="false" customHeight="false" outlineLevel="0" collapsed="false">
      <c r="A8829" s="100"/>
      <c r="B8829" s="100"/>
      <c r="C8829" s="100"/>
      <c r="D8829" s="100" t="s">
        <v>10514</v>
      </c>
      <c r="E8829" s="100" t="s">
        <v>26424</v>
      </c>
      <c r="F8829" s="100" t="s">
        <v>26425</v>
      </c>
      <c r="G8829" s="100"/>
      <c r="H8829" s="100" t="n">
        <v>9120</v>
      </c>
      <c r="I8829" s="100"/>
      <c r="J8829" s="100"/>
      <c r="K8829" s="100"/>
      <c r="L8829" s="100"/>
      <c r="M8829" s="100" t="s">
        <v>26426</v>
      </c>
      <c r="N8829" s="1076" t="n">
        <v>43731</v>
      </c>
      <c r="O8829" s="984" t="s">
        <v>26196</v>
      </c>
      <c r="P8829" s="100"/>
      <c r="Q8829" s="15" t="s">
        <v>45</v>
      </c>
    </row>
    <row r="8830" customFormat="false" ht="28.35" hidden="false" customHeight="false" outlineLevel="0" collapsed="false">
      <c r="A8830" s="100"/>
      <c r="B8830" s="100"/>
      <c r="C8830" s="100"/>
      <c r="D8830" s="984" t="s">
        <v>25535</v>
      </c>
      <c r="E8830" s="984" t="s">
        <v>26427</v>
      </c>
      <c r="F8830" s="984" t="s">
        <v>26428</v>
      </c>
      <c r="G8830" s="100"/>
      <c r="H8830" s="100"/>
      <c r="I8830" s="100"/>
      <c r="J8830" s="100"/>
      <c r="K8830" s="100"/>
      <c r="L8830" s="100"/>
      <c r="M8830" s="100"/>
      <c r="N8830" s="100"/>
      <c r="O8830" s="100"/>
      <c r="P8830" s="100"/>
      <c r="Q8830" s="15" t="s">
        <v>45</v>
      </c>
    </row>
    <row r="8831" customFormat="false" ht="68.65" hidden="false" customHeight="false" outlineLevel="0" collapsed="false">
      <c r="A8831" s="100"/>
      <c r="B8831" s="100"/>
      <c r="C8831" s="100"/>
      <c r="D8831" s="100"/>
      <c r="E8831" s="100" t="s">
        <v>26429</v>
      </c>
      <c r="F8831" s="100" t="s">
        <v>26430</v>
      </c>
      <c r="G8831" s="100"/>
      <c r="H8831" s="100"/>
      <c r="I8831" s="100"/>
      <c r="J8831" s="100"/>
      <c r="K8831" s="100"/>
      <c r="L8831" s="100"/>
      <c r="M8831" s="100"/>
      <c r="N8831" s="100"/>
      <c r="O8831" s="984" t="s">
        <v>26163</v>
      </c>
      <c r="P8831" s="100"/>
      <c r="Q8831" s="15" t="s">
        <v>45</v>
      </c>
    </row>
    <row r="8832" customFormat="false" ht="162.65" hidden="false" customHeight="false" outlineLevel="0" collapsed="false">
      <c r="B8832" s="100"/>
      <c r="C8832" s="100"/>
      <c r="D8832" s="100" t="s">
        <v>10514</v>
      </c>
      <c r="E8832" s="100" t="s">
        <v>26431</v>
      </c>
      <c r="F8832" s="100" t="s">
        <v>26432</v>
      </c>
      <c r="G8832" s="100"/>
      <c r="H8832" s="100"/>
      <c r="I8832" s="100"/>
      <c r="J8832" s="100"/>
      <c r="K8832" s="100"/>
      <c r="L8832" s="100"/>
      <c r="M8832" s="100"/>
      <c r="N8832" s="100"/>
      <c r="O8832" s="355" t="s">
        <v>26433</v>
      </c>
      <c r="P8832" s="100"/>
      <c r="Q8832" s="15" t="s">
        <v>45</v>
      </c>
    </row>
    <row r="8833" customFormat="false" ht="14.9" hidden="false" customHeight="false" outlineLevel="0" collapsed="false">
      <c r="A8833" s="1139" t="s">
        <v>25462</v>
      </c>
      <c r="B8833" s="1140" t="n">
        <v>0.489583333333333</v>
      </c>
      <c r="C8833" s="1139" t="s">
        <v>26434</v>
      </c>
      <c r="D8833" s="1139" t="s">
        <v>10514</v>
      </c>
      <c r="E8833" s="1139" t="s">
        <v>26435</v>
      </c>
      <c r="F8833" s="1139" t="s">
        <v>26436</v>
      </c>
      <c r="G8833" s="1139"/>
      <c r="H8833" s="1139"/>
      <c r="I8833" s="1139"/>
      <c r="J8833" s="1139"/>
      <c r="K8833" s="1139"/>
      <c r="L8833" s="1139"/>
      <c r="M8833" s="1139"/>
      <c r="N8833" s="1139"/>
      <c r="O8833" s="1139" t="s">
        <v>26261</v>
      </c>
      <c r="P8833" s="1139"/>
      <c r="Q8833" s="15" t="s">
        <v>45</v>
      </c>
      <c r="R8833" s="1141"/>
      <c r="S8833" s="1141"/>
      <c r="T8833" s="1141"/>
      <c r="U8833" s="1141"/>
      <c r="V8833" s="1141"/>
      <c r="W8833" s="1141"/>
      <c r="X8833" s="1141"/>
      <c r="Y8833" s="1141"/>
      <c r="Z8833" s="1141"/>
      <c r="AA8833" s="1141"/>
      <c r="AB8833" s="1141"/>
      <c r="AC8833" s="1141"/>
      <c r="AD8833" s="1141"/>
      <c r="AE8833" s="1141"/>
      <c r="AF8833" s="1141"/>
      <c r="AG8833" s="1141"/>
      <c r="AH8833" s="1141"/>
      <c r="AI8833" s="1141"/>
      <c r="AJ8833" s="1141"/>
      <c r="AK8833" s="1141"/>
    </row>
    <row r="8834" customFormat="false" ht="55.2" hidden="false" customHeight="false" outlineLevel="0" collapsed="false">
      <c r="A8834" s="1139"/>
      <c r="B8834" s="1139"/>
      <c r="C8834" s="1139"/>
      <c r="D8834" s="1139"/>
      <c r="E8834" s="1139" t="s">
        <v>26437</v>
      </c>
      <c r="F8834" s="1139" t="s">
        <v>26438</v>
      </c>
      <c r="G8834" s="1139"/>
      <c r="H8834" s="1139"/>
      <c r="I8834" s="1139"/>
      <c r="J8834" s="1139"/>
      <c r="K8834" s="1139"/>
      <c r="L8834" s="1139"/>
      <c r="M8834" s="1139"/>
      <c r="N8834" s="1139"/>
      <c r="O8834" s="1139"/>
      <c r="P8834" s="1139"/>
      <c r="Q8834" s="15" t="s">
        <v>45</v>
      </c>
      <c r="R8834" s="1141"/>
      <c r="S8834" s="1141"/>
      <c r="T8834" s="1141"/>
      <c r="U8834" s="1141"/>
      <c r="V8834" s="1141"/>
      <c r="W8834" s="1141"/>
      <c r="X8834" s="1141"/>
      <c r="Y8834" s="1141"/>
      <c r="Z8834" s="1141"/>
      <c r="AA8834" s="1141"/>
      <c r="AB8834" s="1141"/>
      <c r="AC8834" s="1141"/>
      <c r="AD8834" s="1141"/>
      <c r="AE8834" s="1141"/>
      <c r="AF8834" s="1141"/>
      <c r="AG8834" s="1141"/>
      <c r="AH8834" s="1141"/>
      <c r="AI8834" s="1141"/>
      <c r="AJ8834" s="1141"/>
      <c r="AK8834" s="1141"/>
    </row>
    <row r="8835" customFormat="false" ht="14.9" hidden="false" customHeight="false" outlineLevel="0" collapsed="false">
      <c r="A8835" s="1144"/>
      <c r="B8835" s="1144"/>
      <c r="C8835" s="1144"/>
      <c r="D8835" s="1144"/>
      <c r="E8835" s="1144" t="s">
        <v>26439</v>
      </c>
      <c r="F8835" s="1144"/>
      <c r="G8835" s="1144"/>
      <c r="H8835" s="1144"/>
      <c r="I8835" s="1144"/>
      <c r="J8835" s="1144"/>
      <c r="K8835" s="1144"/>
      <c r="L8835" s="1144"/>
      <c r="M8835" s="1144"/>
      <c r="N8835" s="1144"/>
      <c r="O8835" s="1144"/>
      <c r="P8835" s="1144"/>
      <c r="Q8835" s="15" t="s">
        <v>45</v>
      </c>
      <c r="R8835" s="1145"/>
      <c r="S8835" s="1145"/>
      <c r="T8835" s="1145"/>
      <c r="U8835" s="1145"/>
      <c r="V8835" s="1145"/>
      <c r="W8835" s="1145"/>
      <c r="X8835" s="1145"/>
      <c r="Y8835" s="1145"/>
      <c r="Z8835" s="1145"/>
      <c r="AA8835" s="1145"/>
      <c r="AB8835" s="1145"/>
      <c r="AC8835" s="1145"/>
      <c r="AD8835" s="1145"/>
      <c r="AE8835" s="1145"/>
      <c r="AF8835" s="1145"/>
      <c r="AG8835" s="1145"/>
      <c r="AH8835" s="1145"/>
      <c r="AI8835" s="1145"/>
      <c r="AJ8835" s="1145"/>
      <c r="AK8835" s="1145"/>
    </row>
    <row r="8836" customFormat="false" ht="68.65" hidden="false" customHeight="false" outlineLevel="0" collapsed="false">
      <c r="A8836" s="100" t="s">
        <v>25462</v>
      </c>
      <c r="B8836" s="1143" t="n">
        <v>0.520833333333333</v>
      </c>
      <c r="C8836" s="100" t="s">
        <v>26440</v>
      </c>
      <c r="D8836" s="100" t="s">
        <v>25581</v>
      </c>
      <c r="E8836" s="100" t="s">
        <v>26441</v>
      </c>
      <c r="F8836" s="100" t="s">
        <v>26442</v>
      </c>
      <c r="G8836" s="100" t="n">
        <v>6000</v>
      </c>
      <c r="H8836" s="100"/>
      <c r="I8836" s="100"/>
      <c r="J8836" s="100"/>
      <c r="K8836" s="100"/>
      <c r="L8836" s="100"/>
      <c r="M8836" s="100" t="s">
        <v>26443</v>
      </c>
      <c r="N8836" s="1076" t="n">
        <v>43727</v>
      </c>
      <c r="O8836" s="984" t="s">
        <v>15</v>
      </c>
      <c r="P8836" s="100"/>
      <c r="Q8836" s="15" t="s">
        <v>45</v>
      </c>
    </row>
    <row r="8837" customFormat="false" ht="28.35" hidden="false" customHeight="false" outlineLevel="0" collapsed="false">
      <c r="A8837" s="100" t="s">
        <v>25462</v>
      </c>
      <c r="B8837" s="1143" t="n">
        <v>0.529861111111111</v>
      </c>
      <c r="C8837" s="100" t="n">
        <v>84957079504</v>
      </c>
      <c r="D8837" s="100" t="s">
        <v>25586</v>
      </c>
      <c r="E8837" s="100" t="s">
        <v>26444</v>
      </c>
      <c r="F8837" s="100" t="s">
        <v>26445</v>
      </c>
      <c r="G8837" s="100"/>
      <c r="H8837" s="100"/>
      <c r="I8837" s="100"/>
      <c r="J8837" s="100"/>
      <c r="K8837" s="100"/>
      <c r="L8837" s="100"/>
      <c r="M8837" s="100"/>
      <c r="N8837" s="100"/>
      <c r="O8837" s="100" t="s">
        <v>26445</v>
      </c>
      <c r="P8837" s="100"/>
      <c r="Q8837" s="15" t="s">
        <v>45</v>
      </c>
    </row>
    <row r="8838" customFormat="false" ht="28.35" hidden="false" customHeight="false" outlineLevel="0" collapsed="false">
      <c r="A8838" s="100" t="s">
        <v>25462</v>
      </c>
      <c r="B8838" s="1143" t="n">
        <v>0.540277777777778</v>
      </c>
      <c r="C8838" s="100" t="s">
        <v>26446</v>
      </c>
      <c r="D8838" s="100" t="s">
        <v>25598</v>
      </c>
      <c r="E8838" s="100" t="s">
        <v>26447</v>
      </c>
      <c r="F8838" s="100" t="s">
        <v>26448</v>
      </c>
      <c r="G8838" s="100" t="n">
        <v>3500</v>
      </c>
      <c r="H8838" s="100"/>
      <c r="I8838" s="100"/>
      <c r="J8838" s="100"/>
      <c r="K8838" s="100"/>
      <c r="L8838" s="100"/>
      <c r="M8838" s="100" t="s">
        <v>26449</v>
      </c>
      <c r="N8838" s="1076" t="n">
        <v>43607</v>
      </c>
      <c r="O8838" s="984" t="s">
        <v>15</v>
      </c>
      <c r="P8838" s="100"/>
      <c r="Q8838" s="15" t="s">
        <v>45</v>
      </c>
    </row>
    <row r="8839" customFormat="false" ht="28.35" hidden="false" customHeight="false" outlineLevel="0" collapsed="false">
      <c r="A8839" s="1167"/>
      <c r="B8839" s="1167"/>
      <c r="C8839" s="1167"/>
      <c r="D8839" s="1167"/>
      <c r="E8839" s="1167" t="s">
        <v>26450</v>
      </c>
      <c r="F8839" s="1167"/>
      <c r="G8839" s="1167"/>
      <c r="H8839" s="1167"/>
      <c r="I8839" s="1167"/>
      <c r="J8839" s="1167"/>
      <c r="K8839" s="1167"/>
      <c r="L8839" s="1167"/>
      <c r="M8839" s="1167"/>
      <c r="N8839" s="1167"/>
      <c r="O8839" s="1167"/>
      <c r="P8839" s="1167"/>
      <c r="Q8839" s="15" t="s">
        <v>45</v>
      </c>
      <c r="R8839" s="1168"/>
      <c r="S8839" s="1168"/>
      <c r="T8839" s="1168"/>
      <c r="U8839" s="1168"/>
      <c r="V8839" s="1168"/>
      <c r="W8839" s="1168"/>
      <c r="X8839" s="1168"/>
      <c r="Y8839" s="1168"/>
      <c r="Z8839" s="1168"/>
      <c r="AA8839" s="1168"/>
      <c r="AB8839" s="1168"/>
      <c r="AC8839" s="1168"/>
      <c r="AD8839" s="1168"/>
      <c r="AE8839" s="1168"/>
      <c r="AF8839" s="1168"/>
      <c r="AG8839" s="1168"/>
      <c r="AH8839" s="1168"/>
      <c r="AI8839" s="1168"/>
      <c r="AJ8839" s="1168"/>
      <c r="AK8839" s="1168"/>
    </row>
    <row r="8840" customFormat="false" ht="95.5" hidden="false" customHeight="false" outlineLevel="0" collapsed="false">
      <c r="A8840" s="100"/>
      <c r="B8840" s="100"/>
      <c r="C8840" s="100"/>
      <c r="D8840" s="100" t="s">
        <v>25662</v>
      </c>
      <c r="E8840" s="100" t="s">
        <v>26451</v>
      </c>
      <c r="F8840" s="100" t="s">
        <v>26452</v>
      </c>
      <c r="G8840" s="100"/>
      <c r="H8840" s="100"/>
      <c r="I8840" s="100"/>
      <c r="J8840" s="100"/>
      <c r="K8840" s="100"/>
      <c r="L8840" s="100"/>
      <c r="M8840" s="100"/>
      <c r="N8840" s="100"/>
      <c r="O8840" s="355" t="s">
        <v>26453</v>
      </c>
      <c r="P8840" s="100"/>
      <c r="Q8840" s="15" t="s">
        <v>45</v>
      </c>
    </row>
    <row r="8841" customFormat="false" ht="28.35" hidden="false" customHeight="false" outlineLevel="0" collapsed="false">
      <c r="A8841" s="100" t="s">
        <v>25462</v>
      </c>
      <c r="B8841" s="100"/>
      <c r="C8841" s="100" t="s">
        <v>26454</v>
      </c>
      <c r="D8841" s="100" t="s">
        <v>25606</v>
      </c>
      <c r="E8841" s="100" t="s">
        <v>26455</v>
      </c>
      <c r="F8841" s="100"/>
      <c r="G8841" s="100"/>
      <c r="H8841" s="100"/>
      <c r="I8841" s="100"/>
      <c r="J8841" s="100"/>
      <c r="K8841" s="100"/>
      <c r="L8841" s="100"/>
      <c r="M8841" s="100"/>
      <c r="N8841" s="100"/>
      <c r="O8841" s="100"/>
      <c r="P8841" s="100"/>
      <c r="Q8841" s="15" t="s">
        <v>45</v>
      </c>
    </row>
    <row r="8842" customFormat="false" ht="28.35" hidden="false" customHeight="false" outlineLevel="0" collapsed="false">
      <c r="A8842" s="100"/>
      <c r="B8842" s="100"/>
      <c r="C8842" s="100"/>
      <c r="D8842" s="100"/>
      <c r="E8842" s="100" t="s">
        <v>26456</v>
      </c>
      <c r="F8842" s="100" t="s">
        <v>26457</v>
      </c>
      <c r="G8842" s="100"/>
      <c r="H8842" s="100"/>
      <c r="I8842" s="100"/>
      <c r="J8842" s="100"/>
      <c r="K8842" s="100"/>
      <c r="L8842" s="100"/>
      <c r="M8842" s="100"/>
      <c r="N8842" s="100"/>
      <c r="O8842" s="100"/>
      <c r="P8842" s="100"/>
      <c r="Q8842" s="15" t="s">
        <v>45</v>
      </c>
    </row>
    <row r="8843" customFormat="false" ht="28.35" hidden="false" customHeight="false" outlineLevel="0" collapsed="false">
      <c r="A8843" s="100" t="s">
        <v>25462</v>
      </c>
      <c r="B8843" s="1143" t="n">
        <v>0.670138888888889</v>
      </c>
      <c r="C8843" s="24" t="s">
        <v>26458</v>
      </c>
      <c r="D8843" s="100" t="s">
        <v>25615</v>
      </c>
      <c r="E8843" s="100" t="s">
        <v>26459</v>
      </c>
      <c r="F8843" s="100" t="s">
        <v>26460</v>
      </c>
      <c r="G8843" s="100" t="n">
        <v>3100</v>
      </c>
      <c r="H8843" s="100"/>
      <c r="I8843" s="100"/>
      <c r="J8843" s="100"/>
      <c r="K8843" s="100"/>
      <c r="L8843" s="100"/>
      <c r="M8843" s="100" t="s">
        <v>26461</v>
      </c>
      <c r="N8843" s="1076" t="n">
        <v>43726</v>
      </c>
      <c r="O8843" s="984" t="s">
        <v>15</v>
      </c>
      <c r="P8843" s="100"/>
      <c r="Q8843" s="15" t="s">
        <v>45</v>
      </c>
    </row>
    <row r="8844" customFormat="false" ht="14.9" hidden="false" customHeight="false" outlineLevel="0" collapsed="false">
      <c r="A8844" s="100" t="s">
        <v>25462</v>
      </c>
      <c r="B8844" s="1143" t="n">
        <v>0.744444444444444</v>
      </c>
      <c r="C8844" s="100" t="n">
        <v>89858294078</v>
      </c>
      <c r="D8844" s="100" t="s">
        <v>25619</v>
      </c>
      <c r="E8844" s="100" t="s">
        <v>26462</v>
      </c>
      <c r="F8844" s="100" t="s">
        <v>3347</v>
      </c>
      <c r="G8844" s="100"/>
      <c r="H8844" s="100"/>
      <c r="I8844" s="100"/>
      <c r="J8844" s="100"/>
      <c r="K8844" s="100"/>
      <c r="L8844" s="100"/>
      <c r="M8844" s="100"/>
      <c r="N8844" s="100"/>
      <c r="O8844" s="1144" t="s">
        <v>26463</v>
      </c>
      <c r="P8844" s="100"/>
      <c r="Q8844" s="15" t="s">
        <v>45</v>
      </c>
    </row>
    <row r="8845" customFormat="false" ht="28.35" hidden="false" customHeight="false" outlineLevel="0" collapsed="false">
      <c r="A8845" s="100"/>
      <c r="B8845" s="100"/>
      <c r="C8845" s="100"/>
      <c r="D8845" s="100" t="s">
        <v>10514</v>
      </c>
      <c r="E8845" s="100" t="s">
        <v>26464</v>
      </c>
      <c r="F8845" s="100" t="s">
        <v>26465</v>
      </c>
      <c r="G8845" s="100"/>
      <c r="H8845" s="178" t="n">
        <v>20131.09</v>
      </c>
      <c r="I8845" s="100"/>
      <c r="J8845" s="100"/>
      <c r="K8845" s="100"/>
      <c r="L8845" s="100"/>
      <c r="M8845" s="91" t="s">
        <v>26466</v>
      </c>
      <c r="N8845" s="1076" t="n">
        <v>43727</v>
      </c>
      <c r="O8845" s="984" t="s">
        <v>26196</v>
      </c>
      <c r="P8845" s="100"/>
      <c r="Q8845" s="15" t="s">
        <v>45</v>
      </c>
    </row>
    <row r="8846" customFormat="false" ht="79.85" hidden="false" customHeight="false" outlineLevel="0" collapsed="false">
      <c r="A8846" s="1091" t="s">
        <v>17111</v>
      </c>
      <c r="B8846" s="103" t="s">
        <v>17112</v>
      </c>
      <c r="C8846" s="1149"/>
      <c r="D8846" s="103" t="s">
        <v>17114</v>
      </c>
      <c r="E8846" s="103" t="s">
        <v>17115</v>
      </c>
      <c r="F8846" s="102" t="s">
        <v>10096</v>
      </c>
      <c r="G8846" s="103" t="s">
        <v>38</v>
      </c>
      <c r="H8846" s="103" t="s">
        <v>17116</v>
      </c>
      <c r="I8846" s="103" t="s">
        <v>40</v>
      </c>
      <c r="J8846" s="103" t="s">
        <v>21327</v>
      </c>
      <c r="K8846" s="103" t="s">
        <v>21328</v>
      </c>
      <c r="L8846" s="103" t="s">
        <v>19807</v>
      </c>
      <c r="M8846" s="103" t="s">
        <v>41</v>
      </c>
      <c r="N8846" s="103" t="s">
        <v>42</v>
      </c>
      <c r="O8846" s="103" t="s">
        <v>17117</v>
      </c>
      <c r="P8846" s="91"/>
      <c r="Q8846" s="15" t="s">
        <v>45</v>
      </c>
      <c r="R8846" s="97"/>
      <c r="S8846" s="97"/>
    </row>
    <row r="8847" customFormat="false" ht="15" hidden="false" customHeight="false" outlineLevel="0" collapsed="false">
      <c r="A8847" s="1137" t="n">
        <v>43725</v>
      </c>
      <c r="B8847" s="1136" t="s">
        <v>260</v>
      </c>
      <c r="C8847" s="91"/>
      <c r="D8847" s="91"/>
      <c r="E8847" s="10"/>
      <c r="F8847" s="821" t="n">
        <f aca="false">G8847+H8847+I8847+J8847+K8847+L8847</f>
        <v>1.66487907260165E+033</v>
      </c>
      <c r="G8847" s="1150" t="n">
        <f aca="false">SUM(G8848:G18785)</f>
        <v>5.81604856618879E+032</v>
      </c>
      <c r="H8847" s="989" t="n">
        <f aca="false">SUM(H8848:H18785)</f>
        <v>1.08327421598278E+033</v>
      </c>
      <c r="I8847" s="1007" t="n">
        <f aca="false">SUM(I8848:I18787)</f>
        <v>0</v>
      </c>
      <c r="J8847" s="1008" t="n">
        <f aca="false">SUM(J8848:J18785)</f>
        <v>0</v>
      </c>
      <c r="K8847" s="1009" t="n">
        <f aca="false">SUM(K8848:K18785)</f>
        <v>0</v>
      </c>
      <c r="L8847" s="1029" t="n">
        <f aca="false">SUM(L8850:L18785)</f>
        <v>0</v>
      </c>
      <c r="M8847" s="466"/>
      <c r="N8847" s="466"/>
      <c r="O8847" s="91"/>
      <c r="P8847" s="91"/>
      <c r="Q8847" s="15" t="s">
        <v>45</v>
      </c>
      <c r="R8847" s="97"/>
      <c r="S8847" s="97"/>
    </row>
    <row r="8848" customFormat="false" ht="68.65" hidden="false" customHeight="false" outlineLevel="0" collapsed="false">
      <c r="A8848" s="100" t="s">
        <v>25462</v>
      </c>
      <c r="B8848" s="1143" t="n">
        <v>0.415972222222222</v>
      </c>
      <c r="C8848" s="100" t="s">
        <v>26467</v>
      </c>
      <c r="D8848" s="100" t="s">
        <v>25726</v>
      </c>
      <c r="E8848" s="100" t="s">
        <v>26468</v>
      </c>
      <c r="F8848" s="100"/>
      <c r="G8848" s="100"/>
      <c r="H8848" s="100"/>
      <c r="I8848" s="100"/>
      <c r="J8848" s="100"/>
      <c r="K8848" s="100"/>
      <c r="L8848" s="100"/>
      <c r="M8848" s="100"/>
      <c r="N8848" s="100"/>
      <c r="O8848" s="355" t="s">
        <v>26469</v>
      </c>
      <c r="P8848" s="100"/>
      <c r="Q8848" s="15" t="s">
        <v>45</v>
      </c>
    </row>
    <row r="8849" customFormat="false" ht="14.9" hidden="false" customHeight="false" outlineLevel="0" collapsed="false">
      <c r="A8849" s="100"/>
      <c r="B8849" s="100"/>
      <c r="C8849" s="100"/>
      <c r="D8849" s="100"/>
      <c r="E8849" s="100" t="s">
        <v>26470</v>
      </c>
      <c r="F8849" s="100"/>
      <c r="G8849" s="100"/>
      <c r="H8849" s="100"/>
      <c r="I8849" s="100"/>
      <c r="J8849" s="100"/>
      <c r="K8849" s="100"/>
      <c r="L8849" s="100"/>
      <c r="M8849" s="100"/>
      <c r="N8849" s="100"/>
      <c r="O8849" s="100"/>
      <c r="P8849" s="100"/>
      <c r="Q8849" s="15" t="s">
        <v>45</v>
      </c>
    </row>
    <row r="8850" customFormat="false" ht="28.35" hidden="false" customHeight="false" outlineLevel="0" collapsed="false">
      <c r="A8850" s="100"/>
      <c r="B8850" s="1143" t="n">
        <v>0.455555555555556</v>
      </c>
      <c r="C8850" s="100" t="s">
        <v>26471</v>
      </c>
      <c r="D8850" s="100" t="s">
        <v>25586</v>
      </c>
      <c r="E8850" s="100" t="s">
        <v>26472</v>
      </c>
      <c r="F8850" s="1139" t="s">
        <v>26473</v>
      </c>
      <c r="G8850" s="100"/>
      <c r="H8850" s="100"/>
      <c r="I8850" s="100"/>
      <c r="J8850" s="100"/>
      <c r="K8850" s="100"/>
      <c r="L8850" s="100"/>
      <c r="M8850" s="100"/>
      <c r="N8850" s="100"/>
      <c r="O8850" s="1139" t="s">
        <v>26473</v>
      </c>
      <c r="P8850" s="100"/>
      <c r="Q8850" s="15" t="s">
        <v>45</v>
      </c>
    </row>
    <row r="8851" customFormat="false" ht="14.9" hidden="false" customHeight="false" outlineLevel="0" collapsed="false">
      <c r="A8851" s="1139" t="s">
        <v>22503</v>
      </c>
      <c r="B8851" s="1139"/>
      <c r="C8851" s="1139"/>
      <c r="D8851" s="1139"/>
      <c r="E8851" s="1139" t="s">
        <v>26474</v>
      </c>
      <c r="F8851" s="1139"/>
      <c r="G8851" s="1139"/>
      <c r="H8851" s="1139"/>
      <c r="I8851" s="1139"/>
      <c r="J8851" s="1139"/>
      <c r="K8851" s="1139"/>
      <c r="L8851" s="1139"/>
      <c r="M8851" s="1139"/>
      <c r="N8851" s="1139"/>
      <c r="P8851" s="1139"/>
      <c r="Q8851" s="15" t="s">
        <v>45</v>
      </c>
      <c r="R8851" s="1141"/>
      <c r="S8851" s="1141"/>
      <c r="T8851" s="1141"/>
      <c r="U8851" s="1141"/>
      <c r="V8851" s="1141"/>
      <c r="W8851" s="1141"/>
      <c r="X8851" s="1141"/>
      <c r="Y8851" s="1141"/>
      <c r="Z8851" s="1141"/>
      <c r="AA8851" s="1141"/>
      <c r="AB8851" s="1141"/>
      <c r="AC8851" s="1141"/>
      <c r="AD8851" s="1141"/>
      <c r="AE8851" s="1141"/>
      <c r="AF8851" s="1141"/>
      <c r="AG8851" s="1141"/>
      <c r="AH8851" s="1141"/>
      <c r="AI8851" s="1141"/>
      <c r="AJ8851" s="1141"/>
      <c r="AK8851" s="1141"/>
    </row>
    <row r="8852" customFormat="false" ht="82.05" hidden="false" customHeight="false" outlineLevel="0" collapsed="false">
      <c r="A8852" s="100"/>
      <c r="B8852" s="1143" t="n">
        <v>0.479166666666667</v>
      </c>
      <c r="C8852" s="100" t="s">
        <v>26475</v>
      </c>
      <c r="D8852" s="100" t="s">
        <v>25598</v>
      </c>
      <c r="E8852" s="100" t="s">
        <v>26476</v>
      </c>
      <c r="F8852" s="100" t="s">
        <v>26477</v>
      </c>
      <c r="G8852" s="100" t="n">
        <v>5500</v>
      </c>
      <c r="H8852" s="100"/>
      <c r="I8852" s="100"/>
      <c r="J8852" s="100"/>
      <c r="K8852" s="100"/>
      <c r="L8852" s="100"/>
      <c r="M8852" s="100" t="s">
        <v>26478</v>
      </c>
      <c r="N8852" s="1076" t="n">
        <v>43729</v>
      </c>
      <c r="O8852" s="984" t="s">
        <v>15</v>
      </c>
      <c r="P8852" s="100"/>
      <c r="Q8852" s="15" t="s">
        <v>45</v>
      </c>
    </row>
    <row r="8853" customFormat="false" ht="41.75" hidden="false" customHeight="false" outlineLevel="0" collapsed="false">
      <c r="A8853" s="100"/>
      <c r="B8853" s="100"/>
      <c r="C8853" s="100"/>
      <c r="D8853" s="100"/>
      <c r="E8853" s="100" t="s">
        <v>26479</v>
      </c>
      <c r="F8853" s="100"/>
      <c r="G8853" s="100"/>
      <c r="H8853" s="100"/>
      <c r="I8853" s="100"/>
      <c r="J8853" s="100"/>
      <c r="K8853" s="100"/>
      <c r="L8853" s="100"/>
      <c r="M8853" s="100"/>
      <c r="N8853" s="100"/>
      <c r="O8853" s="1154" t="s">
        <v>26339</v>
      </c>
      <c r="P8853" s="100"/>
      <c r="Q8853" s="15" t="s">
        <v>45</v>
      </c>
    </row>
    <row r="8854" customFormat="false" ht="55.2" hidden="false" customHeight="false" outlineLevel="0" collapsed="false">
      <c r="A8854" s="100"/>
      <c r="B8854" s="100"/>
      <c r="C8854" s="100"/>
      <c r="D8854" s="100"/>
      <c r="E8854" s="100" t="s">
        <v>26480</v>
      </c>
      <c r="F8854" s="100"/>
      <c r="G8854" s="100"/>
      <c r="H8854" s="100"/>
      <c r="I8854" s="100"/>
      <c r="J8854" s="100"/>
      <c r="K8854" s="100"/>
      <c r="L8854" s="100"/>
      <c r="M8854" s="100"/>
      <c r="N8854" s="100"/>
      <c r="O8854" s="1154" t="s">
        <v>26339</v>
      </c>
      <c r="P8854" s="100"/>
      <c r="Q8854" s="15" t="s">
        <v>45</v>
      </c>
    </row>
    <row r="8855" customFormat="false" ht="55.2" hidden="false" customHeight="false" outlineLevel="0" collapsed="false">
      <c r="A8855" s="100"/>
      <c r="B8855" s="100"/>
      <c r="C8855" s="100"/>
      <c r="D8855" s="100"/>
      <c r="E8855" s="100" t="s">
        <v>26481</v>
      </c>
      <c r="F8855" s="100"/>
      <c r="G8855" s="100"/>
      <c r="H8855" s="100"/>
      <c r="I8855" s="100"/>
      <c r="J8855" s="100"/>
      <c r="K8855" s="100"/>
      <c r="L8855" s="100"/>
      <c r="M8855" s="100"/>
      <c r="N8855" s="100"/>
      <c r="O8855" s="1154" t="s">
        <v>26339</v>
      </c>
      <c r="P8855" s="100"/>
      <c r="Q8855" s="15" t="s">
        <v>45</v>
      </c>
    </row>
    <row r="8856" customFormat="false" ht="202.95" hidden="false" customHeight="false" outlineLevel="0" collapsed="false">
      <c r="A8856" s="100"/>
      <c r="B8856" s="1143" t="n">
        <v>0.500694444444444</v>
      </c>
      <c r="C8856" s="100" t="s">
        <v>26482</v>
      </c>
      <c r="D8856" s="100" t="s">
        <v>26483</v>
      </c>
      <c r="E8856" s="100" t="s">
        <v>26484</v>
      </c>
      <c r="F8856" s="100" t="s">
        <v>26485</v>
      </c>
      <c r="G8856" s="100" t="s">
        <v>26486</v>
      </c>
      <c r="H8856" s="100"/>
      <c r="I8856" s="100"/>
      <c r="J8856" s="100"/>
      <c r="K8856" s="100"/>
      <c r="L8856" s="100"/>
      <c r="M8856" s="100"/>
      <c r="N8856" s="100"/>
      <c r="O8856" s="720" t="s">
        <v>26487</v>
      </c>
      <c r="P8856" s="100"/>
      <c r="Q8856" s="15" t="s">
        <v>45</v>
      </c>
    </row>
    <row r="8857" customFormat="false" ht="108.95" hidden="false" customHeight="false" outlineLevel="0" collapsed="false">
      <c r="A8857" s="100"/>
      <c r="B8857" s="100"/>
      <c r="C8857" s="100"/>
      <c r="D8857" s="100" t="s">
        <v>25687</v>
      </c>
      <c r="E8857" s="100" t="s">
        <v>26488</v>
      </c>
      <c r="F8857" s="100" t="s">
        <v>26489</v>
      </c>
      <c r="G8857" s="100"/>
      <c r="H8857" s="100"/>
      <c r="I8857" s="100"/>
      <c r="J8857" s="100"/>
      <c r="K8857" s="100"/>
      <c r="L8857" s="100"/>
      <c r="M8857" s="100"/>
      <c r="N8857" s="100"/>
      <c r="O8857" s="720" t="s">
        <v>25687</v>
      </c>
      <c r="P8857" s="100"/>
      <c r="Q8857" s="15" t="s">
        <v>45</v>
      </c>
    </row>
    <row r="8858" customFormat="false" ht="14.9" hidden="false" customHeight="false" outlineLevel="0" collapsed="false">
      <c r="A8858" s="1144"/>
      <c r="B8858" s="1144"/>
      <c r="C8858" s="1144"/>
      <c r="D8858" s="1144"/>
      <c r="E8858" s="1144" t="s">
        <v>26490</v>
      </c>
      <c r="F8858" s="1144" t="s">
        <v>26491</v>
      </c>
      <c r="G8858" s="1144"/>
      <c r="H8858" s="1144"/>
      <c r="I8858" s="1144"/>
      <c r="J8858" s="1144"/>
      <c r="K8858" s="1144"/>
      <c r="L8858" s="1144"/>
      <c r="M8858" s="1144"/>
      <c r="N8858" s="1144"/>
      <c r="O8858" s="1144"/>
      <c r="P8858" s="1144"/>
      <c r="Q8858" s="15" t="s">
        <v>45</v>
      </c>
      <c r="R8858" s="1145"/>
      <c r="S8858" s="1145"/>
      <c r="T8858" s="1145"/>
      <c r="U8858" s="1145"/>
      <c r="V8858" s="1145"/>
      <c r="W8858" s="1145"/>
      <c r="X8858" s="1145"/>
      <c r="Y8858" s="1145"/>
      <c r="Z8858" s="1145"/>
      <c r="AA8858" s="1145"/>
      <c r="AB8858" s="1145"/>
      <c r="AC8858" s="1145"/>
      <c r="AD8858" s="1145"/>
      <c r="AE8858" s="1145"/>
      <c r="AF8858" s="1145"/>
      <c r="AG8858" s="1145"/>
      <c r="AH8858" s="1145"/>
      <c r="AI8858" s="1145"/>
      <c r="AJ8858" s="1145"/>
      <c r="AK8858" s="1145"/>
    </row>
    <row r="8859" customFormat="false" ht="28.35" hidden="false" customHeight="false" outlineLevel="0" collapsed="false">
      <c r="A8859" s="1144" t="s">
        <v>26492</v>
      </c>
      <c r="B8859" s="1146" t="n">
        <v>0.555555555555556</v>
      </c>
      <c r="C8859" s="1144" t="n">
        <v>89046527202</v>
      </c>
      <c r="D8859" s="1144"/>
      <c r="E8859" s="1144" t="s">
        <v>26493</v>
      </c>
      <c r="F8859" s="1144"/>
      <c r="G8859" s="1144"/>
      <c r="H8859" s="1144"/>
      <c r="I8859" s="1144"/>
      <c r="J8859" s="1144"/>
      <c r="K8859" s="1144"/>
      <c r="L8859" s="1144"/>
      <c r="M8859" s="1144"/>
      <c r="N8859" s="1144"/>
      <c r="O8859" s="1144"/>
      <c r="P8859" s="1144"/>
      <c r="Q8859" s="15" t="s">
        <v>45</v>
      </c>
      <c r="R8859" s="1145"/>
      <c r="S8859" s="1145"/>
      <c r="T8859" s="1145"/>
      <c r="U8859" s="1145"/>
      <c r="V8859" s="1145"/>
      <c r="W8859" s="1145"/>
      <c r="X8859" s="1145"/>
      <c r="Y8859" s="1145"/>
      <c r="Z8859" s="1145"/>
      <c r="AA8859" s="1145"/>
      <c r="AB8859" s="1145"/>
      <c r="AC8859" s="1145"/>
      <c r="AD8859" s="1145"/>
      <c r="AE8859" s="1145"/>
      <c r="AF8859" s="1145"/>
      <c r="AG8859" s="1145"/>
      <c r="AH8859" s="1145"/>
      <c r="AI8859" s="1145"/>
      <c r="AJ8859" s="1145"/>
      <c r="AK8859" s="1145"/>
    </row>
    <row r="8860" customFormat="false" ht="14.9" hidden="false" customHeight="false" outlineLevel="0" collapsed="false">
      <c r="A8860" s="1139" t="s">
        <v>26494</v>
      </c>
      <c r="B8860" s="1139"/>
      <c r="C8860" s="1139" t="n">
        <v>89046527202</v>
      </c>
      <c r="D8860" s="1139"/>
      <c r="E8860" s="1139" t="s">
        <v>26495</v>
      </c>
      <c r="F8860" s="1139"/>
      <c r="G8860" s="1139"/>
      <c r="H8860" s="1139"/>
      <c r="I8860" s="1139"/>
      <c r="J8860" s="1139"/>
      <c r="K8860" s="1139"/>
      <c r="L8860" s="1139"/>
      <c r="M8860" s="1139"/>
      <c r="N8860" s="1139"/>
      <c r="O8860" s="1139"/>
      <c r="P8860" s="1139"/>
      <c r="Q8860" s="15" t="s">
        <v>45</v>
      </c>
      <c r="R8860" s="1141"/>
      <c r="S8860" s="1141"/>
      <c r="T8860" s="1141"/>
      <c r="U8860" s="1141"/>
      <c r="V8860" s="1141"/>
      <c r="W8860" s="1141"/>
      <c r="X8860" s="1141"/>
      <c r="Y8860" s="1141"/>
      <c r="Z8860" s="1141"/>
      <c r="AA8860" s="1141"/>
      <c r="AB8860" s="1141"/>
      <c r="AC8860" s="1141"/>
      <c r="AD8860" s="1141"/>
      <c r="AE8860" s="1141"/>
      <c r="AF8860" s="1141"/>
      <c r="AG8860" s="1141"/>
      <c r="AH8860" s="1141"/>
      <c r="AI8860" s="1141"/>
      <c r="AJ8860" s="1141"/>
      <c r="AK8860" s="1141"/>
    </row>
    <row r="8861" customFormat="false" ht="14.9" hidden="false" customHeight="false" outlineLevel="0" collapsed="false">
      <c r="A8861" s="100"/>
      <c r="B8861" s="100"/>
      <c r="C8861" s="100"/>
      <c r="D8861" s="100"/>
      <c r="E8861" s="100" t="s">
        <v>26496</v>
      </c>
      <c r="F8861" s="100"/>
      <c r="G8861" s="100"/>
      <c r="H8861" s="100"/>
      <c r="I8861" s="100"/>
      <c r="J8861" s="100"/>
      <c r="K8861" s="100"/>
      <c r="L8861" s="100"/>
      <c r="M8861" s="100"/>
      <c r="N8861" s="100"/>
      <c r="O8861" s="100"/>
      <c r="P8861" s="100"/>
      <c r="Q8861" s="15" t="s">
        <v>45</v>
      </c>
    </row>
    <row r="8862" customFormat="false" ht="28.35" hidden="false" customHeight="false" outlineLevel="0" collapsed="false">
      <c r="A8862" s="100"/>
      <c r="B8862" s="100"/>
      <c r="C8862" s="100"/>
      <c r="D8862" s="100"/>
      <c r="E8862" s="100" t="s">
        <v>26497</v>
      </c>
      <c r="F8862" s="100" t="s">
        <v>26498</v>
      </c>
      <c r="G8862" s="100"/>
      <c r="H8862" s="100"/>
      <c r="I8862" s="100"/>
      <c r="J8862" s="100"/>
      <c r="K8862" s="100"/>
      <c r="L8862" s="100"/>
      <c r="M8862" s="100"/>
      <c r="N8862" s="100"/>
      <c r="O8862" s="100"/>
      <c r="P8862" s="100"/>
      <c r="Q8862" s="15" t="s">
        <v>45</v>
      </c>
    </row>
    <row r="8863" customFormat="false" ht="41.75" hidden="false" customHeight="false" outlineLevel="0" collapsed="false">
      <c r="A8863" s="100" t="s">
        <v>25462</v>
      </c>
      <c r="B8863" s="1143" t="n">
        <v>0.585416666666667</v>
      </c>
      <c r="C8863" s="100" t="s">
        <v>26499</v>
      </c>
      <c r="D8863" s="100" t="s">
        <v>25606</v>
      </c>
      <c r="E8863" s="100" t="s">
        <v>26500</v>
      </c>
      <c r="F8863" s="1144" t="s">
        <v>26501</v>
      </c>
      <c r="G8863" s="100"/>
      <c r="H8863" s="100"/>
      <c r="I8863" s="100"/>
      <c r="J8863" s="100"/>
      <c r="K8863" s="100"/>
      <c r="L8863" s="100"/>
      <c r="M8863" s="100"/>
      <c r="N8863" s="100"/>
      <c r="O8863" s="355" t="s">
        <v>26502</v>
      </c>
      <c r="P8863" s="100"/>
      <c r="Q8863" s="15" t="s">
        <v>45</v>
      </c>
    </row>
    <row r="8864" customFormat="false" ht="176.1" hidden="false" customHeight="false" outlineLevel="0" collapsed="false">
      <c r="A8864" s="1139" t="s">
        <v>25462</v>
      </c>
      <c r="B8864" s="1139"/>
      <c r="C8864" s="1139"/>
      <c r="D8864" s="1139"/>
      <c r="E8864" s="1139" t="s">
        <v>26503</v>
      </c>
      <c r="F8864" s="1139" t="s">
        <v>26504</v>
      </c>
      <c r="G8864" s="1139"/>
      <c r="H8864" s="1139"/>
      <c r="I8864" s="1139"/>
      <c r="J8864" s="1139"/>
      <c r="K8864" s="1139"/>
      <c r="L8864" s="1139"/>
      <c r="M8864" s="1139"/>
      <c r="N8864" s="1139"/>
      <c r="O8864" s="1139" t="s">
        <v>26505</v>
      </c>
      <c r="P8864" s="1139"/>
      <c r="Q8864" s="15" t="s">
        <v>45</v>
      </c>
      <c r="R8864" s="1141"/>
      <c r="S8864" s="1141"/>
      <c r="T8864" s="1141"/>
      <c r="U8864" s="1141"/>
      <c r="V8864" s="1141"/>
      <c r="W8864" s="1141"/>
      <c r="X8864" s="1141"/>
      <c r="Y8864" s="1141"/>
      <c r="Z8864" s="1141"/>
      <c r="AA8864" s="1141"/>
      <c r="AB8864" s="1141"/>
      <c r="AC8864" s="1141"/>
      <c r="AD8864" s="1141"/>
      <c r="AE8864" s="1141"/>
      <c r="AF8864" s="1141"/>
      <c r="AG8864" s="1141"/>
      <c r="AH8864" s="1141"/>
      <c r="AI8864" s="1141"/>
      <c r="AJ8864" s="1141"/>
      <c r="AK8864" s="1141"/>
    </row>
    <row r="8865" customFormat="false" ht="41.75" hidden="false" customHeight="false" outlineLevel="0" collapsed="false">
      <c r="A8865" s="100" t="s">
        <v>25462</v>
      </c>
      <c r="B8865" s="100"/>
      <c r="C8865" s="100" t="s">
        <v>26506</v>
      </c>
      <c r="D8865" s="100" t="s">
        <v>25615</v>
      </c>
      <c r="E8865" s="100" t="s">
        <v>26507</v>
      </c>
      <c r="F8865" s="100" t="s">
        <v>26508</v>
      </c>
      <c r="G8865" s="100"/>
      <c r="H8865" s="100"/>
      <c r="I8865" s="100"/>
      <c r="J8865" s="100"/>
      <c r="K8865" s="100"/>
      <c r="L8865" s="100"/>
      <c r="M8865" s="100"/>
      <c r="N8865" s="100"/>
      <c r="O8865" s="100" t="s">
        <v>26509</v>
      </c>
      <c r="P8865" s="100"/>
      <c r="Q8865" s="15" t="s">
        <v>45</v>
      </c>
    </row>
    <row r="8866" customFormat="false" ht="28.35" hidden="false" customHeight="false" outlineLevel="0" collapsed="false">
      <c r="A8866" s="100" t="s">
        <v>25462</v>
      </c>
      <c r="B8866" s="1143" t="n">
        <v>0.679166666666667</v>
      </c>
      <c r="C8866" s="100" t="s">
        <v>26510</v>
      </c>
      <c r="D8866" s="100" t="s">
        <v>25619</v>
      </c>
      <c r="E8866" s="100" t="s">
        <v>26511</v>
      </c>
      <c r="F8866" s="100" t="s">
        <v>26512</v>
      </c>
      <c r="G8866" s="100" t="n">
        <v>6900</v>
      </c>
      <c r="H8866" s="100"/>
      <c r="I8866" s="100"/>
      <c r="J8866" s="100"/>
      <c r="K8866" s="100"/>
      <c r="L8866" s="100"/>
      <c r="M8866" s="100" t="s">
        <v>26513</v>
      </c>
      <c r="N8866" s="1076" t="n">
        <v>43728</v>
      </c>
      <c r="O8866" s="984" t="s">
        <v>15</v>
      </c>
      <c r="P8866" s="100"/>
      <c r="Q8866" s="15" t="s">
        <v>45</v>
      </c>
    </row>
    <row r="8867" customFormat="false" ht="79.85" hidden="false" customHeight="false" outlineLevel="0" collapsed="false">
      <c r="A8867" s="1091" t="s">
        <v>17111</v>
      </c>
      <c r="B8867" s="103" t="s">
        <v>17112</v>
      </c>
      <c r="C8867" s="1149"/>
      <c r="D8867" s="103" t="s">
        <v>17114</v>
      </c>
      <c r="E8867" s="103" t="s">
        <v>17115</v>
      </c>
      <c r="F8867" s="102" t="s">
        <v>10096</v>
      </c>
      <c r="G8867" s="103" t="s">
        <v>38</v>
      </c>
      <c r="H8867" s="103" t="s">
        <v>17116</v>
      </c>
      <c r="I8867" s="103" t="s">
        <v>40</v>
      </c>
      <c r="J8867" s="103" t="s">
        <v>21327</v>
      </c>
      <c r="K8867" s="103" t="s">
        <v>21328</v>
      </c>
      <c r="L8867" s="103" t="s">
        <v>19807</v>
      </c>
      <c r="M8867" s="103" t="s">
        <v>41</v>
      </c>
      <c r="N8867" s="103" t="s">
        <v>42</v>
      </c>
      <c r="O8867" s="103" t="s">
        <v>17117</v>
      </c>
      <c r="P8867" s="91"/>
      <c r="Q8867" s="15" t="s">
        <v>45</v>
      </c>
      <c r="R8867" s="97"/>
      <c r="S8867" s="97"/>
    </row>
    <row r="8868" customFormat="false" ht="15" hidden="false" customHeight="false" outlineLevel="0" collapsed="false">
      <c r="A8868" s="1137" t="n">
        <v>43727</v>
      </c>
      <c r="B8868" s="1136" t="s">
        <v>349</v>
      </c>
      <c r="C8868" s="91"/>
      <c r="D8868" s="91"/>
      <c r="E8868" s="10"/>
      <c r="F8868" s="821" t="n">
        <f aca="false">G8868+H8868+I8868+J8868+K8868+L8868</f>
        <v>8.32439536300827E+032</v>
      </c>
      <c r="G8868" s="1150" t="n">
        <f aca="false">SUM(G8869:G18806)</f>
        <v>2.90802428309439E+032</v>
      </c>
      <c r="H8868" s="989" t="n">
        <f aca="false">SUM(H8869:H18806)</f>
        <v>5.41637107991388E+032</v>
      </c>
      <c r="I8868" s="1007" t="n">
        <f aca="false">SUM(I8869:I18808)</f>
        <v>0</v>
      </c>
      <c r="J8868" s="1008" t="n">
        <f aca="false">SUM(J8869:J18806)</f>
        <v>0</v>
      </c>
      <c r="K8868" s="1009" t="n">
        <f aca="false">SUM(K8869:K18806)</f>
        <v>0</v>
      </c>
      <c r="L8868" s="1029" t="n">
        <f aca="false">SUM(L8871:L18806)</f>
        <v>0</v>
      </c>
      <c r="M8868" s="466"/>
      <c r="N8868" s="466"/>
      <c r="O8868" s="91"/>
      <c r="P8868" s="91"/>
      <c r="Q8868" s="15" t="s">
        <v>45</v>
      </c>
      <c r="R8868" s="97"/>
      <c r="S8868" s="97"/>
    </row>
    <row r="8869" customFormat="false" ht="41.75" hidden="false" customHeight="false" outlineLevel="0" collapsed="false">
      <c r="A8869" s="1139"/>
      <c r="B8869" s="1139"/>
      <c r="C8869" s="1139"/>
      <c r="D8869" s="1139"/>
      <c r="E8869" s="1139" t="s">
        <v>26514</v>
      </c>
      <c r="F8869" s="1139" t="s">
        <v>26515</v>
      </c>
      <c r="G8869" s="1139"/>
      <c r="H8869" s="1139"/>
      <c r="I8869" s="1139"/>
      <c r="J8869" s="1139"/>
      <c r="K8869" s="1139"/>
      <c r="L8869" s="1139"/>
      <c r="M8869" s="1139"/>
      <c r="N8869" s="1139"/>
      <c r="O8869" s="1139"/>
      <c r="P8869" s="1139"/>
      <c r="Q8869" s="15" t="s">
        <v>45</v>
      </c>
      <c r="R8869" s="1141"/>
      <c r="S8869" s="1141"/>
      <c r="T8869" s="1141"/>
      <c r="U8869" s="1141"/>
      <c r="V8869" s="1141"/>
      <c r="W8869" s="1141"/>
      <c r="X8869" s="1141"/>
      <c r="Y8869" s="1141"/>
      <c r="Z8869" s="1141"/>
      <c r="AA8869" s="1141"/>
      <c r="AB8869" s="1141"/>
      <c r="AC8869" s="1141"/>
      <c r="AD8869" s="1141"/>
      <c r="AE8869" s="1141"/>
      <c r="AF8869" s="1141"/>
      <c r="AG8869" s="1141"/>
      <c r="AH8869" s="1141"/>
      <c r="AI8869" s="1141"/>
      <c r="AJ8869" s="1141"/>
      <c r="AK8869" s="1141"/>
    </row>
    <row r="8870" customFormat="false" ht="28.35" hidden="false" customHeight="false" outlineLevel="0" collapsed="false">
      <c r="A8870" s="100" t="s">
        <v>25462</v>
      </c>
      <c r="B8870" s="1143" t="n">
        <v>0.411111111111111</v>
      </c>
      <c r="C8870" s="100" t="s">
        <v>26516</v>
      </c>
      <c r="D8870" s="100" t="s">
        <v>25581</v>
      </c>
      <c r="E8870" s="100" t="s">
        <v>26517</v>
      </c>
      <c r="F8870" s="100"/>
      <c r="G8870" s="100" t="n">
        <v>6900</v>
      </c>
      <c r="H8870" s="100"/>
      <c r="I8870" s="100"/>
      <c r="J8870" s="100"/>
      <c r="K8870" s="100"/>
      <c r="L8870" s="100"/>
      <c r="M8870" s="100" t="s">
        <v>26518</v>
      </c>
      <c r="N8870" s="1076" t="n">
        <v>43729</v>
      </c>
      <c r="O8870" s="984" t="s">
        <v>15</v>
      </c>
      <c r="P8870" s="100"/>
      <c r="Q8870" s="15" t="s">
        <v>45</v>
      </c>
    </row>
    <row r="8871" customFormat="false" ht="15.65" hidden="false" customHeight="false" outlineLevel="0" collapsed="false">
      <c r="A8871" s="1144"/>
      <c r="B8871" s="1144"/>
      <c r="C8871" s="1144"/>
      <c r="D8871" s="1144"/>
      <c r="E8871" s="1144" t="s">
        <v>26519</v>
      </c>
      <c r="F8871" s="1172" t="s">
        <v>26520</v>
      </c>
      <c r="G8871" s="1144"/>
      <c r="H8871" s="1144"/>
      <c r="I8871" s="1144"/>
      <c r="J8871" s="1144"/>
      <c r="K8871" s="1144"/>
      <c r="L8871" s="1144"/>
      <c r="M8871" s="1144"/>
      <c r="N8871" s="1144"/>
      <c r="O8871" s="1144"/>
      <c r="P8871" s="1144"/>
      <c r="Q8871" s="15" t="s">
        <v>45</v>
      </c>
      <c r="R8871" s="1145"/>
      <c r="S8871" s="1145"/>
      <c r="T8871" s="1145"/>
      <c r="U8871" s="1145"/>
      <c r="V8871" s="1145"/>
      <c r="W8871" s="1145"/>
      <c r="X8871" s="1145"/>
      <c r="Y8871" s="1145"/>
      <c r="Z8871" s="1145"/>
      <c r="AA8871" s="1145"/>
      <c r="AB8871" s="1145"/>
      <c r="AC8871" s="1145"/>
      <c r="AD8871" s="1145"/>
      <c r="AE8871" s="1145"/>
      <c r="AF8871" s="1145"/>
      <c r="AG8871" s="1145"/>
      <c r="AH8871" s="1145"/>
      <c r="AI8871" s="1145"/>
      <c r="AJ8871" s="1145"/>
      <c r="AK8871" s="1145"/>
    </row>
    <row r="8872" customFormat="false" ht="28.35" hidden="false" customHeight="false" outlineLevel="0" collapsed="false">
      <c r="A8872" s="1144"/>
      <c r="B8872" s="1144"/>
      <c r="C8872" s="1144"/>
      <c r="D8872" s="1144"/>
      <c r="E8872" s="1144" t="s">
        <v>26521</v>
      </c>
      <c r="F8872" s="1144"/>
      <c r="G8872" s="1144"/>
      <c r="H8872" s="1144"/>
      <c r="I8872" s="1144"/>
      <c r="J8872" s="1144"/>
      <c r="K8872" s="1144"/>
      <c r="L8872" s="1144"/>
      <c r="M8872" s="1144"/>
      <c r="N8872" s="1144"/>
      <c r="O8872" s="1144"/>
      <c r="P8872" s="1144"/>
      <c r="Q8872" s="15" t="s">
        <v>45</v>
      </c>
      <c r="R8872" s="1145"/>
      <c r="S8872" s="1145"/>
      <c r="T8872" s="1145"/>
      <c r="U8872" s="1145"/>
      <c r="V8872" s="1145"/>
      <c r="W8872" s="1145"/>
      <c r="X8872" s="1145"/>
      <c r="Y8872" s="1145"/>
      <c r="Z8872" s="1145"/>
      <c r="AA8872" s="1145"/>
      <c r="AB8872" s="1145"/>
      <c r="AC8872" s="1145"/>
      <c r="AD8872" s="1145"/>
      <c r="AE8872" s="1145"/>
      <c r="AF8872" s="1145"/>
      <c r="AG8872" s="1145"/>
      <c r="AH8872" s="1145"/>
      <c r="AI8872" s="1145"/>
      <c r="AJ8872" s="1145"/>
      <c r="AK8872" s="1145"/>
    </row>
    <row r="8873" customFormat="false" ht="55.2" hidden="false" customHeight="false" outlineLevel="0" collapsed="false">
      <c r="A8873" s="100" t="s">
        <v>25462</v>
      </c>
      <c r="B8873" s="100"/>
      <c r="C8873" s="100"/>
      <c r="D8873" s="100" t="s">
        <v>10514</v>
      </c>
      <c r="E8873" s="100" t="s">
        <v>26522</v>
      </c>
      <c r="F8873" s="100" t="s">
        <v>26523</v>
      </c>
      <c r="G8873" s="100" t="n">
        <v>3000</v>
      </c>
      <c r="H8873" s="100"/>
      <c r="I8873" s="100"/>
      <c r="J8873" s="100"/>
      <c r="K8873" s="100"/>
      <c r="L8873" s="100"/>
      <c r="M8873" s="24" t="s">
        <v>13128</v>
      </c>
      <c r="N8873" s="1076" t="n">
        <v>43729</v>
      </c>
      <c r="O8873" s="984" t="s">
        <v>26524</v>
      </c>
      <c r="P8873" s="100"/>
      <c r="Q8873" s="15" t="s">
        <v>45</v>
      </c>
    </row>
    <row r="8874" customFormat="false" ht="14.9" hidden="false" customHeight="false" outlineLevel="0" collapsed="false">
      <c r="A8874" s="100" t="s">
        <v>25462</v>
      </c>
      <c r="B8874" s="1143" t="n">
        <v>0.452777777777778</v>
      </c>
      <c r="C8874" s="100" t="s">
        <v>26525</v>
      </c>
      <c r="D8874" s="100" t="s">
        <v>25586</v>
      </c>
      <c r="E8874" s="100" t="s">
        <v>26526</v>
      </c>
      <c r="F8874" s="100" t="s">
        <v>26527</v>
      </c>
      <c r="G8874" s="100"/>
      <c r="H8874" s="100"/>
      <c r="I8874" s="100"/>
      <c r="J8874" s="100"/>
      <c r="K8874" s="100"/>
      <c r="L8874" s="100"/>
      <c r="M8874" s="100"/>
      <c r="N8874" s="100"/>
      <c r="O8874" s="355" t="s">
        <v>26528</v>
      </c>
      <c r="P8874" s="100"/>
      <c r="Q8874" s="15" t="s">
        <v>45</v>
      </c>
    </row>
    <row r="8875" customFormat="false" ht="55.2" hidden="false" customHeight="false" outlineLevel="0" collapsed="false">
      <c r="A8875" s="1139"/>
      <c r="B8875" s="1139"/>
      <c r="C8875" s="1139"/>
      <c r="D8875" s="1139"/>
      <c r="E8875" s="1139" t="s">
        <v>26529</v>
      </c>
      <c r="F8875" s="1139" t="s">
        <v>26530</v>
      </c>
      <c r="G8875" s="1139"/>
      <c r="H8875" s="1139"/>
      <c r="I8875" s="1139"/>
      <c r="J8875" s="1139"/>
      <c r="K8875" s="1139"/>
      <c r="L8875" s="1139"/>
      <c r="M8875" s="1139"/>
      <c r="N8875" s="1139"/>
      <c r="O8875" s="1139"/>
      <c r="P8875" s="1139"/>
      <c r="Q8875" s="15" t="s">
        <v>45</v>
      </c>
      <c r="R8875" s="1141"/>
      <c r="S8875" s="1141"/>
      <c r="T8875" s="1141"/>
      <c r="U8875" s="1141"/>
      <c r="V8875" s="1141"/>
      <c r="W8875" s="1141"/>
      <c r="X8875" s="1141"/>
      <c r="Y8875" s="1141"/>
      <c r="Z8875" s="1141"/>
      <c r="AA8875" s="1141"/>
      <c r="AB8875" s="1141"/>
      <c r="AC8875" s="1141"/>
      <c r="AD8875" s="1141"/>
      <c r="AE8875" s="1141"/>
      <c r="AF8875" s="1141"/>
      <c r="AG8875" s="1141"/>
      <c r="AH8875" s="1141"/>
      <c r="AI8875" s="1141"/>
      <c r="AJ8875" s="1141"/>
      <c r="AK8875" s="1141"/>
    </row>
    <row r="8876" customFormat="false" ht="55.2" hidden="false" customHeight="false" outlineLevel="0" collapsed="false">
      <c r="A8876" s="100" t="s">
        <v>25462</v>
      </c>
      <c r="B8876" s="100"/>
      <c r="C8876" s="100"/>
      <c r="D8876" s="100" t="s">
        <v>10514</v>
      </c>
      <c r="E8876" s="100" t="s">
        <v>26531</v>
      </c>
      <c r="F8876" s="100"/>
      <c r="G8876" s="100" t="n">
        <v>750</v>
      </c>
      <c r="H8876" s="100"/>
      <c r="I8876" s="100"/>
      <c r="J8876" s="100"/>
      <c r="K8876" s="100"/>
      <c r="L8876" s="100"/>
      <c r="M8876" s="19" t="s">
        <v>24974</v>
      </c>
      <c r="N8876" s="1076" t="n">
        <v>43738</v>
      </c>
      <c r="O8876" s="984" t="s">
        <v>26349</v>
      </c>
      <c r="P8876" s="100"/>
      <c r="Q8876" s="15" t="s">
        <v>45</v>
      </c>
    </row>
    <row r="8877" customFormat="false" ht="122.35" hidden="false" customHeight="false" outlineLevel="0" collapsed="false">
      <c r="A8877" s="100"/>
      <c r="B8877" s="100"/>
      <c r="C8877" s="100"/>
      <c r="D8877" s="100"/>
      <c r="E8877" s="100" t="s">
        <v>26532</v>
      </c>
      <c r="F8877" s="100" t="s">
        <v>26533</v>
      </c>
      <c r="G8877" s="100"/>
      <c r="H8877" s="100"/>
      <c r="I8877" s="100"/>
      <c r="J8877" s="100"/>
      <c r="K8877" s="100"/>
      <c r="L8877" s="100"/>
      <c r="M8877" s="100"/>
      <c r="N8877" s="100"/>
      <c r="O8877" s="1154" t="s">
        <v>26534</v>
      </c>
      <c r="P8877" s="100"/>
      <c r="Q8877" s="15" t="s">
        <v>45</v>
      </c>
    </row>
    <row r="8878" customFormat="false" ht="149.25" hidden="false" customHeight="false" outlineLevel="0" collapsed="false">
      <c r="A8878" s="664" t="s">
        <v>26492</v>
      </c>
      <c r="B8878" s="100"/>
      <c r="C8878" s="100" t="s">
        <v>26535</v>
      </c>
      <c r="D8878" s="100" t="s">
        <v>25598</v>
      </c>
      <c r="E8878" s="100" t="s">
        <v>26536</v>
      </c>
      <c r="F8878" s="100" t="s">
        <v>26537</v>
      </c>
      <c r="G8878" s="100" t="s">
        <v>26538</v>
      </c>
      <c r="H8878" s="100"/>
      <c r="I8878" s="100"/>
      <c r="J8878" s="100"/>
      <c r="K8878" s="100"/>
      <c r="L8878" s="100"/>
      <c r="M8878" s="100"/>
      <c r="N8878" s="100"/>
      <c r="O8878" s="355" t="s">
        <v>26539</v>
      </c>
      <c r="P8878" s="100"/>
      <c r="Q8878" s="15" t="s">
        <v>45</v>
      </c>
    </row>
    <row r="8879" customFormat="false" ht="68.65" hidden="false" customHeight="false" outlineLevel="0" collapsed="false">
      <c r="A8879" s="100" t="s">
        <v>25462</v>
      </c>
      <c r="B8879" s="100"/>
      <c r="C8879" s="100" t="s">
        <v>26540</v>
      </c>
      <c r="D8879" s="100" t="s">
        <v>25662</v>
      </c>
      <c r="E8879" s="100" t="s">
        <v>26541</v>
      </c>
      <c r="F8879" s="100" t="s">
        <v>26542</v>
      </c>
      <c r="G8879" s="100"/>
      <c r="H8879" s="100" t="n">
        <v>10000</v>
      </c>
      <c r="I8879" s="100"/>
      <c r="J8879" s="100"/>
      <c r="K8879" s="100"/>
      <c r="L8879" s="100"/>
      <c r="M8879" s="91" t="s">
        <v>26543</v>
      </c>
      <c r="N8879" s="1076" t="n">
        <v>43729</v>
      </c>
      <c r="O8879" s="984" t="s">
        <v>26193</v>
      </c>
      <c r="P8879" s="100"/>
      <c r="Q8879" s="15" t="s">
        <v>45</v>
      </c>
    </row>
    <row r="8880" customFormat="false" ht="256.7" hidden="false" customHeight="false" outlineLevel="0" collapsed="false">
      <c r="A8880" s="100"/>
      <c r="B8880" s="100"/>
      <c r="C8880" s="100"/>
      <c r="D8880" s="984" t="s">
        <v>25535</v>
      </c>
      <c r="E8880" s="100" t="s">
        <v>26544</v>
      </c>
      <c r="F8880" s="100" t="s">
        <v>26545</v>
      </c>
      <c r="G8880" s="100"/>
      <c r="H8880" s="100"/>
      <c r="I8880" s="100"/>
      <c r="J8880" s="100"/>
      <c r="K8880" s="100"/>
      <c r="L8880" s="100"/>
      <c r="M8880" s="100"/>
      <c r="N8880" s="100"/>
      <c r="O8880" s="100"/>
      <c r="P8880" s="100"/>
      <c r="Q8880" s="15" t="s">
        <v>45</v>
      </c>
    </row>
    <row r="8881" customFormat="false" ht="14.9" hidden="false" customHeight="false" outlineLevel="0" collapsed="false">
      <c r="A8881" s="1144"/>
      <c r="B8881" s="1144"/>
      <c r="C8881" s="1144"/>
      <c r="D8881" s="1144"/>
      <c r="E8881" s="1144" t="s">
        <v>26546</v>
      </c>
      <c r="F8881" s="1144" t="s">
        <v>26547</v>
      </c>
      <c r="G8881" s="1144"/>
      <c r="H8881" s="1144"/>
      <c r="I8881" s="1144"/>
      <c r="J8881" s="1144"/>
      <c r="K8881" s="1144"/>
      <c r="L8881" s="1144"/>
      <c r="M8881" s="1144"/>
      <c r="N8881" s="1144"/>
      <c r="O8881" s="1144"/>
      <c r="P8881" s="1144"/>
      <c r="Q8881" s="15" t="s">
        <v>45</v>
      </c>
      <c r="R8881" s="1145"/>
      <c r="S8881" s="1145"/>
      <c r="T8881" s="1145"/>
      <c r="U8881" s="1145"/>
      <c r="V8881" s="1145"/>
      <c r="W8881" s="1145"/>
      <c r="X8881" s="1145"/>
      <c r="Y8881" s="1145"/>
      <c r="Z8881" s="1145"/>
      <c r="AA8881" s="1145"/>
      <c r="AB8881" s="1145"/>
      <c r="AC8881" s="1145"/>
      <c r="AD8881" s="1145"/>
      <c r="AE8881" s="1145"/>
      <c r="AF8881" s="1145"/>
      <c r="AG8881" s="1145"/>
      <c r="AH8881" s="1145"/>
      <c r="AI8881" s="1145"/>
      <c r="AJ8881" s="1145"/>
      <c r="AK8881" s="1145"/>
    </row>
    <row r="8882" customFormat="false" ht="28.35" hidden="false" customHeight="false" outlineLevel="0" collapsed="false">
      <c r="A8882" s="100" t="s">
        <v>26548</v>
      </c>
      <c r="B8882" s="1143" t="n">
        <v>0.580555555555556</v>
      </c>
      <c r="C8882" s="24" t="s">
        <v>26549</v>
      </c>
      <c r="D8882" s="100" t="s">
        <v>25606</v>
      </c>
      <c r="E8882" s="100" t="s">
        <v>26550</v>
      </c>
      <c r="F8882" s="100" t="s">
        <v>26551</v>
      </c>
      <c r="G8882" s="100" t="n">
        <v>5200</v>
      </c>
      <c r="H8882" s="100"/>
      <c r="I8882" s="100"/>
      <c r="J8882" s="100"/>
      <c r="K8882" s="100"/>
      <c r="L8882" s="100"/>
      <c r="M8882" s="100" t="s">
        <v>26552</v>
      </c>
      <c r="N8882" s="1076" t="n">
        <v>43728</v>
      </c>
      <c r="O8882" s="984" t="s">
        <v>15</v>
      </c>
      <c r="P8882" s="100"/>
      <c r="Q8882" s="15" t="s">
        <v>45</v>
      </c>
    </row>
    <row r="8883" customFormat="false" ht="28.35" hidden="false" customHeight="false" outlineLevel="0" collapsed="false">
      <c r="A8883" s="664" t="s">
        <v>26492</v>
      </c>
      <c r="B8883" s="1143" t="n">
        <v>0.588194444444444</v>
      </c>
      <c r="C8883" s="100" t="s">
        <v>26553</v>
      </c>
      <c r="D8883" s="100" t="s">
        <v>25615</v>
      </c>
      <c r="E8883" s="100" t="s">
        <v>26554</v>
      </c>
      <c r="F8883" s="100" t="n">
        <v>9000</v>
      </c>
      <c r="G8883" s="100"/>
      <c r="H8883" s="100"/>
      <c r="I8883" s="100"/>
      <c r="J8883" s="100"/>
      <c r="K8883" s="100"/>
      <c r="L8883" s="100"/>
      <c r="M8883" s="100"/>
      <c r="N8883" s="100"/>
      <c r="O8883" s="157" t="s">
        <v>25766</v>
      </c>
      <c r="P8883" s="100"/>
      <c r="Q8883" s="15" t="s">
        <v>45</v>
      </c>
    </row>
    <row r="8884" customFormat="false" ht="14.9" hidden="false" customHeight="false" outlineLevel="0" collapsed="false">
      <c r="A8884" s="100"/>
      <c r="B8884" s="100"/>
      <c r="C8884" s="100"/>
      <c r="D8884" s="100" t="s">
        <v>12405</v>
      </c>
      <c r="E8884" s="100" t="s">
        <v>26555</v>
      </c>
      <c r="F8884" s="100"/>
      <c r="G8884" s="100"/>
      <c r="H8884" s="100"/>
      <c r="I8884" s="100"/>
      <c r="J8884" s="100"/>
      <c r="K8884" s="100"/>
      <c r="L8884" s="100"/>
      <c r="M8884" s="100"/>
      <c r="N8884" s="100"/>
      <c r="O8884" s="1173" t="s">
        <v>25687</v>
      </c>
      <c r="P8884" s="100"/>
      <c r="Q8884" s="15" t="s">
        <v>45</v>
      </c>
    </row>
    <row r="8885" customFormat="false" ht="14.9" hidden="false" customHeight="false" outlineLevel="0" collapsed="false">
      <c r="A8885" s="1144"/>
      <c r="B8885" s="1144"/>
      <c r="C8885" s="1144"/>
      <c r="D8885" s="1144" t="s">
        <v>26556</v>
      </c>
      <c r="E8885" s="1144" t="s">
        <v>26557</v>
      </c>
      <c r="F8885" s="1144"/>
      <c r="G8885" s="1144"/>
      <c r="H8885" s="1144"/>
      <c r="I8885" s="1144"/>
      <c r="J8885" s="1144"/>
      <c r="K8885" s="1144"/>
      <c r="L8885" s="1144"/>
      <c r="M8885" s="1144"/>
      <c r="N8885" s="1144"/>
      <c r="O8885" s="1144"/>
      <c r="P8885" s="1144"/>
      <c r="Q8885" s="15" t="s">
        <v>45</v>
      </c>
      <c r="R8885" s="1145"/>
      <c r="S8885" s="1145"/>
      <c r="T8885" s="1145"/>
      <c r="U8885" s="1145"/>
      <c r="V8885" s="1145"/>
      <c r="W8885" s="1145"/>
      <c r="X8885" s="1145"/>
      <c r="Y8885" s="1145"/>
      <c r="Z8885" s="1145"/>
      <c r="AA8885" s="1145"/>
      <c r="AB8885" s="1145"/>
      <c r="AC8885" s="1145"/>
      <c r="AD8885" s="1145"/>
      <c r="AE8885" s="1145"/>
      <c r="AF8885" s="1145"/>
      <c r="AG8885" s="1145"/>
      <c r="AH8885" s="1145"/>
      <c r="AI8885" s="1145"/>
      <c r="AJ8885" s="1145"/>
      <c r="AK8885" s="1145"/>
    </row>
    <row r="8886" customFormat="false" ht="14.9" hidden="false" customHeight="false" outlineLevel="0" collapsed="false">
      <c r="A8886" s="1144"/>
      <c r="B8886" s="1144"/>
      <c r="C8886" s="1144"/>
      <c r="D8886" s="1144" t="s">
        <v>26558</v>
      </c>
      <c r="E8886" s="1144" t="s">
        <v>26559</v>
      </c>
      <c r="F8886" s="1144"/>
      <c r="G8886" s="1144"/>
      <c r="H8886" s="1144"/>
      <c r="I8886" s="1144"/>
      <c r="J8886" s="1144"/>
      <c r="K8886" s="1144"/>
      <c r="L8886" s="1144"/>
      <c r="M8886" s="1144"/>
      <c r="N8886" s="1144"/>
      <c r="O8886" s="1144"/>
      <c r="P8886" s="1144"/>
      <c r="Q8886" s="15" t="s">
        <v>45</v>
      </c>
      <c r="R8886" s="1145"/>
      <c r="S8886" s="1145"/>
      <c r="T8886" s="1145"/>
      <c r="U8886" s="1145"/>
      <c r="V8886" s="1145"/>
      <c r="W8886" s="1145"/>
      <c r="X8886" s="1145"/>
      <c r="Y8886" s="1145"/>
      <c r="Z8886" s="1145"/>
      <c r="AA8886" s="1145"/>
      <c r="AB8886" s="1145"/>
      <c r="AC8886" s="1145"/>
      <c r="AD8886" s="1145"/>
      <c r="AE8886" s="1145"/>
      <c r="AF8886" s="1145"/>
      <c r="AG8886" s="1145"/>
      <c r="AH8886" s="1145"/>
      <c r="AI8886" s="1145"/>
      <c r="AJ8886" s="1145"/>
      <c r="AK8886" s="1145"/>
    </row>
    <row r="8887" customFormat="false" ht="28.35" hidden="false" customHeight="false" outlineLevel="0" collapsed="false">
      <c r="A8887" s="100" t="s">
        <v>25462</v>
      </c>
      <c r="B8887" s="1143" t="n">
        <v>0.640972222222222</v>
      </c>
      <c r="C8887" s="24" t="s">
        <v>26560</v>
      </c>
      <c r="D8887" s="100" t="s">
        <v>25619</v>
      </c>
      <c r="E8887" s="100" t="s">
        <v>26561</v>
      </c>
      <c r="F8887" s="100" t="s">
        <v>26562</v>
      </c>
      <c r="G8887" s="100" t="n">
        <v>10000</v>
      </c>
      <c r="H8887" s="100"/>
      <c r="I8887" s="100"/>
      <c r="J8887" s="100"/>
      <c r="K8887" s="100"/>
      <c r="L8887" s="100"/>
      <c r="M8887" s="100" t="s">
        <v>26563</v>
      </c>
      <c r="N8887" s="1076" t="n">
        <v>43729</v>
      </c>
      <c r="O8887" s="984" t="s">
        <v>26564</v>
      </c>
      <c r="P8887" s="100"/>
      <c r="Q8887" s="15" t="s">
        <v>45</v>
      </c>
    </row>
    <row r="8888" customFormat="false" ht="14.9" hidden="false" customHeight="false" outlineLevel="0" collapsed="false">
      <c r="A8888" s="100" t="s">
        <v>25462</v>
      </c>
      <c r="B8888" s="1143" t="n">
        <v>0.700694444444444</v>
      </c>
      <c r="C8888" s="100" t="s">
        <v>26565</v>
      </c>
      <c r="D8888" s="100" t="s">
        <v>25625</v>
      </c>
      <c r="E8888" s="100" t="s">
        <v>26566</v>
      </c>
      <c r="F8888" s="100"/>
      <c r="G8888" s="100"/>
      <c r="H8888" s="100"/>
      <c r="I8888" s="100"/>
      <c r="J8888" s="100"/>
      <c r="K8888" s="100"/>
      <c r="L8888" s="100"/>
      <c r="M8888" s="100"/>
      <c r="N8888" s="100"/>
      <c r="O8888" s="355" t="s">
        <v>26567</v>
      </c>
      <c r="P8888" s="100"/>
      <c r="Q8888" s="15" t="s">
        <v>45</v>
      </c>
    </row>
    <row r="8889" customFormat="false" ht="14.9" hidden="false" customHeight="false" outlineLevel="0" collapsed="false">
      <c r="A8889" s="100"/>
      <c r="B8889" s="100"/>
      <c r="C8889" s="100"/>
      <c r="D8889" s="984" t="s">
        <v>25535</v>
      </c>
      <c r="E8889" s="100" t="s">
        <v>26568</v>
      </c>
      <c r="F8889" s="100" t="s">
        <v>26548</v>
      </c>
      <c r="G8889" s="100"/>
      <c r="H8889" s="100"/>
      <c r="I8889" s="100"/>
      <c r="J8889" s="100"/>
      <c r="K8889" s="100"/>
      <c r="L8889" s="100"/>
      <c r="M8889" s="100"/>
      <c r="N8889" s="100"/>
      <c r="O8889" s="100"/>
      <c r="P8889" s="100"/>
      <c r="Q8889" s="15" t="s">
        <v>45</v>
      </c>
    </row>
    <row r="8890" customFormat="false" ht="229.85" hidden="false" customHeight="false" outlineLevel="0" collapsed="false">
      <c r="A8890" s="100"/>
      <c r="B8890" s="100"/>
      <c r="C8890" s="100"/>
      <c r="D8890" s="984" t="s">
        <v>25535</v>
      </c>
      <c r="E8890" s="100" t="s">
        <v>26569</v>
      </c>
      <c r="F8890" s="100"/>
      <c r="G8890" s="100"/>
      <c r="H8890" s="100"/>
      <c r="I8890" s="100"/>
      <c r="J8890" s="100"/>
      <c r="K8890" s="100"/>
      <c r="L8890" s="100"/>
      <c r="M8890" s="100"/>
      <c r="N8890" s="100"/>
      <c r="O8890" s="100"/>
      <c r="P8890" s="100"/>
      <c r="Q8890" s="15" t="s">
        <v>45</v>
      </c>
    </row>
    <row r="8891" customFormat="false" ht="79.85" hidden="false" customHeight="false" outlineLevel="0" collapsed="false">
      <c r="A8891" s="1091" t="s">
        <v>17111</v>
      </c>
      <c r="B8891" s="103" t="s">
        <v>17112</v>
      </c>
      <c r="C8891" s="1149"/>
      <c r="D8891" s="103" t="s">
        <v>17114</v>
      </c>
      <c r="E8891" s="103" t="s">
        <v>17115</v>
      </c>
      <c r="F8891" s="102" t="s">
        <v>10096</v>
      </c>
      <c r="G8891" s="103" t="s">
        <v>38</v>
      </c>
      <c r="H8891" s="103" t="s">
        <v>17116</v>
      </c>
      <c r="I8891" s="103" t="s">
        <v>40</v>
      </c>
      <c r="J8891" s="103" t="s">
        <v>21327</v>
      </c>
      <c r="K8891" s="103" t="s">
        <v>21328</v>
      </c>
      <c r="L8891" s="103" t="s">
        <v>19807</v>
      </c>
      <c r="M8891" s="103" t="s">
        <v>41</v>
      </c>
      <c r="N8891" s="103" t="s">
        <v>42</v>
      </c>
      <c r="O8891" s="103" t="s">
        <v>17117</v>
      </c>
      <c r="P8891" s="91"/>
      <c r="Q8891" s="15" t="s">
        <v>45</v>
      </c>
      <c r="R8891" s="97"/>
      <c r="S8891" s="97"/>
    </row>
    <row r="8892" customFormat="false" ht="15" hidden="false" customHeight="false" outlineLevel="0" collapsed="false">
      <c r="A8892" s="1137" t="n">
        <v>43727</v>
      </c>
      <c r="B8892" s="1136" t="s">
        <v>349</v>
      </c>
      <c r="C8892" s="91"/>
      <c r="D8892" s="91"/>
      <c r="E8892" s="10"/>
      <c r="F8892" s="821" t="n">
        <f aca="false">G8892+H8892+I8892+J8892+K8892+L8892</f>
        <v>4.16219768150414E+032</v>
      </c>
      <c r="G8892" s="1150" t="n">
        <f aca="false">SUM(G8893:G18830)</f>
        <v>1.4540121415472E+032</v>
      </c>
      <c r="H8892" s="989" t="n">
        <f aca="false">SUM(H8893:H18830)</f>
        <v>2.70818553995694E+032</v>
      </c>
      <c r="I8892" s="1007" t="n">
        <f aca="false">SUM(I8893:I18832)</f>
        <v>0</v>
      </c>
      <c r="J8892" s="1008" t="n">
        <f aca="false">SUM(J8893:J18830)</f>
        <v>0</v>
      </c>
      <c r="K8892" s="1009" t="n">
        <f aca="false">SUM(K8893:K18830)</f>
        <v>0</v>
      </c>
      <c r="L8892" s="1029" t="n">
        <f aca="false">SUM(L8895:L18830)</f>
        <v>0</v>
      </c>
      <c r="M8892" s="466"/>
      <c r="N8892" s="466"/>
      <c r="O8892" s="91"/>
      <c r="P8892" s="91"/>
      <c r="Q8892" s="15" t="s">
        <v>45</v>
      </c>
      <c r="R8892" s="97"/>
      <c r="S8892" s="97"/>
    </row>
    <row r="8893" customFormat="false" ht="108.95" hidden="false" customHeight="false" outlineLevel="0" collapsed="false">
      <c r="A8893" s="100"/>
      <c r="B8893" s="100"/>
      <c r="C8893" s="100"/>
      <c r="D8893" s="984" t="s">
        <v>25535</v>
      </c>
      <c r="E8893" s="100" t="s">
        <v>26570</v>
      </c>
      <c r="F8893" s="100"/>
      <c r="G8893" s="100"/>
      <c r="H8893" s="100"/>
      <c r="I8893" s="100"/>
      <c r="J8893" s="100"/>
      <c r="K8893" s="100"/>
      <c r="L8893" s="100"/>
      <c r="M8893" s="100"/>
      <c r="N8893" s="100"/>
      <c r="O8893" s="100"/>
      <c r="P8893" s="100"/>
      <c r="Q8893" s="15" t="s">
        <v>45</v>
      </c>
    </row>
    <row r="8894" customFormat="false" ht="28.35" hidden="false" customHeight="false" outlineLevel="0" collapsed="false">
      <c r="A8894" s="100" t="s">
        <v>25462</v>
      </c>
      <c r="B8894" s="1174" t="n">
        <v>0.419444444444444</v>
      </c>
      <c r="C8894" s="100" t="s">
        <v>26571</v>
      </c>
      <c r="D8894" s="100" t="s">
        <v>25581</v>
      </c>
      <c r="E8894" s="100" t="s">
        <v>26572</v>
      </c>
      <c r="F8894" s="100" t="s">
        <v>26573</v>
      </c>
      <c r="G8894" s="100" t="n">
        <v>6210</v>
      </c>
      <c r="H8894" s="100"/>
      <c r="I8894" s="100"/>
      <c r="J8894" s="100"/>
      <c r="K8894" s="100"/>
      <c r="L8894" s="100"/>
      <c r="M8894" s="100" t="s">
        <v>26574</v>
      </c>
      <c r="N8894" s="1076" t="n">
        <v>43729</v>
      </c>
      <c r="O8894" s="984" t="s">
        <v>15</v>
      </c>
      <c r="P8894" s="100"/>
      <c r="Q8894" s="15" t="s">
        <v>45</v>
      </c>
    </row>
    <row r="8895" customFormat="false" ht="364.15" hidden="false" customHeight="false" outlineLevel="0" collapsed="false">
      <c r="A8895" s="1139"/>
      <c r="B8895" s="1139"/>
      <c r="C8895" s="1139"/>
      <c r="D8895" s="1139"/>
      <c r="E8895" s="1139" t="s">
        <v>26575</v>
      </c>
      <c r="F8895" s="1139" t="s">
        <v>26576</v>
      </c>
      <c r="G8895" s="1139"/>
      <c r="H8895" s="1139"/>
      <c r="I8895" s="1139"/>
      <c r="J8895" s="1139"/>
      <c r="K8895" s="1139"/>
      <c r="L8895" s="1139"/>
      <c r="M8895" s="1139"/>
      <c r="N8895" s="1175" t="n">
        <v>43732</v>
      </c>
      <c r="O8895" s="1139"/>
      <c r="P8895" s="1139"/>
      <c r="Q8895" s="15" t="s">
        <v>45</v>
      </c>
      <c r="R8895" s="1141"/>
      <c r="S8895" s="1141"/>
      <c r="T8895" s="1141"/>
      <c r="U8895" s="1141"/>
      <c r="V8895" s="1141"/>
      <c r="W8895" s="1141"/>
      <c r="X8895" s="1141"/>
      <c r="Y8895" s="1141"/>
      <c r="Z8895" s="1141"/>
      <c r="AA8895" s="1141"/>
      <c r="AB8895" s="1141"/>
      <c r="AC8895" s="1141"/>
      <c r="AD8895" s="1141"/>
      <c r="AE8895" s="1141"/>
      <c r="AF8895" s="1141"/>
      <c r="AG8895" s="1141"/>
      <c r="AH8895" s="1141"/>
      <c r="AI8895" s="1141"/>
      <c r="AJ8895" s="1141"/>
      <c r="AK8895" s="1141"/>
    </row>
    <row r="8896" customFormat="false" ht="41.75" hidden="false" customHeight="false" outlineLevel="0" collapsed="false">
      <c r="A8896" s="100"/>
      <c r="B8896" s="100"/>
      <c r="C8896" s="100"/>
      <c r="D8896" s="100"/>
      <c r="E8896" s="100" t="s">
        <v>26577</v>
      </c>
      <c r="F8896" s="100" t="s">
        <v>26578</v>
      </c>
      <c r="G8896" s="100"/>
      <c r="H8896" s="100"/>
      <c r="I8896" s="100"/>
      <c r="J8896" s="100"/>
      <c r="K8896" s="100"/>
      <c r="L8896" s="100"/>
      <c r="M8896" s="100"/>
      <c r="N8896" s="100"/>
      <c r="O8896" s="100"/>
      <c r="P8896" s="100"/>
      <c r="Q8896" s="15" t="s">
        <v>45</v>
      </c>
    </row>
    <row r="8897" customFormat="false" ht="28.35" hidden="false" customHeight="false" outlineLevel="0" collapsed="false">
      <c r="A8897" s="100" t="s">
        <v>25462</v>
      </c>
      <c r="B8897" s="1143" t="n">
        <v>0.43125</v>
      </c>
      <c r="C8897" s="100" t="s">
        <v>26579</v>
      </c>
      <c r="D8897" s="100" t="s">
        <v>25586</v>
      </c>
      <c r="E8897" s="100" t="s">
        <v>26580</v>
      </c>
      <c r="F8897" s="100"/>
      <c r="G8897" s="100"/>
      <c r="H8897" s="100"/>
      <c r="I8897" s="100"/>
      <c r="J8897" s="100"/>
      <c r="K8897" s="100"/>
      <c r="L8897" s="100"/>
      <c r="M8897" s="100"/>
      <c r="N8897" s="100"/>
      <c r="O8897" s="1144" t="s">
        <v>26581</v>
      </c>
      <c r="P8897" s="100"/>
      <c r="Q8897" s="15" t="s">
        <v>45</v>
      </c>
    </row>
    <row r="8898" customFormat="false" ht="41.75" hidden="false" customHeight="false" outlineLevel="0" collapsed="false">
      <c r="A8898" s="1144"/>
      <c r="B8898" s="1144"/>
      <c r="C8898" s="1144"/>
      <c r="D8898" s="1144"/>
      <c r="E8898" s="1144" t="s">
        <v>26582</v>
      </c>
      <c r="F8898" s="1144" t="s">
        <v>26583</v>
      </c>
      <c r="G8898" s="1144"/>
      <c r="H8898" s="1144"/>
      <c r="I8898" s="1144"/>
      <c r="J8898" s="1144"/>
      <c r="K8898" s="1144"/>
      <c r="L8898" s="1144"/>
      <c r="M8898" s="1144"/>
      <c r="N8898" s="1144"/>
      <c r="O8898" s="1144"/>
      <c r="P8898" s="1144"/>
      <c r="Q8898" s="15" t="s">
        <v>45</v>
      </c>
      <c r="R8898" s="1145"/>
      <c r="S8898" s="1145"/>
      <c r="T8898" s="1145"/>
      <c r="U8898" s="1145"/>
      <c r="V8898" s="1145"/>
      <c r="W8898" s="1145"/>
      <c r="X8898" s="1145"/>
      <c r="Y8898" s="1145"/>
      <c r="Z8898" s="1145"/>
      <c r="AA8898" s="1145"/>
      <c r="AB8898" s="1145"/>
      <c r="AC8898" s="1145"/>
      <c r="AD8898" s="1145"/>
      <c r="AE8898" s="1145"/>
      <c r="AF8898" s="1145"/>
      <c r="AG8898" s="1145"/>
      <c r="AH8898" s="1145"/>
      <c r="AI8898" s="1145"/>
      <c r="AJ8898" s="1145"/>
      <c r="AK8898" s="1145"/>
    </row>
    <row r="8899" customFormat="false" ht="149.25" hidden="false" customHeight="false" outlineLevel="0" collapsed="false">
      <c r="A8899" s="100"/>
      <c r="B8899" s="100"/>
      <c r="C8899" s="100"/>
      <c r="D8899" s="984" t="s">
        <v>25535</v>
      </c>
      <c r="E8899" s="100" t="s">
        <v>26584</v>
      </c>
      <c r="F8899" s="100" t="s">
        <v>26585</v>
      </c>
      <c r="G8899" s="100"/>
      <c r="H8899" s="100"/>
      <c r="I8899" s="100"/>
      <c r="J8899" s="100"/>
      <c r="K8899" s="100"/>
      <c r="L8899" s="100"/>
      <c r="M8899" s="100"/>
      <c r="N8899" s="100"/>
      <c r="O8899" s="100"/>
      <c r="P8899" s="100"/>
      <c r="Q8899" s="15" t="s">
        <v>45</v>
      </c>
    </row>
    <row r="8900" customFormat="false" ht="14.9" hidden="false" customHeight="false" outlineLevel="0" collapsed="false">
      <c r="A8900" s="100" t="s">
        <v>25462</v>
      </c>
      <c r="B8900" s="100"/>
      <c r="C8900" s="100"/>
      <c r="D8900" s="100"/>
      <c r="E8900" s="100" t="s">
        <v>26586</v>
      </c>
      <c r="F8900" s="100"/>
      <c r="G8900" s="100"/>
      <c r="H8900" s="100"/>
      <c r="I8900" s="100"/>
      <c r="J8900" s="100"/>
      <c r="K8900" s="100"/>
      <c r="L8900" s="100"/>
      <c r="M8900" s="100"/>
      <c r="N8900" s="100"/>
      <c r="O8900" s="1154" t="s">
        <v>26339</v>
      </c>
      <c r="P8900" s="100"/>
      <c r="Q8900" s="15" t="s">
        <v>45</v>
      </c>
    </row>
    <row r="8901" customFormat="false" ht="28.35" hidden="false" customHeight="false" outlineLevel="0" collapsed="false">
      <c r="A8901" s="100" t="s">
        <v>25462</v>
      </c>
      <c r="B8901" s="1143" t="n">
        <v>0.474305555555556</v>
      </c>
      <c r="C8901" s="100" t="s">
        <v>26587</v>
      </c>
      <c r="D8901" s="100" t="s">
        <v>25598</v>
      </c>
      <c r="E8901" s="100" t="s">
        <v>26588</v>
      </c>
      <c r="F8901" s="100"/>
      <c r="G8901" s="100"/>
      <c r="H8901" s="100"/>
      <c r="I8901" s="100"/>
      <c r="J8901" s="100"/>
      <c r="K8901" s="100"/>
      <c r="L8901" s="100"/>
      <c r="M8901" s="100"/>
      <c r="N8901" s="100"/>
      <c r="O8901" s="355" t="s">
        <v>389</v>
      </c>
      <c r="P8901" s="100"/>
      <c r="Q8901" s="15" t="s">
        <v>45</v>
      </c>
    </row>
    <row r="8902" customFormat="false" ht="55.2" hidden="false" customHeight="false" outlineLevel="0" collapsed="false">
      <c r="A8902" s="1139"/>
      <c r="B8902" s="1139"/>
      <c r="C8902" s="1139"/>
      <c r="D8902" s="1139"/>
      <c r="E8902" s="1139" t="s">
        <v>26589</v>
      </c>
      <c r="F8902" s="1139" t="s">
        <v>26590</v>
      </c>
      <c r="G8902" s="1139"/>
      <c r="H8902" s="1139"/>
      <c r="I8902" s="1139"/>
      <c r="J8902" s="1139"/>
      <c r="K8902" s="1139"/>
      <c r="L8902" s="1139"/>
      <c r="M8902" s="1139"/>
      <c r="N8902" s="1166" t="n">
        <v>43735</v>
      </c>
      <c r="O8902" s="1139"/>
      <c r="P8902" s="1139"/>
      <c r="Q8902" s="15" t="s">
        <v>45</v>
      </c>
      <c r="R8902" s="1141"/>
      <c r="S8902" s="1141"/>
      <c r="T8902" s="1141"/>
      <c r="U8902" s="1141"/>
      <c r="V8902" s="1141"/>
      <c r="W8902" s="1141"/>
      <c r="X8902" s="1141"/>
      <c r="Y8902" s="1141"/>
      <c r="Z8902" s="1141"/>
      <c r="AA8902" s="1141"/>
      <c r="AB8902" s="1141"/>
      <c r="AC8902" s="1141"/>
      <c r="AD8902" s="1141"/>
      <c r="AE8902" s="1141"/>
      <c r="AF8902" s="1141"/>
      <c r="AG8902" s="1141"/>
      <c r="AH8902" s="1141"/>
      <c r="AI8902" s="1141"/>
      <c r="AJ8902" s="1141"/>
      <c r="AK8902" s="1141"/>
    </row>
    <row r="8903" customFormat="false" ht="41.75" hidden="false" customHeight="false" outlineLevel="0" collapsed="false">
      <c r="A8903" s="1144"/>
      <c r="B8903" s="1144"/>
      <c r="C8903" s="1144"/>
      <c r="D8903" s="1144"/>
      <c r="E8903" s="1144" t="s">
        <v>26591</v>
      </c>
      <c r="F8903" s="1144" t="s">
        <v>26592</v>
      </c>
      <c r="G8903" s="1144"/>
      <c r="H8903" s="1144"/>
      <c r="I8903" s="1144"/>
      <c r="J8903" s="1144"/>
      <c r="K8903" s="1144"/>
      <c r="L8903" s="1144"/>
      <c r="M8903" s="1144"/>
      <c r="N8903" s="1176" t="n">
        <v>43731</v>
      </c>
      <c r="O8903" s="1144"/>
      <c r="P8903" s="1144"/>
      <c r="Q8903" s="15" t="s">
        <v>45</v>
      </c>
      <c r="R8903" s="1145"/>
      <c r="S8903" s="1145"/>
      <c r="T8903" s="1145"/>
      <c r="U8903" s="1145"/>
      <c r="V8903" s="1145"/>
      <c r="W8903" s="1145"/>
      <c r="X8903" s="1145"/>
      <c r="Y8903" s="1145"/>
      <c r="Z8903" s="1145"/>
      <c r="AA8903" s="1145"/>
      <c r="AB8903" s="1145"/>
      <c r="AC8903" s="1145"/>
      <c r="AD8903" s="1145"/>
      <c r="AE8903" s="1145"/>
      <c r="AF8903" s="1145"/>
      <c r="AG8903" s="1145"/>
      <c r="AH8903" s="1145"/>
      <c r="AI8903" s="1145"/>
      <c r="AJ8903" s="1145"/>
      <c r="AK8903" s="1145"/>
    </row>
    <row r="8904" customFormat="false" ht="28.35" hidden="false" customHeight="false" outlineLevel="0" collapsed="false">
      <c r="A8904" s="100" t="s">
        <v>25462</v>
      </c>
      <c r="B8904" s="1143" t="n">
        <v>0.527083333333333</v>
      </c>
      <c r="C8904" s="100" t="s">
        <v>26593</v>
      </c>
      <c r="D8904" s="100" t="s">
        <v>25662</v>
      </c>
      <c r="E8904" s="100" t="s">
        <v>26594</v>
      </c>
      <c r="F8904" s="100" t="s">
        <v>26595</v>
      </c>
      <c r="G8904" s="100"/>
      <c r="H8904" s="100"/>
      <c r="I8904" s="100"/>
      <c r="J8904" s="100"/>
      <c r="K8904" s="100"/>
      <c r="L8904" s="100"/>
      <c r="M8904" s="100"/>
      <c r="N8904" s="100"/>
      <c r="O8904" s="355" t="s">
        <v>26596</v>
      </c>
      <c r="P8904" s="100"/>
      <c r="Q8904" s="15" t="s">
        <v>45</v>
      </c>
    </row>
    <row r="8905" customFormat="false" ht="14.9" hidden="false" customHeight="false" outlineLevel="0" collapsed="false">
      <c r="A8905" s="1139"/>
      <c r="B8905" s="1139"/>
      <c r="C8905" s="1139"/>
      <c r="D8905" s="1139"/>
      <c r="E8905" s="1139" t="s">
        <v>26597</v>
      </c>
      <c r="F8905" s="1139" t="s">
        <v>26598</v>
      </c>
      <c r="G8905" s="1139"/>
      <c r="H8905" s="1139"/>
      <c r="I8905" s="1139"/>
      <c r="J8905" s="1139"/>
      <c r="K8905" s="1139"/>
      <c r="L8905" s="1139"/>
      <c r="M8905" s="1139"/>
      <c r="N8905" s="1139"/>
      <c r="O8905" s="1139"/>
      <c r="P8905" s="1139"/>
      <c r="Q8905" s="15" t="s">
        <v>45</v>
      </c>
      <c r="R8905" s="1141"/>
      <c r="S8905" s="1141"/>
      <c r="T8905" s="1141"/>
      <c r="U8905" s="1141"/>
      <c r="V8905" s="1141"/>
      <c r="W8905" s="1141"/>
      <c r="X8905" s="1141"/>
      <c r="Y8905" s="1141"/>
      <c r="Z8905" s="1141"/>
      <c r="AA8905" s="1141"/>
      <c r="AB8905" s="1141"/>
      <c r="AC8905" s="1141"/>
      <c r="AD8905" s="1141"/>
      <c r="AE8905" s="1141"/>
      <c r="AF8905" s="1141"/>
      <c r="AG8905" s="1141"/>
      <c r="AH8905" s="1141"/>
      <c r="AI8905" s="1141"/>
      <c r="AJ8905" s="1141"/>
      <c r="AK8905" s="1141"/>
    </row>
    <row r="8906" customFormat="false" ht="14.9" hidden="false" customHeight="false" outlineLevel="0" collapsed="false">
      <c r="A8906" s="100"/>
      <c r="B8906" s="100"/>
      <c r="C8906" s="100"/>
      <c r="D8906" s="100"/>
      <c r="E8906" s="100" t="s">
        <v>26599</v>
      </c>
      <c r="F8906" s="100"/>
      <c r="G8906" s="100"/>
      <c r="H8906" s="100"/>
      <c r="I8906" s="100"/>
      <c r="J8906" s="100"/>
      <c r="K8906" s="100"/>
      <c r="L8906" s="100"/>
      <c r="M8906" s="100"/>
      <c r="N8906" s="100"/>
      <c r="O8906" s="100"/>
      <c r="P8906" s="100"/>
      <c r="Q8906" s="15" t="s">
        <v>45</v>
      </c>
    </row>
    <row r="8907" customFormat="false" ht="14.9" hidden="false" customHeight="false" outlineLevel="0" collapsed="false">
      <c r="A8907" s="100"/>
      <c r="B8907" s="100"/>
      <c r="C8907" s="100"/>
      <c r="D8907" s="984" t="s">
        <v>25535</v>
      </c>
      <c r="E8907" s="100" t="s">
        <v>26600</v>
      </c>
      <c r="F8907" s="100"/>
      <c r="G8907" s="100"/>
      <c r="H8907" s="100"/>
      <c r="I8907" s="100"/>
      <c r="J8907" s="100"/>
      <c r="K8907" s="100"/>
      <c r="L8907" s="100"/>
      <c r="M8907" s="100"/>
      <c r="N8907" s="100"/>
      <c r="O8907" s="100"/>
      <c r="P8907" s="100"/>
      <c r="Q8907" s="15" t="s">
        <v>45</v>
      </c>
    </row>
    <row r="8908" customFormat="false" ht="108.95" hidden="false" customHeight="false" outlineLevel="0" collapsed="false">
      <c r="A8908" s="100"/>
      <c r="B8908" s="100"/>
      <c r="C8908" s="100"/>
      <c r="D8908" s="799" t="s">
        <v>26601</v>
      </c>
      <c r="E8908" s="100" t="s">
        <v>26602</v>
      </c>
      <c r="F8908" s="100"/>
      <c r="G8908" s="100"/>
      <c r="H8908" s="100"/>
      <c r="I8908" s="100"/>
      <c r="J8908" s="100"/>
      <c r="K8908" s="100"/>
      <c r="L8908" s="100"/>
      <c r="M8908" s="100"/>
      <c r="N8908" s="100"/>
      <c r="O8908" s="100"/>
      <c r="P8908" s="100"/>
      <c r="Q8908" s="15" t="s">
        <v>45</v>
      </c>
    </row>
    <row r="8909" customFormat="false" ht="28.35" hidden="false" customHeight="false" outlineLevel="0" collapsed="false">
      <c r="A8909" s="100" t="s">
        <v>25462</v>
      </c>
      <c r="B8909" s="1143" t="n">
        <v>0.695138888888889</v>
      </c>
      <c r="C8909" s="100" t="s">
        <v>26603</v>
      </c>
      <c r="D8909" s="100" t="s">
        <v>25606</v>
      </c>
      <c r="E8909" s="100" t="s">
        <v>26604</v>
      </c>
      <c r="F8909" s="100"/>
      <c r="G8909" s="100"/>
      <c r="H8909" s="100"/>
      <c r="I8909" s="100"/>
      <c r="J8909" s="100"/>
      <c r="K8909" s="100"/>
      <c r="L8909" s="100"/>
      <c r="M8909" s="100"/>
      <c r="N8909" s="100"/>
      <c r="O8909" s="100" t="s">
        <v>26605</v>
      </c>
      <c r="P8909" s="100"/>
      <c r="Q8909" s="15" t="s">
        <v>45</v>
      </c>
    </row>
    <row r="8910" customFormat="false" ht="79.85" hidden="false" customHeight="false" outlineLevel="0" collapsed="false">
      <c r="A8910" s="1091" t="s">
        <v>17111</v>
      </c>
      <c r="B8910" s="103" t="s">
        <v>17112</v>
      </c>
      <c r="C8910" s="1149"/>
      <c r="D8910" s="103" t="s">
        <v>17114</v>
      </c>
      <c r="E8910" s="103" t="s">
        <v>17115</v>
      </c>
      <c r="F8910" s="102" t="s">
        <v>10096</v>
      </c>
      <c r="G8910" s="103" t="s">
        <v>38</v>
      </c>
      <c r="H8910" s="103" t="s">
        <v>17116</v>
      </c>
      <c r="I8910" s="103" t="s">
        <v>40</v>
      </c>
      <c r="J8910" s="103" t="s">
        <v>21327</v>
      </c>
      <c r="K8910" s="103" t="s">
        <v>21328</v>
      </c>
      <c r="L8910" s="103" t="s">
        <v>19807</v>
      </c>
      <c r="M8910" s="103" t="s">
        <v>41</v>
      </c>
      <c r="N8910" s="103" t="s">
        <v>42</v>
      </c>
      <c r="O8910" s="103" t="s">
        <v>17117</v>
      </c>
      <c r="P8910" s="91"/>
      <c r="Q8910" s="15" t="s">
        <v>45</v>
      </c>
      <c r="R8910" s="97"/>
      <c r="S8910" s="97"/>
    </row>
    <row r="8911" customFormat="false" ht="28.35" hidden="false" customHeight="false" outlineLevel="0" collapsed="false">
      <c r="A8911" s="1137" t="n">
        <v>43731</v>
      </c>
      <c r="B8911" s="1136" t="s">
        <v>6921</v>
      </c>
      <c r="C8911" s="91"/>
      <c r="D8911" s="91"/>
      <c r="E8911" s="10"/>
      <c r="F8911" s="821" t="n">
        <f aca="false">G8911+H8911+I8911+J8911+K8911+L8911</f>
        <v>2.08109884075207E+032</v>
      </c>
      <c r="G8911" s="1150" t="n">
        <f aca="false">SUM(G8912:G18849)</f>
        <v>7.27006070773598E+031</v>
      </c>
      <c r="H8911" s="989" t="n">
        <f aca="false">SUM(H8912:H18849)</f>
        <v>1.35409276997847E+032</v>
      </c>
      <c r="I8911" s="1007" t="n">
        <f aca="false">SUM(I8912:I18851)</f>
        <v>0</v>
      </c>
      <c r="J8911" s="1008" t="n">
        <f aca="false">SUM(J8912:J18849)</f>
        <v>0</v>
      </c>
      <c r="K8911" s="1009" t="n">
        <f aca="false">SUM(K8912:K18849)</f>
        <v>0</v>
      </c>
      <c r="L8911" s="1029" t="n">
        <f aca="false">SUM(L8914:L18849)</f>
        <v>0</v>
      </c>
      <c r="M8911" s="466"/>
      <c r="N8911" s="466"/>
      <c r="O8911" s="91"/>
      <c r="P8911" s="91"/>
      <c r="Q8911" s="15" t="s">
        <v>45</v>
      </c>
      <c r="R8911" s="97"/>
      <c r="S8911" s="97"/>
    </row>
    <row r="8912" customFormat="false" ht="41.75" hidden="false" customHeight="false" outlineLevel="0" collapsed="false">
      <c r="A8912" s="391" t="s">
        <v>25462</v>
      </c>
      <c r="B8912" s="391" t="s">
        <v>26606</v>
      </c>
      <c r="C8912" s="391" t="s">
        <v>26607</v>
      </c>
      <c r="D8912" s="391" t="s">
        <v>10514</v>
      </c>
      <c r="E8912" s="391" t="s">
        <v>26608</v>
      </c>
      <c r="F8912" s="391"/>
      <c r="G8912" s="391"/>
      <c r="H8912" s="391"/>
      <c r="I8912" s="391"/>
      <c r="J8912" s="391"/>
      <c r="K8912" s="391"/>
      <c r="L8912" s="391"/>
      <c r="M8912" s="391" t="s">
        <v>26609</v>
      </c>
      <c r="N8912" s="1148" t="n">
        <v>43733</v>
      </c>
      <c r="O8912" s="391" t="s">
        <v>26610</v>
      </c>
      <c r="P8912" s="391"/>
      <c r="Q8912" s="15" t="s">
        <v>45</v>
      </c>
      <c r="R8912" s="278"/>
      <c r="S8912" s="278"/>
      <c r="T8912" s="278"/>
      <c r="U8912" s="278"/>
      <c r="V8912" s="278"/>
      <c r="W8912" s="278"/>
      <c r="X8912" s="278"/>
      <c r="Y8912" s="278"/>
      <c r="Z8912" s="278"/>
      <c r="AA8912" s="278"/>
      <c r="AB8912" s="278"/>
      <c r="AC8912" s="278"/>
      <c r="AD8912" s="278"/>
      <c r="AE8912" s="278"/>
      <c r="AF8912" s="278"/>
      <c r="AG8912" s="278"/>
      <c r="AH8912" s="278"/>
      <c r="AI8912" s="278"/>
      <c r="AJ8912" s="278"/>
      <c r="AK8912" s="278"/>
    </row>
    <row r="8913" customFormat="false" ht="55.2" hidden="false" customHeight="false" outlineLevel="0" collapsed="false">
      <c r="A8913" s="100"/>
      <c r="B8913" s="100"/>
      <c r="C8913" s="100"/>
      <c r="D8913" s="100" t="s">
        <v>10514</v>
      </c>
      <c r="E8913" s="100"/>
      <c r="F8913" s="100"/>
      <c r="G8913" s="100"/>
      <c r="H8913" s="100" t="n">
        <v>9000</v>
      </c>
      <c r="I8913" s="100"/>
      <c r="J8913" s="100"/>
      <c r="K8913" s="100"/>
      <c r="L8913" s="100"/>
      <c r="M8913" s="100" t="s">
        <v>26611</v>
      </c>
      <c r="N8913" s="1076" t="n">
        <v>43730</v>
      </c>
      <c r="O8913" s="984" t="s">
        <v>26154</v>
      </c>
      <c r="P8913" s="100"/>
      <c r="Q8913" s="15" t="s">
        <v>45</v>
      </c>
    </row>
    <row r="8914" customFormat="false" ht="55.2" hidden="false" customHeight="false" outlineLevel="0" collapsed="false">
      <c r="A8914" s="100" t="s">
        <v>25462</v>
      </c>
      <c r="B8914" s="100"/>
      <c r="C8914" s="100" t="s">
        <v>26612</v>
      </c>
      <c r="D8914" s="100" t="s">
        <v>10514</v>
      </c>
      <c r="E8914" s="100" t="s">
        <v>26613</v>
      </c>
      <c r="F8914" s="100" t="s">
        <v>26614</v>
      </c>
      <c r="G8914" s="100"/>
      <c r="H8914" s="100"/>
      <c r="I8914" s="100"/>
      <c r="J8914" s="100"/>
      <c r="K8914" s="100"/>
      <c r="L8914" s="100"/>
      <c r="M8914" s="100"/>
      <c r="N8914" s="100"/>
      <c r="O8914" s="355" t="s">
        <v>26615</v>
      </c>
      <c r="P8914" s="100"/>
      <c r="Q8914" s="15" t="s">
        <v>45</v>
      </c>
    </row>
    <row r="8915" customFormat="false" ht="55.2" hidden="false" customHeight="false" outlineLevel="0" collapsed="false">
      <c r="A8915" s="100"/>
      <c r="B8915" s="100"/>
      <c r="C8915" s="100"/>
      <c r="D8915" s="100"/>
      <c r="E8915" s="100" t="s">
        <v>26616</v>
      </c>
      <c r="F8915" s="100" t="s">
        <v>26027</v>
      </c>
      <c r="G8915" s="100"/>
      <c r="H8915" s="100"/>
      <c r="I8915" s="100"/>
      <c r="J8915" s="100"/>
      <c r="K8915" s="100"/>
      <c r="L8915" s="100"/>
      <c r="M8915" s="100"/>
      <c r="N8915" s="100"/>
      <c r="O8915" s="100"/>
      <c r="P8915" s="100"/>
      <c r="Q8915" s="15" t="s">
        <v>45</v>
      </c>
    </row>
    <row r="8916" customFormat="false" ht="55.2" hidden="false" customHeight="false" outlineLevel="0" collapsed="false">
      <c r="A8916" s="1144"/>
      <c r="B8916" s="1144"/>
      <c r="C8916" s="1144"/>
      <c r="D8916" s="1144"/>
      <c r="E8916" s="1144" t="s">
        <v>26617</v>
      </c>
      <c r="F8916" s="1144"/>
      <c r="G8916" s="1144"/>
      <c r="H8916" s="1144"/>
      <c r="I8916" s="1144"/>
      <c r="J8916" s="1144"/>
      <c r="K8916" s="1144"/>
      <c r="L8916" s="1144"/>
      <c r="M8916" s="1144"/>
      <c r="N8916" s="1144"/>
      <c r="O8916" s="1144" t="s">
        <v>26618</v>
      </c>
      <c r="P8916" s="1144"/>
      <c r="Q8916" s="15" t="s">
        <v>45</v>
      </c>
      <c r="R8916" s="1145"/>
      <c r="S8916" s="1145"/>
      <c r="T8916" s="1145"/>
      <c r="U8916" s="1145"/>
      <c r="V8916" s="1145"/>
      <c r="W8916" s="1145"/>
      <c r="X8916" s="1145"/>
      <c r="Y8916" s="1145"/>
      <c r="Z8916" s="1145"/>
      <c r="AA8916" s="1145"/>
      <c r="AB8916" s="1145"/>
      <c r="AC8916" s="1145"/>
      <c r="AD8916" s="1145"/>
      <c r="AE8916" s="1145"/>
      <c r="AF8916" s="1145"/>
      <c r="AG8916" s="1145"/>
      <c r="AH8916" s="1145"/>
      <c r="AI8916" s="1145"/>
      <c r="AJ8916" s="1145"/>
      <c r="AK8916" s="1145"/>
    </row>
    <row r="8917" customFormat="false" ht="28.35" hidden="false" customHeight="false" outlineLevel="0" collapsed="false">
      <c r="A8917" s="664" t="s">
        <v>26492</v>
      </c>
      <c r="B8917" s="1143" t="n">
        <v>0.388194444444444</v>
      </c>
      <c r="C8917" s="100" t="s">
        <v>26619</v>
      </c>
      <c r="D8917" s="100" t="s">
        <v>25581</v>
      </c>
      <c r="E8917" s="100" t="s">
        <v>26620</v>
      </c>
      <c r="F8917" s="100" t="s">
        <v>26621</v>
      </c>
      <c r="G8917" s="100"/>
      <c r="H8917" s="100"/>
      <c r="I8917" s="100"/>
      <c r="J8917" s="100"/>
      <c r="K8917" s="100"/>
      <c r="L8917" s="100"/>
      <c r="M8917" s="100"/>
      <c r="N8917" s="100"/>
      <c r="O8917" s="1173" t="s">
        <v>26622</v>
      </c>
      <c r="P8917" s="100"/>
      <c r="Q8917" s="15" t="s">
        <v>45</v>
      </c>
    </row>
    <row r="8918" customFormat="false" ht="28.35" hidden="false" customHeight="false" outlineLevel="0" collapsed="false">
      <c r="A8918" s="100" t="s">
        <v>25462</v>
      </c>
      <c r="B8918" s="1143" t="n">
        <v>0.396527777777778</v>
      </c>
      <c r="C8918" s="100" t="s">
        <v>26623</v>
      </c>
      <c r="D8918" s="100" t="s">
        <v>26624</v>
      </c>
      <c r="E8918" s="100" t="s">
        <v>26625</v>
      </c>
      <c r="F8918" s="100"/>
      <c r="G8918" s="100"/>
      <c r="H8918" s="100"/>
      <c r="I8918" s="100"/>
      <c r="J8918" s="100"/>
      <c r="K8918" s="100"/>
      <c r="L8918" s="100"/>
      <c r="M8918" s="100"/>
      <c r="N8918" s="100"/>
      <c r="O8918" s="355" t="s">
        <v>26626</v>
      </c>
      <c r="P8918" s="100"/>
      <c r="Q8918" s="15" t="s">
        <v>45</v>
      </c>
    </row>
    <row r="8919" customFormat="false" ht="14.9" hidden="false" customHeight="false" outlineLevel="0" collapsed="false">
      <c r="A8919" s="100" t="s">
        <v>25462</v>
      </c>
      <c r="B8919" s="1143" t="n">
        <v>0.402777777777778</v>
      </c>
      <c r="C8919" s="100" t="s">
        <v>26627</v>
      </c>
      <c r="D8919" s="100" t="s">
        <v>26628</v>
      </c>
      <c r="E8919" s="100" t="s">
        <v>26629</v>
      </c>
      <c r="F8919" s="100"/>
      <c r="G8919" s="100"/>
      <c r="H8919" s="100"/>
      <c r="I8919" s="100"/>
      <c r="J8919" s="100"/>
      <c r="K8919" s="100"/>
      <c r="L8919" s="100"/>
      <c r="M8919" s="100"/>
      <c r="N8919" s="100"/>
      <c r="O8919" s="355" t="s">
        <v>26630</v>
      </c>
      <c r="P8919" s="100"/>
      <c r="Q8919" s="15" t="s">
        <v>45</v>
      </c>
    </row>
    <row r="8920" customFormat="false" ht="14.9" hidden="false" customHeight="false" outlineLevel="0" collapsed="false">
      <c r="A8920" s="100" t="s">
        <v>25462</v>
      </c>
      <c r="B8920" s="1143" t="n">
        <v>0.415277777777778</v>
      </c>
      <c r="C8920" s="100" t="n">
        <v>89055129343</v>
      </c>
      <c r="D8920" s="100" t="s">
        <v>26631</v>
      </c>
      <c r="E8920" s="100" t="s">
        <v>26632</v>
      </c>
      <c r="F8920" s="100"/>
      <c r="G8920" s="100"/>
      <c r="H8920" s="100"/>
      <c r="I8920" s="100"/>
      <c r="J8920" s="100"/>
      <c r="K8920" s="100"/>
      <c r="L8920" s="100"/>
      <c r="M8920" s="100"/>
      <c r="N8920" s="100"/>
      <c r="O8920" s="100"/>
      <c r="P8920" s="100"/>
      <c r="Q8920" s="15" t="s">
        <v>45</v>
      </c>
    </row>
    <row r="8921" customFormat="false" ht="122.35" hidden="false" customHeight="false" outlineLevel="0" collapsed="false">
      <c r="A8921" s="100"/>
      <c r="B8921" s="100"/>
      <c r="C8921" s="100"/>
      <c r="D8921" s="984" t="s">
        <v>26633</v>
      </c>
      <c r="E8921" s="664" t="s">
        <v>26634</v>
      </c>
      <c r="F8921" s="100"/>
      <c r="G8921" s="100"/>
      <c r="H8921" s="100"/>
      <c r="I8921" s="100"/>
      <c r="J8921" s="100"/>
      <c r="K8921" s="100"/>
      <c r="L8921" s="100"/>
      <c r="M8921" s="100"/>
      <c r="N8921" s="100"/>
      <c r="O8921" s="100"/>
      <c r="P8921" s="100"/>
      <c r="Q8921" s="15" t="s">
        <v>45</v>
      </c>
    </row>
    <row r="8922" customFormat="false" ht="28.35" hidden="false" customHeight="false" outlineLevel="0" collapsed="false">
      <c r="A8922" s="100" t="s">
        <v>25462</v>
      </c>
      <c r="B8922" s="1143" t="n">
        <v>0.41875</v>
      </c>
      <c r="C8922" s="100" t="n">
        <v>84993201076</v>
      </c>
      <c r="D8922" s="100" t="s">
        <v>26635</v>
      </c>
      <c r="E8922" s="100" t="s">
        <v>26636</v>
      </c>
      <c r="F8922" s="100"/>
      <c r="G8922" s="100"/>
      <c r="H8922" s="100"/>
      <c r="I8922" s="100"/>
      <c r="J8922" s="100"/>
      <c r="K8922" s="100"/>
      <c r="L8922" s="100"/>
      <c r="M8922" s="100"/>
      <c r="N8922" s="100"/>
      <c r="O8922" s="355" t="s">
        <v>26637</v>
      </c>
      <c r="P8922" s="100"/>
      <c r="Q8922" s="15" t="s">
        <v>45</v>
      </c>
    </row>
    <row r="8923" customFormat="false" ht="28.35" hidden="false" customHeight="false" outlineLevel="0" collapsed="false">
      <c r="A8923" s="391" t="s">
        <v>25462</v>
      </c>
      <c r="B8923" s="1147" t="n">
        <v>0.422222222222222</v>
      </c>
      <c r="C8923" s="391" t="s">
        <v>26638</v>
      </c>
      <c r="D8923" s="391" t="s">
        <v>25615</v>
      </c>
      <c r="E8923" s="391" t="s">
        <v>26639</v>
      </c>
      <c r="F8923" s="391" t="s">
        <v>26640</v>
      </c>
      <c r="G8923" s="391"/>
      <c r="H8923" s="391"/>
      <c r="I8923" s="391"/>
      <c r="J8923" s="391"/>
      <c r="K8923" s="391"/>
      <c r="L8923" s="391"/>
      <c r="M8923" s="391"/>
      <c r="N8923" s="1148" t="n">
        <v>43731</v>
      </c>
      <c r="O8923" s="391" t="n">
        <v>2500</v>
      </c>
      <c r="P8923" s="391"/>
      <c r="Q8923" s="15" t="s">
        <v>45</v>
      </c>
      <c r="R8923" s="278"/>
      <c r="S8923" s="278"/>
      <c r="T8923" s="278"/>
      <c r="U8923" s="278"/>
      <c r="V8923" s="278"/>
      <c r="W8923" s="278"/>
      <c r="X8923" s="278"/>
      <c r="Y8923" s="278"/>
      <c r="Z8923" s="278"/>
      <c r="AA8923" s="278"/>
      <c r="AB8923" s="278"/>
      <c r="AC8923" s="278"/>
      <c r="AD8923" s="278"/>
      <c r="AE8923" s="278"/>
      <c r="AF8923" s="278"/>
      <c r="AG8923" s="278"/>
      <c r="AH8923" s="278"/>
      <c r="AI8923" s="278"/>
      <c r="AJ8923" s="278"/>
      <c r="AK8923" s="278"/>
    </row>
    <row r="8924" customFormat="false" ht="41.75" hidden="false" customHeight="false" outlineLevel="0" collapsed="false">
      <c r="A8924" s="1144"/>
      <c r="B8924" s="1144"/>
      <c r="C8924" s="1144"/>
      <c r="D8924" s="1144" t="s">
        <v>26641</v>
      </c>
      <c r="E8924" s="1144" t="s">
        <v>26642</v>
      </c>
      <c r="F8924" s="1144" t="s">
        <v>26643</v>
      </c>
      <c r="G8924" s="1144"/>
      <c r="H8924" s="1144"/>
      <c r="I8924" s="1144"/>
      <c r="J8924" s="1144"/>
      <c r="K8924" s="1144"/>
      <c r="L8924" s="1144"/>
      <c r="M8924" s="1144"/>
      <c r="N8924" s="1144"/>
      <c r="O8924" s="1144"/>
      <c r="P8924" s="1144"/>
      <c r="Q8924" s="15" t="s">
        <v>45</v>
      </c>
      <c r="R8924" s="1145"/>
      <c r="S8924" s="1145"/>
      <c r="T8924" s="1145"/>
      <c r="U8924" s="1145"/>
      <c r="V8924" s="1145"/>
      <c r="W8924" s="1145"/>
      <c r="X8924" s="1145"/>
      <c r="Y8924" s="1145"/>
      <c r="Z8924" s="1145"/>
      <c r="AA8924" s="1145"/>
      <c r="AB8924" s="1145"/>
      <c r="AC8924" s="1145"/>
      <c r="AD8924" s="1145"/>
      <c r="AE8924" s="1145"/>
      <c r="AF8924" s="1145"/>
      <c r="AG8924" s="1145"/>
      <c r="AH8924" s="1145"/>
      <c r="AI8924" s="1145"/>
      <c r="AJ8924" s="1145"/>
      <c r="AK8924" s="1145"/>
    </row>
    <row r="8925" customFormat="false" ht="41.75" hidden="false" customHeight="false" outlineLevel="0" collapsed="false">
      <c r="A8925" s="1144"/>
      <c r="B8925" s="1144"/>
      <c r="C8925" s="1144"/>
      <c r="D8925" s="1144" t="s">
        <v>26641</v>
      </c>
      <c r="E8925" s="1144" t="s">
        <v>26644</v>
      </c>
      <c r="F8925" s="1144" t="s">
        <v>26643</v>
      </c>
      <c r="G8925" s="1144"/>
      <c r="H8925" s="1144"/>
      <c r="I8925" s="1144"/>
      <c r="J8925" s="1144"/>
      <c r="K8925" s="1144"/>
      <c r="L8925" s="1144"/>
      <c r="M8925" s="1144"/>
      <c r="N8925" s="1144"/>
      <c r="O8925" s="1144"/>
      <c r="P8925" s="1144"/>
      <c r="Q8925" s="15" t="s">
        <v>45</v>
      </c>
      <c r="R8925" s="1145"/>
      <c r="S8925" s="1145"/>
      <c r="T8925" s="1145"/>
      <c r="U8925" s="1145"/>
      <c r="V8925" s="1145"/>
      <c r="W8925" s="1145"/>
      <c r="X8925" s="1145"/>
      <c r="Y8925" s="1145"/>
      <c r="Z8925" s="1145"/>
      <c r="AA8925" s="1145"/>
      <c r="AB8925" s="1145"/>
      <c r="AC8925" s="1145"/>
      <c r="AD8925" s="1145"/>
      <c r="AE8925" s="1145"/>
      <c r="AF8925" s="1145"/>
      <c r="AG8925" s="1145"/>
      <c r="AH8925" s="1145"/>
      <c r="AI8925" s="1145"/>
      <c r="AJ8925" s="1145"/>
      <c r="AK8925" s="1145"/>
    </row>
    <row r="8926" customFormat="false" ht="122.35" hidden="false" customHeight="false" outlineLevel="0" collapsed="false">
      <c r="A8926" s="1144"/>
      <c r="B8926" s="1144"/>
      <c r="C8926" s="1144"/>
      <c r="D8926" s="1144" t="s">
        <v>26641</v>
      </c>
      <c r="E8926" s="1144" t="s">
        <v>26645</v>
      </c>
      <c r="F8926" s="1144" t="s">
        <v>26643</v>
      </c>
      <c r="G8926" s="1144"/>
      <c r="H8926" s="1144"/>
      <c r="I8926" s="1144"/>
      <c r="J8926" s="1144"/>
      <c r="K8926" s="1144"/>
      <c r="L8926" s="1144"/>
      <c r="M8926" s="1144"/>
      <c r="N8926" s="1144"/>
      <c r="O8926" s="1144"/>
      <c r="P8926" s="1144"/>
      <c r="Q8926" s="15" t="s">
        <v>45</v>
      </c>
      <c r="R8926" s="1145"/>
      <c r="S8926" s="1145"/>
      <c r="T8926" s="1145"/>
      <c r="U8926" s="1145"/>
      <c r="V8926" s="1145"/>
      <c r="W8926" s="1145"/>
      <c r="X8926" s="1145"/>
      <c r="Y8926" s="1145"/>
      <c r="Z8926" s="1145"/>
      <c r="AA8926" s="1145"/>
      <c r="AB8926" s="1145"/>
      <c r="AC8926" s="1145"/>
      <c r="AD8926" s="1145"/>
      <c r="AE8926" s="1145"/>
      <c r="AF8926" s="1145"/>
      <c r="AG8926" s="1145"/>
      <c r="AH8926" s="1145"/>
      <c r="AI8926" s="1145"/>
      <c r="AJ8926" s="1145"/>
      <c r="AK8926" s="1145"/>
    </row>
    <row r="8927" customFormat="false" ht="28.35" hidden="false" customHeight="false" outlineLevel="0" collapsed="false">
      <c r="A8927" s="100" t="s">
        <v>25462</v>
      </c>
      <c r="B8927" s="1143" t="n">
        <v>0.586805555555556</v>
      </c>
      <c r="C8927" s="100" t="s">
        <v>26646</v>
      </c>
      <c r="D8927" s="100" t="s">
        <v>25619</v>
      </c>
      <c r="E8927" s="100" t="s">
        <v>26647</v>
      </c>
      <c r="F8927" s="100"/>
      <c r="G8927" s="100" t="n">
        <v>7200</v>
      </c>
      <c r="H8927" s="100"/>
      <c r="I8927" s="100"/>
      <c r="J8927" s="100"/>
      <c r="K8927" s="100"/>
      <c r="L8927" s="100"/>
      <c r="M8927" s="100" t="s">
        <v>26648</v>
      </c>
      <c r="N8927" s="1076" t="n">
        <v>43733</v>
      </c>
      <c r="O8927" s="984" t="s">
        <v>15</v>
      </c>
      <c r="P8927" s="100"/>
      <c r="Q8927" s="15" t="s">
        <v>45</v>
      </c>
    </row>
    <row r="8928" customFormat="false" ht="28.35" hidden="false" customHeight="false" outlineLevel="0" collapsed="false">
      <c r="A8928" s="100" t="s">
        <v>25462</v>
      </c>
      <c r="B8928" s="1143" t="n">
        <v>0.624305555555556</v>
      </c>
      <c r="C8928" s="100" t="s">
        <v>26649</v>
      </c>
      <c r="D8928" s="100" t="s">
        <v>25625</v>
      </c>
      <c r="E8928" s="100" t="s">
        <v>26650</v>
      </c>
      <c r="F8928" s="100" t="s">
        <v>26651</v>
      </c>
      <c r="G8928" s="100" t="n">
        <v>10500</v>
      </c>
      <c r="H8928" s="100"/>
      <c r="I8928" s="100"/>
      <c r="J8928" s="100"/>
      <c r="K8928" s="100"/>
      <c r="L8928" s="100"/>
      <c r="M8928" s="100" t="s">
        <v>26652</v>
      </c>
      <c r="N8928" s="1076" t="n">
        <v>43733</v>
      </c>
      <c r="O8928" s="984" t="s">
        <v>26653</v>
      </c>
      <c r="P8928" s="100"/>
      <c r="Q8928" s="15" t="s">
        <v>45</v>
      </c>
    </row>
    <row r="8929" customFormat="false" ht="41.75" hidden="false" customHeight="false" outlineLevel="0" collapsed="false">
      <c r="A8929" s="100"/>
      <c r="B8929" s="100"/>
      <c r="C8929" s="100"/>
      <c r="D8929" s="100" t="s">
        <v>10514</v>
      </c>
      <c r="G8929" s="100"/>
      <c r="H8929" s="100" t="n">
        <v>4200</v>
      </c>
      <c r="I8929" s="100"/>
      <c r="J8929" s="100"/>
      <c r="K8929" s="100"/>
      <c r="L8929" s="100"/>
      <c r="M8929" s="100" t="s">
        <v>26654</v>
      </c>
      <c r="N8929" s="1076" t="n">
        <v>43732</v>
      </c>
      <c r="O8929" s="984" t="s">
        <v>26154</v>
      </c>
      <c r="P8929" s="100"/>
      <c r="Q8929" s="15" t="s">
        <v>45</v>
      </c>
    </row>
    <row r="8930" customFormat="false" ht="28.35" hidden="false" customHeight="false" outlineLevel="0" collapsed="false">
      <c r="A8930" s="1144" t="s">
        <v>25462</v>
      </c>
      <c r="B8930" s="1146" t="n">
        <v>0.633333333333333</v>
      </c>
      <c r="C8930" s="1144"/>
      <c r="D8930" s="1144" t="s">
        <v>17806</v>
      </c>
      <c r="E8930" s="1144" t="s">
        <v>26655</v>
      </c>
      <c r="F8930" s="1144" t="s">
        <v>26656</v>
      </c>
      <c r="G8930" s="1144"/>
      <c r="H8930" s="1144"/>
      <c r="I8930" s="1144"/>
      <c r="J8930" s="1144"/>
      <c r="K8930" s="1144"/>
      <c r="L8930" s="1144"/>
      <c r="M8930" s="1144"/>
      <c r="N8930" s="1144"/>
      <c r="O8930" s="1144"/>
      <c r="P8930" s="1144"/>
      <c r="Q8930" s="15" t="s">
        <v>45</v>
      </c>
      <c r="R8930" s="1145"/>
      <c r="S8930" s="1145"/>
      <c r="T8930" s="1145"/>
      <c r="U8930" s="1145"/>
      <c r="V8930" s="1145"/>
      <c r="W8930" s="1145"/>
      <c r="X8930" s="1145"/>
      <c r="Y8930" s="1145"/>
      <c r="Z8930" s="1145"/>
      <c r="AA8930" s="1145"/>
      <c r="AB8930" s="1145"/>
      <c r="AC8930" s="1145"/>
      <c r="AD8930" s="1145"/>
      <c r="AE8930" s="1145"/>
      <c r="AF8930" s="1145"/>
      <c r="AG8930" s="1145"/>
      <c r="AH8930" s="1145"/>
      <c r="AI8930" s="1145"/>
      <c r="AJ8930" s="1145"/>
      <c r="AK8930" s="1145"/>
    </row>
    <row r="8931" customFormat="false" ht="41.75" hidden="false" customHeight="false" outlineLevel="0" collapsed="false">
      <c r="A8931" s="100" t="s">
        <v>25462</v>
      </c>
      <c r="B8931" s="100"/>
      <c r="C8931" s="24" t="s">
        <v>26657</v>
      </c>
      <c r="D8931" s="100" t="s">
        <v>25636</v>
      </c>
      <c r="E8931" s="100" t="s">
        <v>26658</v>
      </c>
      <c r="F8931" s="100" t="s">
        <v>26659</v>
      </c>
      <c r="G8931" s="100" t="n">
        <v>15000</v>
      </c>
      <c r="H8931" s="100"/>
      <c r="I8931" s="100"/>
      <c r="J8931" s="100"/>
      <c r="K8931" s="100"/>
      <c r="L8931" s="100"/>
      <c r="M8931" s="100" t="s">
        <v>26660</v>
      </c>
      <c r="N8931" s="1076" t="n">
        <v>43736</v>
      </c>
      <c r="O8931" s="984" t="s">
        <v>15</v>
      </c>
      <c r="P8931" s="100"/>
      <c r="Q8931" s="15" t="s">
        <v>45</v>
      </c>
    </row>
    <row r="8932" customFormat="false" ht="28.35" hidden="false" customHeight="false" outlineLevel="0" collapsed="false">
      <c r="A8932" s="100" t="s">
        <v>25462</v>
      </c>
      <c r="B8932" s="1143" t="n">
        <v>0.652083333333333</v>
      </c>
      <c r="C8932" s="100" t="s">
        <v>26661</v>
      </c>
      <c r="D8932" s="100" t="s">
        <v>26136</v>
      </c>
      <c r="E8932" s="100" t="s">
        <v>26662</v>
      </c>
      <c r="F8932" s="100"/>
      <c r="G8932" s="100"/>
      <c r="H8932" s="100"/>
      <c r="I8932" s="100"/>
      <c r="J8932" s="100"/>
      <c r="K8932" s="100"/>
      <c r="L8932" s="100"/>
      <c r="M8932" s="100"/>
      <c r="N8932" s="100"/>
      <c r="O8932" s="355" t="s">
        <v>26663</v>
      </c>
      <c r="P8932" s="100"/>
      <c r="Q8932" s="15" t="s">
        <v>45</v>
      </c>
    </row>
    <row r="8933" customFormat="false" ht="14.9" hidden="false" customHeight="false" outlineLevel="0" collapsed="false">
      <c r="A8933" s="100"/>
      <c r="B8933" s="100"/>
      <c r="C8933" s="100"/>
      <c r="D8933" s="100"/>
      <c r="E8933" s="100" t="s">
        <v>26664</v>
      </c>
      <c r="F8933" s="100"/>
      <c r="G8933" s="100"/>
      <c r="H8933" s="100"/>
      <c r="I8933" s="100"/>
      <c r="J8933" s="100"/>
      <c r="K8933" s="100"/>
      <c r="L8933" s="100"/>
      <c r="M8933" s="100"/>
      <c r="N8933" s="100"/>
      <c r="O8933" s="100"/>
      <c r="P8933" s="100"/>
      <c r="Q8933" s="15" t="s">
        <v>45</v>
      </c>
    </row>
    <row r="8934" customFormat="false" ht="55.2" hidden="false" customHeight="false" outlineLevel="0" collapsed="false">
      <c r="A8934" s="100"/>
      <c r="B8934" s="100"/>
      <c r="C8934" s="100"/>
      <c r="D8934" s="100"/>
      <c r="E8934" s="100" t="s">
        <v>26665</v>
      </c>
      <c r="F8934" s="100" t="s">
        <v>26077</v>
      </c>
      <c r="G8934" s="100"/>
      <c r="H8934" s="100"/>
      <c r="I8934" s="100"/>
      <c r="J8934" s="100"/>
      <c r="K8934" s="100"/>
      <c r="L8934" s="100"/>
      <c r="M8934" s="100"/>
      <c r="N8934" s="100"/>
      <c r="O8934" s="100"/>
      <c r="P8934" s="100"/>
      <c r="Q8934" s="15" t="s">
        <v>45</v>
      </c>
    </row>
    <row r="8935" customFormat="false" ht="14.9" hidden="false" customHeight="false" outlineLevel="0" collapsed="false">
      <c r="A8935" s="100"/>
      <c r="B8935" s="100"/>
      <c r="C8935" s="100"/>
      <c r="D8935" s="100"/>
      <c r="E8935" s="100" t="s">
        <v>26666</v>
      </c>
      <c r="F8935" s="100"/>
      <c r="G8935" s="100"/>
      <c r="H8935" s="100"/>
      <c r="I8935" s="100"/>
      <c r="J8935" s="100"/>
      <c r="K8935" s="100"/>
      <c r="L8935" s="100"/>
      <c r="M8935" s="100"/>
      <c r="N8935" s="100"/>
      <c r="O8935" s="100"/>
      <c r="P8935" s="100"/>
      <c r="Q8935" s="15" t="s">
        <v>45</v>
      </c>
    </row>
    <row r="8936" customFormat="false" ht="55.2" hidden="false" customHeight="false" outlineLevel="0" collapsed="false">
      <c r="A8936" s="100" t="s">
        <v>19374</v>
      </c>
      <c r="B8936" s="100"/>
      <c r="C8936" s="24" t="s">
        <v>25924</v>
      </c>
      <c r="D8936" s="100" t="s">
        <v>26146</v>
      </c>
      <c r="E8936" s="100" t="s">
        <v>26667</v>
      </c>
      <c r="F8936" s="100"/>
      <c r="G8936" s="100"/>
      <c r="H8936" s="100" t="n">
        <v>12400</v>
      </c>
      <c r="J8936" s="100"/>
      <c r="K8936" s="100"/>
      <c r="L8936" s="100"/>
      <c r="M8936" s="100" t="s">
        <v>26668</v>
      </c>
      <c r="N8936" s="1076" t="n">
        <v>43733</v>
      </c>
      <c r="O8936" s="984" t="s">
        <v>26669</v>
      </c>
      <c r="P8936" s="100"/>
      <c r="Q8936" s="15" t="s">
        <v>45</v>
      </c>
    </row>
    <row r="8937" customFormat="false" ht="79.85" hidden="false" customHeight="false" outlineLevel="0" collapsed="false">
      <c r="A8937" s="1091" t="s">
        <v>17111</v>
      </c>
      <c r="B8937" s="103" t="s">
        <v>17112</v>
      </c>
      <c r="C8937" s="1149"/>
      <c r="D8937" s="103" t="s">
        <v>17114</v>
      </c>
      <c r="E8937" s="103" t="s">
        <v>17115</v>
      </c>
      <c r="F8937" s="102" t="s">
        <v>10096</v>
      </c>
      <c r="G8937" s="103" t="s">
        <v>38</v>
      </c>
      <c r="H8937" s="103" t="s">
        <v>17116</v>
      </c>
      <c r="I8937" s="103" t="s">
        <v>40</v>
      </c>
      <c r="J8937" s="103" t="s">
        <v>21327</v>
      </c>
      <c r="K8937" s="103" t="s">
        <v>21328</v>
      </c>
      <c r="L8937" s="103" t="s">
        <v>19807</v>
      </c>
      <c r="M8937" s="103" t="s">
        <v>41</v>
      </c>
      <c r="N8937" s="103" t="s">
        <v>42</v>
      </c>
      <c r="O8937" s="103" t="s">
        <v>17117</v>
      </c>
      <c r="P8937" s="91"/>
      <c r="Q8937" s="15" t="s">
        <v>45</v>
      </c>
      <c r="R8937" s="97"/>
      <c r="S8937" s="97"/>
    </row>
    <row r="8938" customFormat="false" ht="15" hidden="false" customHeight="false" outlineLevel="0" collapsed="false">
      <c r="A8938" s="1137" t="n">
        <v>43732</v>
      </c>
      <c r="B8938" s="1136" t="s">
        <v>260</v>
      </c>
      <c r="C8938" s="91"/>
      <c r="D8938" s="91"/>
      <c r="E8938" s="10"/>
      <c r="F8938" s="821" t="n">
        <f aca="false">G8938+H8938+I8938+J8938+K8938+L8938</f>
        <v>1.04054942037603E+032</v>
      </c>
      <c r="G8938" s="1150" t="n">
        <f aca="false">SUM(G8939:G18876)</f>
        <v>3.63503035386799E+031</v>
      </c>
      <c r="H8938" s="989" t="n">
        <f aca="false">SUM(H8939:H18876)</f>
        <v>6.77046384989235E+031</v>
      </c>
      <c r="I8938" s="1007" t="n">
        <f aca="false">SUM(I8939:I18878)</f>
        <v>0</v>
      </c>
      <c r="J8938" s="1008" t="n">
        <f aca="false">SUM(J8939:J18876)</f>
        <v>0</v>
      </c>
      <c r="K8938" s="1009" t="n">
        <f aca="false">SUM(K8939:K18876)</f>
        <v>0</v>
      </c>
      <c r="L8938" s="1029" t="n">
        <f aca="false">SUM(L8941:L18876)</f>
        <v>0</v>
      </c>
      <c r="M8938" s="466"/>
      <c r="N8938" s="466"/>
      <c r="O8938" s="91"/>
      <c r="P8938" s="91"/>
      <c r="Q8938" s="15" t="s">
        <v>45</v>
      </c>
      <c r="R8938" s="97"/>
      <c r="S8938" s="97"/>
    </row>
    <row r="8939" customFormat="false" ht="14.9" hidden="false" customHeight="false" outlineLevel="0" collapsed="false">
      <c r="A8939" s="664" t="s">
        <v>26492</v>
      </c>
      <c r="B8939" s="1143" t="n">
        <v>0.376388888888889</v>
      </c>
      <c r="C8939" s="100" t="s">
        <v>26670</v>
      </c>
      <c r="D8939" s="100" t="s">
        <v>25705</v>
      </c>
      <c r="E8939" s="100" t="s">
        <v>26671</v>
      </c>
      <c r="F8939" s="100" t="s">
        <v>26672</v>
      </c>
      <c r="G8939" s="100"/>
      <c r="H8939" s="100"/>
      <c r="I8939" s="100"/>
      <c r="J8939" s="100"/>
      <c r="K8939" s="100"/>
      <c r="L8939" s="100"/>
      <c r="M8939" s="100"/>
      <c r="N8939" s="100"/>
      <c r="O8939" s="100"/>
      <c r="P8939" s="100"/>
      <c r="Q8939" s="15" t="s">
        <v>45</v>
      </c>
    </row>
    <row r="8940" customFormat="false" ht="28.35" hidden="false" customHeight="false" outlineLevel="0" collapsed="false">
      <c r="A8940" s="100" t="s">
        <v>25462</v>
      </c>
      <c r="B8940" s="1143" t="n">
        <v>0.385416666666667</v>
      </c>
      <c r="C8940" s="24" t="s">
        <v>26673</v>
      </c>
      <c r="D8940" s="100" t="s">
        <v>25581</v>
      </c>
      <c r="E8940" s="100" t="s">
        <v>26674</v>
      </c>
      <c r="F8940" s="100"/>
      <c r="G8940" s="100" t="n">
        <v>7100</v>
      </c>
      <c r="H8940" s="100"/>
      <c r="I8940" s="100"/>
      <c r="J8940" s="100"/>
      <c r="K8940" s="100"/>
      <c r="L8940" s="100"/>
      <c r="M8940" s="100" t="s">
        <v>26675</v>
      </c>
      <c r="N8940" s="1076" t="n">
        <v>43732</v>
      </c>
      <c r="O8940" s="984" t="s">
        <v>15</v>
      </c>
      <c r="P8940" s="100"/>
      <c r="Q8940" s="15" t="s">
        <v>45</v>
      </c>
    </row>
    <row r="8941" customFormat="false" ht="14.9" hidden="false" customHeight="false" outlineLevel="0" collapsed="false">
      <c r="A8941" s="1162"/>
      <c r="B8941" s="1162"/>
      <c r="C8941" s="1162"/>
      <c r="D8941" s="1162"/>
      <c r="E8941" s="1162" t="s">
        <v>26676</v>
      </c>
      <c r="F8941" s="1162" t="s">
        <v>26677</v>
      </c>
      <c r="G8941" s="1162"/>
      <c r="H8941" s="1162"/>
      <c r="I8941" s="1162"/>
      <c r="J8941" s="1162"/>
      <c r="K8941" s="1162"/>
      <c r="L8941" s="1162"/>
      <c r="M8941" s="1162"/>
      <c r="N8941" s="1162"/>
      <c r="O8941" s="1162" t="s">
        <v>26678</v>
      </c>
      <c r="P8941" s="1162"/>
      <c r="Q8941" s="15" t="s">
        <v>45</v>
      </c>
      <c r="R8941" s="1177"/>
      <c r="S8941" s="1177"/>
      <c r="T8941" s="1177"/>
      <c r="U8941" s="1177"/>
      <c r="V8941" s="1177"/>
      <c r="W8941" s="1177"/>
      <c r="X8941" s="1177"/>
      <c r="Y8941" s="1177"/>
      <c r="Z8941" s="1177"/>
      <c r="AA8941" s="1177"/>
      <c r="AB8941" s="1177"/>
      <c r="AC8941" s="1177"/>
      <c r="AD8941" s="1177"/>
      <c r="AE8941" s="1177"/>
      <c r="AF8941" s="1177"/>
      <c r="AG8941" s="1177"/>
      <c r="AH8941" s="1177"/>
      <c r="AI8941" s="1177"/>
      <c r="AJ8941" s="1177"/>
      <c r="AK8941" s="1177"/>
    </row>
    <row r="8942" customFormat="false" ht="28.35" hidden="false" customHeight="false" outlineLevel="0" collapsed="false">
      <c r="A8942" s="1144"/>
      <c r="B8942" s="1144"/>
      <c r="C8942" s="1144"/>
      <c r="D8942" s="1144"/>
      <c r="E8942" s="1144" t="s">
        <v>26679</v>
      </c>
      <c r="F8942" s="1144" t="s">
        <v>26680</v>
      </c>
      <c r="G8942" s="1144"/>
      <c r="H8942" s="1144"/>
      <c r="I8942" s="1144"/>
      <c r="J8942" s="1144"/>
      <c r="K8942" s="1144"/>
      <c r="L8942" s="1144"/>
      <c r="M8942" s="1144"/>
      <c r="N8942" s="1144" t="s">
        <v>26681</v>
      </c>
      <c r="O8942" s="1144"/>
      <c r="P8942" s="1144"/>
      <c r="Q8942" s="15" t="s">
        <v>45</v>
      </c>
      <c r="R8942" s="1145"/>
      <c r="S8942" s="1145"/>
      <c r="T8942" s="1145"/>
      <c r="U8942" s="1145"/>
      <c r="V8942" s="1145"/>
      <c r="W8942" s="1145"/>
      <c r="X8942" s="1145"/>
      <c r="Y8942" s="1145"/>
      <c r="Z8942" s="1145"/>
      <c r="AA8942" s="1145"/>
      <c r="AB8942" s="1145"/>
      <c r="AC8942" s="1145"/>
      <c r="AD8942" s="1145"/>
      <c r="AE8942" s="1145"/>
      <c r="AF8942" s="1145"/>
      <c r="AG8942" s="1145"/>
      <c r="AH8942" s="1145"/>
      <c r="AI8942" s="1145"/>
      <c r="AJ8942" s="1145"/>
      <c r="AK8942" s="1145"/>
    </row>
    <row r="8943" customFormat="false" ht="68.65" hidden="false" customHeight="false" outlineLevel="0" collapsed="false">
      <c r="A8943" s="100" t="s">
        <v>25462</v>
      </c>
      <c r="B8943" s="1143" t="n">
        <v>0.435416666666667</v>
      </c>
      <c r="C8943" s="24" t="s">
        <v>21148</v>
      </c>
      <c r="D8943" s="100" t="s">
        <v>25586</v>
      </c>
      <c r="E8943" s="100" t="s">
        <v>26682</v>
      </c>
      <c r="F8943" s="100" t="s">
        <v>26683</v>
      </c>
      <c r="G8943" s="100" t="n">
        <v>14000</v>
      </c>
      <c r="H8943" s="100"/>
      <c r="I8943" s="100"/>
      <c r="J8943" s="100"/>
      <c r="K8943" s="100"/>
      <c r="L8943" s="100"/>
      <c r="M8943" s="100" t="s">
        <v>26684</v>
      </c>
      <c r="N8943" s="1076" t="n">
        <v>43736</v>
      </c>
      <c r="O8943" s="984" t="s">
        <v>15</v>
      </c>
      <c r="P8943" s="100"/>
      <c r="Q8943" s="15" t="s">
        <v>45</v>
      </c>
    </row>
    <row r="8944" customFormat="false" ht="14.9" hidden="false" customHeight="false" outlineLevel="0" collapsed="false">
      <c r="A8944" s="100" t="s">
        <v>25462</v>
      </c>
      <c r="B8944" s="1143" t="n">
        <v>0.436805555555556</v>
      </c>
      <c r="C8944" s="100" t="n">
        <v>89005361486</v>
      </c>
      <c r="D8944" s="100" t="s">
        <v>25598</v>
      </c>
      <c r="E8944" s="100" t="s">
        <v>26685</v>
      </c>
      <c r="F8944" s="100"/>
      <c r="G8944" s="100"/>
      <c r="H8944" s="100"/>
      <c r="I8944" s="100"/>
      <c r="J8944" s="100"/>
      <c r="K8944" s="100"/>
      <c r="L8944" s="100"/>
      <c r="M8944" s="100"/>
      <c r="N8944" s="100"/>
      <c r="O8944" s="100" t="s">
        <v>26686</v>
      </c>
      <c r="P8944" s="100"/>
      <c r="Q8944" s="15" t="s">
        <v>45</v>
      </c>
    </row>
    <row r="8945" customFormat="false" ht="28.35" hidden="false" customHeight="false" outlineLevel="0" collapsed="false">
      <c r="A8945" s="1144"/>
      <c r="B8945" s="1144"/>
      <c r="C8945" s="1144"/>
      <c r="D8945" s="1144"/>
      <c r="E8945" s="1144" t="s">
        <v>26687</v>
      </c>
      <c r="F8945" s="1144" t="s">
        <v>26680</v>
      </c>
      <c r="G8945" s="1144"/>
      <c r="H8945" s="1144"/>
      <c r="I8945" s="1144"/>
      <c r="J8945" s="1144"/>
      <c r="K8945" s="1144"/>
      <c r="L8945" s="1144"/>
      <c r="M8945" s="1144"/>
      <c r="N8945" s="1144" t="s">
        <v>26688</v>
      </c>
      <c r="O8945" s="1144"/>
      <c r="P8945" s="1144"/>
      <c r="Q8945" s="15" t="s">
        <v>45</v>
      </c>
      <c r="R8945" s="1145"/>
      <c r="S8945" s="1145"/>
      <c r="T8945" s="1145"/>
      <c r="U8945" s="1145"/>
      <c r="V8945" s="1145"/>
      <c r="W8945" s="1145"/>
      <c r="X8945" s="1145"/>
      <c r="Y8945" s="1145"/>
      <c r="Z8945" s="1145"/>
      <c r="AA8945" s="1145"/>
      <c r="AB8945" s="1145"/>
      <c r="AC8945" s="1145"/>
      <c r="AD8945" s="1145"/>
      <c r="AE8945" s="1145"/>
      <c r="AF8945" s="1145"/>
      <c r="AG8945" s="1145"/>
      <c r="AH8945" s="1145"/>
      <c r="AI8945" s="1145"/>
      <c r="AJ8945" s="1145"/>
      <c r="AK8945" s="1145"/>
    </row>
    <row r="8946" customFormat="false" ht="28.35" hidden="false" customHeight="false" outlineLevel="0" collapsed="false">
      <c r="A8946" s="100" t="s">
        <v>25462</v>
      </c>
      <c r="B8946" s="1143" t="n">
        <v>0.442361111111111</v>
      </c>
      <c r="C8946" s="24" t="s">
        <v>26689</v>
      </c>
      <c r="D8946" s="100" t="s">
        <v>26690</v>
      </c>
      <c r="E8946" s="100" t="s">
        <v>26691</v>
      </c>
      <c r="F8946" s="100"/>
      <c r="G8946" s="100"/>
      <c r="H8946" s="100"/>
      <c r="I8946" s="100"/>
      <c r="J8946" s="100"/>
      <c r="K8946" s="100"/>
      <c r="L8946" s="100"/>
      <c r="M8946" s="100"/>
      <c r="N8946" s="100"/>
      <c r="O8946" s="355" t="s">
        <v>26692</v>
      </c>
      <c r="P8946" s="100"/>
      <c r="Q8946" s="15" t="s">
        <v>45</v>
      </c>
    </row>
    <row r="8947" customFormat="false" ht="68.65" hidden="false" customHeight="false" outlineLevel="0" collapsed="false">
      <c r="A8947" s="100" t="s">
        <v>25462</v>
      </c>
      <c r="B8947" s="1143" t="n">
        <v>0.444444444444444</v>
      </c>
      <c r="C8947" s="100" t="s">
        <v>26693</v>
      </c>
      <c r="D8947" s="100" t="s">
        <v>25606</v>
      </c>
      <c r="E8947" s="100" t="s">
        <v>26694</v>
      </c>
      <c r="F8947" s="100" t="n">
        <v>9000</v>
      </c>
      <c r="G8947" s="100"/>
      <c r="H8947" s="100"/>
      <c r="I8947" s="100"/>
      <c r="J8947" s="100"/>
      <c r="K8947" s="100"/>
      <c r="L8947" s="100"/>
      <c r="M8947" s="100"/>
      <c r="N8947" s="100"/>
      <c r="O8947" s="1144" t="s">
        <v>26695</v>
      </c>
      <c r="P8947" s="100"/>
      <c r="Q8947" s="15" t="s">
        <v>45</v>
      </c>
    </row>
    <row r="8948" customFormat="false" ht="28.35" hidden="false" customHeight="false" outlineLevel="0" collapsed="false">
      <c r="A8948" s="100" t="s">
        <v>25462</v>
      </c>
      <c r="B8948" s="1143" t="n">
        <v>0.449305555555556</v>
      </c>
      <c r="C8948" s="24" t="s">
        <v>26696</v>
      </c>
      <c r="D8948" s="100" t="s">
        <v>25705</v>
      </c>
      <c r="E8948" s="100" t="s">
        <v>26697</v>
      </c>
      <c r="F8948" s="100" t="s">
        <v>26698</v>
      </c>
      <c r="G8948" s="100"/>
      <c r="H8948" s="100"/>
      <c r="I8948" s="100"/>
      <c r="J8948" s="100"/>
      <c r="K8948" s="100"/>
      <c r="L8948" s="100"/>
      <c r="M8948" s="100"/>
      <c r="N8948" s="100"/>
      <c r="O8948" s="100" t="s">
        <v>26698</v>
      </c>
      <c r="P8948" s="100"/>
      <c r="Q8948" s="15" t="s">
        <v>45</v>
      </c>
    </row>
    <row r="8949" customFormat="false" ht="14.9" hidden="false" customHeight="false" outlineLevel="0" collapsed="false">
      <c r="A8949" s="1144"/>
      <c r="B8949" s="1144"/>
      <c r="C8949" s="1144"/>
      <c r="D8949" s="1144"/>
      <c r="E8949" s="1144" t="s">
        <v>26699</v>
      </c>
      <c r="F8949" s="1144" t="s">
        <v>26680</v>
      </c>
      <c r="G8949" s="1144"/>
      <c r="H8949" s="1144"/>
      <c r="I8949" s="1144"/>
      <c r="J8949" s="1144"/>
      <c r="K8949" s="1144"/>
      <c r="L8949" s="1144"/>
      <c r="M8949" s="1144"/>
      <c r="N8949" s="1144" t="s">
        <v>26700</v>
      </c>
      <c r="O8949" s="1144"/>
      <c r="P8949" s="1144"/>
      <c r="Q8949" s="15" t="s">
        <v>45</v>
      </c>
      <c r="R8949" s="1145"/>
      <c r="S8949" s="1145"/>
      <c r="T8949" s="1145"/>
      <c r="U8949" s="1145"/>
      <c r="V8949" s="1145"/>
      <c r="W8949" s="1145"/>
      <c r="X8949" s="1145"/>
      <c r="Y8949" s="1145"/>
      <c r="Z8949" s="1145"/>
      <c r="AA8949" s="1145"/>
      <c r="AB8949" s="1145"/>
      <c r="AC8949" s="1145"/>
      <c r="AD8949" s="1145"/>
      <c r="AE8949" s="1145"/>
      <c r="AF8949" s="1145"/>
      <c r="AG8949" s="1145"/>
      <c r="AH8949" s="1145"/>
      <c r="AI8949" s="1145"/>
      <c r="AJ8949" s="1145"/>
      <c r="AK8949" s="1145"/>
    </row>
    <row r="8950" customFormat="false" ht="41.75" hidden="false" customHeight="false" outlineLevel="0" collapsed="false">
      <c r="A8950" s="100" t="s">
        <v>25462</v>
      </c>
      <c r="B8950" s="1143" t="n">
        <v>0.482638888888889</v>
      </c>
      <c r="C8950" s="24" t="s">
        <v>26701</v>
      </c>
      <c r="D8950" s="100" t="s">
        <v>25615</v>
      </c>
      <c r="E8950" s="100" t="s">
        <v>26702</v>
      </c>
      <c r="F8950" s="100" t="n">
        <v>7500</v>
      </c>
      <c r="G8950" s="100"/>
      <c r="H8950" s="100"/>
      <c r="I8950" s="100"/>
      <c r="J8950" s="100"/>
      <c r="K8950" s="100"/>
      <c r="L8950" s="100"/>
      <c r="M8950" s="100"/>
      <c r="N8950" s="100"/>
      <c r="O8950" s="984" t="s">
        <v>26163</v>
      </c>
      <c r="P8950" s="100"/>
      <c r="Q8950" s="15" t="s">
        <v>45</v>
      </c>
    </row>
    <row r="8951" customFormat="false" ht="108.95" hidden="false" customHeight="false" outlineLevel="0" collapsed="false">
      <c r="A8951" s="100"/>
      <c r="B8951" s="100"/>
      <c r="C8951" s="100"/>
      <c r="D8951" s="100"/>
      <c r="E8951" s="100" t="s">
        <v>26703</v>
      </c>
      <c r="F8951" s="100" t="n">
        <v>7500</v>
      </c>
      <c r="G8951" s="100"/>
      <c r="H8951" s="100"/>
      <c r="I8951" s="100"/>
      <c r="J8951" s="100"/>
      <c r="K8951" s="100"/>
      <c r="L8951" s="100"/>
      <c r="M8951" s="100"/>
      <c r="N8951" s="100"/>
      <c r="O8951" s="984" t="s">
        <v>26163</v>
      </c>
      <c r="P8951" s="100"/>
      <c r="Q8951" s="15" t="s">
        <v>45</v>
      </c>
    </row>
    <row r="8952" customFormat="false" ht="82.05" hidden="false" customHeight="false" outlineLevel="0" collapsed="false">
      <c r="A8952" s="100"/>
      <c r="B8952" s="100"/>
      <c r="C8952" s="100"/>
      <c r="D8952" s="100"/>
      <c r="E8952" s="100" t="s">
        <v>26704</v>
      </c>
      <c r="F8952" s="984" t="s">
        <v>26705</v>
      </c>
      <c r="G8952" s="100"/>
      <c r="H8952" s="100"/>
      <c r="I8952" s="100"/>
      <c r="J8952" s="100"/>
      <c r="K8952" s="100"/>
      <c r="L8952" s="100"/>
      <c r="M8952" s="100"/>
      <c r="N8952" s="100"/>
      <c r="O8952" s="100"/>
      <c r="P8952" s="100"/>
      <c r="Q8952" s="15" t="s">
        <v>45</v>
      </c>
    </row>
    <row r="8953" customFormat="false" ht="14.9" hidden="false" customHeight="false" outlineLevel="0" collapsed="false">
      <c r="A8953" s="100"/>
      <c r="B8953" s="100"/>
      <c r="C8953" s="100"/>
      <c r="D8953" s="100"/>
      <c r="E8953" s="1154" t="s">
        <v>26706</v>
      </c>
      <c r="F8953" s="100"/>
      <c r="G8953" s="100"/>
      <c r="H8953" s="100"/>
      <c r="I8953" s="100"/>
      <c r="J8953" s="100"/>
      <c r="K8953" s="100"/>
      <c r="L8953" s="100"/>
      <c r="M8953" s="100"/>
      <c r="N8953" s="100"/>
      <c r="O8953" s="100"/>
      <c r="P8953" s="100"/>
      <c r="Q8953" s="15" t="s">
        <v>45</v>
      </c>
    </row>
    <row r="8954" customFormat="false" ht="14.9" hidden="false" customHeight="false" outlineLevel="0" collapsed="false">
      <c r="A8954" s="1144"/>
      <c r="B8954" s="1144"/>
      <c r="C8954" s="1144"/>
      <c r="D8954" s="1144"/>
      <c r="E8954" s="1144" t="s">
        <v>20318</v>
      </c>
      <c r="F8954" s="1144"/>
      <c r="G8954" s="1144"/>
      <c r="H8954" s="1144"/>
      <c r="I8954" s="1144"/>
      <c r="J8954" s="1144"/>
      <c r="K8954" s="1144"/>
      <c r="L8954" s="1144"/>
      <c r="M8954" s="1144"/>
      <c r="N8954" s="1144" t="s">
        <v>26688</v>
      </c>
      <c r="O8954" s="1144"/>
      <c r="P8954" s="1144"/>
      <c r="Q8954" s="15" t="s">
        <v>45</v>
      </c>
      <c r="R8954" s="1145"/>
      <c r="S8954" s="1145"/>
      <c r="T8954" s="1145"/>
      <c r="U8954" s="1145"/>
      <c r="V8954" s="1145"/>
      <c r="W8954" s="1145"/>
      <c r="X8954" s="1145"/>
      <c r="Y8954" s="1145"/>
      <c r="Z8954" s="1145"/>
      <c r="AA8954" s="1145"/>
      <c r="AB8954" s="1145"/>
      <c r="AC8954" s="1145"/>
      <c r="AD8954" s="1145"/>
      <c r="AE8954" s="1145"/>
      <c r="AF8954" s="1145"/>
      <c r="AG8954" s="1145"/>
      <c r="AH8954" s="1145"/>
      <c r="AI8954" s="1145"/>
      <c r="AJ8954" s="1145"/>
      <c r="AK8954" s="1145"/>
    </row>
    <row r="8955" customFormat="false" ht="41.75" hidden="false" customHeight="false" outlineLevel="0" collapsed="false">
      <c r="A8955" s="1139"/>
      <c r="B8955" s="1139"/>
      <c r="C8955" s="1139"/>
      <c r="D8955" s="1139" t="s">
        <v>26707</v>
      </c>
      <c r="E8955" s="1139" t="s">
        <v>26708</v>
      </c>
      <c r="F8955" s="1139" t="s">
        <v>26709</v>
      </c>
      <c r="G8955" s="1139"/>
      <c r="H8955" s="1139"/>
      <c r="I8955" s="1139"/>
      <c r="J8955" s="1139"/>
      <c r="K8955" s="1139"/>
      <c r="L8955" s="1139"/>
      <c r="M8955" s="1139"/>
      <c r="N8955" s="1139" t="s">
        <v>26710</v>
      </c>
      <c r="O8955" s="1139"/>
      <c r="P8955" s="1139"/>
      <c r="Q8955" s="15" t="s">
        <v>45</v>
      </c>
      <c r="R8955" s="1141"/>
      <c r="S8955" s="1141"/>
      <c r="T8955" s="1141"/>
      <c r="U8955" s="1141"/>
      <c r="V8955" s="1141"/>
      <c r="W8955" s="1141"/>
      <c r="X8955" s="1141"/>
      <c r="Y8955" s="1141"/>
      <c r="Z8955" s="1141"/>
      <c r="AA8955" s="1141"/>
      <c r="AB8955" s="1141"/>
      <c r="AC8955" s="1141"/>
      <c r="AD8955" s="1141"/>
      <c r="AE8955" s="1141"/>
      <c r="AF8955" s="1141"/>
      <c r="AG8955" s="1141"/>
      <c r="AH8955" s="1141"/>
      <c r="AI8955" s="1141"/>
      <c r="AJ8955" s="1141"/>
      <c r="AK8955" s="1141"/>
    </row>
    <row r="8956" customFormat="false" ht="28.35" hidden="false" customHeight="false" outlineLevel="0" collapsed="false">
      <c r="A8956" s="1144"/>
      <c r="B8956" s="1144"/>
      <c r="C8956" s="1144"/>
      <c r="D8956" s="1144"/>
      <c r="E8956" s="1144" t="s">
        <v>26711</v>
      </c>
      <c r="F8956" s="1144"/>
      <c r="G8956" s="1144"/>
      <c r="H8956" s="1144"/>
      <c r="I8956" s="1144"/>
      <c r="J8956" s="1144"/>
      <c r="K8956" s="1144"/>
      <c r="L8956" s="1144"/>
      <c r="M8956" s="1144"/>
      <c r="N8956" s="1144" t="s">
        <v>26712</v>
      </c>
      <c r="O8956" s="1144"/>
      <c r="P8956" s="1144"/>
      <c r="Q8956" s="15" t="s">
        <v>45</v>
      </c>
      <c r="R8956" s="1145"/>
      <c r="S8956" s="1145"/>
      <c r="T8956" s="1145"/>
      <c r="U8956" s="1145"/>
      <c r="V8956" s="1145"/>
      <c r="W8956" s="1145"/>
      <c r="X8956" s="1145"/>
      <c r="Y8956" s="1145"/>
      <c r="Z8956" s="1145"/>
      <c r="AA8956" s="1145"/>
      <c r="AB8956" s="1145"/>
      <c r="AC8956" s="1145"/>
      <c r="AD8956" s="1145"/>
      <c r="AE8956" s="1145"/>
      <c r="AF8956" s="1145"/>
      <c r="AG8956" s="1145"/>
      <c r="AH8956" s="1145"/>
      <c r="AI8956" s="1145"/>
      <c r="AJ8956" s="1145"/>
      <c r="AK8956" s="1145"/>
    </row>
    <row r="8957" customFormat="false" ht="14.9" hidden="false" customHeight="false" outlineLevel="0" collapsed="false">
      <c r="A8957" s="100"/>
      <c r="B8957" s="100"/>
      <c r="C8957" s="100"/>
      <c r="D8957" s="100"/>
      <c r="E8957" s="100" t="s">
        <v>26713</v>
      </c>
      <c r="F8957" s="100"/>
      <c r="G8957" s="100"/>
      <c r="H8957" s="100"/>
      <c r="I8957" s="100"/>
      <c r="J8957" s="100"/>
      <c r="K8957" s="100"/>
      <c r="L8957" s="100"/>
      <c r="M8957" s="100"/>
      <c r="N8957" s="100"/>
      <c r="O8957" s="100"/>
      <c r="P8957" s="100"/>
      <c r="Q8957" s="15" t="s">
        <v>45</v>
      </c>
    </row>
    <row r="8958" customFormat="false" ht="28.35" hidden="false" customHeight="false" outlineLevel="0" collapsed="false">
      <c r="A8958" s="100"/>
      <c r="B8958" s="100"/>
      <c r="C8958" s="100"/>
      <c r="D8958" s="100"/>
      <c r="E8958" s="100" t="s">
        <v>26714</v>
      </c>
      <c r="F8958" s="984" t="s">
        <v>26715</v>
      </c>
      <c r="G8958" s="100" t="s">
        <v>26716</v>
      </c>
      <c r="H8958" s="100"/>
      <c r="I8958" s="100"/>
      <c r="J8958" s="100"/>
      <c r="K8958" s="100"/>
      <c r="L8958" s="100"/>
      <c r="M8958" s="100"/>
      <c r="N8958" s="100"/>
      <c r="O8958" s="100"/>
      <c r="P8958" s="100"/>
      <c r="Q8958" s="15" t="s">
        <v>45</v>
      </c>
    </row>
    <row r="8959" customFormat="false" ht="28.35" hidden="false" customHeight="false" outlineLevel="0" collapsed="false">
      <c r="A8959" s="100" t="s">
        <v>25462</v>
      </c>
      <c r="B8959" s="1143" t="n">
        <v>0.625</v>
      </c>
      <c r="C8959" s="100" t="s">
        <v>26717</v>
      </c>
      <c r="D8959" s="100" t="s">
        <v>25619</v>
      </c>
      <c r="E8959" s="100" t="s">
        <v>26718</v>
      </c>
      <c r="F8959" s="100"/>
      <c r="G8959" s="100"/>
      <c r="H8959" s="100"/>
      <c r="I8959" s="100"/>
      <c r="J8959" s="100"/>
      <c r="K8959" s="100"/>
      <c r="L8959" s="100"/>
      <c r="M8959" s="100"/>
      <c r="N8959" s="100"/>
      <c r="O8959" s="100"/>
      <c r="P8959" s="100"/>
      <c r="Q8959" s="15" t="s">
        <v>45</v>
      </c>
    </row>
    <row r="8960" customFormat="false" ht="28.35" hidden="false" customHeight="false" outlineLevel="0" collapsed="false">
      <c r="A8960" s="100"/>
      <c r="B8960" s="100"/>
      <c r="C8960" s="1139" t="s">
        <v>26719</v>
      </c>
      <c r="D8960" s="100"/>
      <c r="E8960" s="100"/>
      <c r="F8960" s="100"/>
      <c r="G8960" s="100"/>
      <c r="H8960" s="100"/>
      <c r="I8960" s="100"/>
      <c r="J8960" s="100"/>
      <c r="K8960" s="100"/>
      <c r="L8960" s="100"/>
      <c r="M8960" s="100"/>
      <c r="N8960" s="100"/>
      <c r="O8960" s="100"/>
      <c r="P8960" s="100"/>
      <c r="Q8960" s="15" t="s">
        <v>45</v>
      </c>
    </row>
    <row r="8961" customFormat="false" ht="41.75" hidden="false" customHeight="false" outlineLevel="0" collapsed="false">
      <c r="A8961" s="100"/>
      <c r="B8961" s="100"/>
      <c r="C8961" s="100"/>
      <c r="D8961" s="100"/>
      <c r="E8961" s="664" t="s">
        <v>26720</v>
      </c>
      <c r="F8961" s="100"/>
      <c r="G8961" s="100"/>
      <c r="H8961" s="100"/>
      <c r="I8961" s="100"/>
      <c r="J8961" s="100"/>
      <c r="K8961" s="100"/>
      <c r="L8961" s="100"/>
      <c r="M8961" s="100"/>
      <c r="N8961" s="100"/>
      <c r="O8961" s="100"/>
      <c r="P8961" s="100"/>
      <c r="Q8961" s="15" t="s">
        <v>45</v>
      </c>
    </row>
    <row r="8962" customFormat="false" ht="122.35" hidden="false" customHeight="false" outlineLevel="0" collapsed="false">
      <c r="A8962" s="100" t="s">
        <v>25462</v>
      </c>
      <c r="B8962" s="1143" t="n">
        <v>0.651388888888889</v>
      </c>
      <c r="C8962" s="100" t="s">
        <v>26721</v>
      </c>
      <c r="D8962" s="100"/>
      <c r="E8962" s="100" t="s">
        <v>26722</v>
      </c>
      <c r="F8962" s="984" t="s">
        <v>26723</v>
      </c>
      <c r="G8962" s="100"/>
      <c r="H8962" s="100"/>
      <c r="I8962" s="100"/>
      <c r="J8962" s="100"/>
      <c r="K8962" s="100"/>
      <c r="L8962" s="100"/>
      <c r="M8962" s="100"/>
      <c r="N8962" s="100"/>
      <c r="O8962" s="355" t="s">
        <v>26724</v>
      </c>
      <c r="P8962" s="100"/>
      <c r="Q8962" s="15" t="s">
        <v>45</v>
      </c>
    </row>
    <row r="8963" customFormat="false" ht="28.35" hidden="false" customHeight="false" outlineLevel="0" collapsed="false">
      <c r="A8963" s="100" t="s">
        <v>25462</v>
      </c>
      <c r="B8963" s="1143" t="n">
        <v>0.670138888888889</v>
      </c>
      <c r="C8963" s="100" t="s">
        <v>26725</v>
      </c>
      <c r="D8963" s="100" t="s">
        <v>25625</v>
      </c>
      <c r="E8963" s="100" t="s">
        <v>26726</v>
      </c>
      <c r="F8963" s="100"/>
      <c r="G8963" s="100" t="n">
        <v>5700</v>
      </c>
      <c r="H8963" s="100"/>
      <c r="I8963" s="100"/>
      <c r="J8963" s="100"/>
      <c r="K8963" s="100"/>
      <c r="L8963" s="100"/>
      <c r="M8963" s="100" t="s">
        <v>26727</v>
      </c>
      <c r="N8963" s="1157" t="n">
        <v>43739</v>
      </c>
      <c r="O8963" s="984" t="s">
        <v>15</v>
      </c>
      <c r="P8963" s="100"/>
      <c r="Q8963" s="15" t="s">
        <v>45</v>
      </c>
    </row>
    <row r="8964" customFormat="false" ht="14.9" hidden="false" customHeight="false" outlineLevel="0" collapsed="false">
      <c r="A8964" s="100"/>
      <c r="B8964" s="100"/>
      <c r="C8964" s="100"/>
      <c r="D8964" s="100"/>
      <c r="E8964" s="100" t="s">
        <v>26728</v>
      </c>
      <c r="F8964" s="100" t="s">
        <v>26678</v>
      </c>
      <c r="G8964" s="100"/>
      <c r="H8964" s="100"/>
      <c r="I8964" s="100"/>
      <c r="J8964" s="100"/>
      <c r="K8964" s="100"/>
      <c r="L8964" s="100"/>
      <c r="M8964" s="100"/>
      <c r="N8964" s="100"/>
      <c r="O8964" s="100"/>
      <c r="P8964" s="100"/>
      <c r="Q8964" s="15" t="s">
        <v>45</v>
      </c>
    </row>
    <row r="8965" customFormat="false" ht="55.2" hidden="false" customHeight="false" outlineLevel="0" collapsed="false">
      <c r="A8965" s="100"/>
      <c r="B8965" s="100"/>
      <c r="C8965" s="100"/>
      <c r="D8965" s="100"/>
      <c r="E8965" s="100" t="s">
        <v>26729</v>
      </c>
      <c r="F8965" s="100" t="s">
        <v>26027</v>
      </c>
      <c r="G8965" s="100"/>
      <c r="H8965" s="100"/>
      <c r="I8965" s="100"/>
      <c r="J8965" s="100"/>
      <c r="K8965" s="100"/>
      <c r="L8965" s="100"/>
      <c r="M8965" s="100"/>
      <c r="N8965" s="100"/>
      <c r="O8965" s="100"/>
      <c r="P8965" s="100"/>
      <c r="Q8965" s="15" t="s">
        <v>45</v>
      </c>
    </row>
    <row r="8966" customFormat="false" ht="79.85" hidden="false" customHeight="false" outlineLevel="0" collapsed="false">
      <c r="A8966" s="1091" t="s">
        <v>17111</v>
      </c>
      <c r="B8966" s="103" t="s">
        <v>17112</v>
      </c>
      <c r="C8966" s="1149"/>
      <c r="D8966" s="103" t="s">
        <v>17114</v>
      </c>
      <c r="E8966" s="103" t="s">
        <v>17115</v>
      </c>
      <c r="F8966" s="102" t="s">
        <v>10096</v>
      </c>
      <c r="G8966" s="103" t="s">
        <v>38</v>
      </c>
      <c r="H8966" s="103" t="s">
        <v>17116</v>
      </c>
      <c r="I8966" s="103" t="s">
        <v>40</v>
      </c>
      <c r="J8966" s="103" t="s">
        <v>21327</v>
      </c>
      <c r="K8966" s="103" t="s">
        <v>21328</v>
      </c>
      <c r="L8966" s="103" t="s">
        <v>19807</v>
      </c>
      <c r="M8966" s="103" t="s">
        <v>41</v>
      </c>
      <c r="N8966" s="103" t="s">
        <v>42</v>
      </c>
      <c r="O8966" s="103" t="s">
        <v>17117</v>
      </c>
      <c r="P8966" s="91"/>
      <c r="Q8966" s="15" t="s">
        <v>45</v>
      </c>
      <c r="R8966" s="97"/>
      <c r="S8966" s="97"/>
    </row>
    <row r="8967" customFormat="false" ht="15" hidden="false" customHeight="false" outlineLevel="0" collapsed="false">
      <c r="A8967" s="1137" t="n">
        <v>43733</v>
      </c>
      <c r="B8967" s="1136" t="s">
        <v>311</v>
      </c>
      <c r="C8967" s="91"/>
      <c r="D8967" s="91"/>
      <c r="E8967" s="10"/>
      <c r="F8967" s="821" t="n">
        <f aca="false">G8967+H8967+I8967+J8967+K8967+L8967</f>
        <v>5.20274710188017E+031</v>
      </c>
      <c r="G8967" s="1150" t="n">
        <f aca="false">SUM(G8968:G18905)</f>
        <v>1.817515176934E+031</v>
      </c>
      <c r="H8967" s="989" t="n">
        <f aca="false">SUM(H8968:H18905)</f>
        <v>3.38523192494617E+031</v>
      </c>
      <c r="I8967" s="1007" t="n">
        <f aca="false">SUM(I8968:I18907)</f>
        <v>0</v>
      </c>
      <c r="J8967" s="1008" t="n">
        <f aca="false">SUM(J8968:J18905)</f>
        <v>0</v>
      </c>
      <c r="K8967" s="1009" t="n">
        <f aca="false">SUM(K8968:K18905)</f>
        <v>0</v>
      </c>
      <c r="L8967" s="1029" t="n">
        <f aca="false">SUM(L8970:L18905)</f>
        <v>0</v>
      </c>
      <c r="M8967" s="466"/>
      <c r="N8967" s="466"/>
      <c r="O8967" s="91"/>
      <c r="P8967" s="91"/>
      <c r="Q8967" s="15" t="s">
        <v>45</v>
      </c>
      <c r="R8967" s="97"/>
      <c r="S8967" s="97"/>
    </row>
    <row r="8968" customFormat="false" ht="14.9" hidden="false" customHeight="false" outlineLevel="0" collapsed="false">
      <c r="A8968" s="100"/>
      <c r="B8968" s="100"/>
      <c r="C8968" s="100"/>
      <c r="D8968" s="100"/>
      <c r="E8968" s="100" t="s">
        <v>26730</v>
      </c>
      <c r="F8968" s="100"/>
      <c r="G8968" s="100"/>
      <c r="H8968" s="100"/>
      <c r="I8968" s="100"/>
      <c r="J8968" s="100"/>
      <c r="K8968" s="100"/>
      <c r="L8968" s="100"/>
      <c r="M8968" s="100"/>
      <c r="N8968" s="100"/>
      <c r="O8968" s="100"/>
      <c r="P8968" s="100"/>
      <c r="Q8968" s="15" t="s">
        <v>45</v>
      </c>
    </row>
    <row r="8969" customFormat="false" ht="28.35" hidden="false" customHeight="false" outlineLevel="0" collapsed="false">
      <c r="A8969" s="100"/>
      <c r="B8969" s="100"/>
      <c r="C8969" s="100"/>
      <c r="D8969" s="100"/>
      <c r="E8969" s="100" t="s">
        <v>26731</v>
      </c>
      <c r="F8969" s="100" t="s">
        <v>26732</v>
      </c>
      <c r="G8969" s="100"/>
      <c r="H8969" s="100"/>
      <c r="I8969" s="100"/>
      <c r="J8969" s="100"/>
      <c r="K8969" s="100"/>
      <c r="L8969" s="100"/>
      <c r="M8969" s="100"/>
      <c r="N8969" s="100"/>
      <c r="O8969" s="100"/>
      <c r="P8969" s="100"/>
      <c r="Q8969" s="15" t="s">
        <v>45</v>
      </c>
    </row>
    <row r="8970" customFormat="false" ht="55.2" hidden="false" customHeight="false" outlineLevel="0" collapsed="false">
      <c r="A8970" s="100" t="s">
        <v>25462</v>
      </c>
      <c r="B8970" s="1143" t="n">
        <v>0.409722222222222</v>
      </c>
      <c r="C8970" s="24" t="s">
        <v>26733</v>
      </c>
      <c r="D8970" s="100" t="s">
        <v>26734</v>
      </c>
      <c r="E8970" s="100" t="s">
        <v>26735</v>
      </c>
      <c r="F8970" s="100"/>
      <c r="G8970" s="100" t="n">
        <v>750</v>
      </c>
      <c r="H8970" s="100"/>
      <c r="I8970" s="100"/>
      <c r="J8970" s="100"/>
      <c r="K8970" s="100"/>
      <c r="L8970" s="100"/>
      <c r="M8970" s="24" t="s">
        <v>20387</v>
      </c>
      <c r="N8970" s="1076" t="n">
        <v>43739</v>
      </c>
      <c r="O8970" s="984" t="s">
        <v>26736</v>
      </c>
      <c r="P8970" s="100"/>
      <c r="Q8970" s="15" t="s">
        <v>45</v>
      </c>
    </row>
    <row r="8971" customFormat="false" ht="28.35" hidden="false" customHeight="false" outlineLevel="0" collapsed="false">
      <c r="A8971" s="1139"/>
      <c r="B8971" s="1139"/>
      <c r="C8971" s="1139"/>
      <c r="D8971" s="1139" t="s">
        <v>26153</v>
      </c>
      <c r="E8971" s="1139" t="s">
        <v>26737</v>
      </c>
      <c r="F8971" s="1139" t="s">
        <v>26738</v>
      </c>
      <c r="G8971" s="1139"/>
      <c r="H8971" s="1139"/>
      <c r="I8971" s="1139"/>
      <c r="J8971" s="1139"/>
      <c r="K8971" s="1139"/>
      <c r="L8971" s="1139"/>
      <c r="M8971" s="1139"/>
      <c r="N8971" s="1166" t="n">
        <v>43740</v>
      </c>
      <c r="O8971" s="1139"/>
      <c r="P8971" s="1139"/>
      <c r="Q8971" s="15" t="s">
        <v>45</v>
      </c>
      <c r="R8971" s="1141"/>
      <c r="S8971" s="1141"/>
      <c r="T8971" s="1141"/>
      <c r="U8971" s="1141"/>
      <c r="V8971" s="1141"/>
      <c r="W8971" s="1141"/>
      <c r="X8971" s="1141"/>
      <c r="Y8971" s="1141"/>
      <c r="Z8971" s="1141"/>
      <c r="AA8971" s="1141"/>
      <c r="AB8971" s="1141"/>
      <c r="AC8971" s="1141"/>
      <c r="AD8971" s="1141"/>
      <c r="AE8971" s="1141"/>
      <c r="AF8971" s="1141"/>
      <c r="AG8971" s="1141"/>
      <c r="AH8971" s="1141"/>
      <c r="AI8971" s="1141"/>
      <c r="AJ8971" s="1141"/>
      <c r="AK8971" s="1141"/>
    </row>
    <row r="8972" customFormat="false" ht="28.35" hidden="false" customHeight="false" outlineLevel="0" collapsed="false">
      <c r="A8972" s="100" t="s">
        <v>25462</v>
      </c>
      <c r="B8972" s="1143" t="n">
        <v>0.438194444444444</v>
      </c>
      <c r="C8972" s="100" t="s">
        <v>26739</v>
      </c>
      <c r="D8972" s="100" t="s">
        <v>25581</v>
      </c>
      <c r="E8972" s="100" t="s">
        <v>26740</v>
      </c>
      <c r="F8972" s="100"/>
      <c r="G8972" s="100"/>
      <c r="H8972" s="100"/>
      <c r="I8972" s="100"/>
      <c r="J8972" s="100"/>
      <c r="K8972" s="100"/>
      <c r="L8972" s="100"/>
      <c r="M8972" s="100"/>
      <c r="N8972" s="100"/>
      <c r="O8972" s="355" t="s">
        <v>26741</v>
      </c>
      <c r="P8972" s="100"/>
      <c r="Q8972" s="15" t="s">
        <v>45</v>
      </c>
    </row>
    <row r="8973" customFormat="false" ht="41.75" hidden="false" customHeight="false" outlineLevel="0" collapsed="false">
      <c r="A8973" s="100"/>
      <c r="B8973" s="100"/>
      <c r="C8973" s="100"/>
      <c r="D8973" s="100" t="s">
        <v>25586</v>
      </c>
      <c r="E8973" s="100" t="s">
        <v>26742</v>
      </c>
      <c r="F8973" s="100" t="s">
        <v>26743</v>
      </c>
      <c r="G8973" s="100"/>
      <c r="H8973" s="100" t="n">
        <v>2500</v>
      </c>
      <c r="I8973" s="100"/>
      <c r="J8973" s="100"/>
      <c r="K8973" s="100"/>
      <c r="L8973" s="100"/>
      <c r="M8973" s="100" t="s">
        <v>26654</v>
      </c>
      <c r="N8973" s="1076" t="n">
        <v>43736</v>
      </c>
      <c r="O8973" s="984" t="s">
        <v>26193</v>
      </c>
      <c r="P8973" s="100"/>
      <c r="Q8973" s="15" t="s">
        <v>45</v>
      </c>
    </row>
    <row r="8974" customFormat="false" ht="28.35" hidden="false" customHeight="false" outlineLevel="0" collapsed="false">
      <c r="A8974" s="100" t="s">
        <v>25462</v>
      </c>
      <c r="B8974" s="1143" t="n">
        <v>0.631944444444444</v>
      </c>
      <c r="C8974" s="100" t="s">
        <v>26744</v>
      </c>
      <c r="D8974" s="100" t="s">
        <v>25598</v>
      </c>
      <c r="E8974" s="100" t="s">
        <v>26745</v>
      </c>
      <c r="F8974" s="100"/>
      <c r="G8974" s="100" t="n">
        <v>4900</v>
      </c>
      <c r="H8974" s="100"/>
      <c r="I8974" s="100"/>
      <c r="J8974" s="100"/>
      <c r="K8974" s="100"/>
      <c r="L8974" s="100"/>
      <c r="M8974" s="100" t="s">
        <v>26746</v>
      </c>
      <c r="N8974" s="1076" t="n">
        <v>43735</v>
      </c>
      <c r="O8974" s="984" t="s">
        <v>15</v>
      </c>
      <c r="P8974" s="100"/>
      <c r="Q8974" s="15" t="s">
        <v>45</v>
      </c>
    </row>
    <row r="8975" customFormat="false" ht="28.35" hidden="false" customHeight="false" outlineLevel="0" collapsed="false">
      <c r="A8975" s="100" t="s">
        <v>25462</v>
      </c>
      <c r="B8975" s="1143" t="n">
        <v>0.640972222222222</v>
      </c>
      <c r="C8975" s="100" t="s">
        <v>26747</v>
      </c>
      <c r="D8975" s="100" t="s">
        <v>25662</v>
      </c>
      <c r="E8975" s="100" t="s">
        <v>26748</v>
      </c>
      <c r="F8975" s="100"/>
      <c r="G8975" s="100"/>
      <c r="H8975" s="100"/>
      <c r="I8975" s="100"/>
      <c r="J8975" s="100"/>
      <c r="K8975" s="100"/>
      <c r="L8975" s="100"/>
      <c r="M8975" s="100"/>
      <c r="N8975" s="100"/>
      <c r="O8975" s="355" t="s">
        <v>26749</v>
      </c>
      <c r="P8975" s="100"/>
      <c r="Q8975" s="15" t="s">
        <v>45</v>
      </c>
    </row>
    <row r="8976" customFormat="false" ht="108.95" hidden="false" customHeight="false" outlineLevel="0" collapsed="false">
      <c r="A8976" s="100"/>
      <c r="B8976" s="100"/>
      <c r="C8976" s="100"/>
      <c r="D8976" s="100"/>
      <c r="E8976" s="100" t="s">
        <v>26750</v>
      </c>
      <c r="F8976" s="100"/>
      <c r="G8976" s="100"/>
      <c r="H8976" s="100"/>
      <c r="I8976" s="100"/>
      <c r="J8976" s="100"/>
      <c r="K8976" s="100"/>
      <c r="L8976" s="100"/>
      <c r="M8976" s="100"/>
      <c r="N8976" s="100"/>
      <c r="O8976" s="355" t="s">
        <v>26751</v>
      </c>
      <c r="P8976" s="100"/>
      <c r="Q8976" s="15" t="s">
        <v>45</v>
      </c>
    </row>
    <row r="8977" customFormat="false" ht="28.35" hidden="false" customHeight="false" outlineLevel="0" collapsed="false">
      <c r="A8977" s="1144"/>
      <c r="B8977" s="1144"/>
      <c r="C8977" s="1144"/>
      <c r="D8977" s="1144"/>
      <c r="E8977" s="1144" t="s">
        <v>26752</v>
      </c>
      <c r="F8977" s="1144" t="s">
        <v>26753</v>
      </c>
      <c r="G8977" s="1144"/>
      <c r="H8977" s="1144"/>
      <c r="I8977" s="1144"/>
      <c r="J8977" s="1144"/>
      <c r="K8977" s="1144"/>
      <c r="L8977" s="1144"/>
      <c r="M8977" s="1144"/>
      <c r="N8977" s="1144"/>
      <c r="O8977" s="1144"/>
      <c r="P8977" s="1144"/>
      <c r="Q8977" s="15" t="s">
        <v>45</v>
      </c>
      <c r="R8977" s="1145"/>
      <c r="S8977" s="1145"/>
      <c r="T8977" s="1145"/>
      <c r="U8977" s="1145"/>
      <c r="V8977" s="1145"/>
      <c r="W8977" s="1145"/>
      <c r="X8977" s="1145"/>
      <c r="Y8977" s="1145"/>
      <c r="Z8977" s="1145"/>
      <c r="AA8977" s="1145"/>
      <c r="AB8977" s="1145"/>
      <c r="AC8977" s="1145"/>
      <c r="AD8977" s="1145"/>
      <c r="AE8977" s="1145"/>
      <c r="AF8977" s="1145"/>
      <c r="AG8977" s="1145"/>
      <c r="AH8977" s="1145"/>
      <c r="AI8977" s="1145"/>
      <c r="AJ8977" s="1145"/>
      <c r="AK8977" s="1145"/>
    </row>
    <row r="8978" customFormat="false" ht="55.2" hidden="false" customHeight="false" outlineLevel="0" collapsed="false">
      <c r="A8978" s="1139"/>
      <c r="B8978" s="1139"/>
      <c r="C8978" s="1139"/>
      <c r="D8978" s="1139"/>
      <c r="E8978" s="1139" t="s">
        <v>26754</v>
      </c>
      <c r="F8978" s="1139" t="s">
        <v>26755</v>
      </c>
      <c r="G8978" s="1139"/>
      <c r="H8978" s="1139"/>
      <c r="I8978" s="1139"/>
      <c r="J8978" s="1139"/>
      <c r="K8978" s="1139"/>
      <c r="L8978" s="1139"/>
      <c r="M8978" s="1139"/>
      <c r="N8978" s="1139" t="s">
        <v>26756</v>
      </c>
      <c r="O8978" s="1141"/>
      <c r="P8978" s="1139"/>
      <c r="Q8978" s="15" t="s">
        <v>45</v>
      </c>
      <c r="R8978" s="1141"/>
      <c r="S8978" s="1141"/>
      <c r="T8978" s="1141"/>
      <c r="U8978" s="1141"/>
      <c r="V8978" s="1141"/>
      <c r="W8978" s="1141"/>
      <c r="X8978" s="1141"/>
      <c r="Y8978" s="1141"/>
      <c r="Z8978" s="1141"/>
      <c r="AA8978" s="1141"/>
      <c r="AB8978" s="1141"/>
      <c r="AC8978" s="1141"/>
      <c r="AD8978" s="1141"/>
      <c r="AE8978" s="1141"/>
      <c r="AF8978" s="1141"/>
      <c r="AG8978" s="1141"/>
      <c r="AH8978" s="1141"/>
      <c r="AI8978" s="1141"/>
      <c r="AJ8978" s="1141"/>
      <c r="AK8978" s="1141"/>
    </row>
    <row r="8979" customFormat="false" ht="55.2" hidden="false" customHeight="false" outlineLevel="0" collapsed="false">
      <c r="A8979" s="100"/>
      <c r="B8979" s="100"/>
      <c r="C8979" s="100"/>
      <c r="D8979" s="100"/>
      <c r="E8979" s="100" t="s">
        <v>26757</v>
      </c>
      <c r="F8979" s="100"/>
      <c r="G8979" s="100"/>
      <c r="H8979" s="100"/>
      <c r="I8979" s="100"/>
      <c r="J8979" s="100"/>
      <c r="K8979" s="100"/>
      <c r="L8979" s="100"/>
      <c r="M8979" s="100"/>
      <c r="N8979" s="100"/>
      <c r="O8979" s="1154" t="s">
        <v>26758</v>
      </c>
      <c r="P8979" s="100"/>
      <c r="Q8979" s="15" t="s">
        <v>45</v>
      </c>
    </row>
    <row r="8980" customFormat="false" ht="28.35" hidden="false" customHeight="false" outlineLevel="0" collapsed="false">
      <c r="A8980" s="100"/>
      <c r="B8980" s="100"/>
      <c r="C8980" s="100"/>
      <c r="D8980" s="100"/>
      <c r="E8980" s="100" t="s">
        <v>26759</v>
      </c>
      <c r="F8980" s="100" t="s">
        <v>26760</v>
      </c>
      <c r="G8980" s="100"/>
      <c r="H8980" s="100"/>
      <c r="I8980" s="100"/>
      <c r="J8980" s="100"/>
      <c r="K8980" s="100"/>
      <c r="L8980" s="100"/>
      <c r="M8980" s="100"/>
      <c r="N8980" s="100"/>
      <c r="O8980" s="100"/>
      <c r="P8980" s="100"/>
      <c r="Q8980" s="15" t="s">
        <v>45</v>
      </c>
    </row>
    <row r="8981" customFormat="false" ht="79.85" hidden="false" customHeight="false" outlineLevel="0" collapsed="false">
      <c r="A8981" s="1091" t="s">
        <v>17111</v>
      </c>
      <c r="B8981" s="103" t="s">
        <v>17112</v>
      </c>
      <c r="C8981" s="1149"/>
      <c r="D8981" s="103" t="s">
        <v>17114</v>
      </c>
      <c r="E8981" s="103" t="s">
        <v>17115</v>
      </c>
      <c r="F8981" s="102" t="s">
        <v>10096</v>
      </c>
      <c r="G8981" s="103" t="s">
        <v>38</v>
      </c>
      <c r="H8981" s="103" t="s">
        <v>17116</v>
      </c>
      <c r="I8981" s="103" t="s">
        <v>40</v>
      </c>
      <c r="J8981" s="103" t="s">
        <v>21327</v>
      </c>
      <c r="K8981" s="103" t="s">
        <v>21328</v>
      </c>
      <c r="L8981" s="103" t="s">
        <v>19807</v>
      </c>
      <c r="M8981" s="103" t="s">
        <v>41</v>
      </c>
      <c r="N8981" s="103" t="s">
        <v>42</v>
      </c>
      <c r="O8981" s="103" t="s">
        <v>17117</v>
      </c>
      <c r="P8981" s="91"/>
      <c r="Q8981" s="15" t="s">
        <v>45</v>
      </c>
      <c r="R8981" s="97"/>
      <c r="S8981" s="97"/>
    </row>
    <row r="8982" customFormat="false" ht="15" hidden="false" customHeight="false" outlineLevel="0" collapsed="false">
      <c r="A8982" s="1137" t="n">
        <v>43734</v>
      </c>
      <c r="B8982" s="1136" t="s">
        <v>349</v>
      </c>
      <c r="C8982" s="91"/>
      <c r="D8982" s="91"/>
      <c r="E8982" s="10"/>
      <c r="F8982" s="821" t="n">
        <f aca="false">G8982+H8982+I8982+J8982+K8982+L8982</f>
        <v>2.60137355094008E+031</v>
      </c>
      <c r="G8982" s="1150" t="n">
        <f aca="false">SUM(G8983:G18920)</f>
        <v>9.08757588466998E+030</v>
      </c>
      <c r="H8982" s="989" t="n">
        <f aca="false">SUM(H8983:H18920)</f>
        <v>1.69261596247309E+031</v>
      </c>
      <c r="I8982" s="1007" t="n">
        <f aca="false">SUM(I8983:I18922)</f>
        <v>0</v>
      </c>
      <c r="J8982" s="1008" t="n">
        <f aca="false">SUM(J8983:J18920)</f>
        <v>0</v>
      </c>
      <c r="K8982" s="1009" t="n">
        <f aca="false">SUM(K8983:K18920)</f>
        <v>0</v>
      </c>
      <c r="L8982" s="1029" t="n">
        <f aca="false">SUM(L8985:L18920)</f>
        <v>0</v>
      </c>
      <c r="M8982" s="466"/>
      <c r="N8982" s="466"/>
      <c r="O8982" s="91"/>
      <c r="P8982" s="91"/>
      <c r="Q8982" s="15" t="s">
        <v>45</v>
      </c>
      <c r="R8982" s="97"/>
      <c r="S8982" s="97"/>
    </row>
    <row r="8983" customFormat="false" ht="14.9" hidden="false" customHeight="false" outlineLevel="0" collapsed="false">
      <c r="A8983" s="100" t="s">
        <v>25462</v>
      </c>
      <c r="B8983" s="1143" t="n">
        <v>0.378472222222222</v>
      </c>
      <c r="C8983" s="100" t="s">
        <v>26761</v>
      </c>
      <c r="D8983" s="100" t="s">
        <v>25581</v>
      </c>
      <c r="E8983" s="100" t="s">
        <v>26762</v>
      </c>
      <c r="F8983" s="100"/>
      <c r="G8983" s="100"/>
      <c r="H8983" s="100"/>
      <c r="I8983" s="100"/>
      <c r="J8983" s="100"/>
      <c r="K8983" s="100"/>
      <c r="L8983" s="100"/>
      <c r="M8983" s="100"/>
      <c r="N8983" s="100"/>
      <c r="O8983" s="355" t="s">
        <v>26763</v>
      </c>
      <c r="P8983" s="100"/>
      <c r="Q8983" s="15" t="s">
        <v>45</v>
      </c>
    </row>
    <row r="8984" customFormat="false" ht="14.9" hidden="false" customHeight="false" outlineLevel="0" collapsed="false">
      <c r="A8984" s="1144"/>
      <c r="B8984" s="1144"/>
      <c r="C8984" s="1144"/>
      <c r="D8984" s="1144" t="s">
        <v>26089</v>
      </c>
      <c r="E8984" s="1144" t="s">
        <v>26764</v>
      </c>
      <c r="F8984" s="1144"/>
      <c r="G8984" s="1144"/>
      <c r="H8984" s="1144"/>
      <c r="I8984" s="1144"/>
      <c r="J8984" s="1144"/>
      <c r="K8984" s="1144"/>
      <c r="L8984" s="1144"/>
      <c r="M8984" s="1144"/>
      <c r="N8984" s="1144"/>
      <c r="O8984" s="1144"/>
      <c r="P8984" s="1144"/>
      <c r="Q8984" s="15" t="s">
        <v>45</v>
      </c>
      <c r="R8984" s="1145"/>
      <c r="S8984" s="1145"/>
      <c r="T8984" s="1145"/>
      <c r="U8984" s="1145"/>
      <c r="V8984" s="1145"/>
      <c r="W8984" s="1145"/>
      <c r="X8984" s="1145"/>
      <c r="Y8984" s="1145"/>
      <c r="Z8984" s="1145"/>
      <c r="AA8984" s="1145"/>
      <c r="AB8984" s="1145"/>
      <c r="AC8984" s="1145"/>
      <c r="AD8984" s="1145"/>
      <c r="AE8984" s="1145"/>
      <c r="AF8984" s="1145"/>
      <c r="AG8984" s="1145"/>
      <c r="AH8984" s="1145"/>
      <c r="AI8984" s="1145"/>
      <c r="AJ8984" s="1145"/>
      <c r="AK8984" s="1145"/>
    </row>
    <row r="8985" customFormat="false" ht="14.9" hidden="false" customHeight="false" outlineLevel="0" collapsed="false">
      <c r="A8985" s="1144"/>
      <c r="B8985" s="1144"/>
      <c r="C8985" s="1144"/>
      <c r="D8985" s="1144" t="s">
        <v>26089</v>
      </c>
      <c r="E8985" s="1144" t="s">
        <v>26765</v>
      </c>
      <c r="F8985" s="1144"/>
      <c r="G8985" s="1144"/>
      <c r="H8985" s="1144"/>
      <c r="I8985" s="1144"/>
      <c r="J8985" s="1144"/>
      <c r="K8985" s="1144"/>
      <c r="L8985" s="1144"/>
      <c r="M8985" s="1144"/>
      <c r="N8985" s="1144"/>
      <c r="O8985" s="1144"/>
      <c r="P8985" s="1144"/>
      <c r="Q8985" s="15" t="s">
        <v>45</v>
      </c>
      <c r="R8985" s="1145"/>
      <c r="S8985" s="1145"/>
      <c r="T8985" s="1145"/>
      <c r="U8985" s="1145"/>
      <c r="V8985" s="1145"/>
      <c r="W8985" s="1145"/>
      <c r="X8985" s="1145"/>
      <c r="Y8985" s="1145"/>
      <c r="Z8985" s="1145"/>
      <c r="AA8985" s="1145"/>
      <c r="AB8985" s="1145"/>
      <c r="AC8985" s="1145"/>
      <c r="AD8985" s="1145"/>
      <c r="AE8985" s="1145"/>
      <c r="AF8985" s="1145"/>
      <c r="AG8985" s="1145"/>
      <c r="AH8985" s="1145"/>
      <c r="AI8985" s="1145"/>
      <c r="AJ8985" s="1145"/>
      <c r="AK8985" s="1145"/>
    </row>
    <row r="8986" customFormat="false" ht="28.35" hidden="false" customHeight="false" outlineLevel="0" collapsed="false">
      <c r="A8986" s="100"/>
      <c r="B8986" s="100"/>
      <c r="C8986" s="100"/>
      <c r="D8986" s="100" t="s">
        <v>10514</v>
      </c>
      <c r="E8986" s="100" t="s">
        <v>26766</v>
      </c>
      <c r="F8986" s="100"/>
      <c r="G8986" s="100"/>
      <c r="H8986" s="100" t="n">
        <v>1500</v>
      </c>
      <c r="I8986" s="100"/>
      <c r="J8986" s="100"/>
      <c r="K8986" s="100"/>
      <c r="L8986" s="100"/>
      <c r="M8986" s="19" t="s">
        <v>26767</v>
      </c>
      <c r="N8986" s="1076" t="n">
        <v>43738</v>
      </c>
      <c r="O8986" s="984" t="s">
        <v>26154</v>
      </c>
      <c r="P8986" s="100"/>
      <c r="Q8986" s="15" t="s">
        <v>45</v>
      </c>
    </row>
    <row r="8987" customFormat="false" ht="149.25" hidden="false" customHeight="false" outlineLevel="0" collapsed="false">
      <c r="A8987" s="100"/>
      <c r="B8987" s="100"/>
      <c r="C8987" s="100"/>
      <c r="D8987" s="100"/>
      <c r="E8987" s="100" t="s">
        <v>26768</v>
      </c>
      <c r="F8987" s="100"/>
      <c r="G8987" s="100"/>
      <c r="H8987" s="100" t="n">
        <v>1500</v>
      </c>
      <c r="I8987" s="100"/>
      <c r="J8987" s="100"/>
      <c r="K8987" s="100"/>
      <c r="L8987" s="100"/>
      <c r="M8987" s="556" t="s">
        <v>26769</v>
      </c>
      <c r="N8987" s="1076" t="n">
        <v>43738</v>
      </c>
      <c r="O8987" s="984" t="s">
        <v>26154</v>
      </c>
      <c r="P8987" s="100"/>
      <c r="Q8987" s="15" t="s">
        <v>45</v>
      </c>
    </row>
    <row r="8988" customFormat="false" ht="41.75" hidden="false" customHeight="false" outlineLevel="0" collapsed="false">
      <c r="A8988" s="100"/>
      <c r="B8988" s="100"/>
      <c r="C8988" s="100"/>
      <c r="D8988" s="100" t="s">
        <v>10514</v>
      </c>
      <c r="E8988" s="100" t="s">
        <v>26770</v>
      </c>
      <c r="F8988" s="100"/>
      <c r="G8988" s="100"/>
      <c r="H8988" s="100" t="n">
        <v>3500</v>
      </c>
      <c r="I8988" s="100"/>
      <c r="J8988" s="100"/>
      <c r="K8988" s="100"/>
      <c r="L8988" s="100"/>
      <c r="M8988" s="100" t="s">
        <v>26654</v>
      </c>
      <c r="N8988" s="1076" t="n">
        <v>43738</v>
      </c>
      <c r="O8988" s="984" t="s">
        <v>26154</v>
      </c>
      <c r="P8988" s="100"/>
      <c r="Q8988" s="15" t="s">
        <v>45</v>
      </c>
    </row>
    <row r="8989" customFormat="false" ht="41.75" hidden="false" customHeight="false" outlineLevel="0" collapsed="false">
      <c r="A8989" s="100"/>
      <c r="B8989" s="100"/>
      <c r="C8989" s="100"/>
      <c r="D8989" s="100" t="s">
        <v>10514</v>
      </c>
      <c r="E8989" s="984" t="s">
        <v>26771</v>
      </c>
      <c r="F8989" s="100"/>
      <c r="G8989" s="100"/>
      <c r="H8989" s="100" t="n">
        <v>7500</v>
      </c>
      <c r="I8989" s="100"/>
      <c r="J8989" s="100"/>
      <c r="K8989" s="100"/>
      <c r="L8989" s="100"/>
      <c r="M8989" s="100" t="s">
        <v>26772</v>
      </c>
      <c r="N8989" s="100" t="s">
        <v>26773</v>
      </c>
      <c r="O8989" s="984" t="s">
        <v>26154</v>
      </c>
      <c r="P8989" s="100"/>
      <c r="Q8989" s="15" t="s">
        <v>45</v>
      </c>
    </row>
    <row r="8990" customFormat="false" ht="34.3" hidden="false" customHeight="false" outlineLevel="0" collapsed="false">
      <c r="A8990" s="100"/>
      <c r="B8990" s="100"/>
      <c r="C8990" s="100"/>
      <c r="D8990" s="100" t="s">
        <v>25586</v>
      </c>
      <c r="E8990" s="1178" t="s">
        <v>26774</v>
      </c>
      <c r="F8990" s="100"/>
      <c r="G8990" s="100"/>
      <c r="H8990" s="100"/>
      <c r="I8990" s="100"/>
      <c r="J8990" s="100"/>
      <c r="K8990" s="100"/>
      <c r="L8990" s="100"/>
      <c r="M8990" s="100"/>
      <c r="N8990" s="100"/>
      <c r="O8990" s="1154" t="s">
        <v>26775</v>
      </c>
      <c r="P8990" s="100"/>
      <c r="Q8990" s="15" t="s">
        <v>45</v>
      </c>
    </row>
    <row r="8991" customFormat="false" ht="95.5" hidden="false" customHeight="false" outlineLevel="0" collapsed="false">
      <c r="A8991" s="100"/>
      <c r="B8991" s="100"/>
      <c r="C8991" s="100"/>
      <c r="D8991" s="100" t="s">
        <v>10514</v>
      </c>
      <c r="E8991" s="100" t="s">
        <v>26776</v>
      </c>
      <c r="F8991" s="100" t="s">
        <v>26777</v>
      </c>
      <c r="G8991" s="100"/>
      <c r="H8991" s="100" t="n">
        <v>17789.22</v>
      </c>
      <c r="I8991" s="100"/>
      <c r="J8991" s="100"/>
      <c r="K8991" s="100"/>
      <c r="L8991" s="100"/>
      <c r="M8991" s="100" t="s">
        <v>26778</v>
      </c>
      <c r="N8991" s="1076" t="n">
        <v>43741</v>
      </c>
      <c r="O8991" s="984" t="s">
        <v>26154</v>
      </c>
      <c r="P8991" s="100"/>
      <c r="Q8991" s="15" t="s">
        <v>45</v>
      </c>
    </row>
    <row r="8992" customFormat="false" ht="14.9" hidden="false" customHeight="false" outlineLevel="0" collapsed="false">
      <c r="A8992" s="1144"/>
      <c r="B8992" s="1144"/>
      <c r="C8992" s="1144"/>
      <c r="D8992" s="1144"/>
      <c r="E8992" s="1144" t="s">
        <v>26779</v>
      </c>
      <c r="F8992" s="1144"/>
      <c r="G8992" s="1144"/>
      <c r="H8992" s="1144"/>
      <c r="I8992" s="1144"/>
      <c r="J8992" s="1144"/>
      <c r="K8992" s="1144"/>
      <c r="L8992" s="1144"/>
      <c r="M8992" s="1145"/>
      <c r="N8992" s="1145"/>
      <c r="O8992" s="1145"/>
      <c r="P8992" s="1144"/>
      <c r="Q8992" s="15" t="s">
        <v>45</v>
      </c>
      <c r="R8992" s="1145"/>
      <c r="S8992" s="1145"/>
      <c r="T8992" s="1145"/>
      <c r="U8992" s="1145"/>
      <c r="V8992" s="1145"/>
      <c r="W8992" s="1145"/>
      <c r="X8992" s="1145"/>
      <c r="Y8992" s="1145"/>
      <c r="Z8992" s="1145"/>
      <c r="AA8992" s="1145"/>
      <c r="AB8992" s="1145"/>
      <c r="AC8992" s="1145"/>
      <c r="AD8992" s="1145"/>
      <c r="AE8992" s="1145"/>
      <c r="AF8992" s="1145"/>
      <c r="AG8992" s="1145"/>
      <c r="AH8992" s="1145"/>
      <c r="AI8992" s="1145"/>
      <c r="AJ8992" s="1145"/>
      <c r="AK8992" s="1145"/>
    </row>
    <row r="8993" customFormat="false" ht="28.35" hidden="false" customHeight="false" outlineLevel="0" collapsed="false">
      <c r="A8993" s="100"/>
      <c r="B8993" s="100"/>
      <c r="C8993" s="100"/>
      <c r="D8993" s="100" t="s">
        <v>10514</v>
      </c>
      <c r="E8993" s="100" t="s">
        <v>26780</v>
      </c>
      <c r="F8993" s="100" t="s">
        <v>26781</v>
      </c>
      <c r="G8993" s="100"/>
      <c r="H8993" s="100" t="n">
        <v>9200</v>
      </c>
      <c r="I8993" s="100"/>
      <c r="J8993" s="100"/>
      <c r="K8993" s="100"/>
      <c r="L8993" s="100"/>
      <c r="M8993" s="100" t="s">
        <v>26782</v>
      </c>
      <c r="N8993" s="1076" t="n">
        <v>43736</v>
      </c>
      <c r="O8993" s="984" t="s">
        <v>26154</v>
      </c>
      <c r="P8993" s="100"/>
      <c r="Q8993" s="15" t="s">
        <v>45</v>
      </c>
    </row>
    <row r="8994" customFormat="false" ht="41.75" hidden="false" customHeight="false" outlineLevel="0" collapsed="false">
      <c r="A8994" s="100"/>
      <c r="B8994" s="100"/>
      <c r="C8994" s="100"/>
      <c r="D8994" s="100" t="s">
        <v>10514</v>
      </c>
      <c r="E8994" s="100" t="s">
        <v>26783</v>
      </c>
      <c r="F8994" s="100"/>
      <c r="G8994" s="100"/>
      <c r="H8994" s="100" t="n">
        <v>5500</v>
      </c>
      <c r="I8994" s="100"/>
      <c r="J8994" s="100"/>
      <c r="K8994" s="100"/>
      <c r="L8994" s="100"/>
      <c r="M8994" s="100" t="s">
        <v>26784</v>
      </c>
      <c r="N8994" s="1076" t="n">
        <v>43737</v>
      </c>
      <c r="O8994" s="984" t="s">
        <v>26154</v>
      </c>
      <c r="P8994" s="100"/>
      <c r="Q8994" s="15" t="s">
        <v>45</v>
      </c>
    </row>
    <row r="8995" customFormat="false" ht="14.9" hidden="false" customHeight="false" outlineLevel="0" collapsed="false">
      <c r="A8995" s="100"/>
      <c r="B8995" s="100"/>
      <c r="C8995" s="100"/>
      <c r="D8995" s="100"/>
      <c r="E8995" s="100"/>
      <c r="F8995" s="100"/>
      <c r="G8995" s="100"/>
      <c r="H8995" s="100" t="n">
        <v>8649</v>
      </c>
      <c r="I8995" s="100"/>
      <c r="J8995" s="100"/>
      <c r="K8995" s="100"/>
      <c r="L8995" s="100"/>
      <c r="M8995" s="100" t="s">
        <v>26785</v>
      </c>
      <c r="N8995" s="100" t="s">
        <v>26216</v>
      </c>
      <c r="O8995" s="984"/>
      <c r="P8995" s="100"/>
      <c r="Q8995" s="15" t="s">
        <v>45</v>
      </c>
    </row>
    <row r="8996" customFormat="false" ht="79.85" hidden="false" customHeight="false" outlineLevel="0" collapsed="false">
      <c r="A8996" s="1091" t="s">
        <v>17111</v>
      </c>
      <c r="B8996" s="103" t="s">
        <v>17112</v>
      </c>
      <c r="C8996" s="1149"/>
      <c r="D8996" s="103" t="s">
        <v>17114</v>
      </c>
      <c r="E8996" s="103" t="s">
        <v>17115</v>
      </c>
      <c r="F8996" s="102" t="s">
        <v>10096</v>
      </c>
      <c r="G8996" s="103" t="s">
        <v>38</v>
      </c>
      <c r="H8996" s="103" t="s">
        <v>17116</v>
      </c>
      <c r="I8996" s="103" t="s">
        <v>40</v>
      </c>
      <c r="J8996" s="103" t="s">
        <v>21327</v>
      </c>
      <c r="K8996" s="103" t="s">
        <v>21328</v>
      </c>
      <c r="L8996" s="103" t="s">
        <v>19807</v>
      </c>
      <c r="M8996" s="103" t="s">
        <v>41</v>
      </c>
      <c r="N8996" s="103" t="s">
        <v>42</v>
      </c>
      <c r="O8996" s="103" t="s">
        <v>17117</v>
      </c>
      <c r="P8996" s="91"/>
      <c r="Q8996" s="15" t="s">
        <v>45</v>
      </c>
      <c r="R8996" s="97"/>
      <c r="S8996" s="97"/>
    </row>
    <row r="8997" customFormat="false" ht="15" hidden="false" customHeight="false" outlineLevel="0" collapsed="false">
      <c r="A8997" s="1137" t="n">
        <v>43735</v>
      </c>
      <c r="B8997" s="1136" t="s">
        <v>394</v>
      </c>
      <c r="C8997" s="91"/>
      <c r="D8997" s="91"/>
      <c r="E8997" s="10"/>
      <c r="F8997" s="821" t="n">
        <f aca="false">G8997+H8997+I8997+J8997+K8997+L8997</f>
        <v>1.30068677547004E+031</v>
      </c>
      <c r="G8997" s="1150" t="n">
        <f aca="false">SUM(G8998:G18934)</f>
        <v>4.54378794233499E+030</v>
      </c>
      <c r="H8997" s="989" t="n">
        <f aca="false">SUM(H8998:H18934)</f>
        <v>8.46307981236543E+030</v>
      </c>
      <c r="I8997" s="1007" t="n">
        <f aca="false">SUM(I8998:I18936)</f>
        <v>0</v>
      </c>
      <c r="J8997" s="1008" t="n">
        <f aca="false">SUM(J8998:J18934)</f>
        <v>0</v>
      </c>
      <c r="K8997" s="1009" t="n">
        <f aca="false">SUM(K8998:K18934)</f>
        <v>0</v>
      </c>
      <c r="L8997" s="1029" t="n">
        <f aca="false">SUM(L9000:L18934)</f>
        <v>0</v>
      </c>
      <c r="M8997" s="466"/>
      <c r="N8997" s="466"/>
      <c r="O8997" s="91"/>
      <c r="P8997" s="91"/>
      <c r="Q8997" s="15" t="s">
        <v>45</v>
      </c>
      <c r="R8997" s="97"/>
      <c r="S8997" s="97"/>
    </row>
    <row r="8998" customFormat="false" ht="14.9" hidden="false" customHeight="false" outlineLevel="0" collapsed="false">
      <c r="A8998" s="100" t="s">
        <v>25462</v>
      </c>
      <c r="B8998" s="100" t="s">
        <v>19640</v>
      </c>
      <c r="C8998" s="24" t="s">
        <v>26786</v>
      </c>
      <c r="D8998" s="100" t="s">
        <v>10514</v>
      </c>
      <c r="E8998" s="15" t="s">
        <v>26787</v>
      </c>
      <c r="F8998" s="100" t="s">
        <v>26788</v>
      </c>
      <c r="G8998" s="100" t="n">
        <v>10600</v>
      </c>
      <c r="H8998" s="100"/>
      <c r="I8998" s="100"/>
      <c r="J8998" s="100"/>
      <c r="K8998" s="100"/>
      <c r="L8998" s="100"/>
      <c r="M8998" s="100" t="s">
        <v>26789</v>
      </c>
      <c r="N8998" s="1076" t="n">
        <v>43737</v>
      </c>
      <c r="O8998" s="984" t="s">
        <v>15</v>
      </c>
      <c r="P8998" s="100"/>
      <c r="Q8998" s="15" t="s">
        <v>45</v>
      </c>
    </row>
    <row r="8999" customFormat="false" ht="68.65" hidden="false" customHeight="false" outlineLevel="0" collapsed="false">
      <c r="A8999" s="100" t="s">
        <v>25462</v>
      </c>
      <c r="B8999" s="100"/>
      <c r="C8999" s="100"/>
      <c r="D8999" s="100" t="s">
        <v>10514</v>
      </c>
      <c r="E8999" s="100" t="s">
        <v>26790</v>
      </c>
      <c r="F8999" s="100" t="s">
        <v>26791</v>
      </c>
      <c r="G8999" s="100" t="n">
        <v>800</v>
      </c>
      <c r="H8999" s="100"/>
      <c r="I8999" s="100"/>
      <c r="J8999" s="100"/>
      <c r="K8999" s="100"/>
      <c r="L8999" s="100"/>
      <c r="M8999" s="100" t="s">
        <v>26792</v>
      </c>
      <c r="N8999" s="1076" t="n">
        <v>43735</v>
      </c>
      <c r="O8999" s="984" t="s">
        <v>15</v>
      </c>
      <c r="P8999" s="100"/>
      <c r="Q8999" s="15" t="s">
        <v>45</v>
      </c>
    </row>
    <row r="9000" customFormat="false" ht="55.2" hidden="false" customHeight="false" outlineLevel="0" collapsed="false">
      <c r="A9000" s="100" t="s">
        <v>25462</v>
      </c>
      <c r="B9000" s="1143" t="n">
        <v>0.399305555555556</v>
      </c>
      <c r="C9000" s="100" t="s">
        <v>26793</v>
      </c>
      <c r="D9000" s="100" t="s">
        <v>10514</v>
      </c>
      <c r="E9000" s="100" t="s">
        <v>26794</v>
      </c>
      <c r="F9000" s="100" t="s">
        <v>26795</v>
      </c>
      <c r="G9000" s="100"/>
      <c r="H9000" s="100"/>
      <c r="I9000" s="100"/>
      <c r="J9000" s="100"/>
      <c r="K9000" s="100"/>
      <c r="L9000" s="100"/>
      <c r="M9000" s="100"/>
      <c r="N9000" s="100"/>
      <c r="O9000" s="355" t="s">
        <v>26796</v>
      </c>
      <c r="P9000" s="100"/>
      <c r="Q9000" s="15" t="s">
        <v>45</v>
      </c>
    </row>
    <row r="9001" customFormat="false" ht="95.5" hidden="false" customHeight="false" outlineLevel="0" collapsed="false">
      <c r="A9001" s="1167"/>
      <c r="B9001" s="1167"/>
      <c r="C9001" s="1167"/>
      <c r="D9001" s="1167" t="s">
        <v>26797</v>
      </c>
      <c r="E9001" s="1167" t="s">
        <v>26798</v>
      </c>
      <c r="F9001" s="1167" t="s">
        <v>26799</v>
      </c>
      <c r="G9001" s="1167"/>
      <c r="H9001" s="1167"/>
      <c r="I9001" s="1167"/>
      <c r="J9001" s="1167"/>
      <c r="K9001" s="1167"/>
      <c r="L9001" s="1167"/>
      <c r="M9001" s="1167"/>
      <c r="N9001" s="1167"/>
      <c r="O9001" s="1167" t="s">
        <v>25771</v>
      </c>
      <c r="P9001" s="1167"/>
      <c r="Q9001" s="15" t="s">
        <v>45</v>
      </c>
      <c r="R9001" s="1168"/>
      <c r="S9001" s="1168"/>
      <c r="T9001" s="1168"/>
      <c r="U9001" s="1168"/>
      <c r="V9001" s="1168"/>
      <c r="W9001" s="1168"/>
      <c r="X9001" s="1168"/>
      <c r="Y9001" s="1168"/>
      <c r="Z9001" s="1168"/>
      <c r="AA9001" s="1168"/>
      <c r="AB9001" s="1168"/>
      <c r="AC9001" s="1168"/>
      <c r="AD9001" s="1168"/>
      <c r="AE9001" s="1168"/>
      <c r="AF9001" s="1168"/>
      <c r="AG9001" s="1168"/>
      <c r="AH9001" s="1168"/>
      <c r="AI9001" s="1168"/>
      <c r="AJ9001" s="1168"/>
      <c r="AK9001" s="1168"/>
    </row>
    <row r="9002" customFormat="false" ht="28.35" hidden="false" customHeight="false" outlineLevel="0" collapsed="false">
      <c r="A9002" s="1167"/>
      <c r="B9002" s="1167"/>
      <c r="C9002" s="1167"/>
      <c r="D9002" s="1167" t="s">
        <v>26797</v>
      </c>
      <c r="E9002" s="1167" t="s">
        <v>26800</v>
      </c>
      <c r="F9002" s="1167" t="s">
        <v>26801</v>
      </c>
      <c r="G9002" s="1167"/>
      <c r="H9002" s="1167"/>
      <c r="I9002" s="1167"/>
      <c r="J9002" s="1167"/>
      <c r="K9002" s="1167"/>
      <c r="L9002" s="1167"/>
      <c r="M9002" s="1167"/>
      <c r="N9002" s="1167"/>
      <c r="O9002" s="1167"/>
      <c r="P9002" s="1167"/>
      <c r="Q9002" s="15" t="s">
        <v>45</v>
      </c>
      <c r="R9002" s="1168"/>
      <c r="S9002" s="1168"/>
      <c r="T9002" s="1168"/>
      <c r="U9002" s="1168"/>
      <c r="V9002" s="1168"/>
      <c r="W9002" s="1168"/>
      <c r="X9002" s="1168"/>
      <c r="Y9002" s="1168"/>
      <c r="Z9002" s="1168"/>
      <c r="AA9002" s="1168"/>
      <c r="AB9002" s="1168"/>
      <c r="AC9002" s="1168"/>
      <c r="AD9002" s="1168"/>
      <c r="AE9002" s="1168"/>
      <c r="AF9002" s="1168"/>
      <c r="AG9002" s="1168"/>
      <c r="AH9002" s="1168"/>
      <c r="AI9002" s="1168"/>
      <c r="AJ9002" s="1168"/>
      <c r="AK9002" s="1168"/>
    </row>
    <row r="9003" customFormat="false" ht="28.35" hidden="false" customHeight="false" outlineLevel="0" collapsed="false">
      <c r="A9003" s="100"/>
      <c r="B9003" s="100"/>
      <c r="C9003" s="100"/>
      <c r="D9003" s="100"/>
      <c r="E9003" s="1154" t="s">
        <v>26802</v>
      </c>
      <c r="F9003" s="100" t="s">
        <v>26803</v>
      </c>
      <c r="G9003" s="100"/>
      <c r="H9003" s="100"/>
      <c r="I9003" s="100"/>
      <c r="J9003" s="100"/>
      <c r="K9003" s="100"/>
      <c r="L9003" s="100"/>
      <c r="M9003" s="100"/>
      <c r="N9003" s="100"/>
      <c r="O9003" s="100"/>
      <c r="P9003" s="100"/>
      <c r="Q9003" s="15" t="s">
        <v>45</v>
      </c>
    </row>
    <row r="9004" customFormat="false" ht="28.35" hidden="false" customHeight="false" outlineLevel="0" collapsed="false">
      <c r="A9004" s="1144"/>
      <c r="B9004" s="1144"/>
      <c r="C9004" s="1144"/>
      <c r="D9004" s="1144" t="s">
        <v>26804</v>
      </c>
      <c r="E9004" s="1144" t="s">
        <v>19724</v>
      </c>
      <c r="F9004" s="1144"/>
      <c r="G9004" s="1144"/>
      <c r="H9004" s="1144"/>
      <c r="I9004" s="1144"/>
      <c r="J9004" s="1144"/>
      <c r="K9004" s="1144"/>
      <c r="L9004" s="1144"/>
      <c r="M9004" s="1144"/>
      <c r="N9004" s="1144"/>
      <c r="O9004" s="1144"/>
      <c r="P9004" s="1144"/>
      <c r="Q9004" s="15" t="s">
        <v>45</v>
      </c>
      <c r="R9004" s="1145"/>
      <c r="S9004" s="1145"/>
      <c r="T9004" s="1145"/>
      <c r="U9004" s="1145"/>
      <c r="V9004" s="1145"/>
      <c r="W9004" s="1145"/>
      <c r="X9004" s="1145"/>
      <c r="Y9004" s="1145"/>
      <c r="Z9004" s="1145"/>
      <c r="AA9004" s="1145"/>
      <c r="AB9004" s="1145"/>
      <c r="AC9004" s="1145"/>
      <c r="AD9004" s="1145"/>
      <c r="AE9004" s="1145"/>
      <c r="AF9004" s="1145"/>
      <c r="AG9004" s="1145"/>
      <c r="AH9004" s="1145"/>
      <c r="AI9004" s="1145"/>
      <c r="AJ9004" s="1145"/>
      <c r="AK9004" s="1145"/>
    </row>
    <row r="9005" customFormat="false" ht="28.35" hidden="false" customHeight="false" outlineLevel="0" collapsed="false">
      <c r="A9005" s="1144"/>
      <c r="B9005" s="1144"/>
      <c r="C9005" s="1144"/>
      <c r="D9005" s="1144" t="s">
        <v>26797</v>
      </c>
      <c r="E9005" s="1144" t="s">
        <v>26805</v>
      </c>
      <c r="F9005" s="1144" t="s">
        <v>26806</v>
      </c>
      <c r="G9005" s="1144"/>
      <c r="H9005" s="1144"/>
      <c r="I9005" s="1144"/>
      <c r="J9005" s="1144"/>
      <c r="K9005" s="1144"/>
      <c r="L9005" s="1144"/>
      <c r="M9005" s="1144"/>
      <c r="N9005" s="1144"/>
      <c r="O9005" s="1144"/>
      <c r="P9005" s="1144"/>
      <c r="Q9005" s="15" t="s">
        <v>45</v>
      </c>
      <c r="R9005" s="1145"/>
      <c r="S9005" s="1145"/>
      <c r="T9005" s="1145"/>
      <c r="U9005" s="1145"/>
      <c r="V9005" s="1145"/>
      <c r="W9005" s="1145"/>
      <c r="X9005" s="1145"/>
      <c r="Y9005" s="1145"/>
      <c r="Z9005" s="1145"/>
      <c r="AA9005" s="1145"/>
      <c r="AB9005" s="1145"/>
      <c r="AC9005" s="1145"/>
      <c r="AD9005" s="1145"/>
      <c r="AE9005" s="1145"/>
      <c r="AF9005" s="1145"/>
      <c r="AG9005" s="1145"/>
      <c r="AH9005" s="1145"/>
      <c r="AI9005" s="1145"/>
      <c r="AJ9005" s="1145"/>
      <c r="AK9005" s="1145"/>
    </row>
    <row r="9006" customFormat="false" ht="41.75" hidden="false" customHeight="false" outlineLevel="0" collapsed="false">
      <c r="A9006" s="1144"/>
      <c r="B9006" s="1144"/>
      <c r="C9006" s="1144"/>
      <c r="D9006" s="1144" t="s">
        <v>26797</v>
      </c>
      <c r="E9006" s="1144" t="s">
        <v>26807</v>
      </c>
      <c r="F9006" s="1144" t="s">
        <v>26808</v>
      </c>
      <c r="G9006" s="1144"/>
      <c r="H9006" s="1144"/>
      <c r="I9006" s="1144"/>
      <c r="J9006" s="1144"/>
      <c r="K9006" s="1144"/>
      <c r="L9006" s="1144"/>
      <c r="M9006" s="1144"/>
      <c r="N9006" s="1144"/>
      <c r="O9006" s="1144"/>
      <c r="P9006" s="1144"/>
      <c r="Q9006" s="15" t="s">
        <v>45</v>
      </c>
      <c r="R9006" s="1145"/>
      <c r="S9006" s="1145"/>
      <c r="T9006" s="1145"/>
      <c r="U9006" s="1145"/>
      <c r="V9006" s="1145"/>
      <c r="W9006" s="1145"/>
      <c r="X9006" s="1145"/>
      <c r="Y9006" s="1145"/>
      <c r="Z9006" s="1145"/>
      <c r="AA9006" s="1145"/>
      <c r="AB9006" s="1145"/>
      <c r="AC9006" s="1145"/>
      <c r="AD9006" s="1145"/>
      <c r="AE9006" s="1145"/>
      <c r="AF9006" s="1145"/>
      <c r="AG9006" s="1145"/>
      <c r="AH9006" s="1145"/>
      <c r="AI9006" s="1145"/>
      <c r="AJ9006" s="1145"/>
      <c r="AK9006" s="1145"/>
    </row>
    <row r="9007" customFormat="false" ht="135.8" hidden="false" customHeight="false" outlineLevel="0" collapsed="false">
      <c r="A9007" s="100"/>
      <c r="B9007" s="100"/>
      <c r="C9007" s="100"/>
      <c r="D9007" s="100" t="s">
        <v>26809</v>
      </c>
      <c r="E9007" s="100" t="s">
        <v>26810</v>
      </c>
      <c r="F9007" s="100" t="s">
        <v>26811</v>
      </c>
      <c r="G9007" s="100"/>
      <c r="H9007" s="100"/>
      <c r="I9007" s="100"/>
      <c r="J9007" s="100"/>
      <c r="K9007" s="100"/>
      <c r="L9007" s="100"/>
      <c r="M9007" s="100"/>
      <c r="N9007" s="100"/>
      <c r="O9007" s="100" t="s">
        <v>25687</v>
      </c>
      <c r="P9007" s="100"/>
      <c r="Q9007" s="15" t="s">
        <v>45</v>
      </c>
    </row>
    <row r="9008" customFormat="false" ht="55.2" hidden="false" customHeight="false" outlineLevel="0" collapsed="false">
      <c r="A9008" s="100"/>
      <c r="B9008" s="100"/>
      <c r="C9008" s="100"/>
      <c r="D9008" s="1167" t="s">
        <v>26812</v>
      </c>
      <c r="E9008" s="100" t="s">
        <v>26813</v>
      </c>
      <c r="F9008" s="100" t="s">
        <v>26814</v>
      </c>
      <c r="G9008" s="100"/>
      <c r="H9008" s="100"/>
      <c r="I9008" s="100"/>
      <c r="J9008" s="100"/>
      <c r="K9008" s="100"/>
      <c r="L9008" s="100"/>
      <c r="M9008" s="100"/>
      <c r="N9008" s="100"/>
      <c r="O9008" s="100"/>
      <c r="P9008" s="100"/>
      <c r="Q9008" s="15" t="s">
        <v>45</v>
      </c>
    </row>
    <row r="9009" customFormat="false" ht="68.65" hidden="false" customHeight="false" outlineLevel="0" collapsed="false">
      <c r="B9009" s="100"/>
      <c r="C9009" s="100"/>
      <c r="D9009" s="100" t="s">
        <v>10514</v>
      </c>
      <c r="E9009" s="100" t="s">
        <v>26815</v>
      </c>
      <c r="F9009" s="100" t="s">
        <v>26816</v>
      </c>
      <c r="G9009" s="100"/>
      <c r="H9009" s="100" t="n">
        <v>7500</v>
      </c>
      <c r="I9009" s="100"/>
      <c r="J9009" s="100"/>
      <c r="K9009" s="100"/>
      <c r="L9009" s="100"/>
      <c r="M9009" s="100" t="s">
        <v>26817</v>
      </c>
      <c r="N9009" s="1076" t="n">
        <v>43738</v>
      </c>
      <c r="O9009" s="984" t="s">
        <v>26154</v>
      </c>
      <c r="P9009" s="100"/>
      <c r="Q9009" s="15" t="s">
        <v>45</v>
      </c>
    </row>
    <row r="9010" customFormat="false" ht="28.35" hidden="false" customHeight="false" outlineLevel="0" collapsed="false">
      <c r="A9010" s="664" t="s">
        <v>26492</v>
      </c>
      <c r="B9010" s="1143" t="n">
        <v>0.566666666666667</v>
      </c>
      <c r="C9010" s="100" t="s">
        <v>25850</v>
      </c>
      <c r="D9010" s="100" t="s">
        <v>10514</v>
      </c>
      <c r="E9010" s="100" t="s">
        <v>26818</v>
      </c>
      <c r="F9010" s="100" t="n">
        <v>8200</v>
      </c>
      <c r="G9010" s="100"/>
      <c r="H9010" s="100"/>
      <c r="I9010" s="100"/>
      <c r="J9010" s="100"/>
      <c r="K9010" s="100"/>
      <c r="L9010" s="100"/>
      <c r="M9010" s="100"/>
      <c r="N9010" s="100"/>
      <c r="O9010" s="355" t="s">
        <v>26819</v>
      </c>
      <c r="P9010" s="100"/>
      <c r="Q9010" s="15" t="s">
        <v>45</v>
      </c>
    </row>
    <row r="9011" customFormat="false" ht="28.35" hidden="false" customHeight="false" outlineLevel="0" collapsed="false">
      <c r="A9011" s="664"/>
      <c r="B9011" s="664"/>
      <c r="C9011" s="664"/>
      <c r="D9011" s="664"/>
      <c r="E9011" s="664" t="s">
        <v>26820</v>
      </c>
      <c r="F9011" s="664" t="s">
        <v>26821</v>
      </c>
      <c r="G9011" s="664"/>
      <c r="H9011" s="664"/>
      <c r="I9011" s="664"/>
      <c r="J9011" s="664"/>
      <c r="K9011" s="664"/>
      <c r="L9011" s="664"/>
      <c r="M9011" s="664"/>
      <c r="N9011" s="664"/>
      <c r="O9011" s="664"/>
      <c r="P9011" s="664"/>
      <c r="Q9011" s="15" t="s">
        <v>45</v>
      </c>
      <c r="R9011" s="265"/>
      <c r="S9011" s="265"/>
      <c r="T9011" s="265"/>
      <c r="U9011" s="265"/>
      <c r="V9011" s="265"/>
      <c r="W9011" s="265"/>
      <c r="X9011" s="265"/>
      <c r="Y9011" s="265"/>
      <c r="Z9011" s="265"/>
      <c r="AA9011" s="265"/>
      <c r="AB9011" s="265"/>
      <c r="AC9011" s="265"/>
      <c r="AD9011" s="265"/>
      <c r="AE9011" s="265"/>
      <c r="AF9011" s="265"/>
      <c r="AG9011" s="265"/>
      <c r="AH9011" s="265"/>
      <c r="AI9011" s="265"/>
      <c r="AJ9011" s="265"/>
      <c r="AK9011" s="265"/>
    </row>
    <row r="9012" customFormat="false" ht="28.35" hidden="false" customHeight="false" outlineLevel="0" collapsed="false">
      <c r="A9012" s="1144"/>
      <c r="B9012" s="1144"/>
      <c r="C9012" s="1144"/>
      <c r="D9012" s="1144" t="s">
        <v>26797</v>
      </c>
      <c r="E9012" s="1144" t="s">
        <v>26822</v>
      </c>
      <c r="F9012" s="1144" t="s">
        <v>26823</v>
      </c>
      <c r="G9012" s="1144"/>
      <c r="H9012" s="1144"/>
      <c r="I9012" s="1144"/>
      <c r="J9012" s="1144"/>
      <c r="K9012" s="1144"/>
      <c r="L9012" s="1144"/>
      <c r="M9012" s="1144"/>
      <c r="N9012" s="1176" t="n">
        <v>43738</v>
      </c>
      <c r="O9012" s="1144" t="s">
        <v>26824</v>
      </c>
      <c r="P9012" s="1144"/>
      <c r="Q9012" s="15" t="s">
        <v>45</v>
      </c>
      <c r="R9012" s="1145"/>
      <c r="S9012" s="1145"/>
      <c r="T9012" s="1145"/>
      <c r="U9012" s="1145"/>
      <c r="V9012" s="1145"/>
      <c r="W9012" s="1145"/>
      <c r="X9012" s="1145"/>
      <c r="Y9012" s="1145"/>
      <c r="Z9012" s="1145"/>
      <c r="AA9012" s="1145"/>
      <c r="AB9012" s="1145"/>
      <c r="AC9012" s="1145"/>
      <c r="AD9012" s="1145"/>
      <c r="AE9012" s="1145"/>
      <c r="AF9012" s="1145"/>
      <c r="AG9012" s="1145"/>
      <c r="AH9012" s="1145"/>
      <c r="AI9012" s="1145"/>
      <c r="AJ9012" s="1145"/>
      <c r="AK9012" s="1145"/>
    </row>
    <row r="9013" customFormat="false" ht="14.9" hidden="false" customHeight="false" outlineLevel="0" collapsed="false">
      <c r="A9013" s="1144"/>
      <c r="B9013" s="1144"/>
      <c r="C9013" s="1144"/>
      <c r="D9013" s="1144" t="s">
        <v>26825</v>
      </c>
      <c r="E9013" s="1144" t="s">
        <v>26826</v>
      </c>
      <c r="F9013" s="1144"/>
      <c r="G9013" s="1144"/>
      <c r="H9013" s="1144"/>
      <c r="I9013" s="1144"/>
      <c r="J9013" s="1144"/>
      <c r="K9013" s="1144"/>
      <c r="L9013" s="1144"/>
      <c r="M9013" s="1144"/>
      <c r="N9013" s="1144"/>
      <c r="O9013" s="1144"/>
      <c r="P9013" s="1144"/>
      <c r="Q9013" s="15" t="s">
        <v>45</v>
      </c>
      <c r="R9013" s="1145"/>
      <c r="S9013" s="1145"/>
      <c r="T9013" s="1145"/>
      <c r="U9013" s="1145"/>
      <c r="V9013" s="1145"/>
      <c r="W9013" s="1145"/>
      <c r="X9013" s="1145"/>
      <c r="Y9013" s="1145"/>
      <c r="Z9013" s="1145"/>
      <c r="AA9013" s="1145"/>
      <c r="AB9013" s="1145"/>
      <c r="AC9013" s="1145"/>
      <c r="AD9013" s="1145"/>
      <c r="AE9013" s="1145"/>
      <c r="AF9013" s="1145"/>
      <c r="AG9013" s="1145"/>
      <c r="AH9013" s="1145"/>
      <c r="AI9013" s="1145"/>
      <c r="AJ9013" s="1145"/>
      <c r="AK9013" s="1145"/>
    </row>
    <row r="9014" customFormat="false" ht="55.2" hidden="false" customHeight="false" outlineLevel="0" collapsed="false">
      <c r="A9014" s="100"/>
      <c r="B9014" s="100"/>
      <c r="C9014" s="100"/>
      <c r="D9014" s="100"/>
      <c r="E9014" s="100" t="s">
        <v>26827</v>
      </c>
      <c r="F9014" s="100" t="s">
        <v>26027</v>
      </c>
      <c r="G9014" s="100"/>
      <c r="H9014" s="100"/>
      <c r="I9014" s="100"/>
      <c r="J9014" s="100"/>
      <c r="K9014" s="100"/>
      <c r="L9014" s="100"/>
      <c r="M9014" s="100"/>
      <c r="N9014" s="100"/>
      <c r="O9014" s="100"/>
      <c r="P9014" s="100"/>
      <c r="Q9014" s="15" t="s">
        <v>45</v>
      </c>
    </row>
    <row r="9015" customFormat="false" ht="28.35" hidden="false" customHeight="false" outlineLevel="0" collapsed="false">
      <c r="A9015" s="1167"/>
      <c r="B9015" s="1167"/>
      <c r="C9015" s="1167" t="s">
        <v>26797</v>
      </c>
      <c r="D9015" s="1167" t="s">
        <v>26828</v>
      </c>
      <c r="E9015" s="1167" t="s">
        <v>26829</v>
      </c>
      <c r="F9015" s="1167" t="s">
        <v>26830</v>
      </c>
      <c r="G9015" s="1167"/>
      <c r="H9015" s="1167"/>
      <c r="I9015" s="1167"/>
      <c r="J9015" s="1167"/>
      <c r="K9015" s="1167"/>
      <c r="L9015" s="1167"/>
      <c r="M9015" s="1167"/>
      <c r="N9015" s="1167"/>
      <c r="O9015" s="1167"/>
      <c r="P9015" s="1167"/>
      <c r="Q9015" s="15" t="s">
        <v>45</v>
      </c>
      <c r="R9015" s="1168"/>
      <c r="S9015" s="1168"/>
      <c r="T9015" s="1168"/>
      <c r="U9015" s="1168"/>
      <c r="V9015" s="1168"/>
      <c r="W9015" s="1168"/>
      <c r="X9015" s="1168"/>
      <c r="Y9015" s="1168"/>
      <c r="Z9015" s="1168"/>
      <c r="AA9015" s="1168"/>
      <c r="AB9015" s="1168"/>
      <c r="AC9015" s="1168"/>
      <c r="AD9015" s="1168"/>
      <c r="AE9015" s="1168"/>
      <c r="AF9015" s="1168"/>
      <c r="AG9015" s="1168"/>
      <c r="AH9015" s="1168"/>
      <c r="AI9015" s="1168"/>
      <c r="AJ9015" s="1168"/>
      <c r="AK9015" s="1168"/>
    </row>
    <row r="9016" customFormat="false" ht="28.35" hidden="false" customHeight="false" outlineLevel="0" collapsed="false">
      <c r="A9016" s="1167"/>
      <c r="B9016" s="1167"/>
      <c r="C9016" s="1167" t="s">
        <v>26797</v>
      </c>
      <c r="D9016" s="1167" t="s">
        <v>26828</v>
      </c>
      <c r="E9016" s="1167" t="s">
        <v>26831</v>
      </c>
      <c r="F9016" s="1167" t="s">
        <v>311</v>
      </c>
      <c r="G9016" s="1167"/>
      <c r="H9016" s="1167"/>
      <c r="I9016" s="1167"/>
      <c r="J9016" s="1167"/>
      <c r="K9016" s="1167"/>
      <c r="L9016" s="1167"/>
      <c r="M9016" s="1167"/>
      <c r="N9016" s="1167"/>
      <c r="O9016" s="1167"/>
      <c r="P9016" s="1167"/>
      <c r="Q9016" s="15" t="s">
        <v>45</v>
      </c>
      <c r="R9016" s="1168"/>
      <c r="S9016" s="1168"/>
      <c r="T9016" s="1168"/>
      <c r="U9016" s="1168"/>
      <c r="V9016" s="1168"/>
      <c r="W9016" s="1168"/>
      <c r="X9016" s="1168"/>
      <c r="Y9016" s="1168"/>
      <c r="Z9016" s="1168"/>
      <c r="AA9016" s="1168"/>
      <c r="AB9016" s="1168"/>
      <c r="AC9016" s="1168"/>
      <c r="AD9016" s="1168"/>
      <c r="AE9016" s="1168"/>
      <c r="AF9016" s="1168"/>
      <c r="AG9016" s="1168"/>
      <c r="AH9016" s="1168"/>
      <c r="AI9016" s="1168"/>
      <c r="AJ9016" s="1168"/>
      <c r="AK9016" s="1168"/>
    </row>
    <row r="9017" customFormat="false" ht="95.5" hidden="false" customHeight="false" outlineLevel="0" collapsed="false">
      <c r="A9017" s="100"/>
      <c r="B9017" s="100"/>
      <c r="C9017" s="100"/>
      <c r="D9017" s="100"/>
      <c r="E9017" s="100" t="s">
        <v>26832</v>
      </c>
      <c r="F9017" s="100" t="s">
        <v>26833</v>
      </c>
      <c r="G9017" s="100"/>
      <c r="H9017" s="100"/>
      <c r="I9017" s="100"/>
      <c r="J9017" s="100"/>
      <c r="K9017" s="100"/>
      <c r="L9017" s="100"/>
      <c r="M9017" s="100"/>
      <c r="N9017" s="100"/>
      <c r="O9017" s="100"/>
      <c r="P9017" s="100"/>
      <c r="Q9017" s="15" t="s">
        <v>45</v>
      </c>
    </row>
    <row r="9018" customFormat="false" ht="79.85" hidden="false" customHeight="false" outlineLevel="0" collapsed="false">
      <c r="A9018" s="1091" t="s">
        <v>17111</v>
      </c>
      <c r="B9018" s="103" t="s">
        <v>17112</v>
      </c>
      <c r="C9018" s="1149"/>
      <c r="D9018" s="103" t="s">
        <v>17114</v>
      </c>
      <c r="E9018" s="103" t="s">
        <v>17115</v>
      </c>
      <c r="F9018" s="102" t="s">
        <v>10096</v>
      </c>
      <c r="G9018" s="103" t="s">
        <v>38</v>
      </c>
      <c r="H9018" s="103" t="s">
        <v>17116</v>
      </c>
      <c r="I9018" s="103" t="s">
        <v>40</v>
      </c>
      <c r="J9018" s="103" t="s">
        <v>21327</v>
      </c>
      <c r="K9018" s="103" t="s">
        <v>21328</v>
      </c>
      <c r="L9018" s="103" t="s">
        <v>19807</v>
      </c>
      <c r="M9018" s="103" t="s">
        <v>41</v>
      </c>
      <c r="N9018" s="103" t="s">
        <v>42</v>
      </c>
      <c r="O9018" s="103" t="s">
        <v>17117</v>
      </c>
      <c r="P9018" s="91"/>
      <c r="Q9018" s="15" t="s">
        <v>45</v>
      </c>
      <c r="R9018" s="97"/>
      <c r="S9018" s="97"/>
    </row>
    <row r="9019" customFormat="false" ht="15" hidden="false" customHeight="false" outlineLevel="0" collapsed="false">
      <c r="A9019" s="1137" t="n">
        <v>43738</v>
      </c>
      <c r="B9019" s="1136" t="s">
        <v>422</v>
      </c>
      <c r="C9019" s="91"/>
      <c r="D9019" s="91"/>
      <c r="E9019" s="10"/>
      <c r="F9019" s="821" t="n">
        <f aca="false">G9019+H9019+I9019+J9019+K9019+L9019</f>
        <v>6.50343387735021E+030</v>
      </c>
      <c r="G9019" s="1150" t="n">
        <f aca="false">SUM(G9020:G18956)</f>
        <v>2.27189397116749E+030</v>
      </c>
      <c r="H9019" s="989" t="n">
        <f aca="false">SUM(H9020:H18956)</f>
        <v>4.23153990618272E+030</v>
      </c>
      <c r="I9019" s="1007" t="n">
        <f aca="false">SUM(I9020:I18958)</f>
        <v>0</v>
      </c>
      <c r="J9019" s="1008" t="n">
        <f aca="false">SUM(J9020:J18956)</f>
        <v>0</v>
      </c>
      <c r="K9019" s="1009" t="n">
        <f aca="false">SUM(K9020:K18956)</f>
        <v>0</v>
      </c>
      <c r="L9019" s="1029" t="n">
        <f aca="false">SUM(L9022:L18956)</f>
        <v>0</v>
      </c>
      <c r="M9019" s="466"/>
      <c r="N9019" s="466"/>
      <c r="O9019" s="91"/>
      <c r="P9019" s="91"/>
      <c r="Q9019" s="15" t="s">
        <v>45</v>
      </c>
      <c r="R9019" s="97"/>
      <c r="S9019" s="97"/>
    </row>
    <row r="9020" customFormat="false" ht="55.2" hidden="false" customHeight="false" outlineLevel="0" collapsed="false">
      <c r="A9020" s="100"/>
      <c r="B9020" s="100"/>
      <c r="C9020" s="100" t="n">
        <v>89056046689</v>
      </c>
      <c r="D9020" s="100"/>
      <c r="E9020" s="100" t="s">
        <v>26834</v>
      </c>
      <c r="F9020" s="100" t="s">
        <v>26027</v>
      </c>
      <c r="G9020" s="100"/>
      <c r="H9020" s="100"/>
      <c r="I9020" s="100"/>
      <c r="J9020" s="100"/>
      <c r="K9020" s="100"/>
      <c r="L9020" s="100"/>
      <c r="M9020" s="100"/>
      <c r="N9020" s="100"/>
      <c r="O9020" s="100"/>
      <c r="P9020" s="100"/>
      <c r="Q9020" s="15" t="s">
        <v>45</v>
      </c>
    </row>
    <row r="9021" customFormat="false" ht="14.9" hidden="false" customHeight="false" outlineLevel="0" collapsed="false">
      <c r="A9021" s="1139"/>
      <c r="B9021" s="1139"/>
      <c r="C9021" s="1139"/>
      <c r="D9021" s="1139" t="s">
        <v>26797</v>
      </c>
      <c r="E9021" s="1139" t="s">
        <v>26835</v>
      </c>
      <c r="F9021" s="1139"/>
      <c r="G9021" s="1139"/>
      <c r="H9021" s="1139"/>
      <c r="I9021" s="1139"/>
      <c r="J9021" s="1139"/>
      <c r="K9021" s="1139"/>
      <c r="L9021" s="1139"/>
      <c r="M9021" s="1139"/>
      <c r="N9021" s="1139"/>
      <c r="O9021" s="1139"/>
      <c r="P9021" s="1139"/>
      <c r="Q9021" s="15" t="s">
        <v>45</v>
      </c>
      <c r="R9021" s="1141"/>
      <c r="S9021" s="1141"/>
      <c r="T9021" s="1141"/>
      <c r="U9021" s="1141"/>
      <c r="V9021" s="1141"/>
      <c r="W9021" s="1141"/>
      <c r="X9021" s="1141"/>
      <c r="Y9021" s="1141"/>
      <c r="Z9021" s="1141"/>
      <c r="AA9021" s="1141"/>
      <c r="AB9021" s="1141"/>
      <c r="AC9021" s="1141"/>
      <c r="AD9021" s="1141"/>
      <c r="AE9021" s="1141"/>
      <c r="AF9021" s="1141"/>
      <c r="AG9021" s="1141"/>
      <c r="AH9021" s="1141"/>
      <c r="AI9021" s="1141"/>
      <c r="AJ9021" s="1141"/>
      <c r="AK9021" s="1141"/>
    </row>
    <row r="9022" customFormat="false" ht="41.75" hidden="false" customHeight="false" outlineLevel="0" collapsed="false">
      <c r="A9022" s="100"/>
      <c r="B9022" s="1143" t="n">
        <v>0.392361111111111</v>
      </c>
      <c r="C9022" s="24" t="s">
        <v>26836</v>
      </c>
      <c r="D9022" s="100" t="s">
        <v>10514</v>
      </c>
      <c r="E9022" s="100" t="s">
        <v>26837</v>
      </c>
      <c r="F9022" s="100" t="s">
        <v>26838</v>
      </c>
      <c r="G9022" s="100" t="n">
        <v>5000</v>
      </c>
      <c r="H9022" s="100"/>
      <c r="I9022" s="100"/>
      <c r="J9022" s="100"/>
      <c r="K9022" s="100"/>
      <c r="L9022" s="100"/>
      <c r="M9022" s="100" t="s">
        <v>26839</v>
      </c>
      <c r="N9022" s="1076" t="n">
        <v>43741</v>
      </c>
      <c r="O9022" s="984" t="s">
        <v>15</v>
      </c>
      <c r="P9022" s="100"/>
      <c r="Q9022" s="15" t="s">
        <v>45</v>
      </c>
    </row>
    <row r="9023" customFormat="false" ht="28.35" hidden="false" customHeight="false" outlineLevel="0" collapsed="false">
      <c r="A9023" s="1144"/>
      <c r="B9023" s="1144"/>
      <c r="C9023" s="1144"/>
      <c r="D9023" s="1144"/>
      <c r="E9023" s="1144" t="s">
        <v>26840</v>
      </c>
      <c r="F9023" s="1144"/>
      <c r="G9023" s="1144"/>
      <c r="H9023" s="1144"/>
      <c r="I9023" s="1144"/>
      <c r="J9023" s="1144"/>
      <c r="K9023" s="1144"/>
      <c r="L9023" s="1144"/>
      <c r="M9023" s="1144"/>
      <c r="N9023" s="1144"/>
      <c r="O9023" s="1144" t="s">
        <v>26841</v>
      </c>
      <c r="P9023" s="1144"/>
      <c r="Q9023" s="15" t="s">
        <v>45</v>
      </c>
      <c r="R9023" s="1145"/>
      <c r="S9023" s="1145"/>
      <c r="T9023" s="1145"/>
      <c r="U9023" s="1145"/>
      <c r="V9023" s="1145"/>
      <c r="W9023" s="1145"/>
      <c r="X9023" s="1145"/>
      <c r="Y9023" s="1145"/>
      <c r="Z9023" s="1145"/>
      <c r="AA9023" s="1145"/>
      <c r="AB9023" s="1145"/>
      <c r="AC9023" s="1145"/>
      <c r="AD9023" s="1145"/>
      <c r="AE9023" s="1145"/>
      <c r="AF9023" s="1145"/>
      <c r="AG9023" s="1145"/>
      <c r="AH9023" s="1145"/>
      <c r="AI9023" s="1145"/>
      <c r="AJ9023" s="1145"/>
      <c r="AK9023" s="1145"/>
    </row>
    <row r="9024" customFormat="false" ht="28.35" hidden="false" customHeight="false" outlineLevel="0" collapsed="false">
      <c r="A9024" s="1144"/>
      <c r="B9024" s="1144"/>
      <c r="C9024" s="1144"/>
      <c r="D9024" s="1144"/>
      <c r="E9024" s="1144" t="s">
        <v>26842</v>
      </c>
      <c r="F9024" s="1144"/>
      <c r="G9024" s="1144"/>
      <c r="H9024" s="1144"/>
      <c r="I9024" s="1144"/>
      <c r="J9024" s="1144"/>
      <c r="K9024" s="1144"/>
      <c r="L9024" s="1144"/>
      <c r="M9024" s="1144"/>
      <c r="N9024" s="1144"/>
      <c r="O9024" s="1144"/>
      <c r="P9024" s="1144"/>
      <c r="Q9024" s="15" t="s">
        <v>45</v>
      </c>
      <c r="R9024" s="1145"/>
      <c r="S9024" s="1145"/>
      <c r="T9024" s="1145"/>
      <c r="U9024" s="1145"/>
      <c r="V9024" s="1145"/>
      <c r="W9024" s="1145"/>
      <c r="X9024" s="1145"/>
      <c r="Y9024" s="1145"/>
      <c r="Z9024" s="1145"/>
      <c r="AA9024" s="1145"/>
      <c r="AB9024" s="1145"/>
      <c r="AC9024" s="1145"/>
      <c r="AD9024" s="1145"/>
      <c r="AE9024" s="1145"/>
      <c r="AF9024" s="1145"/>
      <c r="AG9024" s="1145"/>
      <c r="AH9024" s="1145"/>
      <c r="AI9024" s="1145"/>
      <c r="AJ9024" s="1145"/>
      <c r="AK9024" s="1145"/>
    </row>
    <row r="9025" customFormat="false" ht="41.75" hidden="false" customHeight="false" outlineLevel="0" collapsed="false">
      <c r="A9025" s="100"/>
      <c r="B9025" s="100"/>
      <c r="C9025" s="100"/>
      <c r="D9025" s="100"/>
      <c r="E9025" s="100" t="s">
        <v>26843</v>
      </c>
      <c r="F9025" s="100" t="s">
        <v>26844</v>
      </c>
      <c r="G9025" s="100"/>
      <c r="H9025" s="100"/>
      <c r="I9025" s="100"/>
      <c r="J9025" s="100"/>
      <c r="K9025" s="100"/>
      <c r="L9025" s="100"/>
      <c r="M9025" s="100"/>
      <c r="N9025" s="1076" t="n">
        <v>43742</v>
      </c>
      <c r="O9025" s="1144" t="s">
        <v>26797</v>
      </c>
      <c r="P9025" s="100"/>
      <c r="Q9025" s="15" t="s">
        <v>45</v>
      </c>
    </row>
    <row r="9026" customFormat="false" ht="68.65" hidden="false" customHeight="false" outlineLevel="0" collapsed="false">
      <c r="A9026" s="100"/>
      <c r="B9026" s="100"/>
      <c r="C9026" s="100"/>
      <c r="D9026" s="100"/>
      <c r="E9026" s="100" t="s">
        <v>26845</v>
      </c>
      <c r="F9026" s="100" t="s">
        <v>26846</v>
      </c>
      <c r="G9026" s="100"/>
      <c r="H9026" s="100"/>
      <c r="I9026" s="100"/>
      <c r="J9026" s="100"/>
      <c r="K9026" s="100"/>
      <c r="L9026" s="100"/>
      <c r="M9026" s="100"/>
      <c r="N9026" s="100"/>
      <c r="O9026" s="100"/>
      <c r="P9026" s="100"/>
      <c r="Q9026" s="15" t="s">
        <v>45</v>
      </c>
    </row>
    <row r="9027" customFormat="false" ht="28.35" hidden="false" customHeight="false" outlineLevel="0" collapsed="false">
      <c r="A9027" s="1144"/>
      <c r="B9027" s="1144"/>
      <c r="C9027" s="1144"/>
      <c r="D9027" s="1144"/>
      <c r="E9027" s="1144" t="s">
        <v>26847</v>
      </c>
      <c r="F9027" s="1144"/>
      <c r="G9027" s="1144"/>
      <c r="H9027" s="1144"/>
      <c r="I9027" s="1144"/>
      <c r="J9027" s="1144"/>
      <c r="K9027" s="1144"/>
      <c r="L9027" s="1144"/>
      <c r="M9027" s="1144"/>
      <c r="N9027" s="1144"/>
      <c r="O9027" s="1144" t="s">
        <v>26841</v>
      </c>
      <c r="P9027" s="1144"/>
      <c r="Q9027" s="15" t="s">
        <v>45</v>
      </c>
      <c r="R9027" s="1145"/>
      <c r="S9027" s="1145"/>
      <c r="T9027" s="1145"/>
      <c r="U9027" s="1145"/>
      <c r="V9027" s="1145"/>
      <c r="W9027" s="1145"/>
      <c r="X9027" s="1145"/>
      <c r="Y9027" s="1145"/>
      <c r="Z9027" s="1145"/>
      <c r="AA9027" s="1145"/>
      <c r="AB9027" s="1145"/>
      <c r="AC9027" s="1145"/>
      <c r="AD9027" s="1145"/>
      <c r="AE9027" s="1145"/>
      <c r="AF9027" s="1145"/>
      <c r="AG9027" s="1145"/>
      <c r="AH9027" s="1145"/>
      <c r="AI9027" s="1145"/>
      <c r="AJ9027" s="1145"/>
      <c r="AK9027" s="1145"/>
    </row>
    <row r="9028" customFormat="false" ht="41.75" hidden="false" customHeight="false" outlineLevel="0" collapsed="false">
      <c r="A9028" s="100"/>
      <c r="B9028" s="100"/>
      <c r="C9028" s="100"/>
      <c r="D9028" s="100"/>
      <c r="E9028" s="100" t="s">
        <v>26848</v>
      </c>
      <c r="F9028" s="100" t="s">
        <v>26849</v>
      </c>
      <c r="G9028" s="100"/>
      <c r="H9028" s="100"/>
      <c r="I9028" s="100"/>
      <c r="J9028" s="100"/>
      <c r="K9028" s="100"/>
      <c r="L9028" s="100"/>
      <c r="M9028" s="100"/>
      <c r="N9028" s="100"/>
      <c r="O9028" s="984" t="s">
        <v>25791</v>
      </c>
      <c r="P9028" s="100"/>
      <c r="Q9028" s="15" t="s">
        <v>45</v>
      </c>
    </row>
    <row r="9029" customFormat="false" ht="28.35" hidden="false" customHeight="false" outlineLevel="0" collapsed="false">
      <c r="A9029" s="100"/>
      <c r="B9029" s="1143" t="n">
        <v>0.494444444444444</v>
      </c>
      <c r="C9029" s="100" t="s">
        <v>26850</v>
      </c>
      <c r="D9029" s="100" t="s">
        <v>10514</v>
      </c>
      <c r="E9029" s="100" t="s">
        <v>26851</v>
      </c>
      <c r="F9029" s="100" t="s">
        <v>26852</v>
      </c>
      <c r="G9029" s="100"/>
      <c r="H9029" s="100"/>
      <c r="I9029" s="100"/>
      <c r="J9029" s="100"/>
      <c r="K9029" s="100"/>
      <c r="L9029" s="100"/>
      <c r="M9029" s="100"/>
      <c r="N9029" s="100"/>
      <c r="O9029" s="355" t="s">
        <v>26853</v>
      </c>
      <c r="P9029" s="100"/>
      <c r="Q9029" s="15" t="s">
        <v>45</v>
      </c>
    </row>
    <row r="9030" customFormat="false" ht="28.35" hidden="false" customHeight="false" outlineLevel="0" collapsed="false">
      <c r="A9030" s="100"/>
      <c r="B9030" s="100"/>
      <c r="C9030" s="100"/>
      <c r="D9030" s="100" t="s">
        <v>10514</v>
      </c>
      <c r="E9030" s="100" t="s">
        <v>26854</v>
      </c>
      <c r="F9030" s="100" t="s">
        <v>26855</v>
      </c>
      <c r="G9030" s="100"/>
      <c r="H9030" s="100"/>
      <c r="I9030" s="100"/>
      <c r="J9030" s="100"/>
      <c r="K9030" s="100"/>
      <c r="L9030" s="100"/>
      <c r="M9030" s="100"/>
      <c r="N9030" s="100"/>
      <c r="O9030" s="100"/>
      <c r="P9030" s="100"/>
      <c r="Q9030" s="15" t="s">
        <v>45</v>
      </c>
    </row>
    <row r="9031" customFormat="false" ht="28.35" hidden="false" customHeight="false" outlineLevel="0" collapsed="false">
      <c r="A9031" s="664"/>
      <c r="B9031" s="664"/>
      <c r="C9031" s="664"/>
      <c r="D9031" s="664"/>
      <c r="E9031" s="664" t="s">
        <v>26856</v>
      </c>
      <c r="F9031" s="664" t="s">
        <v>26857</v>
      </c>
      <c r="G9031" s="664"/>
      <c r="H9031" s="664"/>
      <c r="I9031" s="664"/>
      <c r="J9031" s="664"/>
      <c r="K9031" s="664"/>
      <c r="L9031" s="664"/>
      <c r="M9031" s="664"/>
      <c r="N9031" s="664"/>
      <c r="O9031" s="664"/>
      <c r="P9031" s="664"/>
      <c r="Q9031" s="15" t="s">
        <v>45</v>
      </c>
      <c r="R9031" s="265"/>
      <c r="S9031" s="265"/>
      <c r="T9031" s="265"/>
      <c r="U9031" s="265"/>
      <c r="V9031" s="265"/>
      <c r="W9031" s="265"/>
      <c r="X9031" s="265"/>
      <c r="Y9031" s="265"/>
      <c r="Z9031" s="265"/>
      <c r="AA9031" s="265"/>
      <c r="AB9031" s="265"/>
      <c r="AC9031" s="265"/>
      <c r="AD9031" s="265"/>
      <c r="AE9031" s="265"/>
      <c r="AF9031" s="265"/>
      <c r="AG9031" s="265"/>
      <c r="AH9031" s="265"/>
      <c r="AI9031" s="265"/>
      <c r="AJ9031" s="265"/>
      <c r="AK9031" s="265"/>
    </row>
    <row r="9032" customFormat="false" ht="28.35" hidden="false" customHeight="false" outlineLevel="0" collapsed="false">
      <c r="A9032" s="1144"/>
      <c r="B9032" s="1144"/>
      <c r="C9032" s="1144"/>
      <c r="D9032" s="1144"/>
      <c r="E9032" s="1144" t="s">
        <v>26858</v>
      </c>
      <c r="F9032" s="1144"/>
      <c r="G9032" s="1144"/>
      <c r="H9032" s="1144"/>
      <c r="I9032" s="1144"/>
      <c r="J9032" s="1144"/>
      <c r="K9032" s="1144"/>
      <c r="L9032" s="1144"/>
      <c r="M9032" s="1144"/>
      <c r="N9032" s="1144"/>
      <c r="O9032" s="1144" t="s">
        <v>26841</v>
      </c>
      <c r="P9032" s="1144"/>
      <c r="Q9032" s="15" t="s">
        <v>45</v>
      </c>
      <c r="R9032" s="1145"/>
      <c r="S9032" s="1145"/>
      <c r="T9032" s="1145"/>
      <c r="U9032" s="1145"/>
      <c r="V9032" s="1145"/>
      <c r="W9032" s="1145"/>
      <c r="X9032" s="1145"/>
      <c r="Y9032" s="1145"/>
      <c r="Z9032" s="1145"/>
      <c r="AA9032" s="1145"/>
      <c r="AB9032" s="1145"/>
      <c r="AC9032" s="1145"/>
      <c r="AD9032" s="1145"/>
      <c r="AE9032" s="1145"/>
      <c r="AF9032" s="1145"/>
      <c r="AG9032" s="1145"/>
      <c r="AH9032" s="1145"/>
      <c r="AI9032" s="1145"/>
      <c r="AJ9032" s="1145"/>
      <c r="AK9032" s="1145"/>
    </row>
    <row r="9033" customFormat="false" ht="14.9" hidden="false" customHeight="false" outlineLevel="0" collapsed="false">
      <c r="A9033" s="100"/>
      <c r="B9033" s="100"/>
      <c r="C9033" s="100"/>
      <c r="D9033" s="100"/>
      <c r="E9033" s="100" t="s">
        <v>26859</v>
      </c>
      <c r="F9033" s="100"/>
      <c r="G9033" s="100"/>
      <c r="H9033" s="100"/>
      <c r="I9033" s="100"/>
      <c r="J9033" s="100"/>
      <c r="K9033" s="100"/>
      <c r="L9033" s="100"/>
      <c r="M9033" s="100"/>
      <c r="N9033" s="100"/>
      <c r="O9033" s="100"/>
      <c r="P9033" s="100"/>
      <c r="Q9033" s="15" t="s">
        <v>45</v>
      </c>
    </row>
    <row r="9034" customFormat="false" ht="82.05" hidden="false" customHeight="false" outlineLevel="0" collapsed="false">
      <c r="A9034" s="100"/>
      <c r="B9034" s="100"/>
      <c r="C9034" s="100"/>
      <c r="D9034" s="100"/>
      <c r="E9034" s="100" t="s">
        <v>26860</v>
      </c>
      <c r="F9034" s="100" t="s">
        <v>26861</v>
      </c>
      <c r="G9034" s="100"/>
      <c r="H9034" s="100"/>
      <c r="I9034" s="100"/>
      <c r="J9034" s="100"/>
      <c r="K9034" s="100"/>
      <c r="L9034" s="100"/>
      <c r="M9034" s="100"/>
      <c r="N9034" s="100"/>
      <c r="O9034" s="100" t="s">
        <v>26862</v>
      </c>
      <c r="P9034" s="100"/>
      <c r="Q9034" s="15" t="s">
        <v>45</v>
      </c>
    </row>
    <row r="9035" customFormat="false" ht="14.9" hidden="false" customHeight="false" outlineLevel="0" collapsed="false">
      <c r="A9035" s="100"/>
      <c r="B9035" s="100"/>
      <c r="C9035" s="100"/>
      <c r="D9035" s="100" t="s">
        <v>10514</v>
      </c>
      <c r="E9035" s="100" t="s">
        <v>26863</v>
      </c>
      <c r="F9035" s="100"/>
      <c r="G9035" s="100" t="n">
        <v>500</v>
      </c>
      <c r="H9035" s="100"/>
      <c r="I9035" s="100"/>
      <c r="J9035" s="100"/>
      <c r="K9035" s="100"/>
      <c r="L9035" s="100"/>
      <c r="M9035" s="349" t="s">
        <v>25147</v>
      </c>
      <c r="N9035" s="1179" t="n">
        <v>43742</v>
      </c>
      <c r="O9035" s="157" t="s">
        <v>26736</v>
      </c>
      <c r="P9035" s="100"/>
      <c r="Q9035" s="15" t="s">
        <v>45</v>
      </c>
    </row>
    <row r="9036" customFormat="false" ht="79.85" hidden="false" customHeight="false" outlineLevel="0" collapsed="false">
      <c r="A9036" s="1091" t="s">
        <v>17111</v>
      </c>
      <c r="B9036" s="103" t="s">
        <v>17112</v>
      </c>
      <c r="C9036" s="1149"/>
      <c r="D9036" s="103" t="s">
        <v>17114</v>
      </c>
      <c r="E9036" s="103" t="s">
        <v>17115</v>
      </c>
      <c r="F9036" s="102" t="s">
        <v>10096</v>
      </c>
      <c r="G9036" s="103" t="s">
        <v>38</v>
      </c>
      <c r="H9036" s="103" t="s">
        <v>17116</v>
      </c>
      <c r="I9036" s="103" t="s">
        <v>40</v>
      </c>
      <c r="J9036" s="103" t="s">
        <v>21327</v>
      </c>
      <c r="K9036" s="103" t="s">
        <v>21328</v>
      </c>
      <c r="L9036" s="103" t="s">
        <v>19807</v>
      </c>
      <c r="M9036" s="103" t="s">
        <v>41</v>
      </c>
      <c r="N9036" s="103" t="s">
        <v>42</v>
      </c>
      <c r="O9036" s="103" t="s">
        <v>17117</v>
      </c>
      <c r="P9036" s="91"/>
      <c r="Q9036" s="15" t="s">
        <v>45</v>
      </c>
      <c r="R9036" s="97"/>
      <c r="S9036" s="97"/>
    </row>
    <row r="9037" customFormat="false" ht="15" hidden="false" customHeight="false" outlineLevel="0" collapsed="false">
      <c r="A9037" s="1137" t="n">
        <v>43739</v>
      </c>
      <c r="B9037" s="1136" t="s">
        <v>260</v>
      </c>
      <c r="C9037" s="91"/>
      <c r="D9037" s="91"/>
      <c r="E9037" s="10"/>
      <c r="F9037" s="821" t="n">
        <f aca="false">G9037+H9037+I9037+J9037+K9037+L9037</f>
        <v>3.25171693867511E+030</v>
      </c>
      <c r="G9037" s="1150" t="n">
        <f aca="false">SUM(G9038:G18974)</f>
        <v>1.13594698558375E+030</v>
      </c>
      <c r="H9037" s="989" t="n">
        <f aca="false">SUM(H9038:H18974)</f>
        <v>2.11576995309136E+030</v>
      </c>
      <c r="I9037" s="1007" t="n">
        <f aca="false">SUM(I9038:I18976)</f>
        <v>0</v>
      </c>
      <c r="J9037" s="1008" t="n">
        <f aca="false">SUM(J9038:J18974)</f>
        <v>0</v>
      </c>
      <c r="K9037" s="1009" t="n">
        <f aca="false">SUM(K9038:K18974)</f>
        <v>0</v>
      </c>
      <c r="L9037" s="1029" t="n">
        <f aca="false">SUM(L9040:L18974)</f>
        <v>0</v>
      </c>
      <c r="M9037" s="466"/>
      <c r="N9037" s="466"/>
      <c r="O9037" s="91"/>
      <c r="P9037" s="91"/>
      <c r="Q9037" s="15" t="s">
        <v>45</v>
      </c>
      <c r="R9037" s="97"/>
      <c r="S9037" s="97"/>
    </row>
    <row r="9038" customFormat="false" ht="283.55" hidden="false" customHeight="false" outlineLevel="0" collapsed="false">
      <c r="A9038" s="100"/>
      <c r="B9038" s="100"/>
      <c r="C9038" s="100"/>
      <c r="D9038" s="100" t="s">
        <v>10514</v>
      </c>
      <c r="E9038" s="100" t="s">
        <v>26864</v>
      </c>
      <c r="F9038" s="100"/>
      <c r="G9038" s="100"/>
      <c r="H9038" s="100" t="n">
        <v>7500</v>
      </c>
      <c r="I9038" s="100"/>
      <c r="J9038" s="100"/>
      <c r="K9038" s="100"/>
      <c r="L9038" s="100"/>
      <c r="M9038" s="204" t="s">
        <v>26865</v>
      </c>
      <c r="N9038" s="1076" t="n">
        <v>43739</v>
      </c>
      <c r="O9038" s="984" t="s">
        <v>26154</v>
      </c>
      <c r="P9038" s="100"/>
      <c r="Q9038" s="15" t="s">
        <v>45</v>
      </c>
    </row>
    <row r="9039" customFormat="false" ht="14.9" hidden="false" customHeight="false" outlineLevel="0" collapsed="false">
      <c r="A9039" s="100"/>
      <c r="B9039" s="100"/>
      <c r="C9039" s="100"/>
      <c r="D9039" s="100"/>
      <c r="E9039" s="100" t="s">
        <v>26866</v>
      </c>
      <c r="F9039" s="100"/>
      <c r="G9039" s="100"/>
      <c r="H9039" s="100"/>
      <c r="I9039" s="100"/>
      <c r="J9039" s="100"/>
      <c r="K9039" s="100"/>
      <c r="L9039" s="100"/>
      <c r="M9039" s="100"/>
      <c r="N9039" s="100"/>
      <c r="O9039" s="100"/>
      <c r="P9039" s="100"/>
      <c r="Q9039" s="15" t="s">
        <v>45</v>
      </c>
    </row>
    <row r="9040" customFormat="false" ht="28.35" hidden="false" customHeight="false" outlineLevel="0" collapsed="false">
      <c r="A9040" s="100"/>
      <c r="B9040" s="100"/>
      <c r="C9040" s="100"/>
      <c r="D9040" s="100"/>
      <c r="E9040" s="100" t="s">
        <v>26867</v>
      </c>
      <c r="F9040" s="100" t="s">
        <v>26868</v>
      </c>
      <c r="G9040" s="100"/>
      <c r="H9040" s="100"/>
      <c r="I9040" s="100"/>
      <c r="J9040" s="100"/>
      <c r="K9040" s="100"/>
      <c r="L9040" s="100"/>
      <c r="M9040" s="100"/>
      <c r="N9040" s="100"/>
      <c r="O9040" s="100"/>
      <c r="P9040" s="100"/>
      <c r="Q9040" s="15" t="s">
        <v>45</v>
      </c>
    </row>
    <row r="9041" customFormat="false" ht="55.2" hidden="false" customHeight="false" outlineLevel="0" collapsed="false">
      <c r="A9041" s="100"/>
      <c r="B9041" s="100"/>
      <c r="C9041" s="100"/>
      <c r="D9041" s="100" t="s">
        <v>10514</v>
      </c>
      <c r="E9041" s="100" t="s">
        <v>26869</v>
      </c>
      <c r="F9041" s="100" t="s">
        <v>26870</v>
      </c>
      <c r="G9041" s="100"/>
      <c r="H9041" s="100" t="n">
        <v>21900</v>
      </c>
      <c r="I9041" s="100"/>
      <c r="J9041" s="100"/>
      <c r="K9041" s="100"/>
      <c r="L9041" s="100"/>
      <c r="M9041" s="100" t="s">
        <v>26871</v>
      </c>
      <c r="N9041" s="100" t="s">
        <v>26216</v>
      </c>
      <c r="O9041" s="984" t="s">
        <v>26154</v>
      </c>
      <c r="P9041" s="100"/>
      <c r="Q9041" s="15" t="s">
        <v>45</v>
      </c>
    </row>
    <row r="9042" customFormat="false" ht="28.35" hidden="false" customHeight="false" outlineLevel="0" collapsed="false">
      <c r="A9042" s="1139"/>
      <c r="B9042" s="1139"/>
      <c r="C9042" s="1139"/>
      <c r="D9042" s="1139"/>
      <c r="E9042" s="1139" t="s">
        <v>26872</v>
      </c>
      <c r="F9042" s="1139"/>
      <c r="G9042" s="1139"/>
      <c r="H9042" s="1139"/>
      <c r="I9042" s="1139"/>
      <c r="J9042" s="1139"/>
      <c r="K9042" s="1139"/>
      <c r="L9042" s="1139"/>
      <c r="M9042" s="1139"/>
      <c r="N9042" s="1166" t="n">
        <v>43742</v>
      </c>
      <c r="O9042" s="1139" t="s">
        <v>26797</v>
      </c>
      <c r="P9042" s="1139"/>
      <c r="Q9042" s="15" t="s">
        <v>45</v>
      </c>
      <c r="R9042" s="1141"/>
      <c r="S9042" s="1141"/>
      <c r="T9042" s="1141"/>
      <c r="U9042" s="1141"/>
      <c r="V9042" s="1141"/>
      <c r="W9042" s="1141"/>
      <c r="X9042" s="1141"/>
      <c r="Y9042" s="1141"/>
      <c r="Z9042" s="1141"/>
      <c r="AA9042" s="1141"/>
      <c r="AB9042" s="1141"/>
      <c r="AC9042" s="1141"/>
      <c r="AD9042" s="1141"/>
      <c r="AE9042" s="1141"/>
      <c r="AF9042" s="1141"/>
      <c r="AG9042" s="1141"/>
      <c r="AH9042" s="1141"/>
      <c r="AI9042" s="1141"/>
      <c r="AJ9042" s="1141"/>
      <c r="AK9042" s="1141"/>
    </row>
    <row r="9043" customFormat="false" ht="41.75" hidden="false" customHeight="false" outlineLevel="0" collapsed="false">
      <c r="A9043" s="1139"/>
      <c r="B9043" s="1139"/>
      <c r="C9043" s="1139"/>
      <c r="D9043" s="1139"/>
      <c r="E9043" s="1139" t="s">
        <v>26873</v>
      </c>
      <c r="F9043" s="1139"/>
      <c r="G9043" s="1139"/>
      <c r="H9043" s="1139"/>
      <c r="I9043" s="1139"/>
      <c r="J9043" s="1139"/>
      <c r="K9043" s="1139"/>
      <c r="L9043" s="1139"/>
      <c r="M9043" s="1139"/>
      <c r="N9043" s="1166" t="n">
        <v>43745</v>
      </c>
      <c r="O9043" s="1139" t="s">
        <v>26797</v>
      </c>
      <c r="P9043" s="1139"/>
      <c r="Q9043" s="15" t="s">
        <v>45</v>
      </c>
      <c r="R9043" s="1141"/>
      <c r="S9043" s="1141"/>
      <c r="T9043" s="1141"/>
      <c r="U9043" s="1141"/>
      <c r="V9043" s="1141"/>
      <c r="W9043" s="1141"/>
      <c r="X9043" s="1141"/>
      <c r="Y9043" s="1141"/>
      <c r="Z9043" s="1141"/>
      <c r="AA9043" s="1141"/>
      <c r="AB9043" s="1141"/>
      <c r="AC9043" s="1141"/>
      <c r="AD9043" s="1141"/>
      <c r="AE9043" s="1141"/>
      <c r="AF9043" s="1141"/>
      <c r="AG9043" s="1141"/>
      <c r="AH9043" s="1141"/>
      <c r="AI9043" s="1141"/>
      <c r="AJ9043" s="1141"/>
      <c r="AK9043" s="1141"/>
    </row>
    <row r="9044" customFormat="false" ht="28.35" hidden="false" customHeight="false" outlineLevel="0" collapsed="false">
      <c r="A9044" s="100" t="s">
        <v>25462</v>
      </c>
      <c r="B9044" s="1143" t="n">
        <v>0.493055555555556</v>
      </c>
      <c r="C9044" s="100" t="s">
        <v>26874</v>
      </c>
      <c r="D9044" s="100" t="s">
        <v>25581</v>
      </c>
      <c r="E9044" s="100" t="s">
        <v>26875</v>
      </c>
      <c r="F9044" s="100" t="s">
        <v>26876</v>
      </c>
      <c r="G9044" s="100" t="n">
        <v>4500</v>
      </c>
      <c r="I9044" s="100"/>
      <c r="J9044" s="100"/>
      <c r="K9044" s="100"/>
      <c r="L9044" s="100"/>
      <c r="M9044" s="100" t="s">
        <v>26877</v>
      </c>
      <c r="N9044" s="1076" t="n">
        <v>43739</v>
      </c>
      <c r="O9044" s="984" t="s">
        <v>15</v>
      </c>
      <c r="P9044" s="100"/>
      <c r="Q9044" s="15" t="s">
        <v>45</v>
      </c>
    </row>
    <row r="9045" customFormat="false" ht="55.2" hidden="false" customHeight="false" outlineLevel="0" collapsed="false">
      <c r="A9045" s="100"/>
      <c r="B9045" s="100"/>
      <c r="C9045" s="100"/>
      <c r="D9045" s="100"/>
      <c r="E9045" s="100" t="s">
        <v>26878</v>
      </c>
      <c r="F9045" s="100"/>
      <c r="G9045" s="100"/>
      <c r="H9045" s="100"/>
      <c r="I9045" s="100"/>
      <c r="J9045" s="100"/>
      <c r="K9045" s="100"/>
      <c r="L9045" s="100"/>
      <c r="M9045" s="100"/>
      <c r="N9045" s="100"/>
      <c r="O9045" s="1144" t="s">
        <v>26797</v>
      </c>
      <c r="P9045" s="100"/>
      <c r="Q9045" s="15" t="s">
        <v>45</v>
      </c>
    </row>
    <row r="9046" customFormat="false" ht="28.35" hidden="false" customHeight="false" outlineLevel="0" collapsed="false">
      <c r="A9046" s="100"/>
      <c r="B9046" s="100"/>
      <c r="C9046" s="100"/>
      <c r="D9046" s="100"/>
      <c r="E9046" s="100" t="s">
        <v>26879</v>
      </c>
      <c r="F9046" s="100" t="s">
        <v>26077</v>
      </c>
      <c r="G9046" s="100"/>
      <c r="H9046" s="100"/>
      <c r="I9046" s="100"/>
      <c r="J9046" s="100"/>
      <c r="K9046" s="100"/>
      <c r="L9046" s="100"/>
      <c r="M9046" s="100"/>
      <c r="N9046" s="100"/>
      <c r="O9046" s="100"/>
      <c r="P9046" s="100"/>
      <c r="Q9046" s="15" t="s">
        <v>45</v>
      </c>
    </row>
    <row r="9047" customFormat="false" ht="28.35" hidden="false" customHeight="false" outlineLevel="0" collapsed="false">
      <c r="A9047" s="100" t="s">
        <v>25462</v>
      </c>
      <c r="B9047" s="100"/>
      <c r="C9047" s="24" t="n">
        <v>89142684614</v>
      </c>
      <c r="D9047" s="100" t="s">
        <v>25586</v>
      </c>
      <c r="E9047" s="100" t="s">
        <v>26880</v>
      </c>
      <c r="F9047" s="100"/>
      <c r="G9047" s="100"/>
      <c r="H9047" s="100"/>
      <c r="I9047" s="100"/>
      <c r="J9047" s="100"/>
      <c r="K9047" s="100"/>
      <c r="L9047" s="100"/>
      <c r="M9047" s="100"/>
      <c r="N9047" s="100"/>
      <c r="O9047" s="1173" t="s">
        <v>26881</v>
      </c>
      <c r="P9047" s="100"/>
      <c r="Q9047" s="15" t="s">
        <v>45</v>
      </c>
    </row>
    <row r="9048" customFormat="false" ht="28.35" hidden="false" customHeight="false" outlineLevel="0" collapsed="false">
      <c r="A9048" s="100" t="s">
        <v>19374</v>
      </c>
      <c r="B9048" s="100"/>
      <c r="C9048" s="1180" t="s">
        <v>26882</v>
      </c>
      <c r="D9048" s="100" t="s">
        <v>25598</v>
      </c>
      <c r="E9048" s="100" t="s">
        <v>26883</v>
      </c>
      <c r="F9048" s="100"/>
      <c r="G9048" s="100"/>
      <c r="H9048" s="100"/>
      <c r="I9048" s="100"/>
      <c r="J9048" s="100"/>
      <c r="K9048" s="100"/>
      <c r="L9048" s="100"/>
      <c r="M9048" s="100"/>
      <c r="N9048" s="100"/>
      <c r="O9048" s="355" t="s">
        <v>26884</v>
      </c>
      <c r="P9048" s="100"/>
      <c r="Q9048" s="15" t="s">
        <v>45</v>
      </c>
    </row>
    <row r="9049" customFormat="false" ht="28.35" hidden="false" customHeight="false" outlineLevel="0" collapsed="false">
      <c r="A9049" s="664"/>
      <c r="B9049" s="664"/>
      <c r="C9049" s="664"/>
      <c r="D9049" s="664"/>
      <c r="E9049" s="664" t="s">
        <v>26885</v>
      </c>
      <c r="F9049" s="664" t="n">
        <f aca="false">3000+8444.8</f>
        <v>11444.8</v>
      </c>
      <c r="G9049" s="664"/>
      <c r="H9049" s="664"/>
      <c r="I9049" s="664"/>
      <c r="J9049" s="664"/>
      <c r="K9049" s="664"/>
      <c r="L9049" s="664"/>
      <c r="M9049" s="664"/>
      <c r="N9049" s="664"/>
      <c r="O9049" s="984" t="s">
        <v>26678</v>
      </c>
      <c r="P9049" s="664"/>
      <c r="Q9049" s="15" t="s">
        <v>45</v>
      </c>
      <c r="R9049" s="265"/>
      <c r="S9049" s="265"/>
      <c r="T9049" s="265"/>
      <c r="U9049" s="265"/>
      <c r="V9049" s="265"/>
      <c r="W9049" s="265"/>
      <c r="X9049" s="265"/>
      <c r="Y9049" s="265"/>
      <c r="Z9049" s="265"/>
      <c r="AA9049" s="265"/>
      <c r="AB9049" s="265"/>
      <c r="AC9049" s="265"/>
      <c r="AD9049" s="265"/>
      <c r="AE9049" s="265"/>
      <c r="AF9049" s="265"/>
      <c r="AG9049" s="265"/>
      <c r="AH9049" s="265"/>
      <c r="AI9049" s="265"/>
      <c r="AJ9049" s="265"/>
      <c r="AK9049" s="265"/>
    </row>
    <row r="9050" customFormat="false" ht="79.85" hidden="false" customHeight="false" outlineLevel="0" collapsed="false">
      <c r="A9050" s="1091" t="s">
        <v>17111</v>
      </c>
      <c r="B9050" s="6" t="s">
        <v>17112</v>
      </c>
      <c r="C9050" s="1134"/>
      <c r="D9050" s="6" t="s">
        <v>17114</v>
      </c>
      <c r="E9050" s="6" t="s">
        <v>17115</v>
      </c>
      <c r="F9050" s="5" t="s">
        <v>10096</v>
      </c>
      <c r="G9050" s="6" t="s">
        <v>38</v>
      </c>
      <c r="H9050" s="6" t="s">
        <v>17116</v>
      </c>
      <c r="I9050" s="6" t="s">
        <v>40</v>
      </c>
      <c r="J9050" s="6" t="s">
        <v>21327</v>
      </c>
      <c r="K9050" s="6" t="s">
        <v>21328</v>
      </c>
      <c r="L9050" s="6" t="s">
        <v>19807</v>
      </c>
      <c r="M9050" s="6" t="s">
        <v>41</v>
      </c>
      <c r="N9050" s="6" t="s">
        <v>42</v>
      </c>
      <c r="O9050" s="6" t="s">
        <v>17117</v>
      </c>
      <c r="P9050" s="196"/>
      <c r="Q9050" s="15" t="s">
        <v>45</v>
      </c>
      <c r="R9050" s="196"/>
      <c r="S9050" s="196"/>
      <c r="T9050" s="274"/>
      <c r="U9050" s="274"/>
      <c r="V9050" s="274"/>
      <c r="W9050" s="274"/>
      <c r="X9050" s="274"/>
      <c r="Y9050" s="274"/>
      <c r="Z9050" s="274"/>
      <c r="AA9050" s="274"/>
      <c r="AB9050" s="274"/>
      <c r="AC9050" s="274"/>
      <c r="AD9050" s="274"/>
      <c r="AE9050" s="274"/>
      <c r="AF9050" s="274"/>
      <c r="AG9050" s="274"/>
      <c r="AH9050" s="274"/>
      <c r="AI9050" s="274"/>
      <c r="AJ9050" s="274"/>
      <c r="AK9050" s="274"/>
    </row>
    <row r="9051" customFormat="false" ht="15" hidden="false" customHeight="false" outlineLevel="0" collapsed="false">
      <c r="A9051" s="1181" t="n">
        <v>43740</v>
      </c>
      <c r="B9051" s="1182" t="s">
        <v>260</v>
      </c>
      <c r="C9051" s="62"/>
      <c r="D9051" s="62"/>
      <c r="E9051" s="63"/>
      <c r="F9051" s="911" t="n">
        <f aca="false">G9051+H9051+I9051+J9051+K9051+L9051</f>
        <v>1.62585846933755E+030</v>
      </c>
      <c r="G9051" s="1183" t="n">
        <f aca="false">SUM(G9052:G18988)</f>
        <v>5.67973492791874E+029</v>
      </c>
      <c r="H9051" s="913" t="n">
        <f aca="false">SUM(H9052:H18988)</f>
        <v>1.05788497654568E+030</v>
      </c>
      <c r="I9051" s="1093" t="n">
        <f aca="false">SUM(I9052:I18990)</f>
        <v>0</v>
      </c>
      <c r="J9051" s="1094" t="n">
        <f aca="false">SUM(J9052:J18988)</f>
        <v>0</v>
      </c>
      <c r="K9051" s="1095" t="n">
        <f aca="false">SUM(K9052:K18988)</f>
        <v>0</v>
      </c>
      <c r="L9051" s="1096" t="n">
        <f aca="false">SUM(L9054:L18988)</f>
        <v>0</v>
      </c>
      <c r="M9051" s="281"/>
      <c r="N9051" s="281"/>
      <c r="O9051" s="62"/>
      <c r="P9051" s="62"/>
      <c r="Q9051" s="15" t="s">
        <v>45</v>
      </c>
      <c r="R9051" s="62"/>
      <c r="S9051" s="62"/>
      <c r="T9051" s="274"/>
      <c r="U9051" s="274"/>
      <c r="V9051" s="274"/>
      <c r="W9051" s="274"/>
      <c r="X9051" s="274"/>
      <c r="Y9051" s="274"/>
      <c r="Z9051" s="274"/>
      <c r="AA9051" s="274"/>
      <c r="AB9051" s="274"/>
      <c r="AC9051" s="274"/>
      <c r="AD9051" s="274"/>
      <c r="AE9051" s="274"/>
      <c r="AF9051" s="274"/>
      <c r="AG9051" s="274"/>
      <c r="AH9051" s="274"/>
      <c r="AI9051" s="274"/>
      <c r="AJ9051" s="274"/>
      <c r="AK9051" s="274"/>
    </row>
    <row r="9052" customFormat="false" ht="189.55" hidden="false" customHeight="false" outlineLevel="0" collapsed="false">
      <c r="A9052" s="100"/>
      <c r="B9052" s="100"/>
      <c r="C9052" s="100"/>
      <c r="D9052" s="100"/>
      <c r="E9052" s="100" t="s">
        <v>26886</v>
      </c>
      <c r="F9052" s="100"/>
      <c r="G9052" s="100"/>
      <c r="H9052" s="100"/>
      <c r="I9052" s="100"/>
      <c r="J9052" s="100"/>
      <c r="K9052" s="100"/>
      <c r="L9052" s="100"/>
      <c r="M9052" s="100"/>
      <c r="N9052" s="100"/>
      <c r="O9052" s="100"/>
      <c r="P9052" s="100"/>
      <c r="Q9052" s="15" t="s">
        <v>45</v>
      </c>
    </row>
    <row r="9053" customFormat="false" ht="68.65" hidden="false" customHeight="false" outlineLevel="0" collapsed="false">
      <c r="A9053" s="1139"/>
      <c r="B9053" s="1139"/>
      <c r="C9053" s="1139"/>
      <c r="D9053" s="1139"/>
      <c r="E9053" s="1139" t="s">
        <v>26887</v>
      </c>
      <c r="F9053" s="1139" t="s">
        <v>26888</v>
      </c>
      <c r="G9053" s="1139"/>
      <c r="H9053" s="1139"/>
      <c r="I9053" s="1139"/>
      <c r="J9053" s="1139"/>
      <c r="K9053" s="1139"/>
      <c r="L9053" s="1139"/>
      <c r="M9053" s="1139"/>
      <c r="N9053" s="1139"/>
      <c r="O9053" s="1139" t="s">
        <v>26797</v>
      </c>
      <c r="P9053" s="1139"/>
      <c r="Q9053" s="15" t="s">
        <v>45</v>
      </c>
      <c r="R9053" s="1141"/>
      <c r="S9053" s="1141"/>
      <c r="T9053" s="1141"/>
      <c r="U9053" s="1141"/>
      <c r="V9053" s="1141"/>
      <c r="W9053" s="1141"/>
      <c r="X9053" s="1141"/>
      <c r="Y9053" s="1141"/>
      <c r="Z9053" s="1141"/>
      <c r="AA9053" s="1141"/>
      <c r="AB9053" s="1141"/>
      <c r="AC9053" s="1141"/>
      <c r="AD9053" s="1141"/>
      <c r="AE9053" s="1141"/>
      <c r="AF9053" s="1141"/>
      <c r="AG9053" s="1141"/>
      <c r="AH9053" s="1141"/>
      <c r="AI9053" s="1141"/>
      <c r="AJ9053" s="1141"/>
      <c r="AK9053" s="1141"/>
    </row>
    <row r="9054" customFormat="false" ht="14.9" hidden="false" customHeight="false" outlineLevel="0" collapsed="false">
      <c r="A9054" s="1144" t="s">
        <v>25462</v>
      </c>
      <c r="B9054" s="1146" t="n">
        <v>0.388888888888889</v>
      </c>
      <c r="C9054" s="1144" t="n">
        <v>84954089688</v>
      </c>
      <c r="D9054" s="1144" t="s">
        <v>10514</v>
      </c>
      <c r="E9054" s="1144" t="s">
        <v>26889</v>
      </c>
      <c r="F9054" s="1144"/>
      <c r="G9054" s="1144"/>
      <c r="H9054" s="1144"/>
      <c r="I9054" s="1144"/>
      <c r="J9054" s="1144"/>
      <c r="K9054" s="1144"/>
      <c r="L9054" s="1144"/>
      <c r="M9054" s="1144"/>
      <c r="N9054" s="1144"/>
      <c r="O9054" s="1144" t="s">
        <v>21</v>
      </c>
      <c r="P9054" s="1144"/>
      <c r="Q9054" s="15" t="s">
        <v>45</v>
      </c>
      <c r="R9054" s="1145"/>
      <c r="S9054" s="1145"/>
      <c r="T9054" s="1145"/>
      <c r="U9054" s="1145"/>
      <c r="V9054" s="1145"/>
      <c r="W9054" s="1145"/>
      <c r="X9054" s="1145"/>
      <c r="Y9054" s="1145"/>
      <c r="Z9054" s="1145"/>
      <c r="AA9054" s="1145"/>
      <c r="AB9054" s="1145"/>
      <c r="AC9054" s="1145"/>
      <c r="AD9054" s="1145"/>
      <c r="AE9054" s="1145"/>
      <c r="AF9054" s="1145"/>
      <c r="AG9054" s="1145"/>
      <c r="AH9054" s="1145"/>
      <c r="AI9054" s="1145"/>
      <c r="AJ9054" s="1145"/>
      <c r="AK9054" s="1145"/>
    </row>
    <row r="9055" customFormat="false" ht="122.35" hidden="false" customHeight="false" outlineLevel="0" collapsed="false">
      <c r="A9055" s="100"/>
      <c r="B9055" s="100"/>
      <c r="C9055" s="100"/>
      <c r="D9055" s="100"/>
      <c r="E9055" s="100" t="s">
        <v>26890</v>
      </c>
      <c r="F9055" s="100"/>
      <c r="G9055" s="100"/>
      <c r="H9055" s="100"/>
      <c r="I9055" s="100"/>
      <c r="J9055" s="100"/>
      <c r="K9055" s="100"/>
      <c r="L9055" s="100"/>
      <c r="M9055" s="100"/>
      <c r="N9055" s="100"/>
      <c r="O9055" s="100"/>
      <c r="P9055" s="100"/>
      <c r="Q9055" s="15" t="s">
        <v>45</v>
      </c>
    </row>
    <row r="9056" customFormat="false" ht="68.65" hidden="false" customHeight="false" outlineLevel="0" collapsed="false">
      <c r="A9056" s="100"/>
      <c r="B9056" s="100"/>
      <c r="C9056" s="100"/>
      <c r="D9056" s="100"/>
      <c r="E9056" s="100" t="s">
        <v>26891</v>
      </c>
      <c r="F9056" s="100"/>
      <c r="G9056" s="100"/>
      <c r="H9056" s="100"/>
      <c r="I9056" s="100"/>
      <c r="J9056" s="100"/>
      <c r="K9056" s="100"/>
      <c r="L9056" s="100"/>
      <c r="M9056" s="100"/>
      <c r="N9056" s="100"/>
      <c r="O9056" s="1139" t="s">
        <v>26797</v>
      </c>
      <c r="P9056" s="100"/>
      <c r="Q9056" s="15" t="s">
        <v>45</v>
      </c>
    </row>
    <row r="9057" customFormat="false" ht="28.35" hidden="false" customHeight="false" outlineLevel="0" collapsed="false">
      <c r="A9057" s="100"/>
      <c r="B9057" s="100"/>
      <c r="C9057" s="100"/>
      <c r="D9057" s="100" t="s">
        <v>10514</v>
      </c>
      <c r="E9057" s="100"/>
      <c r="F9057" s="100"/>
      <c r="G9057" s="100"/>
      <c r="H9057" s="100" t="n">
        <v>10000</v>
      </c>
      <c r="I9057" s="100"/>
      <c r="J9057" s="100"/>
      <c r="K9057" s="100"/>
      <c r="L9057" s="100"/>
      <c r="M9057" s="100" t="s">
        <v>26892</v>
      </c>
      <c r="N9057" s="100" t="s">
        <v>26216</v>
      </c>
      <c r="O9057" s="984" t="s">
        <v>26196</v>
      </c>
      <c r="P9057" s="100"/>
      <c r="Q9057" s="15" t="s">
        <v>45</v>
      </c>
    </row>
    <row r="9058" customFormat="false" ht="82.05" hidden="false" customHeight="false" outlineLevel="0" collapsed="false">
      <c r="A9058" s="1139"/>
      <c r="B9058" s="1139"/>
      <c r="C9058" s="1139"/>
      <c r="D9058" s="1139"/>
      <c r="E9058" s="1139" t="s">
        <v>26893</v>
      </c>
      <c r="F9058" s="1139" t="s">
        <v>26894</v>
      </c>
      <c r="G9058" s="1139"/>
      <c r="H9058" s="1139"/>
      <c r="I9058" s="1139"/>
      <c r="J9058" s="1139"/>
      <c r="K9058" s="1139"/>
      <c r="L9058" s="1139"/>
      <c r="M9058" s="1139"/>
      <c r="N9058" s="1139"/>
      <c r="O9058" s="1139"/>
      <c r="P9058" s="1139"/>
      <c r="Q9058" s="15" t="s">
        <v>45</v>
      </c>
      <c r="R9058" s="1141"/>
      <c r="S9058" s="1141"/>
      <c r="T9058" s="1141"/>
      <c r="U9058" s="1141"/>
      <c r="V9058" s="1141"/>
      <c r="W9058" s="1141"/>
      <c r="X9058" s="1141"/>
      <c r="Y9058" s="1141"/>
      <c r="Z9058" s="1141"/>
      <c r="AA9058" s="1141"/>
      <c r="AB9058" s="1141"/>
      <c r="AC9058" s="1141"/>
      <c r="AD9058" s="1141"/>
      <c r="AE9058" s="1141"/>
      <c r="AF9058" s="1141"/>
      <c r="AG9058" s="1141"/>
      <c r="AH9058" s="1141"/>
      <c r="AI9058" s="1141"/>
      <c r="AJ9058" s="1141"/>
      <c r="AK9058" s="1141"/>
    </row>
    <row r="9059" customFormat="false" ht="14.9" hidden="false" customHeight="false" outlineLevel="0" collapsed="false">
      <c r="A9059" s="1144"/>
      <c r="B9059" s="1144"/>
      <c r="C9059" s="1144"/>
      <c r="D9059" s="1144"/>
      <c r="E9059" s="1144" t="s">
        <v>26895</v>
      </c>
      <c r="F9059" s="1144"/>
      <c r="G9059" s="1144"/>
      <c r="H9059" s="1144"/>
      <c r="I9059" s="1144"/>
      <c r="J9059" s="1144"/>
      <c r="K9059" s="1144"/>
      <c r="L9059" s="1144"/>
      <c r="M9059" s="1144"/>
      <c r="N9059" s="1144"/>
      <c r="O9059" s="1144"/>
      <c r="P9059" s="1144"/>
      <c r="Q9059" s="15" t="s">
        <v>45</v>
      </c>
      <c r="R9059" s="1145"/>
      <c r="S9059" s="1145"/>
      <c r="T9059" s="1145"/>
      <c r="U9059" s="1145"/>
      <c r="V9059" s="1145"/>
      <c r="W9059" s="1145"/>
      <c r="X9059" s="1145"/>
      <c r="Y9059" s="1145"/>
      <c r="Z9059" s="1145"/>
      <c r="AA9059" s="1145"/>
      <c r="AB9059" s="1145"/>
      <c r="AC9059" s="1145"/>
      <c r="AD9059" s="1145"/>
      <c r="AE9059" s="1145"/>
      <c r="AF9059" s="1145"/>
      <c r="AG9059" s="1145"/>
      <c r="AH9059" s="1145"/>
      <c r="AI9059" s="1145"/>
      <c r="AJ9059" s="1145"/>
      <c r="AK9059" s="1145"/>
    </row>
    <row r="9060" customFormat="false" ht="28.35" hidden="false" customHeight="false" outlineLevel="0" collapsed="false">
      <c r="A9060" s="100"/>
      <c r="B9060" s="100"/>
      <c r="C9060" s="100"/>
      <c r="D9060" s="100"/>
      <c r="E9060" s="100" t="s">
        <v>26896</v>
      </c>
      <c r="F9060" s="100" t="s">
        <v>26897</v>
      </c>
      <c r="G9060" s="100"/>
      <c r="H9060" s="100"/>
      <c r="I9060" s="100"/>
      <c r="J9060" s="100"/>
      <c r="K9060" s="100"/>
      <c r="L9060" s="100"/>
      <c r="M9060" s="100"/>
      <c r="N9060" s="100"/>
      <c r="O9060" s="100"/>
      <c r="P9060" s="100"/>
      <c r="Q9060" s="15" t="s">
        <v>45</v>
      </c>
    </row>
    <row r="9061" customFormat="false" ht="41.75" hidden="false" customHeight="false" outlineLevel="0" collapsed="false">
      <c r="A9061" s="100" t="s">
        <v>25462</v>
      </c>
      <c r="B9061" s="1143" t="n">
        <v>0.521527777777778</v>
      </c>
      <c r="C9061" s="24" t="s">
        <v>25044</v>
      </c>
      <c r="D9061" s="100" t="s">
        <v>10514</v>
      </c>
      <c r="E9061" s="100" t="s">
        <v>26898</v>
      </c>
      <c r="F9061" s="100"/>
      <c r="G9061" s="100" t="n">
        <v>13600</v>
      </c>
      <c r="H9061" s="100"/>
      <c r="I9061" s="100"/>
      <c r="J9061" s="100"/>
      <c r="K9061" s="100"/>
      <c r="L9061" s="100"/>
      <c r="M9061" s="664" t="s">
        <v>26899</v>
      </c>
      <c r="N9061" s="1184" t="n">
        <v>43753</v>
      </c>
      <c r="O9061" s="984" t="s">
        <v>15</v>
      </c>
      <c r="P9061" s="100"/>
      <c r="Q9061" s="15" t="s">
        <v>45</v>
      </c>
    </row>
    <row r="9062" customFormat="false" ht="14.9" hidden="false" customHeight="false" outlineLevel="0" collapsed="false">
      <c r="A9062" s="1144"/>
      <c r="B9062" s="1144"/>
      <c r="C9062" s="1144"/>
      <c r="D9062" s="1144"/>
      <c r="E9062" s="1144" t="s">
        <v>26900</v>
      </c>
      <c r="F9062" s="1144" t="s">
        <v>26901</v>
      </c>
      <c r="G9062" s="1144"/>
      <c r="H9062" s="1144"/>
      <c r="I9062" s="1144"/>
      <c r="J9062" s="1144"/>
      <c r="K9062" s="1144"/>
      <c r="L9062" s="1144"/>
      <c r="M9062" s="1144"/>
      <c r="N9062" s="1144"/>
      <c r="O9062" s="1144"/>
      <c r="P9062" s="1144"/>
      <c r="Q9062" s="15" t="s">
        <v>45</v>
      </c>
      <c r="R9062" s="1145"/>
      <c r="S9062" s="1145"/>
      <c r="T9062" s="1145"/>
      <c r="U9062" s="1145"/>
      <c r="V9062" s="1145"/>
      <c r="W9062" s="1145"/>
      <c r="X9062" s="1145"/>
      <c r="Y9062" s="1145"/>
      <c r="Z9062" s="1145"/>
      <c r="AA9062" s="1145"/>
      <c r="AB9062" s="1145"/>
      <c r="AC9062" s="1145"/>
      <c r="AD9062" s="1145"/>
      <c r="AE9062" s="1145"/>
      <c r="AF9062" s="1145"/>
      <c r="AG9062" s="1145"/>
      <c r="AH9062" s="1145"/>
      <c r="AI9062" s="1145"/>
      <c r="AJ9062" s="1145"/>
      <c r="AK9062" s="1145"/>
    </row>
    <row r="9063" customFormat="false" ht="270.1" hidden="false" customHeight="false" outlineLevel="0" collapsed="false">
      <c r="A9063" s="100" t="s">
        <v>25462</v>
      </c>
      <c r="B9063" s="1143" t="n">
        <v>0.556944444444444</v>
      </c>
      <c r="C9063" s="100"/>
      <c r="D9063" s="100" t="s">
        <v>10514</v>
      </c>
      <c r="E9063" s="100" t="s">
        <v>26902</v>
      </c>
      <c r="F9063" s="100"/>
      <c r="G9063" s="100" t="n">
        <v>16800</v>
      </c>
      <c r="H9063" s="100"/>
      <c r="I9063" s="100"/>
      <c r="J9063" s="100"/>
      <c r="K9063" s="100"/>
      <c r="L9063" s="100"/>
      <c r="M9063" s="664" t="s">
        <v>26903</v>
      </c>
      <c r="N9063" s="1184" t="n">
        <v>43750</v>
      </c>
      <c r="O9063" s="984" t="s">
        <v>15</v>
      </c>
      <c r="P9063" s="100"/>
      <c r="Q9063" s="15" t="s">
        <v>45</v>
      </c>
    </row>
    <row r="9064" customFormat="false" ht="55.2" hidden="false" customHeight="false" outlineLevel="0" collapsed="false">
      <c r="A9064" s="1144" t="s">
        <v>25462</v>
      </c>
      <c r="B9064" s="1146" t="n">
        <v>0.622222222222222</v>
      </c>
      <c r="C9064" s="1144"/>
      <c r="D9064" s="1144" t="s">
        <v>10514</v>
      </c>
      <c r="E9064" s="1144" t="s">
        <v>26904</v>
      </c>
      <c r="F9064" s="1144" t="s">
        <v>26583</v>
      </c>
      <c r="G9064" s="1144"/>
      <c r="H9064" s="1144"/>
      <c r="I9064" s="1144"/>
      <c r="J9064" s="1144"/>
      <c r="K9064" s="1144"/>
      <c r="L9064" s="1144"/>
      <c r="M9064" s="1144"/>
      <c r="N9064" s="1144"/>
      <c r="O9064" s="1144"/>
      <c r="P9064" s="1144"/>
      <c r="Q9064" s="15" t="s">
        <v>45</v>
      </c>
      <c r="R9064" s="1145"/>
      <c r="S9064" s="1145"/>
      <c r="T9064" s="1145"/>
      <c r="U9064" s="1145"/>
      <c r="V9064" s="1145"/>
      <c r="W9064" s="1145"/>
      <c r="X9064" s="1145"/>
      <c r="Y9064" s="1145"/>
      <c r="Z9064" s="1145"/>
      <c r="AA9064" s="1145"/>
      <c r="AB9064" s="1145"/>
      <c r="AC9064" s="1145"/>
      <c r="AD9064" s="1145"/>
      <c r="AE9064" s="1145"/>
      <c r="AF9064" s="1145"/>
      <c r="AG9064" s="1145"/>
      <c r="AH9064" s="1145"/>
      <c r="AI9064" s="1145"/>
      <c r="AJ9064" s="1145"/>
      <c r="AK9064" s="1145"/>
    </row>
    <row r="9065" customFormat="false" ht="41.75" hidden="false" customHeight="false" outlineLevel="0" collapsed="false">
      <c r="A9065" s="100"/>
      <c r="B9065" s="100"/>
      <c r="C9065" s="100"/>
      <c r="D9065" s="100"/>
      <c r="E9065" s="100" t="s">
        <v>26905</v>
      </c>
      <c r="F9065" s="100"/>
      <c r="G9065" s="100" t="n">
        <v>500</v>
      </c>
      <c r="H9065" s="100"/>
      <c r="I9065" s="100"/>
      <c r="J9065" s="100"/>
      <c r="K9065" s="100"/>
      <c r="L9065" s="100"/>
      <c r="M9065" s="24" t="s">
        <v>21870</v>
      </c>
      <c r="N9065" s="1076" t="n">
        <v>43746</v>
      </c>
      <c r="O9065" s="984" t="s">
        <v>26736</v>
      </c>
      <c r="P9065" s="100"/>
      <c r="Q9065" s="15" t="s">
        <v>45</v>
      </c>
    </row>
    <row r="9066" customFormat="false" ht="14.9" hidden="false" customHeight="false" outlineLevel="0" collapsed="false">
      <c r="A9066" s="100"/>
      <c r="B9066" s="100" t="s">
        <v>434</v>
      </c>
      <c r="C9066" s="100"/>
      <c r="D9066" s="100" t="s">
        <v>8766</v>
      </c>
      <c r="E9066" s="87" t="s">
        <v>26906</v>
      </c>
      <c r="F9066" s="100" t="s">
        <v>26907</v>
      </c>
      <c r="G9066" s="100" t="n">
        <v>5200</v>
      </c>
      <c r="H9066" s="100"/>
      <c r="I9066" s="100"/>
      <c r="J9066" s="100"/>
      <c r="K9066" s="100"/>
      <c r="L9066" s="100"/>
      <c r="M9066" s="100" t="s">
        <v>26908</v>
      </c>
      <c r="N9066" s="1076" t="n">
        <v>43743</v>
      </c>
      <c r="O9066" s="984" t="s">
        <v>15</v>
      </c>
      <c r="P9066" s="100"/>
      <c r="Q9066" s="15" t="s">
        <v>45</v>
      </c>
    </row>
    <row r="9067" customFormat="false" ht="79.85" hidden="false" customHeight="false" outlineLevel="0" collapsed="false">
      <c r="A9067" s="1091" t="s">
        <v>17111</v>
      </c>
      <c r="B9067" s="103" t="s">
        <v>17112</v>
      </c>
      <c r="C9067" s="1149"/>
      <c r="D9067" s="103" t="s">
        <v>17114</v>
      </c>
      <c r="E9067" s="103" t="s">
        <v>17115</v>
      </c>
      <c r="F9067" s="102" t="s">
        <v>10096</v>
      </c>
      <c r="G9067" s="103" t="s">
        <v>38</v>
      </c>
      <c r="H9067" s="103" t="s">
        <v>17116</v>
      </c>
      <c r="I9067" s="103" t="s">
        <v>40</v>
      </c>
      <c r="J9067" s="103" t="s">
        <v>21327</v>
      </c>
      <c r="K9067" s="103" t="s">
        <v>21328</v>
      </c>
      <c r="L9067" s="103" t="s">
        <v>19807</v>
      </c>
      <c r="M9067" s="103" t="s">
        <v>41</v>
      </c>
      <c r="N9067" s="103" t="s">
        <v>42</v>
      </c>
      <c r="O9067" s="103" t="s">
        <v>17117</v>
      </c>
      <c r="P9067" s="91"/>
      <c r="Q9067" s="15" t="s">
        <v>45</v>
      </c>
      <c r="R9067" s="97"/>
      <c r="S9067" s="97"/>
    </row>
    <row r="9068" customFormat="false" ht="15" hidden="false" customHeight="false" outlineLevel="0" collapsed="false">
      <c r="A9068" s="1137" t="n">
        <v>43725</v>
      </c>
      <c r="B9068" s="1136" t="s">
        <v>260</v>
      </c>
      <c r="C9068" s="91"/>
      <c r="D9068" s="91"/>
      <c r="E9068" s="10"/>
      <c r="F9068" s="821" t="n">
        <f aca="false">G9068+H9068+I9068+J9068+K9068+L9068</f>
        <v>8.12929234668776E+029</v>
      </c>
      <c r="G9068" s="1150" t="n">
        <f aca="false">SUM(G9069:G19007)</f>
        <v>2.83986746395937E+029</v>
      </c>
      <c r="H9068" s="989" t="n">
        <f aca="false">SUM(H9069:H19007)</f>
        <v>5.2894248827284E+029</v>
      </c>
      <c r="I9068" s="1007" t="n">
        <f aca="false">SUM(I9069:I19009)</f>
        <v>0</v>
      </c>
      <c r="J9068" s="1008" t="n">
        <f aca="false">SUM(J9069:J19007)</f>
        <v>0</v>
      </c>
      <c r="K9068" s="1009" t="n">
        <f aca="false">SUM(K9069:K19007)</f>
        <v>0</v>
      </c>
      <c r="L9068" s="1029" t="n">
        <f aca="false">SUM(L9071:L19007)</f>
        <v>0</v>
      </c>
      <c r="M9068" s="466"/>
      <c r="N9068" s="466"/>
      <c r="O9068" s="91"/>
      <c r="P9068" s="91"/>
      <c r="Q9068" s="15" t="s">
        <v>45</v>
      </c>
      <c r="R9068" s="97"/>
      <c r="S9068" s="97"/>
    </row>
    <row r="9069" customFormat="false" ht="189.55" hidden="false" customHeight="false" outlineLevel="0" collapsed="false">
      <c r="A9069" s="100" t="s">
        <v>25462</v>
      </c>
      <c r="B9069" s="100"/>
      <c r="C9069" s="100"/>
      <c r="D9069" s="100" t="s">
        <v>10514</v>
      </c>
      <c r="E9069" s="100" t="s">
        <v>26909</v>
      </c>
      <c r="F9069" s="100" t="s">
        <v>26910</v>
      </c>
      <c r="G9069" s="100"/>
      <c r="H9069" s="100"/>
      <c r="I9069" s="100"/>
      <c r="J9069" s="100"/>
      <c r="K9069" s="100"/>
      <c r="L9069" s="100"/>
      <c r="M9069" s="100"/>
      <c r="N9069" s="100"/>
      <c r="O9069" s="1173" t="s">
        <v>26911</v>
      </c>
      <c r="P9069" s="100"/>
      <c r="Q9069" s="15" t="s">
        <v>45</v>
      </c>
    </row>
    <row r="9070" customFormat="false" ht="28.35" hidden="false" customHeight="false" outlineLevel="0" collapsed="false">
      <c r="A9070" s="100" t="s">
        <v>25462</v>
      </c>
      <c r="B9070" s="543" t="n">
        <v>0.484027777777778</v>
      </c>
      <c r="C9070" s="100" t="s">
        <v>26912</v>
      </c>
      <c r="D9070" s="100" t="s">
        <v>25726</v>
      </c>
      <c r="E9070" s="100" t="s">
        <v>26913</v>
      </c>
      <c r="F9070" s="100"/>
      <c r="G9070" s="100"/>
      <c r="H9070" s="100"/>
      <c r="I9070" s="100"/>
      <c r="J9070" s="100"/>
      <c r="K9070" s="100"/>
      <c r="L9070" s="100"/>
      <c r="M9070" s="100"/>
      <c r="N9070" s="984" t="s">
        <v>26914</v>
      </c>
      <c r="O9070" s="355" t="s">
        <v>23810</v>
      </c>
      <c r="P9070" s="100"/>
      <c r="Q9070" s="15" t="s">
        <v>45</v>
      </c>
    </row>
    <row r="9071" customFormat="false" ht="14.9" hidden="false" customHeight="false" outlineLevel="0" collapsed="false">
      <c r="A9071" s="1139" t="s">
        <v>19374</v>
      </c>
      <c r="B9071" s="1140" t="n">
        <v>0.50625</v>
      </c>
      <c r="C9071" s="1139"/>
      <c r="D9071" s="1139"/>
      <c r="E9071" s="1139" t="s">
        <v>26915</v>
      </c>
      <c r="F9071" s="1139"/>
      <c r="G9071" s="1139"/>
      <c r="H9071" s="1139"/>
      <c r="I9071" s="1139"/>
      <c r="J9071" s="1139"/>
      <c r="K9071" s="1139"/>
      <c r="L9071" s="1139"/>
      <c r="M9071" s="1139"/>
      <c r="N9071" s="1139"/>
      <c r="O9071" s="1139"/>
      <c r="P9071" s="1139"/>
      <c r="Q9071" s="15" t="s">
        <v>45</v>
      </c>
      <c r="R9071" s="1141"/>
      <c r="S9071" s="1141"/>
      <c r="T9071" s="1141"/>
      <c r="U9071" s="1141"/>
      <c r="V9071" s="1141"/>
      <c r="W9071" s="1141"/>
      <c r="X9071" s="1141"/>
      <c r="Y9071" s="1141"/>
      <c r="Z9071" s="1141"/>
      <c r="AA9071" s="1141"/>
      <c r="AB9071" s="1141"/>
      <c r="AC9071" s="1141"/>
      <c r="AD9071" s="1141"/>
      <c r="AE9071" s="1141"/>
      <c r="AF9071" s="1141"/>
      <c r="AG9071" s="1141"/>
      <c r="AH9071" s="1141"/>
      <c r="AI9071" s="1141"/>
      <c r="AJ9071" s="1141"/>
      <c r="AK9071" s="1141"/>
    </row>
    <row r="9072" customFormat="false" ht="55.2" hidden="false" customHeight="false" outlineLevel="0" collapsed="false">
      <c r="A9072" s="1139"/>
      <c r="B9072" s="1139"/>
      <c r="C9072" s="1139"/>
      <c r="D9072" s="1139"/>
      <c r="E9072" s="1139" t="s">
        <v>26916</v>
      </c>
      <c r="F9072" s="1139" t="s">
        <v>26917</v>
      </c>
      <c r="G9072" s="1139"/>
      <c r="H9072" s="1139"/>
      <c r="I9072" s="1139"/>
      <c r="J9072" s="1139"/>
      <c r="K9072" s="1139"/>
      <c r="L9072" s="1139"/>
      <c r="M9072" s="1139"/>
      <c r="N9072" s="1139"/>
      <c r="O9072" s="1139" t="s">
        <v>600</v>
      </c>
      <c r="P9072" s="1139"/>
      <c r="Q9072" s="15" t="s">
        <v>45</v>
      </c>
      <c r="R9072" s="1141"/>
      <c r="S9072" s="1141"/>
      <c r="T9072" s="1141"/>
      <c r="U9072" s="1141"/>
      <c r="V9072" s="1141"/>
      <c r="W9072" s="1141"/>
      <c r="X9072" s="1141"/>
      <c r="Y9072" s="1141"/>
      <c r="Z9072" s="1141"/>
      <c r="AA9072" s="1141"/>
      <c r="AB9072" s="1141"/>
      <c r="AC9072" s="1141"/>
      <c r="AD9072" s="1141"/>
      <c r="AE9072" s="1141"/>
      <c r="AF9072" s="1141"/>
      <c r="AG9072" s="1141"/>
      <c r="AH9072" s="1141"/>
      <c r="AI9072" s="1141"/>
      <c r="AJ9072" s="1141"/>
      <c r="AK9072" s="1141"/>
    </row>
    <row r="9073" customFormat="false" ht="28.35" hidden="false" customHeight="false" outlineLevel="0" collapsed="false">
      <c r="A9073" s="664" t="s">
        <v>19374</v>
      </c>
      <c r="B9073" s="1143" t="n">
        <v>0.528472222222222</v>
      </c>
      <c r="C9073" s="100" t="s">
        <v>26918</v>
      </c>
      <c r="D9073" s="100" t="s">
        <v>25586</v>
      </c>
      <c r="E9073" s="100" t="s">
        <v>26919</v>
      </c>
      <c r="F9073" s="100" t="s">
        <v>26920</v>
      </c>
      <c r="G9073" s="100"/>
      <c r="H9073" s="100"/>
      <c r="I9073" s="100"/>
      <c r="J9073" s="100"/>
      <c r="K9073" s="100"/>
      <c r="L9073" s="100"/>
      <c r="M9073" s="1185" t="s">
        <v>26921</v>
      </c>
      <c r="N9073" s="1184" t="n">
        <v>43751</v>
      </c>
      <c r="O9073" s="984" t="s">
        <v>26163</v>
      </c>
      <c r="P9073" s="100"/>
      <c r="Q9073" s="15" t="s">
        <v>45</v>
      </c>
    </row>
    <row r="9074" customFormat="false" ht="55.2" hidden="false" customHeight="false" outlineLevel="0" collapsed="false">
      <c r="A9074" s="100" t="s">
        <v>25462</v>
      </c>
      <c r="B9074" s="1143" t="n">
        <v>0.539583333333333</v>
      </c>
      <c r="C9074" s="24" t="s">
        <v>26922</v>
      </c>
      <c r="D9074" s="100" t="s">
        <v>25598</v>
      </c>
      <c r="E9074" s="100" t="s">
        <v>26923</v>
      </c>
      <c r="F9074" s="100" t="s">
        <v>26924</v>
      </c>
      <c r="G9074" s="100" t="n">
        <v>4000</v>
      </c>
      <c r="H9074" s="100"/>
      <c r="I9074" s="100"/>
      <c r="J9074" s="100"/>
      <c r="K9074" s="100"/>
      <c r="L9074" s="100"/>
      <c r="M9074" s="100" t="s">
        <v>26925</v>
      </c>
      <c r="N9074" s="1076" t="n">
        <v>43743</v>
      </c>
      <c r="O9074" s="984" t="s">
        <v>15</v>
      </c>
      <c r="P9074" s="100"/>
      <c r="Q9074" s="15" t="s">
        <v>45</v>
      </c>
    </row>
    <row r="9075" customFormat="false" ht="28.35" hidden="false" customHeight="false" outlineLevel="0" collapsed="false">
      <c r="A9075" s="100" t="s">
        <v>25462</v>
      </c>
      <c r="B9075" s="1143" t="n">
        <v>0.554166666666667</v>
      </c>
      <c r="C9075" s="100" t="s">
        <v>26926</v>
      </c>
      <c r="D9075" s="100" t="s">
        <v>25662</v>
      </c>
      <c r="E9075" s="100" t="s">
        <v>26927</v>
      </c>
      <c r="F9075" s="100" t="s">
        <v>26928</v>
      </c>
      <c r="G9075" s="100"/>
      <c r="H9075" s="100" t="n">
        <v>8000</v>
      </c>
      <c r="I9075" s="100"/>
      <c r="J9075" s="100"/>
      <c r="K9075" s="100"/>
      <c r="L9075" s="100"/>
      <c r="M9075" s="100" t="s">
        <v>26929</v>
      </c>
      <c r="N9075" s="100" t="s">
        <v>26216</v>
      </c>
      <c r="O9075" s="984" t="s">
        <v>26930</v>
      </c>
      <c r="P9075" s="100"/>
      <c r="Q9075" s="15" t="s">
        <v>45</v>
      </c>
    </row>
    <row r="9076" customFormat="false" ht="41.75" hidden="false" customHeight="false" outlineLevel="0" collapsed="false">
      <c r="A9076" s="100" t="s">
        <v>25462</v>
      </c>
      <c r="B9076" s="1143" t="n">
        <v>0.560416666666667</v>
      </c>
      <c r="C9076" s="100" t="n">
        <v>89776069450</v>
      </c>
      <c r="D9076" s="100" t="s">
        <v>25606</v>
      </c>
      <c r="E9076" s="100" t="s">
        <v>26931</v>
      </c>
      <c r="F9076" s="100"/>
      <c r="G9076" s="100"/>
      <c r="H9076" s="100"/>
      <c r="I9076" s="100"/>
      <c r="J9076" s="100"/>
      <c r="K9076" s="100"/>
      <c r="L9076" s="100"/>
      <c r="M9076" s="100"/>
      <c r="N9076" s="100"/>
      <c r="O9076" s="355" t="s">
        <v>26932</v>
      </c>
      <c r="P9076" s="100"/>
      <c r="Q9076" s="15" t="s">
        <v>45</v>
      </c>
    </row>
    <row r="9077" customFormat="false" ht="28.35" hidden="false" customHeight="false" outlineLevel="0" collapsed="false">
      <c r="A9077" s="1154" t="s">
        <v>25462</v>
      </c>
      <c r="B9077" s="1186" t="n">
        <v>0.600694444444444</v>
      </c>
      <c r="C9077" s="1154" t="n">
        <v>89672266929</v>
      </c>
      <c r="D9077" s="1154" t="s">
        <v>25615</v>
      </c>
      <c r="E9077" s="1154" t="s">
        <v>26933</v>
      </c>
      <c r="F9077" s="1154" t="s">
        <v>26934</v>
      </c>
      <c r="G9077" s="1154"/>
      <c r="H9077" s="1154"/>
      <c r="I9077" s="1154"/>
      <c r="J9077" s="1154"/>
      <c r="K9077" s="1154"/>
      <c r="L9077" s="1154"/>
      <c r="M9077" s="1154"/>
      <c r="N9077" s="1154"/>
      <c r="O9077" s="1154"/>
      <c r="P9077" s="1154"/>
      <c r="Q9077" s="15" t="s">
        <v>45</v>
      </c>
      <c r="R9077" s="1161"/>
      <c r="S9077" s="1161"/>
      <c r="T9077" s="1161"/>
      <c r="U9077" s="1161"/>
      <c r="V9077" s="1161"/>
      <c r="W9077" s="1161"/>
      <c r="X9077" s="1161"/>
      <c r="Y9077" s="1161"/>
      <c r="Z9077" s="1161"/>
      <c r="AA9077" s="1161"/>
      <c r="AB9077" s="1161"/>
      <c r="AC9077" s="1161"/>
      <c r="AD9077" s="1161"/>
      <c r="AE9077" s="1161"/>
      <c r="AF9077" s="1161"/>
      <c r="AG9077" s="1161"/>
      <c r="AH9077" s="1161"/>
      <c r="AI9077" s="1161"/>
      <c r="AJ9077" s="1161"/>
      <c r="AK9077" s="1161"/>
    </row>
    <row r="9078" customFormat="false" ht="28.35" hidden="false" customHeight="false" outlineLevel="0" collapsed="false">
      <c r="A9078" s="1144"/>
      <c r="B9078" s="1144"/>
      <c r="C9078" s="1144"/>
      <c r="D9078" s="1144"/>
      <c r="E9078" s="1144" t="s">
        <v>26935</v>
      </c>
      <c r="F9078" s="1144"/>
      <c r="G9078" s="1144"/>
      <c r="H9078" s="1144"/>
      <c r="I9078" s="1144"/>
      <c r="J9078" s="1144"/>
      <c r="K9078" s="1144"/>
      <c r="L9078" s="1144"/>
      <c r="M9078" s="1144"/>
      <c r="N9078" s="1144"/>
      <c r="O9078" s="1144" t="s">
        <v>26797</v>
      </c>
      <c r="P9078" s="1144"/>
      <c r="Q9078" s="15" t="s">
        <v>45</v>
      </c>
      <c r="R9078" s="1145"/>
      <c r="S9078" s="1145"/>
      <c r="T9078" s="1145"/>
      <c r="U9078" s="1145"/>
      <c r="V9078" s="1145"/>
      <c r="W9078" s="1145"/>
      <c r="X9078" s="1145"/>
      <c r="Y9078" s="1145"/>
      <c r="Z9078" s="1145"/>
      <c r="AA9078" s="1145"/>
      <c r="AB9078" s="1145"/>
      <c r="AC9078" s="1145"/>
      <c r="AD9078" s="1145"/>
      <c r="AE9078" s="1145"/>
      <c r="AF9078" s="1145"/>
      <c r="AG9078" s="1145"/>
      <c r="AH9078" s="1145"/>
      <c r="AI9078" s="1145"/>
      <c r="AJ9078" s="1145"/>
      <c r="AK9078" s="1145"/>
    </row>
    <row r="9079" customFormat="false" ht="55.2" hidden="false" customHeight="false" outlineLevel="0" collapsed="false">
      <c r="A9079" s="1139"/>
      <c r="B9079" s="1139"/>
      <c r="C9079" s="1139"/>
      <c r="D9079" s="1139"/>
      <c r="E9079" s="1139" t="s">
        <v>26936</v>
      </c>
      <c r="F9079" s="1139" t="s">
        <v>26937</v>
      </c>
      <c r="G9079" s="1139"/>
      <c r="H9079" s="1139"/>
      <c r="I9079" s="1139"/>
      <c r="J9079" s="1139"/>
      <c r="K9079" s="1139"/>
      <c r="L9079" s="1139"/>
      <c r="M9079" s="1139"/>
      <c r="N9079" s="1139"/>
      <c r="O9079" s="1139"/>
      <c r="P9079" s="1139"/>
      <c r="Q9079" s="15" t="s">
        <v>45</v>
      </c>
      <c r="R9079" s="1141"/>
      <c r="S9079" s="1141"/>
      <c r="T9079" s="1141"/>
      <c r="U9079" s="1141"/>
      <c r="V9079" s="1141"/>
      <c r="W9079" s="1141"/>
      <c r="X9079" s="1141"/>
      <c r="Y9079" s="1141"/>
      <c r="Z9079" s="1141"/>
      <c r="AA9079" s="1141"/>
      <c r="AB9079" s="1141"/>
      <c r="AC9079" s="1141"/>
      <c r="AD9079" s="1141"/>
      <c r="AE9079" s="1141"/>
      <c r="AF9079" s="1141"/>
      <c r="AG9079" s="1141"/>
      <c r="AH9079" s="1141"/>
      <c r="AI9079" s="1141"/>
      <c r="AJ9079" s="1141"/>
      <c r="AK9079" s="1141"/>
    </row>
    <row r="9080" customFormat="false" ht="28.35" hidden="false" customHeight="false" outlineLevel="0" collapsed="false">
      <c r="A9080" s="100"/>
      <c r="B9080" s="100"/>
      <c r="C9080" s="100"/>
      <c r="D9080" s="100"/>
      <c r="E9080" s="100"/>
      <c r="F9080" s="100"/>
      <c r="G9080" s="100"/>
      <c r="H9080" s="100" t="n">
        <v>3000</v>
      </c>
      <c r="I9080" s="100"/>
      <c r="J9080" s="100"/>
      <c r="K9080" s="100"/>
      <c r="L9080" s="100"/>
      <c r="M9080" s="100" t="s">
        <v>26938</v>
      </c>
      <c r="N9080" s="1076" t="n">
        <v>43742</v>
      </c>
      <c r="O9080" s="984" t="s">
        <v>26939</v>
      </c>
      <c r="P9080" s="100"/>
      <c r="Q9080" s="15" t="s">
        <v>45</v>
      </c>
    </row>
    <row r="9081" customFormat="false" ht="28.35" hidden="false" customHeight="false" outlineLevel="0" collapsed="false">
      <c r="A9081" s="100"/>
      <c r="B9081" s="100"/>
      <c r="C9081" s="100"/>
      <c r="D9081" s="100"/>
      <c r="E9081" s="100"/>
      <c r="F9081" s="100"/>
      <c r="G9081" s="100"/>
      <c r="H9081" s="664" t="n">
        <v>8444.8</v>
      </c>
      <c r="I9081" s="100"/>
      <c r="J9081" s="100"/>
      <c r="K9081" s="100"/>
      <c r="L9081" s="100"/>
      <c r="M9081" s="100" t="s">
        <v>26938</v>
      </c>
      <c r="N9081" s="1076" t="n">
        <v>43746</v>
      </c>
      <c r="O9081" s="984" t="s">
        <v>26196</v>
      </c>
      <c r="P9081" s="100"/>
      <c r="Q9081" s="15" t="s">
        <v>45</v>
      </c>
    </row>
    <row r="9082" customFormat="false" ht="95.5" hidden="false" customHeight="false" outlineLevel="0" collapsed="false">
      <c r="A9082" s="100"/>
      <c r="B9082" s="1143" t="n">
        <v>0.701388888888889</v>
      </c>
      <c r="C9082" s="100" t="s">
        <v>26940</v>
      </c>
      <c r="D9082" s="100" t="s">
        <v>25619</v>
      </c>
      <c r="E9082" s="100" t="s">
        <v>26941</v>
      </c>
      <c r="F9082" s="100" t="s">
        <v>26942</v>
      </c>
      <c r="G9082" s="100"/>
      <c r="H9082" s="100"/>
      <c r="I9082" s="100"/>
      <c r="J9082" s="100"/>
      <c r="K9082" s="100"/>
      <c r="L9082" s="100"/>
      <c r="M9082" s="100"/>
      <c r="N9082" s="100" t="s">
        <v>26943</v>
      </c>
      <c r="O9082" s="355" t="s">
        <v>26944</v>
      </c>
      <c r="P9082" s="100"/>
      <c r="Q9082" s="15" t="s">
        <v>45</v>
      </c>
    </row>
    <row r="9083" customFormat="false" ht="95.5" hidden="false" customHeight="false" outlineLevel="0" collapsed="false">
      <c r="A9083" s="100"/>
      <c r="B9083" s="100"/>
      <c r="C9083" s="100"/>
      <c r="D9083" s="100" t="s">
        <v>25535</v>
      </c>
      <c r="E9083" s="100" t="s">
        <v>26945</v>
      </c>
      <c r="F9083" s="100"/>
      <c r="G9083" s="100"/>
      <c r="H9083" s="100"/>
      <c r="I9083" s="100"/>
      <c r="J9083" s="100"/>
      <c r="K9083" s="100"/>
      <c r="L9083" s="100"/>
      <c r="M9083" s="100"/>
      <c r="N9083" s="100"/>
      <c r="O9083" s="100"/>
      <c r="P9083" s="100"/>
      <c r="Q9083" s="15" t="s">
        <v>45</v>
      </c>
    </row>
    <row r="9084" customFormat="false" ht="79.85" hidden="false" customHeight="false" outlineLevel="0" collapsed="false">
      <c r="A9084" s="1091" t="s">
        <v>17111</v>
      </c>
      <c r="B9084" s="103" t="s">
        <v>17112</v>
      </c>
      <c r="C9084" s="1149"/>
      <c r="D9084" s="103" t="s">
        <v>17114</v>
      </c>
      <c r="E9084" s="103" t="s">
        <v>17115</v>
      </c>
      <c r="F9084" s="102" t="s">
        <v>10096</v>
      </c>
      <c r="G9084" s="103" t="s">
        <v>38</v>
      </c>
      <c r="H9084" s="103" t="s">
        <v>17116</v>
      </c>
      <c r="I9084" s="103" t="s">
        <v>40</v>
      </c>
      <c r="J9084" s="103" t="s">
        <v>21327</v>
      </c>
      <c r="K9084" s="103" t="s">
        <v>21328</v>
      </c>
      <c r="L9084" s="103" t="s">
        <v>19807</v>
      </c>
      <c r="M9084" s="103" t="s">
        <v>41</v>
      </c>
      <c r="N9084" s="103" t="s">
        <v>42</v>
      </c>
      <c r="O9084" s="103" t="s">
        <v>17117</v>
      </c>
      <c r="P9084" s="91"/>
      <c r="Q9084" s="15" t="s">
        <v>45</v>
      </c>
      <c r="R9084" s="97"/>
      <c r="S9084" s="97"/>
    </row>
    <row r="9085" customFormat="false" ht="15" hidden="false" customHeight="false" outlineLevel="0" collapsed="false">
      <c r="A9085" s="1137" t="n">
        <v>43742</v>
      </c>
      <c r="B9085" s="1136" t="s">
        <v>394</v>
      </c>
      <c r="C9085" s="91"/>
      <c r="D9085" s="91"/>
      <c r="E9085" s="10"/>
      <c r="F9085" s="821" t="n">
        <f aca="false">G9085+H9085+I9085+J9085+K9085+L9085</f>
        <v>4.06464617334388E+029</v>
      </c>
      <c r="G9085" s="1150" t="n">
        <f aca="false">SUM(G9086:G19024)</f>
        <v>1.41993373197968E+029</v>
      </c>
      <c r="H9085" s="989" t="n">
        <f aca="false">SUM(H9086:H19024)</f>
        <v>2.6447124413642E+029</v>
      </c>
      <c r="I9085" s="1007" t="n">
        <f aca="false">SUM(I9086:I19026)</f>
        <v>0</v>
      </c>
      <c r="J9085" s="1008" t="n">
        <f aca="false">SUM(J9086:J19024)</f>
        <v>0</v>
      </c>
      <c r="K9085" s="1009" t="n">
        <f aca="false">SUM(K9086:K19024)</f>
        <v>0</v>
      </c>
      <c r="L9085" s="1029" t="n">
        <f aca="false">SUM(L9087:L19024)</f>
        <v>0</v>
      </c>
      <c r="M9085" s="466"/>
      <c r="N9085" s="466"/>
      <c r="O9085" s="91"/>
      <c r="P9085" s="91"/>
      <c r="Q9085" s="15" t="s">
        <v>45</v>
      </c>
      <c r="R9085" s="97"/>
      <c r="S9085" s="97"/>
    </row>
    <row r="9086" customFormat="false" ht="41.75" hidden="false" customHeight="false" outlineLevel="0" collapsed="false">
      <c r="A9086" s="100" t="s">
        <v>25462</v>
      </c>
      <c r="B9086" s="543" t="n">
        <v>0.388888888888889</v>
      </c>
      <c r="C9086" s="100" t="s">
        <v>26946</v>
      </c>
      <c r="D9086" s="100"/>
      <c r="E9086" s="100" t="s">
        <v>26947</v>
      </c>
      <c r="F9086" s="15" t="s">
        <v>260</v>
      </c>
      <c r="G9086" s="100" t="n">
        <v>500</v>
      </c>
      <c r="H9086" s="100"/>
      <c r="I9086" s="100"/>
      <c r="J9086" s="100"/>
      <c r="K9086" s="100"/>
      <c r="L9086" s="100"/>
      <c r="M9086" s="100" t="s">
        <v>26948</v>
      </c>
      <c r="N9086" s="1076" t="n">
        <v>43746</v>
      </c>
      <c r="O9086" s="984" t="s">
        <v>26736</v>
      </c>
      <c r="P9086" s="100"/>
      <c r="Q9086" s="15" t="s">
        <v>45</v>
      </c>
    </row>
    <row r="9087" customFormat="false" ht="41.75" hidden="false" customHeight="false" outlineLevel="0" collapsed="false">
      <c r="A9087" s="100" t="s">
        <v>25462</v>
      </c>
      <c r="B9087" s="543" t="n">
        <v>0.388888888888889</v>
      </c>
      <c r="C9087" s="100" t="s">
        <v>26946</v>
      </c>
      <c r="D9087" s="100"/>
      <c r="E9087" s="100" t="s">
        <v>26949</v>
      </c>
      <c r="F9087" s="15" t="n">
        <v>89779899147</v>
      </c>
      <c r="G9087" s="100" t="n">
        <v>3500</v>
      </c>
      <c r="H9087" s="100"/>
      <c r="I9087" s="100"/>
      <c r="J9087" s="100"/>
      <c r="K9087" s="100"/>
      <c r="L9087" s="100"/>
      <c r="M9087" s="15" t="s">
        <v>26950</v>
      </c>
      <c r="N9087" s="362" t="n">
        <v>43746</v>
      </c>
      <c r="O9087" s="984" t="s">
        <v>15</v>
      </c>
      <c r="P9087" s="100"/>
      <c r="Q9087" s="15" t="s">
        <v>45</v>
      </c>
    </row>
    <row r="9088" customFormat="false" ht="13.8" hidden="false" customHeight="false" outlineLevel="0" collapsed="false">
      <c r="A9088" s="100"/>
      <c r="B9088" s="100"/>
      <c r="C9088" s="100"/>
      <c r="D9088" s="100"/>
      <c r="E9088" s="15" t="s">
        <v>26951</v>
      </c>
      <c r="F9088" s="100"/>
      <c r="G9088" s="100"/>
      <c r="H9088" s="100"/>
      <c r="I9088" s="100"/>
      <c r="J9088" s="100"/>
      <c r="K9088" s="100"/>
      <c r="L9088" s="100"/>
      <c r="M9088" s="100"/>
      <c r="N9088" s="100"/>
      <c r="O9088" s="100"/>
      <c r="P9088" s="100"/>
      <c r="Q9088" s="15" t="s">
        <v>45</v>
      </c>
    </row>
    <row r="9089" customFormat="false" ht="41.75" hidden="false" customHeight="false" outlineLevel="0" collapsed="false">
      <c r="A9089" s="100"/>
      <c r="B9089" s="100"/>
      <c r="C9089" s="100"/>
      <c r="D9089" s="1154" t="s">
        <v>26023</v>
      </c>
      <c r="E9089" s="100" t="s">
        <v>26952</v>
      </c>
      <c r="F9089" s="100" t="s">
        <v>26027</v>
      </c>
      <c r="G9089" s="100"/>
      <c r="H9089" s="100"/>
      <c r="I9089" s="100"/>
      <c r="J9089" s="100"/>
      <c r="K9089" s="100"/>
      <c r="L9089" s="100"/>
      <c r="M9089" s="100"/>
      <c r="N9089" s="100"/>
      <c r="O9089" s="100"/>
      <c r="P9089" s="100"/>
      <c r="Q9089" s="15" t="s">
        <v>45</v>
      </c>
    </row>
    <row r="9090" customFormat="false" ht="149.25" hidden="false" customHeight="false" outlineLevel="0" collapsed="false">
      <c r="A9090" s="100"/>
      <c r="B9090" s="100"/>
      <c r="C9090" s="100"/>
      <c r="D9090" s="1154" t="s">
        <v>26023</v>
      </c>
      <c r="E9090" s="100" t="s">
        <v>26953</v>
      </c>
      <c r="F9090" s="799" t="s">
        <v>26954</v>
      </c>
      <c r="G9090" s="984" t="s">
        <v>26955</v>
      </c>
      <c r="H9090" s="100"/>
      <c r="I9090" s="100"/>
      <c r="J9090" s="100"/>
      <c r="K9090" s="100"/>
      <c r="L9090" s="100"/>
      <c r="M9090" s="100"/>
      <c r="N9090" s="100"/>
      <c r="O9090" s="100"/>
      <c r="P9090" s="100"/>
      <c r="Q9090" s="15" t="s">
        <v>45</v>
      </c>
    </row>
    <row r="9091" customFormat="false" ht="41.75" hidden="false" customHeight="false" outlineLevel="0" collapsed="false">
      <c r="A9091" s="100"/>
      <c r="B9091" s="100"/>
      <c r="C9091" s="100"/>
      <c r="D9091" s="1154" t="s">
        <v>26023</v>
      </c>
      <c r="E9091" s="100" t="s">
        <v>26956</v>
      </c>
      <c r="F9091" s="100" t="s">
        <v>26957</v>
      </c>
      <c r="G9091" s="100"/>
      <c r="H9091" s="100"/>
      <c r="I9091" s="100"/>
      <c r="J9091" s="100"/>
      <c r="K9091" s="100"/>
      <c r="L9091" s="100"/>
      <c r="M9091" s="100"/>
      <c r="N9091" s="100"/>
      <c r="O9091" s="100"/>
      <c r="P9091" s="100"/>
      <c r="Q9091" s="15" t="s">
        <v>45</v>
      </c>
    </row>
    <row r="9092" customFormat="false" ht="82.05" hidden="false" customHeight="false" outlineLevel="0" collapsed="false">
      <c r="A9092" s="100"/>
      <c r="B9092" s="100"/>
      <c r="C9092" s="100"/>
      <c r="D9092" s="1154" t="s">
        <v>26023</v>
      </c>
      <c r="E9092" s="100" t="s">
        <v>26958</v>
      </c>
      <c r="F9092" s="799" t="s">
        <v>26959</v>
      </c>
      <c r="G9092" s="100"/>
      <c r="H9092" s="100"/>
      <c r="I9092" s="100"/>
      <c r="J9092" s="100"/>
      <c r="K9092" s="100"/>
      <c r="L9092" s="100"/>
      <c r="M9092" s="100"/>
      <c r="N9092" s="100"/>
      <c r="O9092" s="100" t="s">
        <v>26960</v>
      </c>
      <c r="P9092" s="100"/>
      <c r="Q9092" s="15" t="s">
        <v>45</v>
      </c>
    </row>
    <row r="9093" customFormat="false" ht="82.05" hidden="false" customHeight="false" outlineLevel="0" collapsed="false">
      <c r="A9093" s="100"/>
      <c r="B9093" s="100"/>
      <c r="C9093" s="100"/>
      <c r="D9093" s="1154" t="s">
        <v>26023</v>
      </c>
      <c r="E9093" s="100" t="s">
        <v>26961</v>
      </c>
      <c r="F9093" s="100" t="s">
        <v>26962</v>
      </c>
      <c r="G9093" s="100"/>
      <c r="H9093" s="100"/>
      <c r="I9093" s="100"/>
      <c r="J9093" s="100"/>
      <c r="K9093" s="100"/>
      <c r="L9093" s="100"/>
      <c r="M9093" s="100"/>
      <c r="N9093" s="100"/>
      <c r="O9093" s="100"/>
      <c r="P9093" s="100"/>
      <c r="Q9093" s="15" t="s">
        <v>45</v>
      </c>
    </row>
    <row r="9094" customFormat="false" ht="41.75" hidden="false" customHeight="false" outlineLevel="0" collapsed="false">
      <c r="A9094" s="100"/>
      <c r="B9094" s="100"/>
      <c r="C9094" s="100"/>
      <c r="D9094" s="1154" t="s">
        <v>26023</v>
      </c>
      <c r="E9094" s="100" t="s">
        <v>26963</v>
      </c>
      <c r="F9094" s="664" t="s">
        <v>26964</v>
      </c>
      <c r="G9094" s="100"/>
      <c r="H9094" s="100"/>
      <c r="I9094" s="100"/>
      <c r="J9094" s="100"/>
      <c r="K9094" s="100"/>
      <c r="L9094" s="100"/>
      <c r="M9094" s="100"/>
      <c r="N9094" s="100"/>
      <c r="O9094" s="100"/>
      <c r="P9094" s="100"/>
      <c r="Q9094" s="15" t="s">
        <v>45</v>
      </c>
    </row>
    <row r="9095" customFormat="false" ht="55.2" hidden="false" customHeight="false" outlineLevel="0" collapsed="false">
      <c r="A9095" s="100"/>
      <c r="B9095" s="100"/>
      <c r="C9095" s="100"/>
      <c r="D9095" s="1154" t="s">
        <v>26023</v>
      </c>
      <c r="E9095" s="100" t="s">
        <v>26965</v>
      </c>
      <c r="F9095" s="100" t="s">
        <v>26966</v>
      </c>
      <c r="G9095" s="100"/>
      <c r="H9095" s="100"/>
      <c r="I9095" s="100"/>
      <c r="J9095" s="100"/>
      <c r="K9095" s="100"/>
      <c r="L9095" s="100"/>
      <c r="M9095" s="100"/>
      <c r="N9095" s="100"/>
      <c r="O9095" s="100"/>
      <c r="P9095" s="100"/>
      <c r="Q9095" s="15" t="s">
        <v>45</v>
      </c>
    </row>
    <row r="9096" customFormat="false" ht="68.65" hidden="false" customHeight="false" outlineLevel="0" collapsed="false">
      <c r="A9096" s="100"/>
      <c r="B9096" s="100"/>
      <c r="C9096" s="100"/>
      <c r="D9096" s="1154" t="s">
        <v>26023</v>
      </c>
      <c r="E9096" s="100" t="s">
        <v>26967</v>
      </c>
      <c r="F9096" s="799" t="s">
        <v>26968</v>
      </c>
      <c r="G9096" s="100"/>
      <c r="H9096" s="100"/>
      <c r="I9096" s="100"/>
      <c r="J9096" s="100"/>
      <c r="K9096" s="100"/>
      <c r="L9096" s="100"/>
      <c r="M9096" s="100"/>
      <c r="N9096" s="100"/>
      <c r="O9096" s="100" t="s">
        <v>26969</v>
      </c>
      <c r="P9096" s="100"/>
      <c r="Q9096" s="15" t="s">
        <v>45</v>
      </c>
    </row>
    <row r="9097" customFormat="false" ht="41.75" hidden="false" customHeight="false" outlineLevel="0" collapsed="false">
      <c r="A9097" s="1144"/>
      <c r="B9097" s="1144"/>
      <c r="C9097" s="1144"/>
      <c r="D9097" s="1144"/>
      <c r="E9097" s="1144" t="s">
        <v>26970</v>
      </c>
      <c r="F9097" s="1144" t="s">
        <v>600</v>
      </c>
      <c r="G9097" s="1144"/>
      <c r="H9097" s="1144"/>
      <c r="I9097" s="1144"/>
      <c r="J9097" s="1144"/>
      <c r="K9097" s="1144"/>
      <c r="L9097" s="1144"/>
      <c r="M9097" s="1144"/>
      <c r="N9097" s="1144"/>
      <c r="O9097" s="1144"/>
      <c r="P9097" s="1144"/>
      <c r="Q9097" s="15" t="s">
        <v>45</v>
      </c>
      <c r="R9097" s="1145"/>
      <c r="S9097" s="1145"/>
      <c r="T9097" s="1145"/>
      <c r="U9097" s="1145"/>
      <c r="V9097" s="1145"/>
      <c r="W9097" s="1145"/>
      <c r="X9097" s="1145"/>
      <c r="Y9097" s="1145"/>
      <c r="Z9097" s="1145"/>
      <c r="AA9097" s="1145"/>
      <c r="AB9097" s="1145"/>
      <c r="AC9097" s="1145"/>
      <c r="AD9097" s="1145"/>
      <c r="AE9097" s="1145"/>
      <c r="AF9097" s="1145"/>
      <c r="AG9097" s="1145"/>
      <c r="AH9097" s="1145"/>
      <c r="AI9097" s="1145"/>
      <c r="AJ9097" s="1145"/>
      <c r="AK9097" s="1145"/>
    </row>
    <row r="9098" customFormat="false" ht="41.75" hidden="false" customHeight="false" outlineLevel="0" collapsed="false">
      <c r="A9098" s="100"/>
      <c r="B9098" s="100"/>
      <c r="C9098" s="100"/>
      <c r="D9098" s="100"/>
      <c r="E9098" s="100"/>
      <c r="F9098" s="100"/>
      <c r="G9098" s="100"/>
      <c r="H9098" s="100" t="n">
        <v>6700</v>
      </c>
      <c r="I9098" s="100"/>
      <c r="J9098" s="100"/>
      <c r="K9098" s="100"/>
      <c r="L9098" s="100"/>
      <c r="M9098" s="100" t="s">
        <v>26971</v>
      </c>
      <c r="N9098" s="100"/>
      <c r="O9098" s="984" t="s">
        <v>26154</v>
      </c>
      <c r="P9098" s="100"/>
      <c r="Q9098" s="15" t="s">
        <v>45</v>
      </c>
    </row>
    <row r="9099" customFormat="false" ht="79.85" hidden="false" customHeight="false" outlineLevel="0" collapsed="false">
      <c r="A9099" s="1091" t="s">
        <v>17111</v>
      </c>
      <c r="B9099" s="103" t="s">
        <v>17112</v>
      </c>
      <c r="C9099" s="1149"/>
      <c r="D9099" s="103" t="s">
        <v>17114</v>
      </c>
      <c r="E9099" s="103" t="s">
        <v>17115</v>
      </c>
      <c r="F9099" s="102" t="s">
        <v>10096</v>
      </c>
      <c r="G9099" s="103" t="s">
        <v>38</v>
      </c>
      <c r="H9099" s="103" t="s">
        <v>17116</v>
      </c>
      <c r="I9099" s="103" t="s">
        <v>40</v>
      </c>
      <c r="J9099" s="103" t="s">
        <v>21327</v>
      </c>
      <c r="K9099" s="103" t="s">
        <v>21328</v>
      </c>
      <c r="L9099" s="103" t="s">
        <v>19807</v>
      </c>
      <c r="M9099" s="103" t="s">
        <v>41</v>
      </c>
      <c r="N9099" s="103" t="s">
        <v>42</v>
      </c>
      <c r="O9099" s="103" t="s">
        <v>17117</v>
      </c>
      <c r="P9099" s="91"/>
      <c r="Q9099" s="15" t="s">
        <v>45</v>
      </c>
      <c r="R9099" s="97"/>
      <c r="S9099" s="97"/>
    </row>
    <row r="9100" customFormat="false" ht="15" hidden="false" customHeight="false" outlineLevel="0" collapsed="false">
      <c r="A9100" s="1137" t="n">
        <v>43742</v>
      </c>
      <c r="B9100" s="1136" t="s">
        <v>394</v>
      </c>
      <c r="C9100" s="91"/>
      <c r="D9100" s="91"/>
      <c r="E9100" s="10"/>
      <c r="F9100" s="821" t="n">
        <f aca="false">G9100+H9100+I9100+J9100+K9100+L9100</f>
        <v>2.03232308667194E+029</v>
      </c>
      <c r="G9100" s="1150" t="n">
        <f aca="false">SUM(G9101:G19039)</f>
        <v>7.09966865989842E+028</v>
      </c>
      <c r="H9100" s="989" t="n">
        <f aca="false">SUM(H9101:H19039)</f>
        <v>1.3223562206821E+029</v>
      </c>
      <c r="I9100" s="1007" t="n">
        <f aca="false">SUM(I9101:I19041)</f>
        <v>0</v>
      </c>
      <c r="J9100" s="1008" t="n">
        <f aca="false">SUM(J9101:J19039)</f>
        <v>0</v>
      </c>
      <c r="K9100" s="1009" t="n">
        <f aca="false">SUM(K9101:K19039)</f>
        <v>0</v>
      </c>
      <c r="L9100" s="1029" t="n">
        <f aca="false">SUM(L9103:L19039)</f>
        <v>0</v>
      </c>
      <c r="M9100" s="466"/>
      <c r="N9100" s="466"/>
      <c r="O9100" s="91"/>
      <c r="P9100" s="91"/>
      <c r="Q9100" s="15" t="s">
        <v>45</v>
      </c>
      <c r="R9100" s="97"/>
      <c r="S9100" s="97"/>
    </row>
    <row r="9101" customFormat="false" ht="55.2" hidden="false" customHeight="false" outlineLevel="0" collapsed="false">
      <c r="A9101" s="1144" t="s">
        <v>25462</v>
      </c>
      <c r="B9101" s="1144"/>
      <c r="C9101" s="1144"/>
      <c r="D9101" s="1144" t="s">
        <v>10514</v>
      </c>
      <c r="E9101" s="1144" t="s">
        <v>26972</v>
      </c>
      <c r="F9101" s="1144" t="s">
        <v>26973</v>
      </c>
      <c r="G9101" s="1144"/>
      <c r="H9101" s="1144"/>
      <c r="I9101" s="1144"/>
      <c r="J9101" s="1144"/>
      <c r="K9101" s="1144"/>
      <c r="L9101" s="1144"/>
      <c r="M9101" s="1144"/>
      <c r="N9101" s="1144"/>
      <c r="O9101" s="1144"/>
      <c r="P9101" s="1144"/>
      <c r="Q9101" s="15" t="s">
        <v>45</v>
      </c>
      <c r="R9101" s="1145"/>
      <c r="S9101" s="1145"/>
      <c r="T9101" s="1145"/>
      <c r="U9101" s="1145"/>
      <c r="V9101" s="1145"/>
      <c r="W9101" s="1145"/>
      <c r="X9101" s="1145"/>
      <c r="Y9101" s="1145"/>
      <c r="Z9101" s="1145"/>
      <c r="AA9101" s="1145"/>
      <c r="AB9101" s="1145"/>
      <c r="AC9101" s="1145"/>
      <c r="AD9101" s="1145"/>
      <c r="AE9101" s="1145"/>
      <c r="AF9101" s="1145"/>
      <c r="AG9101" s="1145"/>
      <c r="AH9101" s="1145"/>
      <c r="AI9101" s="1145"/>
      <c r="AJ9101" s="1145"/>
      <c r="AK9101" s="1145"/>
    </row>
    <row r="9102" customFormat="false" ht="55.2" hidden="false" customHeight="false" outlineLevel="0" collapsed="false">
      <c r="A9102" s="664"/>
      <c r="B9102" s="664"/>
      <c r="C9102" s="664"/>
      <c r="D9102" s="664"/>
      <c r="E9102" s="664" t="s">
        <v>26974</v>
      </c>
      <c r="F9102" s="664" t="s">
        <v>26027</v>
      </c>
      <c r="G9102" s="664"/>
      <c r="H9102" s="664"/>
      <c r="I9102" s="664"/>
      <c r="J9102" s="664"/>
      <c r="K9102" s="664"/>
      <c r="L9102" s="664"/>
      <c r="M9102" s="664"/>
      <c r="N9102" s="664"/>
      <c r="O9102" s="664"/>
      <c r="P9102" s="664"/>
      <c r="Q9102" s="15" t="s">
        <v>45</v>
      </c>
      <c r="R9102" s="265"/>
      <c r="S9102" s="265"/>
      <c r="T9102" s="265"/>
      <c r="U9102" s="265"/>
      <c r="V9102" s="265"/>
      <c r="W9102" s="265"/>
      <c r="X9102" s="265"/>
      <c r="Y9102" s="265"/>
      <c r="Z9102" s="265"/>
      <c r="AA9102" s="265"/>
      <c r="AB9102" s="265"/>
      <c r="AC9102" s="265"/>
      <c r="AD9102" s="265"/>
      <c r="AE9102" s="265"/>
      <c r="AF9102" s="265"/>
      <c r="AG9102" s="265"/>
      <c r="AH9102" s="265"/>
      <c r="AI9102" s="265"/>
      <c r="AJ9102" s="265"/>
      <c r="AK9102" s="265"/>
    </row>
    <row r="9103" customFormat="false" ht="28.35" hidden="false" customHeight="false" outlineLevel="0" collapsed="false">
      <c r="A9103" s="100" t="s">
        <v>25462</v>
      </c>
      <c r="B9103" s="100" t="s">
        <v>26417</v>
      </c>
      <c r="C9103" s="24" t="s">
        <v>26975</v>
      </c>
      <c r="D9103" s="100" t="s">
        <v>10514</v>
      </c>
      <c r="E9103" s="100" t="s">
        <v>26976</v>
      </c>
      <c r="F9103" s="100" t="s">
        <v>26977</v>
      </c>
      <c r="G9103" s="799" t="n">
        <v>6900</v>
      </c>
      <c r="H9103" s="100"/>
      <c r="I9103" s="100"/>
      <c r="J9103" s="100"/>
      <c r="K9103" s="100"/>
      <c r="L9103" s="100"/>
      <c r="M9103" s="100" t="s">
        <v>26978</v>
      </c>
      <c r="N9103" s="1076" t="n">
        <v>43745</v>
      </c>
      <c r="O9103" s="984" t="s">
        <v>15</v>
      </c>
      <c r="P9103" s="100"/>
      <c r="Q9103" s="15" t="s">
        <v>45</v>
      </c>
    </row>
    <row r="9104" customFormat="false" ht="14.9" hidden="false" customHeight="false" outlineLevel="0" collapsed="false">
      <c r="A9104" s="100" t="s">
        <v>25462</v>
      </c>
      <c r="B9104" s="100" t="s">
        <v>26417</v>
      </c>
      <c r="C9104" s="100" t="s">
        <v>26979</v>
      </c>
      <c r="D9104" s="100" t="s">
        <v>10514</v>
      </c>
      <c r="E9104" s="100" t="s">
        <v>26980</v>
      </c>
      <c r="F9104" s="100" t="s">
        <v>26981</v>
      </c>
      <c r="G9104" s="799" t="n">
        <v>4900</v>
      </c>
      <c r="H9104" s="100"/>
      <c r="I9104" s="100"/>
      <c r="J9104" s="100"/>
      <c r="K9104" s="100"/>
      <c r="L9104" s="100"/>
      <c r="M9104" s="100" t="s">
        <v>26982</v>
      </c>
      <c r="N9104" s="1076" t="n">
        <v>43746</v>
      </c>
      <c r="O9104" s="984" t="s">
        <v>15</v>
      </c>
      <c r="P9104" s="100"/>
      <c r="Q9104" s="15" t="s">
        <v>45</v>
      </c>
    </row>
    <row r="9105" customFormat="false" ht="28.35" hidden="false" customHeight="false" outlineLevel="0" collapsed="false">
      <c r="A9105" s="100" t="s">
        <v>25462</v>
      </c>
      <c r="B9105" s="100" t="s">
        <v>26417</v>
      </c>
      <c r="C9105" s="100" t="s">
        <v>26983</v>
      </c>
      <c r="D9105" s="100" t="s">
        <v>10514</v>
      </c>
      <c r="E9105" s="100" t="s">
        <v>26984</v>
      </c>
      <c r="F9105" s="100" t="s">
        <v>26985</v>
      </c>
      <c r="G9105" s="799" t="n">
        <v>3100</v>
      </c>
      <c r="H9105" s="100"/>
      <c r="I9105" s="100"/>
      <c r="J9105" s="100"/>
      <c r="K9105" s="100"/>
      <c r="L9105" s="100"/>
      <c r="M9105" s="100" t="s">
        <v>26986</v>
      </c>
      <c r="N9105" s="1184" t="n">
        <v>43748</v>
      </c>
      <c r="O9105" s="984" t="s">
        <v>15</v>
      </c>
      <c r="P9105" s="100"/>
      <c r="Q9105" s="15" t="s">
        <v>45</v>
      </c>
    </row>
    <row r="9106" customFormat="false" ht="41.75" hidden="false" customHeight="false" outlineLevel="0" collapsed="false">
      <c r="A9106" s="100" t="s">
        <v>25462</v>
      </c>
      <c r="B9106" s="1143" t="n">
        <v>0.423611111111111</v>
      </c>
      <c r="C9106" s="100" t="s">
        <v>26987</v>
      </c>
      <c r="D9106" s="100" t="s">
        <v>25726</v>
      </c>
      <c r="E9106" s="100" t="s">
        <v>26988</v>
      </c>
      <c r="F9106" s="984" t="s">
        <v>26989</v>
      </c>
      <c r="G9106" s="100"/>
      <c r="H9106" s="100"/>
      <c r="I9106" s="100"/>
      <c r="J9106" s="100"/>
      <c r="K9106" s="100"/>
      <c r="L9106" s="100"/>
      <c r="M9106" s="100" t="s">
        <v>26990</v>
      </c>
      <c r="N9106" s="100"/>
      <c r="O9106" s="984" t="s">
        <v>26991</v>
      </c>
      <c r="P9106" s="100"/>
      <c r="Q9106" s="15" t="s">
        <v>45</v>
      </c>
    </row>
    <row r="9107" customFormat="false" ht="28.35" hidden="false" customHeight="false" outlineLevel="0" collapsed="false">
      <c r="A9107" s="100" t="s">
        <v>25462</v>
      </c>
      <c r="B9107" s="100"/>
      <c r="C9107" s="24" t="s">
        <v>26992</v>
      </c>
      <c r="D9107" s="100" t="s">
        <v>26332</v>
      </c>
      <c r="E9107" s="100" t="s">
        <v>26993</v>
      </c>
      <c r="F9107" s="100"/>
      <c r="G9107" s="799" t="n">
        <v>5000</v>
      </c>
      <c r="H9107" s="100"/>
      <c r="I9107" s="100"/>
      <c r="J9107" s="100"/>
      <c r="K9107" s="100"/>
      <c r="L9107" s="100"/>
      <c r="M9107" s="100" t="s">
        <v>26994</v>
      </c>
      <c r="N9107" s="1184" t="n">
        <v>43752</v>
      </c>
      <c r="O9107" s="984" t="s">
        <v>15</v>
      </c>
      <c r="P9107" s="100"/>
      <c r="Q9107" s="15" t="s">
        <v>45</v>
      </c>
    </row>
    <row r="9108" customFormat="false" ht="14.9" hidden="false" customHeight="false" outlineLevel="0" collapsed="false">
      <c r="A9108" s="355" t="s">
        <v>25462</v>
      </c>
      <c r="B9108" s="1187" t="n">
        <v>0.426388888888889</v>
      </c>
      <c r="C9108" s="353" t="s">
        <v>26995</v>
      </c>
      <c r="D9108" s="355" t="s">
        <v>26341</v>
      </c>
      <c r="E9108" s="353" t="s">
        <v>26996</v>
      </c>
      <c r="F9108" s="355"/>
      <c r="G9108" s="355"/>
      <c r="H9108" s="355"/>
      <c r="I9108" s="355"/>
      <c r="J9108" s="355"/>
      <c r="K9108" s="355"/>
      <c r="L9108" s="355"/>
      <c r="M9108" s="355"/>
      <c r="N9108" s="355"/>
      <c r="O9108" s="355" t="s">
        <v>26997</v>
      </c>
      <c r="P9108" s="355"/>
      <c r="Q9108" s="15" t="s">
        <v>45</v>
      </c>
      <c r="R9108" s="397"/>
      <c r="S9108" s="397"/>
      <c r="T9108" s="397"/>
      <c r="U9108" s="397"/>
      <c r="V9108" s="397"/>
      <c r="W9108" s="397"/>
      <c r="X9108" s="397"/>
      <c r="Y9108" s="397"/>
      <c r="Z9108" s="397"/>
      <c r="AA9108" s="397"/>
      <c r="AB9108" s="397"/>
      <c r="AC9108" s="397"/>
      <c r="AD9108" s="397"/>
      <c r="AE9108" s="397"/>
      <c r="AF9108" s="397"/>
      <c r="AG9108" s="397"/>
      <c r="AH9108" s="397"/>
      <c r="AI9108" s="397"/>
      <c r="AJ9108" s="397"/>
      <c r="AK9108" s="397"/>
    </row>
    <row r="9109" customFormat="false" ht="14.9" hidden="false" customHeight="false" outlineLevel="0" collapsed="false">
      <c r="A9109" s="1144"/>
      <c r="B9109" s="1144"/>
      <c r="C9109" s="1144"/>
      <c r="D9109" s="1144"/>
      <c r="E9109" s="1144" t="s">
        <v>26998</v>
      </c>
      <c r="F9109" s="1144"/>
      <c r="G9109" s="1144"/>
      <c r="H9109" s="1144"/>
      <c r="I9109" s="1144"/>
      <c r="J9109" s="1144"/>
      <c r="K9109" s="1144"/>
      <c r="L9109" s="1144"/>
      <c r="M9109" s="1144"/>
      <c r="N9109" s="1188" t="n">
        <v>43752</v>
      </c>
      <c r="O9109" s="1144" t="s">
        <v>26999</v>
      </c>
      <c r="P9109" s="1144"/>
      <c r="Q9109" s="15" t="s">
        <v>45</v>
      </c>
      <c r="R9109" s="1145"/>
      <c r="S9109" s="1145"/>
      <c r="T9109" s="1145"/>
      <c r="U9109" s="1145"/>
      <c r="V9109" s="1145"/>
      <c r="W9109" s="1145"/>
      <c r="X9109" s="1145"/>
      <c r="Y9109" s="1145"/>
      <c r="Z9109" s="1145"/>
      <c r="AA9109" s="1145"/>
      <c r="AB9109" s="1145"/>
      <c r="AC9109" s="1145"/>
      <c r="AD9109" s="1145"/>
      <c r="AE9109" s="1145"/>
      <c r="AF9109" s="1145"/>
      <c r="AG9109" s="1145"/>
      <c r="AH9109" s="1145"/>
      <c r="AI9109" s="1145"/>
      <c r="AJ9109" s="1145"/>
      <c r="AK9109" s="1145"/>
    </row>
    <row r="9110" customFormat="false" ht="28.35" hidden="false" customHeight="false" outlineLevel="0" collapsed="false">
      <c r="A9110" s="1144"/>
      <c r="B9110" s="1144"/>
      <c r="C9110" s="1144"/>
      <c r="D9110" s="1144"/>
      <c r="E9110" s="1144" t="s">
        <v>27000</v>
      </c>
      <c r="F9110" s="1144"/>
      <c r="G9110" s="1144"/>
      <c r="H9110" s="1144"/>
      <c r="I9110" s="1144"/>
      <c r="J9110" s="1144"/>
      <c r="K9110" s="1144"/>
      <c r="L9110" s="1144"/>
      <c r="M9110" s="1144"/>
      <c r="N9110" s="1176" t="n">
        <v>43747</v>
      </c>
      <c r="O9110" s="1144" t="s">
        <v>26797</v>
      </c>
      <c r="P9110" s="1144"/>
      <c r="Q9110" s="15" t="s">
        <v>45</v>
      </c>
      <c r="R9110" s="1145"/>
      <c r="S9110" s="1145"/>
      <c r="T9110" s="1145"/>
      <c r="U9110" s="1145"/>
      <c r="V9110" s="1145"/>
      <c r="W9110" s="1145"/>
      <c r="X9110" s="1145"/>
      <c r="Y9110" s="1145"/>
      <c r="Z9110" s="1145"/>
      <c r="AA9110" s="1145"/>
      <c r="AB9110" s="1145"/>
      <c r="AC9110" s="1145"/>
      <c r="AD9110" s="1145"/>
      <c r="AE9110" s="1145"/>
      <c r="AF9110" s="1145"/>
      <c r="AG9110" s="1145"/>
      <c r="AH9110" s="1145"/>
      <c r="AI9110" s="1145"/>
      <c r="AJ9110" s="1145"/>
      <c r="AK9110" s="1145"/>
    </row>
    <row r="9111" customFormat="false" ht="68.65" hidden="false" customHeight="false" outlineLevel="0" collapsed="false">
      <c r="A9111" s="100" t="s">
        <v>25462</v>
      </c>
      <c r="B9111" s="1143" t="n">
        <v>0.461111111111111</v>
      </c>
      <c r="C9111" s="100" t="s">
        <v>27001</v>
      </c>
      <c r="D9111" s="100" t="s">
        <v>26354</v>
      </c>
      <c r="E9111" s="100" t="s">
        <v>27002</v>
      </c>
      <c r="F9111" s="1189" t="s">
        <v>27003</v>
      </c>
      <c r="G9111" s="100"/>
      <c r="H9111" s="100"/>
      <c r="I9111" s="100"/>
      <c r="J9111" s="100"/>
      <c r="K9111" s="100"/>
      <c r="L9111" s="100"/>
      <c r="M9111" s="100" t="s">
        <v>27004</v>
      </c>
      <c r="N9111" s="100"/>
      <c r="O9111" s="984" t="s">
        <v>27005</v>
      </c>
      <c r="P9111" s="100"/>
      <c r="Q9111" s="15" t="s">
        <v>45</v>
      </c>
    </row>
    <row r="9112" customFormat="false" ht="55.2" hidden="false" customHeight="false" outlineLevel="0" collapsed="false">
      <c r="A9112" s="1144" t="s">
        <v>25462</v>
      </c>
      <c r="B9112" s="1146" t="n">
        <v>0.470138888888889</v>
      </c>
      <c r="C9112" s="1144" t="s">
        <v>27006</v>
      </c>
      <c r="D9112" s="1144" t="s">
        <v>10514</v>
      </c>
      <c r="E9112" s="1144" t="s">
        <v>27007</v>
      </c>
      <c r="F9112" s="1144" t="s">
        <v>27008</v>
      </c>
      <c r="G9112" s="1144"/>
      <c r="H9112" s="1144"/>
      <c r="I9112" s="1144"/>
      <c r="J9112" s="1144"/>
      <c r="K9112" s="1144"/>
      <c r="L9112" s="1144"/>
      <c r="M9112" s="1144"/>
      <c r="N9112" s="1144"/>
      <c r="O9112" s="1144"/>
      <c r="P9112" s="1144"/>
      <c r="Q9112" s="15" t="s">
        <v>45</v>
      </c>
      <c r="R9112" s="1145"/>
      <c r="S9112" s="1145"/>
      <c r="T9112" s="1145"/>
      <c r="U9112" s="1145"/>
      <c r="V9112" s="1145"/>
      <c r="W9112" s="1145"/>
      <c r="X9112" s="1145"/>
      <c r="Y9112" s="1145"/>
      <c r="Z9112" s="1145"/>
      <c r="AA9112" s="1145"/>
      <c r="AB9112" s="1145"/>
      <c r="AC9112" s="1145"/>
      <c r="AD9112" s="1145"/>
      <c r="AE9112" s="1145"/>
      <c r="AF9112" s="1145"/>
      <c r="AG9112" s="1145"/>
      <c r="AH9112" s="1145"/>
      <c r="AI9112" s="1145"/>
      <c r="AJ9112" s="1145"/>
      <c r="AK9112" s="1145"/>
    </row>
    <row r="9113" customFormat="false" ht="14.9" hidden="false" customHeight="false" outlineLevel="0" collapsed="false">
      <c r="A9113" s="100" t="s">
        <v>25462</v>
      </c>
      <c r="B9113" s="1143" t="n">
        <v>0.497222222222222</v>
      </c>
      <c r="C9113" s="100" t="s">
        <v>27009</v>
      </c>
      <c r="D9113" s="100" t="s">
        <v>26364</v>
      </c>
      <c r="E9113" s="100" t="s">
        <v>27010</v>
      </c>
      <c r="F9113" s="984" t="n">
        <v>3500</v>
      </c>
      <c r="G9113" s="100"/>
      <c r="H9113" s="100"/>
      <c r="I9113" s="100"/>
      <c r="J9113" s="100"/>
      <c r="K9113" s="100"/>
      <c r="L9113" s="100"/>
      <c r="M9113" s="100"/>
      <c r="N9113" s="100"/>
      <c r="O9113" s="984" t="s">
        <v>27011</v>
      </c>
      <c r="P9113" s="100"/>
      <c r="Q9113" s="15" t="s">
        <v>45</v>
      </c>
    </row>
    <row r="9114" customFormat="false" ht="68.65" hidden="false" customHeight="false" outlineLevel="0" collapsed="false">
      <c r="A9114" s="100" t="s">
        <v>25462</v>
      </c>
      <c r="B9114" s="286" t="s">
        <v>26301</v>
      </c>
      <c r="C9114" s="100" t="s">
        <v>26912</v>
      </c>
      <c r="D9114" s="100" t="s">
        <v>25615</v>
      </c>
      <c r="E9114" s="100" t="s">
        <v>27012</v>
      </c>
      <c r="F9114" s="984" t="n">
        <v>11000</v>
      </c>
      <c r="G9114" s="100"/>
      <c r="H9114" s="984" t="n">
        <v>11000</v>
      </c>
      <c r="I9114" s="100"/>
      <c r="J9114" s="100"/>
      <c r="K9114" s="100"/>
      <c r="L9114" s="100"/>
      <c r="M9114" s="100" t="s">
        <v>27013</v>
      </c>
      <c r="N9114" s="100" t="s">
        <v>26216</v>
      </c>
      <c r="O9114" s="984" t="s">
        <v>27014</v>
      </c>
      <c r="P9114" s="100"/>
      <c r="Q9114" s="15" t="s">
        <v>45</v>
      </c>
    </row>
    <row r="9115" customFormat="false" ht="55.2" hidden="false" customHeight="false" outlineLevel="0" collapsed="false">
      <c r="A9115" s="1144"/>
      <c r="B9115" s="1144"/>
      <c r="C9115" s="1144"/>
      <c r="D9115" s="1144"/>
      <c r="E9115" s="1144" t="s">
        <v>27015</v>
      </c>
      <c r="F9115" s="1145"/>
      <c r="G9115" s="1144"/>
      <c r="H9115" s="1144"/>
      <c r="I9115" s="1144"/>
      <c r="J9115" s="1144"/>
      <c r="K9115" s="1144"/>
      <c r="L9115" s="1144"/>
      <c r="M9115" s="1144"/>
      <c r="N9115" s="1176" t="n">
        <v>43747</v>
      </c>
      <c r="O9115" s="1144" t="s">
        <v>26797</v>
      </c>
      <c r="P9115" s="1144"/>
      <c r="Q9115" s="15" t="s">
        <v>45</v>
      </c>
      <c r="R9115" s="1145"/>
      <c r="S9115" s="1145"/>
      <c r="T9115" s="1145"/>
      <c r="U9115" s="1145"/>
      <c r="V9115" s="1145"/>
      <c r="W9115" s="1145"/>
      <c r="X9115" s="1145"/>
      <c r="Y9115" s="1145"/>
      <c r="Z9115" s="1145"/>
      <c r="AA9115" s="1145"/>
      <c r="AB9115" s="1145"/>
      <c r="AC9115" s="1145"/>
      <c r="AD9115" s="1145"/>
      <c r="AE9115" s="1145"/>
      <c r="AF9115" s="1145"/>
      <c r="AG9115" s="1145"/>
      <c r="AH9115" s="1145"/>
      <c r="AI9115" s="1145"/>
      <c r="AJ9115" s="1145"/>
      <c r="AK9115" s="1145"/>
    </row>
    <row r="9116" customFormat="false" ht="68.65" hidden="false" customHeight="false" outlineLevel="0" collapsed="false">
      <c r="A9116" s="100" t="s">
        <v>25462</v>
      </c>
      <c r="B9116" s="1143" t="n">
        <v>0.523611111111111</v>
      </c>
      <c r="C9116" s="24" t="s">
        <v>27016</v>
      </c>
      <c r="D9116" s="100" t="s">
        <v>27017</v>
      </c>
      <c r="E9116" s="100" t="s">
        <v>27018</v>
      </c>
      <c r="F9116" s="100" t="s">
        <v>27019</v>
      </c>
      <c r="G9116" s="799" t="n">
        <v>5000</v>
      </c>
      <c r="H9116" s="100"/>
      <c r="I9116" s="100"/>
      <c r="J9116" s="100"/>
      <c r="K9116" s="100"/>
      <c r="L9116" s="100"/>
      <c r="M9116" s="100" t="s">
        <v>27020</v>
      </c>
      <c r="N9116" s="1184" t="n">
        <v>43748</v>
      </c>
      <c r="O9116" s="984" t="s">
        <v>15</v>
      </c>
      <c r="P9116" s="100"/>
      <c r="Q9116" s="15" t="s">
        <v>45</v>
      </c>
    </row>
    <row r="9117" customFormat="false" ht="55.2" hidden="false" customHeight="false" outlineLevel="0" collapsed="false">
      <c r="A9117" s="355" t="s">
        <v>25462</v>
      </c>
      <c r="B9117" s="1187" t="n">
        <v>0.53125</v>
      </c>
      <c r="C9117" s="355" t="s">
        <v>27021</v>
      </c>
      <c r="D9117" s="355" t="s">
        <v>27022</v>
      </c>
      <c r="E9117" s="355" t="s">
        <v>27023</v>
      </c>
      <c r="F9117" s="355" t="s">
        <v>27024</v>
      </c>
      <c r="G9117" s="355"/>
      <c r="H9117" s="355"/>
      <c r="I9117" s="355"/>
      <c r="J9117" s="355"/>
      <c r="K9117" s="355"/>
      <c r="L9117" s="355"/>
      <c r="M9117" s="355"/>
      <c r="N9117" s="355"/>
      <c r="O9117" s="355" t="s">
        <v>27025</v>
      </c>
      <c r="P9117" s="355"/>
      <c r="Q9117" s="15" t="s">
        <v>45</v>
      </c>
      <c r="R9117" s="397"/>
      <c r="S9117" s="397"/>
      <c r="T9117" s="397"/>
      <c r="U9117" s="397"/>
      <c r="V9117" s="397"/>
      <c r="W9117" s="397"/>
      <c r="X9117" s="397"/>
      <c r="Y9117" s="397"/>
      <c r="Z9117" s="397"/>
      <c r="AA9117" s="397"/>
      <c r="AB9117" s="397"/>
      <c r="AC9117" s="397"/>
      <c r="AD9117" s="397"/>
      <c r="AE9117" s="397"/>
      <c r="AF9117" s="397"/>
      <c r="AG9117" s="397"/>
      <c r="AH9117" s="397"/>
      <c r="AI9117" s="397"/>
      <c r="AJ9117" s="397"/>
      <c r="AK9117" s="397"/>
    </row>
    <row r="9118" customFormat="false" ht="55.2" hidden="false" customHeight="false" outlineLevel="0" collapsed="false">
      <c r="A9118" s="100"/>
      <c r="B9118" s="100"/>
      <c r="C9118" s="100"/>
      <c r="D9118" s="100" t="s">
        <v>10514</v>
      </c>
      <c r="E9118" s="100" t="s">
        <v>27026</v>
      </c>
      <c r="F9118" s="984" t="s">
        <v>27027</v>
      </c>
      <c r="G9118" s="100"/>
      <c r="H9118" s="100"/>
      <c r="I9118" s="100"/>
      <c r="J9118" s="100"/>
      <c r="K9118" s="100"/>
      <c r="L9118" s="100"/>
      <c r="M9118" s="100" t="s">
        <v>27028</v>
      </c>
      <c r="N9118" s="1184" t="n">
        <v>43753</v>
      </c>
      <c r="O9118" s="984" t="s">
        <v>27029</v>
      </c>
      <c r="P9118" s="100"/>
      <c r="Q9118" s="15" t="s">
        <v>45</v>
      </c>
    </row>
    <row r="9119" customFormat="false" ht="41.75" hidden="false" customHeight="false" outlineLevel="0" collapsed="false">
      <c r="A9119" s="100" t="s">
        <v>25462</v>
      </c>
      <c r="B9119" s="286" t="s">
        <v>26301</v>
      </c>
      <c r="C9119" s="100" t="s">
        <v>27030</v>
      </c>
      <c r="D9119" s="100" t="s">
        <v>25636</v>
      </c>
      <c r="E9119" s="100" t="s">
        <v>27031</v>
      </c>
      <c r="F9119" s="100" t="s">
        <v>27032</v>
      </c>
      <c r="G9119" s="799" t="n">
        <v>35000</v>
      </c>
      <c r="H9119" s="100"/>
      <c r="I9119" s="100"/>
      <c r="J9119" s="100"/>
      <c r="K9119" s="100"/>
      <c r="L9119" s="100"/>
      <c r="M9119" s="100" t="s">
        <v>27033</v>
      </c>
      <c r="N9119" s="1184" t="n">
        <v>43749</v>
      </c>
      <c r="O9119" s="984" t="s">
        <v>27034</v>
      </c>
      <c r="P9119" s="100"/>
      <c r="Q9119" s="15" t="s">
        <v>45</v>
      </c>
    </row>
    <row r="9120" customFormat="false" ht="55.2" hidden="false" customHeight="false" outlineLevel="0" collapsed="false">
      <c r="A9120" s="1139"/>
      <c r="B9120" s="1139"/>
      <c r="C9120" s="1139"/>
      <c r="D9120" s="1139"/>
      <c r="E9120" s="1139" t="s">
        <v>27035</v>
      </c>
      <c r="F9120" s="1139" t="s">
        <v>27036</v>
      </c>
      <c r="G9120" s="1139"/>
      <c r="H9120" s="1139"/>
      <c r="I9120" s="1139"/>
      <c r="J9120" s="1139"/>
      <c r="K9120" s="1139"/>
      <c r="L9120" s="1139"/>
      <c r="M9120" s="1139"/>
      <c r="N9120" s="1139"/>
      <c r="O9120" s="1139"/>
      <c r="P9120" s="1139"/>
      <c r="Q9120" s="15" t="s">
        <v>45</v>
      </c>
      <c r="R9120" s="1141"/>
      <c r="S9120" s="1141"/>
      <c r="T9120" s="1141"/>
      <c r="U9120" s="1141"/>
      <c r="V9120" s="1141"/>
      <c r="W9120" s="1141"/>
      <c r="X9120" s="1141"/>
      <c r="Y9120" s="1141"/>
      <c r="Z9120" s="1141"/>
      <c r="AA9120" s="1141"/>
      <c r="AB9120" s="1141"/>
      <c r="AC9120" s="1141"/>
      <c r="AD9120" s="1141"/>
      <c r="AE9120" s="1141"/>
      <c r="AF9120" s="1141"/>
      <c r="AG9120" s="1141"/>
      <c r="AH9120" s="1141"/>
      <c r="AI9120" s="1141"/>
      <c r="AJ9120" s="1141"/>
      <c r="AK9120" s="1141"/>
    </row>
    <row r="9121" customFormat="false" ht="28.35" hidden="false" customHeight="false" outlineLevel="0" collapsed="false">
      <c r="A9121" s="664" t="s">
        <v>25462</v>
      </c>
      <c r="B9121" s="1142" t="n">
        <v>0.611111111111111</v>
      </c>
      <c r="C9121" s="664" t="s">
        <v>27037</v>
      </c>
      <c r="D9121" s="664" t="s">
        <v>26136</v>
      </c>
      <c r="E9121" s="664" t="s">
        <v>27038</v>
      </c>
      <c r="F9121" s="664"/>
      <c r="G9121" s="664"/>
      <c r="H9121" s="664"/>
      <c r="I9121" s="664"/>
      <c r="J9121" s="664"/>
      <c r="K9121" s="664"/>
      <c r="L9121" s="664"/>
      <c r="M9121" s="664"/>
      <c r="N9121" s="664"/>
      <c r="O9121" s="355" t="s">
        <v>27039</v>
      </c>
      <c r="P9121" s="664"/>
      <c r="Q9121" s="15" t="s">
        <v>45</v>
      </c>
      <c r="R9121" s="265"/>
      <c r="S9121" s="265"/>
      <c r="T9121" s="265"/>
      <c r="U9121" s="265"/>
      <c r="V9121" s="265"/>
      <c r="W9121" s="265"/>
      <c r="X9121" s="265"/>
      <c r="Y9121" s="265"/>
      <c r="Z9121" s="265"/>
      <c r="AA9121" s="265"/>
      <c r="AB9121" s="265"/>
      <c r="AC9121" s="265"/>
      <c r="AD9121" s="265"/>
      <c r="AE9121" s="265"/>
      <c r="AF9121" s="265"/>
      <c r="AG9121" s="265"/>
      <c r="AH9121" s="265"/>
      <c r="AI9121" s="265"/>
      <c r="AJ9121" s="265"/>
      <c r="AK9121" s="265"/>
    </row>
    <row r="9122" customFormat="false" ht="14.9" hidden="false" customHeight="false" outlineLevel="0" collapsed="false">
      <c r="A9122" s="1144"/>
      <c r="B9122" s="1144"/>
      <c r="C9122" s="1144"/>
      <c r="D9122" s="1144"/>
      <c r="E9122" s="1144" t="s">
        <v>27040</v>
      </c>
      <c r="F9122" s="1144" t="s">
        <v>27041</v>
      </c>
      <c r="G9122" s="1144"/>
      <c r="H9122" s="1144"/>
      <c r="I9122" s="1144"/>
      <c r="J9122" s="1144"/>
      <c r="K9122" s="1144"/>
      <c r="L9122" s="1144"/>
      <c r="M9122" s="1144"/>
      <c r="N9122" s="1188" t="n">
        <v>43748</v>
      </c>
      <c r="O9122" s="1144" t="s">
        <v>26797</v>
      </c>
      <c r="P9122" s="1144"/>
      <c r="Q9122" s="15" t="s">
        <v>45</v>
      </c>
      <c r="R9122" s="1145"/>
      <c r="S9122" s="1145"/>
      <c r="T9122" s="1145"/>
      <c r="U9122" s="1145"/>
      <c r="V9122" s="1145"/>
      <c r="W9122" s="1145"/>
      <c r="X9122" s="1145"/>
      <c r="Y9122" s="1145"/>
      <c r="Z9122" s="1145"/>
      <c r="AA9122" s="1145"/>
      <c r="AB9122" s="1145"/>
      <c r="AC9122" s="1145"/>
      <c r="AD9122" s="1145"/>
      <c r="AE9122" s="1145"/>
      <c r="AF9122" s="1145"/>
      <c r="AG9122" s="1145"/>
      <c r="AH9122" s="1145"/>
      <c r="AI9122" s="1145"/>
      <c r="AJ9122" s="1145"/>
      <c r="AK9122" s="1145"/>
    </row>
    <row r="9123" customFormat="false" ht="108.95" hidden="false" customHeight="false" outlineLevel="0" collapsed="false">
      <c r="A9123" s="100"/>
      <c r="B9123" s="100"/>
      <c r="C9123" s="100"/>
      <c r="D9123" s="100"/>
      <c r="E9123" s="100" t="s">
        <v>27042</v>
      </c>
      <c r="F9123" s="100" t="s">
        <v>364</v>
      </c>
      <c r="G9123" s="100"/>
      <c r="H9123" s="100"/>
      <c r="I9123" s="100"/>
      <c r="J9123" s="100"/>
      <c r="K9123" s="100"/>
      <c r="L9123" s="100"/>
      <c r="M9123" s="100"/>
      <c r="N9123" s="100"/>
      <c r="O9123" s="100"/>
      <c r="P9123" s="100"/>
      <c r="Q9123" s="15" t="s">
        <v>45</v>
      </c>
    </row>
    <row r="9124" customFormat="false" ht="68.65" hidden="false" customHeight="false" outlineLevel="0" collapsed="false">
      <c r="A9124" s="100"/>
      <c r="B9124" s="100"/>
      <c r="C9124" s="100"/>
      <c r="D9124" s="100"/>
      <c r="E9124" s="100" t="s">
        <v>27043</v>
      </c>
      <c r="F9124" s="100" t="s">
        <v>27044</v>
      </c>
      <c r="G9124" s="100"/>
      <c r="H9124" s="100"/>
      <c r="I9124" s="100"/>
      <c r="J9124" s="100"/>
      <c r="K9124" s="100"/>
      <c r="L9124" s="100"/>
      <c r="M9124" s="100"/>
      <c r="N9124" s="100"/>
      <c r="O9124" s="100" t="s">
        <v>27045</v>
      </c>
      <c r="P9124" s="100"/>
      <c r="Q9124" s="15" t="s">
        <v>45</v>
      </c>
    </row>
    <row r="9125" customFormat="false" ht="14.9" hidden="false" customHeight="false" outlineLevel="0" collapsed="false">
      <c r="A9125" s="355" t="s">
        <v>25462</v>
      </c>
      <c r="B9125" s="1187" t="n">
        <v>0.6875</v>
      </c>
      <c r="C9125" s="355" t="s">
        <v>27046</v>
      </c>
      <c r="D9125" s="355" t="s">
        <v>26146</v>
      </c>
      <c r="E9125" s="355" t="s">
        <v>27047</v>
      </c>
      <c r="F9125" s="355"/>
      <c r="G9125" s="355"/>
      <c r="H9125" s="355"/>
      <c r="I9125" s="355"/>
      <c r="J9125" s="355"/>
      <c r="K9125" s="355"/>
      <c r="L9125" s="355"/>
      <c r="M9125" s="355"/>
      <c r="N9125" s="355"/>
      <c r="O9125" s="1173" t="s">
        <v>25687</v>
      </c>
      <c r="P9125" s="355"/>
      <c r="Q9125" s="15" t="s">
        <v>45</v>
      </c>
      <c r="R9125" s="397"/>
      <c r="S9125" s="397"/>
      <c r="T9125" s="397"/>
      <c r="U9125" s="397"/>
      <c r="V9125" s="397"/>
      <c r="W9125" s="397"/>
      <c r="X9125" s="397"/>
      <c r="Y9125" s="397"/>
      <c r="Z9125" s="397"/>
      <c r="AA9125" s="397"/>
      <c r="AB9125" s="397"/>
      <c r="AC9125" s="397"/>
      <c r="AD9125" s="397"/>
      <c r="AE9125" s="397"/>
      <c r="AF9125" s="397"/>
      <c r="AG9125" s="397"/>
      <c r="AH9125" s="397"/>
      <c r="AI9125" s="397"/>
      <c r="AJ9125" s="397"/>
      <c r="AK9125" s="397"/>
    </row>
    <row r="9126" customFormat="false" ht="41.75" hidden="false" customHeight="false" outlineLevel="0" collapsed="false">
      <c r="A9126" s="100" t="s">
        <v>25462</v>
      </c>
      <c r="B9126" s="1143" t="n">
        <v>0.695833333333333</v>
      </c>
      <c r="C9126" s="100" t="n">
        <v>89039554063</v>
      </c>
      <c r="D9126" s="100" t="s">
        <v>10514</v>
      </c>
      <c r="E9126" s="100" t="s">
        <v>27048</v>
      </c>
      <c r="F9126" s="100" t="s">
        <v>26027</v>
      </c>
      <c r="G9126" s="100"/>
      <c r="H9126" s="100"/>
      <c r="I9126" s="100"/>
      <c r="J9126" s="100"/>
      <c r="K9126" s="100"/>
      <c r="L9126" s="100"/>
      <c r="M9126" s="100"/>
      <c r="N9126" s="100"/>
      <c r="O9126" s="100"/>
      <c r="P9126" s="100"/>
      <c r="Q9126" s="15" t="s">
        <v>45</v>
      </c>
    </row>
    <row r="9127" customFormat="false" ht="14.9" hidden="false" customHeight="false" outlineLevel="0" collapsed="false">
      <c r="A9127" s="1139"/>
      <c r="B9127" s="1139"/>
      <c r="C9127" s="1139"/>
      <c r="D9127" s="1139"/>
      <c r="E9127" s="1139" t="s">
        <v>27049</v>
      </c>
      <c r="F9127" s="1139"/>
      <c r="G9127" s="1139"/>
      <c r="H9127" s="1139"/>
      <c r="I9127" s="1139"/>
      <c r="J9127" s="1139"/>
      <c r="K9127" s="1139"/>
      <c r="L9127" s="1139"/>
      <c r="M9127" s="1139"/>
      <c r="N9127" s="1139"/>
      <c r="O9127" s="1144" t="s">
        <v>26797</v>
      </c>
      <c r="P9127" s="1139"/>
      <c r="Q9127" s="15" t="s">
        <v>45</v>
      </c>
      <c r="R9127" s="1141"/>
      <c r="S9127" s="1141"/>
      <c r="T9127" s="1141"/>
      <c r="U9127" s="1141"/>
      <c r="V9127" s="1141"/>
      <c r="W9127" s="1141"/>
      <c r="X9127" s="1141"/>
      <c r="Y9127" s="1141"/>
      <c r="Z9127" s="1141"/>
      <c r="AA9127" s="1141"/>
      <c r="AB9127" s="1141"/>
      <c r="AC9127" s="1141"/>
      <c r="AD9127" s="1141"/>
      <c r="AE9127" s="1141"/>
      <c r="AF9127" s="1141"/>
      <c r="AG9127" s="1141"/>
      <c r="AH9127" s="1141"/>
      <c r="AI9127" s="1141"/>
      <c r="AJ9127" s="1141"/>
      <c r="AK9127" s="1141"/>
    </row>
    <row r="9128" customFormat="false" ht="13.8" hidden="false" customHeight="false" outlineLevel="0" collapsed="false">
      <c r="A9128" s="100"/>
      <c r="B9128" s="100"/>
      <c r="C9128" s="100"/>
      <c r="D9128" s="100"/>
      <c r="F9128" s="100"/>
      <c r="G9128" s="100"/>
      <c r="H9128" s="100"/>
      <c r="I9128" s="100"/>
      <c r="J9128" s="100"/>
      <c r="K9128" s="100"/>
      <c r="L9128" s="100"/>
      <c r="M9128" s="100"/>
      <c r="N9128" s="100"/>
      <c r="O9128" s="100"/>
      <c r="P9128" s="100"/>
      <c r="Q9128" s="15" t="s">
        <v>45</v>
      </c>
    </row>
    <row r="9129" customFormat="false" ht="79.85" hidden="false" customHeight="false" outlineLevel="0" collapsed="false">
      <c r="A9129" s="1091" t="s">
        <v>17111</v>
      </c>
      <c r="B9129" s="103" t="s">
        <v>17112</v>
      </c>
      <c r="C9129" s="1149"/>
      <c r="D9129" s="103" t="s">
        <v>17114</v>
      </c>
      <c r="E9129" s="103" t="s">
        <v>17115</v>
      </c>
      <c r="F9129" s="102" t="s">
        <v>10096</v>
      </c>
      <c r="G9129" s="103" t="s">
        <v>38</v>
      </c>
      <c r="H9129" s="103" t="s">
        <v>17116</v>
      </c>
      <c r="I9129" s="103" t="s">
        <v>40</v>
      </c>
      <c r="J9129" s="103" t="s">
        <v>21327</v>
      </c>
      <c r="K9129" s="103" t="s">
        <v>21328</v>
      </c>
      <c r="L9129" s="103" t="s">
        <v>19807</v>
      </c>
      <c r="M9129" s="103" t="s">
        <v>41</v>
      </c>
      <c r="N9129" s="103" t="s">
        <v>42</v>
      </c>
      <c r="O9129" s="103" t="s">
        <v>17117</v>
      </c>
      <c r="P9129" s="91"/>
      <c r="Q9129" s="15" t="s">
        <v>45</v>
      </c>
      <c r="R9129" s="97"/>
      <c r="S9129" s="97"/>
    </row>
    <row r="9130" customFormat="false" ht="15" hidden="false" customHeight="false" outlineLevel="0" collapsed="false">
      <c r="A9130" s="1137" t="n">
        <v>43746</v>
      </c>
      <c r="B9130" s="1136" t="s">
        <v>260</v>
      </c>
      <c r="C9130" s="91"/>
      <c r="D9130" s="91"/>
      <c r="E9130" s="10"/>
      <c r="F9130" s="821" t="n">
        <f aca="false">G9130+H9130+I9130+J9130+K9130+L9130</f>
        <v>1.01616154333597E+029</v>
      </c>
      <c r="G9130" s="1150" t="n">
        <f aca="false">SUM(G9131:G19068)</f>
        <v>3.54983432994921E+028</v>
      </c>
      <c r="H9130" s="989" t="n">
        <f aca="false">SUM(H9131:H19068)</f>
        <v>6.61178110341049E+028</v>
      </c>
      <c r="I9130" s="1007" t="n">
        <f aca="false">SUM(I9131:I19070)</f>
        <v>0</v>
      </c>
      <c r="J9130" s="1008" t="n">
        <f aca="false">SUM(J9131:J19068)</f>
        <v>0</v>
      </c>
      <c r="K9130" s="1009" t="n">
        <f aca="false">SUM(K9131:K19068)</f>
        <v>0</v>
      </c>
      <c r="L9130" s="1029" t="n">
        <f aca="false">SUM(L9132:L19068)</f>
        <v>0</v>
      </c>
      <c r="M9130" s="466"/>
      <c r="N9130" s="466"/>
      <c r="O9130" s="91"/>
      <c r="P9130" s="91"/>
      <c r="Q9130" s="15" t="s">
        <v>45</v>
      </c>
      <c r="R9130" s="97"/>
      <c r="S9130" s="97"/>
    </row>
    <row r="9131" customFormat="false" ht="14.9" hidden="false" customHeight="false" outlineLevel="0" collapsed="false">
      <c r="A9131" s="100" t="s">
        <v>25462</v>
      </c>
      <c r="B9131" s="1143" t="n">
        <v>0.375694444444444</v>
      </c>
      <c r="C9131" s="24" t="s">
        <v>27050</v>
      </c>
      <c r="D9131" s="100" t="s">
        <v>27051</v>
      </c>
      <c r="E9131" s="100" t="s">
        <v>27052</v>
      </c>
      <c r="F9131" s="100"/>
      <c r="G9131" s="799" t="n">
        <v>2100</v>
      </c>
      <c r="H9131" s="100"/>
      <c r="I9131" s="100"/>
      <c r="J9131" s="100"/>
      <c r="K9131" s="100"/>
      <c r="L9131" s="100"/>
      <c r="M9131" s="100" t="s">
        <v>27053</v>
      </c>
      <c r="N9131" s="1076" t="n">
        <v>43747</v>
      </c>
      <c r="O9131" s="984" t="s">
        <v>15</v>
      </c>
      <c r="P9131" s="100"/>
      <c r="Q9131" s="15" t="s">
        <v>45</v>
      </c>
    </row>
    <row r="9132" customFormat="false" ht="122.35" hidden="false" customHeight="false" outlineLevel="0" collapsed="false">
      <c r="A9132" s="100" t="s">
        <v>25462</v>
      </c>
      <c r="B9132" s="100"/>
      <c r="C9132" s="100" t="s">
        <v>27054</v>
      </c>
      <c r="D9132" s="100" t="s">
        <v>27055</v>
      </c>
      <c r="E9132" s="100" t="s">
        <v>27056</v>
      </c>
      <c r="F9132" s="100" t="s">
        <v>27057</v>
      </c>
      <c r="G9132" s="100"/>
      <c r="H9132" s="100"/>
      <c r="I9132" s="100"/>
      <c r="J9132" s="100"/>
      <c r="K9132" s="100"/>
      <c r="L9132" s="100"/>
      <c r="M9132" s="100"/>
      <c r="N9132" s="100"/>
      <c r="O9132" s="355" t="s">
        <v>389</v>
      </c>
      <c r="P9132" s="100"/>
      <c r="Q9132" s="15" t="s">
        <v>45</v>
      </c>
    </row>
    <row r="9133" customFormat="false" ht="55.2" hidden="false" customHeight="false" outlineLevel="0" collapsed="false">
      <c r="A9133" s="100" t="s">
        <v>25462</v>
      </c>
      <c r="B9133" s="1143" t="n">
        <v>0.379861111111111</v>
      </c>
      <c r="C9133" s="100" t="s">
        <v>27058</v>
      </c>
      <c r="D9133" s="100" t="s">
        <v>10514</v>
      </c>
      <c r="E9133" s="100" t="s">
        <v>27059</v>
      </c>
      <c r="F9133" s="100" t="s">
        <v>27060</v>
      </c>
      <c r="G9133" s="100"/>
      <c r="H9133" s="100"/>
      <c r="I9133" s="100"/>
      <c r="J9133" s="100"/>
      <c r="K9133" s="100"/>
      <c r="L9133" s="100"/>
      <c r="M9133" s="100"/>
      <c r="N9133" s="100"/>
      <c r="O9133" s="100"/>
      <c r="P9133" s="100"/>
      <c r="Q9133" s="15" t="s">
        <v>45</v>
      </c>
    </row>
    <row r="9134" customFormat="false" ht="14.9" hidden="false" customHeight="false" outlineLevel="0" collapsed="false">
      <c r="A9134" s="1144"/>
      <c r="B9134" s="1144"/>
      <c r="C9134" s="1144"/>
      <c r="D9134" s="1144"/>
      <c r="E9134" s="1144" t="s">
        <v>27061</v>
      </c>
      <c r="F9134" s="1144"/>
      <c r="G9134" s="1144"/>
      <c r="H9134" s="1144"/>
      <c r="I9134" s="1144"/>
      <c r="J9134" s="1144"/>
      <c r="K9134" s="1144"/>
      <c r="L9134" s="1144"/>
      <c r="M9134" s="1144"/>
      <c r="N9134" s="1144"/>
      <c r="O9134" s="1144" t="s">
        <v>26797</v>
      </c>
      <c r="P9134" s="1144"/>
      <c r="Q9134" s="15" t="s">
        <v>45</v>
      </c>
      <c r="R9134" s="1145"/>
      <c r="S9134" s="1145"/>
      <c r="T9134" s="1145"/>
      <c r="U9134" s="1145"/>
      <c r="V9134" s="1145"/>
      <c r="W9134" s="1145"/>
      <c r="X9134" s="1145"/>
      <c r="Y9134" s="1145"/>
      <c r="Z9134" s="1145"/>
      <c r="AA9134" s="1145"/>
      <c r="AB9134" s="1145"/>
      <c r="AC9134" s="1145"/>
      <c r="AD9134" s="1145"/>
      <c r="AE9134" s="1145"/>
      <c r="AF9134" s="1145"/>
      <c r="AG9134" s="1145"/>
      <c r="AH9134" s="1145"/>
      <c r="AI9134" s="1145"/>
      <c r="AJ9134" s="1145"/>
      <c r="AK9134" s="1145"/>
    </row>
    <row r="9135" customFormat="false" ht="14.9" hidden="false" customHeight="false" outlineLevel="0" collapsed="false">
      <c r="A9135" s="1144"/>
      <c r="B9135" s="1144"/>
      <c r="C9135" s="1144"/>
      <c r="D9135" s="1144"/>
      <c r="E9135" s="1144" t="s">
        <v>27062</v>
      </c>
      <c r="F9135" s="1144"/>
      <c r="G9135" s="1144"/>
      <c r="H9135" s="1144"/>
      <c r="I9135" s="1144"/>
      <c r="J9135" s="1144"/>
      <c r="K9135" s="1144"/>
      <c r="L9135" s="1144"/>
      <c r="M9135" s="1144"/>
      <c r="N9135" s="1144"/>
      <c r="O9135" s="1144" t="s">
        <v>26797</v>
      </c>
      <c r="P9135" s="1144"/>
      <c r="Q9135" s="15" t="s">
        <v>45</v>
      </c>
      <c r="R9135" s="1145"/>
      <c r="S9135" s="1145"/>
      <c r="T9135" s="1145"/>
      <c r="U9135" s="1145"/>
      <c r="V9135" s="1145"/>
      <c r="W9135" s="1145"/>
      <c r="X9135" s="1145"/>
      <c r="Y9135" s="1145"/>
      <c r="Z9135" s="1145"/>
      <c r="AA9135" s="1145"/>
      <c r="AB9135" s="1145"/>
      <c r="AC9135" s="1145"/>
      <c r="AD9135" s="1145"/>
      <c r="AE9135" s="1145"/>
      <c r="AF9135" s="1145"/>
      <c r="AG9135" s="1145"/>
      <c r="AH9135" s="1145"/>
      <c r="AI9135" s="1145"/>
      <c r="AJ9135" s="1145"/>
      <c r="AK9135" s="1145"/>
    </row>
    <row r="9136" customFormat="false" ht="68.65" hidden="false" customHeight="false" outlineLevel="0" collapsed="false">
      <c r="A9136" s="100" t="s">
        <v>25462</v>
      </c>
      <c r="B9136" s="1143" t="n">
        <v>0.419444444444444</v>
      </c>
      <c r="C9136" s="100" t="s">
        <v>27063</v>
      </c>
      <c r="D9136" s="100" t="s">
        <v>25586</v>
      </c>
      <c r="E9136" s="100" t="s">
        <v>27064</v>
      </c>
      <c r="F9136" s="100" t="s">
        <v>27065</v>
      </c>
      <c r="G9136" s="100" t="s">
        <v>27066</v>
      </c>
      <c r="H9136" s="100"/>
      <c r="I9136" s="100"/>
      <c r="J9136" s="100"/>
      <c r="K9136" s="100"/>
      <c r="L9136" s="100"/>
      <c r="M9136" s="100"/>
      <c r="N9136" s="100"/>
      <c r="O9136" s="355" t="s">
        <v>27067</v>
      </c>
      <c r="P9136" s="100"/>
      <c r="Q9136" s="15" t="s">
        <v>45</v>
      </c>
    </row>
    <row r="9137" customFormat="false" ht="28.35" hidden="false" customHeight="false" outlineLevel="0" collapsed="false">
      <c r="A9137" s="100"/>
      <c r="B9137" s="1143" t="n">
        <v>0.436111111111111</v>
      </c>
      <c r="C9137" s="100" t="s">
        <v>27068</v>
      </c>
      <c r="D9137" s="100" t="s">
        <v>25598</v>
      </c>
      <c r="E9137" s="100" t="s">
        <v>27069</v>
      </c>
      <c r="F9137" s="100"/>
      <c r="G9137" s="100"/>
      <c r="H9137" s="100"/>
      <c r="I9137" s="100"/>
      <c r="J9137" s="100"/>
      <c r="K9137" s="100"/>
      <c r="L9137" s="100"/>
      <c r="M9137" s="100"/>
      <c r="N9137" s="100"/>
      <c r="O9137" s="355" t="s">
        <v>27070</v>
      </c>
      <c r="P9137" s="100"/>
      <c r="Q9137" s="15" t="s">
        <v>45</v>
      </c>
    </row>
    <row r="9138" customFormat="false" ht="41.75" hidden="false" customHeight="false" outlineLevel="0" collapsed="false">
      <c r="A9138" s="100"/>
      <c r="B9138" s="100"/>
      <c r="C9138" s="100"/>
      <c r="D9138" s="100"/>
      <c r="E9138" s="100" t="s">
        <v>27071</v>
      </c>
      <c r="F9138" s="100" t="s">
        <v>25981</v>
      </c>
      <c r="G9138" s="100"/>
      <c r="H9138" s="100"/>
      <c r="I9138" s="100"/>
      <c r="J9138" s="100"/>
      <c r="K9138" s="100"/>
      <c r="L9138" s="100"/>
      <c r="M9138" s="100"/>
      <c r="N9138" s="100"/>
      <c r="O9138" s="100"/>
      <c r="P9138" s="100"/>
      <c r="Q9138" s="15" t="s">
        <v>45</v>
      </c>
    </row>
    <row r="9139" customFormat="false" ht="28.35" hidden="false" customHeight="false" outlineLevel="0" collapsed="false">
      <c r="A9139" s="100"/>
      <c r="B9139" s="100"/>
      <c r="C9139" s="100"/>
      <c r="D9139" s="100"/>
      <c r="E9139" s="100" t="s">
        <v>27072</v>
      </c>
      <c r="F9139" s="100"/>
      <c r="G9139" s="100"/>
      <c r="H9139" s="100"/>
      <c r="I9139" s="100"/>
      <c r="J9139" s="100"/>
      <c r="K9139" s="100"/>
      <c r="L9139" s="100"/>
      <c r="M9139" s="100"/>
      <c r="N9139" s="100"/>
      <c r="O9139" s="1144" t="s">
        <v>26797</v>
      </c>
      <c r="P9139" s="100"/>
      <c r="Q9139" s="15" t="s">
        <v>45</v>
      </c>
    </row>
    <row r="9140" customFormat="false" ht="14.9" hidden="false" customHeight="false" outlineLevel="0" collapsed="false">
      <c r="A9140" s="1144"/>
      <c r="B9140" s="1144"/>
      <c r="C9140" s="1144"/>
      <c r="D9140" s="1144"/>
      <c r="E9140" s="1144" t="s">
        <v>27073</v>
      </c>
      <c r="F9140" s="1144"/>
      <c r="G9140" s="1144"/>
      <c r="H9140" s="1144"/>
      <c r="I9140" s="1144"/>
      <c r="J9140" s="1144"/>
      <c r="K9140" s="1144"/>
      <c r="L9140" s="1144"/>
      <c r="M9140" s="1144"/>
      <c r="N9140" s="1144"/>
      <c r="O9140" s="1144" t="s">
        <v>26797</v>
      </c>
      <c r="P9140" s="1144"/>
      <c r="Q9140" s="15" t="s">
        <v>45</v>
      </c>
      <c r="R9140" s="1145"/>
      <c r="S9140" s="1145"/>
      <c r="T9140" s="1145"/>
      <c r="U9140" s="1145"/>
      <c r="V9140" s="1145"/>
      <c r="W9140" s="1145"/>
      <c r="X9140" s="1145"/>
      <c r="Y9140" s="1145"/>
      <c r="Z9140" s="1145"/>
      <c r="AA9140" s="1145"/>
      <c r="AB9140" s="1145"/>
      <c r="AC9140" s="1145"/>
      <c r="AD9140" s="1145"/>
      <c r="AE9140" s="1145"/>
      <c r="AF9140" s="1145"/>
      <c r="AG9140" s="1145"/>
      <c r="AH9140" s="1145"/>
      <c r="AI9140" s="1145"/>
      <c r="AJ9140" s="1145"/>
      <c r="AK9140" s="1145"/>
    </row>
    <row r="9141" customFormat="false" ht="14.9" hidden="false" customHeight="false" outlineLevel="0" collapsed="false">
      <c r="A9141" s="100" t="s">
        <v>25462</v>
      </c>
      <c r="B9141" s="1143" t="n">
        <v>0.491666666666667</v>
      </c>
      <c r="C9141" s="100" t="n">
        <v>89031948007</v>
      </c>
      <c r="D9141" s="100" t="s">
        <v>25662</v>
      </c>
      <c r="E9141" s="100" t="s">
        <v>27074</v>
      </c>
      <c r="F9141" s="100"/>
      <c r="G9141" s="100"/>
      <c r="H9141" s="100"/>
      <c r="I9141" s="100"/>
      <c r="J9141" s="100"/>
      <c r="K9141" s="100"/>
      <c r="L9141" s="100"/>
      <c r="M9141" s="100"/>
      <c r="N9141" s="100"/>
      <c r="O9141" s="100" t="s">
        <v>27075</v>
      </c>
      <c r="P9141" s="100"/>
      <c r="Q9141" s="15" t="s">
        <v>45</v>
      </c>
    </row>
    <row r="9142" customFormat="false" ht="14.9" hidden="false" customHeight="false" outlineLevel="0" collapsed="false">
      <c r="A9142" s="1144"/>
      <c r="B9142" s="1144"/>
      <c r="C9142" s="1144"/>
      <c r="D9142" s="1144"/>
      <c r="E9142" s="1144" t="s">
        <v>27076</v>
      </c>
      <c r="F9142" s="1144"/>
      <c r="G9142" s="1144"/>
      <c r="H9142" s="1144"/>
      <c r="I9142" s="1144"/>
      <c r="J9142" s="1144"/>
      <c r="K9142" s="1144"/>
      <c r="L9142" s="1144"/>
      <c r="M9142" s="1144"/>
      <c r="N9142" s="1144"/>
      <c r="O9142" s="1144"/>
      <c r="P9142" s="1144"/>
      <c r="Q9142" s="15" t="s">
        <v>45</v>
      </c>
      <c r="R9142" s="1145"/>
      <c r="S9142" s="1145"/>
      <c r="T9142" s="1145"/>
      <c r="U9142" s="1145"/>
      <c r="V9142" s="1145"/>
      <c r="W9142" s="1145"/>
      <c r="X9142" s="1145"/>
      <c r="Y9142" s="1145"/>
      <c r="Z9142" s="1145"/>
      <c r="AA9142" s="1145"/>
      <c r="AB9142" s="1145"/>
      <c r="AC9142" s="1145"/>
      <c r="AD9142" s="1145"/>
      <c r="AE9142" s="1145"/>
      <c r="AF9142" s="1145"/>
      <c r="AG9142" s="1145"/>
      <c r="AH9142" s="1145"/>
      <c r="AI9142" s="1145"/>
      <c r="AJ9142" s="1145"/>
      <c r="AK9142" s="1145"/>
    </row>
    <row r="9143" customFormat="false" ht="28.35" hidden="false" customHeight="false" outlineLevel="0" collapsed="false">
      <c r="A9143" s="1144"/>
      <c r="B9143" s="1144"/>
      <c r="C9143" s="1144"/>
      <c r="D9143" s="1144"/>
      <c r="E9143" s="1144" t="s">
        <v>27077</v>
      </c>
      <c r="F9143" s="1144" t="s">
        <v>27041</v>
      </c>
      <c r="G9143" s="1144"/>
      <c r="H9143" s="1144"/>
      <c r="I9143" s="1144"/>
      <c r="J9143" s="1144"/>
      <c r="K9143" s="1144"/>
      <c r="L9143" s="1144"/>
      <c r="M9143" s="1144"/>
      <c r="N9143" s="1144"/>
      <c r="O9143" s="1144" t="s">
        <v>26797</v>
      </c>
      <c r="P9143" s="1144"/>
      <c r="Q9143" s="15" t="s">
        <v>45</v>
      </c>
      <c r="R9143" s="1145"/>
      <c r="S9143" s="1145"/>
      <c r="T9143" s="1145"/>
      <c r="U9143" s="1145"/>
      <c r="V9143" s="1145"/>
      <c r="W9143" s="1145"/>
      <c r="X9143" s="1145"/>
      <c r="Y9143" s="1145"/>
      <c r="Z9143" s="1145"/>
      <c r="AA9143" s="1145"/>
      <c r="AB9143" s="1145"/>
      <c r="AC9143" s="1145"/>
      <c r="AD9143" s="1145"/>
      <c r="AE9143" s="1145"/>
      <c r="AF9143" s="1145"/>
      <c r="AG9143" s="1145"/>
      <c r="AH9143" s="1145"/>
      <c r="AI9143" s="1145"/>
      <c r="AJ9143" s="1145"/>
      <c r="AK9143" s="1145"/>
    </row>
    <row r="9144" customFormat="false" ht="28.35" hidden="false" customHeight="false" outlineLevel="0" collapsed="false">
      <c r="A9144" s="100"/>
      <c r="B9144" s="100"/>
      <c r="C9144" s="100"/>
      <c r="D9144" s="100"/>
      <c r="E9144" s="100" t="s">
        <v>27078</v>
      </c>
      <c r="F9144" s="100"/>
      <c r="G9144" s="100"/>
      <c r="H9144" s="100"/>
      <c r="I9144" s="100"/>
      <c r="J9144" s="100"/>
      <c r="K9144" s="100"/>
      <c r="L9144" s="100"/>
      <c r="M9144" s="100"/>
      <c r="N9144" s="100"/>
      <c r="P9144" s="100"/>
      <c r="Q9144" s="15" t="s">
        <v>45</v>
      </c>
    </row>
    <row r="9145" customFormat="false" ht="28.35" hidden="false" customHeight="false" outlineLevel="0" collapsed="false">
      <c r="A9145" s="100" t="s">
        <v>25462</v>
      </c>
      <c r="B9145" s="1143" t="n">
        <v>0.657638888888889</v>
      </c>
      <c r="C9145" s="24" t="s">
        <v>27079</v>
      </c>
      <c r="D9145" s="100" t="s">
        <v>26364</v>
      </c>
      <c r="E9145" s="100" t="s">
        <v>27080</v>
      </c>
      <c r="F9145" s="100" t="s">
        <v>27081</v>
      </c>
      <c r="G9145" s="799" t="n">
        <v>4230</v>
      </c>
      <c r="H9145" s="100"/>
      <c r="I9145" s="100"/>
      <c r="J9145" s="100"/>
      <c r="K9145" s="100"/>
      <c r="L9145" s="100"/>
      <c r="M9145" s="100" t="s">
        <v>27082</v>
      </c>
      <c r="N9145" s="1076" t="n">
        <v>43747</v>
      </c>
      <c r="O9145" s="984" t="s">
        <v>15</v>
      </c>
      <c r="P9145" s="100"/>
      <c r="Q9145" s="15" t="s">
        <v>45</v>
      </c>
    </row>
    <row r="9146" customFormat="false" ht="55.2" hidden="false" customHeight="false" outlineLevel="0" collapsed="false">
      <c r="A9146" s="100" t="s">
        <v>25462</v>
      </c>
      <c r="B9146" s="1143" t="n">
        <v>0.691666666666667</v>
      </c>
      <c r="C9146" s="100" t="s">
        <v>26184</v>
      </c>
      <c r="D9146" s="100" t="s">
        <v>27083</v>
      </c>
      <c r="E9146" s="100" t="s">
        <v>27084</v>
      </c>
      <c r="F9146" s="100" t="s">
        <v>27085</v>
      </c>
      <c r="G9146" s="100"/>
      <c r="H9146" s="100"/>
      <c r="I9146" s="100"/>
      <c r="J9146" s="100"/>
      <c r="K9146" s="100"/>
      <c r="L9146" s="100"/>
      <c r="M9146" s="113" t="s">
        <v>26187</v>
      </c>
      <c r="N9146" s="1184" t="n">
        <v>43752</v>
      </c>
      <c r="O9146" s="984" t="s">
        <v>25766</v>
      </c>
      <c r="P9146" s="100"/>
      <c r="Q9146" s="15" t="s">
        <v>45</v>
      </c>
    </row>
    <row r="9147" customFormat="false" ht="14.9" hidden="false" customHeight="false" outlineLevel="0" collapsed="false">
      <c r="A9147" s="1144"/>
      <c r="B9147" s="1144"/>
      <c r="C9147" s="1144"/>
      <c r="D9147" s="1144"/>
      <c r="E9147" s="1144" t="s">
        <v>27086</v>
      </c>
      <c r="F9147" s="1144" t="s">
        <v>27087</v>
      </c>
      <c r="G9147" s="1144"/>
      <c r="H9147" s="1144"/>
      <c r="I9147" s="1144"/>
      <c r="J9147" s="1144"/>
      <c r="K9147" s="1144"/>
      <c r="L9147" s="1144"/>
      <c r="M9147" s="1144"/>
      <c r="N9147" s="1144"/>
      <c r="O9147" s="1144"/>
      <c r="P9147" s="1144"/>
      <c r="Q9147" s="15" t="s">
        <v>45</v>
      </c>
      <c r="R9147" s="1145"/>
      <c r="S9147" s="1145"/>
      <c r="T9147" s="1145"/>
      <c r="U9147" s="1145"/>
      <c r="V9147" s="1145"/>
      <c r="W9147" s="1145"/>
      <c r="X9147" s="1145"/>
      <c r="Y9147" s="1145"/>
      <c r="Z9147" s="1145"/>
      <c r="AA9147" s="1145"/>
      <c r="AB9147" s="1145"/>
      <c r="AC9147" s="1145"/>
      <c r="AD9147" s="1145"/>
      <c r="AE9147" s="1145"/>
      <c r="AF9147" s="1145"/>
      <c r="AG9147" s="1145"/>
      <c r="AH9147" s="1145"/>
      <c r="AI9147" s="1145"/>
      <c r="AJ9147" s="1145"/>
      <c r="AK9147" s="1145"/>
    </row>
    <row r="9148" customFormat="false" ht="79.85" hidden="false" customHeight="false" outlineLevel="0" collapsed="false">
      <c r="A9148" s="1091" t="s">
        <v>17111</v>
      </c>
      <c r="B9148" s="103" t="s">
        <v>17112</v>
      </c>
      <c r="C9148" s="1149"/>
      <c r="D9148" s="103" t="s">
        <v>17114</v>
      </c>
      <c r="E9148" s="103" t="s">
        <v>17115</v>
      </c>
      <c r="F9148" s="102" t="s">
        <v>10096</v>
      </c>
      <c r="G9148" s="103" t="s">
        <v>38</v>
      </c>
      <c r="H9148" s="103" t="s">
        <v>17116</v>
      </c>
      <c r="I9148" s="103" t="s">
        <v>40</v>
      </c>
      <c r="J9148" s="103" t="s">
        <v>21327</v>
      </c>
      <c r="K9148" s="103" t="s">
        <v>21328</v>
      </c>
      <c r="L9148" s="103" t="s">
        <v>19807</v>
      </c>
      <c r="M9148" s="103" t="s">
        <v>41</v>
      </c>
      <c r="N9148" s="103" t="s">
        <v>42</v>
      </c>
      <c r="O9148" s="103" t="s">
        <v>17117</v>
      </c>
      <c r="P9148" s="91"/>
      <c r="Q9148" s="15" t="s">
        <v>45</v>
      </c>
      <c r="R9148" s="97"/>
      <c r="S9148" s="97"/>
    </row>
    <row r="9149" customFormat="false" ht="15" hidden="false" customHeight="false" outlineLevel="0" collapsed="false">
      <c r="A9149" s="1137" t="n">
        <v>43747</v>
      </c>
      <c r="B9149" s="1136" t="s">
        <v>311</v>
      </c>
      <c r="C9149" s="91"/>
      <c r="D9149" s="91"/>
      <c r="E9149" s="10"/>
      <c r="F9149" s="821" t="n">
        <f aca="false">G9149+H9149+I9149+J9149+K9149+L9149</f>
        <v>5.08080771667985E+028</v>
      </c>
      <c r="G9149" s="1150" t="n">
        <f aca="false">SUM(G9150:G19087)</f>
        <v>1.77491716497461E+028</v>
      </c>
      <c r="H9149" s="989" t="n">
        <f aca="false">SUM(H9150:H19087)</f>
        <v>3.30589055170525E+028</v>
      </c>
      <c r="I9149" s="1007" t="n">
        <f aca="false">SUM(I9150:I19089)</f>
        <v>0</v>
      </c>
      <c r="J9149" s="1008" t="n">
        <f aca="false">SUM(J9150:J19087)</f>
        <v>0</v>
      </c>
      <c r="K9149" s="1009" t="n">
        <f aca="false">SUM(K9150:K19087)</f>
        <v>0</v>
      </c>
      <c r="L9149" s="1029" t="n">
        <f aca="false">SUM(L9151:L19087)</f>
        <v>0</v>
      </c>
      <c r="M9149" s="466"/>
      <c r="N9149" s="466"/>
      <c r="O9149" s="91"/>
      <c r="P9149" s="91"/>
      <c r="Q9149" s="15" t="s">
        <v>45</v>
      </c>
      <c r="R9149" s="97"/>
      <c r="S9149" s="97"/>
    </row>
    <row r="9150" customFormat="false" ht="68.65" hidden="false" customHeight="false" outlineLevel="0" collapsed="false">
      <c r="A9150" s="100" t="s">
        <v>25462</v>
      </c>
      <c r="B9150" s="1143" t="n">
        <v>0.402777777777778</v>
      </c>
      <c r="C9150" s="100" t="n">
        <v>89055538606</v>
      </c>
      <c r="D9150" s="100" t="s">
        <v>25726</v>
      </c>
      <c r="E9150" s="100" t="s">
        <v>27088</v>
      </c>
      <c r="F9150" s="100"/>
      <c r="G9150" s="100" t="n">
        <v>800</v>
      </c>
      <c r="H9150" s="100"/>
      <c r="I9150" s="100"/>
      <c r="J9150" s="100"/>
      <c r="K9150" s="100"/>
      <c r="L9150" s="100"/>
      <c r="M9150" s="100" t="s">
        <v>27089</v>
      </c>
      <c r="N9150" s="1076" t="n">
        <v>43747</v>
      </c>
      <c r="O9150" s="984" t="s">
        <v>15</v>
      </c>
      <c r="P9150" s="100"/>
      <c r="Q9150" s="15" t="s">
        <v>45</v>
      </c>
    </row>
    <row r="9151" customFormat="false" ht="28.35" hidden="false" customHeight="false" outlineLevel="0" collapsed="false">
      <c r="A9151" s="100"/>
      <c r="B9151" s="100"/>
      <c r="C9151" s="100"/>
      <c r="D9151" s="100"/>
      <c r="E9151" s="100" t="s">
        <v>27090</v>
      </c>
      <c r="F9151" s="100"/>
      <c r="G9151" s="100"/>
      <c r="H9151" s="100"/>
      <c r="I9151" s="100"/>
      <c r="J9151" s="100"/>
      <c r="K9151" s="100"/>
      <c r="L9151" s="100"/>
      <c r="M9151" s="100"/>
      <c r="N9151" s="100"/>
      <c r="O9151" s="100" t="s">
        <v>27091</v>
      </c>
      <c r="P9151" s="100"/>
      <c r="Q9151" s="15" t="s">
        <v>45</v>
      </c>
    </row>
    <row r="9152" customFormat="false" ht="41.75" hidden="false" customHeight="false" outlineLevel="0" collapsed="false">
      <c r="A9152" s="100" t="s">
        <v>25462</v>
      </c>
      <c r="B9152" s="1143" t="n">
        <v>0.5</v>
      </c>
      <c r="C9152" s="100"/>
      <c r="D9152" s="100" t="s">
        <v>26332</v>
      </c>
      <c r="E9152" s="100" t="s">
        <v>27092</v>
      </c>
      <c r="F9152" s="100" t="n">
        <v>3000</v>
      </c>
      <c r="G9152" s="100"/>
      <c r="H9152" s="100"/>
      <c r="I9152" s="100"/>
      <c r="J9152" s="100"/>
      <c r="K9152" s="100"/>
      <c r="L9152" s="100"/>
      <c r="M9152" s="100" t="s">
        <v>26654</v>
      </c>
      <c r="N9152" s="1184" t="n">
        <v>43749</v>
      </c>
      <c r="O9152" s="984" t="s">
        <v>25766</v>
      </c>
      <c r="P9152" s="100"/>
      <c r="Q9152" s="15" t="s">
        <v>45</v>
      </c>
    </row>
    <row r="9153" customFormat="false" ht="28.35" hidden="false" customHeight="false" outlineLevel="0" collapsed="false">
      <c r="A9153" s="1162"/>
      <c r="B9153" s="1162"/>
      <c r="C9153" s="1162"/>
      <c r="D9153" s="1162"/>
      <c r="E9153" s="1162" t="s">
        <v>27093</v>
      </c>
      <c r="F9153" s="1162"/>
      <c r="G9153" s="1162"/>
      <c r="H9153" s="1162"/>
      <c r="I9153" s="1162"/>
      <c r="J9153" s="1162"/>
      <c r="K9153" s="1162"/>
      <c r="L9153" s="1162"/>
      <c r="M9153" s="1162"/>
      <c r="N9153" s="1162"/>
      <c r="O9153" s="1162" t="s">
        <v>26797</v>
      </c>
      <c r="P9153" s="1162"/>
      <c r="Q9153" s="15" t="s">
        <v>45</v>
      </c>
      <c r="R9153" s="1177"/>
      <c r="S9153" s="1177"/>
      <c r="T9153" s="1177"/>
      <c r="U9153" s="1177"/>
      <c r="V9153" s="1177"/>
      <c r="W9153" s="1177"/>
      <c r="X9153" s="1177"/>
      <c r="Y9153" s="1177"/>
      <c r="Z9153" s="1177"/>
      <c r="AA9153" s="1177"/>
      <c r="AB9153" s="1177"/>
      <c r="AC9153" s="1177"/>
      <c r="AD9153" s="1177"/>
      <c r="AE9153" s="1177"/>
      <c r="AF9153" s="1177"/>
      <c r="AG9153" s="1177"/>
      <c r="AH9153" s="1177"/>
      <c r="AI9153" s="1177"/>
      <c r="AJ9153" s="1177"/>
      <c r="AK9153" s="1177"/>
    </row>
    <row r="9154" customFormat="false" ht="28.35" hidden="false" customHeight="false" outlineLevel="0" collapsed="false">
      <c r="A9154" s="1139"/>
      <c r="B9154" s="1139"/>
      <c r="C9154" s="1139"/>
      <c r="D9154" s="1139"/>
      <c r="E9154" s="1139" t="s">
        <v>27094</v>
      </c>
      <c r="F9154" s="1139"/>
      <c r="G9154" s="1139"/>
      <c r="H9154" s="1139"/>
      <c r="I9154" s="1139"/>
      <c r="J9154" s="1139"/>
      <c r="K9154" s="1139"/>
      <c r="L9154" s="1139"/>
      <c r="M9154" s="1139"/>
      <c r="N9154" s="1139"/>
      <c r="O9154" s="1139" t="s">
        <v>26797</v>
      </c>
      <c r="P9154" s="1139"/>
      <c r="Q9154" s="15" t="s">
        <v>45</v>
      </c>
      <c r="R9154" s="1141"/>
      <c r="S9154" s="1141"/>
      <c r="T9154" s="1141"/>
      <c r="U9154" s="1141"/>
      <c r="V9154" s="1141"/>
      <c r="W9154" s="1141"/>
      <c r="X9154" s="1141"/>
      <c r="Y9154" s="1141"/>
      <c r="Z9154" s="1141"/>
      <c r="AA9154" s="1141"/>
      <c r="AB9154" s="1141"/>
      <c r="AC9154" s="1141"/>
      <c r="AD9154" s="1141"/>
      <c r="AE9154" s="1141"/>
      <c r="AF9154" s="1141"/>
      <c r="AG9154" s="1141"/>
      <c r="AH9154" s="1141"/>
      <c r="AI9154" s="1141"/>
      <c r="AJ9154" s="1141"/>
      <c r="AK9154" s="1141"/>
    </row>
    <row r="9155" customFormat="false" ht="68.65" hidden="false" customHeight="false" outlineLevel="0" collapsed="false">
      <c r="A9155" s="100" t="s">
        <v>25462</v>
      </c>
      <c r="B9155" s="1143" t="n">
        <v>0.581944444444444</v>
      </c>
      <c r="C9155" s="100" t="s">
        <v>27095</v>
      </c>
      <c r="D9155" s="100" t="s">
        <v>26341</v>
      </c>
      <c r="E9155" s="100" t="s">
        <v>27096</v>
      </c>
      <c r="F9155" s="100" t="s">
        <v>27097</v>
      </c>
      <c r="G9155" s="100"/>
      <c r="H9155" s="100"/>
      <c r="I9155" s="100"/>
      <c r="J9155" s="100"/>
      <c r="K9155" s="100"/>
      <c r="L9155" s="100"/>
      <c r="M9155" s="100"/>
      <c r="N9155" s="100"/>
      <c r="O9155" s="355" t="s">
        <v>27098</v>
      </c>
      <c r="P9155" s="100"/>
      <c r="Q9155" s="15" t="s">
        <v>45</v>
      </c>
    </row>
    <row r="9156" customFormat="false" ht="68.65" hidden="false" customHeight="false" outlineLevel="0" collapsed="false">
      <c r="A9156" s="100"/>
      <c r="B9156" s="100"/>
      <c r="C9156" s="100"/>
      <c r="D9156" s="100"/>
      <c r="E9156" s="100" t="s">
        <v>27099</v>
      </c>
      <c r="F9156" s="100" t="s">
        <v>27100</v>
      </c>
      <c r="G9156" s="100"/>
      <c r="H9156" s="100"/>
      <c r="I9156" s="100"/>
      <c r="J9156" s="100"/>
      <c r="K9156" s="100"/>
      <c r="L9156" s="100"/>
      <c r="M9156" s="100"/>
      <c r="N9156" s="100"/>
      <c r="O9156" s="100"/>
      <c r="P9156" s="100"/>
      <c r="Q9156" s="15" t="s">
        <v>45</v>
      </c>
    </row>
    <row r="9157" customFormat="false" ht="14.9" hidden="false" customHeight="false" outlineLevel="0" collapsed="false">
      <c r="A9157" s="1144"/>
      <c r="B9157" s="1144"/>
      <c r="C9157" s="1144"/>
      <c r="D9157" s="1144"/>
      <c r="E9157" s="1144" t="s">
        <v>27101</v>
      </c>
      <c r="F9157" s="1144"/>
      <c r="G9157" s="1144"/>
      <c r="H9157" s="1144"/>
      <c r="I9157" s="1144"/>
      <c r="J9157" s="1144"/>
      <c r="K9157" s="1144"/>
      <c r="L9157" s="1144"/>
      <c r="M9157" s="1144"/>
      <c r="N9157" s="1144"/>
      <c r="O9157" s="1188" t="n">
        <v>43750</v>
      </c>
      <c r="P9157" s="1144"/>
      <c r="Q9157" s="15" t="s">
        <v>45</v>
      </c>
      <c r="R9157" s="1145"/>
      <c r="S9157" s="1145"/>
      <c r="T9157" s="1145"/>
      <c r="U9157" s="1145"/>
      <c r="V9157" s="1145"/>
      <c r="W9157" s="1145"/>
      <c r="X9157" s="1145"/>
      <c r="Y9157" s="1145"/>
      <c r="Z9157" s="1145"/>
      <c r="AA9157" s="1145"/>
      <c r="AB9157" s="1145"/>
      <c r="AC9157" s="1145"/>
      <c r="AD9157" s="1145"/>
      <c r="AE9157" s="1145"/>
      <c r="AF9157" s="1145"/>
      <c r="AG9157" s="1145"/>
      <c r="AH9157" s="1145"/>
      <c r="AI9157" s="1145"/>
      <c r="AJ9157" s="1145"/>
      <c r="AK9157" s="1145"/>
    </row>
    <row r="9158" customFormat="false" ht="28.35" hidden="false" customHeight="false" outlineLevel="0" collapsed="false">
      <c r="A9158" s="1144"/>
      <c r="B9158" s="1144"/>
      <c r="C9158" s="1144"/>
      <c r="D9158" s="1144"/>
      <c r="E9158" s="1144" t="s">
        <v>27102</v>
      </c>
      <c r="F9158" s="1144" t="s">
        <v>26583</v>
      </c>
      <c r="G9158" s="1144"/>
      <c r="H9158" s="1144"/>
      <c r="I9158" s="1144"/>
      <c r="J9158" s="1144"/>
      <c r="K9158" s="1144"/>
      <c r="L9158" s="1144"/>
      <c r="M9158" s="1144"/>
      <c r="N9158" s="1144"/>
      <c r="O9158" s="1144"/>
      <c r="P9158" s="1144"/>
      <c r="Q9158" s="15" t="s">
        <v>45</v>
      </c>
      <c r="R9158" s="1145"/>
      <c r="S9158" s="1145"/>
      <c r="T9158" s="1145"/>
      <c r="U9158" s="1145"/>
      <c r="V9158" s="1145"/>
      <c r="W9158" s="1145"/>
      <c r="X9158" s="1145"/>
      <c r="Y9158" s="1145"/>
      <c r="Z9158" s="1145"/>
      <c r="AA9158" s="1145"/>
      <c r="AB9158" s="1145"/>
      <c r="AC9158" s="1145"/>
      <c r="AD9158" s="1145"/>
      <c r="AE9158" s="1145"/>
      <c r="AF9158" s="1145"/>
      <c r="AG9158" s="1145"/>
      <c r="AH9158" s="1145"/>
      <c r="AI9158" s="1145"/>
      <c r="AJ9158" s="1145"/>
      <c r="AK9158" s="1145"/>
    </row>
    <row r="9159" customFormat="false" ht="79.85" hidden="false" customHeight="false" outlineLevel="0" collapsed="false">
      <c r="A9159" s="1091" t="s">
        <v>17111</v>
      </c>
      <c r="B9159" s="103" t="s">
        <v>17112</v>
      </c>
      <c r="C9159" s="1149"/>
      <c r="D9159" s="103" t="s">
        <v>17114</v>
      </c>
      <c r="E9159" s="103" t="s">
        <v>17115</v>
      </c>
      <c r="F9159" s="102" t="s">
        <v>10096</v>
      </c>
      <c r="G9159" s="103" t="s">
        <v>38</v>
      </c>
      <c r="H9159" s="103" t="s">
        <v>17116</v>
      </c>
      <c r="I9159" s="103" t="s">
        <v>40</v>
      </c>
      <c r="J9159" s="103" t="s">
        <v>21327</v>
      </c>
      <c r="K9159" s="103" t="s">
        <v>21328</v>
      </c>
      <c r="L9159" s="103" t="s">
        <v>19807</v>
      </c>
      <c r="M9159" s="103" t="s">
        <v>41</v>
      </c>
      <c r="N9159" s="103" t="s">
        <v>42</v>
      </c>
      <c r="O9159" s="103" t="s">
        <v>17117</v>
      </c>
      <c r="P9159" s="91"/>
      <c r="Q9159" s="15" t="s">
        <v>45</v>
      </c>
      <c r="R9159" s="97"/>
      <c r="S9159" s="97"/>
    </row>
    <row r="9160" customFormat="false" ht="15" hidden="false" customHeight="false" outlineLevel="0" collapsed="false">
      <c r="A9160" s="1137" t="n">
        <v>43748</v>
      </c>
      <c r="B9160" s="1136" t="s">
        <v>349</v>
      </c>
      <c r="C9160" s="91"/>
      <c r="D9160" s="91"/>
      <c r="E9160" s="10"/>
      <c r="F9160" s="821" t="n">
        <f aca="false">G9160+H9160+I9160+J9160+K9160+L9160</f>
        <v>2.54040385833993E+028</v>
      </c>
      <c r="G9160" s="1150" t="n">
        <f aca="false">SUM(G9161:G19098)</f>
        <v>8.87458582487303E+027</v>
      </c>
      <c r="H9160" s="989" t="n">
        <f aca="false">SUM(H9161:H19098)</f>
        <v>1.65294527585262E+028</v>
      </c>
      <c r="I9160" s="1007" t="n">
        <f aca="false">SUM(I9161:I19100)</f>
        <v>0</v>
      </c>
      <c r="J9160" s="1008" t="n">
        <f aca="false">SUM(J9161:J19098)</f>
        <v>0</v>
      </c>
      <c r="K9160" s="1009" t="n">
        <f aca="false">SUM(K9161:K19098)</f>
        <v>0</v>
      </c>
      <c r="L9160" s="1029" t="n">
        <f aca="false">SUM(L9162:L19098)</f>
        <v>0</v>
      </c>
      <c r="M9160" s="466"/>
      <c r="N9160" s="466"/>
      <c r="O9160" s="91"/>
      <c r="P9160" s="91"/>
      <c r="Q9160" s="15" t="s">
        <v>45</v>
      </c>
      <c r="R9160" s="97"/>
      <c r="S9160" s="97"/>
    </row>
    <row r="9161" customFormat="false" ht="176.1" hidden="false" customHeight="false" outlineLevel="0" collapsed="false">
      <c r="A9161" s="100"/>
      <c r="C9161" s="100"/>
      <c r="D9161" s="100"/>
      <c r="E9161" s="100" t="s">
        <v>27103</v>
      </c>
      <c r="F9161" s="100"/>
      <c r="G9161" s="100"/>
      <c r="H9161" s="100"/>
      <c r="I9161" s="100"/>
      <c r="J9161" s="100"/>
      <c r="K9161" s="100"/>
      <c r="L9161" s="100"/>
      <c r="M9161" s="100"/>
      <c r="N9161" s="100"/>
      <c r="O9161" s="1173" t="s">
        <v>25687</v>
      </c>
      <c r="P9161" s="100"/>
      <c r="Q9161" s="15" t="s">
        <v>45</v>
      </c>
    </row>
    <row r="9162" customFormat="false" ht="41.75" hidden="false" customHeight="false" outlineLevel="0" collapsed="false">
      <c r="A9162" s="100" t="s">
        <v>25462</v>
      </c>
      <c r="B9162" s="1143" t="n">
        <v>0.413888888888889</v>
      </c>
      <c r="C9162" s="100" t="s">
        <v>27104</v>
      </c>
      <c r="D9162" s="100" t="s">
        <v>27105</v>
      </c>
      <c r="E9162" s="100" t="s">
        <v>27106</v>
      </c>
      <c r="F9162" s="100" t="s">
        <v>27107</v>
      </c>
      <c r="G9162" s="100" t="n">
        <v>15000</v>
      </c>
      <c r="H9162" s="100"/>
      <c r="I9162" s="100"/>
      <c r="J9162" s="100"/>
      <c r="K9162" s="100"/>
      <c r="L9162" s="100"/>
      <c r="M9162" s="100" t="s">
        <v>27108</v>
      </c>
      <c r="N9162" s="100" t="s">
        <v>27109</v>
      </c>
      <c r="O9162" s="984" t="s">
        <v>15</v>
      </c>
      <c r="P9162" s="100"/>
      <c r="Q9162" s="15" t="s">
        <v>45</v>
      </c>
    </row>
    <row r="9163" customFormat="false" ht="55.2" hidden="false" customHeight="false" outlineLevel="0" collapsed="false">
      <c r="A9163" s="1144" t="s">
        <v>25462</v>
      </c>
      <c r="B9163" s="1144"/>
      <c r="C9163" s="1144"/>
      <c r="D9163" s="1144"/>
      <c r="E9163" s="1144" t="s">
        <v>27110</v>
      </c>
      <c r="F9163" s="1144" t="s">
        <v>27111</v>
      </c>
      <c r="G9163" s="1144"/>
      <c r="H9163" s="1144"/>
      <c r="I9163" s="1144"/>
      <c r="J9163" s="1144"/>
      <c r="K9163" s="1144"/>
      <c r="L9163" s="1144"/>
      <c r="M9163" s="1144"/>
      <c r="N9163" s="1144"/>
      <c r="O9163" s="1144"/>
      <c r="P9163" s="1144"/>
      <c r="Q9163" s="15" t="s">
        <v>45</v>
      </c>
      <c r="R9163" s="1145"/>
      <c r="S9163" s="1145"/>
      <c r="T9163" s="1145"/>
      <c r="U9163" s="1145"/>
      <c r="V9163" s="1145"/>
      <c r="W9163" s="1145"/>
      <c r="X9163" s="1145"/>
      <c r="Y9163" s="1145"/>
      <c r="Z9163" s="1145"/>
      <c r="AA9163" s="1145"/>
      <c r="AB9163" s="1145"/>
      <c r="AC9163" s="1145"/>
      <c r="AD9163" s="1145"/>
      <c r="AE9163" s="1145"/>
      <c r="AF9163" s="1145"/>
      <c r="AG9163" s="1145"/>
      <c r="AH9163" s="1145"/>
      <c r="AI9163" s="1145"/>
      <c r="AJ9163" s="1145"/>
      <c r="AK9163" s="1145"/>
    </row>
    <row r="9164" customFormat="false" ht="202.95" hidden="false" customHeight="false" outlineLevel="0" collapsed="false">
      <c r="A9164" s="100" t="s">
        <v>25462</v>
      </c>
      <c r="B9164" s="100"/>
      <c r="C9164" s="100" t="s">
        <v>27112</v>
      </c>
      <c r="D9164" s="100"/>
      <c r="E9164" s="100" t="s">
        <v>27113</v>
      </c>
      <c r="F9164" s="100" t="s">
        <v>27114</v>
      </c>
      <c r="G9164" s="100"/>
      <c r="H9164" s="100"/>
      <c r="I9164" s="100"/>
      <c r="J9164" s="100"/>
      <c r="K9164" s="100"/>
      <c r="L9164" s="100"/>
      <c r="M9164" s="100"/>
      <c r="N9164" s="100"/>
      <c r="O9164" s="1173" t="s">
        <v>25687</v>
      </c>
      <c r="P9164" s="100"/>
      <c r="Q9164" s="15" t="s">
        <v>45</v>
      </c>
    </row>
    <row r="9165" customFormat="false" ht="28.35" hidden="false" customHeight="false" outlineLevel="0" collapsed="false">
      <c r="A9165" s="100" t="s">
        <v>25462</v>
      </c>
      <c r="B9165" s="1143" t="n">
        <v>0.438194444444444</v>
      </c>
      <c r="C9165" s="24" t="s">
        <v>27115</v>
      </c>
      <c r="D9165" s="100" t="s">
        <v>25726</v>
      </c>
      <c r="E9165" s="100" t="s">
        <v>27116</v>
      </c>
      <c r="F9165" s="100" t="s">
        <v>27117</v>
      </c>
      <c r="G9165" s="100" t="n">
        <v>5400</v>
      </c>
      <c r="H9165" s="100"/>
      <c r="I9165" s="100"/>
      <c r="J9165" s="100"/>
      <c r="K9165" s="100"/>
      <c r="L9165" s="100"/>
      <c r="M9165" s="100" t="s">
        <v>27118</v>
      </c>
      <c r="N9165" s="1184" t="n">
        <v>43749</v>
      </c>
      <c r="O9165" s="984" t="s">
        <v>15</v>
      </c>
      <c r="P9165" s="100"/>
      <c r="Q9165" s="15" t="s">
        <v>45</v>
      </c>
    </row>
    <row r="9166" customFormat="false" ht="14.9" hidden="false" customHeight="false" outlineLevel="0" collapsed="false">
      <c r="A9166" s="100"/>
      <c r="B9166" s="100"/>
      <c r="C9166" s="100"/>
      <c r="D9166" s="100"/>
      <c r="E9166" s="100" t="s">
        <v>27119</v>
      </c>
      <c r="F9166" s="100"/>
      <c r="G9166" s="100"/>
      <c r="I9166" s="100"/>
      <c r="J9166" s="100"/>
      <c r="K9166" s="100"/>
      <c r="L9166" s="100"/>
      <c r="M9166" s="100"/>
      <c r="N9166" s="100"/>
      <c r="O9166" s="100"/>
      <c r="P9166" s="100"/>
      <c r="Q9166" s="15" t="s">
        <v>45</v>
      </c>
    </row>
    <row r="9167" customFormat="false" ht="41.75" hidden="false" customHeight="false" outlineLevel="0" collapsed="false">
      <c r="A9167" s="100"/>
      <c r="B9167" s="100"/>
      <c r="C9167" s="100"/>
      <c r="D9167" s="100" t="s">
        <v>10514</v>
      </c>
      <c r="E9167" s="100" t="s">
        <v>27092</v>
      </c>
      <c r="F9167" s="100"/>
      <c r="G9167" s="100"/>
      <c r="H9167" s="100" t="n">
        <v>3000</v>
      </c>
      <c r="I9167" s="100"/>
      <c r="J9167" s="100"/>
      <c r="K9167" s="100"/>
      <c r="L9167" s="100"/>
      <c r="M9167" s="100" t="s">
        <v>26654</v>
      </c>
      <c r="N9167" s="1184" t="n">
        <v>43749</v>
      </c>
      <c r="O9167" s="984" t="s">
        <v>26196</v>
      </c>
      <c r="P9167" s="100"/>
      <c r="Q9167" s="15" t="s">
        <v>45</v>
      </c>
    </row>
    <row r="9168" customFormat="false" ht="95.5" hidden="false" customHeight="false" outlineLevel="0" collapsed="false">
      <c r="A9168" s="100"/>
      <c r="B9168" s="100"/>
      <c r="C9168" s="100"/>
      <c r="D9168" s="100"/>
      <c r="E9168" s="100" t="s">
        <v>27120</v>
      </c>
      <c r="F9168" s="100" t="s">
        <v>27121</v>
      </c>
      <c r="G9168" s="100"/>
      <c r="H9168" s="100"/>
      <c r="I9168" s="100"/>
      <c r="J9168" s="100"/>
      <c r="K9168" s="100"/>
      <c r="L9168" s="100"/>
      <c r="M9168" s="100"/>
      <c r="N9168" s="100"/>
      <c r="O9168" s="1144" t="s">
        <v>27122</v>
      </c>
      <c r="P9168" s="100"/>
      <c r="Q9168" s="15" t="s">
        <v>45</v>
      </c>
    </row>
    <row r="9169" customFormat="false" ht="28.35" hidden="false" customHeight="false" outlineLevel="0" collapsed="false">
      <c r="A9169" s="100" t="s">
        <v>25462</v>
      </c>
      <c r="B9169" s="1143" t="n">
        <v>0.475</v>
      </c>
      <c r="C9169" s="100" t="s">
        <v>27123</v>
      </c>
      <c r="D9169" s="100" t="s">
        <v>25586</v>
      </c>
      <c r="E9169" s="100" t="s">
        <v>27124</v>
      </c>
      <c r="F9169" s="100"/>
      <c r="G9169" s="100"/>
      <c r="H9169" s="100"/>
      <c r="I9169" s="100"/>
      <c r="J9169" s="100"/>
      <c r="K9169" s="100"/>
      <c r="L9169" s="100"/>
      <c r="M9169" s="100"/>
      <c r="N9169" s="100"/>
      <c r="O9169" s="355" t="s">
        <v>23976</v>
      </c>
      <c r="P9169" s="100"/>
      <c r="Q9169" s="15" t="s">
        <v>45</v>
      </c>
    </row>
    <row r="9170" customFormat="false" ht="14.9" hidden="false" customHeight="false" outlineLevel="0" collapsed="false">
      <c r="A9170" s="100" t="s">
        <v>25462</v>
      </c>
      <c r="B9170" s="1143" t="n">
        <v>0.491666666666667</v>
      </c>
      <c r="C9170" s="100" t="s">
        <v>27125</v>
      </c>
      <c r="D9170" s="100" t="s">
        <v>25598</v>
      </c>
      <c r="E9170" s="100" t="s">
        <v>27126</v>
      </c>
      <c r="F9170" s="100" t="s">
        <v>27127</v>
      </c>
      <c r="G9170" s="100"/>
      <c r="H9170" s="100"/>
      <c r="I9170" s="100"/>
      <c r="J9170" s="100"/>
      <c r="K9170" s="100"/>
      <c r="L9170" s="100"/>
      <c r="M9170" s="100"/>
      <c r="N9170" s="100"/>
      <c r="O9170" s="355" t="s">
        <v>26763</v>
      </c>
      <c r="P9170" s="100"/>
      <c r="Q9170" s="15" t="s">
        <v>45</v>
      </c>
    </row>
    <row r="9171" customFormat="false" ht="14.9" hidden="false" customHeight="false" outlineLevel="0" collapsed="false">
      <c r="A9171" s="100"/>
      <c r="B9171" s="1143" t="n">
        <v>0.505555555555556</v>
      </c>
      <c r="C9171" s="100" t="s">
        <v>27128</v>
      </c>
      <c r="D9171" s="100" t="s">
        <v>25662</v>
      </c>
      <c r="E9171" s="100" t="s">
        <v>27129</v>
      </c>
      <c r="F9171" s="984" t="n">
        <v>10000</v>
      </c>
      <c r="G9171" s="100"/>
      <c r="H9171" s="984" t="n">
        <v>10000</v>
      </c>
      <c r="I9171" s="100"/>
      <c r="J9171" s="100"/>
      <c r="K9171" s="100"/>
      <c r="L9171" s="100"/>
      <c r="M9171" s="100"/>
      <c r="N9171" s="100"/>
      <c r="O9171" s="984" t="s">
        <v>27130</v>
      </c>
      <c r="P9171" s="100" t="s">
        <v>3434</v>
      </c>
      <c r="Q9171" s="15" t="s">
        <v>45</v>
      </c>
    </row>
    <row r="9172" customFormat="false" ht="28.35" hidden="false" customHeight="false" outlineLevel="0" collapsed="false">
      <c r="A9172" s="1144"/>
      <c r="B9172" s="1144"/>
      <c r="C9172" s="1144"/>
      <c r="D9172" s="1144"/>
      <c r="E9172" s="1144" t="s">
        <v>27131</v>
      </c>
      <c r="F9172" s="1144"/>
      <c r="G9172" s="1144"/>
      <c r="H9172" s="1144"/>
      <c r="I9172" s="1144"/>
      <c r="J9172" s="1144"/>
      <c r="K9172" s="1144"/>
      <c r="L9172" s="1144"/>
      <c r="M9172" s="1144"/>
      <c r="N9172" s="1144"/>
      <c r="O9172" s="1144" t="s">
        <v>26797</v>
      </c>
      <c r="P9172" s="1144"/>
      <c r="Q9172" s="15" t="s">
        <v>45</v>
      </c>
      <c r="R9172" s="1145"/>
      <c r="S9172" s="1145"/>
      <c r="T9172" s="1145"/>
      <c r="U9172" s="1145"/>
      <c r="V9172" s="1145"/>
      <c r="W9172" s="1145"/>
      <c r="X9172" s="1145"/>
      <c r="Y9172" s="1145"/>
      <c r="Z9172" s="1145"/>
      <c r="AA9172" s="1145"/>
      <c r="AB9172" s="1145"/>
      <c r="AC9172" s="1145"/>
      <c r="AD9172" s="1145"/>
      <c r="AE9172" s="1145"/>
      <c r="AF9172" s="1145"/>
      <c r="AG9172" s="1145"/>
      <c r="AH9172" s="1145"/>
      <c r="AI9172" s="1145"/>
      <c r="AJ9172" s="1145"/>
      <c r="AK9172" s="1145"/>
    </row>
    <row r="9173" customFormat="false" ht="55.2" hidden="false" customHeight="false" outlineLevel="0" collapsed="false">
      <c r="A9173" s="1144"/>
      <c r="B9173" s="1144"/>
      <c r="C9173" s="1144"/>
      <c r="D9173" s="1144"/>
      <c r="E9173" s="1144" t="s">
        <v>27132</v>
      </c>
      <c r="F9173" s="1144"/>
      <c r="G9173" s="1144"/>
      <c r="H9173" s="1144"/>
      <c r="I9173" s="1144"/>
      <c r="J9173" s="1144"/>
      <c r="K9173" s="1144"/>
      <c r="L9173" s="1144"/>
      <c r="M9173" s="1144"/>
      <c r="N9173" s="1144"/>
      <c r="O9173" s="1144" t="s">
        <v>26797</v>
      </c>
      <c r="P9173" s="1144"/>
      <c r="Q9173" s="15" t="s">
        <v>45</v>
      </c>
      <c r="R9173" s="1145"/>
      <c r="S9173" s="1145"/>
      <c r="T9173" s="1145"/>
      <c r="U9173" s="1145"/>
      <c r="V9173" s="1145"/>
      <c r="W9173" s="1145"/>
      <c r="X9173" s="1145"/>
      <c r="Y9173" s="1145"/>
      <c r="Z9173" s="1145"/>
      <c r="AA9173" s="1145"/>
      <c r="AB9173" s="1145"/>
      <c r="AC9173" s="1145"/>
      <c r="AD9173" s="1145"/>
      <c r="AE9173" s="1145"/>
      <c r="AF9173" s="1145"/>
      <c r="AG9173" s="1145"/>
      <c r="AH9173" s="1145"/>
      <c r="AI9173" s="1145"/>
      <c r="AJ9173" s="1145"/>
      <c r="AK9173" s="1145"/>
    </row>
    <row r="9174" customFormat="false" ht="55.2" hidden="false" customHeight="false" outlineLevel="0" collapsed="false">
      <c r="A9174" s="100"/>
      <c r="B9174" s="100"/>
      <c r="C9174" s="100"/>
      <c r="D9174" s="100"/>
      <c r="E9174" s="100" t="s">
        <v>27133</v>
      </c>
      <c r="F9174" s="100"/>
      <c r="G9174" s="100"/>
      <c r="H9174" s="100"/>
      <c r="I9174" s="100"/>
      <c r="J9174" s="100"/>
      <c r="K9174" s="100"/>
      <c r="L9174" s="100"/>
      <c r="M9174" s="100"/>
      <c r="N9174" s="100"/>
      <c r="O9174" s="1144" t="s">
        <v>26797</v>
      </c>
      <c r="P9174" s="100"/>
      <c r="Q9174" s="15" t="s">
        <v>45</v>
      </c>
    </row>
    <row r="9175" customFormat="false" ht="135.8" hidden="false" customHeight="false" outlineLevel="0" collapsed="false">
      <c r="A9175" s="100"/>
      <c r="B9175" s="100"/>
      <c r="C9175" s="100" t="s">
        <v>27134</v>
      </c>
      <c r="D9175" s="100" t="s">
        <v>27135</v>
      </c>
      <c r="E9175" s="100" t="s">
        <v>27136</v>
      </c>
      <c r="F9175" s="100" t="s">
        <v>27137</v>
      </c>
      <c r="G9175" s="100"/>
      <c r="H9175" s="100"/>
      <c r="I9175" s="100"/>
      <c r="J9175" s="100"/>
      <c r="K9175" s="100"/>
      <c r="L9175" s="100"/>
      <c r="M9175" s="100"/>
      <c r="N9175" s="100"/>
      <c r="O9175" s="984" t="s">
        <v>25766</v>
      </c>
      <c r="P9175" s="100"/>
      <c r="Q9175" s="15" t="s">
        <v>45</v>
      </c>
    </row>
    <row r="9176" customFormat="false" ht="28.35" hidden="false" customHeight="false" outlineLevel="0" collapsed="false">
      <c r="A9176" s="100" t="s">
        <v>25462</v>
      </c>
      <c r="B9176" s="100"/>
      <c r="C9176" s="100" t="s">
        <v>27138</v>
      </c>
      <c r="D9176" s="100" t="s">
        <v>25615</v>
      </c>
      <c r="E9176" s="100" t="s">
        <v>27139</v>
      </c>
      <c r="F9176" s="100" t="s">
        <v>27140</v>
      </c>
      <c r="G9176" s="100" t="n">
        <v>9500</v>
      </c>
      <c r="H9176" s="100"/>
      <c r="I9176" s="100"/>
      <c r="J9176" s="100"/>
      <c r="K9176" s="100"/>
      <c r="L9176" s="100"/>
      <c r="M9176" s="100" t="s">
        <v>27141</v>
      </c>
      <c r="N9176" s="1184" t="n">
        <v>43751</v>
      </c>
      <c r="O9176" s="984" t="s">
        <v>27142</v>
      </c>
      <c r="P9176" s="100"/>
      <c r="Q9176" s="15" t="s">
        <v>45</v>
      </c>
    </row>
    <row r="9177" customFormat="false" ht="55.2" hidden="false" customHeight="false" outlineLevel="0" collapsed="false">
      <c r="A9177" s="355" t="s">
        <v>25462</v>
      </c>
      <c r="B9177" s="355"/>
      <c r="C9177" s="355" t="s">
        <v>27143</v>
      </c>
      <c r="D9177" s="355" t="s">
        <v>25619</v>
      </c>
      <c r="E9177" s="355" t="s">
        <v>27144</v>
      </c>
      <c r="F9177" s="355" t="s">
        <v>27145</v>
      </c>
      <c r="G9177" s="355"/>
      <c r="H9177" s="355"/>
      <c r="I9177" s="355"/>
      <c r="J9177" s="355"/>
      <c r="K9177" s="355"/>
      <c r="L9177" s="355"/>
      <c r="M9177" s="355"/>
      <c r="N9177" s="355"/>
      <c r="O9177" s="355" t="s">
        <v>27146</v>
      </c>
      <c r="P9177" s="355"/>
      <c r="Q9177" s="15" t="s">
        <v>45</v>
      </c>
      <c r="R9177" s="397"/>
      <c r="S9177" s="397"/>
      <c r="T9177" s="397"/>
      <c r="U9177" s="397"/>
      <c r="V9177" s="397"/>
      <c r="W9177" s="397"/>
      <c r="X9177" s="397"/>
      <c r="Y9177" s="397"/>
      <c r="Z9177" s="397"/>
      <c r="AA9177" s="397"/>
      <c r="AB9177" s="397"/>
      <c r="AC9177" s="397"/>
      <c r="AD9177" s="397"/>
      <c r="AE9177" s="397"/>
      <c r="AF9177" s="397"/>
      <c r="AG9177" s="397"/>
      <c r="AH9177" s="397"/>
      <c r="AI9177" s="397"/>
      <c r="AJ9177" s="397"/>
      <c r="AK9177" s="397"/>
    </row>
    <row r="9178" customFormat="false" ht="28.35" hidden="false" customHeight="false" outlineLevel="0" collapsed="false">
      <c r="A9178" s="100" t="s">
        <v>25462</v>
      </c>
      <c r="B9178" s="100"/>
      <c r="C9178" s="100" t="s">
        <v>27147</v>
      </c>
      <c r="D9178" s="100"/>
      <c r="E9178" s="100" t="s">
        <v>27148</v>
      </c>
      <c r="F9178" s="100" t="s">
        <v>27149</v>
      </c>
      <c r="G9178" s="100"/>
      <c r="H9178" s="100"/>
      <c r="I9178" s="100"/>
      <c r="J9178" s="100"/>
      <c r="K9178" s="100"/>
      <c r="L9178" s="100"/>
      <c r="M9178" s="100"/>
      <c r="N9178" s="100"/>
      <c r="O9178" s="1139" t="s">
        <v>27149</v>
      </c>
      <c r="P9178" s="100"/>
      <c r="Q9178" s="15" t="s">
        <v>45</v>
      </c>
    </row>
    <row r="9179" customFormat="false" ht="95.5" hidden="false" customHeight="false" outlineLevel="0" collapsed="false">
      <c r="A9179" s="100"/>
      <c r="B9179" s="100"/>
      <c r="C9179" s="100"/>
      <c r="D9179" s="100"/>
      <c r="E9179" s="100" t="s">
        <v>27150</v>
      </c>
      <c r="F9179" s="100" t="s">
        <v>27151</v>
      </c>
      <c r="G9179" s="100"/>
      <c r="H9179" s="100"/>
      <c r="I9179" s="100"/>
      <c r="J9179" s="100"/>
      <c r="K9179" s="100"/>
      <c r="L9179" s="100"/>
      <c r="M9179" s="100"/>
      <c r="N9179" s="100"/>
      <c r="O9179" s="1139" t="s">
        <v>364</v>
      </c>
      <c r="P9179" s="100"/>
      <c r="Q9179" s="15" t="s">
        <v>45</v>
      </c>
    </row>
    <row r="9180" customFormat="false" ht="79.85" hidden="false" customHeight="false" outlineLevel="0" collapsed="false">
      <c r="A9180" s="1091" t="s">
        <v>17111</v>
      </c>
      <c r="B9180" s="103" t="s">
        <v>17112</v>
      </c>
      <c r="C9180" s="1149"/>
      <c r="D9180" s="103" t="s">
        <v>17114</v>
      </c>
      <c r="E9180" s="103" t="s">
        <v>17115</v>
      </c>
      <c r="F9180" s="102" t="s">
        <v>10096</v>
      </c>
      <c r="G9180" s="103" t="s">
        <v>38</v>
      </c>
      <c r="H9180" s="103" t="s">
        <v>17116</v>
      </c>
      <c r="I9180" s="103" t="s">
        <v>40</v>
      </c>
      <c r="J9180" s="103" t="s">
        <v>21327</v>
      </c>
      <c r="K9180" s="103" t="s">
        <v>21328</v>
      </c>
      <c r="L9180" s="103" t="s">
        <v>19807</v>
      </c>
      <c r="M9180" s="103" t="s">
        <v>41</v>
      </c>
      <c r="N9180" s="103" t="s">
        <v>42</v>
      </c>
      <c r="O9180" s="103" t="s">
        <v>17117</v>
      </c>
      <c r="P9180" s="91"/>
      <c r="Q9180" s="15" t="s">
        <v>45</v>
      </c>
      <c r="R9180" s="97"/>
      <c r="S9180" s="97"/>
    </row>
    <row r="9181" customFormat="false" ht="15" hidden="false" customHeight="false" outlineLevel="0" collapsed="false">
      <c r="A9181" s="1137" t="n">
        <v>43748</v>
      </c>
      <c r="B9181" s="1136" t="s">
        <v>349</v>
      </c>
      <c r="C9181" s="91"/>
      <c r="D9181" s="91"/>
      <c r="E9181" s="10"/>
      <c r="F9181" s="821" t="n">
        <f aca="false">G9181+H9181+I9181+J9181+K9181+L9181</f>
        <v>1.27020192916996E+028</v>
      </c>
      <c r="G9181" s="1150" t="n">
        <f aca="false">SUM(G9182:G19119)</f>
        <v>4.43729291243651E+027</v>
      </c>
      <c r="H9181" s="989" t="n">
        <f aca="false">SUM(H9182:H19119)</f>
        <v>8.26472637926312E+027</v>
      </c>
      <c r="I9181" s="1007" t="n">
        <f aca="false">SUM(I9182:I19121)</f>
        <v>0</v>
      </c>
      <c r="J9181" s="1008" t="n">
        <f aca="false">SUM(J9182:J19119)</f>
        <v>0</v>
      </c>
      <c r="K9181" s="1009" t="n">
        <f aca="false">SUM(K9182:K19119)</f>
        <v>0</v>
      </c>
      <c r="L9181" s="1029" t="n">
        <f aca="false">SUM(L9183:L19119)</f>
        <v>0</v>
      </c>
      <c r="M9181" s="466"/>
      <c r="N9181" s="466"/>
      <c r="O9181" s="91"/>
      <c r="P9181" s="91"/>
      <c r="Q9181" s="15" t="s">
        <v>45</v>
      </c>
      <c r="R9181" s="97"/>
      <c r="S9181" s="97"/>
    </row>
    <row r="9182" customFormat="false" ht="14.9" hidden="false" customHeight="false" outlineLevel="0" collapsed="false">
      <c r="A9182" s="1162"/>
      <c r="B9182" s="1162"/>
      <c r="C9182" s="1162"/>
      <c r="D9182" s="1162"/>
      <c r="E9182" s="1162" t="s">
        <v>27152</v>
      </c>
      <c r="F9182" s="1162"/>
      <c r="G9182" s="1162"/>
      <c r="H9182" s="1162"/>
      <c r="I9182" s="1162"/>
      <c r="J9182" s="1162"/>
      <c r="K9182" s="1162"/>
      <c r="L9182" s="1162"/>
      <c r="M9182" s="1162"/>
      <c r="N9182" s="1162"/>
      <c r="O9182" s="1162"/>
      <c r="P9182" s="1162"/>
      <c r="Q9182" s="15" t="s">
        <v>45</v>
      </c>
      <c r="R9182" s="1177"/>
      <c r="S9182" s="1177"/>
      <c r="T9182" s="1177"/>
      <c r="U9182" s="1177"/>
      <c r="V9182" s="1177"/>
      <c r="W9182" s="1177"/>
      <c r="X9182" s="1177"/>
      <c r="Y9182" s="1177"/>
      <c r="Z9182" s="1177"/>
      <c r="AA9182" s="1177"/>
      <c r="AB9182" s="1177"/>
      <c r="AC9182" s="1177"/>
      <c r="AD9182" s="1177"/>
      <c r="AE9182" s="1177"/>
      <c r="AF9182" s="1177"/>
      <c r="AG9182" s="1177"/>
      <c r="AH9182" s="1177"/>
      <c r="AI9182" s="1177"/>
      <c r="AJ9182" s="1177"/>
      <c r="AK9182" s="1177"/>
    </row>
    <row r="9183" customFormat="false" ht="55.2" hidden="false" customHeight="false" outlineLevel="0" collapsed="false">
      <c r="A9183" s="100" t="s">
        <v>25462</v>
      </c>
      <c r="B9183" s="1143" t="n">
        <v>0.377777777777778</v>
      </c>
      <c r="C9183" s="100" t="s">
        <v>27153</v>
      </c>
      <c r="D9183" s="100" t="s">
        <v>25814</v>
      </c>
      <c r="E9183" s="100" t="s">
        <v>27154</v>
      </c>
      <c r="F9183" s="100" t="s">
        <v>27155</v>
      </c>
      <c r="G9183" s="100"/>
      <c r="H9183" s="100"/>
      <c r="I9183" s="100"/>
      <c r="J9183" s="100"/>
      <c r="K9183" s="100"/>
      <c r="L9183" s="100"/>
      <c r="M9183" s="100"/>
      <c r="N9183" s="100"/>
      <c r="O9183" s="355" t="s">
        <v>389</v>
      </c>
      <c r="P9183" s="100"/>
      <c r="Q9183" s="15" t="s">
        <v>45</v>
      </c>
    </row>
    <row r="9184" customFormat="false" ht="41.75" hidden="false" customHeight="false" outlineLevel="0" collapsed="false">
      <c r="A9184" s="100"/>
      <c r="B9184" s="100"/>
      <c r="C9184" s="100"/>
      <c r="D9184" s="100"/>
      <c r="E9184" s="100" t="s">
        <v>27156</v>
      </c>
      <c r="F9184" s="100" t="s">
        <v>27157</v>
      </c>
      <c r="G9184" s="100"/>
      <c r="H9184" s="100"/>
      <c r="I9184" s="100"/>
      <c r="J9184" s="100"/>
      <c r="K9184" s="100"/>
      <c r="L9184" s="100"/>
      <c r="M9184" s="100"/>
      <c r="N9184" s="100"/>
      <c r="O9184" s="1144" t="s">
        <v>27158</v>
      </c>
      <c r="P9184" s="100"/>
      <c r="Q9184" s="15" t="s">
        <v>45</v>
      </c>
    </row>
    <row r="9185" customFormat="false" ht="14.9" hidden="false" customHeight="false" outlineLevel="0" collapsed="false">
      <c r="A9185" s="1154" t="s">
        <v>19374</v>
      </c>
      <c r="B9185" s="1154"/>
      <c r="C9185" s="1154" t="n">
        <v>89104046944</v>
      </c>
      <c r="D9185" s="1154" t="s">
        <v>27159</v>
      </c>
      <c r="E9185" s="1154" t="s">
        <v>27160</v>
      </c>
      <c r="F9185" s="1154"/>
      <c r="G9185" s="1154"/>
      <c r="H9185" s="1154"/>
      <c r="I9185" s="1154"/>
      <c r="J9185" s="1154"/>
      <c r="K9185" s="1154"/>
      <c r="L9185" s="1154"/>
      <c r="M9185" s="1154"/>
      <c r="N9185" s="1154"/>
      <c r="O9185" s="1154" t="s">
        <v>26339</v>
      </c>
      <c r="P9185" s="1154"/>
      <c r="Q9185" s="15" t="s">
        <v>45</v>
      </c>
      <c r="R9185" s="1161"/>
      <c r="S9185" s="1161"/>
      <c r="T9185" s="1161"/>
      <c r="U9185" s="1161"/>
      <c r="V9185" s="1161"/>
      <c r="W9185" s="1161"/>
      <c r="X9185" s="1161"/>
      <c r="Y9185" s="1161"/>
      <c r="Z9185" s="1161"/>
      <c r="AA9185" s="1161"/>
      <c r="AB9185" s="1161"/>
      <c r="AC9185" s="1161"/>
      <c r="AD9185" s="1161"/>
      <c r="AE9185" s="1161"/>
      <c r="AF9185" s="1161"/>
      <c r="AG9185" s="1161"/>
      <c r="AH9185" s="1161"/>
      <c r="AI9185" s="1161"/>
      <c r="AJ9185" s="1161"/>
      <c r="AK9185" s="1161"/>
    </row>
    <row r="9186" customFormat="false" ht="14.9" hidden="false" customHeight="false" outlineLevel="0" collapsed="false">
      <c r="A9186" s="100"/>
      <c r="B9186" s="100"/>
      <c r="C9186" s="100"/>
      <c r="D9186" s="100"/>
      <c r="E9186" s="100" t="s">
        <v>27161</v>
      </c>
      <c r="F9186" s="984" t="s">
        <v>26556</v>
      </c>
      <c r="G9186" s="100"/>
      <c r="H9186" s="100"/>
      <c r="I9186" s="100"/>
      <c r="J9186" s="100"/>
      <c r="K9186" s="100"/>
      <c r="L9186" s="100"/>
      <c r="M9186" s="100"/>
      <c r="N9186" s="100"/>
      <c r="O9186" s="100"/>
      <c r="P9186" s="100"/>
      <c r="Q9186" s="15" t="s">
        <v>45</v>
      </c>
    </row>
    <row r="9187" customFormat="false" ht="55.2" hidden="false" customHeight="false" outlineLevel="0" collapsed="false">
      <c r="A9187" s="100" t="s">
        <v>25462</v>
      </c>
      <c r="B9187" s="1143" t="n">
        <v>0.440972222222222</v>
      </c>
      <c r="C9187" s="100" t="s">
        <v>27162</v>
      </c>
      <c r="D9187" s="100" t="s">
        <v>25586</v>
      </c>
      <c r="E9187" s="100" t="s">
        <v>27163</v>
      </c>
      <c r="F9187" s="100" t="s">
        <v>27164</v>
      </c>
      <c r="G9187" s="100" t="n">
        <v>7500</v>
      </c>
      <c r="H9187" s="100"/>
      <c r="I9187" s="100"/>
      <c r="J9187" s="100"/>
      <c r="K9187" s="100"/>
      <c r="L9187" s="100"/>
      <c r="M9187" s="100" t="s">
        <v>27165</v>
      </c>
      <c r="N9187" s="1184" t="n">
        <v>43749</v>
      </c>
      <c r="O9187" s="984" t="s">
        <v>15</v>
      </c>
      <c r="P9187" s="100"/>
      <c r="Q9187" s="15" t="s">
        <v>45</v>
      </c>
    </row>
    <row r="9188" customFormat="false" ht="28.35" hidden="false" customHeight="false" outlineLevel="0" collapsed="false">
      <c r="A9188" s="664" t="s">
        <v>25462</v>
      </c>
      <c r="B9188" s="1142" t="n">
        <v>0.444444444444444</v>
      </c>
      <c r="C9188" s="664" t="s">
        <v>27166</v>
      </c>
      <c r="D9188" s="664" t="s">
        <v>25598</v>
      </c>
      <c r="E9188" s="664" t="s">
        <v>27167</v>
      </c>
      <c r="F9188" s="664" t="s">
        <v>27168</v>
      </c>
      <c r="G9188" s="664"/>
      <c r="H9188" s="664"/>
      <c r="I9188" s="664"/>
      <c r="J9188" s="664"/>
      <c r="K9188" s="664"/>
      <c r="L9188" s="664"/>
      <c r="M9188" s="664"/>
      <c r="N9188" s="664"/>
      <c r="O9188" s="355" t="s">
        <v>27169</v>
      </c>
      <c r="P9188" s="664"/>
      <c r="Q9188" s="15" t="s">
        <v>45</v>
      </c>
      <c r="R9188" s="265"/>
      <c r="S9188" s="265"/>
      <c r="T9188" s="265"/>
      <c r="U9188" s="265"/>
      <c r="V9188" s="265"/>
      <c r="W9188" s="265"/>
      <c r="X9188" s="265"/>
      <c r="Y9188" s="265"/>
      <c r="Z9188" s="265"/>
      <c r="AA9188" s="265"/>
      <c r="AB9188" s="265"/>
      <c r="AC9188" s="265"/>
      <c r="AD9188" s="265"/>
      <c r="AE9188" s="265"/>
      <c r="AF9188" s="265"/>
      <c r="AG9188" s="265"/>
      <c r="AH9188" s="265"/>
      <c r="AI9188" s="265"/>
      <c r="AJ9188" s="265"/>
      <c r="AK9188" s="265"/>
    </row>
    <row r="9189" customFormat="false" ht="14.9" hidden="false" customHeight="false" outlineLevel="0" collapsed="false">
      <c r="A9189" s="664" t="s">
        <v>25462</v>
      </c>
      <c r="B9189" s="1143" t="n">
        <v>0.473611111111111</v>
      </c>
      <c r="C9189" s="100" t="s">
        <v>27170</v>
      </c>
      <c r="D9189" s="664" t="s">
        <v>25662</v>
      </c>
      <c r="E9189" s="100" t="s">
        <v>27171</v>
      </c>
      <c r="H9189" s="100"/>
      <c r="I9189" s="100"/>
      <c r="J9189" s="100"/>
      <c r="K9189" s="100"/>
      <c r="L9189" s="100"/>
      <c r="M9189" s="100"/>
      <c r="N9189" s="100"/>
      <c r="O9189" s="355" t="s">
        <v>27172</v>
      </c>
      <c r="P9189" s="100"/>
      <c r="Q9189" s="15" t="s">
        <v>45</v>
      </c>
    </row>
    <row r="9190" customFormat="false" ht="28.35" hidden="false" customHeight="false" outlineLevel="0" collapsed="false">
      <c r="A9190" s="664" t="s">
        <v>25462</v>
      </c>
      <c r="B9190" s="1143" t="n">
        <v>0.484722222222222</v>
      </c>
      <c r="C9190" s="100" t="s">
        <v>27173</v>
      </c>
      <c r="D9190" s="664" t="s">
        <v>25606</v>
      </c>
      <c r="E9190" s="100" t="s">
        <v>27174</v>
      </c>
      <c r="F9190" s="100"/>
      <c r="G9190" s="100" t="n">
        <v>5400</v>
      </c>
      <c r="H9190" s="100"/>
      <c r="I9190" s="100"/>
      <c r="J9190" s="100"/>
      <c r="K9190" s="100"/>
      <c r="L9190" s="100"/>
      <c r="M9190" s="100" t="s">
        <v>27175</v>
      </c>
      <c r="N9190" s="1184" t="n">
        <v>43752</v>
      </c>
      <c r="O9190" s="984" t="s">
        <v>15</v>
      </c>
      <c r="P9190" s="100"/>
      <c r="Q9190" s="15" t="s">
        <v>45</v>
      </c>
    </row>
    <row r="9191" customFormat="false" ht="14.9" hidden="false" customHeight="false" outlineLevel="0" collapsed="false">
      <c r="A9191" s="100" t="s">
        <v>25462</v>
      </c>
      <c r="B9191" s="1143" t="n">
        <v>0.495138888888889</v>
      </c>
      <c r="C9191" s="100" t="s">
        <v>27176</v>
      </c>
      <c r="D9191" s="664" t="s">
        <v>25615</v>
      </c>
      <c r="E9191" s="100" t="s">
        <v>27177</v>
      </c>
      <c r="F9191" s="100" t="s">
        <v>27178</v>
      </c>
      <c r="G9191" s="100" t="n">
        <v>2970</v>
      </c>
      <c r="H9191" s="100"/>
      <c r="I9191" s="100"/>
      <c r="J9191" s="100"/>
      <c r="K9191" s="100"/>
      <c r="L9191" s="100"/>
      <c r="M9191" s="100" t="s">
        <v>27179</v>
      </c>
      <c r="N9191" s="1184" t="n">
        <v>43751</v>
      </c>
      <c r="O9191" s="984" t="s">
        <v>15</v>
      </c>
      <c r="P9191" s="100"/>
      <c r="Q9191" s="15" t="s">
        <v>45</v>
      </c>
    </row>
    <row r="9192" customFormat="false" ht="55.2" hidden="false" customHeight="false" outlineLevel="0" collapsed="false">
      <c r="A9192" s="1139"/>
      <c r="B9192" s="1140" t="n">
        <v>0.502777777777778</v>
      </c>
      <c r="C9192" s="1158" t="s">
        <v>27180</v>
      </c>
      <c r="D9192" s="1141"/>
      <c r="E9192" s="1139" t="s">
        <v>27181</v>
      </c>
      <c r="F9192" s="1139" t="s">
        <v>27182</v>
      </c>
      <c r="G9192" s="1139"/>
      <c r="H9192" s="1141"/>
      <c r="I9192" s="1141"/>
      <c r="J9192" s="1141"/>
      <c r="K9192" s="1141"/>
      <c r="L9192" s="1141"/>
      <c r="M9192" s="1141"/>
      <c r="N9192" s="1141"/>
      <c r="O9192" s="1190" t="s">
        <v>27183</v>
      </c>
      <c r="P9192" s="1139"/>
      <c r="Q9192" s="15" t="s">
        <v>45</v>
      </c>
      <c r="R9192" s="1141"/>
      <c r="S9192" s="1141"/>
      <c r="T9192" s="1141"/>
      <c r="U9192" s="1141"/>
      <c r="V9192" s="1141"/>
      <c r="W9192" s="1141"/>
      <c r="X9192" s="1141"/>
      <c r="Y9192" s="1141"/>
      <c r="Z9192" s="1141"/>
      <c r="AA9192" s="1141"/>
      <c r="AB9192" s="1141"/>
      <c r="AC9192" s="1141"/>
      <c r="AD9192" s="1141"/>
      <c r="AE9192" s="1141"/>
      <c r="AF9192" s="1141"/>
      <c r="AG9192" s="1141"/>
      <c r="AH9192" s="1141"/>
      <c r="AI9192" s="1141"/>
      <c r="AJ9192" s="1141"/>
      <c r="AK9192" s="1141"/>
    </row>
    <row r="9193" customFormat="false" ht="41.75" hidden="false" customHeight="false" outlineLevel="0" collapsed="false">
      <c r="A9193" s="100" t="s">
        <v>25462</v>
      </c>
      <c r="B9193" s="1143" t="n">
        <v>0.423611111111111</v>
      </c>
      <c r="C9193" s="100" t="s">
        <v>26987</v>
      </c>
      <c r="D9193" s="100"/>
      <c r="E9193" s="100" t="s">
        <v>27184</v>
      </c>
      <c r="F9193" s="15" t="s">
        <v>27127</v>
      </c>
      <c r="G9193" s="100"/>
      <c r="H9193" s="984" t="n">
        <v>41000</v>
      </c>
      <c r="I9193" s="100"/>
      <c r="J9193" s="100"/>
      <c r="K9193" s="100"/>
      <c r="L9193" s="100"/>
      <c r="M9193" s="100" t="s">
        <v>26990</v>
      </c>
      <c r="N9193" s="1184" t="n">
        <v>43750</v>
      </c>
      <c r="O9193" s="984" t="s">
        <v>26154</v>
      </c>
      <c r="P9193" s="100"/>
      <c r="Q9193" s="15" t="s">
        <v>45</v>
      </c>
    </row>
    <row r="9194" customFormat="false" ht="68.65" hidden="false" customHeight="false" outlineLevel="0" collapsed="false">
      <c r="A9194" s="100" t="s">
        <v>25462</v>
      </c>
      <c r="B9194" s="1143" t="n">
        <v>0.506944444444444</v>
      </c>
      <c r="C9194" s="100" t="s">
        <v>27185</v>
      </c>
      <c r="D9194" s="100" t="s">
        <v>25619</v>
      </c>
      <c r="E9194" s="100" t="s">
        <v>27186</v>
      </c>
      <c r="F9194" s="100" t="s">
        <v>27187</v>
      </c>
      <c r="G9194" s="100"/>
      <c r="H9194" s="100"/>
      <c r="I9194" s="100"/>
      <c r="J9194" s="100"/>
      <c r="K9194" s="100"/>
      <c r="L9194" s="100"/>
      <c r="M9194" s="100"/>
      <c r="N9194" s="984" t="s">
        <v>15</v>
      </c>
      <c r="O9194" s="355" t="s">
        <v>27188</v>
      </c>
      <c r="P9194" s="100"/>
      <c r="Q9194" s="15" t="s">
        <v>45</v>
      </c>
    </row>
    <row r="9195" customFormat="false" ht="162.65" hidden="false" customHeight="false" outlineLevel="0" collapsed="false">
      <c r="A9195" s="1139"/>
      <c r="B9195" s="1139"/>
      <c r="C9195" s="1139"/>
      <c r="D9195" s="1139" t="s">
        <v>27189</v>
      </c>
      <c r="E9195" s="1139" t="s">
        <v>27190</v>
      </c>
      <c r="F9195" s="1139" t="s">
        <v>27191</v>
      </c>
      <c r="G9195" s="1139"/>
      <c r="H9195" s="1139"/>
      <c r="I9195" s="1139"/>
      <c r="J9195" s="1139"/>
      <c r="K9195" s="1139"/>
      <c r="L9195" s="1139"/>
      <c r="M9195" s="1139"/>
      <c r="N9195" s="1139"/>
      <c r="O9195" s="1139"/>
      <c r="P9195" s="1139"/>
      <c r="Q9195" s="15" t="s">
        <v>45</v>
      </c>
      <c r="R9195" s="1141"/>
      <c r="S9195" s="1141"/>
      <c r="T9195" s="1141"/>
      <c r="U9195" s="1141"/>
      <c r="V9195" s="1141"/>
      <c r="W9195" s="1141"/>
      <c r="X9195" s="1141"/>
      <c r="Y9195" s="1141"/>
      <c r="Z9195" s="1141"/>
      <c r="AA9195" s="1141"/>
      <c r="AB9195" s="1141"/>
      <c r="AC9195" s="1141"/>
      <c r="AD9195" s="1141"/>
      <c r="AE9195" s="1141"/>
      <c r="AF9195" s="1141"/>
      <c r="AG9195" s="1141"/>
      <c r="AH9195" s="1141"/>
      <c r="AI9195" s="1141"/>
      <c r="AJ9195" s="1141"/>
      <c r="AK9195" s="1141"/>
    </row>
    <row r="9196" customFormat="false" ht="28.35" hidden="false" customHeight="false" outlineLevel="0" collapsed="false">
      <c r="A9196" s="1139"/>
      <c r="B9196" s="1139"/>
      <c r="C9196" s="1139"/>
      <c r="D9196" s="1139"/>
      <c r="E9196" s="1139" t="s">
        <v>27192</v>
      </c>
      <c r="F9196" s="1139" t="s">
        <v>27193</v>
      </c>
      <c r="G9196" s="1139"/>
      <c r="H9196" s="1139"/>
      <c r="I9196" s="1139"/>
      <c r="J9196" s="1139"/>
      <c r="K9196" s="1139"/>
      <c r="L9196" s="1139"/>
      <c r="M9196" s="1139"/>
      <c r="N9196" s="1139"/>
      <c r="O9196" s="1139"/>
      <c r="P9196" s="1139"/>
      <c r="Q9196" s="15" t="s">
        <v>45</v>
      </c>
      <c r="R9196" s="1141"/>
      <c r="S9196" s="1141"/>
      <c r="T9196" s="1141"/>
      <c r="U9196" s="1141"/>
      <c r="V9196" s="1141"/>
      <c r="W9196" s="1141"/>
      <c r="X9196" s="1141"/>
      <c r="Y9196" s="1141"/>
      <c r="Z9196" s="1141"/>
      <c r="AA9196" s="1141"/>
      <c r="AB9196" s="1141"/>
      <c r="AC9196" s="1141"/>
      <c r="AD9196" s="1141"/>
      <c r="AE9196" s="1141"/>
      <c r="AF9196" s="1141"/>
      <c r="AG9196" s="1141"/>
      <c r="AH9196" s="1141"/>
      <c r="AI9196" s="1141"/>
      <c r="AJ9196" s="1141"/>
      <c r="AK9196" s="1141"/>
    </row>
    <row r="9197" customFormat="false" ht="79.85" hidden="false" customHeight="false" outlineLevel="0" collapsed="false">
      <c r="A9197" s="1091" t="s">
        <v>17111</v>
      </c>
      <c r="B9197" s="103" t="s">
        <v>17112</v>
      </c>
      <c r="C9197" s="1149"/>
      <c r="D9197" s="103" t="s">
        <v>17114</v>
      </c>
      <c r="E9197" s="103" t="s">
        <v>17115</v>
      </c>
      <c r="F9197" s="102" t="s">
        <v>10096</v>
      </c>
      <c r="G9197" s="103" t="s">
        <v>38</v>
      </c>
      <c r="H9197" s="103" t="s">
        <v>17116</v>
      </c>
      <c r="I9197" s="103" t="s">
        <v>40</v>
      </c>
      <c r="J9197" s="103" t="s">
        <v>21327</v>
      </c>
      <c r="K9197" s="103" t="s">
        <v>21328</v>
      </c>
      <c r="L9197" s="103" t="s">
        <v>19807</v>
      </c>
      <c r="M9197" s="103" t="s">
        <v>41</v>
      </c>
      <c r="N9197" s="103" t="s">
        <v>42</v>
      </c>
      <c r="O9197" s="103" t="s">
        <v>17117</v>
      </c>
      <c r="P9197" s="91"/>
      <c r="Q9197" s="15" t="s">
        <v>45</v>
      </c>
      <c r="R9197" s="97"/>
      <c r="S9197" s="97"/>
    </row>
    <row r="9198" customFormat="false" ht="15" hidden="false" customHeight="false" outlineLevel="0" collapsed="false">
      <c r="A9198" s="1137" t="n">
        <v>43752</v>
      </c>
      <c r="B9198" s="1136" t="s">
        <v>422</v>
      </c>
      <c r="C9198" s="91"/>
      <c r="D9198" s="91"/>
      <c r="E9198" s="10"/>
      <c r="F9198" s="821" t="n">
        <f aca="false">G9198+H9198+I9198+J9198+K9198+L9198</f>
        <v>6.35100964584982E+027</v>
      </c>
      <c r="G9198" s="1150" t="n">
        <f aca="false">SUM(G9199:G19136)</f>
        <v>2.21864645621826E+027</v>
      </c>
      <c r="H9198" s="989" t="n">
        <f aca="false">SUM(H9199:H19136)</f>
        <v>4.13236318963156E+027</v>
      </c>
      <c r="I9198" s="1007" t="n">
        <f aca="false">SUM(I9199:I19138)</f>
        <v>0</v>
      </c>
      <c r="J9198" s="1008" t="n">
        <f aca="false">SUM(J9199:J19136)</f>
        <v>0</v>
      </c>
      <c r="K9198" s="1009" t="n">
        <f aca="false">SUM(K9199:K19136)</f>
        <v>0</v>
      </c>
      <c r="L9198" s="1029" t="n">
        <f aca="false">SUM(L9200:L19136)</f>
        <v>0</v>
      </c>
      <c r="M9198" s="466"/>
      <c r="N9198" s="466"/>
      <c r="O9198" s="91"/>
      <c r="P9198" s="91"/>
      <c r="Q9198" s="15" t="s">
        <v>45</v>
      </c>
      <c r="R9198" s="97"/>
      <c r="S9198" s="97"/>
    </row>
    <row r="9199" customFormat="false" ht="55.2" hidden="false" customHeight="false" outlineLevel="0" collapsed="false">
      <c r="A9199" s="1144" t="s">
        <v>25492</v>
      </c>
      <c r="B9199" s="1144"/>
      <c r="C9199" s="1144"/>
      <c r="D9199" s="1144"/>
      <c r="E9199" s="1144" t="s">
        <v>27194</v>
      </c>
      <c r="F9199" s="1144" t="s">
        <v>27195</v>
      </c>
      <c r="G9199" s="1144"/>
      <c r="H9199" s="1144"/>
      <c r="I9199" s="1144"/>
      <c r="J9199" s="1144"/>
      <c r="K9199" s="1144"/>
      <c r="L9199" s="1144"/>
      <c r="M9199" s="1144"/>
      <c r="N9199" s="1144"/>
      <c r="O9199" s="1144"/>
      <c r="P9199" s="1144"/>
      <c r="Q9199" s="15" t="s">
        <v>45</v>
      </c>
      <c r="R9199" s="1145"/>
      <c r="S9199" s="1145"/>
      <c r="T9199" s="1145"/>
      <c r="U9199" s="1145"/>
      <c r="V9199" s="1145"/>
      <c r="W9199" s="1145"/>
      <c r="X9199" s="1145"/>
      <c r="Y9199" s="1145"/>
      <c r="Z9199" s="1145"/>
      <c r="AA9199" s="1145"/>
      <c r="AB9199" s="1145"/>
      <c r="AC9199" s="1145"/>
      <c r="AD9199" s="1145"/>
      <c r="AE9199" s="1145"/>
      <c r="AF9199" s="1145"/>
      <c r="AG9199" s="1145"/>
      <c r="AH9199" s="1145"/>
      <c r="AI9199" s="1145"/>
      <c r="AJ9199" s="1145"/>
      <c r="AK9199" s="1145"/>
    </row>
    <row r="9200" customFormat="false" ht="14.9" hidden="false" customHeight="false" outlineLevel="0" collapsed="false">
      <c r="A9200" s="1144"/>
      <c r="B9200" s="1144"/>
      <c r="C9200" s="1144"/>
      <c r="D9200" s="1144"/>
      <c r="E9200" s="1144" t="s">
        <v>27196</v>
      </c>
      <c r="F9200" s="1144" t="s">
        <v>26797</v>
      </c>
      <c r="G9200" s="1144"/>
      <c r="H9200" s="1144"/>
      <c r="I9200" s="1144"/>
      <c r="J9200" s="1144"/>
      <c r="K9200" s="1144"/>
      <c r="L9200" s="1144"/>
      <c r="M9200" s="1144"/>
      <c r="N9200" s="1144"/>
      <c r="O9200" s="1144"/>
      <c r="P9200" s="1144"/>
      <c r="Q9200" s="15" t="s">
        <v>45</v>
      </c>
      <c r="R9200" s="1145"/>
      <c r="S9200" s="1145"/>
      <c r="T9200" s="1145"/>
      <c r="U9200" s="1145"/>
      <c r="V9200" s="1145"/>
      <c r="W9200" s="1145"/>
      <c r="X9200" s="1145"/>
      <c r="Y9200" s="1145"/>
      <c r="Z9200" s="1145"/>
      <c r="AA9200" s="1145"/>
      <c r="AB9200" s="1145"/>
      <c r="AC9200" s="1145"/>
      <c r="AD9200" s="1145"/>
      <c r="AE9200" s="1145"/>
      <c r="AF9200" s="1145"/>
      <c r="AG9200" s="1145"/>
      <c r="AH9200" s="1145"/>
      <c r="AI9200" s="1145"/>
      <c r="AJ9200" s="1145"/>
      <c r="AK9200" s="1145"/>
    </row>
    <row r="9201" customFormat="false" ht="14.9" hidden="false" customHeight="false" outlineLevel="0" collapsed="false">
      <c r="A9201" s="1154"/>
      <c r="B9201" s="1154"/>
      <c r="C9201" s="1154"/>
      <c r="D9201" s="1154" t="s">
        <v>12405</v>
      </c>
      <c r="E9201" s="1154" t="s">
        <v>27197</v>
      </c>
      <c r="F9201" s="1154"/>
      <c r="G9201" s="1154"/>
      <c r="H9201" s="1154"/>
      <c r="I9201" s="1154"/>
      <c r="J9201" s="1154"/>
      <c r="K9201" s="1154"/>
      <c r="L9201" s="1154"/>
      <c r="M9201" s="1154"/>
      <c r="N9201" s="1154"/>
      <c r="O9201" s="1154" t="s">
        <v>24701</v>
      </c>
      <c r="P9201" s="1154"/>
      <c r="Q9201" s="15" t="s">
        <v>45</v>
      </c>
      <c r="R9201" s="1161"/>
      <c r="S9201" s="1161"/>
      <c r="T9201" s="1161"/>
      <c r="U9201" s="1161"/>
      <c r="V9201" s="1161"/>
      <c r="W9201" s="1161"/>
      <c r="X9201" s="1161"/>
      <c r="Y9201" s="1161"/>
      <c r="Z9201" s="1161"/>
      <c r="AA9201" s="1161"/>
      <c r="AB9201" s="1161"/>
      <c r="AC9201" s="1161"/>
      <c r="AD9201" s="1161"/>
      <c r="AE9201" s="1161"/>
      <c r="AF9201" s="1161"/>
      <c r="AG9201" s="1161"/>
      <c r="AH9201" s="1161"/>
      <c r="AI9201" s="1161"/>
      <c r="AJ9201" s="1161"/>
      <c r="AK9201" s="1161"/>
    </row>
    <row r="9202" customFormat="false" ht="28.35" hidden="false" customHeight="false" outlineLevel="0" collapsed="false">
      <c r="A9202" s="100" t="s">
        <v>25462</v>
      </c>
      <c r="B9202" s="100" t="s">
        <v>26417</v>
      </c>
      <c r="C9202" s="24" t="s">
        <v>27198</v>
      </c>
      <c r="D9202" s="100" t="s">
        <v>10514</v>
      </c>
      <c r="E9202" s="100" t="s">
        <v>27199</v>
      </c>
      <c r="F9202" s="100" t="s">
        <v>27200</v>
      </c>
      <c r="G9202" s="100" t="n">
        <v>7500</v>
      </c>
      <c r="H9202" s="100"/>
      <c r="I9202" s="100"/>
      <c r="J9202" s="100"/>
      <c r="K9202" s="100"/>
      <c r="L9202" s="100"/>
      <c r="M9202" s="100" t="s">
        <v>27201</v>
      </c>
      <c r="N9202" s="1184" t="n">
        <v>43751</v>
      </c>
      <c r="O9202" s="984" t="s">
        <v>15</v>
      </c>
      <c r="P9202" s="100"/>
      <c r="Q9202" s="15" t="s">
        <v>45</v>
      </c>
    </row>
    <row r="9203" customFormat="false" ht="297" hidden="false" customHeight="false" outlineLevel="0" collapsed="false">
      <c r="A9203" s="100"/>
      <c r="B9203" s="100"/>
      <c r="C9203" s="100" t="n">
        <v>89255806143</v>
      </c>
      <c r="D9203" s="100"/>
      <c r="E9203" s="100" t="s">
        <v>27202</v>
      </c>
      <c r="F9203" s="100"/>
      <c r="G9203" s="100"/>
      <c r="H9203" s="100"/>
      <c r="I9203" s="100"/>
      <c r="J9203" s="100"/>
      <c r="K9203" s="100"/>
      <c r="L9203" s="100"/>
      <c r="M9203" s="100"/>
      <c r="N9203" s="100"/>
      <c r="O9203" s="1173" t="s">
        <v>27203</v>
      </c>
      <c r="P9203" s="100"/>
      <c r="Q9203" s="15" t="s">
        <v>45</v>
      </c>
    </row>
    <row r="9204" customFormat="false" ht="55.2" hidden="false" customHeight="false" outlineLevel="0" collapsed="false">
      <c r="A9204" s="1139" t="s">
        <v>25462</v>
      </c>
      <c r="B9204" s="1140" t="n">
        <v>0.413888888888889</v>
      </c>
      <c r="C9204" s="1139" t="s">
        <v>27204</v>
      </c>
      <c r="D9204" s="1139" t="s">
        <v>25726</v>
      </c>
      <c r="E9204" s="1139" t="s">
        <v>27205</v>
      </c>
      <c r="F9204" s="1139"/>
      <c r="G9204" s="1139"/>
      <c r="H9204" s="1139"/>
      <c r="I9204" s="1139"/>
      <c r="J9204" s="1139"/>
      <c r="K9204" s="1139"/>
      <c r="L9204" s="1139"/>
      <c r="M9204" s="1139"/>
      <c r="N9204" s="1139"/>
      <c r="O9204" s="1139" t="s">
        <v>27206</v>
      </c>
      <c r="P9204" s="1139"/>
      <c r="Q9204" s="15" t="s">
        <v>45</v>
      </c>
      <c r="R9204" s="1141"/>
      <c r="S9204" s="1141"/>
      <c r="T9204" s="1141"/>
      <c r="U9204" s="1141"/>
      <c r="V9204" s="1141"/>
      <c r="W9204" s="1141"/>
      <c r="X9204" s="1141"/>
      <c r="Y9204" s="1141"/>
      <c r="Z9204" s="1141"/>
      <c r="AA9204" s="1141"/>
      <c r="AB9204" s="1141"/>
      <c r="AC9204" s="1141"/>
      <c r="AD9204" s="1141"/>
      <c r="AE9204" s="1141"/>
      <c r="AF9204" s="1141"/>
      <c r="AG9204" s="1141"/>
      <c r="AH9204" s="1141"/>
      <c r="AI9204" s="1141"/>
      <c r="AJ9204" s="1141"/>
      <c r="AK9204" s="1141"/>
    </row>
    <row r="9205" customFormat="false" ht="14.9" hidden="false" customHeight="false" outlineLevel="0" collapsed="false">
      <c r="A9205" s="1139"/>
      <c r="B9205" s="1139"/>
      <c r="C9205" s="1139"/>
      <c r="D9205" s="1139"/>
      <c r="E9205" s="1139" t="s">
        <v>27207</v>
      </c>
      <c r="F9205" s="1139"/>
      <c r="G9205" s="1139"/>
      <c r="H9205" s="1139"/>
      <c r="I9205" s="1139"/>
      <c r="J9205" s="1139"/>
      <c r="K9205" s="1139"/>
      <c r="L9205" s="1139"/>
      <c r="M9205" s="1139"/>
      <c r="N9205" s="1139"/>
      <c r="O9205" s="1139"/>
      <c r="P9205" s="1139"/>
      <c r="Q9205" s="15" t="s">
        <v>45</v>
      </c>
      <c r="R9205" s="1141"/>
      <c r="S9205" s="1141"/>
      <c r="T9205" s="1141"/>
      <c r="U9205" s="1141"/>
      <c r="V9205" s="1141"/>
      <c r="W9205" s="1141"/>
      <c r="X9205" s="1141"/>
      <c r="Y9205" s="1141"/>
      <c r="Z9205" s="1141"/>
      <c r="AA9205" s="1141"/>
      <c r="AB9205" s="1141"/>
      <c r="AC9205" s="1141"/>
      <c r="AD9205" s="1141"/>
      <c r="AE9205" s="1141"/>
      <c r="AF9205" s="1141"/>
      <c r="AG9205" s="1141"/>
      <c r="AH9205" s="1141"/>
      <c r="AI9205" s="1141"/>
      <c r="AJ9205" s="1141"/>
      <c r="AK9205" s="1141"/>
    </row>
    <row r="9206" customFormat="false" ht="14.9" hidden="false" customHeight="false" outlineLevel="0" collapsed="false">
      <c r="A9206" s="100"/>
      <c r="B9206" s="100"/>
      <c r="C9206" s="100"/>
      <c r="D9206" s="100"/>
      <c r="E9206" s="984" t="s">
        <v>27208</v>
      </c>
      <c r="F9206" s="100"/>
      <c r="G9206" s="100"/>
      <c r="H9206" s="100"/>
      <c r="I9206" s="100"/>
      <c r="J9206" s="100"/>
      <c r="K9206" s="100"/>
      <c r="L9206" s="100"/>
      <c r="M9206" s="100"/>
      <c r="N9206" s="100"/>
      <c r="O9206" s="100"/>
      <c r="P9206" s="100"/>
      <c r="Q9206" s="15" t="s">
        <v>45</v>
      </c>
    </row>
    <row r="9207" customFormat="false" ht="14.9" hidden="false" customHeight="false" outlineLevel="0" collapsed="false">
      <c r="A9207" s="100" t="s">
        <v>25462</v>
      </c>
      <c r="B9207" s="1143" t="n">
        <v>0.452777777777778</v>
      </c>
      <c r="C9207" s="100" t="s">
        <v>27209</v>
      </c>
      <c r="D9207" s="100" t="s">
        <v>26332</v>
      </c>
      <c r="E9207" s="100" t="s">
        <v>27210</v>
      </c>
      <c r="F9207" s="100"/>
      <c r="G9207" s="100"/>
      <c r="H9207" s="100"/>
      <c r="I9207" s="100"/>
      <c r="J9207" s="100"/>
      <c r="K9207" s="100"/>
      <c r="L9207" s="100"/>
      <c r="M9207" s="100"/>
      <c r="N9207" s="100"/>
      <c r="O9207" s="353" t="s">
        <v>27211</v>
      </c>
      <c r="P9207" s="100"/>
      <c r="Q9207" s="15" t="s">
        <v>45</v>
      </c>
    </row>
    <row r="9208" customFormat="false" ht="55.2" hidden="false" customHeight="false" outlineLevel="0" collapsed="false">
      <c r="A9208" s="100"/>
      <c r="B9208" s="100"/>
      <c r="C9208" s="100"/>
      <c r="D9208" s="100"/>
      <c r="E9208" s="100" t="s">
        <v>27212</v>
      </c>
      <c r="F9208" s="100" t="s">
        <v>27213</v>
      </c>
      <c r="G9208" s="100"/>
      <c r="H9208" s="100"/>
      <c r="I9208" s="100"/>
      <c r="J9208" s="100"/>
      <c r="K9208" s="100"/>
      <c r="L9208" s="100"/>
      <c r="M9208" s="100"/>
      <c r="N9208" s="100"/>
      <c r="O9208" s="100"/>
      <c r="P9208" s="100"/>
      <c r="Q9208" s="15" t="s">
        <v>45</v>
      </c>
    </row>
    <row r="9209" customFormat="false" ht="14.9" hidden="false" customHeight="false" outlineLevel="0" collapsed="false">
      <c r="A9209" s="1139"/>
      <c r="B9209" s="1139"/>
      <c r="C9209" s="1139"/>
      <c r="D9209" s="1139"/>
      <c r="E9209" s="1139" t="s">
        <v>27214</v>
      </c>
      <c r="F9209" s="1139" t="s">
        <v>1393</v>
      </c>
      <c r="G9209" s="1139"/>
      <c r="H9209" s="1139"/>
      <c r="I9209" s="1139"/>
      <c r="J9209" s="1139"/>
      <c r="K9209" s="1139"/>
      <c r="L9209" s="1139"/>
      <c r="M9209" s="1139"/>
      <c r="N9209" s="1139"/>
      <c r="O9209" s="1139"/>
      <c r="P9209" s="1139"/>
      <c r="Q9209" s="15" t="s">
        <v>45</v>
      </c>
      <c r="R9209" s="1141"/>
      <c r="S9209" s="1141"/>
      <c r="T9209" s="1141"/>
      <c r="U9209" s="1141"/>
      <c r="V9209" s="1141"/>
      <c r="W9209" s="1141"/>
      <c r="X9209" s="1141"/>
      <c r="Y9209" s="1141"/>
      <c r="Z9209" s="1141"/>
      <c r="AA9209" s="1141"/>
      <c r="AB9209" s="1141"/>
      <c r="AC9209" s="1141"/>
      <c r="AD9209" s="1141"/>
      <c r="AE9209" s="1141"/>
      <c r="AF9209" s="1141"/>
      <c r="AG9209" s="1141"/>
      <c r="AH9209" s="1141"/>
      <c r="AI9209" s="1141"/>
      <c r="AJ9209" s="1141"/>
      <c r="AK9209" s="1141"/>
    </row>
    <row r="9210" customFormat="false" ht="55.2" hidden="false" customHeight="false" outlineLevel="0" collapsed="false">
      <c r="A9210" s="100" t="s">
        <v>25462</v>
      </c>
      <c r="B9210" s="1143" t="n">
        <v>0.472916666666667</v>
      </c>
      <c r="C9210" s="100" t="s">
        <v>27215</v>
      </c>
      <c r="D9210" s="100" t="s">
        <v>10514</v>
      </c>
      <c r="E9210" s="100" t="s">
        <v>27216</v>
      </c>
      <c r="F9210" s="100" t="s">
        <v>27217</v>
      </c>
      <c r="G9210" s="100"/>
      <c r="H9210" s="100"/>
      <c r="I9210" s="100"/>
      <c r="J9210" s="100"/>
      <c r="K9210" s="100"/>
      <c r="L9210" s="100"/>
      <c r="M9210" s="100"/>
      <c r="N9210" s="100"/>
      <c r="O9210" s="1139" t="s">
        <v>27218</v>
      </c>
      <c r="P9210" s="100"/>
      <c r="Q9210" s="15" t="s">
        <v>45</v>
      </c>
    </row>
    <row r="9211" customFormat="false" ht="28.35" hidden="false" customHeight="false" outlineLevel="0" collapsed="false">
      <c r="A9211" s="100" t="s">
        <v>25462</v>
      </c>
      <c r="B9211" s="1143" t="n">
        <v>0.509722222222222</v>
      </c>
      <c r="C9211" s="100" t="s">
        <v>27219</v>
      </c>
      <c r="D9211" s="100" t="s">
        <v>26341</v>
      </c>
      <c r="E9211" s="100" t="s">
        <v>27220</v>
      </c>
      <c r="F9211" s="100" t="s">
        <v>27221</v>
      </c>
      <c r="G9211" s="100" t="n">
        <v>9000</v>
      </c>
      <c r="H9211" s="100"/>
      <c r="I9211" s="100"/>
      <c r="J9211" s="100"/>
      <c r="K9211" s="100"/>
      <c r="L9211" s="100"/>
      <c r="M9211" s="100" t="s">
        <v>27222</v>
      </c>
      <c r="N9211" s="1184" t="n">
        <v>43753</v>
      </c>
      <c r="O9211" s="984" t="s">
        <v>15</v>
      </c>
      <c r="P9211" s="100"/>
      <c r="Q9211" s="15" t="s">
        <v>45</v>
      </c>
    </row>
    <row r="9212" customFormat="false" ht="28.35" hidden="false" customHeight="false" outlineLevel="0" collapsed="false">
      <c r="A9212" s="100" t="s">
        <v>25462</v>
      </c>
      <c r="B9212" s="1143" t="n">
        <v>0.51875</v>
      </c>
      <c r="C9212" s="100" t="s">
        <v>27223</v>
      </c>
      <c r="D9212" s="100" t="s">
        <v>26354</v>
      </c>
      <c r="E9212" s="100" t="s">
        <v>27224</v>
      </c>
      <c r="F9212" s="100"/>
      <c r="G9212" s="100"/>
      <c r="H9212" s="100"/>
      <c r="I9212" s="100"/>
      <c r="J9212" s="100"/>
      <c r="K9212" s="100"/>
      <c r="L9212" s="100"/>
      <c r="M9212" s="100"/>
      <c r="N9212" s="100"/>
      <c r="O9212" s="355" t="s">
        <v>27225</v>
      </c>
      <c r="P9212" s="100"/>
      <c r="Q9212" s="15" t="s">
        <v>45</v>
      </c>
    </row>
    <row r="9213" customFormat="false" ht="14.9" hidden="false" customHeight="false" outlineLevel="0" collapsed="false">
      <c r="A9213" s="100"/>
      <c r="B9213" s="100"/>
      <c r="C9213" s="100"/>
      <c r="D9213" s="100"/>
      <c r="E9213" s="984" t="s">
        <v>27226</v>
      </c>
      <c r="F9213" s="100"/>
      <c r="G9213" s="100"/>
      <c r="H9213" s="100"/>
      <c r="I9213" s="100"/>
      <c r="J9213" s="100"/>
      <c r="K9213" s="100"/>
      <c r="L9213" s="100"/>
      <c r="M9213" s="100"/>
      <c r="N9213" s="100"/>
      <c r="O9213" s="100"/>
      <c r="P9213" s="100"/>
      <c r="Q9213" s="15" t="s">
        <v>45</v>
      </c>
    </row>
    <row r="9214" customFormat="false" ht="82.05" hidden="false" customHeight="false" outlineLevel="0" collapsed="false">
      <c r="A9214" s="100"/>
      <c r="B9214" s="100"/>
      <c r="C9214" s="100"/>
      <c r="D9214" s="100"/>
      <c r="E9214" s="100" t="s">
        <v>27227</v>
      </c>
      <c r="F9214" s="100"/>
      <c r="G9214" s="100"/>
      <c r="H9214" s="100"/>
      <c r="I9214" s="100"/>
      <c r="J9214" s="100"/>
      <c r="K9214" s="100"/>
      <c r="L9214" s="100"/>
      <c r="M9214" s="100"/>
      <c r="N9214" s="100"/>
      <c r="O9214" s="100"/>
      <c r="P9214" s="100"/>
      <c r="Q9214" s="15" t="s">
        <v>45</v>
      </c>
    </row>
    <row r="9215" customFormat="false" ht="28.35" hidden="false" customHeight="false" outlineLevel="0" collapsed="false">
      <c r="A9215" s="1145"/>
      <c r="B9215" s="1146"/>
      <c r="C9215" s="1144" t="n">
        <v>89263346445</v>
      </c>
      <c r="D9215" s="1144" t="s">
        <v>26364</v>
      </c>
      <c r="E9215" s="1144" t="s">
        <v>27228</v>
      </c>
      <c r="F9215" s="1144" t="s">
        <v>27229</v>
      </c>
      <c r="G9215" s="1144"/>
      <c r="H9215" s="1144"/>
      <c r="I9215" s="1144"/>
      <c r="J9215" s="1144"/>
      <c r="K9215" s="1144"/>
      <c r="L9215" s="1144"/>
      <c r="M9215" s="1144"/>
      <c r="N9215" s="1144"/>
      <c r="O9215" s="1144" t="s">
        <v>19</v>
      </c>
      <c r="P9215" s="1144"/>
      <c r="Q9215" s="15" t="s">
        <v>45</v>
      </c>
      <c r="R9215" s="1145"/>
      <c r="S9215" s="1145"/>
      <c r="T9215" s="1145"/>
      <c r="U9215" s="1145"/>
      <c r="V9215" s="1145"/>
      <c r="W9215" s="1145"/>
      <c r="X9215" s="1145"/>
      <c r="Y9215" s="1145"/>
      <c r="Z9215" s="1145"/>
      <c r="AA9215" s="1145"/>
      <c r="AB9215" s="1145"/>
      <c r="AC9215" s="1145"/>
      <c r="AD9215" s="1145"/>
      <c r="AE9215" s="1145"/>
      <c r="AF9215" s="1145"/>
      <c r="AG9215" s="1145"/>
      <c r="AH9215" s="1145"/>
      <c r="AI9215" s="1145"/>
      <c r="AJ9215" s="1145"/>
      <c r="AK9215" s="1145"/>
    </row>
    <row r="9216" customFormat="false" ht="28.35" hidden="false" customHeight="false" outlineLevel="0" collapsed="false">
      <c r="A9216" s="100" t="s">
        <v>25462</v>
      </c>
      <c r="B9216" s="1143" t="n">
        <v>0.582638888888889</v>
      </c>
      <c r="C9216" s="100" t="s">
        <v>27230</v>
      </c>
      <c r="D9216" s="100" t="s">
        <v>27083</v>
      </c>
      <c r="E9216" s="100" t="s">
        <v>27231</v>
      </c>
      <c r="F9216" s="100" t="s">
        <v>83</v>
      </c>
      <c r="G9216" s="100" t="n">
        <v>8200</v>
      </c>
      <c r="H9216" s="100"/>
      <c r="I9216" s="100"/>
      <c r="J9216" s="100"/>
      <c r="K9216" s="100"/>
      <c r="L9216" s="100"/>
      <c r="M9216" s="100" t="s">
        <v>27232</v>
      </c>
      <c r="N9216" s="1184" t="n">
        <v>43753</v>
      </c>
      <c r="O9216" s="984" t="s">
        <v>15</v>
      </c>
      <c r="P9216" s="100"/>
      <c r="Q9216" s="15" t="s">
        <v>45</v>
      </c>
    </row>
    <row r="9217" customFormat="false" ht="41.75" hidden="false" customHeight="false" outlineLevel="0" collapsed="false">
      <c r="A9217" s="100" t="s">
        <v>25462</v>
      </c>
      <c r="B9217" s="1143" t="n">
        <v>0.586805555555556</v>
      </c>
      <c r="C9217" s="24" t="s">
        <v>23885</v>
      </c>
      <c r="D9217" s="100" t="s">
        <v>27017</v>
      </c>
      <c r="E9217" s="100" t="s">
        <v>27233</v>
      </c>
      <c r="F9217" s="100" t="s">
        <v>27234</v>
      </c>
      <c r="G9217" s="100" t="n">
        <v>5000</v>
      </c>
      <c r="H9217" s="100"/>
      <c r="I9217" s="100"/>
      <c r="J9217" s="100"/>
      <c r="K9217" s="100"/>
      <c r="L9217" s="100"/>
      <c r="M9217" s="100" t="s">
        <v>27235</v>
      </c>
      <c r="N9217" s="1184" t="n">
        <v>43758</v>
      </c>
      <c r="O9217" s="984" t="s">
        <v>15</v>
      </c>
      <c r="P9217" s="100"/>
      <c r="Q9217" s="15" t="s">
        <v>45</v>
      </c>
    </row>
    <row r="9218" customFormat="false" ht="28.35" hidden="false" customHeight="false" outlineLevel="0" collapsed="false">
      <c r="A9218" s="100"/>
      <c r="B9218" s="100"/>
      <c r="C9218" s="100"/>
      <c r="D9218" s="984" t="s">
        <v>27236</v>
      </c>
      <c r="E9218" s="984" t="s">
        <v>27237</v>
      </c>
      <c r="F9218" s="100"/>
      <c r="G9218" s="100"/>
      <c r="H9218" s="100"/>
      <c r="I9218" s="100"/>
      <c r="J9218" s="100"/>
      <c r="K9218" s="100"/>
      <c r="L9218" s="100"/>
      <c r="M9218" s="100"/>
      <c r="N9218" s="100"/>
      <c r="O9218" s="100"/>
      <c r="P9218" s="100"/>
      <c r="Q9218" s="15" t="s">
        <v>45</v>
      </c>
    </row>
    <row r="9219" customFormat="false" ht="68.65" hidden="false" customHeight="false" outlineLevel="0" collapsed="false">
      <c r="A9219" s="100" t="s">
        <v>27238</v>
      </c>
      <c r="B9219" s="100"/>
      <c r="C9219" s="100" t="s">
        <v>27239</v>
      </c>
      <c r="D9219" s="100" t="s">
        <v>27240</v>
      </c>
      <c r="E9219" s="100" t="s">
        <v>27241</v>
      </c>
      <c r="F9219" s="100"/>
      <c r="G9219" s="100"/>
      <c r="H9219" s="100"/>
      <c r="I9219" s="100"/>
      <c r="J9219" s="100"/>
      <c r="K9219" s="100"/>
      <c r="L9219" s="100"/>
      <c r="M9219" s="100"/>
      <c r="N9219" s="100"/>
      <c r="O9219" s="1154" t="s">
        <v>26339</v>
      </c>
      <c r="P9219" s="100"/>
      <c r="Q9219" s="15" t="s">
        <v>45</v>
      </c>
    </row>
    <row r="9220" customFormat="false" ht="108.95" hidden="false" customHeight="false" outlineLevel="0" collapsed="false">
      <c r="A9220" s="100" t="s">
        <v>25462</v>
      </c>
      <c r="B9220" s="1143" t="n">
        <v>0.601388888888889</v>
      </c>
      <c r="C9220" s="100" t="s">
        <v>27242</v>
      </c>
      <c r="D9220" s="100" t="s">
        <v>27022</v>
      </c>
      <c r="E9220" s="100" t="s">
        <v>27243</v>
      </c>
      <c r="F9220" s="100" t="s">
        <v>27244</v>
      </c>
      <c r="G9220" s="100"/>
      <c r="H9220" s="100"/>
      <c r="I9220" s="100"/>
      <c r="J9220" s="100"/>
      <c r="K9220" s="100"/>
      <c r="L9220" s="100"/>
      <c r="M9220" s="100"/>
      <c r="N9220" s="100"/>
      <c r="O9220" s="1139" t="s">
        <v>27245</v>
      </c>
      <c r="P9220" s="100"/>
      <c r="Q9220" s="15" t="s">
        <v>45</v>
      </c>
    </row>
    <row r="9221" customFormat="false" ht="41.75" hidden="false" customHeight="false" outlineLevel="0" collapsed="false">
      <c r="A9221" s="100"/>
      <c r="B9221" s="100"/>
      <c r="C9221" s="100"/>
      <c r="D9221" s="100"/>
      <c r="E9221" s="100" t="s">
        <v>27246</v>
      </c>
      <c r="F9221" s="100"/>
      <c r="G9221" s="100"/>
      <c r="H9221" s="100" t="n">
        <v>1700</v>
      </c>
      <c r="I9221" s="100"/>
      <c r="J9221" s="100"/>
      <c r="K9221" s="100"/>
      <c r="L9221" s="100"/>
      <c r="M9221" s="100" t="s">
        <v>27247</v>
      </c>
      <c r="N9221" s="1184" t="n">
        <v>43753</v>
      </c>
      <c r="O9221" s="984" t="s">
        <v>27248</v>
      </c>
      <c r="P9221" s="100"/>
      <c r="Q9221" s="15" t="s">
        <v>45</v>
      </c>
    </row>
    <row r="9222" customFormat="false" ht="108.95" hidden="false" customHeight="false" outlineLevel="0" collapsed="false">
      <c r="A9222" s="100"/>
      <c r="B9222" s="100"/>
      <c r="C9222" s="100"/>
      <c r="D9222" s="100" t="s">
        <v>10514</v>
      </c>
      <c r="E9222" s="100" t="s">
        <v>27249</v>
      </c>
      <c r="F9222" s="100"/>
      <c r="G9222" s="100"/>
      <c r="H9222" s="100"/>
      <c r="I9222" s="100"/>
      <c r="J9222" s="100"/>
      <c r="K9222" s="100"/>
      <c r="L9222" s="100"/>
      <c r="M9222" s="100"/>
      <c r="N9222" s="100"/>
      <c r="O9222" s="1173" t="s">
        <v>25687</v>
      </c>
      <c r="P9222" s="100"/>
      <c r="Q9222" s="15" t="s">
        <v>45</v>
      </c>
    </row>
    <row r="9223" customFormat="false" ht="28.35" hidden="false" customHeight="false" outlineLevel="0" collapsed="false">
      <c r="A9223" s="100" t="s">
        <v>25462</v>
      </c>
      <c r="B9223" s="1143" t="n">
        <v>0.678472222222222</v>
      </c>
      <c r="C9223" s="24" t="s">
        <v>27250</v>
      </c>
      <c r="D9223" s="100" t="s">
        <v>27251</v>
      </c>
      <c r="E9223" s="100" t="s">
        <v>27252</v>
      </c>
      <c r="F9223" s="100" t="s">
        <v>27253</v>
      </c>
      <c r="G9223" s="100" t="n">
        <v>3000</v>
      </c>
      <c r="H9223" s="100"/>
      <c r="I9223" s="100"/>
      <c r="J9223" s="100"/>
      <c r="K9223" s="100"/>
      <c r="L9223" s="100"/>
      <c r="M9223" s="100" t="s">
        <v>27254</v>
      </c>
      <c r="N9223" s="1184" t="n">
        <v>43755</v>
      </c>
      <c r="O9223" s="984" t="s">
        <v>15</v>
      </c>
      <c r="P9223" s="100"/>
      <c r="Q9223" s="15" t="s">
        <v>45</v>
      </c>
    </row>
    <row r="9224" customFormat="false" ht="68.65" hidden="false" customHeight="false" outlineLevel="0" collapsed="false">
      <c r="A9224" s="100" t="s">
        <v>25462</v>
      </c>
      <c r="B9224" s="1143" t="n">
        <v>0.680555555555556</v>
      </c>
      <c r="C9224" s="24" t="s">
        <v>27255</v>
      </c>
      <c r="D9224" s="100" t="s">
        <v>27256</v>
      </c>
      <c r="E9224" s="100" t="s">
        <v>27257</v>
      </c>
      <c r="F9224" s="100" t="s">
        <v>27258</v>
      </c>
      <c r="G9224" s="100"/>
      <c r="H9224" s="100"/>
      <c r="I9224" s="100"/>
      <c r="J9224" s="100"/>
      <c r="K9224" s="100"/>
      <c r="L9224" s="100"/>
      <c r="M9224" s="100"/>
      <c r="N9224" s="100"/>
      <c r="O9224" s="355" t="s">
        <v>27259</v>
      </c>
      <c r="P9224" s="100"/>
      <c r="Q9224" s="15" t="s">
        <v>45</v>
      </c>
    </row>
    <row r="9225" customFormat="false" ht="28.35" hidden="false" customHeight="false" outlineLevel="0" collapsed="false">
      <c r="A9225" s="100" t="s">
        <v>25462</v>
      </c>
      <c r="B9225" s="1143" t="n">
        <v>0.703472222222222</v>
      </c>
      <c r="C9225" s="100" t="s">
        <v>27260</v>
      </c>
      <c r="D9225" s="100" t="s">
        <v>27261</v>
      </c>
      <c r="E9225" s="100" t="s">
        <v>27262</v>
      </c>
      <c r="F9225" s="100"/>
      <c r="G9225" s="100"/>
      <c r="H9225" s="100"/>
      <c r="I9225" s="100"/>
      <c r="J9225" s="100"/>
      <c r="K9225" s="100"/>
      <c r="L9225" s="100"/>
      <c r="M9225" s="100"/>
      <c r="N9225" s="100"/>
      <c r="O9225" s="1144" t="s">
        <v>27263</v>
      </c>
      <c r="P9225" s="100"/>
      <c r="Q9225" s="15" t="s">
        <v>45</v>
      </c>
    </row>
    <row r="9226" customFormat="false" ht="79.85" hidden="false" customHeight="false" outlineLevel="0" collapsed="false">
      <c r="A9226" s="1091" t="s">
        <v>17111</v>
      </c>
      <c r="B9226" s="103" t="s">
        <v>17112</v>
      </c>
      <c r="C9226" s="1149"/>
      <c r="D9226" s="103" t="s">
        <v>17114</v>
      </c>
      <c r="E9226" s="103" t="s">
        <v>17115</v>
      </c>
      <c r="F9226" s="102" t="s">
        <v>10096</v>
      </c>
      <c r="G9226" s="103" t="s">
        <v>38</v>
      </c>
      <c r="H9226" s="103" t="s">
        <v>17116</v>
      </c>
      <c r="I9226" s="103" t="s">
        <v>40</v>
      </c>
      <c r="J9226" s="103" t="s">
        <v>21327</v>
      </c>
      <c r="K9226" s="103" t="s">
        <v>21328</v>
      </c>
      <c r="L9226" s="103" t="s">
        <v>19807</v>
      </c>
      <c r="M9226" s="103" t="s">
        <v>41</v>
      </c>
      <c r="N9226" s="103" t="s">
        <v>42</v>
      </c>
      <c r="O9226" s="103" t="s">
        <v>17117</v>
      </c>
      <c r="P9226" s="91"/>
      <c r="Q9226" s="15" t="s">
        <v>45</v>
      </c>
      <c r="R9226" s="97"/>
      <c r="S9226" s="97"/>
    </row>
    <row r="9227" customFormat="false" ht="15" hidden="false" customHeight="false" outlineLevel="0" collapsed="false">
      <c r="A9227" s="1137" t="n">
        <v>43752</v>
      </c>
      <c r="B9227" s="1136" t="s">
        <v>422</v>
      </c>
      <c r="C9227" s="91"/>
      <c r="D9227" s="91"/>
      <c r="E9227" s="10"/>
      <c r="F9227" s="821" t="n">
        <f aca="false">G9227+H9227+I9227+J9227+K9227+L9227</f>
        <v>3.17550482292491E+027</v>
      </c>
      <c r="G9227" s="1150" t="n">
        <f aca="false">SUM(G9228:G19164)</f>
        <v>1.10932322810913E+027</v>
      </c>
      <c r="H9227" s="989" t="n">
        <f aca="false">SUM(H9228:H19164)</f>
        <v>2.06618159481578E+027</v>
      </c>
      <c r="I9227" s="1007" t="n">
        <f aca="false">SUM(I9228:I19166)</f>
        <v>0</v>
      </c>
      <c r="J9227" s="1008" t="n">
        <f aca="false">SUM(J9228:J19164)</f>
        <v>0</v>
      </c>
      <c r="K9227" s="1009" t="n">
        <f aca="false">SUM(K9228:K19164)</f>
        <v>0</v>
      </c>
      <c r="L9227" s="1029" t="n">
        <f aca="false">SUM(L9229:L19164)</f>
        <v>0</v>
      </c>
      <c r="M9227" s="466"/>
      <c r="N9227" s="466"/>
      <c r="O9227" s="91"/>
      <c r="P9227" s="91"/>
      <c r="Q9227" s="15" t="s">
        <v>45</v>
      </c>
      <c r="R9227" s="97"/>
      <c r="S9227" s="97"/>
    </row>
    <row r="9228" customFormat="false" ht="28.35" hidden="false" customHeight="false" outlineLevel="0" collapsed="false">
      <c r="A9228" s="391" t="s">
        <v>25462</v>
      </c>
      <c r="B9228" s="1147" t="n">
        <v>0.390277777777778</v>
      </c>
      <c r="C9228" s="250" t="s">
        <v>27264</v>
      </c>
      <c r="D9228" s="391" t="s">
        <v>25726</v>
      </c>
      <c r="E9228" s="391" t="s">
        <v>27265</v>
      </c>
      <c r="F9228" s="391"/>
      <c r="G9228" s="391"/>
      <c r="H9228" s="391"/>
      <c r="I9228" s="391"/>
      <c r="J9228" s="391"/>
      <c r="K9228" s="391"/>
      <c r="L9228" s="391"/>
      <c r="M9228" s="391" t="s">
        <v>27266</v>
      </c>
      <c r="N9228" s="1191" t="n">
        <v>43754</v>
      </c>
      <c r="O9228" s="391" t="s">
        <v>27267</v>
      </c>
      <c r="P9228" s="391"/>
      <c r="Q9228" s="15" t="s">
        <v>45</v>
      </c>
      <c r="R9228" s="278"/>
      <c r="S9228" s="278"/>
      <c r="T9228" s="278"/>
      <c r="U9228" s="278"/>
      <c r="V9228" s="278"/>
      <c r="W9228" s="278"/>
      <c r="X9228" s="278"/>
      <c r="Y9228" s="278"/>
      <c r="Z9228" s="278"/>
      <c r="AA9228" s="278"/>
      <c r="AB9228" s="278"/>
      <c r="AC9228" s="278"/>
      <c r="AD9228" s="278"/>
      <c r="AE9228" s="278"/>
      <c r="AF9228" s="278"/>
      <c r="AG9228" s="278"/>
      <c r="AH9228" s="278"/>
      <c r="AI9228" s="278"/>
      <c r="AJ9228" s="278"/>
      <c r="AK9228" s="278"/>
    </row>
    <row r="9229" customFormat="false" ht="14.9" hidden="false" customHeight="false" outlineLevel="0" collapsed="false">
      <c r="A9229" s="100" t="s">
        <v>25462</v>
      </c>
      <c r="B9229" s="1143" t="n">
        <v>0.434722222222222</v>
      </c>
      <c r="C9229" s="100" t="s">
        <v>27268</v>
      </c>
      <c r="D9229" s="100" t="s">
        <v>26332</v>
      </c>
      <c r="E9229" s="100" t="s">
        <v>27269</v>
      </c>
      <c r="F9229" s="100"/>
      <c r="G9229" s="100"/>
      <c r="H9229" s="100"/>
      <c r="I9229" s="100"/>
      <c r="J9229" s="100"/>
      <c r="K9229" s="100"/>
      <c r="L9229" s="100"/>
      <c r="M9229" s="100"/>
      <c r="N9229" s="100"/>
      <c r="O9229" s="355" t="s">
        <v>27270</v>
      </c>
      <c r="P9229" s="100"/>
      <c r="Q9229" s="15" t="s">
        <v>45</v>
      </c>
    </row>
    <row r="9230" customFormat="false" ht="14.9" hidden="false" customHeight="false" outlineLevel="0" collapsed="false">
      <c r="A9230" s="100"/>
      <c r="B9230" s="100"/>
      <c r="C9230" s="100"/>
      <c r="D9230" s="100"/>
      <c r="E9230" s="984" t="s">
        <v>27271</v>
      </c>
      <c r="F9230" s="100"/>
      <c r="G9230" s="100"/>
      <c r="H9230" s="100"/>
      <c r="I9230" s="100"/>
      <c r="J9230" s="100"/>
      <c r="K9230" s="100"/>
      <c r="L9230" s="100"/>
      <c r="M9230" s="100"/>
      <c r="N9230" s="100"/>
      <c r="O9230" s="100"/>
      <c r="P9230" s="100"/>
      <c r="Q9230" s="15" t="s">
        <v>45</v>
      </c>
    </row>
    <row r="9231" customFormat="false" ht="28.35" hidden="false" customHeight="false" outlineLevel="0" collapsed="false">
      <c r="A9231" s="100" t="s">
        <v>25462</v>
      </c>
      <c r="B9231" s="1143" t="n">
        <v>0.485416666666667</v>
      </c>
      <c r="C9231" s="100" t="s">
        <v>27272</v>
      </c>
      <c r="D9231" s="100" t="s">
        <v>26341</v>
      </c>
      <c r="E9231" s="100" t="s">
        <v>27273</v>
      </c>
      <c r="F9231" s="100"/>
      <c r="G9231" s="100"/>
      <c r="H9231" s="100"/>
      <c r="I9231" s="100"/>
      <c r="J9231" s="100"/>
      <c r="K9231" s="100"/>
      <c r="L9231" s="100"/>
      <c r="M9231" s="100"/>
      <c r="N9231" s="100"/>
      <c r="O9231" s="355" t="s">
        <v>27274</v>
      </c>
      <c r="P9231" s="100"/>
      <c r="Q9231" s="15" t="s">
        <v>45</v>
      </c>
    </row>
    <row r="9232" customFormat="false" ht="14.9" hidden="false" customHeight="false" outlineLevel="0" collapsed="false">
      <c r="A9232" s="1144" t="s">
        <v>19374</v>
      </c>
      <c r="B9232" s="1144"/>
      <c r="C9232" s="1144" t="n">
        <v>89645758132</v>
      </c>
      <c r="D9232" s="1144"/>
      <c r="E9232" s="1144" t="s">
        <v>27275</v>
      </c>
      <c r="F9232" s="1144"/>
      <c r="G9232" s="1144"/>
      <c r="H9232" s="1144"/>
      <c r="I9232" s="1144"/>
      <c r="J9232" s="1144"/>
      <c r="K9232" s="1144"/>
      <c r="L9232" s="1144"/>
      <c r="M9232" s="1144"/>
      <c r="N9232" s="1144"/>
      <c r="O9232" s="1144"/>
      <c r="P9232" s="1144"/>
      <c r="Q9232" s="15" t="s">
        <v>45</v>
      </c>
      <c r="R9232" s="1145"/>
      <c r="S9232" s="1145"/>
      <c r="T9232" s="1145"/>
      <c r="U9232" s="1145"/>
      <c r="V9232" s="1145"/>
      <c r="W9232" s="1145"/>
      <c r="X9232" s="1145"/>
      <c r="Y9232" s="1145"/>
      <c r="Z9232" s="1145"/>
      <c r="AA9232" s="1145"/>
      <c r="AB9232" s="1145"/>
      <c r="AC9232" s="1145"/>
      <c r="AD9232" s="1145"/>
      <c r="AE9232" s="1145"/>
      <c r="AF9232" s="1145"/>
      <c r="AG9232" s="1145"/>
      <c r="AH9232" s="1145"/>
      <c r="AI9232" s="1145"/>
      <c r="AJ9232" s="1145"/>
      <c r="AK9232" s="1145"/>
    </row>
    <row r="9233" customFormat="false" ht="95.5" hidden="false" customHeight="false" outlineLevel="0" collapsed="false">
      <c r="A9233" s="1139"/>
      <c r="B9233" s="1139"/>
      <c r="C9233" s="1139"/>
      <c r="D9233" s="1139"/>
      <c r="E9233" s="1139" t="s">
        <v>27276</v>
      </c>
      <c r="F9233" s="1139" t="s">
        <v>27277</v>
      </c>
      <c r="G9233" s="1139"/>
      <c r="H9233" s="1139"/>
      <c r="I9233" s="1139"/>
      <c r="J9233" s="1139"/>
      <c r="K9233" s="1139"/>
      <c r="L9233" s="1139"/>
      <c r="M9233" s="1139"/>
      <c r="N9233" s="1192" t="n">
        <v>43756</v>
      </c>
      <c r="O9233" s="1139"/>
      <c r="P9233" s="1139"/>
      <c r="Q9233" s="15" t="s">
        <v>45</v>
      </c>
      <c r="R9233" s="1141"/>
      <c r="S9233" s="1141"/>
      <c r="T9233" s="1141"/>
      <c r="U9233" s="1141"/>
      <c r="V9233" s="1141"/>
      <c r="W9233" s="1141"/>
      <c r="X9233" s="1141"/>
      <c r="Y9233" s="1141"/>
      <c r="Z9233" s="1141"/>
      <c r="AA9233" s="1141"/>
      <c r="AB9233" s="1141"/>
      <c r="AC9233" s="1141"/>
      <c r="AD9233" s="1141"/>
      <c r="AE9233" s="1141"/>
      <c r="AF9233" s="1141"/>
      <c r="AG9233" s="1141"/>
      <c r="AH9233" s="1141"/>
      <c r="AI9233" s="1141"/>
      <c r="AJ9233" s="1141"/>
      <c r="AK9233" s="1141"/>
    </row>
    <row r="9234" customFormat="false" ht="55.2" hidden="false" customHeight="false" outlineLevel="0" collapsed="false">
      <c r="A9234" s="100" t="s">
        <v>25462</v>
      </c>
      <c r="B9234" s="1143" t="n">
        <v>0.496527777777778</v>
      </c>
      <c r="C9234" s="100" t="s">
        <v>27278</v>
      </c>
      <c r="D9234" s="100" t="s">
        <v>26354</v>
      </c>
      <c r="E9234" s="100" t="s">
        <v>27279</v>
      </c>
      <c r="F9234" s="100" t="s">
        <v>27280</v>
      </c>
      <c r="G9234" s="100" t="n">
        <v>9000</v>
      </c>
      <c r="H9234" s="100"/>
      <c r="I9234" s="100"/>
      <c r="J9234" s="100"/>
      <c r="K9234" s="100"/>
      <c r="L9234" s="100"/>
      <c r="M9234" s="100" t="s">
        <v>27281</v>
      </c>
      <c r="N9234" s="1184" t="n">
        <v>43753</v>
      </c>
      <c r="O9234" s="984" t="s">
        <v>27282</v>
      </c>
      <c r="P9234" s="100"/>
      <c r="Q9234" s="15" t="s">
        <v>45</v>
      </c>
    </row>
    <row r="9235" customFormat="false" ht="28.35" hidden="false" customHeight="false" outlineLevel="0" collapsed="false">
      <c r="A9235" s="1144" t="s">
        <v>25462</v>
      </c>
      <c r="B9235" s="1144"/>
      <c r="C9235" s="1144"/>
      <c r="D9235" s="1144"/>
      <c r="E9235" s="1144" t="s">
        <v>27283</v>
      </c>
      <c r="F9235" s="1144" t="s">
        <v>27284</v>
      </c>
      <c r="G9235" s="1144"/>
      <c r="H9235" s="1144"/>
      <c r="I9235" s="1144"/>
      <c r="J9235" s="1144"/>
      <c r="K9235" s="1144"/>
      <c r="L9235" s="1144"/>
      <c r="M9235" s="1144"/>
      <c r="N9235" s="1188" t="n">
        <v>43755</v>
      </c>
      <c r="O9235" s="1145"/>
      <c r="P9235" s="1144"/>
      <c r="Q9235" s="15" t="s">
        <v>45</v>
      </c>
      <c r="R9235" s="1145"/>
      <c r="S9235" s="1145"/>
      <c r="T9235" s="1145"/>
      <c r="U9235" s="1145"/>
      <c r="V9235" s="1145"/>
      <c r="W9235" s="1145"/>
      <c r="X9235" s="1145"/>
      <c r="Y9235" s="1145"/>
      <c r="Z9235" s="1145"/>
      <c r="AA9235" s="1145"/>
      <c r="AB9235" s="1145"/>
      <c r="AC9235" s="1145"/>
      <c r="AD9235" s="1145"/>
      <c r="AE9235" s="1145"/>
      <c r="AF9235" s="1145"/>
      <c r="AG9235" s="1145"/>
      <c r="AH9235" s="1145"/>
      <c r="AI9235" s="1145"/>
      <c r="AJ9235" s="1145"/>
      <c r="AK9235" s="1145"/>
    </row>
    <row r="9236" customFormat="false" ht="55.2" hidden="false" customHeight="false" outlineLevel="0" collapsed="false">
      <c r="A9236" s="100" t="s">
        <v>25462</v>
      </c>
      <c r="B9236" s="100"/>
      <c r="C9236" s="24" t="s">
        <v>27285</v>
      </c>
      <c r="D9236" s="100" t="s">
        <v>27286</v>
      </c>
      <c r="E9236" s="100" t="s">
        <v>27287</v>
      </c>
      <c r="F9236" s="100"/>
      <c r="G9236" s="100"/>
      <c r="H9236" s="100"/>
      <c r="I9236" s="100"/>
      <c r="J9236" s="100"/>
      <c r="K9236" s="100"/>
      <c r="L9236" s="100"/>
      <c r="M9236" s="100"/>
      <c r="N9236" s="100"/>
      <c r="O9236" s="1154" t="s">
        <v>26339</v>
      </c>
      <c r="P9236" s="100"/>
      <c r="Q9236" s="15" t="s">
        <v>45</v>
      </c>
    </row>
    <row r="9237" customFormat="false" ht="28.35" hidden="false" customHeight="false" outlineLevel="0" collapsed="false">
      <c r="A9237" s="100" t="s">
        <v>25462</v>
      </c>
      <c r="B9237" s="1143" t="n">
        <v>0.515972222222222</v>
      </c>
      <c r="C9237" s="100" t="n">
        <v>84955780437</v>
      </c>
      <c r="D9237" s="100" t="s">
        <v>27083</v>
      </c>
      <c r="E9237" s="100" t="s">
        <v>27288</v>
      </c>
      <c r="F9237" s="100" t="s">
        <v>27289</v>
      </c>
      <c r="G9237" s="100"/>
      <c r="H9237" s="100"/>
      <c r="I9237" s="100"/>
      <c r="J9237" s="100"/>
      <c r="K9237" s="100"/>
      <c r="L9237" s="100"/>
      <c r="M9237" s="100"/>
      <c r="N9237" s="100"/>
      <c r="O9237" s="100"/>
      <c r="P9237" s="100"/>
      <c r="Q9237" s="15" t="s">
        <v>45</v>
      </c>
    </row>
    <row r="9238" customFormat="false" ht="14.9" hidden="false" customHeight="false" outlineLevel="0" collapsed="false">
      <c r="A9238" s="1144"/>
      <c r="B9238" s="1144"/>
      <c r="C9238" s="1144"/>
      <c r="D9238" s="1144"/>
      <c r="E9238" s="1144" t="s">
        <v>27290</v>
      </c>
      <c r="F9238" s="1144"/>
      <c r="G9238" s="1144"/>
      <c r="H9238" s="1144"/>
      <c r="I9238" s="1144"/>
      <c r="J9238" s="1144"/>
      <c r="K9238" s="1144"/>
      <c r="L9238" s="1144"/>
      <c r="M9238" s="1144"/>
      <c r="N9238" s="1144"/>
      <c r="O9238" s="1144"/>
      <c r="P9238" s="1144"/>
      <c r="Q9238" s="15" t="s">
        <v>45</v>
      </c>
      <c r="R9238" s="1145"/>
      <c r="S9238" s="1145"/>
      <c r="T9238" s="1145"/>
      <c r="U9238" s="1145"/>
      <c r="V9238" s="1145"/>
      <c r="W9238" s="1145"/>
      <c r="X9238" s="1145"/>
      <c r="Y9238" s="1145"/>
      <c r="Z9238" s="1145"/>
      <c r="AA9238" s="1145"/>
      <c r="AB9238" s="1145"/>
      <c r="AC9238" s="1145"/>
      <c r="AD9238" s="1145"/>
      <c r="AE9238" s="1145"/>
      <c r="AF9238" s="1145"/>
      <c r="AG9238" s="1145"/>
      <c r="AH9238" s="1145"/>
      <c r="AI9238" s="1145"/>
      <c r="AJ9238" s="1145"/>
      <c r="AK9238" s="1145"/>
    </row>
    <row r="9239" customFormat="false" ht="79.85" hidden="false" customHeight="false" outlineLevel="0" collapsed="false">
      <c r="A9239" s="1091" t="s">
        <v>17111</v>
      </c>
      <c r="B9239" s="103" t="s">
        <v>17112</v>
      </c>
      <c r="C9239" s="1149"/>
      <c r="D9239" s="103" t="s">
        <v>17114</v>
      </c>
      <c r="E9239" s="103" t="s">
        <v>17115</v>
      </c>
      <c r="F9239" s="102" t="s">
        <v>10096</v>
      </c>
      <c r="G9239" s="103" t="s">
        <v>38</v>
      </c>
      <c r="H9239" s="103" t="s">
        <v>17116</v>
      </c>
      <c r="I9239" s="103" t="s">
        <v>40</v>
      </c>
      <c r="J9239" s="103" t="s">
        <v>21327</v>
      </c>
      <c r="K9239" s="103" t="s">
        <v>21328</v>
      </c>
      <c r="L9239" s="103" t="s">
        <v>19807</v>
      </c>
      <c r="M9239" s="103" t="s">
        <v>41</v>
      </c>
      <c r="N9239" s="103" t="s">
        <v>42</v>
      </c>
      <c r="O9239" s="103" t="s">
        <v>17117</v>
      </c>
      <c r="P9239" s="91"/>
      <c r="Q9239" s="15" t="s">
        <v>45</v>
      </c>
      <c r="R9239" s="97"/>
      <c r="S9239" s="97"/>
    </row>
    <row r="9240" customFormat="false" ht="15" hidden="false" customHeight="false" outlineLevel="0" collapsed="false">
      <c r="A9240" s="1137" t="n">
        <v>43752</v>
      </c>
      <c r="B9240" s="1136" t="s">
        <v>422</v>
      </c>
      <c r="C9240" s="91"/>
      <c r="D9240" s="91"/>
      <c r="E9240" s="10"/>
      <c r="F9240" s="821" t="n">
        <f aca="false">G9240+H9240+I9240+J9240+K9240+L9240</f>
        <v>1.58775241146245E+027</v>
      </c>
      <c r="G9240" s="1150" t="n">
        <f aca="false">SUM(G9241:G19177)</f>
        <v>5.54661614054564E+026</v>
      </c>
      <c r="H9240" s="989" t="n">
        <f aca="false">SUM(H9241:H19177)</f>
        <v>1.03309079740789E+027</v>
      </c>
      <c r="I9240" s="1007" t="n">
        <f aca="false">SUM(I9241:I19179)</f>
        <v>0</v>
      </c>
      <c r="J9240" s="1008" t="n">
        <f aca="false">SUM(J9241:J19177)</f>
        <v>0</v>
      </c>
      <c r="K9240" s="1009" t="n">
        <f aca="false">SUM(K9241:K19177)</f>
        <v>0</v>
      </c>
      <c r="L9240" s="1029" t="n">
        <f aca="false">SUM(L9242:L19177)</f>
        <v>0</v>
      </c>
      <c r="M9240" s="466"/>
      <c r="N9240" s="466"/>
      <c r="O9240" s="91"/>
      <c r="P9240" s="91"/>
      <c r="Q9240" s="15" t="s">
        <v>45</v>
      </c>
      <c r="R9240" s="97"/>
      <c r="S9240" s="97"/>
    </row>
    <row r="9241" customFormat="false" ht="28.35" hidden="false" customHeight="false" outlineLevel="0" collapsed="false">
      <c r="A9241" s="1144"/>
      <c r="B9241" s="1144"/>
      <c r="C9241" s="1144"/>
      <c r="D9241" s="1144"/>
      <c r="E9241" s="1144" t="s">
        <v>27291</v>
      </c>
      <c r="F9241" s="1144"/>
      <c r="G9241" s="1144"/>
      <c r="H9241" s="1144"/>
      <c r="I9241" s="1144"/>
      <c r="J9241" s="1144"/>
      <c r="K9241" s="1144"/>
      <c r="L9241" s="1144"/>
      <c r="M9241" s="1144"/>
      <c r="N9241" s="1144"/>
      <c r="O9241" s="1144"/>
      <c r="P9241" s="1144"/>
      <c r="Q9241" s="15" t="s">
        <v>45</v>
      </c>
      <c r="R9241" s="1145"/>
      <c r="S9241" s="1145"/>
      <c r="T9241" s="1145"/>
      <c r="U9241" s="1145"/>
      <c r="V9241" s="1145"/>
      <c r="W9241" s="1145"/>
      <c r="X9241" s="1145"/>
      <c r="Y9241" s="1145"/>
      <c r="Z9241" s="1145"/>
      <c r="AA9241" s="1145"/>
      <c r="AB9241" s="1145"/>
      <c r="AC9241" s="1145"/>
      <c r="AD9241" s="1145"/>
      <c r="AE9241" s="1145"/>
      <c r="AF9241" s="1145"/>
      <c r="AG9241" s="1145"/>
      <c r="AH9241" s="1145"/>
      <c r="AI9241" s="1145"/>
      <c r="AJ9241" s="1145"/>
      <c r="AK9241" s="1145"/>
    </row>
    <row r="9242" customFormat="false" ht="68.65" hidden="false" customHeight="false" outlineLevel="0" collapsed="false">
      <c r="A9242" s="100" t="s">
        <v>25462</v>
      </c>
      <c r="B9242" s="1143" t="n">
        <v>0.379166666666667</v>
      </c>
      <c r="C9242" s="100"/>
      <c r="D9242" s="100" t="s">
        <v>10514</v>
      </c>
      <c r="E9242" s="100" t="s">
        <v>27292</v>
      </c>
      <c r="F9242" s="100" t="n">
        <v>7500</v>
      </c>
      <c r="G9242" s="100"/>
      <c r="H9242" s="100" t="n">
        <v>7500</v>
      </c>
      <c r="I9242" s="100"/>
      <c r="J9242" s="100"/>
      <c r="K9242" s="100"/>
      <c r="L9242" s="100"/>
      <c r="M9242" s="428" t="s">
        <v>27293</v>
      </c>
      <c r="N9242" s="1184" t="n">
        <v>43754</v>
      </c>
      <c r="O9242" s="984" t="s">
        <v>27294</v>
      </c>
      <c r="P9242" s="100"/>
      <c r="Q9242" s="15" t="s">
        <v>45</v>
      </c>
    </row>
    <row r="9243" customFormat="false" ht="14.9" hidden="false" customHeight="false" outlineLevel="0" collapsed="false">
      <c r="A9243" s="1144"/>
      <c r="B9243" s="1144"/>
      <c r="C9243" s="1144"/>
      <c r="D9243" s="1144"/>
      <c r="E9243" s="1144" t="s">
        <v>27295</v>
      </c>
      <c r="F9243" s="1144"/>
      <c r="G9243" s="1144"/>
      <c r="H9243" s="1144"/>
      <c r="I9243" s="1144"/>
      <c r="J9243" s="1144"/>
      <c r="K9243" s="1144"/>
      <c r="L9243" s="1144"/>
      <c r="M9243" s="1144"/>
      <c r="N9243" s="1188" t="n">
        <v>43755</v>
      </c>
      <c r="O9243" s="1144"/>
      <c r="P9243" s="1144"/>
      <c r="Q9243" s="15" t="s">
        <v>45</v>
      </c>
      <c r="R9243" s="1145"/>
      <c r="S9243" s="1145"/>
      <c r="T9243" s="1145"/>
      <c r="U9243" s="1145"/>
      <c r="V9243" s="1145"/>
      <c r="W9243" s="1145"/>
      <c r="X9243" s="1145"/>
      <c r="Y9243" s="1145"/>
      <c r="Z9243" s="1145"/>
      <c r="AA9243" s="1145"/>
      <c r="AB9243" s="1145"/>
      <c r="AC9243" s="1145"/>
      <c r="AD9243" s="1145"/>
      <c r="AE9243" s="1145"/>
      <c r="AF9243" s="1145"/>
      <c r="AG9243" s="1145"/>
      <c r="AH9243" s="1145"/>
      <c r="AI9243" s="1145"/>
      <c r="AJ9243" s="1145"/>
      <c r="AK9243" s="1145"/>
    </row>
    <row r="9244" customFormat="false" ht="41.75" hidden="false" customHeight="false" outlineLevel="0" collapsed="false">
      <c r="A9244" s="100" t="s">
        <v>25462</v>
      </c>
      <c r="B9244" s="100"/>
      <c r="C9244" s="100"/>
      <c r="D9244" s="100" t="s">
        <v>10514</v>
      </c>
      <c r="E9244" s="15" t="s">
        <v>27296</v>
      </c>
      <c r="F9244" s="100" t="n">
        <v>39347.15</v>
      </c>
      <c r="G9244" s="100"/>
      <c r="H9244" s="100"/>
      <c r="I9244" s="100"/>
      <c r="J9244" s="100"/>
      <c r="K9244" s="100"/>
      <c r="L9244" s="100"/>
      <c r="M9244" s="100" t="s">
        <v>27297</v>
      </c>
      <c r="N9244" s="100"/>
      <c r="O9244" s="984" t="s">
        <v>27298</v>
      </c>
      <c r="P9244" s="100"/>
      <c r="Q9244" s="15" t="s">
        <v>45</v>
      </c>
    </row>
    <row r="9245" customFormat="false" ht="82.05" hidden="false" customHeight="false" outlineLevel="0" collapsed="false">
      <c r="A9245" s="664" t="s">
        <v>25492</v>
      </c>
      <c r="B9245" s="100"/>
      <c r="C9245" s="100"/>
      <c r="D9245" s="100" t="s">
        <v>27299</v>
      </c>
      <c r="E9245" s="100" t="s">
        <v>27300</v>
      </c>
      <c r="F9245" s="100"/>
      <c r="G9245" s="100"/>
      <c r="H9245" s="100"/>
      <c r="I9245" s="100"/>
      <c r="J9245" s="100"/>
      <c r="K9245" s="100"/>
      <c r="L9245" s="100"/>
      <c r="M9245" s="100"/>
      <c r="N9245" s="100"/>
      <c r="O9245" s="1173" t="s">
        <v>25687</v>
      </c>
      <c r="P9245" s="100"/>
      <c r="Q9245" s="15" t="s">
        <v>45</v>
      </c>
    </row>
    <row r="9246" customFormat="false" ht="28.35" hidden="false" customHeight="false" outlineLevel="0" collapsed="false">
      <c r="A9246" s="1139"/>
      <c r="B9246" s="1140" t="n">
        <v>0.435416666666667</v>
      </c>
      <c r="C9246" s="1139" t="n">
        <v>89647249424</v>
      </c>
      <c r="D9246" s="1139" t="s">
        <v>10514</v>
      </c>
      <c r="E9246" s="1139" t="s">
        <v>27301</v>
      </c>
      <c r="F9246" s="1139" t="s">
        <v>27302</v>
      </c>
      <c r="G9246" s="1139"/>
      <c r="H9246" s="1139"/>
      <c r="I9246" s="1139"/>
      <c r="J9246" s="1139"/>
      <c r="K9246" s="1139"/>
      <c r="L9246" s="1139"/>
      <c r="M9246" s="1139"/>
      <c r="N9246" s="1139"/>
      <c r="O9246" s="1139" t="s">
        <v>27303</v>
      </c>
      <c r="P9246" s="1139"/>
      <c r="Q9246" s="15" t="s">
        <v>45</v>
      </c>
      <c r="R9246" s="1141"/>
      <c r="S9246" s="1141"/>
      <c r="T9246" s="1141"/>
      <c r="U9246" s="1141"/>
      <c r="V9246" s="1141"/>
      <c r="W9246" s="1141"/>
      <c r="X9246" s="1141"/>
      <c r="Y9246" s="1141"/>
      <c r="Z9246" s="1141"/>
      <c r="AA9246" s="1141"/>
      <c r="AB9246" s="1141"/>
      <c r="AC9246" s="1141"/>
      <c r="AD9246" s="1141"/>
      <c r="AE9246" s="1141"/>
      <c r="AF9246" s="1141"/>
      <c r="AG9246" s="1141"/>
      <c r="AH9246" s="1141"/>
      <c r="AI9246" s="1141"/>
      <c r="AJ9246" s="1141"/>
      <c r="AK9246" s="1141"/>
    </row>
    <row r="9247" customFormat="false" ht="14.9" hidden="false" customHeight="false" outlineLevel="0" collapsed="false">
      <c r="A9247" s="100"/>
      <c r="B9247" s="100"/>
      <c r="C9247" s="100"/>
      <c r="D9247" s="100"/>
      <c r="F9247" s="100"/>
      <c r="G9247" s="100" t="n">
        <v>2200</v>
      </c>
      <c r="H9247" s="100"/>
      <c r="I9247" s="100"/>
      <c r="J9247" s="100"/>
      <c r="K9247" s="100"/>
      <c r="L9247" s="100"/>
      <c r="M9247" s="100" t="s">
        <v>27254</v>
      </c>
      <c r="N9247" s="1184" t="n">
        <v>43755</v>
      </c>
      <c r="O9247" s="984" t="s">
        <v>27304</v>
      </c>
      <c r="P9247" s="100"/>
      <c r="Q9247" s="15" t="s">
        <v>45</v>
      </c>
    </row>
    <row r="9248" customFormat="false" ht="41.75" hidden="false" customHeight="false" outlineLevel="0" collapsed="false">
      <c r="A9248" s="100"/>
      <c r="B9248" s="100"/>
      <c r="C9248" s="100"/>
      <c r="D9248" s="100" t="s">
        <v>25581</v>
      </c>
      <c r="E9248" s="100" t="s">
        <v>27305</v>
      </c>
      <c r="F9248" s="100"/>
      <c r="G9248" s="100" t="n">
        <v>5200</v>
      </c>
      <c r="H9248" s="100"/>
      <c r="I9248" s="100"/>
      <c r="J9248" s="100"/>
      <c r="K9248" s="100"/>
      <c r="L9248" s="100"/>
      <c r="M9248" s="100" t="s">
        <v>27306</v>
      </c>
      <c r="N9248" s="1184" t="n">
        <v>43755</v>
      </c>
      <c r="O9248" s="984" t="s">
        <v>15</v>
      </c>
      <c r="P9248" s="100"/>
      <c r="Q9248" s="15" t="s">
        <v>45</v>
      </c>
    </row>
    <row r="9249" customFormat="false" ht="41.75" hidden="false" customHeight="false" outlineLevel="0" collapsed="false">
      <c r="A9249" s="100" t="s">
        <v>26548</v>
      </c>
      <c r="C9249" s="24" t="s">
        <v>27307</v>
      </c>
      <c r="D9249" s="100" t="s">
        <v>27308</v>
      </c>
      <c r="E9249" s="100" t="s">
        <v>27309</v>
      </c>
      <c r="F9249" s="100"/>
      <c r="G9249" s="100"/>
      <c r="H9249" s="100"/>
      <c r="I9249" s="100"/>
      <c r="J9249" s="100"/>
      <c r="K9249" s="100"/>
      <c r="L9249" s="100"/>
      <c r="M9249" s="100"/>
      <c r="N9249" s="100"/>
      <c r="O9249" s="1139" t="s">
        <v>27310</v>
      </c>
      <c r="P9249" s="100"/>
      <c r="Q9249" s="15" t="s">
        <v>45</v>
      </c>
    </row>
    <row r="9250" customFormat="false" ht="55.2" hidden="false" customHeight="false" outlineLevel="0" collapsed="false">
      <c r="A9250" s="100" t="s">
        <v>25462</v>
      </c>
      <c r="B9250" s="1143" t="n">
        <v>0.482638888888889</v>
      </c>
      <c r="C9250" s="100" t="s">
        <v>27311</v>
      </c>
      <c r="D9250" s="100" t="s">
        <v>25705</v>
      </c>
      <c r="E9250" s="100" t="s">
        <v>27312</v>
      </c>
      <c r="F9250" s="100" t="s">
        <v>27313</v>
      </c>
      <c r="G9250" s="100"/>
      <c r="H9250" s="100"/>
      <c r="I9250" s="100"/>
      <c r="J9250" s="100"/>
      <c r="K9250" s="100"/>
      <c r="L9250" s="100"/>
      <c r="M9250" s="100"/>
      <c r="N9250" s="100"/>
      <c r="O9250" s="100"/>
      <c r="P9250" s="100"/>
      <c r="Q9250" s="15" t="s">
        <v>45</v>
      </c>
    </row>
    <row r="9251" customFormat="false" ht="14.9" hidden="false" customHeight="false" outlineLevel="0" collapsed="false">
      <c r="A9251" s="100" t="s">
        <v>27314</v>
      </c>
      <c r="B9251" s="1143" t="n">
        <v>0.488194444444444</v>
      </c>
      <c r="C9251" s="100" t="n">
        <v>84956849049</v>
      </c>
      <c r="D9251" s="100" t="s">
        <v>25598</v>
      </c>
      <c r="E9251" s="100" t="s">
        <v>27315</v>
      </c>
      <c r="F9251" s="100" t="s">
        <v>22908</v>
      </c>
      <c r="G9251" s="100"/>
      <c r="H9251" s="100"/>
      <c r="I9251" s="100"/>
      <c r="J9251" s="100"/>
      <c r="K9251" s="100"/>
      <c r="L9251" s="100"/>
      <c r="M9251" s="100"/>
      <c r="N9251" s="100"/>
      <c r="O9251" s="100"/>
      <c r="P9251" s="100"/>
      <c r="Q9251" s="15" t="s">
        <v>45</v>
      </c>
    </row>
    <row r="9252" customFormat="false" ht="28.35" hidden="false" customHeight="false" outlineLevel="0" collapsed="false">
      <c r="A9252" s="100" t="s">
        <v>25462</v>
      </c>
      <c r="B9252" s="100"/>
      <c r="C9252" s="100" t="s">
        <v>12896</v>
      </c>
      <c r="D9252" s="100" t="s">
        <v>10514</v>
      </c>
      <c r="E9252" s="100" t="s">
        <v>27316</v>
      </c>
      <c r="F9252" s="100"/>
      <c r="G9252" s="100"/>
      <c r="H9252" s="100" t="n">
        <v>15000</v>
      </c>
      <c r="I9252" s="100"/>
      <c r="J9252" s="100"/>
      <c r="K9252" s="100"/>
      <c r="L9252" s="100"/>
      <c r="M9252" s="113" t="s">
        <v>27317</v>
      </c>
      <c r="N9252" s="1184" t="n">
        <v>43756</v>
      </c>
      <c r="O9252" s="984" t="s">
        <v>27318</v>
      </c>
      <c r="P9252" s="100"/>
      <c r="Q9252" s="15" t="s">
        <v>45</v>
      </c>
    </row>
    <row r="9253" customFormat="false" ht="82.05" hidden="false" customHeight="false" outlineLevel="0" collapsed="false">
      <c r="A9253" s="100"/>
      <c r="B9253" s="100"/>
      <c r="C9253" s="100"/>
      <c r="D9253" s="100" t="s">
        <v>25535</v>
      </c>
      <c r="E9253" s="100" t="s">
        <v>27319</v>
      </c>
      <c r="F9253" s="100" t="s">
        <v>27320</v>
      </c>
      <c r="G9253" s="100"/>
      <c r="H9253" s="100"/>
      <c r="I9253" s="100"/>
      <c r="J9253" s="100"/>
      <c r="K9253" s="100"/>
      <c r="L9253" s="100"/>
      <c r="M9253" s="100"/>
      <c r="N9253" s="100"/>
      <c r="O9253" s="799" t="s">
        <v>27321</v>
      </c>
      <c r="P9253" s="100"/>
      <c r="Q9253" s="15" t="s">
        <v>45</v>
      </c>
    </row>
    <row r="9254" customFormat="false" ht="149.25" hidden="false" customHeight="false" outlineLevel="0" collapsed="false">
      <c r="A9254" s="100" t="s">
        <v>25462</v>
      </c>
      <c r="B9254" s="100"/>
      <c r="C9254" s="100"/>
      <c r="D9254" s="100" t="s">
        <v>10514</v>
      </c>
      <c r="E9254" s="100" t="s">
        <v>27322</v>
      </c>
      <c r="F9254" s="100" t="n">
        <v>9120</v>
      </c>
      <c r="G9254" s="100"/>
      <c r="H9254" s="100"/>
      <c r="I9254" s="100"/>
      <c r="J9254" s="100"/>
      <c r="K9254" s="100"/>
      <c r="L9254" s="100"/>
      <c r="M9254" s="100" t="s">
        <v>27323</v>
      </c>
      <c r="N9254" s="1184" t="n">
        <v>43759</v>
      </c>
      <c r="O9254" s="984" t="s">
        <v>27298</v>
      </c>
      <c r="P9254" s="100"/>
      <c r="Q9254" s="15" t="s">
        <v>45</v>
      </c>
    </row>
    <row r="9255" customFormat="false" ht="202.95" hidden="false" customHeight="false" outlineLevel="0" collapsed="false">
      <c r="A9255" s="1144"/>
      <c r="B9255" s="1144"/>
      <c r="C9255" s="1144"/>
      <c r="D9255" s="1144"/>
      <c r="E9255" s="1144" t="s">
        <v>27324</v>
      </c>
      <c r="F9255" s="1144" t="s">
        <v>26216</v>
      </c>
      <c r="G9255" s="1144"/>
      <c r="H9255" s="1144"/>
      <c r="I9255" s="1144"/>
      <c r="J9255" s="1144"/>
      <c r="K9255" s="1144"/>
      <c r="L9255" s="1144"/>
      <c r="M9255" s="1144"/>
      <c r="N9255" s="1188" t="n">
        <v>43755</v>
      </c>
      <c r="O9255" s="1144"/>
      <c r="P9255" s="1144"/>
      <c r="Q9255" s="15" t="s">
        <v>45</v>
      </c>
      <c r="R9255" s="1145"/>
      <c r="S9255" s="1145"/>
      <c r="T9255" s="1145"/>
      <c r="U9255" s="1145"/>
      <c r="V9255" s="1145"/>
      <c r="W9255" s="1145"/>
      <c r="X9255" s="1145"/>
      <c r="Y9255" s="1145"/>
      <c r="Z9255" s="1145"/>
      <c r="AA9255" s="1145"/>
      <c r="AB9255" s="1145"/>
      <c r="AC9255" s="1145"/>
      <c r="AD9255" s="1145"/>
      <c r="AE9255" s="1145"/>
      <c r="AF9255" s="1145"/>
      <c r="AG9255" s="1145"/>
      <c r="AH9255" s="1145"/>
      <c r="AI9255" s="1145"/>
      <c r="AJ9255" s="1145"/>
      <c r="AK9255" s="1145"/>
    </row>
    <row r="9256" customFormat="false" ht="14.9" hidden="false" customHeight="false" outlineLevel="0" collapsed="false">
      <c r="A9256" s="1144"/>
      <c r="B9256" s="1144"/>
      <c r="C9256" s="1144"/>
      <c r="D9256" s="1144"/>
      <c r="E9256" s="1144" t="s">
        <v>27325</v>
      </c>
      <c r="F9256" s="1144" t="s">
        <v>27326</v>
      </c>
      <c r="G9256" s="1144"/>
      <c r="H9256" s="1144"/>
      <c r="I9256" s="1144"/>
      <c r="J9256" s="1144"/>
      <c r="K9256" s="1144"/>
      <c r="L9256" s="1144"/>
      <c r="M9256" s="1144"/>
      <c r="N9256" s="1188" t="n">
        <v>43756</v>
      </c>
      <c r="O9256" s="1144"/>
      <c r="P9256" s="1144"/>
      <c r="Q9256" s="15" t="s">
        <v>45</v>
      </c>
      <c r="R9256" s="1145"/>
      <c r="S9256" s="1145"/>
      <c r="T9256" s="1145"/>
      <c r="U9256" s="1145"/>
      <c r="V9256" s="1145"/>
      <c r="W9256" s="1145"/>
      <c r="X9256" s="1145"/>
      <c r="Y9256" s="1145"/>
      <c r="Z9256" s="1145"/>
      <c r="AA9256" s="1145"/>
      <c r="AB9256" s="1145"/>
      <c r="AC9256" s="1145"/>
      <c r="AD9256" s="1145"/>
      <c r="AE9256" s="1145"/>
      <c r="AF9256" s="1145"/>
      <c r="AG9256" s="1145"/>
      <c r="AH9256" s="1145"/>
      <c r="AI9256" s="1145"/>
      <c r="AJ9256" s="1145"/>
      <c r="AK9256" s="1145"/>
    </row>
    <row r="9257" customFormat="false" ht="95.5" hidden="false" customHeight="false" outlineLevel="0" collapsed="false">
      <c r="A9257" s="1144"/>
      <c r="B9257" s="1144"/>
      <c r="C9257" s="1144"/>
      <c r="D9257" s="1144"/>
      <c r="E9257" s="1144" t="s">
        <v>27327</v>
      </c>
      <c r="F9257" s="1144" t="s">
        <v>27328</v>
      </c>
      <c r="G9257" s="1144"/>
      <c r="H9257" s="1144"/>
      <c r="I9257" s="1144"/>
      <c r="J9257" s="1144"/>
      <c r="K9257" s="1144"/>
      <c r="L9257" s="1144"/>
      <c r="M9257" s="1144"/>
      <c r="N9257" s="1188" t="n">
        <v>43756</v>
      </c>
      <c r="O9257" s="1144"/>
      <c r="P9257" s="1144"/>
      <c r="Q9257" s="15" t="s">
        <v>45</v>
      </c>
      <c r="R9257" s="1145"/>
      <c r="S9257" s="1145"/>
      <c r="T9257" s="1145"/>
      <c r="U9257" s="1145"/>
      <c r="V9257" s="1145"/>
      <c r="W9257" s="1145"/>
      <c r="X9257" s="1145"/>
      <c r="Y9257" s="1145"/>
      <c r="Z9257" s="1145"/>
      <c r="AA9257" s="1145"/>
      <c r="AB9257" s="1145"/>
      <c r="AC9257" s="1145"/>
      <c r="AD9257" s="1145"/>
      <c r="AE9257" s="1145"/>
      <c r="AF9257" s="1145"/>
      <c r="AG9257" s="1145"/>
      <c r="AH9257" s="1145"/>
      <c r="AI9257" s="1145"/>
      <c r="AJ9257" s="1145"/>
      <c r="AK9257" s="1145"/>
    </row>
    <row r="9258" customFormat="false" ht="55.2" hidden="false" customHeight="false" outlineLevel="0" collapsed="false">
      <c r="A9258" s="100" t="s">
        <v>25462</v>
      </c>
      <c r="B9258" s="100"/>
      <c r="C9258" s="100"/>
      <c r="D9258" s="100" t="s">
        <v>10514</v>
      </c>
      <c r="E9258" s="100" t="s">
        <v>27329</v>
      </c>
      <c r="F9258" s="100" t="n">
        <v>14300</v>
      </c>
      <c r="G9258" s="100"/>
      <c r="H9258" s="100"/>
      <c r="I9258" s="100"/>
      <c r="J9258" s="100"/>
      <c r="K9258" s="100"/>
      <c r="L9258" s="100"/>
      <c r="M9258" s="100"/>
      <c r="N9258" s="100"/>
      <c r="O9258" s="984" t="s">
        <v>27298</v>
      </c>
      <c r="P9258" s="100"/>
      <c r="Q9258" s="15" t="s">
        <v>45</v>
      </c>
    </row>
    <row r="9259" customFormat="false" ht="79.85" hidden="false" customHeight="false" outlineLevel="0" collapsed="false">
      <c r="A9259" s="1091" t="s">
        <v>17111</v>
      </c>
      <c r="B9259" s="103" t="s">
        <v>17112</v>
      </c>
      <c r="C9259" s="1149"/>
      <c r="D9259" s="103" t="s">
        <v>17114</v>
      </c>
      <c r="E9259" s="103" t="s">
        <v>17115</v>
      </c>
      <c r="F9259" s="102" t="s">
        <v>10096</v>
      </c>
      <c r="G9259" s="103" t="s">
        <v>38</v>
      </c>
      <c r="H9259" s="103" t="s">
        <v>17116</v>
      </c>
      <c r="I9259" s="103" t="s">
        <v>40</v>
      </c>
      <c r="J9259" s="103" t="s">
        <v>21327</v>
      </c>
      <c r="K9259" s="103" t="s">
        <v>21328</v>
      </c>
      <c r="L9259" s="103" t="s">
        <v>19807</v>
      </c>
      <c r="M9259" s="103" t="s">
        <v>41</v>
      </c>
      <c r="N9259" s="103" t="s">
        <v>42</v>
      </c>
      <c r="O9259" s="103" t="s">
        <v>17117</v>
      </c>
      <c r="P9259" s="91"/>
      <c r="Q9259" s="15" t="s">
        <v>45</v>
      </c>
      <c r="R9259" s="97"/>
      <c r="S9259" s="97"/>
    </row>
    <row r="9260" customFormat="false" ht="15" hidden="false" customHeight="false" outlineLevel="0" collapsed="false">
      <c r="A9260" s="1137" t="n">
        <v>43755</v>
      </c>
      <c r="B9260" s="1136" t="s">
        <v>349</v>
      </c>
      <c r="C9260" s="91"/>
      <c r="D9260" s="91"/>
      <c r="E9260" s="10"/>
      <c r="F9260" s="821" t="n">
        <f aca="false">G9260+H9260+I9260+J9260+K9260+L9260</f>
        <v>7.93876205731227E+026</v>
      </c>
      <c r="G9260" s="1150" t="n">
        <f aca="false">SUM(G9261:G19197)</f>
        <v>2.77330807027282E+026</v>
      </c>
      <c r="H9260" s="989" t="n">
        <f aca="false">SUM(H9261:H19197)</f>
        <v>5.16545398703945E+026</v>
      </c>
      <c r="I9260" s="1007" t="n">
        <f aca="false">SUM(I9261:I19199)</f>
        <v>0</v>
      </c>
      <c r="J9260" s="1008" t="n">
        <f aca="false">SUM(J9261:J19197)</f>
        <v>0</v>
      </c>
      <c r="K9260" s="1009" t="n">
        <f aca="false">SUM(K9261:K19197)</f>
        <v>0</v>
      </c>
      <c r="L9260" s="1029" t="n">
        <f aca="false">SUM(L9262:L19197)</f>
        <v>0</v>
      </c>
      <c r="M9260" s="466"/>
      <c r="N9260" s="466"/>
      <c r="O9260" s="91"/>
      <c r="P9260" s="91"/>
      <c r="Q9260" s="15" t="s">
        <v>45</v>
      </c>
      <c r="R9260" s="97"/>
      <c r="S9260" s="97"/>
    </row>
    <row r="9261" customFormat="false" ht="28.35" hidden="false" customHeight="false" outlineLevel="0" collapsed="false">
      <c r="A9261" s="100" t="s">
        <v>25492</v>
      </c>
      <c r="B9261" s="1143" t="n">
        <v>0.386805555555556</v>
      </c>
      <c r="C9261" s="100" t="n">
        <v>89032419756</v>
      </c>
      <c r="D9261" s="100" t="s">
        <v>10514</v>
      </c>
      <c r="E9261" s="100" t="s">
        <v>27330</v>
      </c>
      <c r="F9261" s="100" t="s">
        <v>5423</v>
      </c>
      <c r="G9261" s="100"/>
      <c r="H9261" s="100"/>
      <c r="I9261" s="100"/>
      <c r="J9261" s="100"/>
      <c r="K9261" s="100"/>
      <c r="L9261" s="100"/>
      <c r="M9261" s="100"/>
      <c r="N9261" s="100"/>
      <c r="O9261" s="100"/>
      <c r="P9261" s="100"/>
      <c r="Q9261" s="15" t="s">
        <v>45</v>
      </c>
    </row>
    <row r="9262" customFormat="false" ht="41.75" hidden="false" customHeight="false" outlineLevel="0" collapsed="false">
      <c r="A9262" s="100"/>
      <c r="B9262" s="1143" t="n">
        <v>0.395833333333333</v>
      </c>
      <c r="C9262" s="24" t="s">
        <v>27331</v>
      </c>
      <c r="D9262" s="100" t="s">
        <v>27105</v>
      </c>
      <c r="E9262" s="100" t="s">
        <v>27332</v>
      </c>
      <c r="F9262" s="100"/>
      <c r="G9262" s="100" t="n">
        <v>7000</v>
      </c>
      <c r="H9262" s="100"/>
      <c r="I9262" s="100"/>
      <c r="J9262" s="100"/>
      <c r="K9262" s="100"/>
      <c r="L9262" s="100"/>
      <c r="M9262" s="100" t="s">
        <v>27333</v>
      </c>
      <c r="N9262" s="1184" t="n">
        <v>43756</v>
      </c>
      <c r="O9262" s="984" t="s">
        <v>15</v>
      </c>
      <c r="P9262" s="100"/>
      <c r="Q9262" s="15" t="s">
        <v>45</v>
      </c>
    </row>
    <row r="9263" customFormat="false" ht="14.9" hidden="false" customHeight="false" outlineLevel="0" collapsed="false">
      <c r="A9263" s="1144" t="s">
        <v>25462</v>
      </c>
      <c r="B9263" s="1144"/>
      <c r="C9263" s="1144"/>
      <c r="D9263" s="1144" t="s">
        <v>26797</v>
      </c>
      <c r="E9263" s="1144" t="s">
        <v>27334</v>
      </c>
      <c r="F9263" s="1144"/>
      <c r="G9263" s="1145"/>
      <c r="H9263" s="1144"/>
      <c r="I9263" s="1144"/>
      <c r="J9263" s="1144"/>
      <c r="K9263" s="1144"/>
      <c r="L9263" s="1144"/>
      <c r="M9263" s="1144"/>
      <c r="N9263" s="1188" t="n">
        <v>43760</v>
      </c>
      <c r="O9263" s="1144"/>
      <c r="P9263" s="1144"/>
      <c r="Q9263" s="15" t="s">
        <v>45</v>
      </c>
      <c r="R9263" s="1145"/>
      <c r="S9263" s="1145"/>
      <c r="T9263" s="1145"/>
      <c r="U9263" s="1145"/>
      <c r="V9263" s="1145"/>
      <c r="W9263" s="1145"/>
      <c r="X9263" s="1145"/>
      <c r="Y9263" s="1145"/>
      <c r="Z9263" s="1145"/>
      <c r="AA9263" s="1145"/>
      <c r="AB9263" s="1145"/>
      <c r="AC9263" s="1145"/>
      <c r="AD9263" s="1145"/>
      <c r="AE9263" s="1145"/>
      <c r="AF9263" s="1145"/>
      <c r="AG9263" s="1145"/>
      <c r="AH9263" s="1145"/>
      <c r="AI9263" s="1145"/>
      <c r="AJ9263" s="1145"/>
      <c r="AK9263" s="1145"/>
    </row>
    <row r="9264" customFormat="false" ht="55.2" hidden="false" customHeight="false" outlineLevel="0" collapsed="false">
      <c r="A9264" s="100" t="s">
        <v>25462</v>
      </c>
      <c r="B9264" s="1143" t="n">
        <v>0.406944444444444</v>
      </c>
      <c r="C9264" s="100" t="s">
        <v>27335</v>
      </c>
      <c r="D9264" s="100" t="s">
        <v>25726</v>
      </c>
      <c r="E9264" s="100" t="s">
        <v>27336</v>
      </c>
      <c r="F9264" s="100" t="s">
        <v>27337</v>
      </c>
      <c r="G9264" s="100"/>
      <c r="H9264" s="100"/>
      <c r="I9264" s="100"/>
      <c r="J9264" s="100"/>
      <c r="K9264" s="100"/>
      <c r="L9264" s="100"/>
      <c r="M9264" s="100"/>
      <c r="N9264" s="100"/>
      <c r="O9264" s="1173" t="s">
        <v>27338</v>
      </c>
      <c r="P9264" s="100"/>
      <c r="Q9264" s="15" t="s">
        <v>45</v>
      </c>
    </row>
    <row r="9265" customFormat="false" ht="28.35" hidden="false" customHeight="false" outlineLevel="0" collapsed="false">
      <c r="A9265" s="1144"/>
      <c r="B9265" s="1146" t="n">
        <v>0.429166666666667</v>
      </c>
      <c r="C9265" s="1193" t="s">
        <v>27339</v>
      </c>
      <c r="D9265" s="1144" t="s">
        <v>26797</v>
      </c>
      <c r="E9265" s="1144" t="s">
        <v>27340</v>
      </c>
      <c r="F9265" s="1144"/>
      <c r="G9265" s="1144"/>
      <c r="H9265" s="1144"/>
      <c r="I9265" s="1144"/>
      <c r="J9265" s="1144"/>
      <c r="K9265" s="1144"/>
      <c r="L9265" s="1144"/>
      <c r="M9265" s="1144"/>
      <c r="N9265" s="1188" t="n">
        <v>43759</v>
      </c>
      <c r="O9265" s="1144"/>
      <c r="P9265" s="1144"/>
      <c r="Q9265" s="15" t="s">
        <v>45</v>
      </c>
      <c r="R9265" s="1145"/>
      <c r="S9265" s="1145"/>
      <c r="T9265" s="1145"/>
      <c r="U9265" s="1145"/>
      <c r="V9265" s="1145"/>
      <c r="W9265" s="1145"/>
      <c r="X9265" s="1145"/>
      <c r="Y9265" s="1145"/>
      <c r="Z9265" s="1145"/>
      <c r="AA9265" s="1145"/>
      <c r="AB9265" s="1145"/>
      <c r="AC9265" s="1145"/>
      <c r="AD9265" s="1145"/>
      <c r="AE9265" s="1145"/>
      <c r="AF9265" s="1145"/>
      <c r="AG9265" s="1145"/>
      <c r="AH9265" s="1145"/>
      <c r="AI9265" s="1145"/>
      <c r="AJ9265" s="1145"/>
      <c r="AK9265" s="1145"/>
    </row>
    <row r="9266" customFormat="false" ht="28.35" hidden="false" customHeight="false" outlineLevel="0" collapsed="false">
      <c r="A9266" s="100"/>
      <c r="B9266" s="100"/>
      <c r="C9266" s="100"/>
      <c r="D9266" s="100"/>
      <c r="F9266" s="100"/>
      <c r="G9266" s="100"/>
      <c r="H9266" s="100" t="n">
        <v>9120</v>
      </c>
      <c r="I9266" s="100"/>
      <c r="J9266" s="100"/>
      <c r="K9266" s="100"/>
      <c r="L9266" s="100"/>
      <c r="M9266" s="100" t="s">
        <v>27323</v>
      </c>
      <c r="N9266" s="1184" t="n">
        <v>43759</v>
      </c>
      <c r="O9266" s="984" t="s">
        <v>26154</v>
      </c>
      <c r="P9266" s="100"/>
      <c r="Q9266" s="15" t="s">
        <v>45</v>
      </c>
    </row>
    <row r="9267" customFormat="false" ht="14.9" hidden="false" customHeight="false" outlineLevel="0" collapsed="false">
      <c r="A9267" s="1139"/>
      <c r="B9267" s="1139"/>
      <c r="C9267" s="1139"/>
      <c r="D9267" s="1144" t="s">
        <v>26797</v>
      </c>
      <c r="E9267" s="1139" t="s">
        <v>27341</v>
      </c>
      <c r="F9267" s="1139"/>
      <c r="G9267" s="1139"/>
      <c r="H9267" s="1139"/>
      <c r="I9267" s="1139"/>
      <c r="J9267" s="1139"/>
      <c r="K9267" s="1139"/>
      <c r="L9267" s="1139"/>
      <c r="M9267" s="1139"/>
      <c r="N9267" s="1192" t="n">
        <v>43760</v>
      </c>
      <c r="O9267" s="1139"/>
      <c r="P9267" s="1139"/>
      <c r="Q9267" s="15" t="s">
        <v>45</v>
      </c>
      <c r="R9267" s="1141"/>
      <c r="S9267" s="1141"/>
      <c r="T9267" s="1141"/>
      <c r="U9267" s="1141"/>
      <c r="V9267" s="1141"/>
      <c r="W9267" s="1141"/>
      <c r="X9267" s="1141"/>
      <c r="Y9267" s="1141"/>
      <c r="Z9267" s="1141"/>
      <c r="AA9267" s="1141"/>
      <c r="AB9267" s="1141"/>
      <c r="AC9267" s="1141"/>
      <c r="AD9267" s="1141"/>
      <c r="AE9267" s="1141"/>
      <c r="AF9267" s="1141"/>
      <c r="AG9267" s="1141"/>
      <c r="AH9267" s="1141"/>
      <c r="AI9267" s="1141"/>
      <c r="AJ9267" s="1141"/>
      <c r="AK9267" s="1141"/>
    </row>
    <row r="9268" customFormat="false" ht="28.35" hidden="false" customHeight="false" outlineLevel="0" collapsed="false">
      <c r="A9268" s="355" t="s">
        <v>25462</v>
      </c>
      <c r="B9268" s="1187" t="n">
        <v>0.475694444444444</v>
      </c>
      <c r="C9268" s="355" t="s">
        <v>27342</v>
      </c>
      <c r="D9268" s="355" t="s">
        <v>26332</v>
      </c>
      <c r="E9268" s="355" t="s">
        <v>27343</v>
      </c>
      <c r="F9268" s="355" t="s">
        <v>27344</v>
      </c>
      <c r="G9268" s="355"/>
      <c r="H9268" s="355"/>
      <c r="I9268" s="355"/>
      <c r="J9268" s="355"/>
      <c r="K9268" s="355"/>
      <c r="L9268" s="355"/>
      <c r="M9268" s="355"/>
      <c r="N9268" s="355"/>
      <c r="O9268" s="355" t="s">
        <v>27345</v>
      </c>
      <c r="P9268" s="355"/>
      <c r="Q9268" s="15" t="s">
        <v>45</v>
      </c>
      <c r="R9268" s="397"/>
      <c r="S9268" s="397"/>
      <c r="T9268" s="397"/>
      <c r="U9268" s="397"/>
      <c r="V9268" s="397"/>
      <c r="W9268" s="397"/>
      <c r="X9268" s="397"/>
      <c r="Y9268" s="397"/>
      <c r="Z9268" s="397"/>
      <c r="AA9268" s="397"/>
      <c r="AB9268" s="397"/>
      <c r="AC9268" s="397"/>
      <c r="AD9268" s="397"/>
      <c r="AE9268" s="397"/>
      <c r="AF9268" s="397"/>
      <c r="AG9268" s="397"/>
      <c r="AH9268" s="397"/>
      <c r="AI9268" s="397"/>
      <c r="AJ9268" s="397"/>
      <c r="AK9268" s="397"/>
    </row>
    <row r="9269" customFormat="false" ht="14.9" hidden="false" customHeight="false" outlineLevel="0" collapsed="false">
      <c r="A9269" s="100" t="s">
        <v>25462</v>
      </c>
      <c r="B9269" s="1143" t="n">
        <v>0.48125</v>
      </c>
      <c r="C9269" s="100" t="s">
        <v>27346</v>
      </c>
      <c r="D9269" s="100" t="s">
        <v>26341</v>
      </c>
      <c r="E9269" s="100" t="s">
        <v>27347</v>
      </c>
      <c r="F9269" s="100" t="s">
        <v>27348</v>
      </c>
      <c r="G9269" s="100" t="n">
        <v>4000</v>
      </c>
      <c r="I9269" s="100"/>
      <c r="J9269" s="100"/>
      <c r="K9269" s="100"/>
      <c r="L9269" s="100"/>
      <c r="M9269" s="100" t="s">
        <v>27349</v>
      </c>
      <c r="N9269" s="1184" t="n">
        <v>43756</v>
      </c>
      <c r="O9269" s="984" t="s">
        <v>15</v>
      </c>
      <c r="P9269" s="100"/>
      <c r="Q9269" s="15" t="s">
        <v>45</v>
      </c>
    </row>
    <row r="9270" customFormat="false" ht="28.35" hidden="false" customHeight="false" outlineLevel="0" collapsed="false">
      <c r="A9270" s="100" t="s">
        <v>25462</v>
      </c>
      <c r="B9270" s="1143" t="n">
        <v>0.484722222222222</v>
      </c>
      <c r="C9270" s="100" t="s">
        <v>27350</v>
      </c>
      <c r="D9270" s="100" t="s">
        <v>27351</v>
      </c>
      <c r="E9270" s="100" t="s">
        <v>27352</v>
      </c>
      <c r="F9270" s="15" t="s">
        <v>27353</v>
      </c>
      <c r="G9270" s="18" t="n">
        <v>4500</v>
      </c>
      <c r="H9270" s="100"/>
      <c r="I9270" s="100"/>
      <c r="J9270" s="100"/>
      <c r="K9270" s="100"/>
      <c r="L9270" s="100"/>
      <c r="M9270" s="100" t="s">
        <v>27354</v>
      </c>
      <c r="N9270" s="1184" t="n">
        <v>43756</v>
      </c>
      <c r="O9270" s="984" t="s">
        <v>15</v>
      </c>
      <c r="P9270" s="100"/>
      <c r="Q9270" s="15" t="s">
        <v>45</v>
      </c>
    </row>
    <row r="9271" customFormat="false" ht="55.2" hidden="false" customHeight="false" outlineLevel="0" collapsed="false">
      <c r="A9271" s="100" t="s">
        <v>25462</v>
      </c>
      <c r="B9271" s="1143" t="n">
        <v>0.497916666666667</v>
      </c>
      <c r="C9271" s="100" t="s">
        <v>27355</v>
      </c>
      <c r="D9271" s="100" t="s">
        <v>26364</v>
      </c>
      <c r="E9271" s="100" t="s">
        <v>27356</v>
      </c>
      <c r="F9271" s="100" t="s">
        <v>27357</v>
      </c>
      <c r="G9271" s="100"/>
      <c r="H9271" s="100"/>
      <c r="I9271" s="100"/>
      <c r="J9271" s="100"/>
      <c r="K9271" s="100"/>
      <c r="L9271" s="100"/>
      <c r="M9271" s="100"/>
      <c r="N9271" s="100"/>
      <c r="O9271" s="355" t="s">
        <v>27358</v>
      </c>
      <c r="P9271" s="100"/>
      <c r="Q9271" s="15" t="s">
        <v>45</v>
      </c>
    </row>
    <row r="9272" customFormat="false" ht="15" hidden="false" customHeight="true" outlineLevel="0" collapsed="false">
      <c r="A9272" s="1154" t="s">
        <v>25462</v>
      </c>
      <c r="B9272" s="1154"/>
      <c r="C9272" s="1154" t="n">
        <v>89161371963</v>
      </c>
      <c r="D9272" s="1154" t="s">
        <v>27359</v>
      </c>
      <c r="E9272" s="1154" t="n">
        <v>89161371963</v>
      </c>
      <c r="F9272" s="1154"/>
      <c r="G9272" s="1154"/>
      <c r="H9272" s="1154"/>
      <c r="I9272" s="1154"/>
      <c r="J9272" s="1154"/>
      <c r="K9272" s="1154"/>
      <c r="L9272" s="1154"/>
      <c r="M9272" s="1154"/>
      <c r="N9272" s="1154"/>
      <c r="O9272" s="1154" t="s">
        <v>26339</v>
      </c>
      <c r="P9272" s="1154"/>
      <c r="Q9272" s="15" t="s">
        <v>45</v>
      </c>
      <c r="R9272" s="1161"/>
      <c r="S9272" s="1161"/>
      <c r="T9272" s="1161"/>
      <c r="U9272" s="1161"/>
      <c r="V9272" s="1161"/>
      <c r="W9272" s="1161"/>
      <c r="X9272" s="1161"/>
      <c r="Y9272" s="1161"/>
      <c r="Z9272" s="1161"/>
      <c r="AA9272" s="1161"/>
      <c r="AB9272" s="1161"/>
      <c r="AC9272" s="1161"/>
      <c r="AD9272" s="1161"/>
      <c r="AE9272" s="1161"/>
      <c r="AF9272" s="1161"/>
      <c r="AG9272" s="1161"/>
      <c r="AH9272" s="1161"/>
      <c r="AI9272" s="1161"/>
      <c r="AJ9272" s="1161"/>
      <c r="AK9272" s="1161"/>
    </row>
    <row r="9273" customFormat="false" ht="28.35" hidden="false" customHeight="false" outlineLevel="0" collapsed="false">
      <c r="A9273" s="100" t="s">
        <v>25462</v>
      </c>
      <c r="B9273" s="1143" t="n">
        <v>0.501388888888889</v>
      </c>
      <c r="C9273" s="100" t="s">
        <v>27360</v>
      </c>
      <c r="D9273" s="100" t="s">
        <v>27017</v>
      </c>
      <c r="E9273" s="100" t="s">
        <v>27361</v>
      </c>
      <c r="F9273" s="100"/>
      <c r="G9273" s="100"/>
      <c r="H9273" s="100"/>
      <c r="I9273" s="100"/>
      <c r="J9273" s="100"/>
      <c r="K9273" s="100"/>
      <c r="L9273" s="100"/>
      <c r="M9273" s="100"/>
      <c r="N9273" s="100"/>
      <c r="O9273" s="1162" t="s">
        <v>27362</v>
      </c>
      <c r="P9273" s="100"/>
      <c r="Q9273" s="15" t="s">
        <v>45</v>
      </c>
    </row>
    <row r="9274" customFormat="false" ht="14.9" hidden="false" customHeight="false" outlineLevel="0" collapsed="false">
      <c r="A9274" s="1144"/>
      <c r="B9274" s="1144"/>
      <c r="C9274" s="1144"/>
      <c r="D9274" s="1144" t="s">
        <v>26797</v>
      </c>
      <c r="E9274" s="1144" t="s">
        <v>27363</v>
      </c>
      <c r="F9274" s="1144"/>
      <c r="G9274" s="1144"/>
      <c r="H9274" s="1144"/>
      <c r="I9274" s="1144"/>
      <c r="J9274" s="1144"/>
      <c r="K9274" s="1144"/>
      <c r="L9274" s="1144"/>
      <c r="M9274" s="1144"/>
      <c r="N9274" s="1144" t="s">
        <v>27364</v>
      </c>
      <c r="O9274" s="1144"/>
      <c r="P9274" s="1144"/>
      <c r="Q9274" s="15" t="s">
        <v>45</v>
      </c>
      <c r="R9274" s="1145"/>
      <c r="S9274" s="1145"/>
      <c r="T9274" s="1145"/>
      <c r="U9274" s="1145"/>
      <c r="V9274" s="1145"/>
      <c r="W9274" s="1145"/>
      <c r="X9274" s="1145"/>
      <c r="Y9274" s="1145"/>
      <c r="Z9274" s="1145"/>
      <c r="AA9274" s="1145"/>
      <c r="AB9274" s="1145"/>
      <c r="AC9274" s="1145"/>
      <c r="AD9274" s="1145"/>
      <c r="AE9274" s="1145"/>
      <c r="AF9274" s="1145"/>
      <c r="AG9274" s="1145"/>
      <c r="AH9274" s="1145"/>
      <c r="AI9274" s="1145"/>
      <c r="AJ9274" s="1145"/>
      <c r="AK9274" s="1145"/>
    </row>
    <row r="9275" customFormat="false" ht="28.35" hidden="false" customHeight="false" outlineLevel="0" collapsed="false">
      <c r="A9275" s="100" t="s">
        <v>25462</v>
      </c>
      <c r="B9275" s="1143" t="n">
        <v>0.517361111111111</v>
      </c>
      <c r="C9275" s="100" t="s">
        <v>27365</v>
      </c>
      <c r="D9275" s="100" t="s">
        <v>27022</v>
      </c>
      <c r="E9275" s="100" t="s">
        <v>27366</v>
      </c>
      <c r="F9275" s="100" t="s">
        <v>27367</v>
      </c>
      <c r="G9275" s="100" t="n">
        <v>6400</v>
      </c>
      <c r="H9275" s="100"/>
      <c r="I9275" s="100"/>
      <c r="J9275" s="100"/>
      <c r="K9275" s="100"/>
      <c r="L9275" s="100"/>
      <c r="M9275" s="100" t="s">
        <v>27368</v>
      </c>
      <c r="N9275" s="1184" t="n">
        <v>43760</v>
      </c>
      <c r="O9275" s="984" t="s">
        <v>15</v>
      </c>
      <c r="P9275" s="100"/>
      <c r="Q9275" s="15" t="s">
        <v>45</v>
      </c>
    </row>
    <row r="9276" customFormat="false" ht="41.75" hidden="false" customHeight="false" outlineLevel="0" collapsed="false">
      <c r="A9276" s="100" t="s">
        <v>25462</v>
      </c>
      <c r="B9276" s="1143" t="n">
        <v>0.534027777777778</v>
      </c>
      <c r="C9276" s="100" t="s">
        <v>27369</v>
      </c>
      <c r="D9276" s="100" t="s">
        <v>27370</v>
      </c>
      <c r="E9276" s="100" t="s">
        <v>27371</v>
      </c>
      <c r="F9276" s="100" t="n">
        <v>3300</v>
      </c>
      <c r="G9276" s="664"/>
      <c r="H9276" s="100"/>
      <c r="I9276" s="100"/>
      <c r="J9276" s="100"/>
      <c r="K9276" s="100"/>
      <c r="L9276" s="100"/>
      <c r="M9276" s="536" t="s">
        <v>27372</v>
      </c>
      <c r="N9276" s="1184" t="n">
        <v>43759</v>
      </c>
      <c r="O9276" s="984" t="s">
        <v>27298</v>
      </c>
      <c r="P9276" s="100"/>
      <c r="Q9276" s="15" t="s">
        <v>45</v>
      </c>
    </row>
    <row r="9277" customFormat="false" ht="14.9" hidden="false" customHeight="false" outlineLevel="0" collapsed="false">
      <c r="A9277" s="100"/>
      <c r="B9277" s="100"/>
      <c r="C9277" s="100"/>
      <c r="D9277" s="100"/>
      <c r="E9277" s="100" t="s">
        <v>27373</v>
      </c>
      <c r="F9277" s="100"/>
      <c r="G9277" s="100"/>
      <c r="H9277" s="100"/>
      <c r="I9277" s="100"/>
      <c r="J9277" s="100"/>
      <c r="K9277" s="100"/>
      <c r="L9277" s="100"/>
      <c r="M9277" s="100"/>
      <c r="N9277" s="100"/>
      <c r="O9277" s="100"/>
      <c r="P9277" s="100"/>
      <c r="Q9277" s="15" t="s">
        <v>45</v>
      </c>
    </row>
    <row r="9278" customFormat="false" ht="14.9" hidden="false" customHeight="false" outlineLevel="0" collapsed="false">
      <c r="A9278" s="100"/>
      <c r="B9278" s="100"/>
      <c r="C9278" s="100"/>
      <c r="D9278" s="100"/>
      <c r="E9278" s="100" t="s">
        <v>27374</v>
      </c>
      <c r="F9278" s="100" t="s">
        <v>27375</v>
      </c>
      <c r="G9278" s="100"/>
      <c r="H9278" s="100"/>
      <c r="I9278" s="100"/>
      <c r="J9278" s="100"/>
      <c r="K9278" s="100"/>
      <c r="L9278" s="100"/>
      <c r="M9278" s="100"/>
      <c r="N9278" s="100"/>
      <c r="O9278" s="100"/>
      <c r="P9278" s="100"/>
      <c r="Q9278" s="15" t="s">
        <v>45</v>
      </c>
    </row>
    <row r="9279" customFormat="false" ht="28.35" hidden="false" customHeight="false" outlineLevel="0" collapsed="false">
      <c r="A9279" s="100"/>
      <c r="B9279" s="1143" t="n">
        <v>0.738194444444444</v>
      </c>
      <c r="C9279" s="100" t="s">
        <v>27376</v>
      </c>
      <c r="D9279" s="100" t="s">
        <v>27251</v>
      </c>
      <c r="E9279" s="100" t="s">
        <v>27377</v>
      </c>
      <c r="F9279" s="100"/>
      <c r="G9279" s="100"/>
      <c r="H9279" s="100"/>
      <c r="I9279" s="100"/>
      <c r="J9279" s="100"/>
      <c r="K9279" s="100"/>
      <c r="L9279" s="100"/>
      <c r="M9279" s="100"/>
      <c r="N9279" s="100"/>
      <c r="O9279" s="355" t="s">
        <v>27378</v>
      </c>
      <c r="P9279" s="100"/>
      <c r="Q9279" s="15" t="s">
        <v>45</v>
      </c>
    </row>
    <row r="9280" customFormat="false" ht="79.85" hidden="false" customHeight="false" outlineLevel="0" collapsed="false">
      <c r="A9280" s="1091" t="s">
        <v>17111</v>
      </c>
      <c r="B9280" s="103" t="s">
        <v>17112</v>
      </c>
      <c r="C9280" s="1149"/>
      <c r="D9280" s="103" t="s">
        <v>17114</v>
      </c>
      <c r="E9280" s="103" t="s">
        <v>17115</v>
      </c>
      <c r="F9280" s="102" t="s">
        <v>10096</v>
      </c>
      <c r="G9280" s="103" t="s">
        <v>38</v>
      </c>
      <c r="H9280" s="103" t="s">
        <v>17116</v>
      </c>
      <c r="I9280" s="103" t="s">
        <v>40</v>
      </c>
      <c r="J9280" s="103" t="s">
        <v>21327</v>
      </c>
      <c r="K9280" s="103" t="s">
        <v>21328</v>
      </c>
      <c r="L9280" s="103" t="s">
        <v>19807</v>
      </c>
      <c r="M9280" s="103" t="s">
        <v>41</v>
      </c>
      <c r="N9280" s="103" t="s">
        <v>42</v>
      </c>
      <c r="O9280" s="103" t="s">
        <v>17117</v>
      </c>
      <c r="P9280" s="91"/>
      <c r="Q9280" s="15" t="s">
        <v>45</v>
      </c>
      <c r="R9280" s="97"/>
      <c r="S9280" s="97"/>
    </row>
    <row r="9281" customFormat="false" ht="15" hidden="false" customHeight="false" outlineLevel="0" collapsed="false">
      <c r="A9281" s="1137" t="n">
        <v>43756</v>
      </c>
      <c r="B9281" s="1136" t="s">
        <v>394</v>
      </c>
      <c r="C9281" s="91"/>
      <c r="D9281" s="91"/>
      <c r="E9281" s="10"/>
      <c r="F9281" s="821" t="n">
        <f aca="false">G9281+H9281+I9281+J9281+K9281+L9281</f>
        <v>3.96938102865613E+026</v>
      </c>
      <c r="G9281" s="1150" t="n">
        <f aca="false">SUM(G9282:G19218)</f>
        <v>1.38665403513641E+026</v>
      </c>
      <c r="H9281" s="989" t="n">
        <f aca="false">SUM(H9282:H19218)</f>
        <v>2.58272699351972E+026</v>
      </c>
      <c r="I9281" s="1007" t="n">
        <f aca="false">SUM(I9282:I19220)</f>
        <v>0</v>
      </c>
      <c r="J9281" s="1008" t="n">
        <f aca="false">SUM(J9282:J19218)</f>
        <v>0</v>
      </c>
      <c r="K9281" s="1009" t="n">
        <f aca="false">SUM(K9282:K19218)</f>
        <v>0</v>
      </c>
      <c r="L9281" s="1029" t="n">
        <f aca="false">SUM(L9283:L19218)</f>
        <v>0</v>
      </c>
      <c r="M9281" s="466"/>
      <c r="N9281" s="466"/>
      <c r="O9281" s="91"/>
      <c r="P9281" s="91"/>
      <c r="Q9281" s="15" t="s">
        <v>45</v>
      </c>
      <c r="R9281" s="97"/>
      <c r="S9281" s="97"/>
    </row>
    <row r="9282" customFormat="false" ht="55.2" hidden="false" customHeight="false" outlineLevel="0" collapsed="false">
      <c r="A9282" s="100" t="s">
        <v>25462</v>
      </c>
      <c r="B9282" s="100"/>
      <c r="C9282" s="100"/>
      <c r="D9282" s="100" t="s">
        <v>27379</v>
      </c>
      <c r="E9282" s="100" t="s">
        <v>27380</v>
      </c>
      <c r="F9282" s="100"/>
      <c r="G9282" s="100"/>
      <c r="H9282" s="100"/>
      <c r="I9282" s="100"/>
      <c r="J9282" s="100"/>
      <c r="K9282" s="100"/>
      <c r="L9282" s="100"/>
      <c r="M9282" s="100"/>
      <c r="N9282" s="100"/>
      <c r="O9282" s="1154" t="s">
        <v>26339</v>
      </c>
      <c r="P9282" s="100"/>
      <c r="Q9282" s="15" t="s">
        <v>45</v>
      </c>
    </row>
    <row r="9283" customFormat="false" ht="55.2" hidden="false" customHeight="false" outlineLevel="0" collapsed="false">
      <c r="A9283" s="100" t="s">
        <v>25462</v>
      </c>
      <c r="B9283" s="1143" t="n">
        <v>0.483333333333333</v>
      </c>
      <c r="C9283" s="24" t="s">
        <v>27381</v>
      </c>
      <c r="D9283" s="100" t="s">
        <v>26332</v>
      </c>
      <c r="E9283" s="100" t="s">
        <v>27382</v>
      </c>
      <c r="F9283" s="100" t="s">
        <v>27383</v>
      </c>
      <c r="G9283" s="100"/>
      <c r="H9283" s="100"/>
      <c r="I9283" s="100"/>
      <c r="J9283" s="100"/>
      <c r="K9283" s="100"/>
      <c r="L9283" s="100"/>
      <c r="M9283" s="100"/>
      <c r="N9283" s="100"/>
      <c r="O9283" s="100" t="s">
        <v>27384</v>
      </c>
      <c r="P9283" s="100"/>
      <c r="Q9283" s="15" t="s">
        <v>45</v>
      </c>
    </row>
    <row r="9284" customFormat="false" ht="28.35" hidden="false" customHeight="false" outlineLevel="0" collapsed="false">
      <c r="A9284" s="391" t="s">
        <v>25462</v>
      </c>
      <c r="B9284" s="1147" t="n">
        <v>0.467361111111111</v>
      </c>
      <c r="C9284" s="391" t="s">
        <v>27385</v>
      </c>
      <c r="D9284" s="391" t="s">
        <v>27386</v>
      </c>
      <c r="E9284" s="391" t="s">
        <v>27387</v>
      </c>
      <c r="F9284" s="391" t="s">
        <v>27388</v>
      </c>
      <c r="H9284" s="391"/>
      <c r="I9284" s="391"/>
      <c r="J9284" s="391"/>
      <c r="K9284" s="391"/>
      <c r="L9284" s="391"/>
      <c r="M9284" s="391" t="s">
        <v>27389</v>
      </c>
      <c r="N9284" s="1191" t="n">
        <v>43768</v>
      </c>
      <c r="O9284" s="391" t="n">
        <v>3100</v>
      </c>
      <c r="P9284" s="391"/>
      <c r="Q9284" s="15" t="s">
        <v>45</v>
      </c>
      <c r="R9284" s="278"/>
      <c r="S9284" s="278"/>
      <c r="T9284" s="278"/>
      <c r="U9284" s="278"/>
      <c r="V9284" s="278"/>
      <c r="W9284" s="278"/>
      <c r="X9284" s="278"/>
      <c r="Y9284" s="278"/>
      <c r="Z9284" s="278"/>
      <c r="AA9284" s="278"/>
      <c r="AB9284" s="278"/>
      <c r="AC9284" s="278"/>
      <c r="AD9284" s="278"/>
      <c r="AE9284" s="278"/>
      <c r="AF9284" s="278"/>
      <c r="AG9284" s="278"/>
      <c r="AH9284" s="278"/>
      <c r="AI9284" s="278"/>
      <c r="AJ9284" s="278"/>
      <c r="AK9284" s="278"/>
    </row>
    <row r="9285" customFormat="false" ht="14.9" hidden="false" customHeight="false" outlineLevel="0" collapsed="false">
      <c r="A9285" s="1144"/>
      <c r="B9285" s="1144"/>
      <c r="C9285" s="1144"/>
      <c r="D9285" s="1144" t="s">
        <v>26797</v>
      </c>
      <c r="E9285" s="1144" t="s">
        <v>27390</v>
      </c>
      <c r="F9285" s="1144" t="s">
        <v>27391</v>
      </c>
      <c r="G9285" s="1144"/>
      <c r="H9285" s="1144"/>
      <c r="I9285" s="1144"/>
      <c r="J9285" s="1144"/>
      <c r="K9285" s="1144"/>
      <c r="L9285" s="1144"/>
      <c r="M9285" s="1144"/>
      <c r="N9285" s="1144"/>
      <c r="O9285" s="1144"/>
      <c r="P9285" s="1144"/>
      <c r="Q9285" s="15" t="s">
        <v>45</v>
      </c>
      <c r="R9285" s="1145"/>
      <c r="S9285" s="1145"/>
      <c r="T9285" s="1145"/>
      <c r="U9285" s="1145"/>
      <c r="V9285" s="1145"/>
      <c r="W9285" s="1145"/>
      <c r="X9285" s="1145"/>
      <c r="Y9285" s="1145"/>
      <c r="Z9285" s="1145"/>
      <c r="AA9285" s="1145"/>
      <c r="AB9285" s="1145"/>
      <c r="AC9285" s="1145"/>
      <c r="AD9285" s="1145"/>
      <c r="AE9285" s="1145"/>
      <c r="AF9285" s="1145"/>
      <c r="AG9285" s="1145"/>
      <c r="AH9285" s="1145"/>
      <c r="AI9285" s="1145"/>
      <c r="AJ9285" s="1145"/>
      <c r="AK9285" s="1145"/>
    </row>
    <row r="9286" customFormat="false" ht="28.35" hidden="false" customHeight="false" outlineLevel="0" collapsed="false">
      <c r="A9286" s="1144"/>
      <c r="B9286" s="1144"/>
      <c r="C9286" s="1144"/>
      <c r="D9286" s="1144" t="s">
        <v>26797</v>
      </c>
      <c r="E9286" s="1144" t="s">
        <v>27392</v>
      </c>
      <c r="F9286" s="1144"/>
      <c r="G9286" s="1144"/>
      <c r="H9286" s="1144"/>
      <c r="I9286" s="1144"/>
      <c r="J9286" s="1144"/>
      <c r="K9286" s="1144"/>
      <c r="L9286" s="1144"/>
      <c r="M9286" s="1144"/>
      <c r="N9286" s="1188" t="n">
        <v>43759</v>
      </c>
      <c r="O9286" s="1144"/>
      <c r="P9286" s="1144"/>
      <c r="Q9286" s="15" t="s">
        <v>45</v>
      </c>
      <c r="R9286" s="1145"/>
      <c r="S9286" s="1145"/>
      <c r="T9286" s="1145"/>
      <c r="U9286" s="1145"/>
      <c r="V9286" s="1145"/>
      <c r="W9286" s="1145"/>
      <c r="X9286" s="1145"/>
      <c r="Y9286" s="1145"/>
      <c r="Z9286" s="1145"/>
      <c r="AA9286" s="1145"/>
      <c r="AB9286" s="1145"/>
      <c r="AC9286" s="1145"/>
      <c r="AD9286" s="1145"/>
      <c r="AE9286" s="1145"/>
      <c r="AF9286" s="1145"/>
      <c r="AG9286" s="1145"/>
      <c r="AH9286" s="1145"/>
      <c r="AI9286" s="1145"/>
      <c r="AJ9286" s="1145"/>
      <c r="AK9286" s="1145"/>
    </row>
    <row r="9287" customFormat="false" ht="95.5" hidden="false" customHeight="false" outlineLevel="0" collapsed="false">
      <c r="A9287" s="100" t="s">
        <v>25462</v>
      </c>
      <c r="B9287" s="100"/>
      <c r="C9287" s="24" t="s">
        <v>27393</v>
      </c>
      <c r="D9287" s="100" t="s">
        <v>27394</v>
      </c>
      <c r="E9287" s="100" t="s">
        <v>27395</v>
      </c>
      <c r="F9287" s="100" t="n">
        <v>10240</v>
      </c>
      <c r="G9287" s="100"/>
      <c r="H9287" s="100"/>
      <c r="I9287" s="100"/>
      <c r="J9287" s="100"/>
      <c r="K9287" s="100"/>
      <c r="L9287" s="100"/>
      <c r="M9287" s="100" t="s">
        <v>27396</v>
      </c>
      <c r="N9287" s="100"/>
      <c r="O9287" s="984" t="s">
        <v>26163</v>
      </c>
      <c r="P9287" s="100"/>
      <c r="Q9287" s="15" t="s">
        <v>45</v>
      </c>
    </row>
    <row r="9288" customFormat="false" ht="14.9" hidden="false" customHeight="false" outlineLevel="0" collapsed="false">
      <c r="A9288" s="1144"/>
      <c r="B9288" s="1144"/>
      <c r="C9288" s="1144"/>
      <c r="D9288" s="1144" t="s">
        <v>26797</v>
      </c>
      <c r="E9288" s="1144" t="s">
        <v>27397</v>
      </c>
      <c r="F9288" s="1144"/>
      <c r="G9288" s="1144"/>
      <c r="H9288" s="1144"/>
      <c r="I9288" s="1144"/>
      <c r="J9288" s="1144"/>
      <c r="K9288" s="1144"/>
      <c r="L9288" s="1144"/>
      <c r="M9288" s="1144"/>
      <c r="N9288" s="1188" t="n">
        <v>43759</v>
      </c>
      <c r="O9288" s="1144"/>
      <c r="P9288" s="1144"/>
      <c r="Q9288" s="15" t="s">
        <v>45</v>
      </c>
      <c r="R9288" s="1145"/>
      <c r="S9288" s="1145"/>
      <c r="T9288" s="1145"/>
      <c r="U9288" s="1145"/>
      <c r="V9288" s="1145"/>
      <c r="W9288" s="1145"/>
      <c r="X9288" s="1145"/>
      <c r="Y9288" s="1145"/>
      <c r="Z9288" s="1145"/>
      <c r="AA9288" s="1145"/>
      <c r="AB9288" s="1145"/>
      <c r="AC9288" s="1145"/>
      <c r="AD9288" s="1145"/>
      <c r="AE9288" s="1145"/>
      <c r="AF9288" s="1145"/>
      <c r="AG9288" s="1145"/>
      <c r="AH9288" s="1145"/>
      <c r="AI9288" s="1145"/>
      <c r="AJ9288" s="1145"/>
      <c r="AK9288" s="1145"/>
    </row>
    <row r="9289" customFormat="false" ht="149.25" hidden="false" customHeight="false" outlineLevel="0" collapsed="false">
      <c r="A9289" s="100" t="s">
        <v>25462</v>
      </c>
      <c r="B9289" s="100"/>
      <c r="C9289" s="24" t="s">
        <v>27398</v>
      </c>
      <c r="D9289" s="100" t="s">
        <v>27351</v>
      </c>
      <c r="E9289" s="100" t="s">
        <v>27399</v>
      </c>
      <c r="F9289" s="100" t="s">
        <v>27400</v>
      </c>
      <c r="G9289" s="100"/>
      <c r="H9289" s="100"/>
      <c r="I9289" s="100"/>
      <c r="J9289" s="100"/>
      <c r="K9289" s="100"/>
      <c r="L9289" s="100"/>
      <c r="M9289" s="100"/>
      <c r="N9289" s="100"/>
      <c r="O9289" s="100"/>
      <c r="P9289" s="100"/>
      <c r="Q9289" s="15" t="s">
        <v>45</v>
      </c>
    </row>
    <row r="9290" customFormat="false" ht="14.9" hidden="false" customHeight="false" outlineLevel="0" collapsed="false">
      <c r="A9290" s="1144"/>
      <c r="B9290" s="1144"/>
      <c r="C9290" s="1144"/>
      <c r="D9290" s="1144"/>
      <c r="E9290" s="1144" t="s">
        <v>27401</v>
      </c>
      <c r="F9290" s="1144" t="s">
        <v>27402</v>
      </c>
      <c r="G9290" s="1144"/>
      <c r="H9290" s="1144"/>
      <c r="I9290" s="1144"/>
      <c r="J9290" s="1144"/>
      <c r="K9290" s="1144"/>
      <c r="L9290" s="1144"/>
      <c r="M9290" s="1144"/>
      <c r="N9290" s="1144"/>
      <c r="O9290" s="1144"/>
      <c r="P9290" s="1144"/>
      <c r="Q9290" s="15" t="s">
        <v>45</v>
      </c>
      <c r="R9290" s="1145"/>
      <c r="S9290" s="1145"/>
      <c r="T9290" s="1145"/>
      <c r="U9290" s="1145"/>
      <c r="V9290" s="1145"/>
      <c r="W9290" s="1145"/>
      <c r="X9290" s="1145"/>
      <c r="Y9290" s="1145"/>
      <c r="Z9290" s="1145"/>
      <c r="AA9290" s="1145"/>
      <c r="AB9290" s="1145"/>
      <c r="AC9290" s="1145"/>
      <c r="AD9290" s="1145"/>
      <c r="AE9290" s="1145"/>
      <c r="AF9290" s="1145"/>
      <c r="AG9290" s="1145"/>
      <c r="AH9290" s="1145"/>
      <c r="AI9290" s="1145"/>
      <c r="AJ9290" s="1145"/>
      <c r="AK9290" s="1145"/>
    </row>
    <row r="9291" customFormat="false" ht="149.25" hidden="false" customHeight="false" outlineLevel="0" collapsed="false">
      <c r="A9291" s="100"/>
      <c r="B9291" s="100"/>
      <c r="C9291" s="100"/>
      <c r="D9291" s="100"/>
      <c r="E9291" s="100" t="s">
        <v>27403</v>
      </c>
      <c r="F9291" s="100" t="n">
        <v>3000</v>
      </c>
      <c r="G9291" s="100"/>
      <c r="H9291" s="100"/>
      <c r="I9291" s="100"/>
      <c r="J9291" s="100"/>
      <c r="K9291" s="100"/>
      <c r="L9291" s="100"/>
      <c r="M9291" s="100" t="s">
        <v>26654</v>
      </c>
      <c r="N9291" s="1184" t="n">
        <v>43759</v>
      </c>
      <c r="O9291" s="984" t="s">
        <v>26163</v>
      </c>
      <c r="P9291" s="100"/>
      <c r="Q9291" s="15" t="s">
        <v>45</v>
      </c>
    </row>
    <row r="9292" customFormat="false" ht="55.2" hidden="false" customHeight="false" outlineLevel="0" collapsed="false">
      <c r="A9292" s="1144"/>
      <c r="B9292" s="1144"/>
      <c r="C9292" s="1144"/>
      <c r="D9292" s="1144" t="s">
        <v>10514</v>
      </c>
      <c r="E9292" s="1144" t="s">
        <v>27404</v>
      </c>
      <c r="F9292" s="1144" t="s">
        <v>27405</v>
      </c>
      <c r="G9292" s="1144"/>
      <c r="H9292" s="1144"/>
      <c r="I9292" s="1144"/>
      <c r="J9292" s="1144"/>
      <c r="K9292" s="1144"/>
      <c r="L9292" s="1144"/>
      <c r="M9292" s="1144"/>
      <c r="N9292" s="1144"/>
      <c r="O9292" s="1144"/>
      <c r="P9292" s="1144"/>
      <c r="Q9292" s="15" t="s">
        <v>45</v>
      </c>
      <c r="R9292" s="1145"/>
      <c r="S9292" s="1145"/>
      <c r="T9292" s="1145"/>
      <c r="U9292" s="1145"/>
      <c r="V9292" s="1145"/>
      <c r="W9292" s="1145"/>
      <c r="X9292" s="1145"/>
      <c r="Y9292" s="1145"/>
      <c r="Z9292" s="1145"/>
      <c r="AA9292" s="1145"/>
      <c r="AB9292" s="1145"/>
      <c r="AC9292" s="1145"/>
      <c r="AD9292" s="1145"/>
      <c r="AE9292" s="1145"/>
      <c r="AF9292" s="1145"/>
      <c r="AG9292" s="1145"/>
      <c r="AH9292" s="1145"/>
      <c r="AI9292" s="1145"/>
      <c r="AJ9292" s="1145"/>
      <c r="AK9292" s="1145"/>
    </row>
    <row r="9293" customFormat="false" ht="14.9" hidden="false" customHeight="false" outlineLevel="0" collapsed="false">
      <c r="A9293" s="100" t="s">
        <v>25462</v>
      </c>
      <c r="B9293" s="1143" t="n">
        <v>0.733333333333333</v>
      </c>
      <c r="C9293" s="100" t="n">
        <v>89162650102</v>
      </c>
      <c r="D9293" s="100" t="s">
        <v>26364</v>
      </c>
      <c r="E9293" s="100" t="s">
        <v>27406</v>
      </c>
      <c r="F9293" s="100"/>
      <c r="G9293" s="100"/>
      <c r="H9293" s="100"/>
      <c r="I9293" s="100"/>
      <c r="J9293" s="100"/>
      <c r="K9293" s="100"/>
      <c r="L9293" s="100"/>
      <c r="M9293" s="100"/>
      <c r="N9293" s="100"/>
      <c r="O9293" s="100"/>
      <c r="P9293" s="100"/>
      <c r="Q9293" s="15" t="s">
        <v>45</v>
      </c>
    </row>
    <row r="9294" customFormat="false" ht="79.85" hidden="false" customHeight="false" outlineLevel="0" collapsed="false">
      <c r="A9294" s="1091" t="s">
        <v>17111</v>
      </c>
      <c r="B9294" s="103" t="s">
        <v>17112</v>
      </c>
      <c r="C9294" s="1149"/>
      <c r="D9294" s="103" t="s">
        <v>17114</v>
      </c>
      <c r="E9294" s="103" t="s">
        <v>17115</v>
      </c>
      <c r="F9294" s="102" t="s">
        <v>10096</v>
      </c>
      <c r="G9294" s="103" t="s">
        <v>38</v>
      </c>
      <c r="H9294" s="103" t="s">
        <v>17116</v>
      </c>
      <c r="I9294" s="103" t="s">
        <v>40</v>
      </c>
      <c r="J9294" s="103" t="s">
        <v>21327</v>
      </c>
      <c r="K9294" s="103" t="s">
        <v>21328</v>
      </c>
      <c r="L9294" s="103" t="s">
        <v>19807</v>
      </c>
      <c r="M9294" s="103" t="s">
        <v>41</v>
      </c>
      <c r="N9294" s="103" t="s">
        <v>42</v>
      </c>
      <c r="O9294" s="103" t="s">
        <v>17117</v>
      </c>
      <c r="P9294" s="91"/>
      <c r="Q9294" s="15" t="s">
        <v>45</v>
      </c>
      <c r="R9294" s="97"/>
      <c r="S9294" s="97"/>
    </row>
    <row r="9295" customFormat="false" ht="15" hidden="false" customHeight="false" outlineLevel="0" collapsed="false">
      <c r="A9295" s="1137" t="n">
        <v>43759</v>
      </c>
      <c r="B9295" s="1136"/>
      <c r="C9295" s="91"/>
      <c r="D9295" s="91"/>
      <c r="E9295" s="10"/>
      <c r="F9295" s="821" t="n">
        <f aca="false">G9295+H9295+I9295+J9295+K9295+L9295</f>
        <v>1.98469051432807E+026</v>
      </c>
      <c r="G9295" s="1150" t="n">
        <f aca="false">SUM(G9296:G19232)</f>
        <v>6.93327017568205E+025</v>
      </c>
      <c r="H9295" s="989" t="n">
        <f aca="false">SUM(H9296:H19232)</f>
        <v>1.29136349675986E+026</v>
      </c>
      <c r="I9295" s="1007" t="n">
        <f aca="false">SUM(I9296:I19234)</f>
        <v>0</v>
      </c>
      <c r="J9295" s="1008" t="n">
        <f aca="false">SUM(J9296:J19232)</f>
        <v>0</v>
      </c>
      <c r="K9295" s="1009" t="n">
        <f aca="false">SUM(K9296:K19232)</f>
        <v>0</v>
      </c>
      <c r="L9295" s="1029" t="n">
        <f aca="false">SUM(L9297:L19232)</f>
        <v>0</v>
      </c>
      <c r="M9295" s="466"/>
      <c r="N9295" s="466"/>
      <c r="O9295" s="91"/>
      <c r="P9295" s="91"/>
      <c r="Q9295" s="15" t="s">
        <v>45</v>
      </c>
      <c r="R9295" s="97"/>
      <c r="S9295" s="97"/>
    </row>
    <row r="9296" customFormat="false" ht="28.35" hidden="false" customHeight="false" outlineLevel="0" collapsed="false">
      <c r="A9296" s="100" t="s">
        <v>25462</v>
      </c>
      <c r="B9296" s="24" t="s">
        <v>26417</v>
      </c>
      <c r="C9296" s="24" t="s">
        <v>27407</v>
      </c>
      <c r="D9296" s="100" t="s">
        <v>10514</v>
      </c>
      <c r="E9296" s="100" t="s">
        <v>27408</v>
      </c>
      <c r="F9296" s="100"/>
      <c r="G9296" s="100" t="n">
        <v>5900</v>
      </c>
      <c r="H9296" s="100"/>
      <c r="I9296" s="100"/>
      <c r="J9296" s="100"/>
      <c r="K9296" s="100"/>
      <c r="L9296" s="100"/>
      <c r="M9296" s="100" t="s">
        <v>27409</v>
      </c>
      <c r="N9296" s="1184" t="n">
        <v>43760</v>
      </c>
      <c r="O9296" s="984" t="s">
        <v>15</v>
      </c>
      <c r="P9296" s="100"/>
      <c r="Q9296" s="15" t="s">
        <v>45</v>
      </c>
    </row>
    <row r="9297" customFormat="false" ht="14.9" hidden="false" customHeight="false" outlineLevel="0" collapsed="false">
      <c r="A9297" s="100" t="s">
        <v>25462</v>
      </c>
      <c r="B9297" s="24" t="s">
        <v>26417</v>
      </c>
      <c r="C9297" s="24" t="s">
        <v>27410</v>
      </c>
      <c r="D9297" s="100" t="s">
        <v>10514</v>
      </c>
      <c r="E9297" s="100" t="s">
        <v>27411</v>
      </c>
      <c r="F9297" s="100"/>
      <c r="G9297" s="100" t="n">
        <v>6400</v>
      </c>
      <c r="H9297" s="100"/>
      <c r="I9297" s="100"/>
      <c r="J9297" s="100"/>
      <c r="K9297" s="100"/>
      <c r="L9297" s="100"/>
      <c r="M9297" s="100" t="s">
        <v>27412</v>
      </c>
      <c r="N9297" s="1184" t="n">
        <v>43769</v>
      </c>
      <c r="O9297" s="984" t="s">
        <v>15</v>
      </c>
      <c r="P9297" s="100"/>
      <c r="Q9297" s="15" t="s">
        <v>45</v>
      </c>
    </row>
    <row r="9298" customFormat="false" ht="82.05" hidden="false" customHeight="false" outlineLevel="0" collapsed="false">
      <c r="A9298" s="100" t="s">
        <v>25462</v>
      </c>
      <c r="B9298" s="24" t="s">
        <v>26417</v>
      </c>
      <c r="C9298" s="24" t="s">
        <v>27413</v>
      </c>
      <c r="D9298" s="100" t="s">
        <v>10514</v>
      </c>
      <c r="E9298" s="100" t="s">
        <v>27414</v>
      </c>
      <c r="F9298" s="1194" t="n">
        <v>3000</v>
      </c>
      <c r="G9298" s="100"/>
      <c r="H9298" s="100"/>
      <c r="I9298" s="100"/>
      <c r="J9298" s="100"/>
      <c r="K9298" s="100"/>
      <c r="L9298" s="100"/>
      <c r="M9298" s="100"/>
      <c r="N9298" s="100"/>
      <c r="O9298" s="1173" t="s">
        <v>27415</v>
      </c>
      <c r="P9298" s="100"/>
      <c r="Q9298" s="15" t="s">
        <v>45</v>
      </c>
    </row>
    <row r="9299" customFormat="false" ht="41.75" hidden="false" customHeight="false" outlineLevel="0" collapsed="false">
      <c r="A9299" s="100" t="s">
        <v>25462</v>
      </c>
      <c r="B9299" s="24" t="s">
        <v>26417</v>
      </c>
      <c r="C9299" s="24" t="s">
        <v>27416</v>
      </c>
      <c r="D9299" s="100" t="s">
        <v>10514</v>
      </c>
      <c r="E9299" s="100" t="s">
        <v>27417</v>
      </c>
      <c r="F9299" s="100"/>
      <c r="G9299" s="100"/>
      <c r="H9299" s="100"/>
      <c r="I9299" s="100"/>
      <c r="J9299" s="100"/>
      <c r="K9299" s="100"/>
      <c r="L9299" s="100"/>
      <c r="M9299" s="100"/>
      <c r="N9299" s="100"/>
      <c r="O9299" s="355" t="s">
        <v>27418</v>
      </c>
      <c r="P9299" s="100"/>
      <c r="Q9299" s="15" t="s">
        <v>45</v>
      </c>
    </row>
    <row r="9300" customFormat="false" ht="55.2" hidden="false" customHeight="false" outlineLevel="0" collapsed="false">
      <c r="A9300" s="1144"/>
      <c r="B9300" s="1144"/>
      <c r="C9300" s="1144"/>
      <c r="D9300" s="1144"/>
      <c r="E9300" s="1144" t="s">
        <v>27419</v>
      </c>
      <c r="F9300" s="1144" t="s">
        <v>600</v>
      </c>
      <c r="G9300" s="1144"/>
      <c r="H9300" s="1144"/>
      <c r="I9300" s="1144"/>
      <c r="J9300" s="1144"/>
      <c r="K9300" s="1144"/>
      <c r="L9300" s="1144"/>
      <c r="M9300" s="1144"/>
      <c r="N9300" s="1144"/>
      <c r="O9300" s="1144"/>
      <c r="P9300" s="1144"/>
      <c r="Q9300" s="15" t="s">
        <v>45</v>
      </c>
      <c r="R9300" s="1145"/>
      <c r="S9300" s="1145"/>
      <c r="T9300" s="1145"/>
      <c r="U9300" s="1145"/>
      <c r="V9300" s="1145"/>
      <c r="W9300" s="1145"/>
      <c r="X9300" s="1145"/>
      <c r="Y9300" s="1145"/>
      <c r="Z9300" s="1145"/>
      <c r="AA9300" s="1145"/>
      <c r="AB9300" s="1145"/>
      <c r="AC9300" s="1145"/>
      <c r="AD9300" s="1145"/>
      <c r="AE9300" s="1145"/>
      <c r="AF9300" s="1145"/>
      <c r="AG9300" s="1145"/>
      <c r="AH9300" s="1145"/>
      <c r="AI9300" s="1145"/>
      <c r="AJ9300" s="1145"/>
      <c r="AK9300" s="1145"/>
    </row>
    <row r="9301" customFormat="false" ht="41.75" hidden="false" customHeight="false" outlineLevel="0" collapsed="false">
      <c r="A9301" s="100" t="s">
        <v>25462</v>
      </c>
      <c r="B9301" s="1143" t="n">
        <v>0.381944444444444</v>
      </c>
      <c r="C9301" s="100" t="s">
        <v>27420</v>
      </c>
      <c r="D9301" s="100" t="s">
        <v>10514</v>
      </c>
      <c r="E9301" s="100" t="s">
        <v>27421</v>
      </c>
      <c r="F9301" s="100" t="s">
        <v>27422</v>
      </c>
      <c r="G9301" s="100"/>
      <c r="H9301" s="100"/>
      <c r="I9301" s="100"/>
      <c r="J9301" s="100"/>
      <c r="K9301" s="100"/>
      <c r="L9301" s="100"/>
      <c r="M9301" s="100"/>
      <c r="N9301" s="100"/>
      <c r="O9301" s="355" t="s">
        <v>23976</v>
      </c>
      <c r="P9301" s="100"/>
      <c r="Q9301" s="15" t="s">
        <v>45</v>
      </c>
    </row>
    <row r="9302" customFormat="false" ht="55.2" hidden="false" customHeight="false" outlineLevel="0" collapsed="false">
      <c r="A9302" s="1144"/>
      <c r="B9302" s="1144"/>
      <c r="C9302" s="1144"/>
      <c r="D9302" s="1144"/>
      <c r="E9302" s="1144" t="s">
        <v>27423</v>
      </c>
      <c r="F9302" s="1144" t="s">
        <v>26583</v>
      </c>
      <c r="G9302" s="1144"/>
      <c r="H9302" s="1144"/>
      <c r="I9302" s="1144"/>
      <c r="J9302" s="1144"/>
      <c r="K9302" s="1144"/>
      <c r="L9302" s="1144"/>
      <c r="M9302" s="1144"/>
      <c r="N9302" s="1144"/>
      <c r="O9302" s="1144"/>
      <c r="P9302" s="1144"/>
      <c r="Q9302" s="15" t="s">
        <v>45</v>
      </c>
      <c r="R9302" s="1145"/>
      <c r="S9302" s="1145"/>
      <c r="T9302" s="1145"/>
      <c r="U9302" s="1145"/>
      <c r="V9302" s="1145"/>
      <c r="W9302" s="1145"/>
      <c r="X9302" s="1145"/>
      <c r="Y9302" s="1145"/>
      <c r="Z9302" s="1145"/>
      <c r="AA9302" s="1145"/>
      <c r="AB9302" s="1145"/>
      <c r="AC9302" s="1145"/>
      <c r="AD9302" s="1145"/>
      <c r="AE9302" s="1145"/>
      <c r="AF9302" s="1145"/>
      <c r="AG9302" s="1145"/>
      <c r="AH9302" s="1145"/>
      <c r="AI9302" s="1145"/>
      <c r="AJ9302" s="1145"/>
      <c r="AK9302" s="1145"/>
    </row>
    <row r="9303" customFormat="false" ht="55.2" hidden="false" customHeight="false" outlineLevel="0" collapsed="false">
      <c r="A9303" s="100"/>
      <c r="B9303" s="100"/>
      <c r="C9303" s="100"/>
      <c r="D9303" s="100"/>
      <c r="E9303" s="100" t="s">
        <v>27424</v>
      </c>
      <c r="F9303" s="100" t="s">
        <v>26027</v>
      </c>
      <c r="G9303" s="100"/>
      <c r="H9303" s="100"/>
      <c r="I9303" s="100"/>
      <c r="J9303" s="100"/>
      <c r="K9303" s="100"/>
      <c r="L9303" s="100"/>
      <c r="M9303" s="100"/>
      <c r="N9303" s="100"/>
      <c r="O9303" s="100"/>
      <c r="P9303" s="100"/>
      <c r="Q9303" s="15" t="s">
        <v>45</v>
      </c>
    </row>
    <row r="9304" customFormat="false" ht="55.2" hidden="false" customHeight="false" outlineLevel="0" collapsed="false">
      <c r="A9304" s="100"/>
      <c r="B9304" s="100"/>
      <c r="C9304" s="100"/>
      <c r="D9304" s="100"/>
      <c r="E9304" s="100" t="s">
        <v>27425</v>
      </c>
      <c r="F9304" s="100" t="s">
        <v>26027</v>
      </c>
      <c r="G9304" s="100"/>
      <c r="H9304" s="100"/>
      <c r="I9304" s="100"/>
      <c r="J9304" s="100"/>
      <c r="K9304" s="100"/>
      <c r="L9304" s="100"/>
      <c r="M9304" s="100"/>
      <c r="N9304" s="100"/>
      <c r="O9304" s="100"/>
      <c r="P9304" s="100"/>
      <c r="Q9304" s="15" t="s">
        <v>45</v>
      </c>
    </row>
    <row r="9305" customFormat="false" ht="28.35" hidden="false" customHeight="false" outlineLevel="0" collapsed="false">
      <c r="A9305" s="1144" t="s">
        <v>25462</v>
      </c>
      <c r="B9305" s="1146" t="n">
        <v>0.43125</v>
      </c>
      <c r="C9305" s="1144" t="s">
        <v>27426</v>
      </c>
      <c r="D9305" s="1144" t="s">
        <v>26641</v>
      </c>
      <c r="E9305" s="1144" t="s">
        <v>27427</v>
      </c>
      <c r="F9305" s="1144"/>
      <c r="G9305" s="1144"/>
      <c r="H9305" s="1144"/>
      <c r="I9305" s="1144"/>
      <c r="J9305" s="1144"/>
      <c r="K9305" s="1144"/>
      <c r="L9305" s="1144"/>
      <c r="M9305" s="1144"/>
      <c r="N9305" s="1188" t="n">
        <v>43760</v>
      </c>
      <c r="O9305" s="1144" t="s">
        <v>26797</v>
      </c>
      <c r="P9305" s="1144"/>
      <c r="Q9305" s="15" t="s">
        <v>45</v>
      </c>
      <c r="R9305" s="1145"/>
      <c r="S9305" s="1145"/>
      <c r="T9305" s="1145"/>
      <c r="U9305" s="1145"/>
      <c r="V9305" s="1145"/>
      <c r="W9305" s="1145"/>
      <c r="X9305" s="1145"/>
      <c r="Y9305" s="1145"/>
      <c r="Z9305" s="1145"/>
      <c r="AA9305" s="1145"/>
      <c r="AB9305" s="1145"/>
      <c r="AC9305" s="1145"/>
      <c r="AD9305" s="1145"/>
      <c r="AE9305" s="1145"/>
      <c r="AF9305" s="1145"/>
      <c r="AG9305" s="1145"/>
      <c r="AH9305" s="1145"/>
      <c r="AI9305" s="1145"/>
      <c r="AJ9305" s="1145"/>
      <c r="AK9305" s="1145"/>
    </row>
    <row r="9306" customFormat="false" ht="28.35" hidden="false" customHeight="false" outlineLevel="0" collapsed="false">
      <c r="A9306" s="1144"/>
      <c r="B9306" s="1144"/>
      <c r="C9306" s="1144"/>
      <c r="D9306" s="1144"/>
      <c r="E9306" s="1144" t="s">
        <v>27428</v>
      </c>
      <c r="F9306" s="1144"/>
      <c r="G9306" s="1144"/>
      <c r="H9306" s="1144"/>
      <c r="I9306" s="1144"/>
      <c r="J9306" s="1144"/>
      <c r="K9306" s="1144"/>
      <c r="L9306" s="1144"/>
      <c r="M9306" s="1144"/>
      <c r="N9306" s="1188" t="n">
        <v>43761</v>
      </c>
      <c r="O9306" s="1144" t="s">
        <v>26797</v>
      </c>
      <c r="P9306" s="1144"/>
      <c r="Q9306" s="15" t="s">
        <v>45</v>
      </c>
      <c r="R9306" s="1145"/>
      <c r="S9306" s="1145"/>
      <c r="T9306" s="1145"/>
      <c r="U9306" s="1145"/>
      <c r="V9306" s="1145"/>
      <c r="W9306" s="1145"/>
      <c r="X9306" s="1145"/>
      <c r="Y9306" s="1145"/>
      <c r="Z9306" s="1145"/>
      <c r="AA9306" s="1145"/>
      <c r="AB9306" s="1145"/>
      <c r="AC9306" s="1145"/>
      <c r="AD9306" s="1145"/>
      <c r="AE9306" s="1145"/>
      <c r="AF9306" s="1145"/>
      <c r="AG9306" s="1145"/>
      <c r="AH9306" s="1145"/>
      <c r="AI9306" s="1145"/>
      <c r="AJ9306" s="1145"/>
      <c r="AK9306" s="1145"/>
    </row>
    <row r="9307" customFormat="false" ht="14.9" hidden="false" customHeight="false" outlineLevel="0" collapsed="false">
      <c r="A9307" s="1144"/>
      <c r="B9307" s="1144"/>
      <c r="C9307" s="1144"/>
      <c r="D9307" s="1144"/>
      <c r="E9307" s="1144" t="s">
        <v>27429</v>
      </c>
      <c r="F9307" s="1144"/>
      <c r="G9307" s="1144"/>
      <c r="H9307" s="1144"/>
      <c r="I9307" s="1144"/>
      <c r="J9307" s="1144"/>
      <c r="K9307" s="1144"/>
      <c r="L9307" s="1144"/>
      <c r="M9307" s="1144"/>
      <c r="N9307" s="1188" t="n">
        <v>43764</v>
      </c>
      <c r="O9307" s="1144" t="s">
        <v>26797</v>
      </c>
      <c r="P9307" s="1144"/>
      <c r="Q9307" s="15" t="s">
        <v>45</v>
      </c>
      <c r="R9307" s="1145"/>
      <c r="S9307" s="1145"/>
      <c r="T9307" s="1145"/>
      <c r="U9307" s="1145"/>
      <c r="V9307" s="1145"/>
      <c r="W9307" s="1145"/>
      <c r="X9307" s="1145"/>
      <c r="Y9307" s="1145"/>
      <c r="Z9307" s="1145"/>
      <c r="AA9307" s="1145"/>
      <c r="AB9307" s="1145"/>
      <c r="AC9307" s="1145"/>
      <c r="AD9307" s="1145"/>
      <c r="AE9307" s="1145"/>
      <c r="AF9307" s="1145"/>
      <c r="AG9307" s="1145"/>
      <c r="AH9307" s="1145"/>
      <c r="AI9307" s="1145"/>
      <c r="AJ9307" s="1145"/>
      <c r="AK9307" s="1145"/>
    </row>
    <row r="9308" customFormat="false" ht="28.35" hidden="false" customHeight="false" outlineLevel="0" collapsed="false">
      <c r="A9308" s="1144"/>
      <c r="B9308" s="1144"/>
      <c r="C9308" s="1144"/>
      <c r="D9308" s="1144"/>
      <c r="E9308" s="1144" t="s">
        <v>27430</v>
      </c>
      <c r="F9308" s="1144"/>
      <c r="G9308" s="1144"/>
      <c r="H9308" s="1144"/>
      <c r="I9308" s="1144"/>
      <c r="J9308" s="1144"/>
      <c r="K9308" s="1144"/>
      <c r="L9308" s="1144"/>
      <c r="M9308" s="1144"/>
      <c r="N9308" s="1188" t="n">
        <v>43761</v>
      </c>
      <c r="O9308" s="1144" t="s">
        <v>26797</v>
      </c>
      <c r="P9308" s="1144"/>
      <c r="Q9308" s="15" t="s">
        <v>45</v>
      </c>
      <c r="R9308" s="1145"/>
      <c r="S9308" s="1145"/>
      <c r="T9308" s="1145"/>
      <c r="U9308" s="1145"/>
      <c r="V9308" s="1145"/>
      <c r="W9308" s="1145"/>
      <c r="X9308" s="1145"/>
      <c r="Y9308" s="1145"/>
      <c r="Z9308" s="1145"/>
      <c r="AA9308" s="1145"/>
      <c r="AB9308" s="1145"/>
      <c r="AC9308" s="1145"/>
      <c r="AD9308" s="1145"/>
      <c r="AE9308" s="1145"/>
      <c r="AF9308" s="1145"/>
      <c r="AG9308" s="1145"/>
      <c r="AH9308" s="1145"/>
      <c r="AI9308" s="1145"/>
      <c r="AJ9308" s="1145"/>
      <c r="AK9308" s="1145"/>
    </row>
    <row r="9309" customFormat="false" ht="41.75" hidden="false" customHeight="false" outlineLevel="0" collapsed="false">
      <c r="A9309" s="100"/>
      <c r="B9309" s="100"/>
      <c r="C9309" s="100"/>
      <c r="D9309" s="100" t="s">
        <v>10514</v>
      </c>
      <c r="F9309" s="100"/>
      <c r="G9309" s="100"/>
      <c r="H9309" s="100" t="n">
        <v>3000</v>
      </c>
      <c r="I9309" s="100"/>
      <c r="J9309" s="100"/>
      <c r="K9309" s="100"/>
      <c r="L9309" s="100"/>
      <c r="M9309" s="100" t="s">
        <v>26654</v>
      </c>
      <c r="N9309" s="1184" t="n">
        <v>43759</v>
      </c>
      <c r="O9309" s="984" t="s">
        <v>26154</v>
      </c>
      <c r="P9309" s="100"/>
      <c r="Q9309" s="15" t="s">
        <v>45</v>
      </c>
    </row>
    <row r="9310" customFormat="false" ht="14.9" hidden="false" customHeight="false" outlineLevel="0" collapsed="false">
      <c r="A9310" s="1144"/>
      <c r="B9310" s="1144"/>
      <c r="C9310" s="1144"/>
      <c r="D9310" s="1144"/>
      <c r="E9310" s="1144" t="s">
        <v>27431</v>
      </c>
      <c r="F9310" s="1144" t="s">
        <v>27432</v>
      </c>
      <c r="G9310" s="1144"/>
      <c r="H9310" s="1144"/>
      <c r="I9310" s="1144"/>
      <c r="J9310" s="1144"/>
      <c r="K9310" s="1144"/>
      <c r="L9310" s="1144"/>
      <c r="M9310" s="1144"/>
      <c r="N9310" s="1144"/>
      <c r="O9310" s="1144"/>
      <c r="P9310" s="1144"/>
      <c r="Q9310" s="15" t="s">
        <v>45</v>
      </c>
      <c r="R9310" s="1145"/>
      <c r="S9310" s="1145"/>
      <c r="T9310" s="1145"/>
      <c r="U9310" s="1145"/>
      <c r="V9310" s="1145"/>
      <c r="W9310" s="1145"/>
      <c r="X9310" s="1145"/>
      <c r="Y9310" s="1145"/>
      <c r="Z9310" s="1145"/>
      <c r="AA9310" s="1145"/>
      <c r="AB9310" s="1145"/>
      <c r="AC9310" s="1145"/>
      <c r="AD9310" s="1145"/>
      <c r="AE9310" s="1145"/>
      <c r="AF9310" s="1145"/>
      <c r="AG9310" s="1145"/>
      <c r="AH9310" s="1145"/>
      <c r="AI9310" s="1145"/>
      <c r="AJ9310" s="1145"/>
      <c r="AK9310" s="1145"/>
    </row>
    <row r="9311" customFormat="false" ht="28.35" hidden="false" customHeight="false" outlineLevel="0" collapsed="false">
      <c r="A9311" s="100"/>
      <c r="B9311" s="100"/>
      <c r="C9311" s="100"/>
      <c r="D9311" s="100"/>
      <c r="E9311" s="100" t="s">
        <v>27433</v>
      </c>
      <c r="F9311" s="1154" t="s">
        <v>27434</v>
      </c>
      <c r="G9311" s="100"/>
      <c r="H9311" s="100"/>
      <c r="I9311" s="100"/>
      <c r="J9311" s="100"/>
      <c r="K9311" s="100"/>
      <c r="L9311" s="100"/>
      <c r="M9311" s="100"/>
      <c r="N9311" s="100"/>
      <c r="O9311" s="100"/>
      <c r="P9311" s="100"/>
      <c r="Q9311" s="15" t="s">
        <v>45</v>
      </c>
    </row>
    <row r="9312" customFormat="false" ht="41.75" hidden="false" customHeight="false" outlineLevel="0" collapsed="false">
      <c r="A9312" s="100" t="s">
        <v>25462</v>
      </c>
      <c r="B9312" s="1143" t="n">
        <v>0.486111111111111</v>
      </c>
      <c r="C9312" s="100"/>
      <c r="D9312" s="100" t="s">
        <v>27051</v>
      </c>
      <c r="E9312" s="100" t="s">
        <v>27435</v>
      </c>
      <c r="F9312" s="100"/>
      <c r="G9312" s="100"/>
      <c r="H9312" s="100" t="n">
        <v>16000</v>
      </c>
      <c r="I9312" s="100"/>
      <c r="J9312" s="100"/>
      <c r="K9312" s="100"/>
      <c r="L9312" s="100"/>
      <c r="M9312" s="100" t="s">
        <v>26654</v>
      </c>
      <c r="N9312" s="1184" t="n">
        <v>43760</v>
      </c>
      <c r="O9312" s="984" t="s">
        <v>27436</v>
      </c>
      <c r="P9312" s="100"/>
      <c r="Q9312" s="15" t="s">
        <v>45</v>
      </c>
    </row>
    <row r="9313" customFormat="false" ht="14.9" hidden="false" customHeight="false" outlineLevel="0" collapsed="false">
      <c r="A9313" s="1144"/>
      <c r="B9313" s="1144"/>
      <c r="C9313" s="1144"/>
      <c r="D9313" s="1144"/>
      <c r="E9313" s="1144" t="s">
        <v>27437</v>
      </c>
      <c r="F9313" s="1144"/>
      <c r="G9313" s="1144"/>
      <c r="H9313" s="1144"/>
      <c r="I9313" s="1144"/>
      <c r="J9313" s="1144"/>
      <c r="K9313" s="1144"/>
      <c r="L9313" s="1144"/>
      <c r="M9313" s="1144"/>
      <c r="N9313" s="1188" t="n">
        <v>43763</v>
      </c>
      <c r="O9313" s="1144" t="s">
        <v>26797</v>
      </c>
      <c r="P9313" s="1144"/>
      <c r="Q9313" s="15" t="s">
        <v>45</v>
      </c>
      <c r="R9313" s="1145"/>
      <c r="S9313" s="1145"/>
      <c r="T9313" s="1145"/>
      <c r="U9313" s="1145"/>
      <c r="V9313" s="1145"/>
      <c r="W9313" s="1145"/>
      <c r="X9313" s="1145"/>
      <c r="Y9313" s="1145"/>
      <c r="Z9313" s="1145"/>
      <c r="AA9313" s="1145"/>
      <c r="AB9313" s="1145"/>
      <c r="AC9313" s="1145"/>
      <c r="AD9313" s="1145"/>
      <c r="AE9313" s="1145"/>
      <c r="AF9313" s="1145"/>
      <c r="AG9313" s="1145"/>
      <c r="AH9313" s="1145"/>
      <c r="AI9313" s="1145"/>
      <c r="AJ9313" s="1145"/>
      <c r="AK9313" s="1145"/>
    </row>
    <row r="9314" customFormat="false" ht="14.9" hidden="false" customHeight="false" outlineLevel="0" collapsed="false">
      <c r="A9314" s="1144"/>
      <c r="B9314" s="1144"/>
      <c r="C9314" s="1144"/>
      <c r="D9314" s="1144"/>
      <c r="E9314" s="1144" t="s">
        <v>27438</v>
      </c>
      <c r="F9314" s="1144"/>
      <c r="G9314" s="1144"/>
      <c r="H9314" s="1144"/>
      <c r="I9314" s="1144"/>
      <c r="J9314" s="1144"/>
      <c r="K9314" s="1144"/>
      <c r="L9314" s="1144"/>
      <c r="M9314" s="1144"/>
      <c r="N9314" s="1176" t="n">
        <v>43770</v>
      </c>
      <c r="O9314" s="1144" t="s">
        <v>26797</v>
      </c>
      <c r="P9314" s="1144"/>
      <c r="Q9314" s="15" t="s">
        <v>45</v>
      </c>
      <c r="R9314" s="1145"/>
      <c r="S9314" s="1145"/>
      <c r="T9314" s="1145"/>
      <c r="U9314" s="1145"/>
      <c r="V9314" s="1145"/>
      <c r="W9314" s="1145"/>
      <c r="X9314" s="1145"/>
      <c r="Y9314" s="1145"/>
      <c r="Z9314" s="1145"/>
      <c r="AA9314" s="1145"/>
      <c r="AB9314" s="1145"/>
      <c r="AC9314" s="1145"/>
      <c r="AD9314" s="1145"/>
      <c r="AE9314" s="1145"/>
      <c r="AF9314" s="1145"/>
      <c r="AG9314" s="1145"/>
      <c r="AH9314" s="1145"/>
      <c r="AI9314" s="1145"/>
      <c r="AJ9314" s="1145"/>
      <c r="AK9314" s="1145"/>
    </row>
    <row r="9315" customFormat="false" ht="28.35" hidden="false" customHeight="false" outlineLevel="0" collapsed="false">
      <c r="A9315" s="1144"/>
      <c r="B9315" s="1144"/>
      <c r="C9315" s="1144"/>
      <c r="D9315" s="1144"/>
      <c r="E9315" s="1144" t="s">
        <v>27439</v>
      </c>
      <c r="F9315" s="1144" t="s">
        <v>27440</v>
      </c>
      <c r="G9315" s="1144"/>
      <c r="H9315" s="1144"/>
      <c r="I9315" s="1144"/>
      <c r="J9315" s="1144"/>
      <c r="K9315" s="1144"/>
      <c r="L9315" s="1144"/>
      <c r="M9315" s="1144"/>
      <c r="N9315" s="1144"/>
      <c r="O9315" s="1144"/>
      <c r="P9315" s="1144"/>
      <c r="Q9315" s="15" t="s">
        <v>45</v>
      </c>
      <c r="R9315" s="1145"/>
      <c r="S9315" s="1145"/>
      <c r="T9315" s="1145"/>
      <c r="U9315" s="1145"/>
      <c r="V9315" s="1145"/>
      <c r="W9315" s="1145"/>
      <c r="X9315" s="1145"/>
      <c r="Y9315" s="1145"/>
      <c r="Z9315" s="1145"/>
      <c r="AA9315" s="1145"/>
      <c r="AB9315" s="1145"/>
      <c r="AC9315" s="1145"/>
      <c r="AD9315" s="1145"/>
      <c r="AE9315" s="1145"/>
      <c r="AF9315" s="1145"/>
      <c r="AG9315" s="1145"/>
      <c r="AH9315" s="1145"/>
      <c r="AI9315" s="1145"/>
      <c r="AJ9315" s="1145"/>
      <c r="AK9315" s="1145"/>
    </row>
    <row r="9316" customFormat="false" ht="28.35" hidden="false" customHeight="false" outlineLevel="0" collapsed="false">
      <c r="A9316" s="1144"/>
      <c r="B9316" s="1144"/>
      <c r="C9316" s="1144"/>
      <c r="D9316" s="1144"/>
      <c r="E9316" s="1144" t="n">
        <v>89262854308</v>
      </c>
      <c r="F9316" s="1144" t="s">
        <v>27441</v>
      </c>
      <c r="G9316" s="1144"/>
      <c r="H9316" s="1144"/>
      <c r="I9316" s="1144"/>
      <c r="J9316" s="1144"/>
      <c r="K9316" s="1144"/>
      <c r="L9316" s="1144"/>
      <c r="M9316" s="1144"/>
      <c r="N9316" s="1144"/>
      <c r="O9316" s="1144" t="s">
        <v>26797</v>
      </c>
      <c r="P9316" s="1144"/>
      <c r="Q9316" s="15" t="s">
        <v>45</v>
      </c>
      <c r="R9316" s="1145"/>
      <c r="S9316" s="1145"/>
      <c r="T9316" s="1145"/>
      <c r="U9316" s="1145"/>
      <c r="V9316" s="1145"/>
      <c r="W9316" s="1145"/>
      <c r="X9316" s="1145"/>
      <c r="Y9316" s="1145"/>
      <c r="Z9316" s="1145"/>
      <c r="AA9316" s="1145"/>
      <c r="AB9316" s="1145"/>
      <c r="AC9316" s="1145"/>
      <c r="AD9316" s="1145"/>
      <c r="AE9316" s="1145"/>
      <c r="AF9316" s="1145"/>
      <c r="AG9316" s="1145"/>
      <c r="AH9316" s="1145"/>
      <c r="AI9316" s="1145"/>
      <c r="AJ9316" s="1145"/>
      <c r="AK9316" s="1145"/>
    </row>
    <row r="9317" customFormat="false" ht="28.35" hidden="false" customHeight="false" outlineLevel="0" collapsed="false">
      <c r="A9317" s="100" t="s">
        <v>25462</v>
      </c>
      <c r="B9317" s="100"/>
      <c r="C9317" s="100"/>
      <c r="D9317" s="100" t="s">
        <v>27051</v>
      </c>
      <c r="E9317" s="100" t="s">
        <v>27442</v>
      </c>
      <c r="F9317" s="100" t="n">
        <v>5472</v>
      </c>
      <c r="G9317" s="100"/>
      <c r="H9317" s="100"/>
      <c r="I9317" s="100"/>
      <c r="J9317" s="100"/>
      <c r="K9317" s="100"/>
      <c r="L9317" s="100"/>
      <c r="M9317" s="100"/>
      <c r="N9317" s="100"/>
      <c r="O9317" s="984" t="s">
        <v>26163</v>
      </c>
      <c r="P9317" s="100"/>
      <c r="Q9317" s="15" t="s">
        <v>45</v>
      </c>
    </row>
    <row r="9318" customFormat="false" ht="14.9" hidden="false" customHeight="false" outlineLevel="0" collapsed="false">
      <c r="A9318" s="1144"/>
      <c r="B9318" s="1144"/>
      <c r="C9318" s="1144"/>
      <c r="D9318" s="1144"/>
      <c r="E9318" s="1144" t="s">
        <v>27443</v>
      </c>
      <c r="F9318" s="1144"/>
      <c r="G9318" s="1144"/>
      <c r="H9318" s="1144"/>
      <c r="I9318" s="1144"/>
      <c r="J9318" s="1144"/>
      <c r="K9318" s="1144"/>
      <c r="L9318" s="1144"/>
      <c r="M9318" s="1144"/>
      <c r="N9318" s="1188" t="n">
        <v>43761</v>
      </c>
      <c r="O9318" s="1144" t="s">
        <v>26797</v>
      </c>
      <c r="P9318" s="1144"/>
      <c r="Q9318" s="15" t="s">
        <v>45</v>
      </c>
      <c r="R9318" s="1145"/>
      <c r="S9318" s="1145"/>
      <c r="T9318" s="1145"/>
      <c r="U9318" s="1145"/>
      <c r="V9318" s="1145"/>
      <c r="W9318" s="1145"/>
      <c r="X9318" s="1145"/>
      <c r="Y9318" s="1145"/>
      <c r="Z9318" s="1145"/>
      <c r="AA9318" s="1145"/>
      <c r="AB9318" s="1145"/>
      <c r="AC9318" s="1145"/>
      <c r="AD9318" s="1145"/>
      <c r="AE9318" s="1145"/>
      <c r="AF9318" s="1145"/>
      <c r="AG9318" s="1145"/>
      <c r="AH9318" s="1145"/>
      <c r="AI9318" s="1145"/>
      <c r="AJ9318" s="1145"/>
      <c r="AK9318" s="1145"/>
    </row>
    <row r="9319" customFormat="false" ht="41.75" hidden="false" customHeight="false" outlineLevel="0" collapsed="false">
      <c r="A9319" s="100" t="s">
        <v>25462</v>
      </c>
      <c r="B9319" s="1143" t="n">
        <v>0.643055555555556</v>
      </c>
      <c r="C9319" s="24" t="s">
        <v>23595</v>
      </c>
      <c r="D9319" s="100" t="s">
        <v>27051</v>
      </c>
      <c r="E9319" s="100" t="s">
        <v>27444</v>
      </c>
      <c r="F9319" s="100" t="s">
        <v>27445</v>
      </c>
      <c r="G9319" s="100" t="n">
        <v>5000</v>
      </c>
      <c r="I9319" s="100"/>
      <c r="J9319" s="100"/>
      <c r="K9319" s="100"/>
      <c r="L9319" s="100"/>
      <c r="M9319" s="100" t="s">
        <v>27446</v>
      </c>
      <c r="N9319" s="1184" t="n">
        <v>43768</v>
      </c>
      <c r="O9319" s="984" t="s">
        <v>15</v>
      </c>
      <c r="P9319" s="100"/>
      <c r="Q9319" s="15" t="s">
        <v>45</v>
      </c>
    </row>
    <row r="9320" customFormat="false" ht="41.75" hidden="false" customHeight="false" outlineLevel="0" collapsed="false">
      <c r="A9320" s="100"/>
      <c r="B9320" s="100"/>
      <c r="C9320" s="100"/>
      <c r="D9320" s="100" t="s">
        <v>27051</v>
      </c>
      <c r="E9320" s="100" t="s">
        <v>27447</v>
      </c>
      <c r="G9320" s="100"/>
      <c r="H9320" s="100" t="n">
        <v>3000</v>
      </c>
      <c r="I9320" s="100"/>
      <c r="J9320" s="100"/>
      <c r="K9320" s="100"/>
      <c r="L9320" s="100"/>
      <c r="M9320" s="100" t="s">
        <v>26654</v>
      </c>
      <c r="N9320" s="1184" t="n">
        <v>43760</v>
      </c>
      <c r="O9320" s="984" t="s">
        <v>26163</v>
      </c>
      <c r="P9320" s="100"/>
      <c r="Q9320" s="15" t="s">
        <v>45</v>
      </c>
    </row>
    <row r="9321" customFormat="false" ht="79.85" hidden="false" customHeight="false" outlineLevel="0" collapsed="false">
      <c r="A9321" s="1091" t="s">
        <v>17111</v>
      </c>
      <c r="B9321" s="103" t="s">
        <v>17112</v>
      </c>
      <c r="C9321" s="1149"/>
      <c r="D9321" s="103" t="s">
        <v>17114</v>
      </c>
      <c r="E9321" s="103" t="s">
        <v>17115</v>
      </c>
      <c r="F9321" s="102" t="s">
        <v>10096</v>
      </c>
      <c r="G9321" s="103" t="s">
        <v>38</v>
      </c>
      <c r="H9321" s="103" t="s">
        <v>17116</v>
      </c>
      <c r="I9321" s="103" t="s">
        <v>40</v>
      </c>
      <c r="J9321" s="103" t="s">
        <v>21327</v>
      </c>
      <c r="K9321" s="103" t="s">
        <v>21328</v>
      </c>
      <c r="L9321" s="103" t="s">
        <v>19807</v>
      </c>
      <c r="M9321" s="103" t="s">
        <v>41</v>
      </c>
      <c r="N9321" s="103" t="s">
        <v>42</v>
      </c>
      <c r="O9321" s="103" t="s">
        <v>17117</v>
      </c>
      <c r="P9321" s="91"/>
      <c r="Q9321" s="15" t="s">
        <v>45</v>
      </c>
      <c r="R9321" s="97"/>
      <c r="S9321" s="97"/>
    </row>
    <row r="9322" customFormat="false" ht="15" hidden="false" customHeight="false" outlineLevel="0" collapsed="false">
      <c r="A9322" s="1137" t="n">
        <v>43760</v>
      </c>
      <c r="B9322" s="1136" t="s">
        <v>260</v>
      </c>
      <c r="C9322" s="91"/>
      <c r="D9322" s="91"/>
      <c r="E9322" s="10"/>
      <c r="F9322" s="821" t="n">
        <f aca="false">G9322+H9322+I9322+J9322+K9322+L9322</f>
        <v>9.92345257164033E+025</v>
      </c>
      <c r="G9322" s="1150" t="n">
        <f aca="false">SUM(G9323:G19259)</f>
        <v>3.46663508784103E+025</v>
      </c>
      <c r="H9322" s="989" t="n">
        <f aca="false">SUM(H9323:H19259)</f>
        <v>6.45681748379931E+025</v>
      </c>
      <c r="I9322" s="1007" t="n">
        <f aca="false">SUM(I9323:I19261)</f>
        <v>0</v>
      </c>
      <c r="J9322" s="1008" t="n">
        <f aca="false">SUM(J9323:J19259)</f>
        <v>0</v>
      </c>
      <c r="K9322" s="1009" t="n">
        <f aca="false">SUM(K9323:K19259)</f>
        <v>0</v>
      </c>
      <c r="L9322" s="1029" t="n">
        <f aca="false">SUM(L9324:L19259)</f>
        <v>0</v>
      </c>
      <c r="M9322" s="466"/>
      <c r="N9322" s="466"/>
      <c r="O9322" s="91"/>
      <c r="P9322" s="91"/>
      <c r="Q9322" s="15" t="s">
        <v>45</v>
      </c>
      <c r="R9322" s="97"/>
      <c r="S9322" s="97"/>
    </row>
    <row r="9323" customFormat="false" ht="14.9" hidden="false" customHeight="false" outlineLevel="0" collapsed="false">
      <c r="A9323" s="1144"/>
      <c r="B9323" s="1144"/>
      <c r="C9323" s="1144"/>
      <c r="D9323" s="1144"/>
      <c r="E9323" s="1195" t="s">
        <v>27448</v>
      </c>
      <c r="F9323" s="1144"/>
      <c r="G9323" s="1144"/>
      <c r="H9323" s="1144"/>
      <c r="I9323" s="1144"/>
      <c r="J9323" s="1144"/>
      <c r="K9323" s="1144"/>
      <c r="L9323" s="1144"/>
      <c r="M9323" s="1144"/>
      <c r="N9323" s="1188" t="n">
        <v>43762</v>
      </c>
      <c r="O9323" s="1144" t="s">
        <v>26797</v>
      </c>
      <c r="P9323" s="1144"/>
      <c r="Q9323" s="15" t="s">
        <v>45</v>
      </c>
      <c r="R9323" s="1145"/>
      <c r="S9323" s="1145"/>
      <c r="T9323" s="1145"/>
      <c r="U9323" s="1145"/>
      <c r="V9323" s="1145"/>
      <c r="W9323" s="1145"/>
      <c r="X9323" s="1145"/>
      <c r="Y9323" s="1145"/>
      <c r="Z9323" s="1145"/>
      <c r="AA9323" s="1145"/>
      <c r="AB9323" s="1145"/>
      <c r="AC9323" s="1145"/>
      <c r="AD9323" s="1145"/>
      <c r="AE9323" s="1145"/>
      <c r="AF9323" s="1145"/>
      <c r="AG9323" s="1145"/>
      <c r="AH9323" s="1145"/>
      <c r="AI9323" s="1145"/>
      <c r="AJ9323" s="1145"/>
      <c r="AK9323" s="1145"/>
    </row>
    <row r="9324" customFormat="false" ht="28.35" hidden="false" customHeight="false" outlineLevel="0" collapsed="false">
      <c r="A9324" s="1144"/>
      <c r="B9324" s="1144"/>
      <c r="C9324" s="1144"/>
      <c r="D9324" s="1144"/>
      <c r="E9324" s="1144" t="s">
        <v>26840</v>
      </c>
      <c r="F9324" s="1144"/>
      <c r="G9324" s="1144"/>
      <c r="H9324" s="1144"/>
      <c r="I9324" s="1144"/>
      <c r="J9324" s="1144"/>
      <c r="K9324" s="1144"/>
      <c r="L9324" s="1144"/>
      <c r="M9324" s="1144"/>
      <c r="N9324" s="1188" t="n">
        <v>43763</v>
      </c>
      <c r="O9324" s="1144" t="s">
        <v>26797</v>
      </c>
      <c r="P9324" s="1144"/>
      <c r="Q9324" s="15" t="s">
        <v>45</v>
      </c>
      <c r="R9324" s="1145"/>
      <c r="S9324" s="1145"/>
      <c r="T9324" s="1145"/>
      <c r="U9324" s="1145"/>
      <c r="V9324" s="1145"/>
      <c r="W9324" s="1145"/>
      <c r="X9324" s="1145"/>
      <c r="Y9324" s="1145"/>
      <c r="Z9324" s="1145"/>
      <c r="AA9324" s="1145"/>
      <c r="AB9324" s="1145"/>
      <c r="AC9324" s="1145"/>
      <c r="AD9324" s="1145"/>
      <c r="AE9324" s="1145"/>
      <c r="AF9324" s="1145"/>
      <c r="AG9324" s="1145"/>
      <c r="AH9324" s="1145"/>
      <c r="AI9324" s="1145"/>
      <c r="AJ9324" s="1145"/>
      <c r="AK9324" s="1145"/>
    </row>
    <row r="9325" customFormat="false" ht="41.75" hidden="false" customHeight="false" outlineLevel="0" collapsed="false">
      <c r="A9325" s="100"/>
      <c r="B9325" s="100"/>
      <c r="C9325" s="100"/>
      <c r="D9325" s="1154" t="s">
        <v>26023</v>
      </c>
      <c r="E9325" s="100" t="s">
        <v>26952</v>
      </c>
      <c r="F9325" s="100" t="s">
        <v>27449</v>
      </c>
      <c r="G9325" s="100"/>
      <c r="H9325" s="100"/>
      <c r="I9325" s="100"/>
      <c r="J9325" s="100"/>
      <c r="K9325" s="100"/>
      <c r="L9325" s="100"/>
      <c r="M9325" s="100"/>
      <c r="N9325" s="100"/>
      <c r="O9325" s="100"/>
      <c r="P9325" s="100"/>
      <c r="Q9325" s="15" t="s">
        <v>45</v>
      </c>
    </row>
    <row r="9326" customFormat="false" ht="28.35" hidden="false" customHeight="false" outlineLevel="0" collapsed="false">
      <c r="A9326" s="100" t="s">
        <v>25462</v>
      </c>
      <c r="B9326" s="1143" t="n">
        <v>0.518055555555556</v>
      </c>
      <c r="C9326" s="100" t="s">
        <v>27450</v>
      </c>
      <c r="D9326" s="100" t="s">
        <v>25581</v>
      </c>
      <c r="E9326" s="100" t="s">
        <v>27451</v>
      </c>
      <c r="F9326" s="100" t="s">
        <v>27452</v>
      </c>
      <c r="G9326" s="100" t="n">
        <v>2100</v>
      </c>
      <c r="H9326" s="100"/>
      <c r="I9326" s="100"/>
      <c r="J9326" s="100"/>
      <c r="K9326" s="100"/>
      <c r="L9326" s="100"/>
      <c r="M9326" s="100" t="s">
        <v>27453</v>
      </c>
      <c r="N9326" s="1184" t="n">
        <v>43760</v>
      </c>
      <c r="O9326" s="984" t="s">
        <v>15</v>
      </c>
      <c r="P9326" s="100"/>
      <c r="Q9326" s="15" t="s">
        <v>45</v>
      </c>
    </row>
    <row r="9327" customFormat="false" ht="41.75" hidden="false" customHeight="false" outlineLevel="0" collapsed="false">
      <c r="A9327" s="100" t="s">
        <v>25462</v>
      </c>
      <c r="B9327" s="1143" t="n">
        <v>0.536111111111111</v>
      </c>
      <c r="C9327" s="100" t="s">
        <v>27454</v>
      </c>
      <c r="D9327" s="100" t="s">
        <v>25586</v>
      </c>
      <c r="E9327" s="100" t="s">
        <v>27455</v>
      </c>
      <c r="F9327" s="100" t="s">
        <v>27456</v>
      </c>
      <c r="G9327" s="100"/>
      <c r="H9327" s="100"/>
      <c r="I9327" s="100"/>
      <c r="J9327" s="100"/>
      <c r="K9327" s="100"/>
      <c r="L9327" s="100"/>
      <c r="M9327" s="100"/>
      <c r="N9327" s="100"/>
      <c r="O9327" s="1196" t="s">
        <v>27457</v>
      </c>
      <c r="P9327" s="100"/>
      <c r="Q9327" s="15" t="s">
        <v>45</v>
      </c>
    </row>
    <row r="9328" customFormat="false" ht="14.9" hidden="false" customHeight="false" outlineLevel="0" collapsed="false">
      <c r="A9328" s="100"/>
      <c r="B9328" s="100"/>
      <c r="C9328" s="100"/>
      <c r="D9328" s="1197" t="s">
        <v>27458</v>
      </c>
      <c r="E9328" s="1197" t="s">
        <v>27459</v>
      </c>
      <c r="F9328" s="100"/>
      <c r="G9328" s="100"/>
      <c r="H9328" s="100"/>
      <c r="I9328" s="100"/>
      <c r="J9328" s="100"/>
      <c r="K9328" s="100"/>
      <c r="L9328" s="100"/>
      <c r="M9328" s="100"/>
      <c r="N9328" s="100"/>
      <c r="O9328" s="100"/>
      <c r="P9328" s="100"/>
      <c r="Q9328" s="15" t="s">
        <v>45</v>
      </c>
    </row>
    <row r="9329" customFormat="false" ht="28.35" hidden="false" customHeight="false" outlineLevel="0" collapsed="false">
      <c r="A9329" s="100" t="s">
        <v>25462</v>
      </c>
      <c r="B9329" s="1143" t="n">
        <v>0.545138888888889</v>
      </c>
      <c r="C9329" s="100" t="n">
        <v>89620547817</v>
      </c>
      <c r="D9329" s="100" t="s">
        <v>27460</v>
      </c>
      <c r="E9329" s="100" t="s">
        <v>27461</v>
      </c>
      <c r="F9329" s="100" t="s">
        <v>27462</v>
      </c>
      <c r="G9329" s="100"/>
      <c r="H9329" s="100"/>
      <c r="I9329" s="100"/>
      <c r="J9329" s="100"/>
      <c r="K9329" s="100"/>
      <c r="L9329" s="100"/>
      <c r="M9329" s="100"/>
      <c r="N9329" s="100"/>
      <c r="O9329" s="1154" t="s">
        <v>26339</v>
      </c>
      <c r="P9329" s="100"/>
      <c r="Q9329" s="15" t="s">
        <v>45</v>
      </c>
    </row>
    <row r="9330" customFormat="false" ht="82.05" hidden="false" customHeight="false" outlineLevel="0" collapsed="false">
      <c r="A9330" s="100" t="s">
        <v>25462</v>
      </c>
      <c r="B9330" s="1143" t="n">
        <v>0.547222222222222</v>
      </c>
      <c r="C9330" s="100" t="s">
        <v>27463</v>
      </c>
      <c r="D9330" s="100" t="s">
        <v>25662</v>
      </c>
      <c r="E9330" s="100" t="s">
        <v>27464</v>
      </c>
      <c r="F9330" s="100" t="s">
        <v>27465</v>
      </c>
      <c r="G9330" s="100"/>
      <c r="H9330" s="100"/>
      <c r="I9330" s="100"/>
      <c r="J9330" s="100"/>
      <c r="K9330" s="100"/>
      <c r="L9330" s="100"/>
      <c r="M9330" s="100"/>
      <c r="N9330" s="100"/>
      <c r="O9330" s="1173" t="s">
        <v>27466</v>
      </c>
      <c r="P9330" s="100"/>
      <c r="Q9330" s="15" t="s">
        <v>45</v>
      </c>
    </row>
    <row r="9331" customFormat="false" ht="55.2" hidden="false" customHeight="false" outlineLevel="0" collapsed="false">
      <c r="A9331" s="100"/>
      <c r="B9331" s="100"/>
      <c r="C9331" s="100"/>
      <c r="D9331" s="1154" t="s">
        <v>26023</v>
      </c>
      <c r="E9331" s="100" t="s">
        <v>27467</v>
      </c>
      <c r="F9331" s="100" t="s">
        <v>26027</v>
      </c>
      <c r="G9331" s="100"/>
      <c r="H9331" s="100"/>
      <c r="I9331" s="100"/>
      <c r="J9331" s="100"/>
      <c r="K9331" s="100"/>
      <c r="L9331" s="100"/>
      <c r="M9331" s="100"/>
      <c r="N9331" s="100"/>
      <c r="O9331" s="100"/>
      <c r="P9331" s="100"/>
      <c r="Q9331" s="15" t="s">
        <v>45</v>
      </c>
    </row>
    <row r="9332" customFormat="false" ht="14.9" hidden="false" customHeight="false" outlineLevel="0" collapsed="false">
      <c r="A9332" s="100" t="s">
        <v>25462</v>
      </c>
      <c r="B9332" s="1143" t="n">
        <v>0.580555555555556</v>
      </c>
      <c r="C9332" s="100" t="s">
        <v>27468</v>
      </c>
      <c r="D9332" s="100" t="s">
        <v>25606</v>
      </c>
      <c r="E9332" s="100" t="s">
        <v>27469</v>
      </c>
      <c r="F9332" s="100"/>
      <c r="G9332" s="100"/>
      <c r="H9332" s="100"/>
      <c r="I9332" s="100"/>
      <c r="J9332" s="100"/>
      <c r="K9332" s="100"/>
      <c r="L9332" s="100"/>
      <c r="M9332" s="100"/>
      <c r="N9332" s="100"/>
      <c r="O9332" s="355" t="s">
        <v>26153</v>
      </c>
      <c r="P9332" s="100"/>
      <c r="Q9332" s="15" t="s">
        <v>45</v>
      </c>
    </row>
    <row r="9333" customFormat="false" ht="41.75" hidden="false" customHeight="false" outlineLevel="0" collapsed="false">
      <c r="A9333" s="100"/>
      <c r="B9333" s="100"/>
      <c r="C9333" s="100"/>
      <c r="D9333" s="1154" t="s">
        <v>27470</v>
      </c>
      <c r="E9333" s="100" t="s">
        <v>27471</v>
      </c>
      <c r="F9333" s="100" t="s">
        <v>27472</v>
      </c>
      <c r="G9333" s="100"/>
      <c r="H9333" s="100"/>
      <c r="I9333" s="100"/>
      <c r="J9333" s="100"/>
      <c r="K9333" s="100"/>
      <c r="L9333" s="100"/>
      <c r="M9333" s="100"/>
      <c r="N9333" s="100"/>
      <c r="O9333" s="100"/>
      <c r="P9333" s="100"/>
      <c r="Q9333" s="15" t="s">
        <v>45</v>
      </c>
    </row>
    <row r="9334" customFormat="false" ht="28.35" hidden="false" customHeight="false" outlineLevel="0" collapsed="false">
      <c r="A9334" s="100"/>
      <c r="B9334" s="100"/>
      <c r="C9334" s="100"/>
      <c r="D9334" s="1154" t="s">
        <v>27470</v>
      </c>
      <c r="E9334" s="100" t="s">
        <v>27473</v>
      </c>
      <c r="F9334" s="100" t="s">
        <v>27474</v>
      </c>
      <c r="G9334" s="100"/>
      <c r="H9334" s="100"/>
      <c r="I9334" s="100"/>
      <c r="J9334" s="100"/>
      <c r="K9334" s="100"/>
      <c r="L9334" s="100"/>
      <c r="M9334" s="100"/>
      <c r="N9334" s="100"/>
      <c r="O9334" s="100"/>
      <c r="P9334" s="100"/>
      <c r="Q9334" s="15" t="s">
        <v>45</v>
      </c>
    </row>
    <row r="9335" customFormat="false" ht="108.95" hidden="false" customHeight="false" outlineLevel="0" collapsed="false">
      <c r="A9335" s="100"/>
      <c r="B9335" s="100"/>
      <c r="C9335" s="100"/>
      <c r="D9335" s="1154" t="s">
        <v>27470</v>
      </c>
      <c r="E9335" s="100" t="s">
        <v>27475</v>
      </c>
      <c r="F9335" s="100" t="s">
        <v>27476</v>
      </c>
      <c r="G9335" s="100"/>
      <c r="H9335" s="100"/>
      <c r="I9335" s="100"/>
      <c r="J9335" s="100"/>
      <c r="K9335" s="100"/>
      <c r="L9335" s="100"/>
      <c r="M9335" s="100"/>
      <c r="N9335" s="100"/>
      <c r="O9335" s="100"/>
      <c r="P9335" s="100"/>
      <c r="Q9335" s="15" t="s">
        <v>45</v>
      </c>
    </row>
    <row r="9336" customFormat="false" ht="14.9" hidden="false" customHeight="false" outlineLevel="0" collapsed="false">
      <c r="A9336" s="1144"/>
      <c r="B9336" s="1144"/>
      <c r="C9336" s="1144"/>
      <c r="D9336" s="1144"/>
      <c r="E9336" s="1144" t="s">
        <v>27477</v>
      </c>
      <c r="F9336" s="1144"/>
      <c r="G9336" s="1144"/>
      <c r="H9336" s="1144"/>
      <c r="I9336" s="1144"/>
      <c r="J9336" s="1144"/>
      <c r="K9336" s="1144"/>
      <c r="L9336" s="1144"/>
      <c r="M9336" s="1144"/>
      <c r="N9336" s="1188" t="n">
        <v>43763</v>
      </c>
      <c r="O9336" s="1144" t="s">
        <v>26797</v>
      </c>
      <c r="P9336" s="1144"/>
      <c r="Q9336" s="15" t="s">
        <v>45</v>
      </c>
      <c r="R9336" s="1145"/>
      <c r="S9336" s="1145"/>
      <c r="T9336" s="1145"/>
      <c r="U9336" s="1145"/>
      <c r="V9336" s="1145"/>
      <c r="W9336" s="1145"/>
      <c r="X9336" s="1145"/>
      <c r="Y9336" s="1145"/>
      <c r="Z9336" s="1145"/>
      <c r="AA9336" s="1145"/>
      <c r="AB9336" s="1145"/>
      <c r="AC9336" s="1145"/>
      <c r="AD9336" s="1145"/>
      <c r="AE9336" s="1145"/>
      <c r="AF9336" s="1145"/>
      <c r="AG9336" s="1145"/>
      <c r="AH9336" s="1145"/>
      <c r="AI9336" s="1145"/>
      <c r="AJ9336" s="1145"/>
      <c r="AK9336" s="1145"/>
    </row>
    <row r="9337" customFormat="false" ht="14.9" hidden="false" customHeight="false" outlineLevel="0" collapsed="false">
      <c r="A9337" s="1139"/>
      <c r="B9337" s="1139"/>
      <c r="C9337" s="1139"/>
      <c r="D9337" s="1139"/>
      <c r="E9337" s="1139" t="s">
        <v>27478</v>
      </c>
      <c r="F9337" s="1139" t="s">
        <v>27479</v>
      </c>
      <c r="G9337" s="1139"/>
      <c r="H9337" s="1139"/>
      <c r="I9337" s="1139"/>
      <c r="J9337" s="1139"/>
      <c r="K9337" s="1139"/>
      <c r="L9337" s="1139"/>
      <c r="M9337" s="1139"/>
      <c r="N9337" s="1139"/>
      <c r="O9337" s="1139"/>
      <c r="P9337" s="1139"/>
      <c r="Q9337" s="15" t="s">
        <v>45</v>
      </c>
      <c r="R9337" s="1141"/>
      <c r="S9337" s="1141"/>
      <c r="T9337" s="1141"/>
      <c r="U9337" s="1141"/>
      <c r="V9337" s="1141"/>
      <c r="W9337" s="1141"/>
      <c r="X9337" s="1141"/>
      <c r="Y9337" s="1141"/>
      <c r="Z9337" s="1141"/>
      <c r="AA9337" s="1141"/>
      <c r="AB9337" s="1141"/>
      <c r="AC9337" s="1141"/>
      <c r="AD9337" s="1141"/>
      <c r="AE9337" s="1141"/>
      <c r="AF9337" s="1141"/>
      <c r="AG9337" s="1141"/>
      <c r="AH9337" s="1141"/>
      <c r="AI9337" s="1141"/>
      <c r="AJ9337" s="1141"/>
      <c r="AK9337" s="1141"/>
    </row>
    <row r="9338" customFormat="false" ht="28.35" hidden="false" customHeight="false" outlineLevel="0" collapsed="false">
      <c r="A9338" s="100" t="s">
        <v>25462</v>
      </c>
      <c r="B9338" s="1143" t="n">
        <v>0.688888888888889</v>
      </c>
      <c r="C9338" s="100" t="s">
        <v>27480</v>
      </c>
      <c r="D9338" s="100" t="s">
        <v>27481</v>
      </c>
      <c r="E9338" s="100" t="s">
        <v>27482</v>
      </c>
      <c r="F9338" s="100"/>
      <c r="G9338" s="100"/>
      <c r="H9338" s="100"/>
      <c r="I9338" s="100"/>
      <c r="J9338" s="100"/>
      <c r="K9338" s="100"/>
      <c r="L9338" s="100"/>
      <c r="M9338" s="100"/>
      <c r="N9338" s="100"/>
      <c r="O9338" s="1154" t="s">
        <v>26339</v>
      </c>
      <c r="P9338" s="100"/>
      <c r="Q9338" s="15" t="s">
        <v>45</v>
      </c>
    </row>
    <row r="9339" customFormat="false" ht="41.75" hidden="false" customHeight="false" outlineLevel="0" collapsed="false">
      <c r="A9339" s="100"/>
      <c r="B9339" s="100"/>
      <c r="C9339" s="100"/>
      <c r="D9339" s="1154" t="s">
        <v>27470</v>
      </c>
      <c r="E9339" s="100" t="s">
        <v>27483</v>
      </c>
      <c r="F9339" s="100" t="s">
        <v>27484</v>
      </c>
      <c r="G9339" s="100"/>
      <c r="H9339" s="100"/>
      <c r="I9339" s="100"/>
      <c r="J9339" s="100"/>
      <c r="K9339" s="100"/>
      <c r="L9339" s="100"/>
      <c r="M9339" s="100"/>
      <c r="N9339" s="100"/>
      <c r="O9339" s="100"/>
      <c r="P9339" s="100"/>
      <c r="Q9339" s="15" t="s">
        <v>45</v>
      </c>
    </row>
    <row r="9340" customFormat="false" ht="41.75" hidden="false" customHeight="false" outlineLevel="0" collapsed="false">
      <c r="A9340" s="100" t="s">
        <v>25462</v>
      </c>
      <c r="B9340" s="100"/>
      <c r="C9340" s="100"/>
      <c r="D9340" s="100" t="s">
        <v>10514</v>
      </c>
      <c r="F9340" s="100"/>
      <c r="G9340" s="100"/>
      <c r="H9340" s="100" t="n">
        <v>7500</v>
      </c>
      <c r="I9340" s="100"/>
      <c r="J9340" s="100"/>
      <c r="K9340" s="100"/>
      <c r="L9340" s="100"/>
      <c r="M9340" s="100" t="s">
        <v>27485</v>
      </c>
      <c r="N9340" s="1184" t="n">
        <v>43763</v>
      </c>
      <c r="O9340" s="984" t="s">
        <v>26193</v>
      </c>
      <c r="P9340" s="100"/>
      <c r="Q9340" s="15" t="s">
        <v>45</v>
      </c>
    </row>
    <row r="9341" customFormat="false" ht="28.35" hidden="false" customHeight="false" outlineLevel="0" collapsed="false">
      <c r="A9341" s="1139"/>
      <c r="B9341" s="1139"/>
      <c r="C9341" s="1139"/>
      <c r="D9341" s="1139"/>
      <c r="E9341" s="1139" t="s">
        <v>27486</v>
      </c>
      <c r="F9341" s="1139"/>
      <c r="G9341" s="1139"/>
      <c r="H9341" s="1139"/>
      <c r="I9341" s="1139"/>
      <c r="J9341" s="1139"/>
      <c r="K9341" s="1139"/>
      <c r="L9341" s="1139"/>
      <c r="M9341" s="1139"/>
      <c r="N9341" s="1192" t="n">
        <v>43763</v>
      </c>
      <c r="O9341" s="1144" t="s">
        <v>26797</v>
      </c>
      <c r="P9341" s="1139"/>
      <c r="Q9341" s="15" t="s">
        <v>45</v>
      </c>
      <c r="R9341" s="1141"/>
      <c r="S9341" s="1141"/>
      <c r="T9341" s="1141"/>
      <c r="U9341" s="1141"/>
      <c r="V9341" s="1141"/>
      <c r="W9341" s="1141"/>
      <c r="X9341" s="1141"/>
      <c r="Y9341" s="1141"/>
      <c r="Z9341" s="1141"/>
      <c r="AA9341" s="1141"/>
      <c r="AB9341" s="1141"/>
      <c r="AC9341" s="1141"/>
      <c r="AD9341" s="1141"/>
      <c r="AE9341" s="1141"/>
      <c r="AF9341" s="1141"/>
      <c r="AG9341" s="1141"/>
      <c r="AH9341" s="1141"/>
      <c r="AI9341" s="1141"/>
      <c r="AJ9341" s="1141"/>
      <c r="AK9341" s="1141"/>
    </row>
    <row r="9342" customFormat="false" ht="79.85" hidden="false" customHeight="false" outlineLevel="0" collapsed="false">
      <c r="A9342" s="1091" t="s">
        <v>17111</v>
      </c>
      <c r="B9342" s="103" t="s">
        <v>17112</v>
      </c>
      <c r="C9342" s="1149"/>
      <c r="D9342" s="103" t="s">
        <v>17114</v>
      </c>
      <c r="E9342" s="103" t="s">
        <v>17115</v>
      </c>
      <c r="F9342" s="102" t="s">
        <v>10096</v>
      </c>
      <c r="G9342" s="103" t="s">
        <v>38</v>
      </c>
      <c r="H9342" s="103" t="s">
        <v>17116</v>
      </c>
      <c r="I9342" s="103" t="s">
        <v>40</v>
      </c>
      <c r="J9342" s="103" t="s">
        <v>21327</v>
      </c>
      <c r="K9342" s="103" t="s">
        <v>21328</v>
      </c>
      <c r="L9342" s="103" t="s">
        <v>19807</v>
      </c>
      <c r="M9342" s="103" t="s">
        <v>41</v>
      </c>
      <c r="N9342" s="103" t="s">
        <v>42</v>
      </c>
      <c r="O9342" s="103" t="s">
        <v>17117</v>
      </c>
      <c r="P9342" s="91"/>
      <c r="Q9342" s="15" t="s">
        <v>45</v>
      </c>
      <c r="R9342" s="97"/>
      <c r="S9342" s="97"/>
    </row>
    <row r="9343" customFormat="false" ht="15" hidden="false" customHeight="false" outlineLevel="0" collapsed="false">
      <c r="A9343" s="1137" t="n">
        <v>43761</v>
      </c>
      <c r="B9343" s="1136" t="s">
        <v>311</v>
      </c>
      <c r="C9343" s="91"/>
      <c r="D9343" s="91"/>
      <c r="E9343" s="10"/>
      <c r="F9343" s="821" t="n">
        <f aca="false">G9343+H9343+I9343+J9343+K9343+L9343</f>
        <v>4.96172628582017E+025</v>
      </c>
      <c r="G9343" s="1150" t="n">
        <f aca="false">SUM(G9344:G19280)</f>
        <v>1.73331754392051E+025</v>
      </c>
      <c r="H9343" s="989" t="n">
        <f aca="false">SUM(H9344:H19280)</f>
        <v>3.22840874189965E+025</v>
      </c>
      <c r="I9343" s="1007" t="n">
        <f aca="false">SUM(I9344:I19282)</f>
        <v>0</v>
      </c>
      <c r="J9343" s="1008" t="n">
        <f aca="false">SUM(J9344:J19280)</f>
        <v>0</v>
      </c>
      <c r="K9343" s="1009" t="n">
        <f aca="false">SUM(K9344:K19280)</f>
        <v>0</v>
      </c>
      <c r="L9343" s="1029" t="n">
        <f aca="false">SUM(L9345:L19280)</f>
        <v>0</v>
      </c>
      <c r="M9343" s="466"/>
      <c r="N9343" s="466"/>
      <c r="O9343" s="91"/>
      <c r="P9343" s="91"/>
      <c r="Q9343" s="15" t="s">
        <v>45</v>
      </c>
      <c r="R9343" s="97"/>
      <c r="S9343" s="97"/>
    </row>
    <row r="9344" customFormat="false" ht="14.9" hidden="false" customHeight="false" outlineLevel="0" collapsed="false">
      <c r="A9344" s="1144"/>
      <c r="B9344" s="1144"/>
      <c r="C9344" s="1144"/>
      <c r="D9344" s="1144"/>
      <c r="E9344" s="1144" t="s">
        <v>27487</v>
      </c>
      <c r="F9344" s="1144"/>
      <c r="G9344" s="1144"/>
      <c r="H9344" s="1144"/>
      <c r="I9344" s="1144"/>
      <c r="J9344" s="1144"/>
      <c r="K9344" s="1144"/>
      <c r="L9344" s="1144"/>
      <c r="M9344" s="1144"/>
      <c r="N9344" s="1192" t="n">
        <v>43763</v>
      </c>
      <c r="O9344" s="1144" t="s">
        <v>26797</v>
      </c>
      <c r="P9344" s="1144"/>
      <c r="Q9344" s="15" t="s">
        <v>45</v>
      </c>
      <c r="R9344" s="1145"/>
      <c r="S9344" s="1145"/>
      <c r="T9344" s="1145"/>
      <c r="U9344" s="1145"/>
      <c r="V9344" s="1145"/>
      <c r="W9344" s="1145"/>
      <c r="X9344" s="1145"/>
      <c r="Y9344" s="1145"/>
      <c r="Z9344" s="1145"/>
      <c r="AA9344" s="1145"/>
      <c r="AB9344" s="1145"/>
      <c r="AC9344" s="1145"/>
      <c r="AD9344" s="1145"/>
      <c r="AE9344" s="1145"/>
      <c r="AF9344" s="1145"/>
      <c r="AG9344" s="1145"/>
      <c r="AH9344" s="1145"/>
      <c r="AI9344" s="1145"/>
      <c r="AJ9344" s="1145"/>
      <c r="AK9344" s="1145"/>
    </row>
    <row r="9345" customFormat="false" ht="28.35" hidden="false" customHeight="false" outlineLevel="0" collapsed="false">
      <c r="A9345" s="1139"/>
      <c r="B9345" s="1139"/>
      <c r="C9345" s="1139"/>
      <c r="D9345" s="1139"/>
      <c r="E9345" s="1139" t="s">
        <v>27488</v>
      </c>
      <c r="F9345" s="1139"/>
      <c r="G9345" s="1139"/>
      <c r="H9345" s="1139"/>
      <c r="I9345" s="1139"/>
      <c r="J9345" s="1139"/>
      <c r="K9345" s="1139"/>
      <c r="L9345" s="1139"/>
      <c r="M9345" s="1139"/>
      <c r="N9345" s="1139"/>
      <c r="O9345" s="1139"/>
      <c r="P9345" s="1139"/>
      <c r="Q9345" s="15" t="s">
        <v>45</v>
      </c>
      <c r="R9345" s="1141"/>
      <c r="S9345" s="1141"/>
      <c r="T9345" s="1141"/>
      <c r="U9345" s="1141"/>
      <c r="V9345" s="1141"/>
      <c r="W9345" s="1141"/>
      <c r="X9345" s="1141"/>
      <c r="Y9345" s="1141"/>
      <c r="Z9345" s="1141"/>
      <c r="AA9345" s="1141"/>
      <c r="AB9345" s="1141"/>
      <c r="AC9345" s="1141"/>
      <c r="AD9345" s="1141"/>
      <c r="AE9345" s="1141"/>
      <c r="AF9345" s="1141"/>
      <c r="AG9345" s="1141"/>
      <c r="AH9345" s="1141"/>
      <c r="AI9345" s="1141"/>
      <c r="AJ9345" s="1141"/>
      <c r="AK9345" s="1141"/>
    </row>
    <row r="9346" customFormat="false" ht="55.2" hidden="false" customHeight="false" outlineLevel="0" collapsed="false">
      <c r="A9346" s="100"/>
      <c r="B9346" s="100"/>
      <c r="C9346" s="100"/>
      <c r="D9346" s="1154" t="s">
        <v>26023</v>
      </c>
      <c r="E9346" s="100" t="s">
        <v>26965</v>
      </c>
      <c r="F9346" s="100" t="s">
        <v>27489</v>
      </c>
      <c r="G9346" s="100"/>
      <c r="H9346" s="100"/>
      <c r="I9346" s="100"/>
      <c r="J9346" s="100"/>
      <c r="K9346" s="100"/>
      <c r="L9346" s="100"/>
      <c r="M9346" s="100"/>
      <c r="N9346" s="100"/>
      <c r="O9346" s="100"/>
      <c r="P9346" s="100"/>
      <c r="Q9346" s="15" t="s">
        <v>45</v>
      </c>
    </row>
    <row r="9347" customFormat="false" ht="28.35" hidden="false" customHeight="false" outlineLevel="0" collapsed="false">
      <c r="A9347" s="100" t="s">
        <v>25462</v>
      </c>
      <c r="B9347" s="1143" t="n">
        <v>0.417361111111111</v>
      </c>
      <c r="C9347" s="100" t="s">
        <v>27490</v>
      </c>
      <c r="D9347" s="100" t="s">
        <v>27159</v>
      </c>
      <c r="E9347" s="100" t="s">
        <v>27491</v>
      </c>
      <c r="F9347" s="100"/>
      <c r="G9347" s="100"/>
      <c r="H9347" s="100"/>
      <c r="I9347" s="100"/>
      <c r="J9347" s="100"/>
      <c r="K9347" s="100"/>
      <c r="L9347" s="100"/>
      <c r="M9347" s="100"/>
      <c r="N9347" s="100"/>
      <c r="O9347" s="355" t="s">
        <v>27492</v>
      </c>
      <c r="P9347" s="100"/>
      <c r="Q9347" s="15" t="s">
        <v>45</v>
      </c>
    </row>
    <row r="9348" customFormat="false" ht="82.05" hidden="false" customHeight="false" outlineLevel="0" collapsed="false">
      <c r="A9348" s="100"/>
      <c r="B9348" s="100"/>
      <c r="C9348" s="100"/>
      <c r="D9348" s="1154" t="s">
        <v>27493</v>
      </c>
      <c r="E9348" s="100" t="s">
        <v>26961</v>
      </c>
      <c r="F9348" s="100" t="s">
        <v>27494</v>
      </c>
      <c r="G9348" s="100"/>
      <c r="H9348" s="100"/>
      <c r="I9348" s="100"/>
      <c r="J9348" s="100"/>
      <c r="K9348" s="100"/>
      <c r="L9348" s="100"/>
      <c r="M9348" s="100"/>
      <c r="N9348" s="100"/>
      <c r="O9348" s="100"/>
      <c r="P9348" s="100"/>
      <c r="Q9348" s="15" t="s">
        <v>45</v>
      </c>
    </row>
    <row r="9349" customFormat="false" ht="68.65" hidden="false" customHeight="false" outlineLevel="0" collapsed="false">
      <c r="A9349" s="100"/>
      <c r="B9349" s="100"/>
      <c r="C9349" s="100"/>
      <c r="D9349" s="1154" t="s">
        <v>27493</v>
      </c>
      <c r="E9349" s="100" t="s">
        <v>27495</v>
      </c>
      <c r="F9349" s="100"/>
      <c r="G9349" s="100"/>
      <c r="H9349" s="100"/>
      <c r="I9349" s="100"/>
      <c r="J9349" s="100"/>
      <c r="K9349" s="100"/>
      <c r="L9349" s="100"/>
      <c r="M9349" s="100"/>
      <c r="N9349" s="100"/>
      <c r="O9349" s="100"/>
      <c r="P9349" s="100"/>
      <c r="Q9349" s="15" t="s">
        <v>45</v>
      </c>
    </row>
    <row r="9350" customFormat="false" ht="28.35" hidden="false" customHeight="false" outlineLevel="0" collapsed="false">
      <c r="A9350" s="1144"/>
      <c r="B9350" s="1144"/>
      <c r="C9350" s="1144"/>
      <c r="D9350" s="1144"/>
      <c r="E9350" s="1144" t="s">
        <v>27496</v>
      </c>
      <c r="F9350" s="1144" t="s">
        <v>27497</v>
      </c>
      <c r="G9350" s="1144"/>
      <c r="H9350" s="1144"/>
      <c r="I9350" s="1144"/>
      <c r="J9350" s="1144"/>
      <c r="K9350" s="1144"/>
      <c r="L9350" s="1144"/>
      <c r="M9350" s="1144"/>
      <c r="N9350" s="1144"/>
      <c r="O9350" s="1144" t="s">
        <v>26797</v>
      </c>
      <c r="P9350" s="1144"/>
      <c r="Q9350" s="15" t="s">
        <v>45</v>
      </c>
      <c r="R9350" s="1145"/>
      <c r="S9350" s="1145"/>
      <c r="T9350" s="1145"/>
      <c r="U9350" s="1145"/>
      <c r="V9350" s="1145"/>
      <c r="W9350" s="1145"/>
      <c r="X9350" s="1145"/>
      <c r="Y9350" s="1145"/>
      <c r="Z9350" s="1145"/>
      <c r="AA9350" s="1145"/>
      <c r="AB9350" s="1145"/>
      <c r="AC9350" s="1145"/>
      <c r="AD9350" s="1145"/>
      <c r="AE9350" s="1145"/>
      <c r="AF9350" s="1145"/>
      <c r="AG9350" s="1145"/>
      <c r="AH9350" s="1145"/>
      <c r="AI9350" s="1145"/>
      <c r="AJ9350" s="1145"/>
      <c r="AK9350" s="1145"/>
    </row>
    <row r="9351" customFormat="false" ht="14.9" hidden="false" customHeight="false" outlineLevel="0" collapsed="false">
      <c r="A9351" s="1144"/>
      <c r="B9351" s="1144"/>
      <c r="C9351" s="1144"/>
      <c r="D9351" s="1144"/>
      <c r="E9351" s="1144" t="s">
        <v>27498</v>
      </c>
      <c r="F9351" s="1144"/>
      <c r="G9351" s="1144"/>
      <c r="H9351" s="1144"/>
      <c r="I9351" s="1144"/>
      <c r="J9351" s="1144"/>
      <c r="K9351" s="1144"/>
      <c r="L9351" s="1144"/>
      <c r="M9351" s="1144"/>
      <c r="N9351" s="1144"/>
      <c r="O9351" s="1144" t="s">
        <v>26797</v>
      </c>
      <c r="P9351" s="1144"/>
      <c r="Q9351" s="15" t="s">
        <v>45</v>
      </c>
      <c r="R9351" s="1145"/>
      <c r="S9351" s="1145"/>
      <c r="T9351" s="1145"/>
      <c r="U9351" s="1145"/>
      <c r="V9351" s="1145"/>
      <c r="W9351" s="1145"/>
      <c r="X9351" s="1145"/>
      <c r="Y9351" s="1145"/>
      <c r="Z9351" s="1145"/>
      <c r="AA9351" s="1145"/>
      <c r="AB9351" s="1145"/>
      <c r="AC9351" s="1145"/>
      <c r="AD9351" s="1145"/>
      <c r="AE9351" s="1145"/>
      <c r="AF9351" s="1145"/>
      <c r="AG9351" s="1145"/>
      <c r="AH9351" s="1145"/>
      <c r="AI9351" s="1145"/>
      <c r="AJ9351" s="1145"/>
      <c r="AK9351" s="1145"/>
    </row>
    <row r="9352" customFormat="false" ht="108.95" hidden="false" customHeight="false" outlineLevel="0" collapsed="false">
      <c r="A9352" s="100" t="s">
        <v>25462</v>
      </c>
      <c r="B9352" s="1143" t="n">
        <v>0.440972222222222</v>
      </c>
      <c r="C9352" s="24" t="s">
        <v>27499</v>
      </c>
      <c r="D9352" s="100" t="s">
        <v>27370</v>
      </c>
      <c r="E9352" s="100" t="s">
        <v>27500</v>
      </c>
      <c r="F9352" s="100" t="s">
        <v>27501</v>
      </c>
      <c r="G9352" s="100" t="n">
        <v>7900</v>
      </c>
      <c r="H9352" s="100"/>
      <c r="I9352" s="100"/>
      <c r="J9352" s="100"/>
      <c r="K9352" s="100"/>
      <c r="L9352" s="100"/>
      <c r="M9352" s="24" t="s">
        <v>23836</v>
      </c>
      <c r="N9352" s="1184" t="n">
        <v>43764</v>
      </c>
      <c r="O9352" s="984" t="s">
        <v>27502</v>
      </c>
      <c r="P9352" s="100"/>
      <c r="Q9352" s="15" t="s">
        <v>45</v>
      </c>
    </row>
    <row r="9353" customFormat="false" ht="14.9" hidden="false" customHeight="false" outlineLevel="0" collapsed="false">
      <c r="A9353" s="100" t="s">
        <v>25462</v>
      </c>
      <c r="B9353" s="1143" t="n">
        <v>0.445833333333333</v>
      </c>
      <c r="C9353" s="100" t="s">
        <v>27503</v>
      </c>
      <c r="D9353" s="100" t="s">
        <v>27504</v>
      </c>
      <c r="E9353" s="100" t="s">
        <v>27505</v>
      </c>
      <c r="F9353" s="100"/>
      <c r="G9353" s="100"/>
      <c r="H9353" s="100"/>
      <c r="I9353" s="100"/>
      <c r="J9353" s="100"/>
      <c r="K9353" s="100"/>
      <c r="L9353" s="100"/>
      <c r="M9353" s="100"/>
      <c r="N9353" s="100"/>
      <c r="O9353" s="1154" t="s">
        <v>26339</v>
      </c>
      <c r="P9353" s="100"/>
      <c r="Q9353" s="15" t="s">
        <v>45</v>
      </c>
    </row>
    <row r="9354" customFormat="false" ht="55.2" hidden="false" customHeight="false" outlineLevel="0" collapsed="false">
      <c r="A9354" s="100"/>
      <c r="B9354" s="100"/>
      <c r="C9354" s="100"/>
      <c r="D9354" s="100"/>
      <c r="E9354" s="100" t="s">
        <v>27506</v>
      </c>
      <c r="F9354" s="100" t="s">
        <v>25762</v>
      </c>
      <c r="G9354" s="100"/>
      <c r="H9354" s="100"/>
      <c r="I9354" s="100"/>
      <c r="J9354" s="100"/>
      <c r="K9354" s="100"/>
      <c r="L9354" s="100"/>
      <c r="M9354" s="100"/>
      <c r="N9354" s="100"/>
      <c r="O9354" s="1144" t="s">
        <v>25762</v>
      </c>
      <c r="P9354" s="100"/>
      <c r="Q9354" s="15" t="s">
        <v>45</v>
      </c>
    </row>
    <row r="9355" customFormat="false" ht="28.35" hidden="false" customHeight="false" outlineLevel="0" collapsed="false">
      <c r="A9355" s="1144"/>
      <c r="B9355" s="1144"/>
      <c r="C9355" s="1144"/>
      <c r="D9355" s="1144"/>
      <c r="E9355" s="1144" t="s">
        <v>27507</v>
      </c>
      <c r="F9355" s="1144"/>
      <c r="G9355" s="1144"/>
      <c r="H9355" s="1144"/>
      <c r="I9355" s="1144"/>
      <c r="J9355" s="1144"/>
      <c r="K9355" s="1144"/>
      <c r="L9355" s="1144"/>
      <c r="M9355" s="1144"/>
      <c r="N9355" s="1188" t="n">
        <v>43766</v>
      </c>
      <c r="O9355" s="1144" t="s">
        <v>26797</v>
      </c>
      <c r="P9355" s="1144"/>
      <c r="Q9355" s="15" t="s">
        <v>45</v>
      </c>
      <c r="R9355" s="1145"/>
      <c r="S9355" s="1145"/>
      <c r="T9355" s="1145"/>
      <c r="U9355" s="1145"/>
      <c r="V9355" s="1145"/>
      <c r="W9355" s="1145"/>
      <c r="X9355" s="1145"/>
      <c r="Y9355" s="1145"/>
      <c r="Z9355" s="1145"/>
      <c r="AA9355" s="1145"/>
      <c r="AB9355" s="1145"/>
      <c r="AC9355" s="1145"/>
      <c r="AD9355" s="1145"/>
      <c r="AE9355" s="1145"/>
      <c r="AF9355" s="1145"/>
      <c r="AG9355" s="1145"/>
      <c r="AH9355" s="1145"/>
      <c r="AI9355" s="1145"/>
      <c r="AJ9355" s="1145"/>
      <c r="AK9355" s="1145"/>
    </row>
    <row r="9356" customFormat="false" ht="55.2" hidden="false" customHeight="false" outlineLevel="0" collapsed="false">
      <c r="A9356" s="100" t="s">
        <v>25462</v>
      </c>
      <c r="B9356" s="1143" t="n">
        <v>0.457638888888889</v>
      </c>
      <c r="C9356" s="24" t="s">
        <v>27508</v>
      </c>
      <c r="D9356" s="100" t="s">
        <v>10514</v>
      </c>
      <c r="E9356" s="100" t="s">
        <v>27509</v>
      </c>
      <c r="F9356" s="100" t="s">
        <v>27510</v>
      </c>
      <c r="G9356" s="100"/>
      <c r="H9356" s="100"/>
      <c r="I9356" s="100"/>
      <c r="J9356" s="100"/>
      <c r="K9356" s="100"/>
      <c r="L9356" s="100"/>
      <c r="M9356" s="100"/>
      <c r="N9356" s="100"/>
      <c r="O9356" s="1144" t="s">
        <v>27511</v>
      </c>
      <c r="P9356" s="100"/>
      <c r="Q9356" s="15" t="s">
        <v>45</v>
      </c>
    </row>
    <row r="9357" customFormat="false" ht="41.75" hidden="false" customHeight="false" outlineLevel="0" collapsed="false">
      <c r="A9357" s="100" t="s">
        <v>25462</v>
      </c>
      <c r="B9357" s="100"/>
      <c r="C9357" s="100" t="s">
        <v>27185</v>
      </c>
      <c r="D9357" s="100" t="s">
        <v>27105</v>
      </c>
      <c r="E9357" s="100" t="s">
        <v>27186</v>
      </c>
      <c r="F9357" s="100" t="s">
        <v>27187</v>
      </c>
      <c r="G9357" s="100"/>
      <c r="H9357" s="100" t="n">
        <v>5500</v>
      </c>
      <c r="I9357" s="100"/>
      <c r="J9357" s="100"/>
      <c r="K9357" s="100"/>
      <c r="L9357" s="100"/>
      <c r="M9357" s="100" t="s">
        <v>27512</v>
      </c>
      <c r="N9357" s="391" t="s">
        <v>26216</v>
      </c>
      <c r="O9357" s="984" t="s">
        <v>26358</v>
      </c>
      <c r="P9357" s="100"/>
      <c r="Q9357" s="15" t="s">
        <v>45</v>
      </c>
    </row>
    <row r="9358" customFormat="false" ht="28.35" hidden="false" customHeight="false" outlineLevel="0" collapsed="false">
      <c r="A9358" s="100" t="s">
        <v>26548</v>
      </c>
      <c r="B9358" s="1143" t="n">
        <v>0.4875</v>
      </c>
      <c r="C9358" s="100" t="s">
        <v>27513</v>
      </c>
      <c r="D9358" s="100" t="s">
        <v>25586</v>
      </c>
      <c r="E9358" s="100" t="s">
        <v>27514</v>
      </c>
      <c r="F9358" s="100" t="s">
        <v>26318</v>
      </c>
      <c r="G9358" s="100" t="n">
        <v>3100</v>
      </c>
      <c r="H9358" s="100"/>
      <c r="I9358" s="100"/>
      <c r="J9358" s="100"/>
      <c r="K9358" s="100"/>
      <c r="L9358" s="100"/>
      <c r="M9358" s="100" t="s">
        <v>27515</v>
      </c>
      <c r="N9358" s="1198" t="n">
        <v>43763</v>
      </c>
      <c r="O9358" s="984" t="s">
        <v>15</v>
      </c>
      <c r="P9358" s="100"/>
      <c r="Q9358" s="15" t="s">
        <v>45</v>
      </c>
    </row>
    <row r="9359" customFormat="false" ht="68.65" hidden="false" customHeight="false" outlineLevel="0" collapsed="false">
      <c r="A9359" s="100" t="s">
        <v>25462</v>
      </c>
      <c r="B9359" s="1143" t="n">
        <v>0.505555555555556</v>
      </c>
      <c r="C9359" s="24" t="s">
        <v>27516</v>
      </c>
      <c r="D9359" s="100" t="s">
        <v>26341</v>
      </c>
      <c r="E9359" s="100" t="s">
        <v>27517</v>
      </c>
      <c r="F9359" s="100" t="s">
        <v>27518</v>
      </c>
      <c r="G9359" s="100"/>
      <c r="H9359" s="100"/>
      <c r="I9359" s="100"/>
      <c r="J9359" s="100"/>
      <c r="K9359" s="100"/>
      <c r="L9359" s="100"/>
      <c r="M9359" s="100"/>
      <c r="N9359" s="391" t="s">
        <v>27519</v>
      </c>
      <c r="O9359" s="720" t="s">
        <v>27520</v>
      </c>
      <c r="P9359" s="100"/>
      <c r="Q9359" s="15" t="s">
        <v>45</v>
      </c>
    </row>
    <row r="9360" customFormat="false" ht="441" hidden="false" customHeight="true" outlineLevel="0" collapsed="false">
      <c r="A9360" s="100"/>
      <c r="B9360" s="100"/>
      <c r="C9360" s="100"/>
      <c r="D9360" s="100"/>
      <c r="E9360" s="1154" t="s">
        <v>27521</v>
      </c>
      <c r="F9360" s="100"/>
      <c r="G9360" s="100"/>
      <c r="H9360" s="100"/>
      <c r="I9360" s="100"/>
      <c r="J9360" s="100"/>
      <c r="K9360" s="100"/>
      <c r="L9360" s="100"/>
      <c r="M9360" s="100"/>
      <c r="N9360" s="100"/>
      <c r="O9360" s="100"/>
      <c r="P9360" s="100"/>
      <c r="Q9360" s="15" t="s">
        <v>45</v>
      </c>
    </row>
    <row r="9361" customFormat="false" ht="28.35" hidden="false" customHeight="false" outlineLevel="0" collapsed="false">
      <c r="A9361" s="355"/>
      <c r="B9361" s="355"/>
      <c r="C9361" s="355" t="s">
        <v>27480</v>
      </c>
      <c r="D9361" s="355"/>
      <c r="E9361" s="355" t="s">
        <v>27522</v>
      </c>
      <c r="F9361" s="355"/>
      <c r="G9361" s="355"/>
      <c r="H9361" s="355"/>
      <c r="I9361" s="355"/>
      <c r="J9361" s="355"/>
      <c r="K9361" s="355"/>
      <c r="L9361" s="355"/>
      <c r="M9361" s="355"/>
      <c r="N9361" s="355"/>
      <c r="O9361" s="355"/>
      <c r="P9361" s="355"/>
      <c r="Q9361" s="15" t="s">
        <v>45</v>
      </c>
      <c r="R9361" s="397"/>
      <c r="S9361" s="397"/>
      <c r="T9361" s="397"/>
      <c r="U9361" s="397"/>
      <c r="V9361" s="397"/>
      <c r="W9361" s="397"/>
      <c r="X9361" s="397"/>
      <c r="Y9361" s="397"/>
      <c r="Z9361" s="397"/>
      <c r="AA9361" s="397"/>
      <c r="AB9361" s="397"/>
      <c r="AC9361" s="397"/>
      <c r="AD9361" s="397"/>
      <c r="AE9361" s="397"/>
      <c r="AF9361" s="397"/>
      <c r="AG9361" s="397"/>
      <c r="AH9361" s="397"/>
      <c r="AI9361" s="397"/>
      <c r="AJ9361" s="397"/>
      <c r="AK9361" s="397"/>
    </row>
    <row r="9362" customFormat="false" ht="28.35" hidden="false" customHeight="false" outlineLevel="0" collapsed="false">
      <c r="A9362" s="1139"/>
      <c r="B9362" s="1139"/>
      <c r="C9362" s="1139"/>
      <c r="D9362" s="1139"/>
      <c r="E9362" s="1139" t="s">
        <v>27523</v>
      </c>
      <c r="F9362" s="1139" t="s">
        <v>27524</v>
      </c>
      <c r="G9362" s="1139"/>
      <c r="H9362" s="1139"/>
      <c r="I9362" s="1139"/>
      <c r="J9362" s="1139"/>
      <c r="K9362" s="1139"/>
      <c r="L9362" s="1139"/>
      <c r="M9362" s="1139"/>
      <c r="N9362" s="1192" t="n">
        <v>43763</v>
      </c>
      <c r="O9362" s="1139" t="s">
        <v>26797</v>
      </c>
      <c r="P9362" s="1139"/>
      <c r="Q9362" s="15" t="s">
        <v>45</v>
      </c>
      <c r="R9362" s="1141"/>
      <c r="S9362" s="1141"/>
      <c r="T9362" s="1141"/>
      <c r="U9362" s="1141"/>
      <c r="V9362" s="1141"/>
      <c r="W9362" s="1141"/>
      <c r="X9362" s="1141"/>
      <c r="Y9362" s="1141"/>
      <c r="Z9362" s="1141"/>
      <c r="AA9362" s="1141"/>
      <c r="AB9362" s="1141"/>
      <c r="AC9362" s="1141"/>
      <c r="AD9362" s="1141"/>
      <c r="AE9362" s="1141"/>
      <c r="AF9362" s="1141"/>
      <c r="AG9362" s="1141"/>
      <c r="AH9362" s="1141"/>
      <c r="AI9362" s="1141"/>
      <c r="AJ9362" s="1141"/>
      <c r="AK9362" s="1141"/>
    </row>
    <row r="9363" customFormat="false" ht="28.35" hidden="false" customHeight="false" outlineLevel="0" collapsed="false">
      <c r="A9363" s="100" t="s">
        <v>25462</v>
      </c>
      <c r="B9363" s="100"/>
      <c r="C9363" s="100" t="s">
        <v>27525</v>
      </c>
      <c r="D9363" s="100" t="s">
        <v>26354</v>
      </c>
      <c r="E9363" s="100" t="s">
        <v>27526</v>
      </c>
      <c r="F9363" s="100" t="s">
        <v>27527</v>
      </c>
      <c r="G9363" s="100"/>
      <c r="H9363" s="100"/>
      <c r="I9363" s="100"/>
      <c r="J9363" s="100"/>
      <c r="K9363" s="100"/>
      <c r="L9363" s="100"/>
      <c r="M9363" s="100"/>
      <c r="N9363" s="984" t="s">
        <v>27528</v>
      </c>
      <c r="O9363" s="1167" t="s">
        <v>27529</v>
      </c>
      <c r="P9363" s="100"/>
      <c r="Q9363" s="15" t="s">
        <v>45</v>
      </c>
    </row>
    <row r="9364" customFormat="false" ht="108.95" hidden="false" customHeight="false" outlineLevel="0" collapsed="false">
      <c r="A9364" s="100"/>
      <c r="B9364" s="100"/>
      <c r="C9364" s="100"/>
      <c r="D9364" s="100"/>
      <c r="E9364" s="100" t="s">
        <v>27530</v>
      </c>
      <c r="F9364" s="100" t="s">
        <v>27531</v>
      </c>
      <c r="G9364" s="100"/>
      <c r="H9364" s="100"/>
      <c r="I9364" s="100"/>
      <c r="J9364" s="100"/>
      <c r="K9364" s="100"/>
      <c r="L9364" s="100"/>
      <c r="M9364" s="100"/>
      <c r="N9364" s="100"/>
      <c r="O9364" s="100"/>
      <c r="P9364" s="100"/>
      <c r="Q9364" s="15" t="s">
        <v>45</v>
      </c>
    </row>
    <row r="9365" customFormat="false" ht="122.35" hidden="false" customHeight="false" outlineLevel="0" collapsed="false">
      <c r="A9365" s="100"/>
      <c r="B9365" s="100"/>
      <c r="C9365" s="100"/>
      <c r="D9365" s="100"/>
      <c r="E9365" s="100" t="s">
        <v>27532</v>
      </c>
      <c r="F9365" s="100" t="s">
        <v>27533</v>
      </c>
      <c r="G9365" s="100"/>
      <c r="H9365" s="100"/>
      <c r="I9365" s="100"/>
      <c r="J9365" s="100"/>
      <c r="K9365" s="100"/>
      <c r="L9365" s="100"/>
      <c r="M9365" s="100"/>
      <c r="N9365" s="100"/>
      <c r="O9365" s="100"/>
      <c r="P9365" s="100"/>
      <c r="Q9365" s="15" t="s">
        <v>45</v>
      </c>
    </row>
    <row r="9366" customFormat="false" ht="14.9" hidden="false" customHeight="false" outlineLevel="0" collapsed="false">
      <c r="A9366" s="100" t="s">
        <v>25462</v>
      </c>
      <c r="B9366" s="100"/>
      <c r="C9366" s="100" t="s">
        <v>27534</v>
      </c>
      <c r="D9366" s="100" t="s">
        <v>27535</v>
      </c>
      <c r="E9366" s="100" t="s">
        <v>27536</v>
      </c>
      <c r="F9366" s="100"/>
      <c r="G9366" s="100"/>
      <c r="H9366" s="100"/>
      <c r="I9366" s="100"/>
      <c r="J9366" s="100"/>
      <c r="K9366" s="100"/>
      <c r="L9366" s="100"/>
      <c r="M9366" s="100"/>
      <c r="N9366" s="100"/>
      <c r="O9366" s="355" t="s">
        <v>27537</v>
      </c>
      <c r="P9366" s="100"/>
      <c r="Q9366" s="15" t="s">
        <v>45</v>
      </c>
    </row>
    <row r="9367" customFormat="false" ht="28.35" hidden="false" customHeight="false" outlineLevel="0" collapsed="false">
      <c r="A9367" s="100" t="s">
        <v>25462</v>
      </c>
      <c r="B9367" s="1143" t="n">
        <v>0.645833333333333</v>
      </c>
      <c r="C9367" s="24" t="s">
        <v>27538</v>
      </c>
      <c r="D9367" s="100" t="s">
        <v>27083</v>
      </c>
      <c r="E9367" s="100" t="s">
        <v>27539</v>
      </c>
      <c r="F9367" s="100" t="s">
        <v>27540</v>
      </c>
      <c r="G9367" s="100" t="n">
        <v>2900</v>
      </c>
      <c r="H9367" s="100"/>
      <c r="I9367" s="100"/>
      <c r="J9367" s="100"/>
      <c r="K9367" s="100"/>
      <c r="L9367" s="100"/>
      <c r="M9367" s="100" t="s">
        <v>27541</v>
      </c>
      <c r="N9367" s="1184" t="n">
        <v>43762</v>
      </c>
      <c r="O9367" s="984" t="s">
        <v>15</v>
      </c>
      <c r="P9367" s="100"/>
      <c r="Q9367" s="15" t="s">
        <v>45</v>
      </c>
    </row>
    <row r="9368" customFormat="false" ht="14.9" hidden="false" customHeight="false" outlineLevel="0" collapsed="false">
      <c r="A9368" s="100" t="s">
        <v>25462</v>
      </c>
      <c r="B9368" s="100"/>
      <c r="C9368" s="24" t="s">
        <v>27542</v>
      </c>
      <c r="D9368" s="100" t="s">
        <v>27543</v>
      </c>
      <c r="E9368" s="100" t="s">
        <v>27544</v>
      </c>
      <c r="F9368" s="100"/>
      <c r="G9368" s="100"/>
      <c r="H9368" s="100"/>
      <c r="I9368" s="100"/>
      <c r="J9368" s="100"/>
      <c r="K9368" s="100"/>
      <c r="L9368" s="100"/>
      <c r="M9368" s="100"/>
      <c r="N9368" s="100"/>
      <c r="O9368" s="1154" t="s">
        <v>26339</v>
      </c>
      <c r="P9368" s="100"/>
      <c r="Q9368" s="15" t="s">
        <v>45</v>
      </c>
    </row>
    <row r="9369" customFormat="false" ht="79.85" hidden="false" customHeight="false" outlineLevel="0" collapsed="false">
      <c r="A9369" s="1091" t="s">
        <v>17111</v>
      </c>
      <c r="B9369" s="103" t="s">
        <v>17112</v>
      </c>
      <c r="C9369" s="1149"/>
      <c r="D9369" s="103" t="s">
        <v>17114</v>
      </c>
      <c r="E9369" s="103" t="s">
        <v>17115</v>
      </c>
      <c r="F9369" s="102" t="s">
        <v>10096</v>
      </c>
      <c r="G9369" s="103" t="s">
        <v>38</v>
      </c>
      <c r="H9369" s="103" t="s">
        <v>17116</v>
      </c>
      <c r="I9369" s="103" t="s">
        <v>40</v>
      </c>
      <c r="J9369" s="103" t="s">
        <v>21327</v>
      </c>
      <c r="K9369" s="103" t="s">
        <v>21328</v>
      </c>
      <c r="L9369" s="103" t="s">
        <v>19807</v>
      </c>
      <c r="M9369" s="103" t="s">
        <v>41</v>
      </c>
      <c r="N9369" s="103" t="s">
        <v>42</v>
      </c>
      <c r="O9369" s="103" t="s">
        <v>17117</v>
      </c>
      <c r="P9369" s="91"/>
      <c r="Q9369" s="15" t="s">
        <v>45</v>
      </c>
      <c r="R9369" s="97"/>
      <c r="S9369" s="97"/>
    </row>
    <row r="9370" customFormat="false" ht="15" hidden="false" customHeight="false" outlineLevel="0" collapsed="false">
      <c r="A9370" s="1137" t="n">
        <v>43762</v>
      </c>
      <c r="B9370" s="1136" t="s">
        <v>349</v>
      </c>
      <c r="C9370" s="91"/>
      <c r="D9370" s="91"/>
      <c r="E9370" s="10"/>
      <c r="F9370" s="821" t="n">
        <f aca="false">G9370+H9370+I9370+J9370+K9370+L9370</f>
        <v>2.48086314291008E+025</v>
      </c>
      <c r="G9370" s="1150" t="n">
        <f aca="false">SUM(G9371:G19307)</f>
        <v>8.66658771960256E+024</v>
      </c>
      <c r="H9370" s="989" t="n">
        <f aca="false">SUM(H9371:H19307)</f>
        <v>1.61420437094983E+025</v>
      </c>
      <c r="I9370" s="1007" t="n">
        <f aca="false">SUM(I9371:I19309)</f>
        <v>0</v>
      </c>
      <c r="J9370" s="1008" t="n">
        <f aca="false">SUM(J9371:J19307)</f>
        <v>0</v>
      </c>
      <c r="K9370" s="1009" t="n">
        <f aca="false">SUM(K9371:K19307)</f>
        <v>0</v>
      </c>
      <c r="L9370" s="1029" t="n">
        <f aca="false">SUM(L9372:L19307)</f>
        <v>0</v>
      </c>
      <c r="M9370" s="466"/>
      <c r="N9370" s="466"/>
      <c r="O9370" s="91"/>
      <c r="P9370" s="91"/>
      <c r="Q9370" s="15" t="s">
        <v>45</v>
      </c>
      <c r="R9370" s="97"/>
      <c r="S9370" s="97"/>
    </row>
    <row r="9371" customFormat="false" ht="55.2" hidden="false" customHeight="false" outlineLevel="0" collapsed="false">
      <c r="A9371" s="100" t="s">
        <v>25462</v>
      </c>
      <c r="B9371" s="100"/>
      <c r="C9371" s="100"/>
      <c r="D9371" s="100" t="n">
        <v>1</v>
      </c>
      <c r="E9371" s="100" t="s">
        <v>27545</v>
      </c>
      <c r="F9371" s="100"/>
      <c r="G9371" s="100" t="n">
        <v>3100</v>
      </c>
      <c r="H9371" s="100"/>
      <c r="I9371" s="100"/>
      <c r="J9371" s="100"/>
      <c r="K9371" s="100"/>
      <c r="L9371" s="100"/>
      <c r="M9371" s="100" t="s">
        <v>27546</v>
      </c>
      <c r="N9371" s="1184" t="n">
        <v>43764</v>
      </c>
      <c r="O9371" s="984" t="s">
        <v>15</v>
      </c>
      <c r="P9371" s="100"/>
      <c r="Q9371" s="15" t="s">
        <v>45</v>
      </c>
    </row>
    <row r="9372" customFormat="false" ht="28.35" hidden="false" customHeight="false" outlineLevel="0" collapsed="false">
      <c r="A9372" s="100" t="s">
        <v>25462</v>
      </c>
      <c r="B9372" s="100"/>
      <c r="C9372" s="100"/>
      <c r="D9372" s="100" t="n">
        <v>2</v>
      </c>
      <c r="E9372" s="100" t="s">
        <v>27547</v>
      </c>
      <c r="F9372" s="100" t="n">
        <v>9500</v>
      </c>
      <c r="G9372" s="100"/>
      <c r="H9372" s="100"/>
      <c r="I9372" s="100"/>
      <c r="J9372" s="100"/>
      <c r="K9372" s="100"/>
      <c r="L9372" s="100"/>
      <c r="M9372" s="100" t="s">
        <v>27548</v>
      </c>
      <c r="N9372" s="100"/>
      <c r="O9372" s="984" t="s">
        <v>26163</v>
      </c>
      <c r="P9372" s="100"/>
      <c r="Q9372" s="15" t="s">
        <v>45</v>
      </c>
    </row>
    <row r="9373" customFormat="false" ht="108.95" hidden="false" customHeight="false" outlineLevel="0" collapsed="false">
      <c r="A9373" s="100"/>
      <c r="B9373" s="100"/>
      <c r="C9373" s="100"/>
      <c r="D9373" s="100"/>
      <c r="E9373" s="100" t="s">
        <v>27549</v>
      </c>
      <c r="F9373" s="100" t="s">
        <v>27550</v>
      </c>
      <c r="G9373" s="100"/>
      <c r="H9373" s="100"/>
      <c r="I9373" s="100"/>
      <c r="J9373" s="100"/>
      <c r="K9373" s="100"/>
      <c r="L9373" s="100"/>
      <c r="M9373" s="100" t="s">
        <v>27551</v>
      </c>
      <c r="N9373" s="1076" t="n">
        <v>43771</v>
      </c>
      <c r="O9373" s="391" t="s">
        <v>27041</v>
      </c>
      <c r="P9373" s="100"/>
      <c r="Q9373" s="15" t="s">
        <v>45</v>
      </c>
    </row>
    <row r="9374" customFormat="false" ht="28.35" hidden="false" customHeight="false" outlineLevel="0" collapsed="false">
      <c r="A9374" s="100" t="s">
        <v>25462</v>
      </c>
      <c r="B9374" s="1143" t="n">
        <v>0.4625</v>
      </c>
      <c r="C9374" s="100" t="s">
        <v>27552</v>
      </c>
      <c r="D9374" s="100" t="n">
        <v>3</v>
      </c>
      <c r="E9374" s="100" t="s">
        <v>27553</v>
      </c>
      <c r="F9374" s="100"/>
      <c r="G9374" s="100" t="n">
        <v>6800</v>
      </c>
      <c r="H9374" s="100"/>
      <c r="I9374" s="100"/>
      <c r="J9374" s="100"/>
      <c r="K9374" s="100"/>
      <c r="L9374" s="100"/>
      <c r="M9374" s="100" t="s">
        <v>27554</v>
      </c>
      <c r="N9374" s="1184" t="n">
        <v>43764</v>
      </c>
      <c r="O9374" s="984" t="s">
        <v>15</v>
      </c>
      <c r="P9374" s="100"/>
      <c r="Q9374" s="15" t="s">
        <v>45</v>
      </c>
    </row>
    <row r="9375" customFormat="false" ht="14.9" hidden="false" customHeight="false" outlineLevel="0" collapsed="false">
      <c r="A9375" s="1144"/>
      <c r="B9375" s="1144"/>
      <c r="C9375" s="1144"/>
      <c r="D9375" s="1144"/>
      <c r="E9375" s="1144" t="s">
        <v>27555</v>
      </c>
      <c r="F9375" s="1144"/>
      <c r="G9375" s="1144"/>
      <c r="H9375" s="1144"/>
      <c r="I9375" s="1144"/>
      <c r="J9375" s="1144"/>
      <c r="K9375" s="1144"/>
      <c r="L9375" s="1144"/>
      <c r="M9375" s="1144"/>
      <c r="N9375" s="1188" t="n">
        <v>43766</v>
      </c>
      <c r="O9375" s="1144" t="s">
        <v>26797</v>
      </c>
      <c r="P9375" s="1144"/>
      <c r="Q9375" s="15" t="s">
        <v>45</v>
      </c>
      <c r="R9375" s="1145"/>
      <c r="S9375" s="1145"/>
      <c r="T9375" s="1145"/>
      <c r="U9375" s="1145"/>
      <c r="V9375" s="1145"/>
      <c r="W9375" s="1145"/>
      <c r="X9375" s="1145"/>
      <c r="Y9375" s="1145"/>
      <c r="Z9375" s="1145"/>
      <c r="AA9375" s="1145"/>
      <c r="AB9375" s="1145"/>
      <c r="AC9375" s="1145"/>
      <c r="AD9375" s="1145"/>
      <c r="AE9375" s="1145"/>
      <c r="AF9375" s="1145"/>
      <c r="AG9375" s="1145"/>
      <c r="AH9375" s="1145"/>
      <c r="AI9375" s="1145"/>
      <c r="AJ9375" s="1145"/>
      <c r="AK9375" s="1145"/>
    </row>
    <row r="9376" customFormat="false" ht="14.9" hidden="false" customHeight="false" outlineLevel="0" collapsed="false">
      <c r="A9376" s="100" t="s">
        <v>25462</v>
      </c>
      <c r="B9376" s="1143" t="n">
        <v>0.513888888888889</v>
      </c>
      <c r="C9376" s="100" t="s">
        <v>27556</v>
      </c>
      <c r="D9376" s="100" t="n">
        <v>4</v>
      </c>
      <c r="E9376" s="100"/>
      <c r="F9376" s="100"/>
      <c r="G9376" s="100"/>
      <c r="H9376" s="100"/>
      <c r="I9376" s="100"/>
      <c r="J9376" s="100"/>
      <c r="K9376" s="100"/>
      <c r="L9376" s="100"/>
      <c r="M9376" s="100"/>
      <c r="N9376" s="100"/>
      <c r="O9376" s="1154" t="s">
        <v>26339</v>
      </c>
      <c r="P9376" s="100"/>
      <c r="Q9376" s="15" t="s">
        <v>45</v>
      </c>
    </row>
    <row r="9377" customFormat="false" ht="28.35" hidden="false" customHeight="false" outlineLevel="0" collapsed="false">
      <c r="A9377" s="100" t="s">
        <v>25462</v>
      </c>
      <c r="B9377" s="1143" t="n">
        <v>0.522222222222222</v>
      </c>
      <c r="C9377" s="100" t="s">
        <v>27557</v>
      </c>
      <c r="D9377" s="100" t="n">
        <v>5</v>
      </c>
      <c r="E9377" s="100" t="s">
        <v>27558</v>
      </c>
      <c r="F9377" s="100" t="s">
        <v>27559</v>
      </c>
      <c r="G9377" s="100"/>
      <c r="H9377" s="100"/>
      <c r="I9377" s="100"/>
      <c r="J9377" s="100"/>
      <c r="K9377" s="100"/>
      <c r="L9377" s="100"/>
      <c r="M9377" s="100"/>
      <c r="N9377" s="100"/>
      <c r="O9377" s="355" t="s">
        <v>27559</v>
      </c>
      <c r="P9377" s="100"/>
      <c r="Q9377" s="15" t="s">
        <v>45</v>
      </c>
    </row>
    <row r="9378" customFormat="false" ht="28.35" hidden="false" customHeight="false" outlineLevel="0" collapsed="false">
      <c r="A9378" s="100"/>
      <c r="B9378" s="1143" t="n">
        <v>0.525694444444444</v>
      </c>
      <c r="C9378" s="100" t="s">
        <v>27560</v>
      </c>
      <c r="D9378" s="100" t="n">
        <v>6</v>
      </c>
      <c r="E9378" s="100" t="s">
        <v>27561</v>
      </c>
      <c r="F9378" s="100" t="s">
        <v>27562</v>
      </c>
      <c r="G9378" s="100"/>
      <c r="H9378" s="100"/>
      <c r="I9378" s="100"/>
      <c r="J9378" s="100"/>
      <c r="K9378" s="100"/>
      <c r="L9378" s="100"/>
      <c r="M9378" s="100"/>
      <c r="N9378" s="100"/>
      <c r="O9378" s="355"/>
      <c r="P9378" s="100"/>
      <c r="Q9378" s="15" t="s">
        <v>45</v>
      </c>
    </row>
    <row r="9379" customFormat="false" ht="14.9" hidden="false" customHeight="false" outlineLevel="0" collapsed="false">
      <c r="A9379" s="100" t="s">
        <v>27563</v>
      </c>
      <c r="B9379" s="1143" t="n">
        <v>0.533333333333333</v>
      </c>
      <c r="C9379" s="100" t="s">
        <v>27564</v>
      </c>
      <c r="D9379" s="100" t="n">
        <v>7</v>
      </c>
      <c r="E9379" s="100" t="s">
        <v>27565</v>
      </c>
      <c r="F9379" s="100"/>
      <c r="G9379" s="100"/>
      <c r="H9379" s="100"/>
      <c r="I9379" s="100"/>
      <c r="J9379" s="100"/>
      <c r="K9379" s="100"/>
      <c r="L9379" s="100"/>
      <c r="M9379" s="100"/>
      <c r="N9379" s="100"/>
      <c r="O9379" s="355" t="s">
        <v>27566</v>
      </c>
      <c r="P9379" s="100"/>
      <c r="Q9379" s="15" t="s">
        <v>45</v>
      </c>
    </row>
    <row r="9380" customFormat="false" ht="55.2" hidden="false" customHeight="false" outlineLevel="0" collapsed="false">
      <c r="A9380" s="100"/>
      <c r="B9380" s="100"/>
      <c r="C9380" s="100"/>
      <c r="D9380" s="100" t="n">
        <v>8</v>
      </c>
      <c r="E9380" s="100" t="s">
        <v>27567</v>
      </c>
      <c r="F9380" s="100"/>
      <c r="G9380" s="100"/>
      <c r="H9380" s="100"/>
      <c r="I9380" s="100"/>
      <c r="J9380" s="100"/>
      <c r="K9380" s="100"/>
      <c r="L9380" s="100"/>
      <c r="M9380" s="100"/>
      <c r="N9380" s="100"/>
      <c r="O9380" s="1154" t="s">
        <v>26339</v>
      </c>
      <c r="P9380" s="100"/>
      <c r="Q9380" s="15" t="s">
        <v>45</v>
      </c>
    </row>
    <row r="9381" customFormat="false" ht="122.35" hidden="false" customHeight="false" outlineLevel="0" collapsed="false">
      <c r="A9381" s="100"/>
      <c r="B9381" s="100"/>
      <c r="C9381" s="100"/>
      <c r="D9381" s="100" t="s">
        <v>26301</v>
      </c>
      <c r="E9381" s="100" t="s">
        <v>27568</v>
      </c>
      <c r="F9381" s="100" t="s">
        <v>27569</v>
      </c>
      <c r="G9381" s="100"/>
      <c r="H9381" s="100"/>
      <c r="I9381" s="100"/>
      <c r="J9381" s="100"/>
      <c r="K9381" s="100"/>
      <c r="L9381" s="100"/>
      <c r="M9381" s="100" t="s">
        <v>27570</v>
      </c>
      <c r="N9381" s="100" t="s">
        <v>27571</v>
      </c>
      <c r="O9381" s="984" t="s">
        <v>26163</v>
      </c>
      <c r="P9381" s="100"/>
      <c r="Q9381" s="15" t="s">
        <v>45</v>
      </c>
    </row>
    <row r="9382" customFormat="false" ht="108.95" hidden="false" customHeight="false" outlineLevel="0" collapsed="false">
      <c r="A9382" s="100"/>
      <c r="B9382" s="100"/>
      <c r="C9382" s="100" t="s">
        <v>27572</v>
      </c>
      <c r="D9382" s="100"/>
      <c r="E9382" s="100" t="s">
        <v>27573</v>
      </c>
      <c r="F9382" s="1078" t="s">
        <v>27574</v>
      </c>
      <c r="G9382" s="100"/>
      <c r="H9382" s="100"/>
      <c r="I9382" s="100"/>
      <c r="J9382" s="100"/>
      <c r="K9382" s="100"/>
      <c r="L9382" s="100"/>
      <c r="M9382" s="100"/>
      <c r="N9382" s="100"/>
      <c r="O9382" s="1196" t="s">
        <v>27575</v>
      </c>
      <c r="P9382" s="100"/>
      <c r="Q9382" s="15" t="s">
        <v>45</v>
      </c>
    </row>
    <row r="9383" customFormat="false" ht="28.35" hidden="false" customHeight="false" outlineLevel="0" collapsed="false">
      <c r="A9383" s="100"/>
      <c r="B9383" s="100"/>
      <c r="C9383" s="100" t="s">
        <v>27576</v>
      </c>
      <c r="D9383" s="100" t="n">
        <v>9</v>
      </c>
      <c r="E9383" s="100" t="s">
        <v>27577</v>
      </c>
      <c r="F9383" s="100"/>
      <c r="G9383" s="100"/>
      <c r="H9383" s="100"/>
      <c r="I9383" s="100"/>
      <c r="J9383" s="100"/>
      <c r="K9383" s="100"/>
      <c r="L9383" s="100"/>
      <c r="M9383" s="100"/>
      <c r="N9383" s="100"/>
      <c r="O9383" s="1154" t="s">
        <v>26339</v>
      </c>
      <c r="P9383" s="100"/>
      <c r="Q9383" s="15" t="s">
        <v>45</v>
      </c>
    </row>
    <row r="9384" customFormat="false" ht="14.9" hidden="false" customHeight="false" outlineLevel="0" collapsed="false">
      <c r="A9384" s="100"/>
      <c r="B9384" s="100"/>
      <c r="C9384" s="100"/>
      <c r="D9384" s="100"/>
      <c r="E9384" s="100" t="s">
        <v>27032</v>
      </c>
      <c r="F9384" s="100" t="s">
        <v>27578</v>
      </c>
      <c r="G9384" s="100"/>
      <c r="H9384" s="100"/>
      <c r="I9384" s="100"/>
      <c r="J9384" s="100"/>
      <c r="K9384" s="100"/>
      <c r="L9384" s="100"/>
      <c r="M9384" s="100"/>
      <c r="N9384" s="100"/>
      <c r="O9384" s="100"/>
      <c r="P9384" s="100"/>
      <c r="Q9384" s="15" t="s">
        <v>45</v>
      </c>
    </row>
    <row r="9385" customFormat="false" ht="28.35" hidden="false" customHeight="false" outlineLevel="0" collapsed="false">
      <c r="A9385" s="100" t="s">
        <v>26548</v>
      </c>
      <c r="B9385" s="1143" t="n">
        <v>0.715972222222222</v>
      </c>
      <c r="C9385" s="24" t="s">
        <v>27579</v>
      </c>
      <c r="D9385" s="100" t="n">
        <v>10</v>
      </c>
      <c r="E9385" s="100" t="s">
        <v>27580</v>
      </c>
      <c r="F9385" s="100" t="s">
        <v>27581</v>
      </c>
      <c r="G9385" s="100"/>
      <c r="H9385" s="100"/>
      <c r="I9385" s="100"/>
      <c r="J9385" s="100"/>
      <c r="K9385" s="100"/>
      <c r="L9385" s="100"/>
      <c r="M9385" s="100"/>
      <c r="N9385" s="100"/>
      <c r="O9385" s="355" t="s">
        <v>27581</v>
      </c>
      <c r="P9385" s="100"/>
      <c r="Q9385" s="15" t="s">
        <v>45</v>
      </c>
    </row>
    <row r="9386" customFormat="false" ht="14.9" hidden="false" customHeight="false" outlineLevel="0" collapsed="false">
      <c r="A9386" s="100" t="s">
        <v>26548</v>
      </c>
      <c r="B9386" s="1143" t="n">
        <v>0.766666666666667</v>
      </c>
      <c r="C9386" s="100" t="n">
        <v>89096805673</v>
      </c>
      <c r="D9386" s="100"/>
      <c r="E9386" s="100" t="s">
        <v>27582</v>
      </c>
      <c r="F9386" s="100"/>
      <c r="G9386" s="100"/>
      <c r="H9386" s="100"/>
      <c r="I9386" s="100"/>
      <c r="J9386" s="100"/>
      <c r="K9386" s="100"/>
      <c r="L9386" s="100"/>
      <c r="M9386" s="100"/>
      <c r="N9386" s="100"/>
      <c r="O9386" s="100"/>
      <c r="P9386" s="100"/>
      <c r="Q9386" s="15" t="s">
        <v>45</v>
      </c>
    </row>
    <row r="9387" customFormat="false" ht="79.85" hidden="false" customHeight="false" outlineLevel="0" collapsed="false">
      <c r="A9387" s="1091" t="s">
        <v>17111</v>
      </c>
      <c r="B9387" s="103" t="s">
        <v>17112</v>
      </c>
      <c r="C9387" s="1149"/>
      <c r="D9387" s="103" t="s">
        <v>17114</v>
      </c>
      <c r="E9387" s="103" t="s">
        <v>17115</v>
      </c>
      <c r="F9387" s="102" t="s">
        <v>10096</v>
      </c>
      <c r="G9387" s="103" t="s">
        <v>38</v>
      </c>
      <c r="H9387" s="103" t="s">
        <v>17116</v>
      </c>
      <c r="I9387" s="103" t="s">
        <v>40</v>
      </c>
      <c r="J9387" s="103" t="s">
        <v>21327</v>
      </c>
      <c r="K9387" s="103" t="s">
        <v>21328</v>
      </c>
      <c r="L9387" s="103" t="s">
        <v>19807</v>
      </c>
      <c r="M9387" s="103" t="s">
        <v>41</v>
      </c>
      <c r="N9387" s="103" t="s">
        <v>42</v>
      </c>
      <c r="O9387" s="103" t="s">
        <v>17117</v>
      </c>
      <c r="P9387" s="91"/>
      <c r="Q9387" s="15" t="s">
        <v>45</v>
      </c>
      <c r="R9387" s="97"/>
      <c r="S9387" s="97"/>
    </row>
    <row r="9388" customFormat="false" ht="15" hidden="false" customHeight="false" outlineLevel="0" collapsed="false">
      <c r="A9388" s="1137" t="n">
        <v>43762</v>
      </c>
      <c r="B9388" s="1136" t="s">
        <v>349</v>
      </c>
      <c r="C9388" s="91"/>
      <c r="D9388" s="91"/>
      <c r="E9388" s="10"/>
      <c r="F9388" s="821" t="n">
        <f aca="false">G9388+H9388+I9388+J9388+K9388+L9388</f>
        <v>1.24043157145504E+025</v>
      </c>
      <c r="G9388" s="1150" t="n">
        <f aca="false">SUM(G9389:G19326)</f>
        <v>4.33329385980128E+024</v>
      </c>
      <c r="H9388" s="989" t="n">
        <f aca="false">SUM(H9389:H19326)</f>
        <v>8.07102185474914E+024</v>
      </c>
      <c r="I9388" s="1007" t="n">
        <f aca="false">SUM(I9389:I19328)</f>
        <v>0</v>
      </c>
      <c r="J9388" s="1008" t="n">
        <f aca="false">SUM(J9389:J19326)</f>
        <v>0</v>
      </c>
      <c r="K9388" s="1009" t="n">
        <f aca="false">SUM(K9389:K19326)</f>
        <v>0</v>
      </c>
      <c r="L9388" s="1029" t="n">
        <f aca="false">SUM(L9390:L19326)</f>
        <v>0</v>
      </c>
      <c r="M9388" s="466"/>
      <c r="N9388" s="466"/>
      <c r="O9388" s="91"/>
      <c r="P9388" s="91"/>
      <c r="Q9388" s="15" t="s">
        <v>45</v>
      </c>
      <c r="R9388" s="97"/>
      <c r="S9388" s="97"/>
    </row>
    <row r="9389" customFormat="false" ht="28.35" hidden="false" customHeight="false" outlineLevel="0" collapsed="false">
      <c r="A9389" s="100" t="s">
        <v>25462</v>
      </c>
      <c r="B9389" s="100"/>
      <c r="C9389" s="100"/>
      <c r="D9389" s="100" t="s">
        <v>10514</v>
      </c>
      <c r="E9389" s="100" t="s">
        <v>27583</v>
      </c>
      <c r="F9389" s="100"/>
      <c r="G9389" s="100"/>
      <c r="H9389" s="100" t="n">
        <v>17789.22</v>
      </c>
      <c r="I9389" s="100"/>
      <c r="J9389" s="100"/>
      <c r="K9389" s="100"/>
      <c r="L9389" s="100"/>
      <c r="M9389" s="100" t="s">
        <v>27584</v>
      </c>
      <c r="N9389" s="1184" t="n">
        <v>43766</v>
      </c>
      <c r="O9389" s="984" t="s">
        <v>26358</v>
      </c>
      <c r="P9389" s="100"/>
      <c r="Q9389" s="15" t="s">
        <v>45</v>
      </c>
    </row>
    <row r="9390" customFormat="false" ht="14.9" hidden="false" customHeight="false" outlineLevel="0" collapsed="false">
      <c r="A9390" s="100" t="s">
        <v>25462</v>
      </c>
      <c r="B9390" s="1143" t="n">
        <v>0.381944444444444</v>
      </c>
      <c r="C9390" s="100" t="s">
        <v>27585</v>
      </c>
      <c r="D9390" s="100" t="s">
        <v>25726</v>
      </c>
      <c r="E9390" s="100" t="s">
        <v>27586</v>
      </c>
      <c r="F9390" s="100"/>
      <c r="G9390" s="100"/>
      <c r="H9390" s="100"/>
      <c r="I9390" s="100"/>
      <c r="J9390" s="100"/>
      <c r="K9390" s="100"/>
      <c r="L9390" s="100"/>
      <c r="M9390" s="100"/>
      <c r="N9390" s="100"/>
      <c r="O9390" s="355" t="s">
        <v>27587</v>
      </c>
      <c r="P9390" s="100"/>
      <c r="Q9390" s="15" t="s">
        <v>45</v>
      </c>
    </row>
    <row r="9391" customFormat="false" ht="108.95" hidden="false" customHeight="false" outlineLevel="0" collapsed="false">
      <c r="A9391" s="1144" t="s">
        <v>25462</v>
      </c>
      <c r="B9391" s="1144"/>
      <c r="C9391" s="1144" t="s">
        <v>27588</v>
      </c>
      <c r="D9391" s="1144" t="s">
        <v>10514</v>
      </c>
      <c r="E9391" s="1144" t="s">
        <v>27589</v>
      </c>
      <c r="F9391" s="1144" t="s">
        <v>23517</v>
      </c>
      <c r="G9391" s="1144"/>
      <c r="H9391" s="1144"/>
      <c r="I9391" s="1144"/>
      <c r="J9391" s="1144"/>
      <c r="K9391" s="1144"/>
      <c r="L9391" s="1144"/>
      <c r="M9391" s="1144"/>
      <c r="N9391" s="1144"/>
      <c r="O9391" s="1144"/>
      <c r="P9391" s="1144"/>
      <c r="Q9391" s="15" t="s">
        <v>45</v>
      </c>
      <c r="R9391" s="1145"/>
      <c r="S9391" s="1145"/>
      <c r="T9391" s="1145"/>
      <c r="U9391" s="1145"/>
      <c r="V9391" s="1145"/>
      <c r="W9391" s="1145"/>
      <c r="X9391" s="1145"/>
      <c r="Y9391" s="1145"/>
      <c r="Z9391" s="1145"/>
      <c r="AA9391" s="1145"/>
      <c r="AB9391" s="1145"/>
      <c r="AC9391" s="1145"/>
      <c r="AD9391" s="1145"/>
      <c r="AE9391" s="1145"/>
      <c r="AF9391" s="1145"/>
      <c r="AG9391" s="1145"/>
      <c r="AH9391" s="1145"/>
      <c r="AI9391" s="1145"/>
      <c r="AJ9391" s="1145"/>
      <c r="AK9391" s="1145"/>
    </row>
    <row r="9392" customFormat="false" ht="68.65" hidden="false" customHeight="false" outlineLevel="0" collapsed="false">
      <c r="A9392" s="100" t="s">
        <v>25462</v>
      </c>
      <c r="B9392" s="1143" t="n">
        <v>0.474305555555556</v>
      </c>
      <c r="C9392" s="100" t="s">
        <v>27590</v>
      </c>
      <c r="D9392" s="100" t="s">
        <v>26332</v>
      </c>
      <c r="E9392" s="100" t="s">
        <v>27591</v>
      </c>
      <c r="F9392" s="100" t="s">
        <v>27592</v>
      </c>
      <c r="G9392" s="100"/>
      <c r="H9392" s="100"/>
      <c r="I9392" s="100"/>
      <c r="J9392" s="100"/>
      <c r="K9392" s="100"/>
      <c r="L9392" s="100"/>
      <c r="M9392" s="100"/>
      <c r="N9392" s="100"/>
      <c r="O9392" s="355" t="s">
        <v>27592</v>
      </c>
      <c r="P9392" s="100"/>
      <c r="Q9392" s="15" t="s">
        <v>45</v>
      </c>
    </row>
    <row r="9393" customFormat="false" ht="55.2" hidden="false" customHeight="false" outlineLevel="0" collapsed="false">
      <c r="A9393" s="100"/>
      <c r="B9393" s="100"/>
      <c r="C9393" s="100"/>
      <c r="D9393" s="100" t="s">
        <v>26341</v>
      </c>
      <c r="E9393" s="100" t="s">
        <v>27593</v>
      </c>
      <c r="F9393" s="100"/>
      <c r="G9393" s="100"/>
      <c r="H9393" s="100"/>
      <c r="I9393" s="100"/>
      <c r="J9393" s="100"/>
      <c r="K9393" s="100"/>
      <c r="L9393" s="100"/>
      <c r="M9393" s="100"/>
      <c r="N9393" s="100"/>
      <c r="O9393" s="1154" t="s">
        <v>26339</v>
      </c>
      <c r="P9393" s="100"/>
      <c r="Q9393" s="15" t="s">
        <v>45</v>
      </c>
    </row>
    <row r="9394" customFormat="false" ht="14.9" hidden="false" customHeight="false" outlineLevel="0" collapsed="false">
      <c r="A9394" s="1144"/>
      <c r="B9394" s="1144"/>
      <c r="C9394" s="1144"/>
      <c r="D9394" s="1144"/>
      <c r="E9394" s="1144" t="n">
        <v>89167549375</v>
      </c>
      <c r="F9394" s="1144"/>
      <c r="G9394" s="1144"/>
      <c r="H9394" s="1144"/>
      <c r="I9394" s="1144"/>
      <c r="J9394" s="1144"/>
      <c r="K9394" s="1144"/>
      <c r="L9394" s="1144"/>
      <c r="M9394" s="1144"/>
      <c r="N9394" s="1144"/>
      <c r="O9394" s="1144" t="s">
        <v>26339</v>
      </c>
      <c r="P9394" s="1144"/>
      <c r="Q9394" s="15" t="s">
        <v>45</v>
      </c>
      <c r="R9394" s="1145"/>
      <c r="S9394" s="1145"/>
      <c r="T9394" s="1145"/>
      <c r="U9394" s="1145"/>
      <c r="V9394" s="1145"/>
      <c r="W9394" s="1145"/>
      <c r="X9394" s="1145"/>
      <c r="Y9394" s="1145"/>
      <c r="Z9394" s="1145"/>
      <c r="AA9394" s="1145"/>
      <c r="AB9394" s="1145"/>
      <c r="AC9394" s="1145"/>
      <c r="AD9394" s="1145"/>
      <c r="AE9394" s="1145"/>
      <c r="AF9394" s="1145"/>
      <c r="AG9394" s="1145"/>
      <c r="AH9394" s="1145"/>
      <c r="AI9394" s="1145"/>
      <c r="AJ9394" s="1145"/>
      <c r="AK9394" s="1145"/>
    </row>
    <row r="9395" customFormat="false" ht="14.9" hidden="false" customHeight="false" outlineLevel="0" collapsed="false">
      <c r="A9395" s="1144"/>
      <c r="B9395" s="1144"/>
      <c r="C9395" s="1144"/>
      <c r="D9395" s="1144"/>
      <c r="E9395" s="1144" t="s">
        <v>27594</v>
      </c>
      <c r="F9395" s="1144"/>
      <c r="G9395" s="1144"/>
      <c r="H9395" s="1144"/>
      <c r="I9395" s="1144"/>
      <c r="J9395" s="1144"/>
      <c r="K9395" s="1144"/>
      <c r="L9395" s="1144"/>
      <c r="M9395" s="1144"/>
      <c r="N9395" s="1144"/>
      <c r="O9395" s="1144"/>
      <c r="P9395" s="1144"/>
      <c r="Q9395" s="15" t="s">
        <v>45</v>
      </c>
      <c r="R9395" s="1145"/>
      <c r="S9395" s="1145"/>
      <c r="T9395" s="1145"/>
      <c r="U9395" s="1145"/>
      <c r="V9395" s="1145"/>
      <c r="W9395" s="1145"/>
      <c r="X9395" s="1145"/>
      <c r="Y9395" s="1145"/>
      <c r="Z9395" s="1145"/>
      <c r="AA9395" s="1145"/>
      <c r="AB9395" s="1145"/>
      <c r="AC9395" s="1145"/>
      <c r="AD9395" s="1145"/>
      <c r="AE9395" s="1145"/>
      <c r="AF9395" s="1145"/>
      <c r="AG9395" s="1145"/>
      <c r="AH9395" s="1145"/>
      <c r="AI9395" s="1145"/>
      <c r="AJ9395" s="1145"/>
      <c r="AK9395" s="1145"/>
    </row>
    <row r="9396" customFormat="false" ht="95.5" hidden="false" customHeight="false" outlineLevel="0" collapsed="false">
      <c r="A9396" s="100"/>
      <c r="B9396" s="100"/>
      <c r="C9396" s="100"/>
      <c r="D9396" s="100" t="s">
        <v>10514</v>
      </c>
      <c r="E9396" s="100" t="s">
        <v>27595</v>
      </c>
      <c r="F9396" s="100" t="s">
        <v>27596</v>
      </c>
      <c r="G9396" s="100" t="n">
        <v>10000</v>
      </c>
      <c r="H9396" s="100"/>
      <c r="I9396" s="100"/>
      <c r="J9396" s="100"/>
      <c r="K9396" s="100"/>
      <c r="L9396" s="100"/>
      <c r="M9396" s="100" t="s">
        <v>27597</v>
      </c>
      <c r="N9396" s="1184" t="n">
        <v>43764</v>
      </c>
      <c r="O9396" s="984" t="s">
        <v>15</v>
      </c>
      <c r="P9396" s="100"/>
      <c r="Q9396" s="15" t="s">
        <v>45</v>
      </c>
    </row>
    <row r="9397" customFormat="false" ht="68.65" hidden="false" customHeight="false" outlineLevel="0" collapsed="false">
      <c r="A9397" s="100" t="s">
        <v>25462</v>
      </c>
      <c r="B9397" s="1143" t="n">
        <v>0.459027777777778</v>
      </c>
      <c r="C9397" s="100" t="s">
        <v>25522</v>
      </c>
      <c r="D9397" s="100" t="s">
        <v>10514</v>
      </c>
      <c r="E9397" s="100" t="s">
        <v>25523</v>
      </c>
      <c r="F9397" s="100" t="s">
        <v>25524</v>
      </c>
      <c r="G9397" s="100" t="n">
        <v>22800</v>
      </c>
      <c r="H9397" s="100"/>
      <c r="I9397" s="100"/>
      <c r="J9397" s="100"/>
      <c r="K9397" s="100"/>
      <c r="L9397" s="100"/>
      <c r="M9397" s="19" t="s">
        <v>27598</v>
      </c>
      <c r="N9397" s="1076" t="n">
        <v>43787</v>
      </c>
      <c r="O9397" s="984" t="s">
        <v>15</v>
      </c>
      <c r="P9397" s="100"/>
      <c r="Q9397" s="15" t="s">
        <v>45</v>
      </c>
      <c r="R9397" s="100"/>
      <c r="S9397" s="100"/>
      <c r="T9397" s="100"/>
      <c r="U9397" s="100"/>
      <c r="V9397" s="100"/>
      <c r="W9397" s="100"/>
      <c r="X9397" s="100"/>
      <c r="Y9397" s="100"/>
      <c r="Z9397" s="100"/>
      <c r="AA9397" s="100"/>
      <c r="AB9397" s="19"/>
      <c r="AC9397" s="1076"/>
      <c r="AD9397" s="984"/>
    </row>
    <row r="9398" customFormat="false" ht="14.9" hidden="false" customHeight="false" outlineLevel="0" collapsed="false">
      <c r="A9398" s="100"/>
      <c r="B9398" s="100"/>
      <c r="C9398" s="100"/>
      <c r="D9398" s="100"/>
      <c r="E9398" s="100" t="s">
        <v>27599</v>
      </c>
      <c r="F9398" s="100"/>
      <c r="G9398" s="100"/>
      <c r="H9398" s="100"/>
      <c r="I9398" s="100"/>
      <c r="J9398" s="100"/>
      <c r="K9398" s="100"/>
      <c r="L9398" s="100"/>
      <c r="M9398" s="100"/>
      <c r="N9398" s="100"/>
      <c r="O9398" s="100"/>
      <c r="P9398" s="100"/>
      <c r="Q9398" s="15" t="s">
        <v>45</v>
      </c>
    </row>
    <row r="9399" customFormat="false" ht="55.2" hidden="false" customHeight="false" outlineLevel="0" collapsed="false">
      <c r="A9399" s="1144"/>
      <c r="B9399" s="1144"/>
      <c r="C9399" s="1144"/>
      <c r="D9399" s="1144"/>
      <c r="E9399" s="1144" t="s">
        <v>27600</v>
      </c>
      <c r="F9399" s="1144"/>
      <c r="G9399" s="1144"/>
      <c r="H9399" s="1144"/>
      <c r="I9399" s="1144"/>
      <c r="J9399" s="1144"/>
      <c r="K9399" s="1144"/>
      <c r="L9399" s="1144"/>
      <c r="M9399" s="1144"/>
      <c r="N9399" s="1144"/>
      <c r="O9399" s="1144" t="s">
        <v>27601</v>
      </c>
      <c r="P9399" s="1144"/>
      <c r="Q9399" s="15" t="s">
        <v>45</v>
      </c>
      <c r="R9399" s="1145"/>
      <c r="S9399" s="1145"/>
      <c r="T9399" s="1145"/>
      <c r="U9399" s="1145"/>
      <c r="V9399" s="1145"/>
      <c r="W9399" s="1145"/>
      <c r="X9399" s="1145"/>
      <c r="Y9399" s="1145"/>
      <c r="Z9399" s="1145"/>
      <c r="AA9399" s="1145"/>
      <c r="AB9399" s="1145"/>
      <c r="AC9399" s="1145"/>
      <c r="AD9399" s="1145"/>
      <c r="AE9399" s="1145"/>
      <c r="AF9399" s="1145"/>
      <c r="AG9399" s="1145"/>
      <c r="AH9399" s="1145"/>
      <c r="AI9399" s="1145"/>
      <c r="AJ9399" s="1145"/>
      <c r="AK9399" s="1145"/>
    </row>
    <row r="9400" customFormat="false" ht="79.85" hidden="false" customHeight="false" outlineLevel="0" collapsed="false">
      <c r="A9400" s="1091" t="s">
        <v>17111</v>
      </c>
      <c r="B9400" s="103" t="s">
        <v>17112</v>
      </c>
      <c r="C9400" s="1149"/>
      <c r="D9400" s="103" t="s">
        <v>17114</v>
      </c>
      <c r="E9400" s="103" t="s">
        <v>17115</v>
      </c>
      <c r="F9400" s="102" t="s">
        <v>10096</v>
      </c>
      <c r="G9400" s="103" t="s">
        <v>38</v>
      </c>
      <c r="H9400" s="103" t="s">
        <v>17116</v>
      </c>
      <c r="I9400" s="103" t="s">
        <v>40</v>
      </c>
      <c r="J9400" s="103" t="s">
        <v>21327</v>
      </c>
      <c r="K9400" s="103" t="s">
        <v>21328</v>
      </c>
      <c r="L9400" s="103" t="s">
        <v>19807</v>
      </c>
      <c r="M9400" s="103" t="s">
        <v>41</v>
      </c>
      <c r="N9400" s="103" t="s">
        <v>42</v>
      </c>
      <c r="O9400" s="103" t="s">
        <v>17117</v>
      </c>
      <c r="P9400" s="91"/>
      <c r="Q9400" s="15" t="s">
        <v>45</v>
      </c>
      <c r="R9400" s="97"/>
      <c r="S9400" s="97"/>
    </row>
    <row r="9401" customFormat="false" ht="15" hidden="false" customHeight="false" outlineLevel="0" collapsed="false">
      <c r="A9401" s="1137" t="n">
        <v>43762</v>
      </c>
      <c r="B9401" s="1136" t="s">
        <v>27602</v>
      </c>
      <c r="C9401" s="91"/>
      <c r="D9401" s="91"/>
      <c r="E9401" s="10"/>
      <c r="F9401" s="821" t="n">
        <f aca="false">G9401+H9401+I9401+J9401+K9401+L9401</f>
        <v>6.20215785727521E+024</v>
      </c>
      <c r="G9401" s="1150" t="n">
        <f aca="false">SUM(G9402:G19339)</f>
        <v>2.16664692990064E+024</v>
      </c>
      <c r="H9401" s="989" t="n">
        <f aca="false">SUM(H9402:H19339)</f>
        <v>4.03551092737457E+024</v>
      </c>
      <c r="I9401" s="1007" t="n">
        <f aca="false">SUM(I9402:I19341)</f>
        <v>0</v>
      </c>
      <c r="J9401" s="1008" t="n">
        <f aca="false">SUM(J9402:J19339)</f>
        <v>0</v>
      </c>
      <c r="K9401" s="1009" t="n">
        <f aca="false">SUM(K9402:K19339)</f>
        <v>0</v>
      </c>
      <c r="L9401" s="1029" t="n">
        <f aca="false">SUM(L9403:L19339)</f>
        <v>0</v>
      </c>
      <c r="M9401" s="466"/>
      <c r="N9401" s="466"/>
      <c r="O9401" s="91"/>
      <c r="P9401" s="91"/>
      <c r="Q9401" s="15" t="s">
        <v>45</v>
      </c>
      <c r="R9401" s="97"/>
      <c r="S9401" s="97"/>
    </row>
    <row r="9402" customFormat="false" ht="14.9" hidden="false" customHeight="false" outlineLevel="0" collapsed="false">
      <c r="A9402" s="1144"/>
      <c r="B9402" s="1144"/>
      <c r="C9402" s="1144"/>
      <c r="D9402" s="1144"/>
      <c r="E9402" s="1144" t="s">
        <v>27603</v>
      </c>
      <c r="F9402" s="1144"/>
      <c r="G9402" s="1144"/>
      <c r="H9402" s="1144"/>
      <c r="I9402" s="1144"/>
      <c r="J9402" s="1144"/>
      <c r="K9402" s="1144"/>
      <c r="L9402" s="1144"/>
      <c r="M9402" s="1144"/>
      <c r="N9402" s="1188" t="n">
        <v>43768</v>
      </c>
      <c r="O9402" s="1144" t="s">
        <v>26797</v>
      </c>
      <c r="P9402" s="1144"/>
      <c r="Q9402" s="15" t="s">
        <v>45</v>
      </c>
      <c r="R9402" s="1145"/>
      <c r="S9402" s="1145"/>
      <c r="T9402" s="1145"/>
      <c r="U9402" s="1145"/>
      <c r="V9402" s="1145"/>
      <c r="W9402" s="1145"/>
      <c r="X9402" s="1145"/>
      <c r="Y9402" s="1145"/>
      <c r="Z9402" s="1145"/>
      <c r="AA9402" s="1145"/>
      <c r="AB9402" s="1145"/>
      <c r="AC9402" s="1145"/>
      <c r="AD9402" s="1145"/>
      <c r="AE9402" s="1145"/>
      <c r="AF9402" s="1145"/>
      <c r="AG9402" s="1145"/>
      <c r="AH9402" s="1145"/>
      <c r="AI9402" s="1145"/>
      <c r="AJ9402" s="1145"/>
      <c r="AK9402" s="1145"/>
    </row>
    <row r="9403" customFormat="false" ht="149.25" hidden="false" customHeight="false" outlineLevel="0" collapsed="false">
      <c r="A9403" s="100" t="s">
        <v>25462</v>
      </c>
      <c r="B9403" s="1143" t="n">
        <v>0.419444444444444</v>
      </c>
      <c r="C9403" s="100" t="s">
        <v>27604</v>
      </c>
      <c r="D9403" s="100" t="s">
        <v>25726</v>
      </c>
      <c r="E9403" s="100" t="s">
        <v>27605</v>
      </c>
      <c r="F9403" s="24" t="s">
        <v>27606</v>
      </c>
      <c r="G9403" s="100" t="s">
        <v>27607</v>
      </c>
      <c r="H9403" s="100"/>
      <c r="I9403" s="100"/>
      <c r="J9403" s="100"/>
      <c r="K9403" s="100"/>
      <c r="L9403" s="100"/>
      <c r="M9403" s="100"/>
      <c r="N9403" s="100"/>
      <c r="O9403" s="1173" t="s">
        <v>27608</v>
      </c>
      <c r="P9403" s="100"/>
      <c r="Q9403" s="15" t="s">
        <v>45</v>
      </c>
    </row>
    <row r="9404" customFormat="false" ht="68.65" hidden="false" customHeight="false" outlineLevel="0" collapsed="false">
      <c r="A9404" s="1154"/>
      <c r="B9404" s="1154"/>
      <c r="C9404" s="1154"/>
      <c r="D9404" s="1154" t="s">
        <v>26332</v>
      </c>
      <c r="E9404" s="1154" t="s">
        <v>27609</v>
      </c>
      <c r="F9404" s="1154"/>
      <c r="G9404" s="1154"/>
      <c r="H9404" s="1154"/>
      <c r="I9404" s="1154"/>
      <c r="J9404" s="1154"/>
      <c r="K9404" s="1154"/>
      <c r="L9404" s="1154"/>
      <c r="M9404" s="1154"/>
      <c r="N9404" s="1154"/>
      <c r="O9404" s="1154" t="s">
        <v>26339</v>
      </c>
      <c r="P9404" s="1154"/>
      <c r="Q9404" s="15" t="s">
        <v>45</v>
      </c>
      <c r="R9404" s="1161"/>
      <c r="S9404" s="1161"/>
      <c r="T9404" s="1161"/>
      <c r="U9404" s="1161"/>
      <c r="V9404" s="1161"/>
      <c r="W9404" s="1161"/>
      <c r="X9404" s="1161"/>
      <c r="Y9404" s="1161"/>
      <c r="Z9404" s="1161"/>
      <c r="AA9404" s="1161"/>
      <c r="AB9404" s="1161"/>
      <c r="AC9404" s="1161"/>
      <c r="AD9404" s="1161"/>
      <c r="AE9404" s="1161"/>
      <c r="AF9404" s="1161"/>
      <c r="AG9404" s="1161"/>
      <c r="AH9404" s="1161"/>
      <c r="AI9404" s="1161"/>
      <c r="AJ9404" s="1161"/>
      <c r="AK9404" s="1161"/>
    </row>
    <row r="9405" customFormat="false" ht="41.75" hidden="false" customHeight="false" outlineLevel="0" collapsed="false">
      <c r="A9405" s="100"/>
      <c r="B9405" s="100"/>
      <c r="C9405" s="100"/>
      <c r="D9405" s="100" t="s">
        <v>27370</v>
      </c>
      <c r="E9405" s="100" t="s">
        <v>27610</v>
      </c>
      <c r="F9405" s="100"/>
      <c r="G9405" s="100"/>
      <c r="H9405" s="100"/>
      <c r="I9405" s="100"/>
      <c r="J9405" s="100"/>
      <c r="K9405" s="100"/>
      <c r="L9405" s="100"/>
      <c r="M9405" s="100" t="s">
        <v>27611</v>
      </c>
      <c r="N9405" s="100"/>
      <c r="O9405" s="984" t="s">
        <v>26163</v>
      </c>
      <c r="P9405" s="100"/>
      <c r="Q9405" s="15" t="s">
        <v>45</v>
      </c>
    </row>
    <row r="9406" customFormat="false" ht="14.9" hidden="false" customHeight="false" outlineLevel="0" collapsed="false">
      <c r="A9406" s="1154"/>
      <c r="B9406" s="1154"/>
      <c r="C9406" s="1154"/>
      <c r="D9406" s="1154" t="s">
        <v>26341</v>
      </c>
      <c r="E9406" s="1154" t="s">
        <v>27612</v>
      </c>
      <c r="F9406" s="1154"/>
      <c r="G9406" s="1154"/>
      <c r="H9406" s="1154"/>
      <c r="I9406" s="1154"/>
      <c r="J9406" s="1154"/>
      <c r="K9406" s="1154"/>
      <c r="L9406" s="1154"/>
      <c r="M9406" s="1154"/>
      <c r="N9406" s="1154"/>
      <c r="O9406" s="1154" t="s">
        <v>26339</v>
      </c>
      <c r="P9406" s="1154"/>
      <c r="Q9406" s="15" t="s">
        <v>45</v>
      </c>
      <c r="R9406" s="1161"/>
      <c r="S9406" s="1161"/>
      <c r="T9406" s="1161"/>
      <c r="U9406" s="1161"/>
      <c r="V9406" s="1161"/>
      <c r="W9406" s="1161"/>
      <c r="X9406" s="1161"/>
      <c r="Y9406" s="1161"/>
      <c r="Z9406" s="1161"/>
      <c r="AA9406" s="1161"/>
      <c r="AB9406" s="1161"/>
      <c r="AC9406" s="1161"/>
      <c r="AD9406" s="1161"/>
      <c r="AE9406" s="1161"/>
      <c r="AF9406" s="1161"/>
      <c r="AG9406" s="1161"/>
      <c r="AH9406" s="1161"/>
      <c r="AI9406" s="1161"/>
      <c r="AJ9406" s="1161"/>
      <c r="AK9406" s="1161"/>
    </row>
    <row r="9407" customFormat="false" ht="41.75" hidden="false" customHeight="false" outlineLevel="0" collapsed="false">
      <c r="A9407" s="100"/>
      <c r="B9407" s="100"/>
      <c r="C9407" s="100"/>
      <c r="D9407" s="100" t="s">
        <v>27370</v>
      </c>
      <c r="E9407" s="100" t="s">
        <v>27613</v>
      </c>
      <c r="F9407" s="100" t="s">
        <v>26081</v>
      </c>
      <c r="G9407" s="100"/>
      <c r="H9407" s="100"/>
      <c r="I9407" s="100"/>
      <c r="J9407" s="100"/>
      <c r="K9407" s="100"/>
      <c r="L9407" s="100"/>
      <c r="M9407" s="100" t="s">
        <v>27614</v>
      </c>
      <c r="N9407" s="1184" t="n">
        <v>43768</v>
      </c>
      <c r="O9407" s="984" t="s">
        <v>26163</v>
      </c>
      <c r="P9407" s="100"/>
      <c r="Q9407" s="15" t="s">
        <v>45</v>
      </c>
    </row>
    <row r="9408" customFormat="false" ht="68.65" hidden="false" customHeight="false" outlineLevel="0" collapsed="false">
      <c r="A9408" s="100"/>
      <c r="B9408" s="100"/>
      <c r="C9408" s="100"/>
      <c r="D9408" s="100"/>
      <c r="E9408" s="100" t="s">
        <v>27615</v>
      </c>
      <c r="F9408" s="100" t="s">
        <v>27616</v>
      </c>
      <c r="G9408" s="100"/>
      <c r="H9408" s="100"/>
      <c r="I9408" s="100"/>
      <c r="J9408" s="100"/>
      <c r="K9408" s="100"/>
      <c r="L9408" s="100"/>
      <c r="M9408" s="100"/>
      <c r="N9408" s="100"/>
      <c r="O9408" s="100"/>
      <c r="P9408" s="100"/>
      <c r="Q9408" s="15" t="s">
        <v>45</v>
      </c>
    </row>
    <row r="9409" customFormat="false" ht="14.9" hidden="false" customHeight="false" outlineLevel="0" collapsed="false">
      <c r="A9409" s="1139"/>
      <c r="B9409" s="1139"/>
      <c r="C9409" s="1139"/>
      <c r="D9409" s="1139"/>
      <c r="E9409" s="1139" t="s">
        <v>27617</v>
      </c>
      <c r="F9409" s="1139"/>
      <c r="G9409" s="1139"/>
      <c r="H9409" s="1139"/>
      <c r="I9409" s="1139"/>
      <c r="J9409" s="1139"/>
      <c r="K9409" s="1139"/>
      <c r="L9409" s="1139"/>
      <c r="M9409" s="1139"/>
      <c r="N9409" s="1166" t="n">
        <v>43770</v>
      </c>
      <c r="O9409" s="1144" t="s">
        <v>26797</v>
      </c>
      <c r="P9409" s="1139"/>
      <c r="Q9409" s="15" t="s">
        <v>45</v>
      </c>
      <c r="R9409" s="1141"/>
      <c r="S9409" s="1141"/>
      <c r="T9409" s="1141"/>
      <c r="U9409" s="1141"/>
      <c r="V9409" s="1141"/>
      <c r="W9409" s="1141"/>
      <c r="X9409" s="1141"/>
      <c r="Y9409" s="1141"/>
      <c r="Z9409" s="1141"/>
      <c r="AA9409" s="1141"/>
      <c r="AB9409" s="1141"/>
      <c r="AC9409" s="1141"/>
      <c r="AD9409" s="1141"/>
      <c r="AE9409" s="1141"/>
      <c r="AF9409" s="1141"/>
      <c r="AG9409" s="1141"/>
      <c r="AH9409" s="1141"/>
      <c r="AI9409" s="1141"/>
      <c r="AJ9409" s="1141"/>
      <c r="AK9409" s="1141"/>
    </row>
    <row r="9410" customFormat="false" ht="13.8" hidden="false" customHeight="false" outlineLevel="0" collapsed="false">
      <c r="A9410" s="100"/>
      <c r="B9410" s="100"/>
      <c r="C9410" s="100"/>
      <c r="D9410" s="100"/>
      <c r="E9410" s="24" t="s">
        <v>27618</v>
      </c>
      <c r="F9410" s="100"/>
      <c r="G9410" s="100"/>
      <c r="H9410" s="100"/>
      <c r="I9410" s="100"/>
      <c r="J9410" s="100"/>
      <c r="K9410" s="100"/>
      <c r="L9410" s="100"/>
      <c r="M9410" s="100"/>
      <c r="N9410" s="100"/>
      <c r="O9410" s="100"/>
      <c r="P9410" s="100"/>
      <c r="Q9410" s="15" t="s">
        <v>45</v>
      </c>
    </row>
    <row r="9411" customFormat="false" ht="14.9" hidden="false" customHeight="false" outlineLevel="0" collapsed="false">
      <c r="A9411" s="100" t="s">
        <v>25462</v>
      </c>
      <c r="B9411" s="1143" t="n">
        <v>0.5375</v>
      </c>
      <c r="C9411" s="100" t="s">
        <v>27619</v>
      </c>
      <c r="D9411" s="100" t="s">
        <v>26354</v>
      </c>
      <c r="E9411" s="100" t="s">
        <v>27620</v>
      </c>
      <c r="F9411" s="100"/>
      <c r="G9411" s="100"/>
      <c r="H9411" s="100"/>
      <c r="I9411" s="100"/>
      <c r="J9411" s="100"/>
      <c r="K9411" s="100"/>
      <c r="L9411" s="100"/>
      <c r="M9411" s="100"/>
      <c r="N9411" s="100"/>
      <c r="O9411" s="355" t="s">
        <v>23976</v>
      </c>
      <c r="P9411" s="100"/>
      <c r="Q9411" s="15" t="s">
        <v>45</v>
      </c>
    </row>
    <row r="9412" customFormat="false" ht="28.35" hidden="false" customHeight="false" outlineLevel="0" collapsed="false">
      <c r="A9412" s="100" t="s">
        <v>25462</v>
      </c>
      <c r="B9412" s="100"/>
      <c r="C9412" s="100"/>
      <c r="D9412" s="100" t="s">
        <v>27621</v>
      </c>
      <c r="E9412" s="100" t="s">
        <v>27622</v>
      </c>
      <c r="G9412" s="100"/>
      <c r="H9412" s="100" t="n">
        <v>9500</v>
      </c>
      <c r="I9412" s="100"/>
      <c r="J9412" s="100"/>
      <c r="K9412" s="100"/>
      <c r="L9412" s="100"/>
      <c r="M9412" s="100" t="s">
        <v>27548</v>
      </c>
      <c r="N9412" s="1199" t="n">
        <v>43768</v>
      </c>
      <c r="O9412" s="984" t="s">
        <v>26193</v>
      </c>
      <c r="P9412" s="100"/>
      <c r="Q9412" s="15" t="s">
        <v>45</v>
      </c>
    </row>
    <row r="9413" customFormat="false" ht="243.25" hidden="false" customHeight="false" outlineLevel="0" collapsed="false">
      <c r="A9413" s="100"/>
      <c r="B9413" s="100"/>
      <c r="C9413" s="100"/>
      <c r="D9413" s="100"/>
      <c r="E9413" s="100" t="s">
        <v>27623</v>
      </c>
      <c r="F9413" s="100"/>
      <c r="G9413" s="100"/>
      <c r="H9413" s="100"/>
      <c r="I9413" s="100"/>
      <c r="J9413" s="100"/>
      <c r="K9413" s="100"/>
      <c r="L9413" s="100"/>
      <c r="M9413" s="100"/>
      <c r="N9413" s="100"/>
      <c r="O9413" s="1173" t="s">
        <v>27624</v>
      </c>
      <c r="P9413" s="100"/>
      <c r="Q9413" s="15" t="s">
        <v>45</v>
      </c>
    </row>
    <row r="9414" customFormat="false" ht="14.9" hidden="false" customHeight="false" outlineLevel="0" collapsed="false">
      <c r="A9414" s="1144"/>
      <c r="B9414" s="1144"/>
      <c r="C9414" s="1144"/>
      <c r="D9414" s="1144"/>
      <c r="E9414" s="1144" t="s">
        <v>27625</v>
      </c>
      <c r="F9414" s="1144"/>
      <c r="G9414" s="1144"/>
      <c r="H9414" s="1144"/>
      <c r="I9414" s="1144"/>
      <c r="J9414" s="1144"/>
      <c r="K9414" s="1144"/>
      <c r="L9414" s="1144"/>
      <c r="M9414" s="1144"/>
      <c r="N9414" s="1176" t="n">
        <v>43740</v>
      </c>
      <c r="O9414" s="1144" t="s">
        <v>26797</v>
      </c>
      <c r="P9414" s="1144"/>
      <c r="Q9414" s="15" t="s">
        <v>45</v>
      </c>
      <c r="R9414" s="1145"/>
      <c r="S9414" s="1145"/>
      <c r="T9414" s="1145"/>
      <c r="U9414" s="1145"/>
      <c r="V9414" s="1145"/>
      <c r="W9414" s="1145"/>
      <c r="X9414" s="1145"/>
      <c r="Y9414" s="1145"/>
      <c r="Z9414" s="1145"/>
      <c r="AA9414" s="1145"/>
      <c r="AB9414" s="1145"/>
      <c r="AC9414" s="1145"/>
      <c r="AD9414" s="1145"/>
      <c r="AE9414" s="1145"/>
      <c r="AF9414" s="1145"/>
      <c r="AG9414" s="1145"/>
      <c r="AH9414" s="1145"/>
      <c r="AI9414" s="1145"/>
      <c r="AJ9414" s="1145"/>
      <c r="AK9414" s="1145"/>
    </row>
    <row r="9415" customFormat="false" ht="14.9" hidden="false" customHeight="false" outlineLevel="0" collapsed="false">
      <c r="A9415" s="100"/>
      <c r="B9415" s="100"/>
      <c r="C9415" s="100"/>
      <c r="D9415" s="100"/>
      <c r="E9415" s="100" t="s">
        <v>27626</v>
      </c>
      <c r="F9415" s="100"/>
      <c r="G9415" s="100"/>
      <c r="H9415" s="100"/>
      <c r="I9415" s="100"/>
      <c r="J9415" s="100"/>
      <c r="K9415" s="100"/>
      <c r="L9415" s="100"/>
      <c r="M9415" s="100"/>
      <c r="N9415" s="100"/>
      <c r="O9415" s="100"/>
      <c r="P9415" s="100"/>
      <c r="Q9415" s="15" t="s">
        <v>45</v>
      </c>
    </row>
    <row r="9416" customFormat="false" ht="256.7" hidden="false" customHeight="false" outlineLevel="0" collapsed="false">
      <c r="A9416" s="100"/>
      <c r="B9416" s="100"/>
      <c r="C9416" s="100"/>
      <c r="D9416" s="1154" t="s">
        <v>26364</v>
      </c>
      <c r="E9416" s="100" t="s">
        <v>27627</v>
      </c>
      <c r="F9416" s="100"/>
      <c r="G9416" s="100"/>
      <c r="H9416" s="100"/>
      <c r="I9416" s="100"/>
      <c r="J9416" s="100"/>
      <c r="K9416" s="100"/>
      <c r="L9416" s="100"/>
      <c r="M9416" s="100"/>
      <c r="N9416" s="100"/>
      <c r="O9416" s="1154" t="s">
        <v>26339</v>
      </c>
      <c r="P9416" s="100"/>
      <c r="Q9416" s="15" t="s">
        <v>45</v>
      </c>
    </row>
    <row r="9417" customFormat="false" ht="41.75" hidden="false" customHeight="false" outlineLevel="0" collapsed="false">
      <c r="A9417" s="100"/>
      <c r="B9417" s="24" t="s">
        <v>26417</v>
      </c>
      <c r="C9417" s="24" t="s">
        <v>27413</v>
      </c>
      <c r="D9417" s="100" t="s">
        <v>10514</v>
      </c>
      <c r="E9417" s="100" t="s">
        <v>27414</v>
      </c>
      <c r="F9417" s="100" t="n">
        <v>22700</v>
      </c>
      <c r="G9417" s="100"/>
      <c r="H9417" s="100"/>
      <c r="I9417" s="100"/>
      <c r="J9417" s="100"/>
      <c r="K9417" s="100"/>
      <c r="L9417" s="100"/>
      <c r="M9417" s="100" t="s">
        <v>27628</v>
      </c>
      <c r="N9417" s="100"/>
      <c r="O9417" s="984" t="s">
        <v>27629</v>
      </c>
      <c r="P9417" s="100"/>
      <c r="Q9417" s="15" t="s">
        <v>45</v>
      </c>
    </row>
    <row r="9418" customFormat="false" ht="79.85" hidden="false" customHeight="false" outlineLevel="0" collapsed="false">
      <c r="A9418" s="1091" t="s">
        <v>17111</v>
      </c>
      <c r="B9418" s="103" t="s">
        <v>17112</v>
      </c>
      <c r="C9418" s="1149"/>
      <c r="D9418" s="103" t="s">
        <v>17114</v>
      </c>
      <c r="E9418" s="103" t="s">
        <v>17115</v>
      </c>
      <c r="F9418" s="102" t="s">
        <v>10096</v>
      </c>
      <c r="G9418" s="103" t="s">
        <v>38</v>
      </c>
      <c r="H9418" s="103" t="s">
        <v>17116</v>
      </c>
      <c r="I9418" s="103" t="s">
        <v>40</v>
      </c>
      <c r="J9418" s="103" t="s">
        <v>21327</v>
      </c>
      <c r="K9418" s="103" t="s">
        <v>21328</v>
      </c>
      <c r="L9418" s="103" t="s">
        <v>19807</v>
      </c>
      <c r="M9418" s="103" t="s">
        <v>41</v>
      </c>
      <c r="N9418" s="103" t="s">
        <v>42</v>
      </c>
      <c r="O9418" s="103" t="s">
        <v>17117</v>
      </c>
      <c r="P9418" s="91"/>
      <c r="Q9418" s="15" t="s">
        <v>45</v>
      </c>
      <c r="R9418" s="97"/>
      <c r="S9418" s="97"/>
    </row>
    <row r="9419" customFormat="false" ht="15" hidden="false" customHeight="false" outlineLevel="0" collapsed="false">
      <c r="A9419" s="1137" t="n">
        <v>43767</v>
      </c>
      <c r="B9419" s="1136" t="s">
        <v>260</v>
      </c>
      <c r="C9419" s="91"/>
      <c r="D9419" s="91"/>
      <c r="E9419" s="10"/>
      <c r="F9419" s="821" t="n">
        <f aca="false">G9419+H9419+I9419+J9419+K9419+L9419</f>
        <v>3.1010789286376E+024</v>
      </c>
      <c r="G9419" s="1150" t="n">
        <f aca="false">SUM(G9420:G19357)</f>
        <v>1.08332346495032E+024</v>
      </c>
      <c r="H9419" s="989" t="n">
        <f aca="false">SUM(H9420:H19357)</f>
        <v>2.01775546368728E+024</v>
      </c>
      <c r="I9419" s="1007" t="n">
        <f aca="false">SUM(I9420:I19359)</f>
        <v>0</v>
      </c>
      <c r="J9419" s="1008" t="n">
        <f aca="false">SUM(J9420:J19357)</f>
        <v>0</v>
      </c>
      <c r="K9419" s="1009" t="n">
        <f aca="false">SUM(K9420:K19357)</f>
        <v>0</v>
      </c>
      <c r="L9419" s="1029" t="n">
        <f aca="false">SUM(L9421:L19357)</f>
        <v>0</v>
      </c>
      <c r="M9419" s="466"/>
      <c r="N9419" s="466"/>
      <c r="O9419" s="91"/>
      <c r="P9419" s="91"/>
      <c r="Q9419" s="15" t="s">
        <v>45</v>
      </c>
      <c r="R9419" s="97"/>
      <c r="S9419" s="97"/>
    </row>
    <row r="9420" customFormat="false" ht="14.9" hidden="false" customHeight="false" outlineLevel="0" collapsed="false">
      <c r="A9420" s="1144"/>
      <c r="B9420" s="1144"/>
      <c r="C9420" s="1144"/>
      <c r="D9420" s="1144"/>
      <c r="E9420" s="1144" t="s">
        <v>27630</v>
      </c>
      <c r="F9420" s="1144"/>
      <c r="G9420" s="1144"/>
      <c r="H9420" s="1144"/>
      <c r="I9420" s="1144"/>
      <c r="J9420" s="1144"/>
      <c r="K9420" s="1144"/>
      <c r="L9420" s="1144"/>
      <c r="M9420" s="1144"/>
      <c r="N9420" s="1188" t="n">
        <v>43768</v>
      </c>
      <c r="O9420" s="1144" t="s">
        <v>26797</v>
      </c>
      <c r="P9420" s="1144"/>
      <c r="Q9420" s="15" t="s">
        <v>45</v>
      </c>
      <c r="R9420" s="1145"/>
      <c r="S9420" s="1145"/>
      <c r="T9420" s="1145"/>
      <c r="U9420" s="1145"/>
      <c r="V9420" s="1145"/>
      <c r="W9420" s="1145"/>
      <c r="X9420" s="1145"/>
      <c r="Y9420" s="1145"/>
      <c r="Z9420" s="1145"/>
      <c r="AA9420" s="1145"/>
      <c r="AB9420" s="1145"/>
      <c r="AC9420" s="1145"/>
      <c r="AD9420" s="1145"/>
      <c r="AE9420" s="1145"/>
      <c r="AF9420" s="1145"/>
      <c r="AG9420" s="1145"/>
      <c r="AH9420" s="1145"/>
      <c r="AI9420" s="1145"/>
      <c r="AJ9420" s="1145"/>
      <c r="AK9420" s="1145"/>
    </row>
    <row r="9421" customFormat="false" ht="28.35" hidden="false" customHeight="false" outlineLevel="0" collapsed="false">
      <c r="A9421" s="391" t="s">
        <v>25462</v>
      </c>
      <c r="B9421" s="391"/>
      <c r="C9421" s="391" t="n">
        <v>84959894351</v>
      </c>
      <c r="D9421" s="391" t="s">
        <v>25581</v>
      </c>
      <c r="E9421" s="391" t="s">
        <v>27631</v>
      </c>
      <c r="F9421" s="391" t="s">
        <v>27632</v>
      </c>
      <c r="G9421" s="391"/>
      <c r="H9421" s="391"/>
      <c r="I9421" s="391"/>
      <c r="J9421" s="391"/>
      <c r="K9421" s="391"/>
      <c r="L9421" s="391"/>
      <c r="M9421" s="391"/>
      <c r="N9421" s="391"/>
      <c r="O9421" s="391" t="n">
        <v>1500</v>
      </c>
      <c r="P9421" s="391"/>
      <c r="Q9421" s="15" t="s">
        <v>45</v>
      </c>
      <c r="R9421" s="278"/>
      <c r="S9421" s="278"/>
      <c r="T9421" s="278"/>
      <c r="U9421" s="278"/>
      <c r="V9421" s="278"/>
      <c r="W9421" s="278"/>
      <c r="X9421" s="278"/>
      <c r="Y9421" s="278"/>
      <c r="Z9421" s="278"/>
      <c r="AA9421" s="278"/>
      <c r="AB9421" s="278"/>
      <c r="AC9421" s="278"/>
      <c r="AD9421" s="278"/>
      <c r="AE9421" s="278"/>
      <c r="AF9421" s="278"/>
      <c r="AG9421" s="278"/>
      <c r="AH9421" s="278"/>
      <c r="AI9421" s="278"/>
      <c r="AJ9421" s="278"/>
      <c r="AK9421" s="278"/>
    </row>
    <row r="9422" customFormat="false" ht="14.9" hidden="false" customHeight="false" outlineLevel="0" collapsed="false">
      <c r="A9422" s="100" t="s">
        <v>25462</v>
      </c>
      <c r="B9422" s="1143" t="n">
        <v>0.382638888888889</v>
      </c>
      <c r="C9422" s="24" t="s">
        <v>27633</v>
      </c>
      <c r="D9422" s="100" t="s">
        <v>26332</v>
      </c>
      <c r="E9422" s="100" t="s">
        <v>27634</v>
      </c>
      <c r="F9422" s="100" t="s">
        <v>20405</v>
      </c>
      <c r="G9422" s="100"/>
      <c r="H9422" s="100"/>
      <c r="I9422" s="100"/>
      <c r="J9422" s="100"/>
      <c r="K9422" s="100"/>
      <c r="L9422" s="100"/>
      <c r="M9422" s="100"/>
      <c r="N9422" s="100"/>
      <c r="O9422" s="1196" t="s">
        <v>27520</v>
      </c>
      <c r="P9422" s="100"/>
      <c r="Q9422" s="15" t="s">
        <v>45</v>
      </c>
    </row>
    <row r="9423" customFormat="false" ht="55.2" hidden="false" customHeight="false" outlineLevel="0" collapsed="false">
      <c r="A9423" s="100" t="s">
        <v>25462</v>
      </c>
      <c r="B9423" s="1143" t="n">
        <v>0.440972222222222</v>
      </c>
      <c r="C9423" s="100" t="s">
        <v>27635</v>
      </c>
      <c r="D9423" s="100" t="s">
        <v>27636</v>
      </c>
      <c r="E9423" s="100" t="s">
        <v>27637</v>
      </c>
      <c r="F9423" s="100" t="s">
        <v>27638</v>
      </c>
      <c r="G9423" s="100"/>
      <c r="H9423" s="100"/>
      <c r="I9423" s="100"/>
      <c r="J9423" s="100"/>
      <c r="K9423" s="100"/>
      <c r="L9423" s="100"/>
      <c r="M9423" s="100"/>
      <c r="N9423" s="799" t="s">
        <v>27639</v>
      </c>
      <c r="O9423" s="984" t="s">
        <v>27640</v>
      </c>
      <c r="P9423" s="100"/>
      <c r="Q9423" s="15" t="s">
        <v>45</v>
      </c>
    </row>
    <row r="9424" customFormat="false" ht="41.75" hidden="false" customHeight="false" outlineLevel="0" collapsed="false">
      <c r="A9424" s="100" t="s">
        <v>25462</v>
      </c>
      <c r="B9424" s="1143" t="n">
        <v>0.463888888888889</v>
      </c>
      <c r="C9424" s="24" t="s">
        <v>27641</v>
      </c>
      <c r="D9424" s="100" t="s">
        <v>26354</v>
      </c>
      <c r="E9424" s="100" t="s">
        <v>27642</v>
      </c>
      <c r="F9424" s="100" t="s">
        <v>27643</v>
      </c>
      <c r="G9424" s="100" t="n">
        <v>3500</v>
      </c>
      <c r="H9424" s="100"/>
      <c r="I9424" s="100"/>
      <c r="J9424" s="100"/>
      <c r="K9424" s="100"/>
      <c r="L9424" s="100" t="s">
        <v>26081</v>
      </c>
      <c r="M9424" s="100" t="s">
        <v>27644</v>
      </c>
      <c r="N9424" s="1184" t="n">
        <v>43768</v>
      </c>
      <c r="O9424" s="984" t="s">
        <v>15</v>
      </c>
      <c r="P9424" s="100"/>
      <c r="Q9424" s="15" t="s">
        <v>45</v>
      </c>
    </row>
    <row r="9425" customFormat="false" ht="41.75" hidden="false" customHeight="false" outlineLevel="0" collapsed="false">
      <c r="A9425" s="100" t="s">
        <v>27645</v>
      </c>
      <c r="B9425" s="1143" t="n">
        <v>0.488194444444444</v>
      </c>
      <c r="C9425" s="100" t="s">
        <v>27646</v>
      </c>
      <c r="D9425" s="100" t="s">
        <v>26364</v>
      </c>
      <c r="E9425" s="100" t="s">
        <v>27647</v>
      </c>
      <c r="F9425" s="100" t="s">
        <v>27648</v>
      </c>
      <c r="G9425" s="100"/>
      <c r="H9425" s="100"/>
      <c r="I9425" s="100"/>
      <c r="J9425" s="100"/>
      <c r="K9425" s="100"/>
      <c r="L9425" s="100"/>
      <c r="M9425" s="100" t="s">
        <v>27649</v>
      </c>
      <c r="N9425" s="664"/>
      <c r="O9425" s="984" t="s">
        <v>27650</v>
      </c>
      <c r="P9425" s="100"/>
      <c r="Q9425" s="15" t="s">
        <v>45</v>
      </c>
    </row>
    <row r="9426" customFormat="false" ht="41.75" hidden="false" customHeight="false" outlineLevel="0" collapsed="false">
      <c r="A9426" s="100"/>
      <c r="B9426" s="100"/>
      <c r="C9426" s="100"/>
      <c r="D9426" s="100"/>
      <c r="E9426" s="100" t="s">
        <v>27651</v>
      </c>
      <c r="F9426" s="100" t="s">
        <v>27652</v>
      </c>
      <c r="H9426" s="100" t="n">
        <v>22000</v>
      </c>
      <c r="I9426" s="100"/>
      <c r="J9426" s="100"/>
      <c r="K9426" s="100"/>
      <c r="L9426" s="100"/>
      <c r="M9426" s="100" t="s">
        <v>27653</v>
      </c>
      <c r="N9426" s="100" t="s">
        <v>27654</v>
      </c>
      <c r="O9426" s="984" t="s">
        <v>26193</v>
      </c>
      <c r="P9426" s="100"/>
      <c r="Q9426" s="15" t="s">
        <v>45</v>
      </c>
    </row>
    <row r="9427" customFormat="false" ht="55.2" hidden="false" customHeight="false" outlineLevel="0" collapsed="false">
      <c r="A9427" s="1154"/>
      <c r="B9427" s="1154"/>
      <c r="C9427" s="1154"/>
      <c r="D9427" s="1154" t="s">
        <v>27083</v>
      </c>
      <c r="E9427" s="1154" t="s">
        <v>27655</v>
      </c>
      <c r="F9427" s="1154"/>
      <c r="G9427" s="1154"/>
      <c r="H9427" s="1154"/>
      <c r="I9427" s="1154"/>
      <c r="J9427" s="1154"/>
      <c r="K9427" s="1154"/>
      <c r="L9427" s="1154"/>
      <c r="M9427" s="1154"/>
      <c r="N9427" s="1154"/>
      <c r="O9427" s="1154" t="s">
        <v>26339</v>
      </c>
      <c r="P9427" s="1154"/>
      <c r="Q9427" s="15" t="s">
        <v>45</v>
      </c>
      <c r="R9427" s="1161"/>
      <c r="S9427" s="1161"/>
      <c r="T9427" s="1161"/>
      <c r="U9427" s="1161"/>
      <c r="V9427" s="1161"/>
      <c r="W9427" s="1161"/>
      <c r="X9427" s="1161"/>
      <c r="Y9427" s="1161"/>
      <c r="Z9427" s="1161"/>
      <c r="AA9427" s="1161"/>
      <c r="AB9427" s="1161"/>
      <c r="AC9427" s="1161"/>
      <c r="AD9427" s="1161"/>
      <c r="AE9427" s="1161"/>
      <c r="AF9427" s="1161"/>
      <c r="AG9427" s="1161"/>
      <c r="AH9427" s="1161"/>
      <c r="AI9427" s="1161"/>
      <c r="AJ9427" s="1161"/>
      <c r="AK9427" s="1161"/>
    </row>
    <row r="9428" customFormat="false" ht="14.9" hidden="false" customHeight="false" outlineLevel="0" collapsed="false">
      <c r="A9428" s="1154"/>
      <c r="B9428" s="1154"/>
      <c r="C9428" s="1154"/>
      <c r="D9428" s="1154" t="s">
        <v>27656</v>
      </c>
      <c r="E9428" s="1154" t="s">
        <v>27657</v>
      </c>
      <c r="F9428" s="1154"/>
      <c r="G9428" s="1154"/>
      <c r="H9428" s="1154"/>
      <c r="I9428" s="1154"/>
      <c r="J9428" s="1154"/>
      <c r="K9428" s="1154"/>
      <c r="L9428" s="1154"/>
      <c r="M9428" s="1154"/>
      <c r="N9428" s="1154"/>
      <c r="O9428" s="1154" t="s">
        <v>26339</v>
      </c>
      <c r="P9428" s="1154"/>
      <c r="Q9428" s="15" t="s">
        <v>45</v>
      </c>
      <c r="R9428" s="1161"/>
      <c r="S9428" s="1161"/>
      <c r="T9428" s="1161"/>
      <c r="U9428" s="1161"/>
      <c r="V9428" s="1161"/>
      <c r="W9428" s="1161"/>
      <c r="X9428" s="1161"/>
      <c r="Y9428" s="1161"/>
      <c r="Z9428" s="1161"/>
      <c r="AA9428" s="1161"/>
      <c r="AB9428" s="1161"/>
      <c r="AC9428" s="1161"/>
      <c r="AD9428" s="1161"/>
      <c r="AE9428" s="1161"/>
      <c r="AF9428" s="1161"/>
      <c r="AG9428" s="1161"/>
      <c r="AH9428" s="1161"/>
      <c r="AI9428" s="1161"/>
      <c r="AJ9428" s="1161"/>
      <c r="AK9428" s="1161"/>
    </row>
    <row r="9429" customFormat="false" ht="14.9" hidden="false" customHeight="false" outlineLevel="0" collapsed="false">
      <c r="A9429" s="1154"/>
      <c r="B9429" s="1154"/>
      <c r="C9429" s="1154" t="n">
        <v>88539525150</v>
      </c>
      <c r="D9429" s="1154" t="s">
        <v>12405</v>
      </c>
      <c r="E9429" s="1154"/>
      <c r="F9429" s="1154"/>
      <c r="G9429" s="1154"/>
      <c r="H9429" s="1154"/>
      <c r="I9429" s="1154"/>
      <c r="J9429" s="1154"/>
      <c r="K9429" s="1154"/>
      <c r="L9429" s="1154"/>
      <c r="M9429" s="1154"/>
      <c r="N9429" s="1154"/>
      <c r="O9429" s="1154" t="s">
        <v>26339</v>
      </c>
      <c r="P9429" s="1154"/>
      <c r="Q9429" s="15" t="s">
        <v>45</v>
      </c>
      <c r="R9429" s="1161"/>
      <c r="S9429" s="1161"/>
      <c r="T9429" s="1161"/>
      <c r="U9429" s="1161"/>
      <c r="V9429" s="1161"/>
      <c r="W9429" s="1161"/>
      <c r="X9429" s="1161"/>
      <c r="Y9429" s="1161"/>
      <c r="Z9429" s="1161"/>
      <c r="AA9429" s="1161"/>
      <c r="AB9429" s="1161"/>
      <c r="AC9429" s="1161"/>
      <c r="AD9429" s="1161"/>
      <c r="AE9429" s="1161"/>
      <c r="AF9429" s="1161"/>
      <c r="AG9429" s="1161"/>
      <c r="AH9429" s="1161"/>
      <c r="AI9429" s="1161"/>
      <c r="AJ9429" s="1161"/>
      <c r="AK9429" s="1161"/>
    </row>
    <row r="9430" customFormat="false" ht="14.9" hidden="false" customHeight="false" outlineLevel="0" collapsed="false">
      <c r="A9430" s="1144"/>
      <c r="B9430" s="1144"/>
      <c r="C9430" s="1144"/>
      <c r="D9430" s="1144"/>
      <c r="E9430" s="1144" t="s">
        <v>27658</v>
      </c>
      <c r="F9430" s="1144"/>
      <c r="G9430" s="1144"/>
      <c r="H9430" s="1144"/>
      <c r="I9430" s="1144"/>
      <c r="J9430" s="1144"/>
      <c r="K9430" s="1144"/>
      <c r="L9430" s="1144"/>
      <c r="M9430" s="1144"/>
      <c r="N9430" s="1144"/>
      <c r="O9430" s="1144"/>
      <c r="P9430" s="1144"/>
      <c r="Q9430" s="15" t="s">
        <v>45</v>
      </c>
      <c r="R9430" s="1145"/>
      <c r="S9430" s="1145"/>
      <c r="T9430" s="1145"/>
      <c r="U9430" s="1145"/>
      <c r="V9430" s="1145"/>
      <c r="W9430" s="1145"/>
      <c r="X9430" s="1145"/>
      <c r="Y9430" s="1145"/>
      <c r="Z9430" s="1145"/>
      <c r="AA9430" s="1145"/>
      <c r="AB9430" s="1145"/>
      <c r="AC9430" s="1145"/>
      <c r="AD9430" s="1145"/>
      <c r="AE9430" s="1145"/>
      <c r="AF9430" s="1145"/>
      <c r="AG9430" s="1145"/>
      <c r="AH9430" s="1145"/>
      <c r="AI9430" s="1145"/>
      <c r="AJ9430" s="1145"/>
      <c r="AK9430" s="1145"/>
    </row>
    <row r="9431" customFormat="false" ht="28.35" hidden="false" customHeight="false" outlineLevel="0" collapsed="false">
      <c r="A9431" s="391"/>
      <c r="B9431" s="391"/>
      <c r="C9431" s="391"/>
      <c r="D9431" s="391" t="s">
        <v>27022</v>
      </c>
      <c r="E9431" s="391" t="s">
        <v>27659</v>
      </c>
      <c r="F9431" s="391"/>
      <c r="G9431" s="278"/>
      <c r="H9431" s="391"/>
      <c r="I9431" s="391"/>
      <c r="J9431" s="391"/>
      <c r="K9431" s="391"/>
      <c r="L9431" s="391"/>
      <c r="M9431" s="391"/>
      <c r="N9431" s="1148" t="n">
        <v>43771</v>
      </c>
      <c r="O9431" s="391" t="s">
        <v>27660</v>
      </c>
      <c r="P9431" s="391"/>
      <c r="Q9431" s="15" t="s">
        <v>45</v>
      </c>
      <c r="R9431" s="278"/>
      <c r="S9431" s="278"/>
      <c r="T9431" s="278"/>
      <c r="U9431" s="278"/>
      <c r="V9431" s="278"/>
      <c r="W9431" s="278"/>
      <c r="X9431" s="278"/>
      <c r="Y9431" s="278"/>
      <c r="Z9431" s="278"/>
      <c r="AA9431" s="278"/>
      <c r="AB9431" s="278"/>
      <c r="AC9431" s="278"/>
      <c r="AD9431" s="278"/>
      <c r="AE9431" s="278"/>
      <c r="AF9431" s="278"/>
      <c r="AG9431" s="278"/>
      <c r="AH9431" s="278"/>
      <c r="AI9431" s="278"/>
      <c r="AJ9431" s="278"/>
      <c r="AK9431" s="278"/>
    </row>
    <row r="9432" customFormat="false" ht="108.95" hidden="false" customHeight="false" outlineLevel="0" collapsed="false">
      <c r="A9432" s="100" t="s">
        <v>25462</v>
      </c>
      <c r="B9432" s="100"/>
      <c r="C9432" s="100" t="s">
        <v>27661</v>
      </c>
      <c r="D9432" s="100" t="s">
        <v>27251</v>
      </c>
      <c r="E9432" s="100" t="s">
        <v>27662</v>
      </c>
      <c r="F9432" s="1173" t="s">
        <v>27663</v>
      </c>
      <c r="G9432" s="100"/>
      <c r="H9432" s="100"/>
      <c r="I9432" s="100"/>
      <c r="J9432" s="100"/>
      <c r="K9432" s="100"/>
      <c r="L9432" s="100"/>
      <c r="M9432" s="100"/>
      <c r="N9432" s="100"/>
      <c r="O9432" s="1173" t="s">
        <v>27664</v>
      </c>
      <c r="P9432" s="100"/>
      <c r="Q9432" s="15" t="s">
        <v>45</v>
      </c>
    </row>
    <row r="9433" customFormat="false" ht="14.9" hidden="false" customHeight="false" outlineLevel="0" collapsed="false">
      <c r="A9433" s="1154"/>
      <c r="B9433" s="1154"/>
      <c r="C9433" s="1154"/>
      <c r="D9433" s="1154" t="s">
        <v>27256</v>
      </c>
      <c r="E9433" s="1200" t="s">
        <v>27665</v>
      </c>
      <c r="F9433" s="1154"/>
      <c r="G9433" s="1154"/>
      <c r="H9433" s="1154"/>
      <c r="I9433" s="1154"/>
      <c r="J9433" s="1154"/>
      <c r="K9433" s="1154"/>
      <c r="L9433" s="1154"/>
      <c r="M9433" s="1154"/>
      <c r="N9433" s="1154"/>
      <c r="O9433" s="1154" t="s">
        <v>26339</v>
      </c>
      <c r="P9433" s="1154"/>
      <c r="Q9433" s="15" t="s">
        <v>45</v>
      </c>
      <c r="R9433" s="1161"/>
      <c r="S9433" s="1161"/>
      <c r="T9433" s="1161"/>
      <c r="U9433" s="1161"/>
      <c r="V9433" s="1161"/>
      <c r="W9433" s="1161"/>
      <c r="X9433" s="1161"/>
      <c r="Y9433" s="1161"/>
      <c r="Z9433" s="1161"/>
      <c r="AA9433" s="1161"/>
      <c r="AB9433" s="1161"/>
      <c r="AC9433" s="1161"/>
      <c r="AD9433" s="1161"/>
      <c r="AE9433" s="1161"/>
      <c r="AF9433" s="1161"/>
      <c r="AG9433" s="1161"/>
      <c r="AH9433" s="1161"/>
      <c r="AI9433" s="1161"/>
      <c r="AJ9433" s="1161"/>
      <c r="AK9433" s="1161"/>
    </row>
    <row r="9434" customFormat="false" ht="28.35" hidden="false" customHeight="false" outlineLevel="0" collapsed="false">
      <c r="A9434" s="100" t="s">
        <v>25462</v>
      </c>
      <c r="B9434" s="1143" t="n">
        <v>0.673611111111111</v>
      </c>
      <c r="C9434" s="100" t="s">
        <v>27666</v>
      </c>
      <c r="D9434" s="664" t="s">
        <v>27667</v>
      </c>
      <c r="E9434" s="100" t="s">
        <v>27668</v>
      </c>
      <c r="F9434" s="1173" t="s">
        <v>27663</v>
      </c>
      <c r="G9434" s="100"/>
      <c r="H9434" s="100"/>
      <c r="I9434" s="100"/>
      <c r="J9434" s="100"/>
      <c r="K9434" s="100"/>
      <c r="L9434" s="100"/>
      <c r="M9434" s="100"/>
      <c r="N9434" s="100"/>
      <c r="O9434" s="1173" t="s">
        <v>27669</v>
      </c>
      <c r="P9434" s="100"/>
      <c r="Q9434" s="15" t="s">
        <v>45</v>
      </c>
    </row>
    <row r="9435" customFormat="false" ht="28.35" hidden="false" customHeight="false" outlineLevel="0" collapsed="false">
      <c r="A9435" s="100" t="s">
        <v>25462</v>
      </c>
      <c r="B9435" s="100"/>
      <c r="C9435" s="24" t="s">
        <v>27670</v>
      </c>
      <c r="D9435" s="664" t="s">
        <v>27671</v>
      </c>
      <c r="E9435" s="100" t="s">
        <v>27672</v>
      </c>
      <c r="F9435" s="100" t="s">
        <v>27673</v>
      </c>
      <c r="G9435" s="100"/>
      <c r="H9435" s="100"/>
      <c r="I9435" s="100"/>
      <c r="J9435" s="100"/>
      <c r="K9435" s="100"/>
      <c r="L9435" s="100"/>
      <c r="M9435" s="100"/>
      <c r="N9435" s="100"/>
      <c r="O9435" s="355" t="s">
        <v>27673</v>
      </c>
      <c r="P9435" s="100"/>
      <c r="Q9435" s="15" t="s">
        <v>45</v>
      </c>
    </row>
    <row r="9436" customFormat="false" ht="55.2" hidden="false" customHeight="false" outlineLevel="0" collapsed="false">
      <c r="A9436" s="1154"/>
      <c r="B9436" s="1154"/>
      <c r="C9436" s="1154"/>
      <c r="D9436" s="1154" t="s">
        <v>27674</v>
      </c>
      <c r="E9436" s="1154" t="s">
        <v>27675</v>
      </c>
      <c r="F9436" s="1154"/>
      <c r="G9436" s="1154"/>
      <c r="H9436" s="1154"/>
      <c r="I9436" s="1154"/>
      <c r="J9436" s="1154"/>
      <c r="K9436" s="1154"/>
      <c r="L9436" s="1154"/>
      <c r="M9436" s="1154"/>
      <c r="N9436" s="1154"/>
      <c r="O9436" s="1154" t="s">
        <v>26339</v>
      </c>
      <c r="P9436" s="1154"/>
      <c r="Q9436" s="15" t="s">
        <v>45</v>
      </c>
      <c r="R9436" s="1161"/>
      <c r="S9436" s="1161"/>
      <c r="T9436" s="1161"/>
      <c r="U9436" s="1161"/>
      <c r="V9436" s="1161"/>
      <c r="W9436" s="1161"/>
      <c r="X9436" s="1161"/>
      <c r="Y9436" s="1161"/>
      <c r="Z9436" s="1161"/>
      <c r="AA9436" s="1161"/>
      <c r="AB9436" s="1161"/>
      <c r="AC9436" s="1161"/>
      <c r="AD9436" s="1161"/>
      <c r="AE9436" s="1161"/>
      <c r="AF9436" s="1161"/>
      <c r="AG9436" s="1161"/>
      <c r="AH9436" s="1161"/>
      <c r="AI9436" s="1161"/>
      <c r="AJ9436" s="1161"/>
      <c r="AK9436" s="1161"/>
    </row>
    <row r="9437" customFormat="false" ht="68.65" hidden="false" customHeight="false" outlineLevel="0" collapsed="false">
      <c r="A9437" s="1154"/>
      <c r="B9437" s="1154"/>
      <c r="C9437" s="1154"/>
      <c r="D9437" s="1154" t="s">
        <v>27676</v>
      </c>
      <c r="E9437" s="1154" t="s">
        <v>27677</v>
      </c>
      <c r="F9437" s="1154"/>
      <c r="G9437" s="1154"/>
      <c r="H9437" s="1154"/>
      <c r="I9437" s="1154"/>
      <c r="J9437" s="1154"/>
      <c r="K9437" s="1154"/>
      <c r="L9437" s="1154"/>
      <c r="M9437" s="1154"/>
      <c r="N9437" s="1154"/>
      <c r="O9437" s="1154" t="s">
        <v>26339</v>
      </c>
      <c r="P9437" s="1154"/>
      <c r="Q9437" s="15" t="s">
        <v>45</v>
      </c>
      <c r="R9437" s="1161"/>
      <c r="S9437" s="1161"/>
      <c r="T9437" s="1161"/>
      <c r="U9437" s="1161"/>
      <c r="V9437" s="1161"/>
      <c r="W9437" s="1161"/>
      <c r="X9437" s="1161"/>
      <c r="Y9437" s="1161"/>
      <c r="Z9437" s="1161"/>
      <c r="AA9437" s="1161"/>
      <c r="AB9437" s="1161"/>
      <c r="AC9437" s="1161"/>
      <c r="AD9437" s="1161"/>
      <c r="AE9437" s="1161"/>
      <c r="AF9437" s="1161"/>
      <c r="AG9437" s="1161"/>
      <c r="AH9437" s="1161"/>
      <c r="AI9437" s="1161"/>
      <c r="AJ9437" s="1161"/>
      <c r="AK9437" s="1161"/>
    </row>
    <row r="9438" customFormat="false" ht="108.95" hidden="false" customHeight="false" outlineLevel="0" collapsed="false">
      <c r="A9438" s="1154"/>
      <c r="B9438" s="1154"/>
      <c r="C9438" s="1154"/>
      <c r="D9438" s="1154" t="s">
        <v>27678</v>
      </c>
      <c r="E9438" s="1154" t="s">
        <v>27679</v>
      </c>
      <c r="F9438" s="1154"/>
      <c r="G9438" s="1154"/>
      <c r="H9438" s="1154"/>
      <c r="I9438" s="1154"/>
      <c r="J9438" s="1154"/>
      <c r="K9438" s="1154"/>
      <c r="L9438" s="1154"/>
      <c r="M9438" s="1154"/>
      <c r="N9438" s="1154"/>
      <c r="O9438" s="1154" t="s">
        <v>26339</v>
      </c>
      <c r="P9438" s="1154"/>
      <c r="Q9438" s="15" t="s">
        <v>45</v>
      </c>
      <c r="R9438" s="1161"/>
      <c r="S9438" s="1161"/>
      <c r="T9438" s="1161"/>
      <c r="U9438" s="1161"/>
      <c r="V9438" s="1161"/>
      <c r="W9438" s="1161"/>
      <c r="X9438" s="1161"/>
      <c r="Y9438" s="1161"/>
      <c r="Z9438" s="1161"/>
      <c r="AA9438" s="1161"/>
      <c r="AB9438" s="1161"/>
      <c r="AC9438" s="1161"/>
      <c r="AD9438" s="1161"/>
      <c r="AE9438" s="1161"/>
      <c r="AF9438" s="1161"/>
      <c r="AG9438" s="1161"/>
      <c r="AH9438" s="1161"/>
      <c r="AI9438" s="1161"/>
      <c r="AJ9438" s="1161"/>
      <c r="AK9438" s="1161"/>
    </row>
    <row r="9439" customFormat="false" ht="28.35" hidden="false" customHeight="false" outlineLevel="0" collapsed="false">
      <c r="A9439" s="391" t="s">
        <v>27680</v>
      </c>
      <c r="B9439" s="1147" t="n">
        <v>0.696527777777778</v>
      </c>
      <c r="C9439" s="250" t="s">
        <v>27681</v>
      </c>
      <c r="D9439" s="391" t="s">
        <v>27682</v>
      </c>
      <c r="E9439" s="391" t="s">
        <v>27683</v>
      </c>
      <c r="F9439" s="391"/>
      <c r="G9439" s="391"/>
      <c r="H9439" s="391"/>
      <c r="I9439" s="391"/>
      <c r="J9439" s="391"/>
      <c r="K9439" s="391"/>
      <c r="L9439" s="391"/>
      <c r="M9439" s="391" t="s">
        <v>27684</v>
      </c>
      <c r="N9439" s="391" t="s">
        <v>556</v>
      </c>
      <c r="O9439" s="391" t="s">
        <v>27685</v>
      </c>
      <c r="P9439" s="391"/>
      <c r="Q9439" s="15" t="s">
        <v>45</v>
      </c>
      <c r="R9439" s="278"/>
      <c r="S9439" s="278"/>
      <c r="T9439" s="278"/>
      <c r="U9439" s="278"/>
      <c r="V9439" s="278"/>
      <c r="W9439" s="278"/>
      <c r="X9439" s="278"/>
      <c r="Y9439" s="278"/>
      <c r="Z9439" s="278"/>
      <c r="AA9439" s="278"/>
      <c r="AB9439" s="278"/>
      <c r="AC9439" s="278"/>
      <c r="AD9439" s="278"/>
      <c r="AE9439" s="278"/>
      <c r="AF9439" s="278"/>
      <c r="AG9439" s="278"/>
      <c r="AH9439" s="278"/>
      <c r="AI9439" s="278"/>
      <c r="AJ9439" s="278"/>
      <c r="AK9439" s="278"/>
    </row>
    <row r="9440" customFormat="false" ht="14.9" hidden="false" customHeight="false" outlineLevel="0" collapsed="false">
      <c r="A9440" s="1144"/>
      <c r="B9440" s="1144"/>
      <c r="C9440" s="1144"/>
      <c r="D9440" s="1144"/>
      <c r="E9440" s="1144" t="s">
        <v>27686</v>
      </c>
      <c r="F9440" s="1144"/>
      <c r="G9440" s="1144"/>
      <c r="H9440" s="1144"/>
      <c r="I9440" s="1144"/>
      <c r="J9440" s="1144"/>
      <c r="K9440" s="1144"/>
      <c r="L9440" s="1144"/>
      <c r="M9440" s="1144"/>
      <c r="N9440" s="1144"/>
      <c r="O9440" s="1144"/>
      <c r="P9440" s="1144"/>
      <c r="Q9440" s="15" t="s">
        <v>45</v>
      </c>
      <c r="R9440" s="1145"/>
      <c r="S9440" s="1145"/>
      <c r="T9440" s="1145"/>
      <c r="U9440" s="1145"/>
      <c r="V9440" s="1145"/>
      <c r="W9440" s="1145"/>
      <c r="X9440" s="1145"/>
      <c r="Y9440" s="1145"/>
      <c r="Z9440" s="1145"/>
      <c r="AA9440" s="1145"/>
      <c r="AB9440" s="1145"/>
      <c r="AC9440" s="1145"/>
      <c r="AD9440" s="1145"/>
      <c r="AE9440" s="1145"/>
      <c r="AF9440" s="1145"/>
      <c r="AG9440" s="1145"/>
      <c r="AH9440" s="1145"/>
      <c r="AI9440" s="1145"/>
      <c r="AJ9440" s="1145"/>
      <c r="AK9440" s="1145"/>
    </row>
    <row r="9441" customFormat="false" ht="14.9" hidden="false" customHeight="false" outlineLevel="0" collapsed="false">
      <c r="A9441" s="1154"/>
      <c r="B9441" s="1154"/>
      <c r="C9441" s="1154"/>
      <c r="D9441" s="1154" t="s">
        <v>27687</v>
      </c>
      <c r="E9441" s="1154" t="n">
        <v>89652390303</v>
      </c>
      <c r="F9441" s="1154"/>
      <c r="G9441" s="1154"/>
      <c r="H9441" s="1154"/>
      <c r="I9441" s="1154"/>
      <c r="J9441" s="1154"/>
      <c r="K9441" s="1154"/>
      <c r="L9441" s="1154"/>
      <c r="M9441" s="1154"/>
      <c r="N9441" s="1154"/>
      <c r="O9441" s="1154" t="s">
        <v>26339</v>
      </c>
      <c r="P9441" s="1154"/>
      <c r="Q9441" s="15" t="s">
        <v>45</v>
      </c>
      <c r="R9441" s="1161"/>
      <c r="S9441" s="1161"/>
      <c r="T9441" s="1161"/>
      <c r="U9441" s="1161"/>
      <c r="V9441" s="1161"/>
      <c r="W9441" s="1161"/>
      <c r="X9441" s="1161"/>
      <c r="Y9441" s="1161"/>
      <c r="Z9441" s="1161"/>
      <c r="AA9441" s="1161"/>
      <c r="AB9441" s="1161"/>
      <c r="AC9441" s="1161"/>
      <c r="AD9441" s="1161"/>
      <c r="AE9441" s="1161"/>
      <c r="AF9441" s="1161"/>
      <c r="AG9441" s="1161"/>
      <c r="AH9441" s="1161"/>
      <c r="AI9441" s="1161"/>
      <c r="AJ9441" s="1161"/>
      <c r="AK9441" s="1161"/>
    </row>
    <row r="9442" customFormat="false" ht="41.75" hidden="false" customHeight="false" outlineLevel="0" collapsed="false">
      <c r="A9442" s="100"/>
      <c r="B9442" s="100"/>
      <c r="C9442" s="100"/>
      <c r="D9442" s="100" t="s">
        <v>10514</v>
      </c>
      <c r="E9442" s="100"/>
      <c r="F9442" s="100"/>
      <c r="G9442" s="100"/>
      <c r="H9442" s="100" t="n">
        <v>22700</v>
      </c>
      <c r="I9442" s="100"/>
      <c r="J9442" s="100"/>
      <c r="K9442" s="100"/>
      <c r="L9442" s="100"/>
      <c r="M9442" s="100" t="s">
        <v>27628</v>
      </c>
      <c r="N9442" s="100" t="s">
        <v>27688</v>
      </c>
      <c r="O9442" s="984" t="s">
        <v>27689</v>
      </c>
      <c r="P9442" s="100"/>
      <c r="Q9442" s="15" t="s">
        <v>45</v>
      </c>
    </row>
    <row r="9443" customFormat="false" ht="14.9" hidden="false" customHeight="false" outlineLevel="0" collapsed="false">
      <c r="A9443" s="100"/>
      <c r="B9443" s="100"/>
      <c r="C9443" s="100"/>
      <c r="D9443" s="100"/>
      <c r="E9443" s="100" t="s">
        <v>27690</v>
      </c>
      <c r="F9443" s="100"/>
      <c r="G9443" s="100"/>
      <c r="H9443" s="100"/>
      <c r="I9443" s="100"/>
      <c r="J9443" s="100"/>
      <c r="K9443" s="100"/>
      <c r="L9443" s="100"/>
      <c r="M9443" s="100"/>
      <c r="N9443" s="100"/>
      <c r="O9443" s="100"/>
      <c r="P9443" s="100"/>
      <c r="Q9443" s="15" t="s">
        <v>45</v>
      </c>
    </row>
    <row r="9444" customFormat="false" ht="79.85" hidden="false" customHeight="false" outlineLevel="0" collapsed="false">
      <c r="A9444" s="1091" t="s">
        <v>17111</v>
      </c>
      <c r="B9444" s="103" t="s">
        <v>17112</v>
      </c>
      <c r="C9444" s="1149"/>
      <c r="D9444" s="103" t="s">
        <v>17114</v>
      </c>
      <c r="E9444" s="103" t="s">
        <v>17115</v>
      </c>
      <c r="F9444" s="102" t="s">
        <v>10096</v>
      </c>
      <c r="G9444" s="103" t="s">
        <v>38</v>
      </c>
      <c r="H9444" s="103" t="s">
        <v>17116</v>
      </c>
      <c r="I9444" s="103" t="s">
        <v>40</v>
      </c>
      <c r="J9444" s="103" t="s">
        <v>21327</v>
      </c>
      <c r="K9444" s="103" t="s">
        <v>21328</v>
      </c>
      <c r="L9444" s="103" t="s">
        <v>19807</v>
      </c>
      <c r="M9444" s="103" t="s">
        <v>41</v>
      </c>
      <c r="N9444" s="103" t="s">
        <v>42</v>
      </c>
      <c r="O9444" s="103" t="s">
        <v>17117</v>
      </c>
      <c r="P9444" s="91"/>
      <c r="Q9444" s="15" t="s">
        <v>45</v>
      </c>
      <c r="R9444" s="97"/>
      <c r="S9444" s="97"/>
    </row>
    <row r="9445" customFormat="false" ht="15" hidden="false" customHeight="false" outlineLevel="0" collapsed="false">
      <c r="A9445" s="1137" t="n">
        <v>43768</v>
      </c>
      <c r="B9445" s="1136" t="s">
        <v>311</v>
      </c>
      <c r="C9445" s="91"/>
      <c r="D9445" s="91"/>
      <c r="E9445" s="10"/>
      <c r="F9445" s="821" t="n">
        <f aca="false">G9445+H9445+I9445+J9445+K9445+L9445</f>
        <v>1.5505394643188E+024</v>
      </c>
      <c r="G9445" s="1150" t="n">
        <f aca="false">SUM(G9446:G19382)</f>
        <v>5.4166173247516E+023</v>
      </c>
      <c r="H9445" s="989" t="n">
        <f aca="false">SUM(H9446:H19382)</f>
        <v>1.00887773184364E+024</v>
      </c>
      <c r="I9445" s="1007" t="n">
        <f aca="false">SUM(I9446:I19384)</f>
        <v>0</v>
      </c>
      <c r="J9445" s="1008" t="n">
        <f aca="false">SUM(J9446:J19382)</f>
        <v>0</v>
      </c>
      <c r="K9445" s="1009" t="n">
        <f aca="false">SUM(K9446:K19382)</f>
        <v>0</v>
      </c>
      <c r="L9445" s="1029" t="n">
        <f aca="false">SUM(L9449:L19382)</f>
        <v>0</v>
      </c>
      <c r="M9445" s="466"/>
      <c r="N9445" s="466"/>
      <c r="O9445" s="91"/>
      <c r="P9445" s="91"/>
      <c r="Q9445" s="15" t="s">
        <v>45</v>
      </c>
      <c r="R9445" s="97"/>
      <c r="S9445" s="97"/>
    </row>
    <row r="9446" customFormat="false" ht="297" hidden="false" customHeight="false" outlineLevel="0" collapsed="false">
      <c r="A9446" s="1144"/>
      <c r="B9446" s="1144"/>
      <c r="C9446" s="1144"/>
      <c r="D9446" s="1144"/>
      <c r="E9446" s="1144" t="s">
        <v>27691</v>
      </c>
      <c r="F9446" s="1144" t="s">
        <v>26781</v>
      </c>
      <c r="G9446" s="1144"/>
      <c r="H9446" s="1144"/>
      <c r="I9446" s="1144"/>
      <c r="J9446" s="1144"/>
      <c r="K9446" s="1144"/>
      <c r="L9446" s="1144"/>
      <c r="M9446" s="1144" t="s">
        <v>27692</v>
      </c>
      <c r="N9446" s="1188" t="n">
        <v>43769</v>
      </c>
      <c r="O9446" s="1144" t="s">
        <v>26797</v>
      </c>
      <c r="P9446" s="1144"/>
      <c r="Q9446" s="15" t="s">
        <v>45</v>
      </c>
      <c r="R9446" s="1145"/>
      <c r="S9446" s="1145"/>
      <c r="T9446" s="1145"/>
      <c r="U9446" s="1145"/>
      <c r="V9446" s="1145"/>
      <c r="W9446" s="1145"/>
      <c r="X9446" s="1145"/>
      <c r="Y9446" s="1145"/>
      <c r="Z9446" s="1145"/>
      <c r="AA9446" s="1145"/>
      <c r="AB9446" s="1145"/>
      <c r="AC9446" s="1145"/>
      <c r="AD9446" s="1145"/>
      <c r="AE9446" s="1145"/>
      <c r="AF9446" s="1145"/>
      <c r="AG9446" s="1145"/>
      <c r="AH9446" s="1145"/>
      <c r="AI9446" s="1145"/>
      <c r="AJ9446" s="1145"/>
      <c r="AK9446" s="1145"/>
    </row>
    <row r="9447" customFormat="false" ht="14.9" hidden="false" customHeight="false" outlineLevel="0" collapsed="false">
      <c r="A9447" s="1144"/>
      <c r="B9447" s="1144"/>
      <c r="C9447" s="1144" t="n">
        <v>89779418550</v>
      </c>
      <c r="D9447" s="1144"/>
      <c r="E9447" s="1144" t="s">
        <v>27693</v>
      </c>
      <c r="F9447" s="1144"/>
      <c r="G9447" s="1144"/>
      <c r="H9447" s="1144"/>
      <c r="I9447" s="1144"/>
      <c r="J9447" s="1144"/>
      <c r="K9447" s="1144"/>
      <c r="L9447" s="1144"/>
      <c r="M9447" s="1144"/>
      <c r="N9447" s="1144"/>
      <c r="O9447" s="1144"/>
      <c r="P9447" s="1144"/>
      <c r="Q9447" s="15" t="s">
        <v>45</v>
      </c>
      <c r="R9447" s="1145"/>
      <c r="S9447" s="1145"/>
      <c r="T9447" s="1145"/>
      <c r="U9447" s="1145"/>
      <c r="V9447" s="1145"/>
      <c r="W9447" s="1145"/>
      <c r="X9447" s="1145"/>
      <c r="Y9447" s="1145"/>
      <c r="Z9447" s="1145"/>
      <c r="AA9447" s="1145"/>
      <c r="AB9447" s="1145"/>
      <c r="AC9447" s="1145"/>
      <c r="AD9447" s="1145"/>
      <c r="AE9447" s="1145"/>
      <c r="AF9447" s="1145"/>
      <c r="AG9447" s="1145"/>
      <c r="AH9447" s="1145"/>
      <c r="AI9447" s="1145"/>
      <c r="AJ9447" s="1145"/>
      <c r="AK9447" s="1145"/>
    </row>
    <row r="9448" customFormat="false" ht="82.05" hidden="false" customHeight="false" outlineLevel="0" collapsed="false">
      <c r="A9448" s="1139"/>
      <c r="B9448" s="1139"/>
      <c r="C9448" s="1139"/>
      <c r="D9448" s="1139" t="s">
        <v>27694</v>
      </c>
      <c r="E9448" s="1139" t="s">
        <v>27695</v>
      </c>
      <c r="F9448" s="1139" t="s">
        <v>27696</v>
      </c>
      <c r="G9448" s="1139"/>
      <c r="H9448" s="1139"/>
      <c r="I9448" s="1139"/>
      <c r="J9448" s="1139"/>
      <c r="K9448" s="1139"/>
      <c r="L9448" s="1139"/>
      <c r="M9448" s="1139"/>
      <c r="N9448" s="1192" t="n">
        <v>43769</v>
      </c>
      <c r="O9448" s="1144" t="s">
        <v>26797</v>
      </c>
      <c r="P9448" s="1139"/>
      <c r="Q9448" s="15" t="s">
        <v>45</v>
      </c>
      <c r="R9448" s="1141"/>
      <c r="S9448" s="1141"/>
      <c r="T9448" s="1141"/>
      <c r="U9448" s="1141"/>
      <c r="V9448" s="1141"/>
      <c r="W9448" s="1141"/>
      <c r="X9448" s="1141"/>
      <c r="Y9448" s="1141"/>
      <c r="Z9448" s="1141"/>
      <c r="AA9448" s="1141"/>
      <c r="AB9448" s="1141"/>
      <c r="AC9448" s="1141"/>
      <c r="AD9448" s="1141"/>
      <c r="AE9448" s="1141"/>
      <c r="AF9448" s="1141"/>
      <c r="AG9448" s="1141"/>
      <c r="AH9448" s="1141"/>
      <c r="AI9448" s="1141"/>
      <c r="AJ9448" s="1141"/>
      <c r="AK9448" s="1141"/>
    </row>
    <row r="9449" customFormat="false" ht="41.75" hidden="false" customHeight="false" outlineLevel="0" collapsed="false">
      <c r="A9449" s="1144"/>
      <c r="B9449" s="1144"/>
      <c r="C9449" s="1144"/>
      <c r="D9449" s="1144"/>
      <c r="E9449" s="1144" t="s">
        <v>27697</v>
      </c>
      <c r="F9449" s="1144"/>
      <c r="G9449" s="1144"/>
      <c r="H9449" s="1144"/>
      <c r="I9449" s="1144"/>
      <c r="J9449" s="1144"/>
      <c r="K9449" s="1144"/>
      <c r="L9449" s="1144"/>
      <c r="M9449" s="1144"/>
      <c r="N9449" s="1176" t="n">
        <v>43742</v>
      </c>
      <c r="O9449" s="1144" t="s">
        <v>26797</v>
      </c>
      <c r="P9449" s="1144"/>
      <c r="Q9449" s="15" t="s">
        <v>45</v>
      </c>
      <c r="R9449" s="1145"/>
      <c r="S9449" s="1145"/>
      <c r="T9449" s="1145"/>
      <c r="U9449" s="1145"/>
      <c r="V9449" s="1145"/>
      <c r="W9449" s="1145"/>
      <c r="X9449" s="1145"/>
      <c r="Y9449" s="1145"/>
      <c r="Z9449" s="1145"/>
      <c r="AA9449" s="1145"/>
      <c r="AB9449" s="1145"/>
      <c r="AC9449" s="1145"/>
      <c r="AD9449" s="1145"/>
      <c r="AE9449" s="1145"/>
      <c r="AF9449" s="1145"/>
      <c r="AG9449" s="1145"/>
      <c r="AH9449" s="1145"/>
      <c r="AI9449" s="1145"/>
      <c r="AJ9449" s="1145"/>
      <c r="AK9449" s="1145"/>
    </row>
    <row r="9450" customFormat="false" ht="55.2" hidden="false" customHeight="false" outlineLevel="0" collapsed="false">
      <c r="A9450" s="1144"/>
      <c r="B9450" s="1144"/>
      <c r="C9450" s="1144"/>
      <c r="D9450" s="1144"/>
      <c r="E9450" s="1144" t="s">
        <v>27698</v>
      </c>
      <c r="F9450" s="1144"/>
      <c r="G9450" s="1144"/>
      <c r="H9450" s="1144"/>
      <c r="I9450" s="1144"/>
      <c r="J9450" s="1144"/>
      <c r="K9450" s="1144"/>
      <c r="L9450" s="1144"/>
      <c r="M9450" s="1144"/>
      <c r="N9450" s="1144"/>
      <c r="O9450" s="1144" t="s">
        <v>27699</v>
      </c>
      <c r="P9450" s="1144"/>
      <c r="Q9450" s="15" t="s">
        <v>45</v>
      </c>
      <c r="R9450" s="1145"/>
      <c r="S9450" s="1145"/>
      <c r="T9450" s="1145"/>
      <c r="U9450" s="1145"/>
      <c r="V9450" s="1145"/>
      <c r="W9450" s="1145"/>
      <c r="X9450" s="1145"/>
      <c r="Y9450" s="1145"/>
      <c r="Z9450" s="1145"/>
      <c r="AA9450" s="1145"/>
      <c r="AB9450" s="1145"/>
      <c r="AC9450" s="1145"/>
      <c r="AD9450" s="1145"/>
      <c r="AE9450" s="1145"/>
      <c r="AF9450" s="1145"/>
      <c r="AG9450" s="1145"/>
      <c r="AH9450" s="1145"/>
      <c r="AI9450" s="1145"/>
      <c r="AJ9450" s="1145"/>
      <c r="AK9450" s="1145"/>
    </row>
    <row r="9451" customFormat="false" ht="41.75" hidden="false" customHeight="false" outlineLevel="0" collapsed="false">
      <c r="A9451" s="1144"/>
      <c r="B9451" s="1144"/>
      <c r="C9451" s="1144"/>
      <c r="D9451" s="1144"/>
      <c r="E9451" s="1144" t="s">
        <v>27700</v>
      </c>
      <c r="F9451" s="1144" t="s">
        <v>27701</v>
      </c>
      <c r="G9451" s="1144"/>
      <c r="H9451" s="1144"/>
      <c r="I9451" s="1144"/>
      <c r="J9451" s="1144"/>
      <c r="K9451" s="1144"/>
      <c r="L9451" s="1144"/>
      <c r="M9451" s="1144"/>
      <c r="N9451" s="1144" t="s">
        <v>27702</v>
      </c>
      <c r="O9451" s="1144"/>
      <c r="P9451" s="1144"/>
      <c r="Q9451" s="15" t="s">
        <v>45</v>
      </c>
      <c r="R9451" s="1145"/>
      <c r="S9451" s="1145"/>
      <c r="T9451" s="1145"/>
      <c r="U9451" s="1145"/>
      <c r="V9451" s="1145"/>
      <c r="W9451" s="1145"/>
      <c r="X9451" s="1145"/>
      <c r="Y9451" s="1145"/>
      <c r="Z9451" s="1145"/>
      <c r="AA9451" s="1145"/>
      <c r="AB9451" s="1145"/>
      <c r="AC9451" s="1145"/>
      <c r="AD9451" s="1145"/>
      <c r="AE9451" s="1145"/>
      <c r="AF9451" s="1145"/>
      <c r="AG9451" s="1145"/>
      <c r="AH9451" s="1145"/>
      <c r="AI9451" s="1145"/>
      <c r="AJ9451" s="1145"/>
      <c r="AK9451" s="1145"/>
    </row>
    <row r="9452" customFormat="false" ht="14.9" hidden="false" customHeight="false" outlineLevel="0" collapsed="false">
      <c r="D9452" s="15" t="s">
        <v>27703</v>
      </c>
      <c r="E9452" s="15" t="s">
        <v>27704</v>
      </c>
      <c r="O9452" s="1173" t="s">
        <v>27705</v>
      </c>
      <c r="Q9452" s="15" t="s">
        <v>45</v>
      </c>
    </row>
    <row r="9453" customFormat="false" ht="41.75" hidden="false" customHeight="false" outlineLevel="0" collapsed="false">
      <c r="A9453" s="1145"/>
      <c r="B9453" s="1145"/>
      <c r="C9453" s="1145"/>
      <c r="D9453" s="1145"/>
      <c r="E9453" s="1144" t="s">
        <v>27706</v>
      </c>
      <c r="F9453" s="1145"/>
      <c r="G9453" s="1145"/>
      <c r="H9453" s="1145"/>
      <c r="I9453" s="1145"/>
      <c r="J9453" s="1145"/>
      <c r="K9453" s="1145"/>
      <c r="L9453" s="1145"/>
      <c r="M9453" s="1145"/>
      <c r="N9453" s="1201" t="n">
        <v>43771</v>
      </c>
      <c r="O9453" s="1144" t="s">
        <v>26797</v>
      </c>
      <c r="P9453" s="1145"/>
      <c r="Q9453" s="15" t="s">
        <v>45</v>
      </c>
      <c r="R9453" s="1145"/>
      <c r="S9453" s="1145"/>
      <c r="T9453" s="1145"/>
      <c r="U9453" s="1145"/>
      <c r="V9453" s="1145"/>
      <c r="W9453" s="1145"/>
      <c r="X9453" s="1145"/>
      <c r="Y9453" s="1145"/>
      <c r="Z9453" s="1145"/>
      <c r="AA9453" s="1145"/>
      <c r="AB9453" s="1145"/>
      <c r="AC9453" s="1145"/>
      <c r="AD9453" s="1145"/>
      <c r="AE9453" s="1145"/>
      <c r="AF9453" s="1145"/>
      <c r="AG9453" s="1145"/>
      <c r="AH9453" s="1145"/>
      <c r="AI9453" s="1145"/>
      <c r="AJ9453" s="1145"/>
      <c r="AK9453" s="1145"/>
    </row>
    <row r="9454" customFormat="false" ht="14.9" hidden="false" customHeight="false" outlineLevel="0" collapsed="false">
      <c r="A9454" s="1145"/>
      <c r="B9454" s="1145"/>
      <c r="C9454" s="1145"/>
      <c r="D9454" s="1145"/>
      <c r="E9454" s="1195" t="s">
        <v>27707</v>
      </c>
      <c r="F9454" s="1145"/>
      <c r="G9454" s="1145"/>
      <c r="H9454" s="1145"/>
      <c r="I9454" s="1145"/>
      <c r="J9454" s="1145"/>
      <c r="K9454" s="1145"/>
      <c r="L9454" s="1145"/>
      <c r="M9454" s="1195" t="s">
        <v>26081</v>
      </c>
      <c r="N9454" s="1202" t="n">
        <v>43769</v>
      </c>
      <c r="O9454" s="1144" t="s">
        <v>26797</v>
      </c>
      <c r="P9454" s="1145"/>
      <c r="Q9454" s="15" t="s">
        <v>45</v>
      </c>
      <c r="R9454" s="1145"/>
      <c r="S9454" s="1145"/>
      <c r="T9454" s="1145"/>
      <c r="U9454" s="1145"/>
      <c r="V9454" s="1145"/>
      <c r="W9454" s="1145"/>
      <c r="X9454" s="1145"/>
      <c r="Y9454" s="1145"/>
      <c r="Z9454" s="1145"/>
      <c r="AA9454" s="1145"/>
      <c r="AB9454" s="1145"/>
      <c r="AC9454" s="1145"/>
      <c r="AD9454" s="1145"/>
      <c r="AE9454" s="1145"/>
      <c r="AF9454" s="1145"/>
      <c r="AG9454" s="1145"/>
      <c r="AH9454" s="1145"/>
      <c r="AI9454" s="1145"/>
      <c r="AJ9454" s="1145"/>
      <c r="AK9454" s="1145"/>
    </row>
    <row r="9455" customFormat="false" ht="14.9" hidden="false" customHeight="false" outlineLevel="0" collapsed="false">
      <c r="A9455" s="1144"/>
      <c r="B9455" s="1144"/>
      <c r="C9455" s="1144"/>
      <c r="D9455" s="1144"/>
      <c r="E9455" s="1144" t="s">
        <v>27708</v>
      </c>
      <c r="F9455" s="1144" t="s">
        <v>4397</v>
      </c>
      <c r="G9455" s="1144"/>
      <c r="H9455" s="1144"/>
      <c r="I9455" s="1144"/>
      <c r="J9455" s="1144"/>
      <c r="K9455" s="1144"/>
      <c r="L9455" s="1144"/>
      <c r="M9455" s="1144"/>
      <c r="N9455" s="1192" t="n">
        <v>43769</v>
      </c>
      <c r="O9455" s="1144" t="s">
        <v>26797</v>
      </c>
      <c r="P9455" s="1144"/>
      <c r="Q9455" s="15" t="s">
        <v>45</v>
      </c>
      <c r="R9455" s="1145"/>
      <c r="S9455" s="1145"/>
      <c r="T9455" s="1145"/>
      <c r="U9455" s="1145"/>
      <c r="V9455" s="1145"/>
      <c r="W9455" s="1145"/>
      <c r="X9455" s="1145"/>
      <c r="Y9455" s="1145"/>
      <c r="Z9455" s="1145"/>
      <c r="AA9455" s="1145"/>
      <c r="AB9455" s="1145"/>
      <c r="AC9455" s="1145"/>
      <c r="AD9455" s="1145"/>
      <c r="AE9455" s="1145"/>
      <c r="AF9455" s="1145"/>
      <c r="AG9455" s="1145"/>
      <c r="AH9455" s="1145"/>
      <c r="AI9455" s="1145"/>
      <c r="AJ9455" s="1145"/>
      <c r="AK9455" s="1145"/>
    </row>
    <row r="9456" customFormat="false" ht="14.9" hidden="false" customHeight="false" outlineLevel="0" collapsed="false">
      <c r="A9456" s="100" t="s">
        <v>25462</v>
      </c>
      <c r="B9456" s="1143" t="n">
        <v>0.478472222222222</v>
      </c>
      <c r="C9456" s="100" t="s">
        <v>27709</v>
      </c>
      <c r="D9456" s="100" t="s">
        <v>25726</v>
      </c>
      <c r="E9456" s="100" t="s">
        <v>27710</v>
      </c>
      <c r="F9456" s="100"/>
      <c r="G9456" s="100"/>
      <c r="H9456" s="100"/>
      <c r="I9456" s="100"/>
      <c r="J9456" s="100"/>
      <c r="K9456" s="100"/>
      <c r="L9456" s="100"/>
      <c r="M9456" s="100"/>
      <c r="N9456" s="100"/>
      <c r="O9456" s="355" t="s">
        <v>27711</v>
      </c>
      <c r="P9456" s="100"/>
      <c r="Q9456" s="15" t="s">
        <v>45</v>
      </c>
    </row>
    <row r="9457" customFormat="false" ht="14.9" hidden="false" customHeight="false" outlineLevel="0" collapsed="false">
      <c r="A9457" s="1144"/>
      <c r="B9457" s="1144"/>
      <c r="C9457" s="1144"/>
      <c r="D9457" s="1144"/>
      <c r="E9457" s="1144" t="s">
        <v>27712</v>
      </c>
      <c r="F9457" s="1144"/>
      <c r="G9457" s="1144"/>
      <c r="H9457" s="1144"/>
      <c r="I9457" s="1144"/>
      <c r="J9457" s="1144"/>
      <c r="K9457" s="1144"/>
      <c r="L9457" s="1144"/>
      <c r="M9457" s="1144"/>
      <c r="N9457" s="1188" t="n">
        <v>43769</v>
      </c>
      <c r="O9457" s="1144" t="s">
        <v>26797</v>
      </c>
      <c r="P9457" s="1144"/>
      <c r="Q9457" s="15" t="s">
        <v>45</v>
      </c>
      <c r="R9457" s="1145"/>
      <c r="S9457" s="1145"/>
      <c r="T9457" s="1145"/>
      <c r="U9457" s="1145"/>
      <c r="V9457" s="1145"/>
      <c r="W9457" s="1145"/>
      <c r="X9457" s="1145"/>
      <c r="Y9457" s="1145"/>
      <c r="Z9457" s="1145"/>
      <c r="AA9457" s="1145"/>
      <c r="AB9457" s="1145"/>
      <c r="AC9457" s="1145"/>
      <c r="AD9457" s="1145"/>
      <c r="AE9457" s="1145"/>
      <c r="AF9457" s="1145"/>
      <c r="AG9457" s="1145"/>
      <c r="AH9457" s="1145"/>
      <c r="AI9457" s="1145"/>
      <c r="AJ9457" s="1145"/>
      <c r="AK9457" s="1145"/>
    </row>
    <row r="9458" customFormat="false" ht="28.35" hidden="false" customHeight="false" outlineLevel="0" collapsed="false">
      <c r="A9458" s="100" t="s">
        <v>25462</v>
      </c>
      <c r="B9458" s="1143" t="n">
        <v>0.502083333333333</v>
      </c>
      <c r="C9458" s="100" t="s">
        <v>27713</v>
      </c>
      <c r="D9458" s="100" t="s">
        <v>26332</v>
      </c>
      <c r="E9458" s="100" t="s">
        <v>27714</v>
      </c>
      <c r="F9458" s="100"/>
      <c r="G9458" s="100"/>
      <c r="H9458" s="100"/>
      <c r="I9458" s="100"/>
      <c r="J9458" s="100"/>
      <c r="K9458" s="100"/>
      <c r="L9458" s="100"/>
      <c r="M9458" s="100"/>
      <c r="N9458" s="391" t="s">
        <v>27715</v>
      </c>
      <c r="O9458" s="1173" t="s">
        <v>27705</v>
      </c>
      <c r="P9458" s="100"/>
      <c r="Q9458" s="15" t="s">
        <v>45</v>
      </c>
    </row>
    <row r="9459" customFormat="false" ht="68.65" hidden="false" customHeight="false" outlineLevel="0" collapsed="false">
      <c r="A9459" s="1144"/>
      <c r="B9459" s="1144"/>
      <c r="C9459" s="1144"/>
      <c r="D9459" s="1144"/>
      <c r="E9459" s="1144" t="s">
        <v>27716</v>
      </c>
      <c r="F9459" s="1144" t="s">
        <v>27717</v>
      </c>
      <c r="G9459" s="1144"/>
      <c r="H9459" s="1144"/>
      <c r="I9459" s="1144"/>
      <c r="J9459" s="1144"/>
      <c r="K9459" s="1144"/>
      <c r="L9459" s="1144"/>
      <c r="M9459" s="1144"/>
      <c r="N9459" s="1144"/>
      <c r="O9459" s="1144"/>
      <c r="P9459" s="1144"/>
      <c r="Q9459" s="15" t="s">
        <v>45</v>
      </c>
      <c r="R9459" s="1145"/>
      <c r="S9459" s="1145"/>
      <c r="T9459" s="1145"/>
      <c r="U9459" s="1145"/>
      <c r="V9459" s="1145"/>
      <c r="W9459" s="1145"/>
      <c r="X9459" s="1145"/>
      <c r="Y9459" s="1145"/>
      <c r="Z9459" s="1145"/>
      <c r="AA9459" s="1145"/>
      <c r="AB9459" s="1145"/>
      <c r="AC9459" s="1145"/>
      <c r="AD9459" s="1145"/>
      <c r="AE9459" s="1145"/>
      <c r="AF9459" s="1145"/>
      <c r="AG9459" s="1145"/>
      <c r="AH9459" s="1145"/>
      <c r="AI9459" s="1145"/>
      <c r="AJ9459" s="1145"/>
      <c r="AK9459" s="1145"/>
    </row>
    <row r="9460" customFormat="false" ht="82.05" hidden="false" customHeight="false" outlineLevel="0" collapsed="false">
      <c r="A9460" s="1139"/>
      <c r="B9460" s="1139"/>
      <c r="C9460" s="1139"/>
      <c r="D9460" s="1139"/>
      <c r="E9460" s="1139" t="s">
        <v>27718</v>
      </c>
      <c r="F9460" s="1139" t="s">
        <v>27719</v>
      </c>
      <c r="G9460" s="1139" t="s">
        <v>27720</v>
      </c>
      <c r="H9460" s="1139"/>
      <c r="I9460" s="1139"/>
      <c r="J9460" s="1139"/>
      <c r="K9460" s="1139"/>
      <c r="L9460" s="1139"/>
      <c r="M9460" s="1139"/>
      <c r="N9460" s="1139"/>
      <c r="O9460" s="1139"/>
      <c r="P9460" s="1139"/>
      <c r="Q9460" s="15" t="s">
        <v>45</v>
      </c>
      <c r="R9460" s="1141"/>
      <c r="S9460" s="1141"/>
      <c r="T9460" s="1141"/>
      <c r="U9460" s="1141"/>
      <c r="V9460" s="1141"/>
      <c r="W9460" s="1141"/>
      <c r="X9460" s="1141"/>
      <c r="Y9460" s="1141"/>
      <c r="Z9460" s="1141"/>
      <c r="AA9460" s="1141"/>
      <c r="AB9460" s="1141"/>
      <c r="AC9460" s="1141"/>
      <c r="AD9460" s="1141"/>
      <c r="AE9460" s="1141"/>
      <c r="AF9460" s="1141"/>
      <c r="AG9460" s="1141"/>
      <c r="AH9460" s="1141"/>
      <c r="AI9460" s="1141"/>
      <c r="AJ9460" s="1141"/>
      <c r="AK9460" s="1141"/>
    </row>
    <row r="9461" customFormat="false" ht="82.05" hidden="false" customHeight="false" outlineLevel="0" collapsed="false">
      <c r="A9461" s="1154" t="s">
        <v>26548</v>
      </c>
      <c r="B9461" s="1143" t="n">
        <v>0.524305555555556</v>
      </c>
      <c r="C9461" s="100" t="s">
        <v>27721</v>
      </c>
      <c r="D9461" s="100" t="s">
        <v>26341</v>
      </c>
      <c r="E9461" s="100" t="s">
        <v>27722</v>
      </c>
      <c r="F9461" s="100"/>
      <c r="G9461" s="100"/>
      <c r="H9461" s="100"/>
      <c r="I9461" s="100"/>
      <c r="J9461" s="100"/>
      <c r="K9461" s="100"/>
      <c r="L9461" s="100"/>
      <c r="M9461" s="100"/>
      <c r="N9461" s="1154" t="s">
        <v>27723</v>
      </c>
      <c r="O9461" s="1173" t="s">
        <v>27724</v>
      </c>
      <c r="P9461" s="100"/>
      <c r="Q9461" s="15" t="s">
        <v>45</v>
      </c>
    </row>
    <row r="9462" customFormat="false" ht="14.9" hidden="false" customHeight="false" outlineLevel="0" collapsed="false">
      <c r="A9462" s="1144"/>
      <c r="B9462" s="1144"/>
      <c r="C9462" s="1144"/>
      <c r="D9462" s="1144"/>
      <c r="E9462" s="1144" t="s">
        <v>27725</v>
      </c>
      <c r="F9462" s="1144"/>
      <c r="G9462" s="1144"/>
      <c r="H9462" s="1144"/>
      <c r="I9462" s="1144"/>
      <c r="J9462" s="1144"/>
      <c r="K9462" s="1144"/>
      <c r="L9462" s="1144"/>
      <c r="M9462" s="1144"/>
      <c r="N9462" s="1144"/>
      <c r="O9462" s="1144"/>
      <c r="P9462" s="1144"/>
      <c r="Q9462" s="15" t="s">
        <v>45</v>
      </c>
      <c r="R9462" s="1145"/>
      <c r="S9462" s="1145"/>
      <c r="T9462" s="1145"/>
      <c r="U9462" s="1145"/>
      <c r="V9462" s="1145"/>
      <c r="W9462" s="1145"/>
      <c r="X9462" s="1145"/>
      <c r="Y9462" s="1145"/>
      <c r="Z9462" s="1145"/>
      <c r="AA9462" s="1145"/>
      <c r="AB9462" s="1145"/>
      <c r="AC9462" s="1145"/>
      <c r="AD9462" s="1145"/>
      <c r="AE9462" s="1145"/>
      <c r="AF9462" s="1145"/>
      <c r="AG9462" s="1145"/>
      <c r="AH9462" s="1145"/>
      <c r="AI9462" s="1145"/>
      <c r="AJ9462" s="1145"/>
      <c r="AK9462" s="1145"/>
    </row>
    <row r="9463" customFormat="false" ht="41.75" hidden="false" customHeight="false" outlineLevel="0" collapsed="false">
      <c r="A9463" s="100" t="s">
        <v>25462</v>
      </c>
      <c r="B9463" s="100"/>
      <c r="C9463" s="100" t="s">
        <v>27726</v>
      </c>
      <c r="D9463" s="100" t="s">
        <v>26354</v>
      </c>
      <c r="E9463" s="100" t="s">
        <v>27727</v>
      </c>
      <c r="F9463" s="100"/>
      <c r="G9463" s="100"/>
      <c r="H9463" s="100"/>
      <c r="I9463" s="100"/>
      <c r="J9463" s="100"/>
      <c r="K9463" s="100"/>
      <c r="L9463" s="100"/>
      <c r="M9463" s="100"/>
      <c r="N9463" s="100"/>
      <c r="O9463" s="1173" t="s">
        <v>27728</v>
      </c>
      <c r="P9463" s="100"/>
      <c r="Q9463" s="15" t="s">
        <v>45</v>
      </c>
    </row>
    <row r="9464" customFormat="false" ht="41.75" hidden="false" customHeight="false" outlineLevel="0" collapsed="false">
      <c r="A9464" s="100"/>
      <c r="B9464" s="100"/>
      <c r="C9464" s="100"/>
      <c r="D9464" s="100"/>
      <c r="E9464" s="100" t="s">
        <v>27729</v>
      </c>
      <c r="F9464" s="100" t="s">
        <v>27730</v>
      </c>
      <c r="G9464" s="100"/>
      <c r="H9464" s="100" t="n">
        <v>5472</v>
      </c>
      <c r="I9464" s="100"/>
      <c r="J9464" s="100"/>
      <c r="K9464" s="100"/>
      <c r="L9464" s="100"/>
      <c r="M9464" s="100"/>
      <c r="N9464" s="1148" t="n">
        <v>43778</v>
      </c>
      <c r="O9464" s="984" t="s">
        <v>27294</v>
      </c>
      <c r="P9464" s="100"/>
      <c r="Q9464" s="15" t="s">
        <v>45</v>
      </c>
    </row>
    <row r="9465" customFormat="false" ht="28.35" hidden="false" customHeight="false" outlineLevel="0" collapsed="false">
      <c r="A9465" s="100" t="s">
        <v>25462</v>
      </c>
      <c r="B9465" s="100"/>
      <c r="C9465" s="24" t="s">
        <v>27731</v>
      </c>
      <c r="D9465" s="100" t="s">
        <v>26364</v>
      </c>
      <c r="E9465" s="100" t="s">
        <v>27732</v>
      </c>
      <c r="F9465" s="100"/>
      <c r="G9465" s="100"/>
      <c r="H9465" s="100"/>
      <c r="I9465" s="100"/>
      <c r="J9465" s="100"/>
      <c r="K9465" s="100"/>
      <c r="L9465" s="100"/>
      <c r="M9465" s="100"/>
      <c r="N9465" s="100"/>
      <c r="O9465" s="355" t="s">
        <v>27733</v>
      </c>
      <c r="P9465" s="100"/>
      <c r="Q9465" s="15" t="s">
        <v>45</v>
      </c>
    </row>
    <row r="9466" customFormat="false" ht="14.9" hidden="false" customHeight="false" outlineLevel="0" collapsed="false">
      <c r="A9466" s="100"/>
      <c r="B9466" s="1143" t="n">
        <v>0.60625</v>
      </c>
      <c r="C9466" s="100" t="s">
        <v>27734</v>
      </c>
      <c r="D9466" s="100" t="s">
        <v>27083</v>
      </c>
      <c r="E9466" s="100" t="s">
        <v>27735</v>
      </c>
      <c r="F9466" s="100"/>
      <c r="G9466" s="100"/>
      <c r="H9466" s="100"/>
      <c r="I9466" s="100"/>
      <c r="J9466" s="100"/>
      <c r="K9466" s="100"/>
      <c r="L9466" s="100"/>
      <c r="M9466" s="100"/>
      <c r="N9466" s="100"/>
      <c r="O9466" s="355" t="s">
        <v>27736</v>
      </c>
      <c r="P9466" s="100"/>
      <c r="Q9466" s="15" t="s">
        <v>45</v>
      </c>
    </row>
    <row r="9467" customFormat="false" ht="28.35" hidden="false" customHeight="false" outlineLevel="0" collapsed="false">
      <c r="A9467" s="100" t="s">
        <v>25462</v>
      </c>
      <c r="B9467" s="1143" t="n">
        <v>0.619444444444444</v>
      </c>
      <c r="C9467" s="100" t="s">
        <v>27737</v>
      </c>
      <c r="D9467" s="100" t="s">
        <v>27017</v>
      </c>
      <c r="E9467" s="100" t="s">
        <v>27738</v>
      </c>
      <c r="F9467" s="100" t="s">
        <v>27739</v>
      </c>
      <c r="G9467" s="100"/>
      <c r="H9467" s="100"/>
      <c r="I9467" s="100"/>
      <c r="J9467" s="100"/>
      <c r="K9467" s="100"/>
      <c r="L9467" s="100"/>
      <c r="M9467" s="100"/>
      <c r="N9467" s="100"/>
      <c r="O9467" s="1144" t="s">
        <v>27740</v>
      </c>
      <c r="P9467" s="100"/>
      <c r="Q9467" s="15" t="s">
        <v>45</v>
      </c>
    </row>
    <row r="9468" customFormat="false" ht="14.9" hidden="false" customHeight="false" outlineLevel="0" collapsed="false">
      <c r="A9468" s="100" t="s">
        <v>25462</v>
      </c>
      <c r="B9468" s="1143" t="n">
        <v>0.695138888888889</v>
      </c>
      <c r="C9468" s="100" t="s">
        <v>27741</v>
      </c>
      <c r="D9468" s="100" t="s">
        <v>27022</v>
      </c>
      <c r="E9468" s="100" t="s">
        <v>27742</v>
      </c>
      <c r="F9468" s="100"/>
      <c r="G9468" s="100"/>
      <c r="H9468" s="100"/>
      <c r="I9468" s="100"/>
      <c r="J9468" s="100"/>
      <c r="K9468" s="100"/>
      <c r="L9468" s="100"/>
      <c r="M9468" s="100"/>
      <c r="N9468" s="100"/>
      <c r="O9468" s="355" t="s">
        <v>27743</v>
      </c>
      <c r="P9468" s="100"/>
      <c r="Q9468" s="15" t="s">
        <v>45</v>
      </c>
    </row>
    <row r="9469" customFormat="false" ht="95.5" hidden="false" customHeight="false" outlineLevel="0" collapsed="false">
      <c r="A9469" s="100" t="s">
        <v>25462</v>
      </c>
      <c r="B9469" s="1143" t="n">
        <v>0.726388888888889</v>
      </c>
      <c r="C9469" s="100"/>
      <c r="D9469" s="100" t="s">
        <v>27251</v>
      </c>
      <c r="E9469" s="100" t="s">
        <v>27744</v>
      </c>
      <c r="F9469" s="100" t="s">
        <v>27745</v>
      </c>
      <c r="G9469" s="100" t="n">
        <v>5500</v>
      </c>
      <c r="I9469" s="100"/>
      <c r="J9469" s="100"/>
      <c r="K9469" s="100"/>
      <c r="L9469" s="100"/>
      <c r="M9469" s="100" t="s">
        <v>27746</v>
      </c>
      <c r="N9469" s="391" t="s">
        <v>27747</v>
      </c>
      <c r="O9469" s="984" t="s">
        <v>15</v>
      </c>
      <c r="P9469" s="100"/>
      <c r="Q9469" s="15" t="s">
        <v>45</v>
      </c>
    </row>
    <row r="9470" customFormat="false" ht="28.35" hidden="false" customHeight="false" outlineLevel="0" collapsed="false">
      <c r="A9470" s="100" t="s">
        <v>25462</v>
      </c>
      <c r="B9470" s="100"/>
      <c r="C9470" s="100"/>
      <c r="D9470" s="100" t="s">
        <v>27256</v>
      </c>
      <c r="E9470" s="100" t="s">
        <v>27748</v>
      </c>
      <c r="F9470" s="100"/>
      <c r="G9470" s="100" t="n">
        <v>6800</v>
      </c>
      <c r="H9470" s="100"/>
      <c r="I9470" s="100"/>
      <c r="J9470" s="100"/>
      <c r="K9470" s="100"/>
      <c r="L9470" s="100"/>
      <c r="M9470" s="100" t="s">
        <v>27749</v>
      </c>
      <c r="N9470" s="391" t="s">
        <v>27750</v>
      </c>
      <c r="O9470" s="984" t="s">
        <v>15</v>
      </c>
      <c r="P9470" s="100"/>
      <c r="Q9470" s="15" t="s">
        <v>45</v>
      </c>
    </row>
    <row r="9471" customFormat="false" ht="14.9" hidden="false" customHeight="false" outlineLevel="0" collapsed="false">
      <c r="A9471" s="100"/>
      <c r="B9471" s="100"/>
      <c r="C9471" s="100"/>
      <c r="D9471" s="100" t="s">
        <v>10514</v>
      </c>
      <c r="E9471" s="100" t="s">
        <v>27751</v>
      </c>
      <c r="F9471" s="984" t="n">
        <v>42636.99</v>
      </c>
      <c r="G9471" s="100"/>
      <c r="H9471" s="100"/>
      <c r="I9471" s="100"/>
      <c r="J9471" s="100"/>
      <c r="K9471" s="100"/>
      <c r="L9471" s="100"/>
      <c r="M9471" s="100"/>
      <c r="N9471" s="100"/>
      <c r="O9471" s="984" t="s">
        <v>27752</v>
      </c>
      <c r="P9471" s="100"/>
      <c r="Q9471" s="15" t="s">
        <v>45</v>
      </c>
    </row>
    <row r="9472" customFormat="false" ht="79.85" hidden="false" customHeight="false" outlineLevel="0" collapsed="false">
      <c r="A9472" s="1091" t="s">
        <v>17111</v>
      </c>
      <c r="B9472" s="103" t="s">
        <v>17112</v>
      </c>
      <c r="C9472" s="1149"/>
      <c r="D9472" s="103" t="s">
        <v>17114</v>
      </c>
      <c r="E9472" s="103" t="s">
        <v>17115</v>
      </c>
      <c r="F9472" s="102" t="s">
        <v>10096</v>
      </c>
      <c r="G9472" s="103" t="s">
        <v>38</v>
      </c>
      <c r="H9472" s="103" t="s">
        <v>17116</v>
      </c>
      <c r="I9472" s="103" t="s">
        <v>40</v>
      </c>
      <c r="J9472" s="103" t="s">
        <v>21327</v>
      </c>
      <c r="K9472" s="103" t="s">
        <v>21328</v>
      </c>
      <c r="L9472" s="103" t="s">
        <v>19807</v>
      </c>
      <c r="M9472" s="103" t="s">
        <v>41</v>
      </c>
      <c r="N9472" s="103" t="s">
        <v>42</v>
      </c>
      <c r="O9472" s="103" t="s">
        <v>17117</v>
      </c>
      <c r="P9472" s="91"/>
      <c r="Q9472" s="15" t="s">
        <v>45</v>
      </c>
      <c r="R9472" s="97"/>
      <c r="S9472" s="97"/>
    </row>
    <row r="9473" customFormat="false" ht="15" hidden="false" customHeight="false" outlineLevel="0" collapsed="false">
      <c r="A9473" s="1137" t="n">
        <v>43769</v>
      </c>
      <c r="B9473" s="1136" t="s">
        <v>311</v>
      </c>
      <c r="C9473" s="91"/>
      <c r="D9473" s="91"/>
      <c r="E9473" s="10"/>
      <c r="F9473" s="821" t="n">
        <f aca="false">G9473+H9473+I9473+J9473+K9473+L9473</f>
        <v>7.75269732159401E+023</v>
      </c>
      <c r="G9473" s="1150" t="n">
        <f aca="false">SUM(G9474:G19410)</f>
        <v>2.7083086623758E+023</v>
      </c>
      <c r="H9473" s="989" t="n">
        <f aca="false">SUM(H9474:H19410)</f>
        <v>5.04438865921821E+023</v>
      </c>
      <c r="I9473" s="1007" t="n">
        <f aca="false">SUM(I9474:I19412)</f>
        <v>0</v>
      </c>
      <c r="J9473" s="1008" t="n">
        <f aca="false">SUM(J9474:J19410)</f>
        <v>0</v>
      </c>
      <c r="K9473" s="1009" t="n">
        <f aca="false">SUM(K9474:K19410)</f>
        <v>0</v>
      </c>
      <c r="L9473" s="1029" t="n">
        <f aca="false">SUM(L9474:L19410)</f>
        <v>0</v>
      </c>
      <c r="M9473" s="466"/>
      <c r="N9473" s="466"/>
      <c r="O9473" s="91"/>
      <c r="P9473" s="91"/>
      <c r="Q9473" s="15" t="s">
        <v>45</v>
      </c>
      <c r="R9473" s="97"/>
      <c r="S9473" s="97"/>
    </row>
    <row r="9474" customFormat="false" ht="176.1" hidden="false" customHeight="false" outlineLevel="0" collapsed="false">
      <c r="A9474" s="100"/>
      <c r="B9474" s="100"/>
      <c r="C9474" s="100"/>
      <c r="D9474" s="100"/>
      <c r="E9474" s="100" t="s">
        <v>27753</v>
      </c>
      <c r="F9474" s="100"/>
      <c r="G9474" s="100"/>
      <c r="H9474" s="100"/>
      <c r="I9474" s="100"/>
      <c r="J9474" s="100"/>
      <c r="K9474" s="100"/>
      <c r="L9474" s="100"/>
      <c r="M9474" s="100"/>
      <c r="N9474" s="100" t="s">
        <v>27754</v>
      </c>
      <c r="O9474" s="1144" t="s">
        <v>26797</v>
      </c>
      <c r="P9474" s="100"/>
      <c r="Q9474" s="15" t="s">
        <v>45</v>
      </c>
    </row>
    <row r="9475" customFormat="false" ht="55.2" hidden="false" customHeight="false" outlineLevel="0" collapsed="false">
      <c r="A9475" s="1154"/>
      <c r="B9475" s="1154"/>
      <c r="C9475" s="1154"/>
      <c r="D9475" s="1154" t="s">
        <v>25726</v>
      </c>
      <c r="E9475" s="1154" t="s">
        <v>27755</v>
      </c>
      <c r="F9475" s="1154"/>
      <c r="G9475" s="1154"/>
      <c r="H9475" s="1154"/>
      <c r="I9475" s="1154"/>
      <c r="J9475" s="1154"/>
      <c r="K9475" s="1154"/>
      <c r="L9475" s="1154"/>
      <c r="M9475" s="1154"/>
      <c r="N9475" s="1154"/>
      <c r="O9475" s="1154" t="s">
        <v>26339</v>
      </c>
      <c r="P9475" s="1154"/>
      <c r="Q9475" s="15" t="s">
        <v>45</v>
      </c>
      <c r="R9475" s="1161"/>
      <c r="S9475" s="1161"/>
      <c r="T9475" s="1161"/>
      <c r="U9475" s="1161"/>
      <c r="V9475" s="1161"/>
      <c r="W9475" s="1161"/>
      <c r="X9475" s="1161"/>
      <c r="Y9475" s="1161"/>
      <c r="Z9475" s="1161"/>
      <c r="AA9475" s="1161"/>
      <c r="AB9475" s="1161"/>
      <c r="AC9475" s="1161"/>
      <c r="AD9475" s="1161"/>
      <c r="AE9475" s="1161"/>
      <c r="AF9475" s="1161"/>
      <c r="AG9475" s="1161"/>
      <c r="AH9475" s="1161"/>
      <c r="AI9475" s="1161"/>
      <c r="AJ9475" s="1161"/>
      <c r="AK9475" s="1161"/>
    </row>
    <row r="9476" customFormat="false" ht="14.9" hidden="false" customHeight="false" outlineLevel="0" collapsed="false">
      <c r="A9476" s="1154"/>
      <c r="B9476" s="1154"/>
      <c r="C9476" s="1154" t="s">
        <v>27756</v>
      </c>
      <c r="D9476" s="1154" t="s">
        <v>27757</v>
      </c>
      <c r="E9476" s="1154"/>
      <c r="F9476" s="1154"/>
      <c r="G9476" s="1154"/>
      <c r="H9476" s="1154"/>
      <c r="I9476" s="1154"/>
      <c r="J9476" s="1154"/>
      <c r="K9476" s="1154"/>
      <c r="L9476" s="1154"/>
      <c r="M9476" s="1154"/>
      <c r="N9476" s="1154"/>
      <c r="O9476" s="1154" t="s">
        <v>26339</v>
      </c>
      <c r="P9476" s="1154"/>
      <c r="Q9476" s="15" t="s">
        <v>45</v>
      </c>
      <c r="R9476" s="1161"/>
      <c r="S9476" s="1161"/>
      <c r="T9476" s="1161"/>
      <c r="U9476" s="1161"/>
      <c r="V9476" s="1161"/>
      <c r="W9476" s="1161"/>
      <c r="X9476" s="1161"/>
      <c r="Y9476" s="1161"/>
      <c r="Z9476" s="1161"/>
      <c r="AA9476" s="1161"/>
      <c r="AB9476" s="1161"/>
      <c r="AC9476" s="1161"/>
      <c r="AD9476" s="1161"/>
      <c r="AE9476" s="1161"/>
      <c r="AF9476" s="1161"/>
      <c r="AG9476" s="1161"/>
      <c r="AH9476" s="1161"/>
      <c r="AI9476" s="1161"/>
      <c r="AJ9476" s="1161"/>
      <c r="AK9476" s="1161"/>
    </row>
    <row r="9477" customFormat="false" ht="28.35" hidden="false" customHeight="false" outlineLevel="0" collapsed="false">
      <c r="A9477" s="100" t="s">
        <v>25462</v>
      </c>
      <c r="B9477" s="1143" t="n">
        <v>0.452083333333333</v>
      </c>
      <c r="C9477" s="100" t="n">
        <v>89859289073</v>
      </c>
      <c r="D9477" s="100" t="s">
        <v>26332</v>
      </c>
      <c r="E9477" s="100" t="s">
        <v>27758</v>
      </c>
      <c r="F9477" s="100"/>
      <c r="G9477" s="100"/>
      <c r="H9477" s="100"/>
      <c r="I9477" s="100"/>
      <c r="J9477" s="100"/>
      <c r="K9477" s="100"/>
      <c r="L9477" s="100"/>
      <c r="M9477" s="100"/>
      <c r="N9477" s="100"/>
      <c r="O9477" s="1173" t="s">
        <v>27759</v>
      </c>
      <c r="P9477" s="100"/>
      <c r="Q9477" s="15" t="s">
        <v>45</v>
      </c>
    </row>
    <row r="9478" customFormat="false" ht="28.35" hidden="false" customHeight="false" outlineLevel="0" collapsed="false">
      <c r="A9478" s="100" t="s">
        <v>25492</v>
      </c>
      <c r="B9478" s="1143" t="n">
        <v>0.4625</v>
      </c>
      <c r="C9478" s="100" t="s">
        <v>27760</v>
      </c>
      <c r="D9478" s="100" t="s">
        <v>26341</v>
      </c>
      <c r="E9478" s="100" t="s">
        <v>27761</v>
      </c>
      <c r="F9478" s="100" t="s">
        <v>27762</v>
      </c>
      <c r="G9478" s="100"/>
      <c r="H9478" s="100"/>
      <c r="I9478" s="100"/>
      <c r="J9478" s="100"/>
      <c r="K9478" s="100"/>
      <c r="L9478" s="100"/>
      <c r="M9478" s="100"/>
      <c r="N9478" s="100"/>
      <c r="O9478" s="1173" t="s">
        <v>27705</v>
      </c>
      <c r="P9478" s="100"/>
      <c r="Q9478" s="15" t="s">
        <v>45</v>
      </c>
    </row>
    <row r="9479" customFormat="false" ht="55.2" hidden="false" customHeight="false" outlineLevel="0" collapsed="false">
      <c r="A9479" s="265"/>
      <c r="B9479" s="265"/>
      <c r="C9479" s="664" t="s">
        <v>27763</v>
      </c>
      <c r="D9479" s="664" t="s">
        <v>12405</v>
      </c>
      <c r="E9479" s="664" t="s">
        <v>27764</v>
      </c>
      <c r="F9479" s="664"/>
      <c r="G9479" s="664" t="n">
        <v>69800</v>
      </c>
      <c r="H9479" s="664"/>
      <c r="I9479" s="664"/>
      <c r="J9479" s="664"/>
      <c r="K9479" s="664"/>
      <c r="L9479" s="664"/>
      <c r="M9479" s="664" t="s">
        <v>27765</v>
      </c>
      <c r="N9479" s="1199" t="n">
        <v>43769</v>
      </c>
      <c r="O9479" s="984" t="s">
        <v>15</v>
      </c>
      <c r="P9479" s="664"/>
      <c r="Q9479" s="15" t="s">
        <v>45</v>
      </c>
      <c r="R9479" s="265"/>
      <c r="S9479" s="265"/>
      <c r="T9479" s="265"/>
      <c r="U9479" s="265"/>
      <c r="V9479" s="265"/>
      <c r="W9479" s="265"/>
      <c r="X9479" s="265"/>
      <c r="Y9479" s="265"/>
      <c r="Z9479" s="265"/>
      <c r="AA9479" s="265"/>
      <c r="AB9479" s="265"/>
      <c r="AC9479" s="265"/>
      <c r="AD9479" s="265"/>
      <c r="AE9479" s="265"/>
      <c r="AF9479" s="265"/>
      <c r="AG9479" s="265"/>
      <c r="AH9479" s="265"/>
      <c r="AI9479" s="265"/>
      <c r="AJ9479" s="265"/>
      <c r="AK9479" s="265"/>
    </row>
    <row r="9480" customFormat="false" ht="28.35" hidden="false" customHeight="false" outlineLevel="0" collapsed="false">
      <c r="A9480" s="100" t="s">
        <v>25462</v>
      </c>
      <c r="B9480" s="1143" t="n">
        <v>0.488194444444444</v>
      </c>
      <c r="C9480" s="100" t="s">
        <v>27766</v>
      </c>
      <c r="D9480" s="100" t="s">
        <v>26354</v>
      </c>
      <c r="E9480" s="100" t="s">
        <v>27767</v>
      </c>
      <c r="F9480" s="100" t="s">
        <v>27768</v>
      </c>
      <c r="G9480" s="100" t="n">
        <v>8100</v>
      </c>
      <c r="H9480" s="100"/>
      <c r="I9480" s="100"/>
      <c r="J9480" s="100"/>
      <c r="K9480" s="100"/>
      <c r="L9480" s="100"/>
      <c r="M9480" s="100" t="s">
        <v>27769</v>
      </c>
      <c r="N9480" s="1184" t="n">
        <v>43778</v>
      </c>
      <c r="O9480" s="984" t="s">
        <v>15</v>
      </c>
      <c r="P9480" s="100"/>
      <c r="Q9480" s="15" t="s">
        <v>45</v>
      </c>
    </row>
    <row r="9481" customFormat="false" ht="14.9" hidden="false" customHeight="false" outlineLevel="0" collapsed="false">
      <c r="A9481" s="100" t="s">
        <v>25462</v>
      </c>
      <c r="B9481" s="1143" t="n">
        <v>0.49375</v>
      </c>
      <c r="C9481" s="100" t="s">
        <v>27770</v>
      </c>
      <c r="D9481" s="100" t="s">
        <v>26364</v>
      </c>
      <c r="E9481" s="100" t="s">
        <v>27771</v>
      </c>
      <c r="F9481" s="100"/>
      <c r="G9481" s="100"/>
      <c r="H9481" s="100"/>
      <c r="I9481" s="100"/>
      <c r="J9481" s="100"/>
      <c r="K9481" s="100"/>
      <c r="L9481" s="100"/>
      <c r="M9481" s="100"/>
      <c r="N9481" s="100"/>
      <c r="O9481" s="355" t="s">
        <v>27772</v>
      </c>
      <c r="P9481" s="100"/>
      <c r="Q9481" s="15" t="s">
        <v>45</v>
      </c>
    </row>
    <row r="9482" customFormat="false" ht="41.75" hidden="false" customHeight="false" outlineLevel="0" collapsed="false">
      <c r="A9482" s="100" t="s">
        <v>25462</v>
      </c>
      <c r="B9482" s="1143" t="n">
        <v>0.500694444444444</v>
      </c>
      <c r="C9482" s="100" t="s">
        <v>27773</v>
      </c>
      <c r="D9482" s="100" t="s">
        <v>27083</v>
      </c>
      <c r="E9482" s="100" t="s">
        <v>27774</v>
      </c>
      <c r="F9482" s="100" t="s">
        <v>27775</v>
      </c>
      <c r="G9482" s="100"/>
      <c r="H9482" s="100"/>
      <c r="I9482" s="100"/>
      <c r="J9482" s="100"/>
      <c r="K9482" s="100"/>
      <c r="L9482" s="100"/>
      <c r="M9482" s="100"/>
      <c r="N9482" s="100"/>
      <c r="O9482" s="799" t="s">
        <v>27776</v>
      </c>
      <c r="P9482" s="100"/>
      <c r="Q9482" s="15" t="s">
        <v>45</v>
      </c>
    </row>
    <row r="9483" customFormat="false" ht="14.9" hidden="false" customHeight="false" outlineLevel="0" collapsed="false">
      <c r="A9483" s="1139"/>
      <c r="B9483" s="1139"/>
      <c r="C9483" s="1139"/>
      <c r="D9483" s="1139"/>
      <c r="E9483" s="1139" t="n">
        <v>89096011888</v>
      </c>
      <c r="F9483" s="1139" t="s">
        <v>27777</v>
      </c>
      <c r="G9483" s="1139"/>
      <c r="H9483" s="1139"/>
      <c r="I9483" s="1139"/>
      <c r="J9483" s="1139"/>
      <c r="K9483" s="1139"/>
      <c r="L9483" s="1139"/>
      <c r="M9483" s="1139"/>
      <c r="N9483" s="1139"/>
      <c r="O9483" s="1139"/>
      <c r="P9483" s="1139"/>
      <c r="Q9483" s="15" t="s">
        <v>45</v>
      </c>
      <c r="R9483" s="1141"/>
      <c r="S9483" s="1141"/>
      <c r="T9483" s="1141"/>
      <c r="U9483" s="1141"/>
      <c r="V9483" s="1141"/>
      <c r="W9483" s="1141"/>
      <c r="X9483" s="1141"/>
      <c r="Y9483" s="1141"/>
      <c r="Z9483" s="1141"/>
      <c r="AA9483" s="1141"/>
      <c r="AB9483" s="1141"/>
      <c r="AC9483" s="1141"/>
      <c r="AD9483" s="1141"/>
      <c r="AE9483" s="1141"/>
      <c r="AF9483" s="1141"/>
      <c r="AG9483" s="1141"/>
      <c r="AH9483" s="1141"/>
      <c r="AI9483" s="1141"/>
      <c r="AJ9483" s="1141"/>
      <c r="AK9483" s="1141"/>
    </row>
    <row r="9484" customFormat="false" ht="14.9" hidden="false" customHeight="false" outlineLevel="0" collapsed="false">
      <c r="A9484" s="1139"/>
      <c r="B9484" s="1139"/>
      <c r="C9484" s="1139"/>
      <c r="D9484" s="1139"/>
      <c r="E9484" s="1139" t="s">
        <v>27778</v>
      </c>
      <c r="F9484" s="1139"/>
      <c r="G9484" s="1139"/>
      <c r="H9484" s="1139"/>
      <c r="I9484" s="1139"/>
      <c r="J9484" s="1139"/>
      <c r="K9484" s="1139"/>
      <c r="L9484" s="1139"/>
      <c r="M9484" s="1139"/>
      <c r="N9484" s="1139"/>
      <c r="O9484" s="1139"/>
      <c r="P9484" s="1139"/>
      <c r="Q9484" s="15" t="s">
        <v>45</v>
      </c>
      <c r="R9484" s="1141"/>
      <c r="S9484" s="1141"/>
      <c r="T9484" s="1141"/>
      <c r="U9484" s="1141"/>
      <c r="V9484" s="1141"/>
      <c r="W9484" s="1141"/>
      <c r="X9484" s="1141"/>
      <c r="Y9484" s="1141"/>
      <c r="Z9484" s="1141"/>
      <c r="AA9484" s="1141"/>
      <c r="AB9484" s="1141"/>
      <c r="AC9484" s="1141"/>
      <c r="AD9484" s="1141"/>
      <c r="AE9484" s="1141"/>
      <c r="AF9484" s="1141"/>
      <c r="AG9484" s="1141"/>
      <c r="AH9484" s="1141"/>
      <c r="AI9484" s="1141"/>
      <c r="AJ9484" s="1141"/>
      <c r="AK9484" s="1141"/>
    </row>
    <row r="9485" customFormat="false" ht="28.35" hidden="false" customHeight="false" outlineLevel="0" collapsed="false">
      <c r="A9485" s="100" t="s">
        <v>25462</v>
      </c>
      <c r="B9485" s="100"/>
      <c r="C9485" s="100" t="s">
        <v>27779</v>
      </c>
      <c r="D9485" s="100" t="s">
        <v>27656</v>
      </c>
      <c r="E9485" s="100" t="s">
        <v>27780</v>
      </c>
      <c r="F9485" s="100"/>
      <c r="G9485" s="100"/>
      <c r="H9485" s="100"/>
      <c r="I9485" s="100"/>
      <c r="J9485" s="100"/>
      <c r="K9485" s="100"/>
      <c r="L9485" s="100"/>
      <c r="M9485" s="100"/>
      <c r="N9485" s="100"/>
      <c r="O9485" s="355" t="s">
        <v>27781</v>
      </c>
      <c r="P9485" s="100"/>
      <c r="Q9485" s="15" t="s">
        <v>45</v>
      </c>
    </row>
    <row r="9486" customFormat="false" ht="55.2" hidden="false" customHeight="false" outlineLevel="0" collapsed="false">
      <c r="A9486" s="100" t="s">
        <v>25462</v>
      </c>
      <c r="B9486" s="100"/>
      <c r="C9486" s="100" t="s">
        <v>27782</v>
      </c>
      <c r="D9486" s="100" t="s">
        <v>27022</v>
      </c>
      <c r="E9486" s="100" t="s">
        <v>27783</v>
      </c>
      <c r="F9486" s="100" t="s">
        <v>27784</v>
      </c>
      <c r="G9486" s="100"/>
      <c r="H9486" s="100"/>
      <c r="I9486" s="100"/>
      <c r="J9486" s="100"/>
      <c r="K9486" s="100"/>
      <c r="L9486" s="100"/>
      <c r="M9486" s="100"/>
      <c r="N9486" s="664"/>
      <c r="O9486" s="1173" t="s">
        <v>27785</v>
      </c>
      <c r="P9486" s="100"/>
      <c r="Q9486" s="15" t="s">
        <v>45</v>
      </c>
    </row>
    <row r="9487" customFormat="false" ht="135.8" hidden="false" customHeight="false" outlineLevel="0" collapsed="false">
      <c r="A9487" s="100" t="s">
        <v>25462</v>
      </c>
      <c r="B9487" s="1143" t="n">
        <v>0.604861111111111</v>
      </c>
      <c r="C9487" s="100" t="s">
        <v>27786</v>
      </c>
      <c r="D9487" s="100" t="s">
        <v>27251</v>
      </c>
      <c r="E9487" s="100" t="s">
        <v>27787</v>
      </c>
      <c r="F9487" s="870" t="s">
        <v>27788</v>
      </c>
      <c r="G9487" s="100"/>
      <c r="H9487" s="100" t="s">
        <v>3347</v>
      </c>
      <c r="I9487" s="100"/>
      <c r="J9487" s="100"/>
      <c r="K9487" s="100"/>
      <c r="L9487" s="100"/>
      <c r="M9487" s="100"/>
      <c r="N9487" s="1154" t="s">
        <v>27789</v>
      </c>
      <c r="O9487" s="1173" t="s">
        <v>27705</v>
      </c>
      <c r="P9487" s="100"/>
      <c r="Q9487" s="15" t="s">
        <v>45</v>
      </c>
    </row>
    <row r="9488" customFormat="false" ht="28.35" hidden="false" customHeight="false" outlineLevel="0" collapsed="false">
      <c r="A9488" s="664" t="s">
        <v>25462</v>
      </c>
      <c r="B9488" s="1142" t="n">
        <v>0.640277777777778</v>
      </c>
      <c r="C9488" s="664" t="n">
        <v>84957814546</v>
      </c>
      <c r="D9488" s="664" t="s">
        <v>27256</v>
      </c>
      <c r="E9488" s="664" t="s">
        <v>27790</v>
      </c>
      <c r="F9488" s="1203" t="s">
        <v>27791</v>
      </c>
      <c r="G9488" s="664" t="n">
        <v>2500</v>
      </c>
      <c r="H9488" s="664"/>
      <c r="I9488" s="664"/>
      <c r="J9488" s="664"/>
      <c r="K9488" s="664"/>
      <c r="L9488" s="664"/>
      <c r="M9488" s="664" t="s">
        <v>27792</v>
      </c>
      <c r="N9488" s="1157" t="n">
        <v>43770</v>
      </c>
      <c r="O9488" s="984" t="s">
        <v>15</v>
      </c>
      <c r="P9488" s="664"/>
      <c r="Q9488" s="15" t="s">
        <v>45</v>
      </c>
      <c r="R9488" s="265"/>
      <c r="S9488" s="265"/>
      <c r="T9488" s="265"/>
      <c r="U9488" s="265"/>
      <c r="V9488" s="265"/>
      <c r="W9488" s="265"/>
      <c r="X9488" s="265"/>
      <c r="Y9488" s="265"/>
      <c r="Z9488" s="265"/>
      <c r="AA9488" s="265"/>
      <c r="AB9488" s="265"/>
      <c r="AC9488" s="265"/>
      <c r="AD9488" s="265"/>
      <c r="AE9488" s="265"/>
      <c r="AF9488" s="265"/>
      <c r="AG9488" s="265"/>
      <c r="AH9488" s="265"/>
      <c r="AI9488" s="265"/>
      <c r="AJ9488" s="265"/>
      <c r="AK9488" s="265"/>
    </row>
    <row r="9489" customFormat="false" ht="28.35" hidden="false" customHeight="false" outlineLevel="0" collapsed="false">
      <c r="A9489" s="664" t="s">
        <v>25462</v>
      </c>
      <c r="B9489" s="1143" t="n">
        <v>0.680555555555556</v>
      </c>
      <c r="C9489" s="24" t="s">
        <v>27793</v>
      </c>
      <c r="D9489" s="664" t="s">
        <v>27261</v>
      </c>
      <c r="E9489" s="100" t="s">
        <v>27794</v>
      </c>
      <c r="F9489" s="100"/>
      <c r="G9489" s="100" t="n">
        <v>4700</v>
      </c>
      <c r="H9489" s="100"/>
      <c r="I9489" s="100"/>
      <c r="J9489" s="100"/>
      <c r="K9489" s="100"/>
      <c r="L9489" s="100"/>
      <c r="M9489" s="100" t="s">
        <v>27795</v>
      </c>
      <c r="N9489" s="391" t="s">
        <v>27747</v>
      </c>
      <c r="O9489" s="984" t="s">
        <v>15</v>
      </c>
      <c r="P9489" s="100"/>
      <c r="Q9489" s="15" t="s">
        <v>45</v>
      </c>
    </row>
    <row r="9490" customFormat="false" ht="28.35" hidden="false" customHeight="false" outlineLevel="0" collapsed="false">
      <c r="A9490" s="1125" t="s">
        <v>25462</v>
      </c>
      <c r="B9490" s="1204" t="n">
        <v>0.686805555555556</v>
      </c>
      <c r="C9490" s="1125" t="s">
        <v>27796</v>
      </c>
      <c r="D9490" s="1125" t="s">
        <v>10514</v>
      </c>
      <c r="E9490" s="1125" t="s">
        <v>27797</v>
      </c>
      <c r="F9490" s="1125" t="s">
        <v>27798</v>
      </c>
      <c r="G9490" s="1125"/>
      <c r="H9490" s="1125"/>
      <c r="I9490" s="1125"/>
      <c r="J9490" s="1125"/>
      <c r="K9490" s="1125"/>
      <c r="L9490" s="1125"/>
      <c r="M9490" s="1125"/>
      <c r="N9490" s="1125"/>
      <c r="O9490" s="1125" t="s">
        <v>27799</v>
      </c>
      <c r="P9490" s="1125"/>
      <c r="Q9490" s="15" t="s">
        <v>45</v>
      </c>
      <c r="R9490" s="1126"/>
      <c r="S9490" s="1126"/>
      <c r="T9490" s="1126"/>
      <c r="U9490" s="1126"/>
      <c r="V9490" s="1126"/>
      <c r="W9490" s="1126"/>
      <c r="X9490" s="1126"/>
      <c r="Y9490" s="1126"/>
      <c r="Z9490" s="1126"/>
      <c r="AA9490" s="1126"/>
      <c r="AB9490" s="1126"/>
      <c r="AC9490" s="1126"/>
      <c r="AD9490" s="1126"/>
      <c r="AE9490" s="1126"/>
      <c r="AF9490" s="1126"/>
      <c r="AG9490" s="1126"/>
      <c r="AH9490" s="1126"/>
      <c r="AI9490" s="1126"/>
      <c r="AJ9490" s="1126"/>
      <c r="AK9490" s="1126"/>
    </row>
    <row r="9491" customFormat="false" ht="95.5" hidden="false" customHeight="false" outlineLevel="0" collapsed="false">
      <c r="A9491" s="100"/>
      <c r="B9491" s="100"/>
      <c r="C9491" s="100"/>
      <c r="E9491" s="100" t="s">
        <v>27800</v>
      </c>
      <c r="F9491" s="100"/>
      <c r="G9491" s="100"/>
      <c r="H9491" s="100" t="n">
        <v>1500</v>
      </c>
      <c r="I9491" s="100"/>
      <c r="J9491" s="100"/>
      <c r="K9491" s="100"/>
      <c r="L9491" s="100"/>
      <c r="M9491" s="100" t="s">
        <v>27611</v>
      </c>
      <c r="N9491" s="391" t="s">
        <v>26216</v>
      </c>
      <c r="O9491" s="984" t="s">
        <v>27294</v>
      </c>
      <c r="P9491" s="100"/>
      <c r="Q9491" s="15" t="s">
        <v>45</v>
      </c>
    </row>
    <row r="9492" customFormat="false" ht="28.35" hidden="false" customHeight="false" outlineLevel="0" collapsed="false">
      <c r="A9492" s="1154" t="s">
        <v>25462</v>
      </c>
      <c r="B9492" s="1154"/>
      <c r="C9492" s="1154" t="s">
        <v>27801</v>
      </c>
      <c r="D9492" s="1154" t="s">
        <v>27802</v>
      </c>
      <c r="E9492" s="1154"/>
      <c r="F9492" s="1154"/>
      <c r="G9492" s="1154"/>
      <c r="H9492" s="1154"/>
      <c r="I9492" s="1154"/>
      <c r="J9492" s="1154"/>
      <c r="K9492" s="1154"/>
      <c r="L9492" s="1154"/>
      <c r="M9492" s="1154"/>
      <c r="N9492" s="1154"/>
      <c r="O9492" s="1154" t="s">
        <v>26339</v>
      </c>
      <c r="P9492" s="1154"/>
      <c r="Q9492" s="15" t="s">
        <v>45</v>
      </c>
      <c r="R9492" s="1161"/>
      <c r="S9492" s="1161"/>
      <c r="T9492" s="1161"/>
      <c r="U9492" s="1161"/>
      <c r="V9492" s="1161"/>
      <c r="W9492" s="1161"/>
      <c r="X9492" s="1161"/>
      <c r="Y9492" s="1161"/>
      <c r="Z9492" s="1161"/>
      <c r="AA9492" s="1161"/>
      <c r="AB9492" s="1161"/>
      <c r="AC9492" s="1161"/>
      <c r="AD9492" s="1161"/>
      <c r="AE9492" s="1161"/>
      <c r="AF9492" s="1161"/>
      <c r="AG9492" s="1161"/>
      <c r="AH9492" s="1161"/>
      <c r="AI9492" s="1161"/>
      <c r="AJ9492" s="1161"/>
      <c r="AK9492" s="1161"/>
    </row>
    <row r="9493" customFormat="false" ht="14.9" hidden="false" customHeight="false" outlineLevel="0" collapsed="false">
      <c r="A9493" s="1154" t="s">
        <v>25462</v>
      </c>
      <c r="B9493" s="1154"/>
      <c r="C9493" s="1154"/>
      <c r="D9493" s="1154" t="s">
        <v>26165</v>
      </c>
      <c r="E9493" s="1154" t="s">
        <v>27803</v>
      </c>
      <c r="F9493" s="1154"/>
      <c r="G9493" s="1154"/>
      <c r="H9493" s="1154"/>
      <c r="I9493" s="1154"/>
      <c r="J9493" s="1154"/>
      <c r="K9493" s="1154"/>
      <c r="L9493" s="1154"/>
      <c r="M9493" s="1154"/>
      <c r="N9493" s="1154"/>
      <c r="O9493" s="1154" t="s">
        <v>26339</v>
      </c>
      <c r="P9493" s="1154"/>
      <c r="Q9493" s="15" t="s">
        <v>45</v>
      </c>
      <c r="R9493" s="1161"/>
      <c r="S9493" s="1161"/>
      <c r="T9493" s="1161"/>
      <c r="U9493" s="1161"/>
      <c r="V9493" s="1161"/>
      <c r="W9493" s="1161"/>
      <c r="X9493" s="1161"/>
      <c r="Y9493" s="1161"/>
      <c r="Z9493" s="1161"/>
      <c r="AA9493" s="1161"/>
      <c r="AB9493" s="1161"/>
      <c r="AC9493" s="1161"/>
      <c r="AD9493" s="1161"/>
      <c r="AE9493" s="1161"/>
      <c r="AF9493" s="1161"/>
      <c r="AG9493" s="1161"/>
      <c r="AH9493" s="1161"/>
      <c r="AI9493" s="1161"/>
      <c r="AJ9493" s="1161"/>
      <c r="AK9493" s="1161"/>
    </row>
    <row r="9494" customFormat="false" ht="79.85" hidden="false" customHeight="false" outlineLevel="0" collapsed="false">
      <c r="A9494" s="1091" t="s">
        <v>17111</v>
      </c>
      <c r="B9494" s="103" t="s">
        <v>17112</v>
      </c>
      <c r="C9494" s="1149"/>
      <c r="D9494" s="103" t="s">
        <v>17114</v>
      </c>
      <c r="E9494" s="103" t="s">
        <v>17115</v>
      </c>
      <c r="F9494" s="102" t="s">
        <v>10096</v>
      </c>
      <c r="G9494" s="103" t="s">
        <v>38</v>
      </c>
      <c r="H9494" s="103" t="s">
        <v>17116</v>
      </c>
      <c r="I9494" s="103" t="s">
        <v>40</v>
      </c>
      <c r="J9494" s="103" t="s">
        <v>21327</v>
      </c>
      <c r="K9494" s="103" t="s">
        <v>21328</v>
      </c>
      <c r="L9494" s="103" t="s">
        <v>19807</v>
      </c>
      <c r="M9494" s="103" t="s">
        <v>41</v>
      </c>
      <c r="N9494" s="103" t="s">
        <v>42</v>
      </c>
      <c r="O9494" s="103" t="s">
        <v>17117</v>
      </c>
      <c r="P9494" s="91"/>
      <c r="Q9494" s="15" t="s">
        <v>45</v>
      </c>
      <c r="R9494" s="97"/>
      <c r="S9494" s="97"/>
    </row>
    <row r="9495" customFormat="false" ht="15" hidden="false" customHeight="false" outlineLevel="0" collapsed="false">
      <c r="A9495" s="1137" t="n">
        <v>43770</v>
      </c>
      <c r="B9495" s="1136" t="s">
        <v>394</v>
      </c>
      <c r="C9495" s="91"/>
      <c r="D9495" s="91"/>
      <c r="E9495" s="10"/>
      <c r="F9495" s="821" t="n">
        <f aca="false">G9495+H9495+I9495+J9495+K9495+L9495</f>
        <v>3.87634866079701E+023</v>
      </c>
      <c r="G9495" s="1150" t="n">
        <f aca="false">SUM(G9496:G19431)</f>
        <v>1.3541543311879E+023</v>
      </c>
      <c r="H9495" s="989" t="n">
        <f aca="false">SUM(H9496:H19431)</f>
        <v>2.52219432960911E+023</v>
      </c>
      <c r="I9495" s="1007" t="n">
        <f aca="false">SUM(I9496:I19433)</f>
        <v>0</v>
      </c>
      <c r="J9495" s="1008" t="n">
        <f aca="false">SUM(J9496:J19431)</f>
        <v>0</v>
      </c>
      <c r="K9495" s="1009" t="n">
        <f aca="false">SUM(K9496:K19431)</f>
        <v>0</v>
      </c>
      <c r="L9495" s="1029" t="n">
        <f aca="false">SUM(L9496:L19431)</f>
        <v>0</v>
      </c>
      <c r="M9495" s="466"/>
      <c r="N9495" s="466"/>
      <c r="O9495" s="91"/>
      <c r="P9495" s="91"/>
      <c r="Q9495" s="15" t="s">
        <v>45</v>
      </c>
      <c r="R9495" s="97"/>
      <c r="S9495" s="97"/>
    </row>
    <row r="9496" customFormat="false" ht="95.5" hidden="false" customHeight="false" outlineLevel="0" collapsed="false">
      <c r="A9496" s="1139"/>
      <c r="B9496" s="1139"/>
      <c r="C9496" s="1139"/>
      <c r="D9496" s="1139"/>
      <c r="E9496" s="1139" t="s">
        <v>27804</v>
      </c>
      <c r="F9496" s="1139"/>
      <c r="G9496" s="1139"/>
      <c r="H9496" s="1139"/>
      <c r="I9496" s="1139"/>
      <c r="J9496" s="1139"/>
      <c r="K9496" s="1139"/>
      <c r="L9496" s="1139"/>
      <c r="M9496" s="1139"/>
      <c r="N9496" s="1166" t="n">
        <v>43770</v>
      </c>
      <c r="O9496" s="1144" t="s">
        <v>26797</v>
      </c>
      <c r="P9496" s="1139"/>
      <c r="Q9496" s="15" t="s">
        <v>45</v>
      </c>
      <c r="R9496" s="1141"/>
      <c r="S9496" s="1141"/>
      <c r="T9496" s="1141"/>
      <c r="U9496" s="1141"/>
      <c r="V9496" s="1141"/>
      <c r="W9496" s="1141"/>
      <c r="X9496" s="1141"/>
      <c r="Y9496" s="1141"/>
      <c r="Z9496" s="1141"/>
      <c r="AA9496" s="1141"/>
      <c r="AB9496" s="1141"/>
      <c r="AC9496" s="1141"/>
      <c r="AD9496" s="1141"/>
      <c r="AE9496" s="1141"/>
      <c r="AF9496" s="1141"/>
      <c r="AG9496" s="1141"/>
      <c r="AH9496" s="1141"/>
      <c r="AI9496" s="1141"/>
      <c r="AJ9496" s="1141"/>
      <c r="AK9496" s="1141"/>
    </row>
    <row r="9497" customFormat="false" ht="68.65" hidden="false" customHeight="false" outlineLevel="0" collapsed="false">
      <c r="A9497" s="100" t="s">
        <v>25462</v>
      </c>
      <c r="B9497" s="1143" t="n">
        <v>0.381944444444444</v>
      </c>
      <c r="C9497" s="100" t="s">
        <v>27805</v>
      </c>
      <c r="D9497" s="100" t="s">
        <v>26364</v>
      </c>
      <c r="E9497" s="100" t="s">
        <v>27806</v>
      </c>
      <c r="F9497" s="100" t="s">
        <v>27807</v>
      </c>
      <c r="G9497" s="100" t="n">
        <v>6400</v>
      </c>
      <c r="H9497" s="100"/>
      <c r="I9497" s="100"/>
      <c r="J9497" s="100"/>
      <c r="K9497" s="100"/>
      <c r="L9497" s="100"/>
      <c r="M9497" s="100" t="s">
        <v>27808</v>
      </c>
      <c r="N9497" s="1076" t="n">
        <v>43770</v>
      </c>
      <c r="O9497" s="984" t="s">
        <v>15</v>
      </c>
      <c r="P9497" s="100"/>
      <c r="Q9497" s="15" t="s">
        <v>45</v>
      </c>
    </row>
    <row r="9498" customFormat="false" ht="28.35" hidden="false" customHeight="false" outlineLevel="0" collapsed="false">
      <c r="A9498" s="100" t="s">
        <v>25462</v>
      </c>
      <c r="B9498" s="1143" t="n">
        <v>0.4</v>
      </c>
      <c r="C9498" s="24" t="s">
        <v>27809</v>
      </c>
      <c r="D9498" s="100" t="s">
        <v>10514</v>
      </c>
      <c r="E9498" s="100" t="s">
        <v>27810</v>
      </c>
      <c r="F9498" s="100" t="s">
        <v>27811</v>
      </c>
      <c r="G9498" s="100"/>
      <c r="H9498" s="100"/>
      <c r="I9498" s="100"/>
      <c r="J9498" s="100"/>
      <c r="K9498" s="100"/>
      <c r="L9498" s="100"/>
      <c r="M9498" s="100"/>
      <c r="N9498" s="100"/>
      <c r="O9498" s="1196" t="s">
        <v>27812</v>
      </c>
      <c r="P9498" s="100"/>
      <c r="Q9498" s="15" t="s">
        <v>45</v>
      </c>
    </row>
    <row r="9499" customFormat="false" ht="14.9" hidden="false" customHeight="false" outlineLevel="0" collapsed="false">
      <c r="A9499" s="1144"/>
      <c r="B9499" s="1144"/>
      <c r="C9499" s="1144"/>
      <c r="D9499" s="1144"/>
      <c r="E9499" s="1144" t="s">
        <v>27813</v>
      </c>
      <c r="F9499" s="1144"/>
      <c r="G9499" s="1144"/>
      <c r="H9499" s="1144"/>
      <c r="I9499" s="1144"/>
      <c r="J9499" s="1144"/>
      <c r="K9499" s="1144"/>
      <c r="L9499" s="1144"/>
      <c r="M9499" s="1144"/>
      <c r="N9499" s="1176" t="n">
        <v>43775</v>
      </c>
      <c r="O9499" s="1144" t="s">
        <v>26797</v>
      </c>
      <c r="P9499" s="1144"/>
      <c r="Q9499" s="15" t="s">
        <v>45</v>
      </c>
      <c r="R9499" s="1145"/>
      <c r="S9499" s="1145"/>
      <c r="T9499" s="1145"/>
      <c r="U9499" s="1145"/>
      <c r="V9499" s="1145"/>
      <c r="W9499" s="1145"/>
      <c r="X9499" s="1145"/>
      <c r="Y9499" s="1145"/>
      <c r="Z9499" s="1145"/>
      <c r="AA9499" s="1145"/>
      <c r="AB9499" s="1145"/>
      <c r="AC9499" s="1145"/>
      <c r="AD9499" s="1145"/>
      <c r="AE9499" s="1145"/>
      <c r="AF9499" s="1145"/>
      <c r="AG9499" s="1145"/>
      <c r="AH9499" s="1145"/>
      <c r="AI9499" s="1145"/>
      <c r="AJ9499" s="1145"/>
      <c r="AK9499" s="1145"/>
    </row>
    <row r="9500" customFormat="false" ht="14.9" hidden="false" customHeight="false" outlineLevel="0" collapsed="false">
      <c r="A9500" s="1205"/>
      <c r="B9500" s="1205"/>
      <c r="C9500" s="1205"/>
      <c r="D9500" s="1205"/>
      <c r="E9500" s="1205" t="s">
        <v>17222</v>
      </c>
      <c r="F9500" s="1205"/>
      <c r="G9500" s="1205"/>
      <c r="H9500" s="1205"/>
      <c r="I9500" s="1205"/>
      <c r="J9500" s="1205"/>
      <c r="K9500" s="1205"/>
      <c r="L9500" s="1205"/>
      <c r="M9500" s="1205"/>
      <c r="N9500" s="1206" t="n">
        <v>43777</v>
      </c>
      <c r="O9500" s="1205" t="s">
        <v>26797</v>
      </c>
      <c r="P9500" s="1205"/>
      <c r="Q9500" s="15" t="s">
        <v>45</v>
      </c>
      <c r="R9500" s="1207"/>
      <c r="S9500" s="1207"/>
      <c r="T9500" s="1207"/>
      <c r="U9500" s="1207"/>
      <c r="V9500" s="1207"/>
      <c r="W9500" s="1207"/>
      <c r="X9500" s="1207"/>
      <c r="Y9500" s="1207"/>
      <c r="Z9500" s="1207"/>
      <c r="AA9500" s="1207"/>
      <c r="AB9500" s="1207"/>
      <c r="AC9500" s="1207"/>
      <c r="AD9500" s="1207"/>
      <c r="AE9500" s="1207"/>
      <c r="AF9500" s="1207"/>
      <c r="AG9500" s="1207"/>
      <c r="AH9500" s="1207"/>
      <c r="AI9500" s="1207"/>
      <c r="AJ9500" s="1207"/>
      <c r="AK9500" s="1207"/>
    </row>
    <row r="9501" customFormat="false" ht="68.65" hidden="false" customHeight="false" outlineLevel="0" collapsed="false">
      <c r="A9501" s="100"/>
      <c r="B9501" s="100"/>
      <c r="C9501" s="100"/>
      <c r="D9501" s="100"/>
      <c r="E9501" s="100" t="s">
        <v>27814</v>
      </c>
      <c r="F9501" s="100"/>
      <c r="G9501" s="100"/>
      <c r="H9501" s="100"/>
      <c r="I9501" s="100"/>
      <c r="J9501" s="100"/>
      <c r="K9501" s="100"/>
      <c r="L9501" s="100"/>
      <c r="M9501" s="100"/>
      <c r="N9501" s="100"/>
      <c r="O9501" s="1154" t="s">
        <v>26339</v>
      </c>
      <c r="P9501" s="100"/>
      <c r="Q9501" s="15" t="s">
        <v>45</v>
      </c>
    </row>
    <row r="9502" customFormat="false" ht="14.9" hidden="false" customHeight="false" outlineLevel="0" collapsed="false">
      <c r="A9502" s="100" t="s">
        <v>25462</v>
      </c>
      <c r="B9502" s="1143" t="n">
        <v>0.445833333333333</v>
      </c>
      <c r="C9502" s="100" t="n">
        <v>89169326536</v>
      </c>
      <c r="D9502" s="100" t="s">
        <v>25726</v>
      </c>
      <c r="E9502" s="100" t="s">
        <v>27815</v>
      </c>
      <c r="F9502" s="100" t="s">
        <v>27816</v>
      </c>
      <c r="G9502" s="100"/>
      <c r="H9502" s="100"/>
      <c r="I9502" s="100"/>
      <c r="J9502" s="100"/>
      <c r="K9502" s="100"/>
      <c r="L9502" s="100"/>
      <c r="M9502" s="100"/>
      <c r="N9502" s="100"/>
      <c r="O9502" s="355" t="s">
        <v>27816</v>
      </c>
      <c r="P9502" s="100"/>
      <c r="Q9502" s="15" t="s">
        <v>45</v>
      </c>
    </row>
    <row r="9503" customFormat="false" ht="28.35" hidden="false" customHeight="false" outlineLevel="0" collapsed="false">
      <c r="A9503" s="100" t="s">
        <v>25462</v>
      </c>
      <c r="B9503" s="1143" t="n">
        <v>0.463194444444444</v>
      </c>
      <c r="C9503" s="100" t="s">
        <v>27817</v>
      </c>
      <c r="D9503" s="100" t="s">
        <v>26332</v>
      </c>
      <c r="E9503" s="100" t="s">
        <v>27818</v>
      </c>
      <c r="F9503" s="100"/>
      <c r="G9503" s="100" t="n">
        <v>5200</v>
      </c>
      <c r="H9503" s="100"/>
      <c r="I9503" s="100"/>
      <c r="J9503" s="100"/>
      <c r="K9503" s="100"/>
      <c r="L9503" s="100"/>
      <c r="M9503" s="100" t="s">
        <v>27819</v>
      </c>
      <c r="N9503" s="1076" t="n">
        <v>43772</v>
      </c>
      <c r="O9503" s="984" t="s">
        <v>15</v>
      </c>
      <c r="P9503" s="100"/>
      <c r="Q9503" s="15" t="s">
        <v>45</v>
      </c>
    </row>
    <row r="9504" customFormat="false" ht="41.75" hidden="false" customHeight="false" outlineLevel="0" collapsed="false">
      <c r="A9504" s="100" t="s">
        <v>25462</v>
      </c>
      <c r="B9504" s="1143" t="n">
        <v>0.469444444444444</v>
      </c>
      <c r="C9504" s="100" t="s">
        <v>27820</v>
      </c>
      <c r="D9504" s="100" t="s">
        <v>26341</v>
      </c>
      <c r="E9504" s="100" t="s">
        <v>27821</v>
      </c>
      <c r="F9504" s="100"/>
      <c r="G9504" s="100"/>
      <c r="H9504" s="100"/>
      <c r="I9504" s="100"/>
      <c r="J9504" s="100"/>
      <c r="K9504" s="100"/>
      <c r="L9504" s="100"/>
      <c r="M9504" s="100"/>
      <c r="N9504" s="100"/>
      <c r="O9504" s="1139" t="s">
        <v>27822</v>
      </c>
      <c r="P9504" s="100"/>
      <c r="Q9504" s="15" t="s">
        <v>45</v>
      </c>
    </row>
    <row r="9505" customFormat="false" ht="41.75" hidden="false" customHeight="false" outlineLevel="0" collapsed="false">
      <c r="A9505" s="100" t="s">
        <v>25462</v>
      </c>
      <c r="B9505" s="1143" t="n">
        <v>0.60625</v>
      </c>
      <c r="C9505" s="100" t="s">
        <v>27823</v>
      </c>
      <c r="D9505" s="100" t="s">
        <v>26354</v>
      </c>
      <c r="E9505" s="100" t="s">
        <v>27824</v>
      </c>
      <c r="F9505" s="100"/>
      <c r="G9505" s="100"/>
      <c r="H9505" s="100"/>
      <c r="I9505" s="100"/>
      <c r="J9505" s="100"/>
      <c r="K9505" s="100"/>
      <c r="L9505" s="100"/>
      <c r="M9505" s="100"/>
      <c r="N9505" s="100"/>
      <c r="O9505" s="355" t="s">
        <v>27825</v>
      </c>
      <c r="P9505" s="100"/>
      <c r="Q9505" s="15" t="s">
        <v>45</v>
      </c>
    </row>
    <row r="9506" customFormat="false" ht="82.05" hidden="false" customHeight="false" outlineLevel="0" collapsed="false">
      <c r="A9506" s="100"/>
      <c r="B9506" s="100"/>
      <c r="C9506" s="100"/>
      <c r="D9506" s="100"/>
      <c r="E9506" s="100" t="s">
        <v>27826</v>
      </c>
      <c r="F9506" s="100" t="s">
        <v>27254</v>
      </c>
      <c r="G9506" s="100"/>
      <c r="H9506" s="100"/>
      <c r="I9506" s="100"/>
      <c r="J9506" s="100"/>
      <c r="K9506" s="100"/>
      <c r="L9506" s="100"/>
      <c r="M9506" s="100"/>
      <c r="N9506" s="100"/>
      <c r="O9506" s="100"/>
      <c r="P9506" s="100"/>
      <c r="Q9506" s="15" t="s">
        <v>45</v>
      </c>
    </row>
    <row r="9507" customFormat="false" ht="28.35" hidden="false" customHeight="false" outlineLevel="0" collapsed="false">
      <c r="A9507" s="100" t="s">
        <v>25462</v>
      </c>
      <c r="B9507" s="1143" t="n">
        <v>0.714583333333333</v>
      </c>
      <c r="C9507" s="100" t="n">
        <v>84956295052</v>
      </c>
      <c r="D9507" s="100" t="s">
        <v>26364</v>
      </c>
      <c r="E9507" s="100" t="s">
        <v>27827</v>
      </c>
      <c r="F9507" s="100"/>
      <c r="G9507" s="100"/>
      <c r="H9507" s="100"/>
      <c r="I9507" s="100"/>
      <c r="J9507" s="100"/>
      <c r="K9507" s="100"/>
      <c r="L9507" s="100"/>
      <c r="M9507" s="100"/>
      <c r="N9507" s="100"/>
      <c r="O9507" s="100"/>
      <c r="P9507" s="100"/>
      <c r="Q9507" s="15" t="s">
        <v>45</v>
      </c>
    </row>
    <row r="9508" customFormat="false" ht="14.9" hidden="false" customHeight="false" outlineLevel="0" collapsed="false">
      <c r="A9508" s="100" t="s">
        <v>25462</v>
      </c>
      <c r="B9508" s="100"/>
      <c r="C9508" s="100" t="n">
        <v>89167406435</v>
      </c>
      <c r="D9508" s="100" t="s">
        <v>27083</v>
      </c>
      <c r="E9508" s="100" t="s">
        <v>27828</v>
      </c>
      <c r="F9508" s="100"/>
      <c r="G9508" s="100"/>
      <c r="H9508" s="100"/>
      <c r="I9508" s="100"/>
      <c r="J9508" s="100"/>
      <c r="K9508" s="100"/>
      <c r="L9508" s="100"/>
      <c r="M9508" s="100"/>
      <c r="N9508" s="100"/>
      <c r="O9508" s="100"/>
      <c r="P9508" s="100"/>
      <c r="Q9508" s="15" t="s">
        <v>45</v>
      </c>
    </row>
    <row r="9509" customFormat="false" ht="79.85" hidden="false" customHeight="false" outlineLevel="0" collapsed="false">
      <c r="A9509" s="1091" t="s">
        <v>17111</v>
      </c>
      <c r="B9509" s="103" t="s">
        <v>17112</v>
      </c>
      <c r="C9509" s="1149"/>
      <c r="D9509" s="103" t="s">
        <v>17114</v>
      </c>
      <c r="E9509" s="103" t="s">
        <v>17115</v>
      </c>
      <c r="F9509" s="102" t="s">
        <v>10096</v>
      </c>
      <c r="G9509" s="103" t="s">
        <v>38</v>
      </c>
      <c r="H9509" s="103" t="s">
        <v>17116</v>
      </c>
      <c r="I9509" s="103" t="s">
        <v>40</v>
      </c>
      <c r="J9509" s="103" t="s">
        <v>21327</v>
      </c>
      <c r="K9509" s="103" t="s">
        <v>21328</v>
      </c>
      <c r="L9509" s="103" t="s">
        <v>19807</v>
      </c>
      <c r="M9509" s="103" t="s">
        <v>41</v>
      </c>
      <c r="N9509" s="103" t="s">
        <v>42</v>
      </c>
      <c r="O9509" s="103" t="s">
        <v>17117</v>
      </c>
      <c r="P9509" s="91"/>
      <c r="Q9509" s="15" t="s">
        <v>45</v>
      </c>
      <c r="R9509" s="97"/>
      <c r="S9509" s="97"/>
    </row>
    <row r="9510" customFormat="false" ht="15" hidden="false" customHeight="false" outlineLevel="0" collapsed="false">
      <c r="A9510" s="1137" t="n">
        <v>43774</v>
      </c>
      <c r="B9510" s="1136" t="s">
        <v>260</v>
      </c>
      <c r="C9510" s="91"/>
      <c r="D9510" s="91"/>
      <c r="E9510" s="10"/>
      <c r="F9510" s="821" t="n">
        <f aca="false">G9510+H9510+I9510+J9510+K9510+L9510</f>
        <v>1.9381743303985E+023</v>
      </c>
      <c r="G9510" s="1150" t="n">
        <f aca="false">SUM(G9511:G19446)</f>
        <v>6.7707716559395E+022</v>
      </c>
      <c r="H9510" s="989" t="n">
        <f aca="false">SUM(H9511:H19446)</f>
        <v>1.26109716480455E+023</v>
      </c>
      <c r="I9510" s="1007" t="n">
        <f aca="false">SUM(I9511:I19448)</f>
        <v>0</v>
      </c>
      <c r="J9510" s="1008" t="n">
        <f aca="false">SUM(J9511:J19446)</f>
        <v>0</v>
      </c>
      <c r="K9510" s="1009" t="n">
        <f aca="false">SUM(K9511:K19446)</f>
        <v>0</v>
      </c>
      <c r="L9510" s="1029" t="n">
        <f aca="false">SUM(L9511:L19446)</f>
        <v>0</v>
      </c>
      <c r="M9510" s="466"/>
      <c r="N9510" s="466"/>
      <c r="O9510" s="91"/>
      <c r="P9510" s="91"/>
      <c r="Q9510" s="15" t="s">
        <v>45</v>
      </c>
      <c r="R9510" s="97"/>
      <c r="S9510" s="97"/>
    </row>
    <row r="9511" customFormat="false" ht="68.65" hidden="false" customHeight="false" outlineLevel="0" collapsed="false">
      <c r="A9511" s="1139"/>
      <c r="B9511" s="1139"/>
      <c r="C9511" s="1139"/>
      <c r="D9511" s="1139"/>
      <c r="E9511" s="1139" t="s">
        <v>27829</v>
      </c>
      <c r="F9511" s="1139" t="s">
        <v>27830</v>
      </c>
      <c r="G9511" s="1139"/>
      <c r="H9511" s="1139"/>
      <c r="I9511" s="1139"/>
      <c r="J9511" s="1139"/>
      <c r="K9511" s="1139"/>
      <c r="L9511" s="1139"/>
      <c r="M9511" s="1139"/>
      <c r="N9511" s="1139"/>
      <c r="O9511" s="1139"/>
      <c r="P9511" s="1139"/>
      <c r="Q9511" s="15" t="s">
        <v>45</v>
      </c>
      <c r="R9511" s="1141"/>
      <c r="S9511" s="1141"/>
      <c r="T9511" s="1141"/>
      <c r="U9511" s="1141"/>
      <c r="V9511" s="1141"/>
      <c r="W9511" s="1141"/>
      <c r="X9511" s="1141"/>
      <c r="Y9511" s="1141"/>
      <c r="Z9511" s="1141"/>
      <c r="AA9511" s="1141"/>
      <c r="AB9511" s="1141"/>
      <c r="AC9511" s="1141"/>
      <c r="AD9511" s="1141"/>
      <c r="AE9511" s="1141"/>
      <c r="AF9511" s="1141"/>
      <c r="AG9511" s="1141"/>
      <c r="AH9511" s="1141"/>
      <c r="AI9511" s="1141"/>
      <c r="AJ9511" s="1141"/>
      <c r="AK9511" s="1141"/>
    </row>
    <row r="9512" customFormat="false" ht="68.65" hidden="false" customHeight="false" outlineLevel="0" collapsed="false">
      <c r="A9512" s="100" t="s">
        <v>25462</v>
      </c>
      <c r="B9512" s="100"/>
      <c r="C9512" s="100" t="n">
        <v>89162669736</v>
      </c>
      <c r="D9512" s="100"/>
      <c r="E9512" s="100" t="s">
        <v>27831</v>
      </c>
      <c r="F9512" s="100" t="s">
        <v>27832</v>
      </c>
      <c r="G9512" s="100"/>
      <c r="H9512" s="100"/>
      <c r="I9512" s="100"/>
      <c r="J9512" s="100"/>
      <c r="K9512" s="100"/>
      <c r="L9512" s="100"/>
      <c r="M9512" s="100"/>
      <c r="N9512" s="100"/>
      <c r="O9512" s="100"/>
      <c r="P9512" s="100"/>
      <c r="Q9512" s="15" t="s">
        <v>45</v>
      </c>
    </row>
    <row r="9513" customFormat="false" ht="41.75" hidden="false" customHeight="false" outlineLevel="0" collapsed="false">
      <c r="A9513" s="100" t="s">
        <v>25462</v>
      </c>
      <c r="B9513" s="100"/>
      <c r="C9513" s="100"/>
      <c r="D9513" s="100" t="s">
        <v>27833</v>
      </c>
      <c r="E9513" s="100" t="s">
        <v>27834</v>
      </c>
      <c r="F9513" s="100" t="s">
        <v>27835</v>
      </c>
      <c r="G9513" s="100" t="n">
        <v>2000</v>
      </c>
      <c r="H9513" s="100"/>
      <c r="I9513" s="100"/>
      <c r="J9513" s="100"/>
      <c r="K9513" s="100"/>
      <c r="L9513" s="100"/>
      <c r="M9513" s="100" t="s">
        <v>27644</v>
      </c>
      <c r="N9513" s="1076" t="n">
        <v>43777</v>
      </c>
      <c r="O9513" s="984" t="s">
        <v>3963</v>
      </c>
      <c r="P9513" s="100"/>
      <c r="Q9513" s="15" t="s">
        <v>45</v>
      </c>
    </row>
    <row r="9514" customFormat="false" ht="68.65" hidden="false" customHeight="false" outlineLevel="0" collapsed="false">
      <c r="A9514" s="100"/>
      <c r="B9514" s="100"/>
      <c r="C9514" s="100"/>
      <c r="D9514" s="100" t="s">
        <v>26734</v>
      </c>
      <c r="E9514" s="100" t="s">
        <v>27836</v>
      </c>
      <c r="F9514" s="100"/>
      <c r="G9514" s="100" t="n">
        <v>750</v>
      </c>
      <c r="H9514" s="100"/>
      <c r="I9514" s="100"/>
      <c r="J9514" s="100"/>
      <c r="K9514" s="100"/>
      <c r="L9514" s="100"/>
      <c r="M9514" s="100" t="s">
        <v>26684</v>
      </c>
      <c r="N9514" s="1076" t="n">
        <v>43775</v>
      </c>
      <c r="O9514" s="984" t="s">
        <v>364</v>
      </c>
      <c r="P9514" s="100"/>
      <c r="Q9514" s="15" t="s">
        <v>45</v>
      </c>
    </row>
    <row r="9515" customFormat="false" ht="28.35" hidden="false" customHeight="false" outlineLevel="0" collapsed="false">
      <c r="A9515" s="1139"/>
      <c r="B9515" s="1139"/>
      <c r="C9515" s="1139"/>
      <c r="D9515" s="1139"/>
      <c r="E9515" s="1139" t="s">
        <v>27837</v>
      </c>
      <c r="F9515" s="1139"/>
      <c r="G9515" s="1139"/>
      <c r="H9515" s="1139"/>
      <c r="I9515" s="1139"/>
      <c r="J9515" s="1139"/>
      <c r="K9515" s="1139"/>
      <c r="L9515" s="1139"/>
      <c r="M9515" s="1139"/>
      <c r="N9515" s="1139" t="s">
        <v>27838</v>
      </c>
      <c r="O9515" s="1139" t="s">
        <v>26797</v>
      </c>
      <c r="P9515" s="1139"/>
      <c r="Q9515" s="15" t="s">
        <v>45</v>
      </c>
      <c r="R9515" s="1141"/>
      <c r="S9515" s="1141"/>
      <c r="T9515" s="1141"/>
      <c r="U9515" s="1141"/>
      <c r="V9515" s="1141"/>
      <c r="W9515" s="1141"/>
      <c r="X9515" s="1141"/>
      <c r="Y9515" s="1141"/>
      <c r="Z9515" s="1141"/>
      <c r="AA9515" s="1141"/>
      <c r="AB9515" s="1141"/>
      <c r="AC9515" s="1141"/>
      <c r="AD9515" s="1141"/>
      <c r="AE9515" s="1141"/>
      <c r="AF9515" s="1141"/>
      <c r="AG9515" s="1141"/>
      <c r="AH9515" s="1141"/>
      <c r="AI9515" s="1141"/>
      <c r="AJ9515" s="1141"/>
      <c r="AK9515" s="1141"/>
    </row>
    <row r="9516" customFormat="false" ht="14.9" hidden="false" customHeight="false" outlineLevel="0" collapsed="false">
      <c r="A9516" s="100"/>
      <c r="B9516" s="100"/>
      <c r="C9516" s="100"/>
      <c r="D9516" s="100"/>
      <c r="E9516" s="15" t="s">
        <v>27839</v>
      </c>
      <c r="F9516" s="100" t="s">
        <v>27840</v>
      </c>
      <c r="G9516" s="100"/>
      <c r="H9516" s="100"/>
      <c r="I9516" s="100"/>
      <c r="J9516" s="100"/>
      <c r="K9516" s="100"/>
      <c r="L9516" s="100"/>
      <c r="M9516" s="100"/>
      <c r="N9516" s="1076" t="n">
        <v>43775</v>
      </c>
      <c r="O9516" s="1139" t="s">
        <v>26797</v>
      </c>
      <c r="P9516" s="100"/>
      <c r="Q9516" s="15" t="s">
        <v>45</v>
      </c>
    </row>
    <row r="9517" customFormat="false" ht="14.9" hidden="false" customHeight="false" outlineLevel="0" collapsed="false">
      <c r="A9517" s="1163"/>
      <c r="B9517" s="1163"/>
      <c r="C9517" s="1163"/>
      <c r="D9517" s="1163"/>
      <c r="E9517" s="1163" t="s">
        <v>27841</v>
      </c>
      <c r="F9517" s="1163"/>
      <c r="G9517" s="1163"/>
      <c r="H9517" s="1163"/>
      <c r="I9517" s="1163"/>
      <c r="J9517" s="1163"/>
      <c r="K9517" s="1163"/>
      <c r="L9517" s="1163"/>
      <c r="M9517" s="1163"/>
      <c r="N9517" s="1208" t="n">
        <v>43774</v>
      </c>
      <c r="O9517" s="1139" t="s">
        <v>26797</v>
      </c>
      <c r="P9517" s="1163"/>
      <c r="Q9517" s="15" t="s">
        <v>45</v>
      </c>
      <c r="R9517" s="1209"/>
      <c r="S9517" s="1209"/>
      <c r="T9517" s="1209"/>
      <c r="U9517" s="1209"/>
      <c r="V9517" s="1209"/>
      <c r="W9517" s="1209"/>
      <c r="X9517" s="1209"/>
      <c r="Y9517" s="1209"/>
      <c r="Z9517" s="1209"/>
      <c r="AA9517" s="1209"/>
      <c r="AB9517" s="1209"/>
      <c r="AC9517" s="1209"/>
      <c r="AD9517" s="1209"/>
      <c r="AE9517" s="1209"/>
      <c r="AF9517" s="1209"/>
      <c r="AG9517" s="1209"/>
      <c r="AH9517" s="1209"/>
      <c r="AI9517" s="1209"/>
      <c r="AJ9517" s="1209"/>
      <c r="AK9517" s="1209"/>
    </row>
    <row r="9518" customFormat="false" ht="82.05" hidden="false" customHeight="false" outlineLevel="0" collapsed="false">
      <c r="A9518" s="100" t="s">
        <v>25462</v>
      </c>
      <c r="B9518" s="100"/>
      <c r="C9518" s="100"/>
      <c r="D9518" s="100"/>
      <c r="E9518" s="100" t="s">
        <v>27842</v>
      </c>
      <c r="F9518" s="100" t="s">
        <v>27843</v>
      </c>
      <c r="G9518" s="100" t="n">
        <v>1500</v>
      </c>
      <c r="H9518" s="100"/>
      <c r="I9518" s="100"/>
      <c r="J9518" s="100"/>
      <c r="K9518" s="100"/>
      <c r="L9518" s="100"/>
      <c r="M9518" s="24" t="s">
        <v>26986</v>
      </c>
      <c r="N9518" s="1076" t="n">
        <v>43775</v>
      </c>
      <c r="O9518" s="984" t="s">
        <v>26115</v>
      </c>
      <c r="P9518" s="100"/>
      <c r="Q9518" s="15" t="s">
        <v>45</v>
      </c>
    </row>
    <row r="9519" customFormat="false" ht="122.35" hidden="false" customHeight="false" outlineLevel="0" collapsed="false">
      <c r="A9519" s="100" t="s">
        <v>25462</v>
      </c>
      <c r="B9519" s="100"/>
      <c r="C9519" s="100"/>
      <c r="D9519" s="100"/>
      <c r="E9519" s="100" t="s">
        <v>27568</v>
      </c>
      <c r="F9519" s="100" t="s">
        <v>27569</v>
      </c>
      <c r="H9519" s="100" t="n">
        <v>32400</v>
      </c>
      <c r="I9519" s="100"/>
      <c r="J9519" s="100"/>
      <c r="K9519" s="100"/>
      <c r="L9519" s="100"/>
      <c r="M9519" s="100" t="s">
        <v>27570</v>
      </c>
      <c r="N9519" s="100" t="s">
        <v>27844</v>
      </c>
      <c r="O9519" s="984" t="s">
        <v>26193</v>
      </c>
      <c r="P9519" s="100"/>
      <c r="Q9519" s="15" t="s">
        <v>45</v>
      </c>
    </row>
    <row r="9520" customFormat="false" ht="14.9" hidden="false" customHeight="false" outlineLevel="0" collapsed="false">
      <c r="A9520" s="1154" t="s">
        <v>25462</v>
      </c>
      <c r="B9520" s="1161"/>
      <c r="C9520" s="1154" t="n">
        <v>89269960306</v>
      </c>
      <c r="D9520" s="1154" t="s">
        <v>25581</v>
      </c>
      <c r="E9520" s="1154" t="s">
        <v>27845</v>
      </c>
      <c r="F9520" s="1154"/>
      <c r="G9520" s="1154"/>
      <c r="H9520" s="1154"/>
      <c r="I9520" s="1154"/>
      <c r="J9520" s="1154"/>
      <c r="K9520" s="1154"/>
      <c r="L9520" s="1154"/>
      <c r="M9520" s="1154"/>
      <c r="N9520" s="1154"/>
      <c r="O9520" s="1154" t="s">
        <v>26339</v>
      </c>
      <c r="P9520" s="1154"/>
      <c r="Q9520" s="15" t="s">
        <v>45</v>
      </c>
      <c r="R9520" s="1161"/>
      <c r="S9520" s="1161"/>
      <c r="T9520" s="1161"/>
      <c r="U9520" s="1161"/>
      <c r="V9520" s="1161"/>
      <c r="W9520" s="1161"/>
      <c r="X9520" s="1161"/>
      <c r="Y9520" s="1161"/>
      <c r="Z9520" s="1161"/>
      <c r="AA9520" s="1161"/>
      <c r="AB9520" s="1161"/>
      <c r="AC9520" s="1161"/>
      <c r="AD9520" s="1161"/>
      <c r="AE9520" s="1161"/>
      <c r="AF9520" s="1161"/>
      <c r="AG9520" s="1161"/>
      <c r="AH9520" s="1161"/>
      <c r="AI9520" s="1161"/>
      <c r="AJ9520" s="1161"/>
      <c r="AK9520" s="1161"/>
    </row>
    <row r="9521" customFormat="false" ht="41.75" hidden="false" customHeight="false" outlineLevel="0" collapsed="false">
      <c r="A9521" s="100"/>
      <c r="B9521" s="100"/>
      <c r="C9521" s="100"/>
      <c r="D9521" s="100" t="s">
        <v>25625</v>
      </c>
      <c r="E9521" s="100" t="s">
        <v>27846</v>
      </c>
      <c r="F9521" s="100"/>
      <c r="G9521" s="100" t="n">
        <v>13600</v>
      </c>
      <c r="H9521" s="100"/>
      <c r="I9521" s="100"/>
      <c r="J9521" s="100"/>
      <c r="K9521" s="100"/>
      <c r="L9521" s="100"/>
      <c r="M9521" s="24" t="s">
        <v>26899</v>
      </c>
      <c r="N9521" s="1184" t="n">
        <v>43784</v>
      </c>
      <c r="O9521" s="984" t="s">
        <v>15</v>
      </c>
      <c r="P9521" s="100"/>
      <c r="Q9521" s="15" t="s">
        <v>45</v>
      </c>
    </row>
    <row r="9522" customFormat="false" ht="14.9" hidden="false" customHeight="false" outlineLevel="0" collapsed="false">
      <c r="A9522" s="1154" t="s">
        <v>25462</v>
      </c>
      <c r="B9522" s="1154"/>
      <c r="C9522" s="1154" t="n">
        <v>88352512434</v>
      </c>
      <c r="D9522" s="1154" t="s">
        <v>25586</v>
      </c>
      <c r="E9522" s="1154" t="s">
        <v>27847</v>
      </c>
      <c r="F9522" s="1154"/>
      <c r="G9522" s="1154"/>
      <c r="H9522" s="1154"/>
      <c r="I9522" s="1154"/>
      <c r="J9522" s="1154"/>
      <c r="K9522" s="1154"/>
      <c r="L9522" s="1154"/>
      <c r="M9522" s="1154"/>
      <c r="N9522" s="1154"/>
      <c r="O9522" s="1154" t="s">
        <v>26339</v>
      </c>
      <c r="P9522" s="1154"/>
      <c r="Q9522" s="15" t="s">
        <v>45</v>
      </c>
      <c r="R9522" s="1161"/>
      <c r="S9522" s="1161"/>
      <c r="T9522" s="1161"/>
      <c r="U9522" s="1161"/>
      <c r="V9522" s="1161"/>
      <c r="W9522" s="1161"/>
      <c r="X9522" s="1161"/>
      <c r="Y9522" s="1161"/>
      <c r="Z9522" s="1161"/>
      <c r="AA9522" s="1161"/>
      <c r="AB9522" s="1161"/>
      <c r="AC9522" s="1161"/>
      <c r="AD9522" s="1161"/>
      <c r="AE9522" s="1161"/>
      <c r="AF9522" s="1161"/>
      <c r="AG9522" s="1161"/>
      <c r="AH9522" s="1161"/>
      <c r="AI9522" s="1161"/>
      <c r="AJ9522" s="1161"/>
      <c r="AK9522" s="1161"/>
    </row>
    <row r="9523" customFormat="false" ht="14.9" hidden="false" customHeight="false" outlineLevel="0" collapsed="false">
      <c r="A9523" s="1154" t="s">
        <v>25462</v>
      </c>
      <c r="B9523" s="1154"/>
      <c r="C9523" s="1154"/>
      <c r="D9523" s="1154" t="s">
        <v>25598</v>
      </c>
      <c r="E9523" s="1154" t="s">
        <v>27848</v>
      </c>
      <c r="F9523" s="1154"/>
      <c r="G9523" s="1154"/>
      <c r="H9523" s="1154"/>
      <c r="I9523" s="1154"/>
      <c r="J9523" s="1154"/>
      <c r="K9523" s="1154"/>
      <c r="L9523" s="1154"/>
      <c r="M9523" s="1154"/>
      <c r="N9523" s="1154"/>
      <c r="O9523" s="1154" t="s">
        <v>26339</v>
      </c>
      <c r="P9523" s="1154"/>
      <c r="Q9523" s="15" t="s">
        <v>45</v>
      </c>
      <c r="R9523" s="1161"/>
      <c r="S9523" s="1161"/>
      <c r="T9523" s="1161"/>
      <c r="U9523" s="1161"/>
      <c r="V9523" s="1161"/>
      <c r="W9523" s="1161"/>
      <c r="X9523" s="1161"/>
      <c r="Y9523" s="1161"/>
      <c r="Z9523" s="1161"/>
      <c r="AA9523" s="1161"/>
      <c r="AB9523" s="1161"/>
      <c r="AC9523" s="1161"/>
      <c r="AD9523" s="1161"/>
      <c r="AE9523" s="1161"/>
      <c r="AF9523" s="1161"/>
      <c r="AG9523" s="1161"/>
      <c r="AH9523" s="1161"/>
      <c r="AI9523" s="1161"/>
      <c r="AJ9523" s="1161"/>
      <c r="AK9523" s="1161"/>
    </row>
    <row r="9524" customFormat="false" ht="28.35" hidden="false" customHeight="false" outlineLevel="0" collapsed="false">
      <c r="A9524" s="1139"/>
      <c r="B9524" s="1139"/>
      <c r="C9524" s="1139"/>
      <c r="D9524" s="1139"/>
      <c r="E9524" s="1139" t="s">
        <v>27849</v>
      </c>
      <c r="F9524" s="1139"/>
      <c r="G9524" s="1139"/>
      <c r="H9524" s="1139"/>
      <c r="I9524" s="1139"/>
      <c r="J9524" s="1139"/>
      <c r="K9524" s="1139"/>
      <c r="L9524" s="1139"/>
      <c r="M9524" s="1139"/>
      <c r="N9524" s="1166" t="n">
        <v>43776</v>
      </c>
      <c r="O9524" s="1139" t="s">
        <v>26797</v>
      </c>
      <c r="P9524" s="1139"/>
      <c r="Q9524" s="15" t="s">
        <v>45</v>
      </c>
      <c r="R9524" s="1141"/>
      <c r="S9524" s="1141"/>
      <c r="T9524" s="1141"/>
      <c r="U9524" s="1141"/>
      <c r="V9524" s="1141"/>
      <c r="W9524" s="1141"/>
      <c r="X9524" s="1141"/>
      <c r="Y9524" s="1141"/>
      <c r="Z9524" s="1141"/>
      <c r="AA9524" s="1141"/>
      <c r="AB9524" s="1141"/>
      <c r="AC9524" s="1141"/>
      <c r="AD9524" s="1141"/>
      <c r="AE9524" s="1141"/>
      <c r="AF9524" s="1141"/>
      <c r="AG9524" s="1141"/>
      <c r="AH9524" s="1141"/>
      <c r="AI9524" s="1141"/>
      <c r="AJ9524" s="1141"/>
      <c r="AK9524" s="1141"/>
    </row>
    <row r="9525" customFormat="false" ht="14.9" hidden="false" customHeight="false" outlineLevel="0" collapsed="false">
      <c r="A9525" s="1139"/>
      <c r="B9525" s="1139"/>
      <c r="C9525" s="1139"/>
      <c r="D9525" s="1139"/>
      <c r="E9525" s="1139" t="s">
        <v>27497</v>
      </c>
      <c r="F9525" s="1139"/>
      <c r="G9525" s="1139"/>
      <c r="H9525" s="1139"/>
      <c r="I9525" s="1139"/>
      <c r="J9525" s="1139"/>
      <c r="K9525" s="1139"/>
      <c r="L9525" s="1139"/>
      <c r="M9525" s="1139"/>
      <c r="N9525" s="1166" t="n">
        <v>43775</v>
      </c>
      <c r="O9525" s="1139" t="s">
        <v>27850</v>
      </c>
      <c r="P9525" s="1139"/>
      <c r="Q9525" s="15" t="s">
        <v>45</v>
      </c>
      <c r="R9525" s="1141"/>
      <c r="S9525" s="1141"/>
      <c r="T9525" s="1141"/>
      <c r="U9525" s="1141"/>
      <c r="V9525" s="1141"/>
      <c r="W9525" s="1141"/>
      <c r="X9525" s="1141"/>
      <c r="Y9525" s="1141"/>
      <c r="Z9525" s="1141"/>
      <c r="AA9525" s="1141"/>
      <c r="AB9525" s="1141"/>
      <c r="AC9525" s="1141"/>
      <c r="AD9525" s="1141"/>
      <c r="AE9525" s="1141"/>
      <c r="AF9525" s="1141"/>
      <c r="AG9525" s="1141"/>
      <c r="AH9525" s="1141"/>
      <c r="AI9525" s="1141"/>
      <c r="AJ9525" s="1141"/>
      <c r="AK9525" s="1141"/>
    </row>
    <row r="9526" customFormat="false" ht="28.35" hidden="false" customHeight="false" outlineLevel="0" collapsed="false">
      <c r="A9526" s="100" t="s">
        <v>25462</v>
      </c>
      <c r="B9526" s="1143" t="n">
        <v>0.538888888888889</v>
      </c>
      <c r="C9526" s="100" t="s">
        <v>27851</v>
      </c>
      <c r="D9526" s="100" t="s">
        <v>26354</v>
      </c>
      <c r="E9526" s="100" t="s">
        <v>27852</v>
      </c>
      <c r="F9526" s="100"/>
      <c r="G9526" s="100"/>
      <c r="H9526" s="100"/>
      <c r="I9526" s="100"/>
      <c r="J9526" s="100"/>
      <c r="K9526" s="100"/>
      <c r="L9526" s="100"/>
      <c r="M9526" s="100"/>
      <c r="N9526" s="100"/>
      <c r="O9526" s="355" t="s">
        <v>27853</v>
      </c>
      <c r="P9526" s="100"/>
      <c r="Q9526" s="15" t="s">
        <v>45</v>
      </c>
    </row>
    <row r="9527" customFormat="false" ht="14.9" hidden="false" customHeight="false" outlineLevel="0" collapsed="false">
      <c r="A9527" s="1144"/>
      <c r="B9527" s="1144"/>
      <c r="C9527" s="1144"/>
      <c r="D9527" s="1144"/>
      <c r="E9527" s="1144" t="s">
        <v>27854</v>
      </c>
      <c r="F9527" s="1144"/>
      <c r="G9527" s="1144"/>
      <c r="H9527" s="1144"/>
      <c r="I9527" s="1144"/>
      <c r="J9527" s="1144"/>
      <c r="K9527" s="1144"/>
      <c r="L9527" s="1144"/>
      <c r="M9527" s="1144"/>
      <c r="N9527" s="1176" t="n">
        <v>43775</v>
      </c>
      <c r="O9527" s="1144" t="s">
        <v>27850</v>
      </c>
      <c r="P9527" s="1144"/>
      <c r="Q9527" s="15" t="s">
        <v>45</v>
      </c>
      <c r="R9527" s="1145"/>
      <c r="S9527" s="1145"/>
      <c r="T9527" s="1145"/>
      <c r="U9527" s="1145"/>
      <c r="V9527" s="1145"/>
      <c r="W9527" s="1145"/>
      <c r="X9527" s="1145"/>
      <c r="Y9527" s="1145"/>
      <c r="Z9527" s="1145"/>
      <c r="AA9527" s="1145"/>
      <c r="AB9527" s="1145"/>
      <c r="AC9527" s="1145"/>
      <c r="AD9527" s="1145"/>
      <c r="AE9527" s="1145"/>
      <c r="AF9527" s="1145"/>
      <c r="AG9527" s="1145"/>
      <c r="AH9527" s="1145"/>
      <c r="AI9527" s="1145"/>
      <c r="AJ9527" s="1145"/>
      <c r="AK9527" s="1145"/>
    </row>
    <row r="9528" customFormat="false" ht="55.2" hidden="false" customHeight="false" outlineLevel="0" collapsed="false">
      <c r="A9528" s="100"/>
      <c r="B9528" s="100"/>
      <c r="C9528" s="100" t="n">
        <v>89686234998</v>
      </c>
      <c r="D9528" s="100" t="s">
        <v>27855</v>
      </c>
      <c r="E9528" s="100" t="s">
        <v>27856</v>
      </c>
      <c r="F9528" s="100" t="s">
        <v>27857</v>
      </c>
      <c r="G9528" s="100"/>
      <c r="H9528" s="100"/>
      <c r="I9528" s="100"/>
      <c r="J9528" s="100"/>
      <c r="K9528" s="100"/>
      <c r="L9528" s="100"/>
      <c r="M9528" s="100"/>
      <c r="N9528" s="1076"/>
      <c r="P9528" s="100"/>
      <c r="Q9528" s="15" t="s">
        <v>45</v>
      </c>
    </row>
    <row r="9529" customFormat="false" ht="14.9" hidden="false" customHeight="false" outlineLevel="0" collapsed="false">
      <c r="A9529" s="1144"/>
      <c r="B9529" s="1144"/>
      <c r="C9529" s="1144"/>
      <c r="D9529" s="1144"/>
      <c r="E9529" s="1144" t="s">
        <v>27858</v>
      </c>
      <c r="F9529" s="1144"/>
      <c r="G9529" s="1144"/>
      <c r="H9529" s="1144"/>
      <c r="I9529" s="1144"/>
      <c r="J9529" s="1144"/>
      <c r="K9529" s="1144"/>
      <c r="L9529" s="1144"/>
      <c r="M9529" s="1144"/>
      <c r="N9529" s="1176" t="n">
        <v>43775</v>
      </c>
      <c r="O9529" s="1139" t="s">
        <v>27850</v>
      </c>
      <c r="P9529" s="1144"/>
      <c r="Q9529" s="15" t="s">
        <v>45</v>
      </c>
      <c r="R9529" s="1145"/>
      <c r="S9529" s="1145"/>
      <c r="T9529" s="1145"/>
      <c r="U9529" s="1145"/>
      <c r="V9529" s="1145"/>
      <c r="W9529" s="1145"/>
      <c r="X9529" s="1145"/>
      <c r="Y9529" s="1145"/>
      <c r="Z9529" s="1145"/>
      <c r="AA9529" s="1145"/>
      <c r="AB9529" s="1145"/>
      <c r="AC9529" s="1145"/>
      <c r="AD9529" s="1145"/>
      <c r="AE9529" s="1145"/>
      <c r="AF9529" s="1145"/>
      <c r="AG9529" s="1145"/>
      <c r="AH9529" s="1145"/>
      <c r="AI9529" s="1145"/>
      <c r="AJ9529" s="1145"/>
      <c r="AK9529" s="1145"/>
    </row>
    <row r="9530" customFormat="false" ht="68.65" hidden="false" customHeight="false" outlineLevel="0" collapsed="false">
      <c r="A9530" s="100" t="s">
        <v>25462</v>
      </c>
      <c r="B9530" s="1143" t="n">
        <v>0.659722222222222</v>
      </c>
      <c r="C9530" s="100" t="s">
        <v>27859</v>
      </c>
      <c r="D9530" s="100" t="s">
        <v>26364</v>
      </c>
      <c r="E9530" s="100" t="s">
        <v>27860</v>
      </c>
      <c r="F9530" s="100" t="s">
        <v>27861</v>
      </c>
      <c r="G9530" s="100" t="n">
        <v>3000</v>
      </c>
      <c r="H9530" s="100"/>
      <c r="I9530" s="100"/>
      <c r="J9530" s="100"/>
      <c r="K9530" s="100"/>
      <c r="L9530" s="100"/>
      <c r="M9530" s="100" t="s">
        <v>27862</v>
      </c>
      <c r="N9530" s="1076" t="n">
        <v>43775</v>
      </c>
      <c r="O9530" s="984" t="s">
        <v>15</v>
      </c>
      <c r="P9530" s="100"/>
      <c r="Q9530" s="15" t="s">
        <v>45</v>
      </c>
    </row>
    <row r="9531" customFormat="false" ht="28.35" hidden="false" customHeight="false" outlineLevel="0" collapsed="false">
      <c r="A9531" s="100"/>
      <c r="B9531" s="100"/>
      <c r="C9531" s="100"/>
      <c r="D9531" s="100"/>
      <c r="E9531" s="100" t="s">
        <v>27863</v>
      </c>
      <c r="F9531" s="100"/>
      <c r="G9531" s="100"/>
      <c r="H9531" s="100"/>
      <c r="I9531" s="100"/>
      <c r="J9531" s="100"/>
      <c r="K9531" s="100"/>
      <c r="L9531" s="100"/>
      <c r="M9531" s="100"/>
      <c r="N9531" s="1076" t="n">
        <v>43775</v>
      </c>
      <c r="O9531" s="1139" t="s">
        <v>27850</v>
      </c>
      <c r="P9531" s="100"/>
      <c r="Q9531" s="15" t="s">
        <v>45</v>
      </c>
    </row>
    <row r="9532" customFormat="false" ht="149.25" hidden="false" customHeight="false" outlineLevel="0" collapsed="false">
      <c r="A9532" s="100"/>
      <c r="B9532" s="100"/>
      <c r="C9532" s="100"/>
      <c r="D9532" s="100"/>
      <c r="E9532" s="100" t="s">
        <v>27864</v>
      </c>
      <c r="F9532" s="100" t="s">
        <v>25791</v>
      </c>
      <c r="G9532" s="100"/>
      <c r="H9532" s="100"/>
      <c r="I9532" s="100"/>
      <c r="J9532" s="100"/>
      <c r="K9532" s="100"/>
      <c r="L9532" s="100"/>
      <c r="M9532" s="100"/>
      <c r="N9532" s="100"/>
      <c r="O9532" s="355" t="s">
        <v>27865</v>
      </c>
      <c r="P9532" s="100"/>
      <c r="Q9532" s="15" t="s">
        <v>45</v>
      </c>
    </row>
    <row r="9533" customFormat="false" ht="82.05" hidden="false" customHeight="false" outlineLevel="0" collapsed="false">
      <c r="A9533" s="100"/>
      <c r="B9533" s="100"/>
      <c r="C9533" s="100"/>
      <c r="D9533" s="100"/>
      <c r="E9533" s="100" t="s">
        <v>27866</v>
      </c>
      <c r="F9533" s="100" t="s">
        <v>27867</v>
      </c>
      <c r="G9533" s="100" t="n">
        <v>750</v>
      </c>
      <c r="H9533" s="100"/>
      <c r="I9533" s="100"/>
      <c r="J9533" s="100"/>
      <c r="K9533" s="100"/>
      <c r="L9533" s="100"/>
      <c r="M9533" s="100"/>
      <c r="N9533" s="100"/>
      <c r="O9533" s="984" t="s">
        <v>26115</v>
      </c>
      <c r="P9533" s="100"/>
      <c r="Q9533" s="15" t="s">
        <v>45</v>
      </c>
    </row>
    <row r="9534" customFormat="false" ht="41.75" hidden="false" customHeight="false" outlineLevel="0" collapsed="false">
      <c r="A9534" s="100"/>
      <c r="B9534" s="100"/>
      <c r="C9534" s="100"/>
      <c r="D9534" s="100"/>
      <c r="E9534" s="100" t="s">
        <v>27868</v>
      </c>
      <c r="F9534" s="100" t="s">
        <v>27869</v>
      </c>
      <c r="G9534" s="100"/>
      <c r="H9534" s="100" t="n">
        <v>3000</v>
      </c>
      <c r="I9534" s="100"/>
      <c r="J9534" s="100"/>
      <c r="K9534" s="100"/>
      <c r="L9534" s="100"/>
      <c r="M9534" s="100" t="s">
        <v>27614</v>
      </c>
      <c r="N9534" s="1076" t="n">
        <v>43775</v>
      </c>
      <c r="O9534" s="984" t="s">
        <v>27650</v>
      </c>
      <c r="P9534" s="100"/>
      <c r="Q9534" s="15" t="s">
        <v>45</v>
      </c>
    </row>
    <row r="9535" customFormat="false" ht="41.75" hidden="false" customHeight="false" outlineLevel="0" collapsed="false">
      <c r="A9535" s="100"/>
      <c r="B9535" s="100"/>
      <c r="C9535" s="100"/>
      <c r="D9535" s="100"/>
      <c r="E9535" s="100" t="s">
        <v>27868</v>
      </c>
      <c r="F9535" s="100"/>
      <c r="G9535" s="100"/>
      <c r="H9535" s="100" t="n">
        <v>3000</v>
      </c>
      <c r="I9535" s="100"/>
      <c r="J9535" s="100"/>
      <c r="K9535" s="100"/>
      <c r="L9535" s="100"/>
      <c r="M9535" s="100" t="s">
        <v>27614</v>
      </c>
      <c r="N9535" s="1076" t="n">
        <v>43775</v>
      </c>
      <c r="O9535" s="984" t="s">
        <v>27650</v>
      </c>
      <c r="P9535" s="100"/>
      <c r="Q9535" s="15" t="s">
        <v>45</v>
      </c>
    </row>
    <row r="9536" customFormat="false" ht="28.35" hidden="false" customHeight="false" outlineLevel="0" collapsed="false">
      <c r="A9536" s="100"/>
      <c r="B9536" s="100"/>
      <c r="C9536" s="24" t="s">
        <v>27870</v>
      </c>
      <c r="D9536" s="100"/>
      <c r="E9536" s="100" t="s">
        <v>27871</v>
      </c>
      <c r="F9536" s="100" t="s">
        <v>27872</v>
      </c>
      <c r="G9536" s="100"/>
      <c r="H9536" s="100"/>
      <c r="I9536" s="100"/>
      <c r="J9536" s="100"/>
      <c r="K9536" s="100"/>
      <c r="L9536" s="100"/>
      <c r="M9536" s="100"/>
      <c r="N9536" s="100"/>
      <c r="O9536" s="355" t="s">
        <v>23976</v>
      </c>
      <c r="P9536" s="100"/>
      <c r="Q9536" s="15" t="s">
        <v>45</v>
      </c>
    </row>
    <row r="9537" customFormat="false" ht="14.9" hidden="false" customHeight="false" outlineLevel="0" collapsed="false">
      <c r="A9537" s="100" t="s">
        <v>19374</v>
      </c>
      <c r="B9537" s="100"/>
      <c r="C9537" s="100" t="n">
        <v>89162969229</v>
      </c>
      <c r="D9537" s="100" t="s">
        <v>27083</v>
      </c>
      <c r="E9537" s="100" t="s">
        <v>27873</v>
      </c>
      <c r="F9537" s="100"/>
      <c r="G9537" s="100"/>
      <c r="H9537" s="100"/>
      <c r="I9537" s="100"/>
      <c r="J9537" s="100"/>
      <c r="K9537" s="100"/>
      <c r="L9537" s="100"/>
      <c r="M9537" s="100"/>
      <c r="N9537" s="100"/>
      <c r="O9537" s="355" t="s">
        <v>23976</v>
      </c>
      <c r="P9537" s="100"/>
      <c r="Q9537" s="15" t="s">
        <v>45</v>
      </c>
    </row>
    <row r="9538" customFormat="false" ht="79.85" hidden="false" customHeight="false" outlineLevel="0" collapsed="false">
      <c r="A9538" s="1091" t="s">
        <v>17111</v>
      </c>
      <c r="B9538" s="103" t="s">
        <v>17112</v>
      </c>
      <c r="C9538" s="1149"/>
      <c r="D9538" s="103" t="s">
        <v>17114</v>
      </c>
      <c r="E9538" s="103" t="s">
        <v>17115</v>
      </c>
      <c r="F9538" s="102" t="s">
        <v>10096</v>
      </c>
      <c r="G9538" s="103" t="s">
        <v>38</v>
      </c>
      <c r="H9538" s="103" t="s">
        <v>17116</v>
      </c>
      <c r="I9538" s="103" t="s">
        <v>40</v>
      </c>
      <c r="J9538" s="103" t="s">
        <v>21327</v>
      </c>
      <c r="K9538" s="103" t="s">
        <v>21328</v>
      </c>
      <c r="L9538" s="103" t="s">
        <v>19807</v>
      </c>
      <c r="M9538" s="103" t="s">
        <v>41</v>
      </c>
      <c r="N9538" s="103" t="s">
        <v>42</v>
      </c>
      <c r="O9538" s="103" t="s">
        <v>17117</v>
      </c>
      <c r="P9538" s="91"/>
      <c r="Q9538" s="15" t="s">
        <v>45</v>
      </c>
      <c r="R9538" s="97"/>
      <c r="S9538" s="97"/>
    </row>
    <row r="9539" customFormat="false" ht="15" hidden="false" customHeight="false" outlineLevel="0" collapsed="false">
      <c r="A9539" s="1137" t="n">
        <v>43775</v>
      </c>
      <c r="B9539" s="1136" t="s">
        <v>311</v>
      </c>
      <c r="C9539" s="91"/>
      <c r="D9539" s="91"/>
      <c r="E9539" s="10"/>
      <c r="F9539" s="821" t="n">
        <f aca="false">G9539+H9539+I9539+J9539+K9539+L9539</f>
        <v>9.69087165199251E+022</v>
      </c>
      <c r="G9539" s="1150" t="n">
        <f aca="false">SUM(G9540:G19475)</f>
        <v>3.38538582796975E+022</v>
      </c>
      <c r="H9539" s="989" t="n">
        <f aca="false">SUM(H9540:H19475)</f>
        <v>6.30548582402276E+022</v>
      </c>
      <c r="I9539" s="1007" t="n">
        <f aca="false">SUM(I9540:I19477)</f>
        <v>0</v>
      </c>
      <c r="J9539" s="1008" t="n">
        <f aca="false">SUM(J9540:J19475)</f>
        <v>0</v>
      </c>
      <c r="K9539" s="1009" t="n">
        <f aca="false">SUM(K9540:K19475)</f>
        <v>0</v>
      </c>
      <c r="L9539" s="1029" t="n">
        <f aca="false">SUM(L9540:L19475)</f>
        <v>0</v>
      </c>
      <c r="M9539" s="466"/>
      <c r="N9539" s="466"/>
      <c r="O9539" s="91"/>
      <c r="P9539" s="91"/>
      <c r="Q9539" s="15" t="s">
        <v>45</v>
      </c>
      <c r="R9539" s="97"/>
      <c r="S9539" s="97"/>
    </row>
    <row r="9540" customFormat="false" ht="14.9" hidden="false" customHeight="false" outlineLevel="0" collapsed="false">
      <c r="A9540" s="1144"/>
      <c r="B9540" s="1144"/>
      <c r="C9540" s="1144"/>
      <c r="D9540" s="1144"/>
      <c r="E9540" s="1144" t="s">
        <v>27874</v>
      </c>
      <c r="F9540" s="1144"/>
      <c r="G9540" s="1144"/>
      <c r="H9540" s="1144"/>
      <c r="I9540" s="1144"/>
      <c r="J9540" s="1144"/>
      <c r="K9540" s="1144"/>
      <c r="L9540" s="1144"/>
      <c r="M9540" s="1144"/>
      <c r="N9540" s="1176" t="n">
        <v>43776</v>
      </c>
      <c r="O9540" s="1144" t="s">
        <v>27850</v>
      </c>
      <c r="P9540" s="1144"/>
      <c r="Q9540" s="15" t="s">
        <v>45</v>
      </c>
      <c r="R9540" s="1145"/>
      <c r="S9540" s="1145"/>
      <c r="T9540" s="1145"/>
      <c r="U9540" s="1145"/>
      <c r="V9540" s="1145"/>
      <c r="W9540" s="1145"/>
      <c r="X9540" s="1145"/>
      <c r="Y9540" s="1145"/>
      <c r="Z9540" s="1145"/>
      <c r="AA9540" s="1145"/>
      <c r="AB9540" s="1145"/>
      <c r="AC9540" s="1145"/>
      <c r="AD9540" s="1145"/>
      <c r="AE9540" s="1145"/>
      <c r="AF9540" s="1145"/>
      <c r="AG9540" s="1145"/>
      <c r="AH9540" s="1145"/>
      <c r="AI9540" s="1145"/>
      <c r="AJ9540" s="1145"/>
      <c r="AK9540" s="1145"/>
    </row>
    <row r="9541" customFormat="false" ht="14.9" hidden="false" customHeight="false" outlineLevel="0" collapsed="false">
      <c r="A9541" s="1154"/>
      <c r="B9541" s="1154"/>
      <c r="C9541" s="1154"/>
      <c r="D9541" s="1154" t="s">
        <v>12405</v>
      </c>
      <c r="E9541" s="1154" t="n">
        <v>89684841058</v>
      </c>
      <c r="F9541" s="1154"/>
      <c r="G9541" s="1154"/>
      <c r="H9541" s="1154"/>
      <c r="I9541" s="1154"/>
      <c r="J9541" s="1154"/>
      <c r="K9541" s="1154"/>
      <c r="L9541" s="1154"/>
      <c r="M9541" s="1154"/>
      <c r="N9541" s="1154"/>
      <c r="O9541" s="1154" t="s">
        <v>26339</v>
      </c>
      <c r="P9541" s="1154"/>
      <c r="Q9541" s="15" t="s">
        <v>45</v>
      </c>
      <c r="R9541" s="1161"/>
      <c r="S9541" s="1161"/>
      <c r="T9541" s="1161"/>
      <c r="U9541" s="1161"/>
      <c r="V9541" s="1161"/>
      <c r="W9541" s="1161"/>
      <c r="X9541" s="1161"/>
      <c r="Y9541" s="1161"/>
      <c r="Z9541" s="1161"/>
      <c r="AA9541" s="1161"/>
      <c r="AB9541" s="1161"/>
      <c r="AC9541" s="1161"/>
      <c r="AD9541" s="1161"/>
      <c r="AE9541" s="1161"/>
      <c r="AF9541" s="1161"/>
      <c r="AG9541" s="1161"/>
      <c r="AH9541" s="1161"/>
      <c r="AI9541" s="1161"/>
      <c r="AJ9541" s="1161"/>
      <c r="AK9541" s="1161"/>
    </row>
    <row r="9542" customFormat="false" ht="68.65" hidden="false" customHeight="false" outlineLevel="0" collapsed="false">
      <c r="A9542" s="100"/>
      <c r="B9542" s="100"/>
      <c r="C9542" s="100"/>
      <c r="D9542" s="100" t="s">
        <v>10514</v>
      </c>
      <c r="E9542" s="100"/>
      <c r="F9542" s="100"/>
      <c r="G9542" s="100"/>
      <c r="H9542" s="100" t="n">
        <v>29222.4</v>
      </c>
      <c r="I9542" s="100"/>
      <c r="J9542" s="100"/>
      <c r="K9542" s="100"/>
      <c r="L9542" s="100"/>
      <c r="M9542" s="100" t="s">
        <v>27875</v>
      </c>
      <c r="N9542" s="1184" t="n">
        <v>43749</v>
      </c>
      <c r="O9542" s="984" t="s">
        <v>26196</v>
      </c>
      <c r="P9542" s="100"/>
      <c r="Q9542" s="15" t="s">
        <v>45</v>
      </c>
    </row>
    <row r="9543" customFormat="false" ht="14.9" hidden="false" customHeight="false" outlineLevel="0" collapsed="false">
      <c r="A9543" s="1139"/>
      <c r="B9543" s="1139"/>
      <c r="C9543" s="1139"/>
      <c r="D9543" s="1139"/>
      <c r="E9543" s="1139" t="s">
        <v>27876</v>
      </c>
      <c r="F9543" s="1139"/>
      <c r="G9543" s="1139"/>
      <c r="H9543" s="1139"/>
      <c r="I9543" s="1139"/>
      <c r="J9543" s="1139"/>
      <c r="K9543" s="1139"/>
      <c r="L9543" s="1139"/>
      <c r="M9543" s="1139"/>
      <c r="N9543" s="1166" t="n">
        <v>43777</v>
      </c>
      <c r="O9543" s="1139" t="s">
        <v>27850</v>
      </c>
      <c r="P9543" s="1139"/>
      <c r="Q9543" s="15" t="s">
        <v>45</v>
      </c>
      <c r="R9543" s="1141"/>
      <c r="S9543" s="1141"/>
      <c r="T9543" s="1141"/>
      <c r="U9543" s="1141"/>
      <c r="V9543" s="1141"/>
      <c r="W9543" s="1141"/>
      <c r="X9543" s="1141"/>
      <c r="Y9543" s="1141"/>
      <c r="Z9543" s="1141"/>
      <c r="AA9543" s="1141"/>
      <c r="AB9543" s="1141"/>
      <c r="AC9543" s="1141"/>
      <c r="AD9543" s="1141"/>
      <c r="AE9543" s="1141"/>
      <c r="AF9543" s="1141"/>
      <c r="AG9543" s="1141"/>
      <c r="AH9543" s="1141"/>
      <c r="AI9543" s="1141"/>
      <c r="AJ9543" s="1141"/>
      <c r="AK9543" s="1141"/>
    </row>
    <row r="9544" customFormat="false" ht="68.65" hidden="false" customHeight="false" outlineLevel="0" collapsed="false">
      <c r="A9544" s="1154"/>
      <c r="B9544" s="1154"/>
      <c r="C9544" s="1154"/>
      <c r="D9544" s="1154" t="s">
        <v>25581</v>
      </c>
      <c r="E9544" s="1154" t="s">
        <v>27877</v>
      </c>
      <c r="F9544" s="1154"/>
      <c r="G9544" s="1154"/>
      <c r="H9544" s="1154"/>
      <c r="I9544" s="1154"/>
      <c r="J9544" s="1154"/>
      <c r="K9544" s="1154"/>
      <c r="L9544" s="1154"/>
      <c r="M9544" s="1154"/>
      <c r="N9544" s="1154"/>
      <c r="O9544" s="1154" t="s">
        <v>26339</v>
      </c>
      <c r="P9544" s="1154"/>
      <c r="Q9544" s="15" t="s">
        <v>45</v>
      </c>
      <c r="R9544" s="1161"/>
      <c r="S9544" s="1161"/>
      <c r="T9544" s="1161"/>
      <c r="U9544" s="1161"/>
      <c r="V9544" s="1161"/>
      <c r="W9544" s="1161"/>
      <c r="X9544" s="1161"/>
      <c r="Y9544" s="1161"/>
      <c r="Z9544" s="1161"/>
      <c r="AA9544" s="1161"/>
      <c r="AB9544" s="1161"/>
      <c r="AC9544" s="1161"/>
      <c r="AD9544" s="1161"/>
      <c r="AE9544" s="1161"/>
      <c r="AF9544" s="1161"/>
      <c r="AG9544" s="1161"/>
      <c r="AH9544" s="1161"/>
      <c r="AI9544" s="1161"/>
      <c r="AJ9544" s="1161"/>
      <c r="AK9544" s="1161"/>
    </row>
    <row r="9545" customFormat="false" ht="68.65" hidden="false" customHeight="false" outlineLevel="0" collapsed="false">
      <c r="A9545" s="100"/>
      <c r="B9545" s="100"/>
      <c r="C9545" s="100" t="s">
        <v>27878</v>
      </c>
      <c r="D9545" s="100" t="s">
        <v>25586</v>
      </c>
      <c r="E9545" s="100" t="s">
        <v>27879</v>
      </c>
      <c r="F9545" s="100" t="s">
        <v>27880</v>
      </c>
      <c r="G9545" s="100"/>
      <c r="H9545" s="100"/>
      <c r="I9545" s="100"/>
      <c r="J9545" s="100"/>
      <c r="K9545" s="100"/>
      <c r="L9545" s="100"/>
      <c r="M9545" s="100"/>
      <c r="N9545" s="100"/>
      <c r="O9545" s="100"/>
      <c r="P9545" s="100"/>
      <c r="Q9545" s="15" t="s">
        <v>45</v>
      </c>
    </row>
    <row r="9546" customFormat="false" ht="14.9" hidden="false" customHeight="false" outlineLevel="0" collapsed="false">
      <c r="A9546" s="1139"/>
      <c r="B9546" s="1139"/>
      <c r="C9546" s="1139"/>
      <c r="D9546" s="1139"/>
      <c r="E9546" s="1139" t="s">
        <v>27881</v>
      </c>
      <c r="F9546" s="1139"/>
      <c r="G9546" s="1139"/>
      <c r="H9546" s="1139"/>
      <c r="I9546" s="1139"/>
      <c r="J9546" s="1139"/>
      <c r="K9546" s="1139"/>
      <c r="L9546" s="1139"/>
      <c r="M9546" s="1139"/>
      <c r="N9546" s="1139"/>
      <c r="O9546" s="1139"/>
      <c r="P9546" s="1139"/>
      <c r="Q9546" s="15" t="s">
        <v>45</v>
      </c>
      <c r="R9546" s="1141"/>
      <c r="S9546" s="1141"/>
      <c r="T9546" s="1141"/>
      <c r="U9546" s="1141"/>
      <c r="V9546" s="1141"/>
      <c r="W9546" s="1141"/>
      <c r="X9546" s="1141"/>
      <c r="Y9546" s="1141"/>
      <c r="Z9546" s="1141"/>
      <c r="AA9546" s="1141"/>
      <c r="AB9546" s="1141"/>
      <c r="AC9546" s="1141"/>
      <c r="AD9546" s="1141"/>
      <c r="AE9546" s="1141"/>
      <c r="AF9546" s="1141"/>
      <c r="AG9546" s="1141"/>
      <c r="AH9546" s="1141"/>
      <c r="AI9546" s="1141"/>
      <c r="AJ9546" s="1141"/>
      <c r="AK9546" s="1141"/>
    </row>
    <row r="9547" customFormat="false" ht="82.05" hidden="false" customHeight="false" outlineLevel="0" collapsed="false">
      <c r="A9547" s="100"/>
      <c r="B9547" s="100"/>
      <c r="C9547" s="100"/>
      <c r="D9547" s="100" t="s">
        <v>25535</v>
      </c>
      <c r="E9547" s="100" t="s">
        <v>27882</v>
      </c>
      <c r="F9547" s="391" t="s">
        <v>27883</v>
      </c>
      <c r="G9547" s="100"/>
      <c r="H9547" s="100" t="n">
        <v>11600</v>
      </c>
      <c r="I9547" s="100"/>
      <c r="J9547" s="100"/>
      <c r="K9547" s="100"/>
      <c r="L9547" s="100"/>
      <c r="M9547" s="100"/>
      <c r="N9547" s="100" t="s">
        <v>27884</v>
      </c>
      <c r="O9547" s="984" t="s">
        <v>26196</v>
      </c>
      <c r="P9547" s="100"/>
      <c r="Q9547" s="15" t="s">
        <v>45</v>
      </c>
    </row>
    <row r="9548" customFormat="false" ht="41.75" hidden="false" customHeight="false" outlineLevel="0" collapsed="false">
      <c r="A9548" s="100" t="s">
        <v>25462</v>
      </c>
      <c r="B9548" s="1143" t="n">
        <v>0.547222222222222</v>
      </c>
      <c r="C9548" s="100" t="s">
        <v>27885</v>
      </c>
      <c r="D9548" s="100" t="s">
        <v>26341</v>
      </c>
      <c r="E9548" s="100" t="s">
        <v>27886</v>
      </c>
      <c r="F9548" s="100" t="s">
        <v>27887</v>
      </c>
      <c r="G9548" s="100"/>
      <c r="H9548" s="100"/>
      <c r="I9548" s="100"/>
      <c r="J9548" s="100"/>
      <c r="K9548" s="100"/>
      <c r="L9548" s="100"/>
      <c r="M9548" s="100" t="s">
        <v>27888</v>
      </c>
      <c r="N9548" s="100"/>
      <c r="O9548" s="984" t="s">
        <v>27889</v>
      </c>
      <c r="P9548" s="100"/>
      <c r="Q9548" s="15" t="s">
        <v>45</v>
      </c>
    </row>
    <row r="9549" customFormat="false" ht="55.2" hidden="false" customHeight="false" outlineLevel="0" collapsed="false">
      <c r="A9549" s="100" t="s">
        <v>25462</v>
      </c>
      <c r="B9549" s="1143" t="n">
        <v>0.550694444444444</v>
      </c>
      <c r="C9549" s="100" t="s">
        <v>27890</v>
      </c>
      <c r="D9549" s="100" t="s">
        <v>26354</v>
      </c>
      <c r="E9549" s="100" t="s">
        <v>27891</v>
      </c>
      <c r="F9549" s="100" t="s">
        <v>27892</v>
      </c>
      <c r="G9549" s="100"/>
      <c r="H9549" s="100" t="n">
        <v>2700</v>
      </c>
      <c r="I9549" s="100"/>
      <c r="J9549" s="100"/>
      <c r="K9549" s="100"/>
      <c r="L9549" s="100"/>
      <c r="M9549" s="100" t="s">
        <v>27893</v>
      </c>
      <c r="N9549" s="1076" t="n">
        <v>43776</v>
      </c>
      <c r="O9549" s="984" t="s">
        <v>15</v>
      </c>
      <c r="P9549" s="100"/>
      <c r="Q9549" s="15" t="s">
        <v>45</v>
      </c>
    </row>
    <row r="9550" customFormat="false" ht="82.05" hidden="false" customHeight="false" outlineLevel="0" collapsed="false">
      <c r="A9550" s="100"/>
      <c r="B9550" s="100"/>
      <c r="C9550" s="100"/>
      <c r="D9550" s="100"/>
      <c r="E9550" s="100" t="s">
        <v>27894</v>
      </c>
      <c r="F9550" s="100"/>
      <c r="G9550" s="100"/>
      <c r="H9550" s="100"/>
      <c r="I9550" s="100"/>
      <c r="J9550" s="100"/>
      <c r="K9550" s="100"/>
      <c r="L9550" s="100"/>
      <c r="M9550" s="100"/>
      <c r="N9550" s="100"/>
      <c r="O9550" s="1139" t="s">
        <v>27850</v>
      </c>
      <c r="P9550" s="100"/>
      <c r="Q9550" s="15" t="s">
        <v>45</v>
      </c>
    </row>
    <row r="9551" customFormat="false" ht="14.9" hidden="false" customHeight="false" outlineLevel="0" collapsed="false">
      <c r="A9551" s="100" t="s">
        <v>25462</v>
      </c>
      <c r="B9551" s="1143" t="n">
        <v>0.640277777777778</v>
      </c>
      <c r="C9551" s="100"/>
      <c r="D9551" s="100" t="s">
        <v>26364</v>
      </c>
      <c r="E9551" s="100" t="s">
        <v>27895</v>
      </c>
      <c r="F9551" s="100" t="s">
        <v>27896</v>
      </c>
      <c r="G9551" s="100"/>
      <c r="H9551" s="100"/>
      <c r="I9551" s="100"/>
      <c r="J9551" s="100"/>
      <c r="K9551" s="100"/>
      <c r="L9551" s="100"/>
      <c r="M9551" s="100"/>
      <c r="N9551" s="100"/>
      <c r="O9551" s="391" t="s">
        <v>27897</v>
      </c>
      <c r="P9551" s="100"/>
      <c r="Q9551" s="15" t="s">
        <v>45</v>
      </c>
    </row>
    <row r="9552" customFormat="false" ht="63" hidden="false" customHeight="true" outlineLevel="0" collapsed="false">
      <c r="A9552" s="1154"/>
      <c r="B9552" s="1154"/>
      <c r="C9552" s="1154"/>
      <c r="D9552" s="1154"/>
      <c r="E9552" s="1154" t="s">
        <v>27898</v>
      </c>
      <c r="F9552" s="1154"/>
      <c r="G9552" s="1154"/>
      <c r="H9552" s="1154"/>
      <c r="I9552" s="1154"/>
      <c r="J9552" s="1154"/>
      <c r="K9552" s="1154"/>
      <c r="L9552" s="1154"/>
      <c r="M9552" s="1154"/>
      <c r="N9552" s="1154"/>
      <c r="O9552" s="1154" t="s">
        <v>26339</v>
      </c>
      <c r="P9552" s="1154"/>
      <c r="Q9552" s="15" t="s">
        <v>45</v>
      </c>
      <c r="R9552" s="1161"/>
      <c r="S9552" s="1161"/>
      <c r="T9552" s="1161"/>
      <c r="U9552" s="1161"/>
      <c r="V9552" s="1161"/>
      <c r="W9552" s="1161"/>
      <c r="X9552" s="1161"/>
      <c r="Y9552" s="1161"/>
      <c r="Z9552" s="1161"/>
      <c r="AA9552" s="1161"/>
      <c r="AB9552" s="1161"/>
      <c r="AC9552" s="1161"/>
      <c r="AD9552" s="1161"/>
      <c r="AE9552" s="1161"/>
      <c r="AF9552" s="1161"/>
      <c r="AG9552" s="1161"/>
      <c r="AH9552" s="1161"/>
      <c r="AI9552" s="1161"/>
      <c r="AJ9552" s="1161"/>
      <c r="AK9552" s="1161"/>
    </row>
    <row r="9553" customFormat="false" ht="41.75" hidden="false" customHeight="false" outlineLevel="0" collapsed="false">
      <c r="A9553" s="100" t="s">
        <v>25462</v>
      </c>
      <c r="B9553" s="1143" t="n">
        <v>0.691666666666667</v>
      </c>
      <c r="C9553" s="100" t="s">
        <v>27899</v>
      </c>
      <c r="D9553" s="100" t="s">
        <v>27083</v>
      </c>
      <c r="E9553" s="100" t="s">
        <v>27900</v>
      </c>
      <c r="F9553" s="100"/>
      <c r="G9553" s="100"/>
      <c r="H9553" s="100"/>
      <c r="I9553" s="100"/>
      <c r="J9553" s="100"/>
      <c r="K9553" s="100"/>
      <c r="L9553" s="100"/>
      <c r="M9553" s="100"/>
      <c r="N9553" s="100"/>
      <c r="O9553" s="355" t="s">
        <v>27901</v>
      </c>
      <c r="P9553" s="100"/>
      <c r="Q9553" s="15" t="s">
        <v>45</v>
      </c>
    </row>
    <row r="9554" customFormat="false" ht="79.85" hidden="false" customHeight="false" outlineLevel="0" collapsed="false">
      <c r="A9554" s="1091" t="s">
        <v>17111</v>
      </c>
      <c r="B9554" s="103" t="s">
        <v>17112</v>
      </c>
      <c r="C9554" s="1149"/>
      <c r="D9554" s="103" t="s">
        <v>17114</v>
      </c>
      <c r="E9554" s="103" t="s">
        <v>17115</v>
      </c>
      <c r="F9554" s="102" t="s">
        <v>10096</v>
      </c>
      <c r="G9554" s="103" t="s">
        <v>38</v>
      </c>
      <c r="H9554" s="103" t="s">
        <v>17116</v>
      </c>
      <c r="I9554" s="103" t="s">
        <v>40</v>
      </c>
      <c r="J9554" s="103" t="s">
        <v>21327</v>
      </c>
      <c r="K9554" s="103" t="s">
        <v>21328</v>
      </c>
      <c r="L9554" s="103" t="s">
        <v>19807</v>
      </c>
      <c r="M9554" s="103" t="s">
        <v>41</v>
      </c>
      <c r="N9554" s="103" t="s">
        <v>42</v>
      </c>
      <c r="O9554" s="103" t="s">
        <v>17117</v>
      </c>
      <c r="P9554" s="91"/>
      <c r="Q9554" s="15" t="s">
        <v>45</v>
      </c>
      <c r="R9554" s="97"/>
      <c r="S9554" s="97"/>
    </row>
    <row r="9555" customFormat="false" ht="15" hidden="false" customHeight="false" outlineLevel="0" collapsed="false">
      <c r="A9555" s="1137" t="n">
        <v>43776</v>
      </c>
      <c r="B9555" s="1136" t="s">
        <v>349</v>
      </c>
      <c r="C9555" s="91"/>
      <c r="D9555" s="91"/>
      <c r="E9555" s="10"/>
      <c r="F9555" s="821" t="n">
        <f aca="false">G9555+H9555+I9555+J9555+K9555+L9555</f>
        <v>4.84543582599626E+022</v>
      </c>
      <c r="G9555" s="1150" t="n">
        <f aca="false">SUM(G9556:G19491)</f>
        <v>1.69269291398488E+022</v>
      </c>
      <c r="H9555" s="989" t="n">
        <f aca="false">SUM(H9556:H19491)</f>
        <v>3.15274291201138E+022</v>
      </c>
      <c r="I9555" s="1007" t="n">
        <f aca="false">SUM(I9556:I19493)</f>
        <v>0</v>
      </c>
      <c r="J9555" s="1008" t="n">
        <f aca="false">SUM(J9556:J19491)</f>
        <v>0</v>
      </c>
      <c r="K9555" s="1009" t="n">
        <f aca="false">SUM(K9556:K19491)</f>
        <v>0</v>
      </c>
      <c r="L9555" s="1029" t="n">
        <f aca="false">SUM(L9556:L19491)</f>
        <v>0</v>
      </c>
      <c r="M9555" s="466"/>
      <c r="N9555" s="466"/>
      <c r="O9555" s="91"/>
      <c r="P9555" s="91"/>
      <c r="Q9555" s="15" t="s">
        <v>45</v>
      </c>
      <c r="R9555" s="97"/>
      <c r="S9555" s="97"/>
    </row>
    <row r="9556" customFormat="false" ht="28.35" hidden="false" customHeight="false" outlineLevel="0" collapsed="false">
      <c r="A9556" s="100"/>
      <c r="B9556" s="100"/>
      <c r="C9556" s="100"/>
      <c r="D9556" s="100"/>
      <c r="E9556" s="100" t="s">
        <v>27902</v>
      </c>
      <c r="F9556" s="100" t="s">
        <v>27903</v>
      </c>
      <c r="G9556" s="100"/>
      <c r="H9556" s="100"/>
      <c r="I9556" s="100"/>
      <c r="J9556" s="100"/>
      <c r="K9556" s="100"/>
      <c r="L9556" s="100"/>
      <c r="M9556" s="100"/>
      <c r="N9556" s="100"/>
      <c r="O9556" s="100"/>
      <c r="P9556" s="100"/>
      <c r="Q9556" s="15" t="s">
        <v>45</v>
      </c>
    </row>
    <row r="9557" customFormat="false" ht="14.9" hidden="false" customHeight="false" outlineLevel="0" collapsed="false">
      <c r="A9557" s="1139"/>
      <c r="B9557" s="1139"/>
      <c r="C9557" s="1139"/>
      <c r="D9557" s="1139"/>
      <c r="E9557" s="1139" t="s">
        <v>27904</v>
      </c>
      <c r="F9557" s="1139"/>
      <c r="G9557" s="1139"/>
      <c r="H9557" s="1139"/>
      <c r="I9557" s="1139"/>
      <c r="J9557" s="1139"/>
      <c r="K9557" s="1139"/>
      <c r="L9557" s="1139"/>
      <c r="M9557" s="1139"/>
      <c r="N9557" s="1139"/>
      <c r="O9557" s="1139" t="s">
        <v>27850</v>
      </c>
      <c r="P9557" s="1139"/>
      <c r="Q9557" s="15" t="s">
        <v>45</v>
      </c>
      <c r="R9557" s="1141"/>
      <c r="S9557" s="1141"/>
      <c r="T9557" s="1141"/>
      <c r="U9557" s="1141"/>
      <c r="V9557" s="1141"/>
      <c r="W9557" s="1141"/>
      <c r="X9557" s="1141"/>
      <c r="Y9557" s="1141"/>
      <c r="Z9557" s="1141"/>
      <c r="AA9557" s="1141"/>
      <c r="AB9557" s="1141"/>
      <c r="AC9557" s="1141"/>
      <c r="AD9557" s="1141"/>
      <c r="AE9557" s="1141"/>
      <c r="AF9557" s="1141"/>
      <c r="AG9557" s="1141"/>
      <c r="AH9557" s="1141"/>
      <c r="AI9557" s="1141"/>
      <c r="AJ9557" s="1141"/>
      <c r="AK9557" s="1141"/>
    </row>
    <row r="9558" customFormat="false" ht="14.9" hidden="false" customHeight="false" outlineLevel="0" collapsed="false">
      <c r="A9558" s="100"/>
      <c r="B9558" s="100"/>
      <c r="C9558" s="100"/>
      <c r="D9558" s="100"/>
      <c r="E9558" s="100" t="s">
        <v>27905</v>
      </c>
      <c r="F9558" s="100"/>
      <c r="G9558" s="100"/>
      <c r="H9558" s="100"/>
      <c r="I9558" s="100"/>
      <c r="J9558" s="100"/>
      <c r="K9558" s="100"/>
      <c r="L9558" s="100"/>
      <c r="M9558" s="100"/>
      <c r="N9558" s="100"/>
      <c r="O9558" s="100"/>
      <c r="P9558" s="100"/>
      <c r="Q9558" s="15" t="s">
        <v>45</v>
      </c>
    </row>
    <row r="9559" customFormat="false" ht="41.75" hidden="false" customHeight="false" outlineLevel="0" collapsed="false">
      <c r="A9559" s="100" t="s">
        <v>25462</v>
      </c>
      <c r="B9559" s="1143" t="n">
        <v>0.449305555555556</v>
      </c>
      <c r="C9559" s="100"/>
      <c r="D9559" s="1139" t="s">
        <v>27906</v>
      </c>
      <c r="E9559" s="100" t="s">
        <v>27907</v>
      </c>
      <c r="F9559" s="100" t="s">
        <v>27908</v>
      </c>
      <c r="G9559" s="100"/>
      <c r="H9559" s="100"/>
      <c r="I9559" s="100"/>
      <c r="J9559" s="100"/>
      <c r="K9559" s="100"/>
      <c r="L9559" s="100"/>
      <c r="M9559" s="100"/>
      <c r="N9559" s="100"/>
      <c r="O9559" s="100"/>
      <c r="P9559" s="100"/>
      <c r="Q9559" s="15" t="s">
        <v>45</v>
      </c>
    </row>
    <row r="9560" customFormat="false" ht="14.9" hidden="false" customHeight="false" outlineLevel="0" collapsed="false">
      <c r="A9560" s="100" t="s">
        <v>25462</v>
      </c>
      <c r="B9560" s="100"/>
      <c r="C9560" s="100" t="s">
        <v>27909</v>
      </c>
      <c r="D9560" s="100" t="s">
        <v>25726</v>
      </c>
      <c r="E9560" s="100" t="s">
        <v>27910</v>
      </c>
      <c r="F9560" s="100"/>
      <c r="G9560" s="100"/>
      <c r="H9560" s="100"/>
      <c r="I9560" s="100"/>
      <c r="J9560" s="100"/>
      <c r="K9560" s="100"/>
      <c r="L9560" s="100"/>
      <c r="M9560" s="100"/>
      <c r="N9560" s="100"/>
      <c r="O9560" s="355" t="s">
        <v>27911</v>
      </c>
      <c r="P9560" s="100"/>
      <c r="Q9560" s="15" t="s">
        <v>45</v>
      </c>
    </row>
    <row r="9561" customFormat="false" ht="55.2" hidden="false" customHeight="false" outlineLevel="0" collapsed="false">
      <c r="A9561" s="1154"/>
      <c r="B9561" s="1154"/>
      <c r="C9561" s="1154"/>
      <c r="D9561" s="1154" t="s">
        <v>26332</v>
      </c>
      <c r="E9561" s="1154" t="s">
        <v>27912</v>
      </c>
      <c r="F9561" s="1154"/>
      <c r="G9561" s="1154"/>
      <c r="H9561" s="1154"/>
      <c r="I9561" s="1154"/>
      <c r="J9561" s="1154"/>
      <c r="K9561" s="1154"/>
      <c r="L9561" s="1154"/>
      <c r="M9561" s="1154"/>
      <c r="N9561" s="1154"/>
      <c r="O9561" s="1154" t="s">
        <v>26339</v>
      </c>
      <c r="P9561" s="1154"/>
      <c r="Q9561" s="15" t="s">
        <v>45</v>
      </c>
      <c r="R9561" s="1161"/>
      <c r="S9561" s="1161"/>
      <c r="T9561" s="1161"/>
      <c r="U9561" s="1161"/>
      <c r="V9561" s="1161"/>
      <c r="W9561" s="1161"/>
      <c r="X9561" s="1161"/>
      <c r="Y9561" s="1161"/>
      <c r="Z9561" s="1161"/>
      <c r="AA9561" s="1161"/>
      <c r="AB9561" s="1161"/>
      <c r="AC9561" s="1161"/>
      <c r="AD9561" s="1161"/>
      <c r="AE9561" s="1161"/>
      <c r="AF9561" s="1161"/>
      <c r="AG9561" s="1161"/>
      <c r="AH9561" s="1161"/>
      <c r="AI9561" s="1161"/>
      <c r="AJ9561" s="1161"/>
      <c r="AK9561" s="1161"/>
    </row>
    <row r="9562" customFormat="false" ht="68.65" hidden="false" customHeight="false" outlineLevel="0" collapsed="false">
      <c r="A9562" s="100" t="s">
        <v>25462</v>
      </c>
      <c r="B9562" s="1143" t="n">
        <v>0.511805555555555</v>
      </c>
      <c r="C9562" s="100" t="s">
        <v>27913</v>
      </c>
      <c r="D9562" s="100" t="s">
        <v>26341</v>
      </c>
      <c r="E9562" s="100" t="s">
        <v>27914</v>
      </c>
      <c r="F9562" s="100" t="s">
        <v>78</v>
      </c>
      <c r="G9562" s="100" t="n">
        <v>3800</v>
      </c>
      <c r="H9562" s="100"/>
      <c r="I9562" s="100"/>
      <c r="J9562" s="100"/>
      <c r="K9562" s="100"/>
      <c r="L9562" s="100"/>
      <c r="M9562" s="100" t="s">
        <v>27915</v>
      </c>
      <c r="N9562" s="1076" t="n">
        <v>43778</v>
      </c>
      <c r="O9562" s="984" t="s">
        <v>15</v>
      </c>
      <c r="P9562" s="100"/>
      <c r="Q9562" s="15" t="s">
        <v>45</v>
      </c>
    </row>
    <row r="9563" customFormat="false" ht="122.35" hidden="false" customHeight="false" outlineLevel="0" collapsed="false">
      <c r="A9563" s="100"/>
      <c r="B9563" s="100"/>
      <c r="C9563" s="100"/>
      <c r="D9563" s="100"/>
      <c r="E9563" s="100" t="s">
        <v>27916</v>
      </c>
      <c r="F9563" s="100"/>
      <c r="G9563" s="100"/>
      <c r="H9563" s="100"/>
      <c r="I9563" s="100"/>
      <c r="J9563" s="100"/>
      <c r="K9563" s="100"/>
      <c r="L9563" s="100"/>
      <c r="M9563" s="100"/>
      <c r="N9563" s="100"/>
      <c r="O9563" s="1139" t="s">
        <v>27850</v>
      </c>
      <c r="P9563" s="100"/>
      <c r="Q9563" s="15" t="s">
        <v>45</v>
      </c>
    </row>
    <row r="9564" customFormat="false" ht="14.9" hidden="false" customHeight="false" outlineLevel="0" collapsed="false">
      <c r="A9564" s="100"/>
      <c r="B9564" s="100"/>
      <c r="C9564" s="100"/>
      <c r="D9564" s="100"/>
      <c r="E9564" s="100" t="s">
        <v>27917</v>
      </c>
      <c r="F9564" s="100"/>
      <c r="G9564" s="100"/>
      <c r="H9564" s="100"/>
      <c r="I9564" s="100"/>
      <c r="J9564" s="100"/>
      <c r="K9564" s="100"/>
      <c r="L9564" s="100"/>
      <c r="M9564" s="100"/>
      <c r="N9564" s="100"/>
      <c r="O9564" s="100"/>
      <c r="P9564" s="100"/>
      <c r="Q9564" s="15" t="s">
        <v>45</v>
      </c>
    </row>
    <row r="9565" customFormat="false" ht="82.05" hidden="false" customHeight="false" outlineLevel="0" collapsed="false">
      <c r="A9565" s="100"/>
      <c r="B9565" s="100"/>
      <c r="C9565" s="100"/>
      <c r="D9565" s="100"/>
      <c r="E9565" s="100" t="s">
        <v>27918</v>
      </c>
      <c r="F9565" s="100"/>
      <c r="G9565" s="100"/>
      <c r="H9565" s="100"/>
      <c r="I9565" s="100"/>
      <c r="J9565" s="100"/>
      <c r="K9565" s="100"/>
      <c r="L9565" s="100"/>
      <c r="M9565" s="100"/>
      <c r="N9565" s="100"/>
      <c r="O9565" s="1139" t="s">
        <v>27850</v>
      </c>
      <c r="P9565" s="100"/>
      <c r="Q9565" s="15" t="s">
        <v>45</v>
      </c>
    </row>
    <row r="9566" customFormat="false" ht="79.85" hidden="false" customHeight="false" outlineLevel="0" collapsed="false">
      <c r="A9566" s="1091" t="s">
        <v>17111</v>
      </c>
      <c r="B9566" s="103" t="s">
        <v>17112</v>
      </c>
      <c r="C9566" s="1149"/>
      <c r="D9566" s="103" t="s">
        <v>17114</v>
      </c>
      <c r="E9566" s="103" t="s">
        <v>17115</v>
      </c>
      <c r="F9566" s="102" t="s">
        <v>10096</v>
      </c>
      <c r="G9566" s="103" t="s">
        <v>38</v>
      </c>
      <c r="H9566" s="103" t="s">
        <v>17116</v>
      </c>
      <c r="I9566" s="103" t="s">
        <v>40</v>
      </c>
      <c r="J9566" s="103" t="s">
        <v>21327</v>
      </c>
      <c r="K9566" s="103" t="s">
        <v>21328</v>
      </c>
      <c r="L9566" s="103" t="s">
        <v>19807</v>
      </c>
      <c r="M9566" s="103" t="s">
        <v>41</v>
      </c>
      <c r="N9566" s="103" t="s">
        <v>42</v>
      </c>
      <c r="O9566" s="103" t="s">
        <v>17117</v>
      </c>
      <c r="P9566" s="91"/>
      <c r="Q9566" s="15" t="s">
        <v>45</v>
      </c>
      <c r="R9566" s="97"/>
      <c r="S9566" s="97"/>
    </row>
    <row r="9567" customFormat="false" ht="15" hidden="false" customHeight="false" outlineLevel="0" collapsed="false">
      <c r="A9567" s="1137" t="n">
        <v>43777</v>
      </c>
      <c r="B9567" s="1136" t="s">
        <v>394</v>
      </c>
      <c r="C9567" s="91"/>
      <c r="D9567" s="91"/>
      <c r="E9567" s="10"/>
      <c r="F9567" s="821" t="n">
        <f aca="false">G9567+H9567+I9567+J9567+K9567+L9567</f>
        <v>2.42271791299813E+022</v>
      </c>
      <c r="G9567" s="1150" t="n">
        <f aca="false">SUM(G9568:G19503)</f>
        <v>8.46346456992438E+021</v>
      </c>
      <c r="H9567" s="989" t="n">
        <f aca="false">SUM(H9568:H19503)</f>
        <v>1.57637145600569E+022</v>
      </c>
      <c r="I9567" s="1007" t="n">
        <f aca="false">SUM(I9568:I19505)</f>
        <v>0</v>
      </c>
      <c r="J9567" s="1008" t="n">
        <f aca="false">SUM(J9568:J19503)</f>
        <v>0</v>
      </c>
      <c r="K9567" s="1009" t="n">
        <f aca="false">SUM(K9568:K19503)</f>
        <v>0</v>
      </c>
      <c r="L9567" s="1029" t="n">
        <f aca="false">SUM(L9568:L19503)</f>
        <v>0</v>
      </c>
      <c r="M9567" s="466"/>
      <c r="N9567" s="466"/>
      <c r="O9567" s="91"/>
      <c r="P9567" s="91"/>
      <c r="Q9567" s="15" t="s">
        <v>45</v>
      </c>
      <c r="R9567" s="97"/>
      <c r="S9567" s="97"/>
    </row>
    <row r="9568" customFormat="false" ht="28.35" hidden="false" customHeight="false" outlineLevel="0" collapsed="false">
      <c r="A9568" s="100" t="s">
        <v>25462</v>
      </c>
      <c r="B9568" s="1143" t="n">
        <v>0.413888888888889</v>
      </c>
      <c r="C9568" s="100" t="s">
        <v>27919</v>
      </c>
      <c r="D9568" s="100" t="s">
        <v>25726</v>
      </c>
      <c r="E9568" s="100" t="s">
        <v>27920</v>
      </c>
      <c r="F9568" s="100"/>
      <c r="G9568" s="100"/>
      <c r="H9568" s="100"/>
      <c r="I9568" s="100"/>
      <c r="J9568" s="100"/>
      <c r="K9568" s="100"/>
      <c r="L9568" s="100"/>
      <c r="M9568" s="100"/>
      <c r="N9568" s="100"/>
      <c r="O9568" s="355" t="s">
        <v>27921</v>
      </c>
      <c r="P9568" s="100"/>
      <c r="Q9568" s="15" t="s">
        <v>45</v>
      </c>
    </row>
    <row r="9569" customFormat="false" ht="55.2" hidden="false" customHeight="false" outlineLevel="0" collapsed="false">
      <c r="A9569" s="100"/>
      <c r="B9569" s="100"/>
      <c r="C9569" s="100"/>
      <c r="D9569" s="100"/>
      <c r="E9569" s="1154" t="s">
        <v>27922</v>
      </c>
      <c r="F9569" s="100" t="n">
        <v>2200</v>
      </c>
      <c r="G9569" s="100"/>
      <c r="H9569" s="100"/>
      <c r="I9569" s="100"/>
      <c r="J9569" s="100"/>
      <c r="K9569" s="100"/>
      <c r="L9569" s="100"/>
      <c r="M9569" s="100"/>
      <c r="N9569" s="100"/>
      <c r="O9569" s="1162" t="s">
        <v>364</v>
      </c>
      <c r="P9569" s="100"/>
      <c r="Q9569" s="15" t="s">
        <v>45</v>
      </c>
    </row>
    <row r="9570" customFormat="false" ht="41.75" hidden="false" customHeight="false" outlineLevel="0" collapsed="false">
      <c r="A9570" s="100"/>
      <c r="B9570" s="100"/>
      <c r="C9570" s="100"/>
      <c r="D9570" s="100"/>
      <c r="E9570" s="100" t="s">
        <v>27923</v>
      </c>
      <c r="F9570" s="100"/>
      <c r="G9570" s="100" t="n">
        <v>1700</v>
      </c>
      <c r="H9570" s="100"/>
      <c r="I9570" s="100"/>
      <c r="J9570" s="100"/>
      <c r="K9570" s="100"/>
      <c r="L9570" s="100"/>
      <c r="M9570" s="100"/>
      <c r="N9570" s="1184" t="n">
        <v>43792</v>
      </c>
      <c r="O9570" s="984" t="s">
        <v>364</v>
      </c>
      <c r="P9570" s="100"/>
      <c r="Q9570" s="15" t="s">
        <v>45</v>
      </c>
    </row>
    <row r="9571" customFormat="false" ht="28.35" hidden="false" customHeight="false" outlineLevel="0" collapsed="false">
      <c r="A9571" s="1144"/>
      <c r="B9571" s="1144"/>
      <c r="C9571" s="1144"/>
      <c r="D9571" s="1144" t="s">
        <v>260</v>
      </c>
      <c r="E9571" s="1144" t="s">
        <v>27924</v>
      </c>
      <c r="F9571" s="1144" t="s">
        <v>27630</v>
      </c>
      <c r="G9571" s="1144"/>
      <c r="H9571" s="1144"/>
      <c r="I9571" s="1144"/>
      <c r="J9571" s="1144"/>
      <c r="K9571" s="1144"/>
      <c r="L9571" s="1144"/>
      <c r="M9571" s="1144"/>
      <c r="N9571" s="1188" t="n">
        <v>43781</v>
      </c>
      <c r="O9571" s="1144" t="s">
        <v>26797</v>
      </c>
      <c r="P9571" s="1144"/>
      <c r="Q9571" s="15" t="s">
        <v>45</v>
      </c>
      <c r="R9571" s="1145"/>
      <c r="S9571" s="1145"/>
      <c r="T9571" s="1145"/>
      <c r="U9571" s="1145"/>
      <c r="V9571" s="1145"/>
      <c r="W9571" s="1145"/>
      <c r="X9571" s="1145"/>
      <c r="Y9571" s="1145"/>
      <c r="Z9571" s="1145"/>
      <c r="AA9571" s="1145"/>
      <c r="AB9571" s="1145"/>
      <c r="AC9571" s="1145"/>
      <c r="AD9571" s="1145"/>
      <c r="AE9571" s="1145"/>
      <c r="AF9571" s="1145"/>
      <c r="AG9571" s="1145"/>
      <c r="AH9571" s="1145"/>
      <c r="AI9571" s="1145"/>
      <c r="AJ9571" s="1145"/>
      <c r="AK9571" s="1145"/>
    </row>
    <row r="9572" customFormat="false" ht="14.9" hidden="false" customHeight="false" outlineLevel="0" collapsed="false">
      <c r="A9572" s="1144"/>
      <c r="B9572" s="1144"/>
      <c r="C9572" s="1144"/>
      <c r="D9572" s="1144"/>
      <c r="E9572" s="1144" t="s">
        <v>27925</v>
      </c>
      <c r="F9572" s="1144"/>
      <c r="G9572" s="1144"/>
      <c r="H9572" s="1144"/>
      <c r="I9572" s="1144"/>
      <c r="J9572" s="1144"/>
      <c r="K9572" s="1144"/>
      <c r="L9572" s="1144"/>
      <c r="M9572" s="1144"/>
      <c r="N9572" s="1144"/>
      <c r="O9572" s="1144" t="s">
        <v>26797</v>
      </c>
      <c r="P9572" s="1144"/>
      <c r="Q9572" s="15" t="s">
        <v>45</v>
      </c>
      <c r="R9572" s="1145"/>
      <c r="S9572" s="1145"/>
      <c r="T9572" s="1145"/>
      <c r="U9572" s="1145"/>
      <c r="V9572" s="1145"/>
      <c r="W9572" s="1145"/>
      <c r="X9572" s="1145"/>
      <c r="Y9572" s="1145"/>
      <c r="Z9572" s="1145"/>
      <c r="AA9572" s="1145"/>
      <c r="AB9572" s="1145"/>
      <c r="AC9572" s="1145"/>
      <c r="AD9572" s="1145"/>
      <c r="AE9572" s="1145"/>
      <c r="AF9572" s="1145"/>
      <c r="AG9572" s="1145"/>
      <c r="AH9572" s="1145"/>
      <c r="AI9572" s="1145"/>
      <c r="AJ9572" s="1145"/>
      <c r="AK9572" s="1145"/>
    </row>
    <row r="9573" customFormat="false" ht="68.65" hidden="false" customHeight="false" outlineLevel="0" collapsed="false">
      <c r="A9573" s="100" t="s">
        <v>25462</v>
      </c>
      <c r="B9573" s="1143" t="n">
        <v>0.472222222222222</v>
      </c>
      <c r="C9573" s="24" t="s">
        <v>27926</v>
      </c>
      <c r="D9573" s="100" t="s">
        <v>26332</v>
      </c>
      <c r="E9573" s="100" t="s">
        <v>27927</v>
      </c>
      <c r="F9573" s="100"/>
      <c r="G9573" s="100"/>
      <c r="H9573" s="100"/>
      <c r="I9573" s="100"/>
      <c r="J9573" s="100"/>
      <c r="K9573" s="100"/>
      <c r="L9573" s="100"/>
      <c r="M9573" s="100"/>
      <c r="N9573" s="100"/>
      <c r="O9573" s="355" t="s">
        <v>27928</v>
      </c>
      <c r="P9573" s="100"/>
      <c r="Q9573" s="15" t="s">
        <v>45</v>
      </c>
    </row>
    <row r="9574" customFormat="false" ht="14.9" hidden="false" customHeight="false" outlineLevel="0" collapsed="false">
      <c r="A9574" s="1144"/>
      <c r="B9574" s="1144"/>
      <c r="C9574" s="1144"/>
      <c r="D9574" s="1144"/>
      <c r="E9574" s="1144" t="s">
        <v>27929</v>
      </c>
      <c r="F9574" s="1144"/>
      <c r="G9574" s="1144"/>
      <c r="H9574" s="1144"/>
      <c r="I9574" s="1144"/>
      <c r="J9574" s="1144"/>
      <c r="K9574" s="1144"/>
      <c r="L9574" s="1144"/>
      <c r="M9574" s="1144"/>
      <c r="N9574" s="1188" t="n">
        <v>43780</v>
      </c>
      <c r="O9574" s="1144" t="s">
        <v>26797</v>
      </c>
      <c r="P9574" s="1144"/>
      <c r="Q9574" s="15" t="s">
        <v>45</v>
      </c>
      <c r="R9574" s="1145"/>
      <c r="S9574" s="1145"/>
      <c r="T9574" s="1145"/>
      <c r="U9574" s="1145"/>
      <c r="V9574" s="1145"/>
      <c r="W9574" s="1145"/>
      <c r="X9574" s="1145"/>
      <c r="Y9574" s="1145"/>
      <c r="Z9574" s="1145"/>
      <c r="AA9574" s="1145"/>
      <c r="AB9574" s="1145"/>
      <c r="AC9574" s="1145"/>
      <c r="AD9574" s="1145"/>
      <c r="AE9574" s="1145"/>
      <c r="AF9574" s="1145"/>
      <c r="AG9574" s="1145"/>
      <c r="AH9574" s="1145"/>
      <c r="AI9574" s="1145"/>
      <c r="AJ9574" s="1145"/>
      <c r="AK9574" s="1145"/>
    </row>
    <row r="9575" customFormat="false" ht="82.05" hidden="false" customHeight="false" outlineLevel="0" collapsed="false">
      <c r="A9575" s="100"/>
      <c r="B9575" s="100"/>
      <c r="C9575" s="100"/>
      <c r="D9575" s="100"/>
      <c r="E9575" s="100" t="s">
        <v>27930</v>
      </c>
      <c r="F9575" s="100"/>
      <c r="G9575" s="100"/>
      <c r="H9575" s="100"/>
      <c r="I9575" s="100"/>
      <c r="J9575" s="100"/>
      <c r="K9575" s="100"/>
      <c r="L9575" s="100"/>
      <c r="M9575" s="100"/>
      <c r="N9575" s="100"/>
      <c r="O9575" s="984" t="s">
        <v>26163</v>
      </c>
      <c r="P9575" s="100"/>
      <c r="Q9575" s="15" t="s">
        <v>45</v>
      </c>
    </row>
    <row r="9576" customFormat="false" ht="28.35" hidden="false" customHeight="false" outlineLevel="0" collapsed="false">
      <c r="A9576" s="1144"/>
      <c r="B9576" s="1144"/>
      <c r="C9576" s="1144"/>
      <c r="D9576" s="1144"/>
      <c r="E9576" s="1144" t="s">
        <v>27931</v>
      </c>
      <c r="F9576" s="1144"/>
      <c r="G9576" s="1144"/>
      <c r="H9576" s="1144"/>
      <c r="I9576" s="1144"/>
      <c r="J9576" s="1144"/>
      <c r="K9576" s="1144"/>
      <c r="L9576" s="1144"/>
      <c r="M9576" s="1144"/>
      <c r="N9576" s="1144" t="s">
        <v>27932</v>
      </c>
      <c r="O9576" s="1144" t="s">
        <v>26797</v>
      </c>
      <c r="P9576" s="1144"/>
      <c r="Q9576" s="15" t="s">
        <v>45</v>
      </c>
      <c r="R9576" s="1145"/>
      <c r="S9576" s="1145"/>
      <c r="T9576" s="1145"/>
      <c r="U9576" s="1145"/>
      <c r="V9576" s="1145"/>
      <c r="W9576" s="1145"/>
      <c r="X9576" s="1145"/>
      <c r="Y9576" s="1145"/>
      <c r="Z9576" s="1145"/>
      <c r="AA9576" s="1145"/>
      <c r="AB9576" s="1145"/>
      <c r="AC9576" s="1145"/>
      <c r="AD9576" s="1145"/>
      <c r="AE9576" s="1145"/>
      <c r="AF9576" s="1145"/>
      <c r="AG9576" s="1145"/>
      <c r="AH9576" s="1145"/>
      <c r="AI9576" s="1145"/>
      <c r="AJ9576" s="1145"/>
      <c r="AK9576" s="1145"/>
    </row>
    <row r="9577" customFormat="false" ht="14.9" hidden="false" customHeight="false" outlineLevel="0" collapsed="false">
      <c r="A9577" s="1162"/>
      <c r="B9577" s="1162"/>
      <c r="C9577" s="1162"/>
      <c r="D9577" s="1162"/>
      <c r="E9577" s="1162" t="s">
        <v>27933</v>
      </c>
      <c r="F9577" s="1162"/>
      <c r="G9577" s="1162"/>
      <c r="H9577" s="1162"/>
      <c r="I9577" s="1162"/>
      <c r="J9577" s="1162"/>
      <c r="K9577" s="1162"/>
      <c r="L9577" s="1162"/>
      <c r="M9577" s="1162"/>
      <c r="N9577" s="1162"/>
      <c r="O9577" s="1144" t="s">
        <v>26797</v>
      </c>
      <c r="P9577" s="1162"/>
      <c r="Q9577" s="15" t="s">
        <v>45</v>
      </c>
      <c r="R9577" s="1177"/>
      <c r="S9577" s="1177"/>
      <c r="T9577" s="1177"/>
      <c r="U9577" s="1177"/>
      <c r="V9577" s="1177"/>
      <c r="W9577" s="1177"/>
      <c r="X9577" s="1177"/>
      <c r="Y9577" s="1177"/>
      <c r="Z9577" s="1177"/>
      <c r="AA9577" s="1177"/>
      <c r="AB9577" s="1177"/>
      <c r="AC9577" s="1177"/>
      <c r="AD9577" s="1177"/>
      <c r="AE9577" s="1177"/>
      <c r="AF9577" s="1177"/>
      <c r="AG9577" s="1177"/>
      <c r="AH9577" s="1177"/>
      <c r="AI9577" s="1177"/>
      <c r="AJ9577" s="1177"/>
      <c r="AK9577" s="1177"/>
    </row>
    <row r="9578" customFormat="false" ht="14.9" hidden="false" customHeight="false" outlineLevel="0" collapsed="false">
      <c r="A9578" s="1139"/>
      <c r="B9578" s="1139"/>
      <c r="C9578" s="1139"/>
      <c r="D9578" s="1139"/>
      <c r="E9578" s="1139" t="s">
        <v>27934</v>
      </c>
      <c r="F9578" s="1139" t="s">
        <v>27935</v>
      </c>
      <c r="G9578" s="1139"/>
      <c r="H9578" s="1139"/>
      <c r="I9578" s="1139"/>
      <c r="J9578" s="1139"/>
      <c r="K9578" s="1139"/>
      <c r="L9578" s="1139"/>
      <c r="M9578" s="1139"/>
      <c r="P9578" s="1139"/>
      <c r="Q9578" s="15" t="s">
        <v>45</v>
      </c>
      <c r="R9578" s="1141"/>
      <c r="S9578" s="1141"/>
      <c r="T9578" s="1141"/>
      <c r="U9578" s="1141"/>
      <c r="V9578" s="1141"/>
      <c r="W9578" s="1141"/>
      <c r="X9578" s="1141"/>
      <c r="Y9578" s="1141"/>
      <c r="Z9578" s="1141"/>
      <c r="AA9578" s="1141"/>
      <c r="AB9578" s="1141"/>
      <c r="AC9578" s="1141"/>
      <c r="AD9578" s="1141"/>
      <c r="AE9578" s="1141"/>
      <c r="AF9578" s="1141"/>
      <c r="AG9578" s="1141"/>
      <c r="AH9578" s="1141"/>
      <c r="AI9578" s="1141"/>
      <c r="AJ9578" s="1141"/>
      <c r="AK9578" s="1141"/>
    </row>
    <row r="9579" customFormat="false" ht="14.9" hidden="false" customHeight="false" outlineLevel="0" collapsed="false">
      <c r="A9579" s="1144"/>
      <c r="B9579" s="1144"/>
      <c r="C9579" s="1144"/>
      <c r="D9579" s="1144"/>
      <c r="E9579" s="1144" t="s">
        <v>27936</v>
      </c>
      <c r="F9579" s="1144"/>
      <c r="G9579" s="1144"/>
      <c r="H9579" s="1144"/>
      <c r="I9579" s="1144"/>
      <c r="J9579" s="1144"/>
      <c r="K9579" s="1144"/>
      <c r="L9579" s="1144"/>
      <c r="M9579" s="1144"/>
      <c r="N9579" s="1188" t="n">
        <v>43780</v>
      </c>
      <c r="O9579" s="1144" t="s">
        <v>26797</v>
      </c>
      <c r="P9579" s="1144"/>
      <c r="Q9579" s="15" t="s">
        <v>45</v>
      </c>
      <c r="R9579" s="1145"/>
      <c r="S9579" s="1145"/>
      <c r="T9579" s="1145"/>
      <c r="U9579" s="1145"/>
      <c r="V9579" s="1145"/>
      <c r="W9579" s="1145"/>
      <c r="X9579" s="1145"/>
      <c r="Y9579" s="1145"/>
      <c r="Z9579" s="1145"/>
      <c r="AA9579" s="1145"/>
      <c r="AB9579" s="1145"/>
      <c r="AC9579" s="1145"/>
      <c r="AD9579" s="1145"/>
      <c r="AE9579" s="1145"/>
      <c r="AF9579" s="1145"/>
      <c r="AG9579" s="1145"/>
      <c r="AH9579" s="1145"/>
      <c r="AI9579" s="1145"/>
      <c r="AJ9579" s="1145"/>
      <c r="AK9579" s="1145"/>
    </row>
    <row r="9580" customFormat="false" ht="229.85" hidden="false" customHeight="false" outlineLevel="0" collapsed="false">
      <c r="A9580" s="100"/>
      <c r="B9580" s="100"/>
      <c r="C9580" s="100"/>
      <c r="D9580" s="100"/>
      <c r="E9580" s="100" t="s">
        <v>27937</v>
      </c>
      <c r="F9580" s="100"/>
      <c r="G9580" s="100"/>
      <c r="H9580" s="100"/>
      <c r="I9580" s="100"/>
      <c r="J9580" s="100"/>
      <c r="K9580" s="100"/>
      <c r="L9580" s="100"/>
      <c r="M9580" s="100"/>
      <c r="N9580" s="100"/>
      <c r="O9580" s="1173" t="s">
        <v>27938</v>
      </c>
      <c r="P9580" s="100"/>
      <c r="Q9580" s="15" t="s">
        <v>45</v>
      </c>
    </row>
    <row r="9581" customFormat="false" ht="14.9" hidden="false" customHeight="false" outlineLevel="0" collapsed="false">
      <c r="A9581" s="100"/>
      <c r="B9581" s="100"/>
      <c r="C9581" s="100"/>
      <c r="D9581" s="100"/>
      <c r="E9581" s="100" t="s">
        <v>27939</v>
      </c>
      <c r="F9581" s="100"/>
      <c r="G9581" s="100"/>
      <c r="H9581" s="100"/>
      <c r="I9581" s="100"/>
      <c r="J9581" s="100"/>
      <c r="K9581" s="100"/>
      <c r="L9581" s="100"/>
      <c r="M9581" s="100"/>
      <c r="N9581" s="100"/>
      <c r="O9581" s="1173" t="s">
        <v>27938</v>
      </c>
      <c r="P9581" s="100"/>
      <c r="Q9581" s="15" t="s">
        <v>45</v>
      </c>
    </row>
    <row r="9582" customFormat="false" ht="79.85" hidden="false" customHeight="false" outlineLevel="0" collapsed="false">
      <c r="A9582" s="1091" t="s">
        <v>17111</v>
      </c>
      <c r="B9582" s="103" t="s">
        <v>17112</v>
      </c>
      <c r="C9582" s="1149"/>
      <c r="D9582" s="103" t="s">
        <v>17114</v>
      </c>
      <c r="E9582" s="103" t="s">
        <v>17115</v>
      </c>
      <c r="F9582" s="102" t="s">
        <v>10096</v>
      </c>
      <c r="G9582" s="103" t="s">
        <v>38</v>
      </c>
      <c r="H9582" s="103" t="s">
        <v>17116</v>
      </c>
      <c r="I9582" s="103" t="s">
        <v>40</v>
      </c>
      <c r="J9582" s="103" t="s">
        <v>21327</v>
      </c>
      <c r="K9582" s="103" t="s">
        <v>21328</v>
      </c>
      <c r="L9582" s="103" t="s">
        <v>19807</v>
      </c>
      <c r="M9582" s="103" t="s">
        <v>41</v>
      </c>
      <c r="N9582" s="103" t="s">
        <v>42</v>
      </c>
      <c r="O9582" s="103" t="s">
        <v>17117</v>
      </c>
      <c r="P9582" s="91"/>
      <c r="Q9582" s="15" t="s">
        <v>45</v>
      </c>
      <c r="R9582" s="97"/>
      <c r="S9582" s="97"/>
    </row>
    <row r="9583" customFormat="false" ht="15" hidden="false" customHeight="false" outlineLevel="0" collapsed="false">
      <c r="A9583" s="1137" t="n">
        <v>43777</v>
      </c>
      <c r="B9583" s="1136" t="s">
        <v>394</v>
      </c>
      <c r="C9583" s="91"/>
      <c r="D9583" s="91"/>
      <c r="E9583" s="10"/>
      <c r="F9583" s="821" t="n">
        <f aca="false">G9583+H9583+I9583+J9583+K9583+L9583</f>
        <v>1.21135895649906E+022</v>
      </c>
      <c r="G9583" s="1150" t="n">
        <f aca="false">SUM(G9584:G19519)</f>
        <v>4.23173228496219E+021</v>
      </c>
      <c r="H9583" s="989" t="n">
        <f aca="false">SUM(H9584:H19519)</f>
        <v>7.88185728002846E+021</v>
      </c>
      <c r="I9583" s="1007" t="n">
        <f aca="false">SUM(I9584:I19521)</f>
        <v>0</v>
      </c>
      <c r="J9583" s="1008" t="n">
        <f aca="false">SUM(J9584:J19519)</f>
        <v>0</v>
      </c>
      <c r="K9583" s="1009" t="n">
        <f aca="false">SUM(K9584:K19519)</f>
        <v>0</v>
      </c>
      <c r="L9583" s="1029" t="n">
        <f aca="false">SUM(L9584:L19519)</f>
        <v>0</v>
      </c>
      <c r="M9583" s="466"/>
      <c r="N9583" s="466"/>
      <c r="O9583" s="91"/>
      <c r="P9583" s="91"/>
      <c r="Q9583" s="15" t="s">
        <v>45</v>
      </c>
      <c r="R9583" s="97"/>
      <c r="S9583" s="97"/>
    </row>
    <row r="9584" customFormat="false" ht="68.65" hidden="false" customHeight="false" outlineLevel="0" collapsed="false">
      <c r="A9584" s="100" t="s">
        <v>25462</v>
      </c>
      <c r="B9584" s="100" t="s">
        <v>26417</v>
      </c>
      <c r="C9584" s="100" t="s">
        <v>27940</v>
      </c>
      <c r="D9584" s="100" t="s">
        <v>10514</v>
      </c>
      <c r="E9584" s="100" t="s">
        <v>27941</v>
      </c>
      <c r="F9584" s="100"/>
      <c r="G9584" s="100" t="n">
        <v>3700</v>
      </c>
      <c r="H9584" s="100"/>
      <c r="I9584" s="100"/>
      <c r="J9584" s="100"/>
      <c r="K9584" s="100"/>
      <c r="L9584" s="100"/>
      <c r="M9584" s="100" t="s">
        <v>27942</v>
      </c>
      <c r="N9584" s="1184" t="n">
        <v>43779</v>
      </c>
      <c r="O9584" s="984" t="s">
        <v>15</v>
      </c>
      <c r="P9584" s="100"/>
      <c r="Q9584" s="15" t="s">
        <v>45</v>
      </c>
    </row>
    <row r="9585" customFormat="false" ht="28.35" hidden="false" customHeight="false" outlineLevel="0" collapsed="false">
      <c r="A9585" s="100"/>
      <c r="B9585" s="100"/>
      <c r="C9585" s="100"/>
      <c r="D9585" s="100"/>
      <c r="E9585" s="100" t="s">
        <v>27943</v>
      </c>
      <c r="F9585" s="100"/>
      <c r="G9585" s="100"/>
      <c r="H9585" s="100" t="n">
        <v>8000</v>
      </c>
      <c r="I9585" s="100"/>
      <c r="J9585" s="100"/>
      <c r="K9585" s="100"/>
      <c r="L9585" s="100"/>
      <c r="M9585" s="100" t="s">
        <v>27944</v>
      </c>
      <c r="N9585" s="1076" t="n">
        <v>43777</v>
      </c>
      <c r="O9585" s="984" t="s">
        <v>26154</v>
      </c>
      <c r="P9585" s="100"/>
      <c r="Q9585" s="15" t="s">
        <v>45</v>
      </c>
    </row>
    <row r="9586" customFormat="false" ht="14.9" hidden="false" customHeight="false" outlineLevel="0" collapsed="false">
      <c r="A9586" s="1162"/>
      <c r="B9586" s="1162"/>
      <c r="C9586" s="1162"/>
      <c r="D9586" s="1162"/>
      <c r="E9586" s="1162" t="s">
        <v>27945</v>
      </c>
      <c r="F9586" s="1162" t="s">
        <v>27946</v>
      </c>
      <c r="G9586" s="1162"/>
      <c r="H9586" s="1162"/>
      <c r="I9586" s="1162"/>
      <c r="J9586" s="1162"/>
      <c r="K9586" s="1162"/>
      <c r="L9586" s="1162"/>
      <c r="M9586" s="1162"/>
      <c r="N9586" s="1210" t="n">
        <v>43780</v>
      </c>
      <c r="O9586" s="1162" t="s">
        <v>26797</v>
      </c>
      <c r="P9586" s="1162"/>
      <c r="Q9586" s="15" t="s">
        <v>45</v>
      </c>
      <c r="R9586" s="1177"/>
      <c r="S9586" s="1177"/>
      <c r="T9586" s="1177"/>
      <c r="U9586" s="1177"/>
      <c r="V9586" s="1177"/>
      <c r="W9586" s="1177"/>
      <c r="X9586" s="1177"/>
      <c r="Y9586" s="1177"/>
      <c r="Z9586" s="1177"/>
      <c r="AA9586" s="1177"/>
      <c r="AB9586" s="1177"/>
      <c r="AC9586" s="1177"/>
      <c r="AD9586" s="1177"/>
      <c r="AE9586" s="1177"/>
      <c r="AF9586" s="1177"/>
      <c r="AG9586" s="1177"/>
      <c r="AH9586" s="1177"/>
      <c r="AI9586" s="1177"/>
      <c r="AJ9586" s="1177"/>
      <c r="AK9586" s="1177"/>
    </row>
    <row r="9587" customFormat="false" ht="68.65" hidden="false" customHeight="false" outlineLevel="0" collapsed="false">
      <c r="A9587" s="100" t="s">
        <v>25462</v>
      </c>
      <c r="B9587" s="100"/>
      <c r="C9587" s="100" t="s">
        <v>27947</v>
      </c>
      <c r="D9587" s="100"/>
      <c r="E9587" s="100" t="s">
        <v>27948</v>
      </c>
      <c r="F9587" s="100" t="s">
        <v>27949</v>
      </c>
      <c r="G9587" s="100"/>
      <c r="H9587" s="100"/>
      <c r="I9587" s="100"/>
      <c r="J9587" s="100"/>
      <c r="K9587" s="100"/>
      <c r="L9587" s="100"/>
      <c r="M9587" s="100"/>
      <c r="N9587" s="100"/>
      <c r="O9587" s="100"/>
      <c r="P9587" s="100"/>
      <c r="Q9587" s="15" t="s">
        <v>45</v>
      </c>
    </row>
    <row r="9588" customFormat="false" ht="28.35" hidden="false" customHeight="false" outlineLevel="0" collapsed="false">
      <c r="A9588" s="100"/>
      <c r="B9588" s="100"/>
      <c r="C9588" s="100"/>
      <c r="D9588" s="100"/>
      <c r="E9588" s="100" t="s">
        <v>27950</v>
      </c>
      <c r="F9588" s="1144" t="s">
        <v>27951</v>
      </c>
      <c r="G9588" s="100"/>
      <c r="H9588" s="100"/>
      <c r="I9588" s="100"/>
      <c r="J9588" s="100"/>
      <c r="K9588" s="100"/>
      <c r="L9588" s="100"/>
      <c r="M9588" s="100"/>
      <c r="N9588" s="100"/>
      <c r="O9588" s="100"/>
      <c r="P9588" s="100"/>
      <c r="Q9588" s="15" t="s">
        <v>45</v>
      </c>
    </row>
    <row r="9589" customFormat="false" ht="68.65" hidden="false" customHeight="false" outlineLevel="0" collapsed="false">
      <c r="A9589" s="1139" t="s">
        <v>25462</v>
      </c>
      <c r="B9589" s="1139"/>
      <c r="C9589" s="1139" t="s">
        <v>27952</v>
      </c>
      <c r="D9589" s="1139"/>
      <c r="E9589" s="1139" t="s">
        <v>27953</v>
      </c>
      <c r="F9589" s="1139" t="s">
        <v>26583</v>
      </c>
      <c r="G9589" s="1139"/>
      <c r="H9589" s="1139"/>
      <c r="I9589" s="1139"/>
      <c r="J9589" s="1139"/>
      <c r="K9589" s="1139"/>
      <c r="L9589" s="1139"/>
      <c r="M9589" s="1139"/>
      <c r="N9589" s="1139"/>
      <c r="O9589" s="1139"/>
      <c r="P9589" s="1139"/>
      <c r="Q9589" s="15" t="s">
        <v>45</v>
      </c>
      <c r="R9589" s="1141"/>
      <c r="S9589" s="1141"/>
      <c r="T9589" s="1141"/>
      <c r="U9589" s="1141"/>
      <c r="V9589" s="1141"/>
      <c r="W9589" s="1141"/>
      <c r="X9589" s="1141"/>
      <c r="Y9589" s="1141"/>
      <c r="Z9589" s="1141"/>
      <c r="AA9589" s="1141"/>
      <c r="AB9589" s="1141"/>
      <c r="AC9589" s="1141"/>
      <c r="AD9589" s="1141"/>
      <c r="AE9589" s="1141"/>
      <c r="AF9589" s="1141"/>
      <c r="AG9589" s="1141"/>
      <c r="AH9589" s="1141"/>
      <c r="AI9589" s="1141"/>
      <c r="AJ9589" s="1141"/>
      <c r="AK9589" s="1141"/>
    </row>
    <row r="9590" customFormat="false" ht="14.9" hidden="false" customHeight="false" outlineLevel="0" collapsed="false">
      <c r="A9590" s="1144"/>
      <c r="B9590" s="1144"/>
      <c r="C9590" s="1144"/>
      <c r="D9590" s="1144"/>
      <c r="E9590" s="1144" t="s">
        <v>27954</v>
      </c>
      <c r="F9590" s="1144"/>
      <c r="G9590" s="1144"/>
      <c r="H9590" s="1144"/>
      <c r="I9590" s="1144"/>
      <c r="J9590" s="1144"/>
      <c r="K9590" s="1144"/>
      <c r="L9590" s="1144"/>
      <c r="M9590" s="1144"/>
      <c r="N9590" s="1144"/>
      <c r="O9590" s="1144"/>
      <c r="P9590" s="1144"/>
      <c r="Q9590" s="15" t="s">
        <v>45</v>
      </c>
      <c r="R9590" s="1145"/>
      <c r="S9590" s="1145"/>
      <c r="T9590" s="1145"/>
      <c r="U9590" s="1145"/>
      <c r="V9590" s="1145"/>
      <c r="W9590" s="1145"/>
      <c r="X9590" s="1145"/>
      <c r="Y9590" s="1145"/>
      <c r="Z9590" s="1145"/>
      <c r="AA9590" s="1145"/>
      <c r="AB9590" s="1145"/>
      <c r="AC9590" s="1145"/>
      <c r="AD9590" s="1145"/>
      <c r="AE9590" s="1145"/>
      <c r="AF9590" s="1145"/>
      <c r="AG9590" s="1145"/>
      <c r="AH9590" s="1145"/>
      <c r="AI9590" s="1145"/>
      <c r="AJ9590" s="1145"/>
      <c r="AK9590" s="1145"/>
    </row>
    <row r="9591" customFormat="false" ht="41.75" hidden="false" customHeight="false" outlineLevel="0" collapsed="false">
      <c r="A9591" s="100"/>
      <c r="B9591" s="100"/>
      <c r="C9591" s="100"/>
      <c r="D9591" s="100"/>
      <c r="E9591" s="100" t="s">
        <v>27955</v>
      </c>
      <c r="F9591" s="100" t="s">
        <v>26027</v>
      </c>
      <c r="G9591" s="100"/>
      <c r="H9591" s="100"/>
      <c r="I9591" s="100"/>
      <c r="J9591" s="100"/>
      <c r="K9591" s="100"/>
      <c r="L9591" s="100"/>
      <c r="M9591" s="100"/>
      <c r="N9591" s="100"/>
      <c r="O9591" s="100"/>
      <c r="P9591" s="100"/>
      <c r="Q9591" s="15" t="s">
        <v>45</v>
      </c>
    </row>
    <row r="9592" customFormat="false" ht="14.9" hidden="false" customHeight="false" outlineLevel="0" collapsed="false">
      <c r="A9592" s="1144"/>
      <c r="B9592" s="1144"/>
      <c r="C9592" s="1144"/>
      <c r="D9592" s="1144"/>
      <c r="E9592" s="1144" t="s">
        <v>27956</v>
      </c>
      <c r="F9592" s="1144" t="s">
        <v>27957</v>
      </c>
      <c r="G9592" s="1144"/>
      <c r="H9592" s="1144"/>
      <c r="I9592" s="1144"/>
      <c r="J9592" s="1144"/>
      <c r="K9592" s="1144"/>
      <c r="L9592" s="1144"/>
      <c r="M9592" s="1144"/>
      <c r="N9592" s="1144"/>
      <c r="O9592" s="1144"/>
      <c r="P9592" s="1144"/>
      <c r="Q9592" s="15" t="s">
        <v>45</v>
      </c>
      <c r="R9592" s="1145"/>
      <c r="S9592" s="1145"/>
      <c r="T9592" s="1145"/>
      <c r="U9592" s="1145"/>
      <c r="V9592" s="1145"/>
      <c r="W9592" s="1145"/>
      <c r="X9592" s="1145"/>
      <c r="Y9592" s="1145"/>
      <c r="Z9592" s="1145"/>
      <c r="AA9592" s="1145"/>
      <c r="AB9592" s="1145"/>
      <c r="AC9592" s="1145"/>
      <c r="AD9592" s="1145"/>
      <c r="AE9592" s="1145"/>
      <c r="AF9592" s="1145"/>
      <c r="AG9592" s="1145"/>
      <c r="AH9592" s="1145"/>
      <c r="AI9592" s="1145"/>
      <c r="AJ9592" s="1145"/>
      <c r="AK9592" s="1145"/>
    </row>
    <row r="9593" customFormat="false" ht="55.2" hidden="false" customHeight="false" outlineLevel="0" collapsed="false">
      <c r="A9593" s="1144"/>
      <c r="B9593" s="1144"/>
      <c r="C9593" s="1144"/>
      <c r="D9593" s="1144"/>
      <c r="E9593" s="1144" t="s">
        <v>27958</v>
      </c>
      <c r="F9593" s="1144"/>
      <c r="G9593" s="1144"/>
      <c r="H9593" s="1144"/>
      <c r="I9593" s="1144"/>
      <c r="J9593" s="1144"/>
      <c r="K9593" s="1144"/>
      <c r="L9593" s="1144"/>
      <c r="M9593" s="1144"/>
      <c r="N9593" s="1188" t="n">
        <v>43782</v>
      </c>
      <c r="O9593" s="1144" t="s">
        <v>26797</v>
      </c>
      <c r="P9593" s="1144"/>
      <c r="Q9593" s="15" t="s">
        <v>45</v>
      </c>
      <c r="R9593" s="1145"/>
      <c r="S9593" s="1145"/>
      <c r="T9593" s="1145"/>
      <c r="U9593" s="1145"/>
      <c r="V9593" s="1145"/>
      <c r="W9593" s="1145"/>
      <c r="X9593" s="1145"/>
      <c r="Y9593" s="1145"/>
      <c r="Z9593" s="1145"/>
      <c r="AA9593" s="1145"/>
      <c r="AB9593" s="1145"/>
      <c r="AC9593" s="1145"/>
      <c r="AD9593" s="1145"/>
      <c r="AE9593" s="1145"/>
      <c r="AF9593" s="1145"/>
      <c r="AG9593" s="1145"/>
      <c r="AH9593" s="1145"/>
      <c r="AI9593" s="1145"/>
      <c r="AJ9593" s="1145"/>
      <c r="AK9593" s="1145"/>
    </row>
    <row r="9594" customFormat="false" ht="55.2" hidden="false" customHeight="false" outlineLevel="0" collapsed="false">
      <c r="A9594" s="1144"/>
      <c r="B9594" s="1144"/>
      <c r="C9594" s="1144"/>
      <c r="D9594" s="1144"/>
      <c r="E9594" s="1144" t="s">
        <v>27959</v>
      </c>
      <c r="F9594" s="1144" t="s">
        <v>27960</v>
      </c>
      <c r="G9594" s="1144"/>
      <c r="H9594" s="1144"/>
      <c r="I9594" s="1144"/>
      <c r="J9594" s="1144"/>
      <c r="K9594" s="1144"/>
      <c r="L9594" s="1144"/>
      <c r="M9594" s="1144"/>
      <c r="N9594" s="1144"/>
      <c r="O9594" s="1144"/>
      <c r="P9594" s="1144"/>
      <c r="Q9594" s="15" t="s">
        <v>45</v>
      </c>
      <c r="R9594" s="1145"/>
      <c r="S9594" s="1145"/>
      <c r="T9594" s="1145"/>
      <c r="U9594" s="1145"/>
      <c r="V9594" s="1145"/>
      <c r="W9594" s="1145"/>
      <c r="X9594" s="1145"/>
      <c r="Y9594" s="1145"/>
      <c r="Z9594" s="1145"/>
      <c r="AA9594" s="1145"/>
      <c r="AB9594" s="1145"/>
      <c r="AC9594" s="1145"/>
      <c r="AD9594" s="1145"/>
      <c r="AE9594" s="1145"/>
      <c r="AF9594" s="1145"/>
      <c r="AG9594" s="1145"/>
      <c r="AH9594" s="1145"/>
      <c r="AI9594" s="1145"/>
      <c r="AJ9594" s="1145"/>
      <c r="AK9594" s="1145"/>
    </row>
    <row r="9595" customFormat="false" ht="14.9" hidden="false" customHeight="false" outlineLevel="0" collapsed="false">
      <c r="A9595" s="355" t="s">
        <v>25462</v>
      </c>
      <c r="B9595" s="1187" t="n">
        <v>0.463888888888889</v>
      </c>
      <c r="C9595" s="355" t="s">
        <v>27961</v>
      </c>
      <c r="D9595" s="355" t="s">
        <v>25581</v>
      </c>
      <c r="E9595" s="355" t="s">
        <v>27962</v>
      </c>
      <c r="F9595" s="355"/>
      <c r="G9595" s="355"/>
      <c r="H9595" s="355"/>
      <c r="I9595" s="355"/>
      <c r="J9595" s="355"/>
      <c r="K9595" s="355"/>
      <c r="L9595" s="355"/>
      <c r="M9595" s="355"/>
      <c r="N9595" s="355"/>
      <c r="O9595" s="355" t="s">
        <v>27963</v>
      </c>
      <c r="P9595" s="355"/>
      <c r="Q9595" s="15" t="s">
        <v>45</v>
      </c>
      <c r="R9595" s="397"/>
      <c r="S9595" s="397"/>
      <c r="T9595" s="397"/>
      <c r="U9595" s="397"/>
      <c r="V9595" s="397"/>
      <c r="W9595" s="397"/>
      <c r="X9595" s="397"/>
      <c r="Y9595" s="397"/>
      <c r="Z9595" s="397"/>
      <c r="AA9595" s="397"/>
      <c r="AB9595" s="397"/>
      <c r="AC9595" s="397"/>
      <c r="AD9595" s="397"/>
      <c r="AE9595" s="397"/>
      <c r="AF9595" s="397"/>
      <c r="AG9595" s="397"/>
      <c r="AH9595" s="397"/>
      <c r="AI9595" s="397"/>
      <c r="AJ9595" s="397"/>
      <c r="AK9595" s="397"/>
    </row>
    <row r="9596" customFormat="false" ht="28.35" hidden="false" customHeight="false" outlineLevel="0" collapsed="false">
      <c r="A9596" s="1139"/>
      <c r="B9596" s="1139"/>
      <c r="C9596" s="1139"/>
      <c r="D9596" s="1139"/>
      <c r="E9596" s="1139" t="s">
        <v>27964</v>
      </c>
      <c r="F9596" s="1139" t="s">
        <v>27965</v>
      </c>
      <c r="G9596" s="1139"/>
      <c r="H9596" s="1139"/>
      <c r="I9596" s="1139"/>
      <c r="J9596" s="1139"/>
      <c r="K9596" s="1139"/>
      <c r="L9596" s="1139"/>
      <c r="M9596" s="1139"/>
      <c r="N9596" s="1188" t="n">
        <v>43782</v>
      </c>
      <c r="O9596" s="1144" t="s">
        <v>26797</v>
      </c>
      <c r="P9596" s="1139"/>
      <c r="Q9596" s="15" t="s">
        <v>45</v>
      </c>
      <c r="R9596" s="1141"/>
      <c r="S9596" s="1141"/>
      <c r="T9596" s="1141"/>
      <c r="U9596" s="1141"/>
      <c r="V9596" s="1141"/>
      <c r="W9596" s="1141"/>
      <c r="X9596" s="1141"/>
      <c r="Y9596" s="1141"/>
      <c r="Z9596" s="1141"/>
      <c r="AA9596" s="1141"/>
      <c r="AB9596" s="1141"/>
      <c r="AC9596" s="1141"/>
      <c r="AD9596" s="1141"/>
      <c r="AE9596" s="1141"/>
      <c r="AF9596" s="1141"/>
      <c r="AG9596" s="1141"/>
      <c r="AH9596" s="1141"/>
      <c r="AI9596" s="1141"/>
      <c r="AJ9596" s="1141"/>
      <c r="AK9596" s="1141"/>
    </row>
    <row r="9597" customFormat="false" ht="28.35" hidden="false" customHeight="false" outlineLevel="0" collapsed="false">
      <c r="A9597" s="1144"/>
      <c r="B9597" s="1144"/>
      <c r="C9597" s="1144"/>
      <c r="D9597" s="1144"/>
      <c r="E9597" s="1144" t="s">
        <v>27966</v>
      </c>
      <c r="F9597" s="1144" t="s">
        <v>27967</v>
      </c>
      <c r="G9597" s="1144"/>
      <c r="H9597" s="1144"/>
      <c r="I9597" s="1144"/>
      <c r="J9597" s="1144"/>
      <c r="K9597" s="1144"/>
      <c r="L9597" s="1144"/>
      <c r="M9597" s="1144"/>
      <c r="N9597" s="1144"/>
      <c r="O9597" s="1144"/>
      <c r="P9597" s="1144"/>
      <c r="Q9597" s="15" t="s">
        <v>45</v>
      </c>
      <c r="R9597" s="1145"/>
      <c r="S9597" s="1145"/>
      <c r="T9597" s="1145"/>
      <c r="U9597" s="1145"/>
      <c r="V9597" s="1145"/>
      <c r="W9597" s="1145"/>
      <c r="X9597" s="1145"/>
      <c r="Y9597" s="1145"/>
      <c r="Z9597" s="1145"/>
      <c r="AA9597" s="1145"/>
      <c r="AB9597" s="1145"/>
      <c r="AC9597" s="1145"/>
      <c r="AD9597" s="1145"/>
      <c r="AE9597" s="1145"/>
      <c r="AF9597" s="1145"/>
      <c r="AG9597" s="1145"/>
      <c r="AH9597" s="1145"/>
      <c r="AI9597" s="1145"/>
      <c r="AJ9597" s="1145"/>
      <c r="AK9597" s="1145"/>
    </row>
    <row r="9598" customFormat="false" ht="14.9" hidden="false" customHeight="false" outlineLevel="0" collapsed="false">
      <c r="A9598" s="1139"/>
      <c r="B9598" s="1139"/>
      <c r="C9598" s="1139"/>
      <c r="D9598" s="1139"/>
      <c r="E9598" s="1139" t="s">
        <v>27968</v>
      </c>
      <c r="F9598" s="1139" t="s">
        <v>27969</v>
      </c>
      <c r="G9598" s="1139"/>
      <c r="H9598" s="1139"/>
      <c r="I9598" s="1139"/>
      <c r="J9598" s="1139"/>
      <c r="K9598" s="1139"/>
      <c r="L9598" s="1139"/>
      <c r="M9598" s="1139"/>
      <c r="N9598" s="1192" t="n">
        <v>43781</v>
      </c>
      <c r="O9598" s="1139" t="s">
        <v>26797</v>
      </c>
      <c r="P9598" s="1139"/>
      <c r="Q9598" s="15" t="s">
        <v>45</v>
      </c>
      <c r="R9598" s="1141"/>
      <c r="S9598" s="1141"/>
      <c r="T9598" s="1141"/>
      <c r="U9598" s="1141"/>
      <c r="V9598" s="1141"/>
      <c r="W9598" s="1141"/>
      <c r="X9598" s="1141"/>
      <c r="Y9598" s="1141"/>
      <c r="Z9598" s="1141"/>
      <c r="AA9598" s="1141"/>
      <c r="AB9598" s="1141"/>
      <c r="AC9598" s="1141"/>
      <c r="AD9598" s="1141"/>
      <c r="AE9598" s="1141"/>
      <c r="AF9598" s="1141"/>
      <c r="AG9598" s="1141"/>
      <c r="AH9598" s="1141"/>
      <c r="AI9598" s="1141"/>
      <c r="AJ9598" s="1141"/>
      <c r="AK9598" s="1141"/>
    </row>
    <row r="9599" customFormat="false" ht="14.9" hidden="false" customHeight="false" outlineLevel="0" collapsed="false">
      <c r="A9599" s="1144"/>
      <c r="B9599" s="1144"/>
      <c r="C9599" s="1144"/>
      <c r="D9599" s="1144"/>
      <c r="E9599" s="1144" t="s">
        <v>27970</v>
      </c>
      <c r="F9599" s="1144"/>
      <c r="G9599" s="1144"/>
      <c r="H9599" s="1144"/>
      <c r="I9599" s="1144"/>
      <c r="J9599" s="1144"/>
      <c r="K9599" s="1144"/>
      <c r="L9599" s="1144"/>
      <c r="M9599" s="1144"/>
      <c r="N9599" s="1188" t="n">
        <v>43790</v>
      </c>
      <c r="O9599" s="1139" t="s">
        <v>26797</v>
      </c>
      <c r="P9599" s="1144"/>
      <c r="Q9599" s="15" t="s">
        <v>45</v>
      </c>
      <c r="R9599" s="1145"/>
      <c r="S9599" s="1145"/>
      <c r="T9599" s="1145"/>
      <c r="U9599" s="1145"/>
      <c r="V9599" s="1145"/>
      <c r="W9599" s="1145"/>
      <c r="X9599" s="1145"/>
      <c r="Y9599" s="1145"/>
      <c r="Z9599" s="1145"/>
      <c r="AA9599" s="1145"/>
      <c r="AB9599" s="1145"/>
      <c r="AC9599" s="1145"/>
      <c r="AD9599" s="1145"/>
      <c r="AE9599" s="1145"/>
      <c r="AF9599" s="1145"/>
      <c r="AG9599" s="1145"/>
      <c r="AH9599" s="1145"/>
      <c r="AI9599" s="1145"/>
      <c r="AJ9599" s="1145"/>
      <c r="AK9599" s="1145"/>
    </row>
    <row r="9600" customFormat="false" ht="68.65" hidden="false" customHeight="false" outlineLevel="0" collapsed="false">
      <c r="A9600" s="100"/>
      <c r="B9600" s="100"/>
      <c r="C9600" s="100"/>
      <c r="D9600" s="100" t="s">
        <v>27971</v>
      </c>
      <c r="E9600" s="100" t="s">
        <v>27972</v>
      </c>
      <c r="F9600" s="100" t="s">
        <v>25384</v>
      </c>
      <c r="G9600" s="100" t="n">
        <v>14000</v>
      </c>
      <c r="H9600" s="100"/>
      <c r="I9600" s="100"/>
      <c r="J9600" s="100"/>
      <c r="K9600" s="100"/>
      <c r="L9600" s="100"/>
      <c r="M9600" s="100" t="s">
        <v>27973</v>
      </c>
      <c r="N9600" s="1184" t="n">
        <v>43781</v>
      </c>
      <c r="O9600" s="984" t="s">
        <v>15</v>
      </c>
      <c r="P9600" s="100"/>
      <c r="Q9600" s="15" t="s">
        <v>45</v>
      </c>
    </row>
    <row r="9601" customFormat="false" ht="28.35" hidden="false" customHeight="false" outlineLevel="0" collapsed="false">
      <c r="A9601" s="355" t="s">
        <v>25462</v>
      </c>
      <c r="B9601" s="1187" t="n">
        <v>0.511111111111111</v>
      </c>
      <c r="C9601" s="355" t="s">
        <v>27974</v>
      </c>
      <c r="D9601" s="355" t="s">
        <v>26332</v>
      </c>
      <c r="E9601" s="355" t="s">
        <v>27975</v>
      </c>
      <c r="F9601" s="355"/>
      <c r="G9601" s="355"/>
      <c r="H9601" s="355"/>
      <c r="I9601" s="355"/>
      <c r="J9601" s="355"/>
      <c r="K9601" s="355"/>
      <c r="L9601" s="355"/>
      <c r="M9601" s="355"/>
      <c r="N9601" s="355"/>
      <c r="O9601" s="355" t="s">
        <v>27976</v>
      </c>
      <c r="P9601" s="355"/>
      <c r="Q9601" s="15" t="s">
        <v>45</v>
      </c>
      <c r="R9601" s="397"/>
      <c r="S9601" s="397"/>
      <c r="T9601" s="397"/>
      <c r="U9601" s="397"/>
      <c r="V9601" s="397"/>
      <c r="W9601" s="397"/>
      <c r="X9601" s="397"/>
      <c r="Y9601" s="397"/>
      <c r="Z9601" s="397"/>
      <c r="AA9601" s="397"/>
      <c r="AB9601" s="397"/>
      <c r="AC9601" s="397"/>
      <c r="AD9601" s="397"/>
      <c r="AE9601" s="397"/>
      <c r="AF9601" s="397"/>
      <c r="AG9601" s="397"/>
      <c r="AH9601" s="397"/>
      <c r="AI9601" s="397"/>
      <c r="AJ9601" s="397"/>
      <c r="AK9601" s="397"/>
    </row>
    <row r="9602" customFormat="false" ht="14.9" hidden="false" customHeight="false" outlineLevel="0" collapsed="false">
      <c r="A9602" s="1139"/>
      <c r="B9602" s="1139"/>
      <c r="C9602" s="1139"/>
      <c r="D9602" s="1139"/>
      <c r="E9602" s="1139" t="s">
        <v>27977</v>
      </c>
      <c r="F9602" s="1139"/>
      <c r="G9602" s="1139"/>
      <c r="H9602" s="1139"/>
      <c r="I9602" s="1139"/>
      <c r="J9602" s="1139"/>
      <c r="K9602" s="1139"/>
      <c r="L9602" s="1139"/>
      <c r="M9602" s="1139"/>
      <c r="N9602" s="1139"/>
      <c r="O9602" s="1139" t="s">
        <v>27850</v>
      </c>
      <c r="P9602" s="1139"/>
      <c r="Q9602" s="15" t="s">
        <v>45</v>
      </c>
      <c r="R9602" s="1141"/>
      <c r="S9602" s="1141"/>
      <c r="T9602" s="1141"/>
      <c r="U9602" s="1141"/>
      <c r="V9602" s="1141"/>
      <c r="W9602" s="1141"/>
      <c r="X9602" s="1141"/>
      <c r="Y9602" s="1141"/>
      <c r="Z9602" s="1141"/>
      <c r="AA9602" s="1141"/>
      <c r="AB9602" s="1141"/>
      <c r="AC9602" s="1141"/>
      <c r="AD9602" s="1141"/>
      <c r="AE9602" s="1141"/>
      <c r="AF9602" s="1141"/>
      <c r="AG9602" s="1141"/>
      <c r="AH9602" s="1141"/>
      <c r="AI9602" s="1141"/>
      <c r="AJ9602" s="1141"/>
      <c r="AK9602" s="1141"/>
    </row>
    <row r="9603" customFormat="false" ht="41.75" hidden="false" customHeight="false" outlineLevel="0" collapsed="false">
      <c r="A9603" s="391" t="s">
        <v>25462</v>
      </c>
      <c r="B9603" s="391"/>
      <c r="C9603" s="391"/>
      <c r="D9603" s="391" t="s">
        <v>26341</v>
      </c>
      <c r="E9603" s="391" t="s">
        <v>27978</v>
      </c>
      <c r="F9603" s="391"/>
      <c r="G9603" s="391"/>
      <c r="H9603" s="391"/>
      <c r="I9603" s="391"/>
      <c r="J9603" s="391"/>
      <c r="K9603" s="391"/>
      <c r="L9603" s="391"/>
      <c r="M9603" s="391" t="s">
        <v>27979</v>
      </c>
      <c r="N9603" s="1191" t="n">
        <v>43785</v>
      </c>
      <c r="O9603" s="391" t="s">
        <v>27980</v>
      </c>
      <c r="P9603" s="391"/>
      <c r="Q9603" s="15" t="s">
        <v>45</v>
      </c>
      <c r="R9603" s="278"/>
      <c r="S9603" s="278"/>
      <c r="T9603" s="278"/>
      <c r="U9603" s="278"/>
      <c r="V9603" s="278"/>
      <c r="W9603" s="278"/>
      <c r="X9603" s="278"/>
      <c r="Y9603" s="278"/>
      <c r="Z9603" s="278"/>
      <c r="AA9603" s="278"/>
      <c r="AB9603" s="278"/>
      <c r="AC9603" s="278"/>
      <c r="AD9603" s="278"/>
      <c r="AE9603" s="278"/>
      <c r="AF9603" s="278"/>
      <c r="AG9603" s="278"/>
      <c r="AH9603" s="278"/>
      <c r="AI9603" s="278"/>
      <c r="AJ9603" s="278"/>
      <c r="AK9603" s="278"/>
    </row>
    <row r="9604" customFormat="false" ht="14.9" hidden="false" customHeight="false" outlineLevel="0" collapsed="false">
      <c r="A9604" s="664" t="s">
        <v>25462</v>
      </c>
      <c r="B9604" s="100"/>
      <c r="C9604" s="100" t="n">
        <v>84959440037</v>
      </c>
      <c r="D9604" s="100" t="s">
        <v>26354</v>
      </c>
      <c r="E9604" s="100" t="s">
        <v>27981</v>
      </c>
      <c r="F9604" s="100"/>
      <c r="G9604" s="100"/>
      <c r="H9604" s="100"/>
      <c r="I9604" s="100"/>
      <c r="J9604" s="100"/>
      <c r="K9604" s="100"/>
      <c r="L9604" s="100"/>
      <c r="M9604" s="100"/>
      <c r="N9604" s="100"/>
      <c r="O9604" s="100"/>
      <c r="P9604" s="100"/>
      <c r="Q9604" s="15" t="s">
        <v>45</v>
      </c>
    </row>
    <row r="9605" customFormat="false" ht="95.5" hidden="false" customHeight="false" outlineLevel="0" collapsed="false">
      <c r="A9605" s="100"/>
      <c r="B9605" s="100"/>
      <c r="C9605" s="100"/>
      <c r="D9605" s="100"/>
      <c r="E9605" s="100" t="s">
        <v>27982</v>
      </c>
      <c r="F9605" s="100" t="s">
        <v>27983</v>
      </c>
      <c r="G9605" s="100"/>
      <c r="H9605" s="100"/>
      <c r="I9605" s="100"/>
      <c r="J9605" s="100"/>
      <c r="K9605" s="100"/>
      <c r="L9605" s="100"/>
      <c r="M9605" s="100"/>
      <c r="N9605" s="100"/>
      <c r="P9605" s="100"/>
      <c r="Q9605" s="15" t="s">
        <v>45</v>
      </c>
    </row>
    <row r="9606" customFormat="false" ht="28.35" hidden="false" customHeight="false" outlineLevel="0" collapsed="false">
      <c r="A9606" s="100"/>
      <c r="B9606" s="100"/>
      <c r="C9606" s="100"/>
      <c r="D9606" s="100"/>
      <c r="E9606" s="100" t="s">
        <v>27984</v>
      </c>
      <c r="F9606" s="100"/>
      <c r="G9606" s="100"/>
      <c r="H9606" s="100"/>
      <c r="I9606" s="100"/>
      <c r="J9606" s="100"/>
      <c r="K9606" s="100"/>
      <c r="L9606" s="100"/>
      <c r="M9606" s="100"/>
      <c r="N9606" s="100"/>
      <c r="O9606" s="1173" t="s">
        <v>27938</v>
      </c>
      <c r="P9606" s="100"/>
      <c r="Q9606" s="15" t="s">
        <v>45</v>
      </c>
    </row>
    <row r="9607" customFormat="false" ht="14.9" hidden="false" customHeight="false" outlineLevel="0" collapsed="false">
      <c r="A9607" s="100"/>
      <c r="B9607" s="100"/>
      <c r="C9607" s="100" t="s">
        <v>27985</v>
      </c>
      <c r="D9607" s="100" t="s">
        <v>27986</v>
      </c>
      <c r="E9607" s="15" t="s">
        <v>27987</v>
      </c>
      <c r="F9607" s="100" t="s">
        <v>27988</v>
      </c>
      <c r="G9607" s="100"/>
      <c r="H9607" s="100"/>
      <c r="I9607" s="100"/>
      <c r="J9607" s="100"/>
      <c r="K9607" s="100"/>
      <c r="L9607" s="100"/>
      <c r="M9607" s="100"/>
      <c r="N9607" s="100"/>
      <c r="O9607" s="15" t="s">
        <v>27989</v>
      </c>
      <c r="P9607" s="100"/>
      <c r="Q9607" s="15" t="s">
        <v>45</v>
      </c>
    </row>
    <row r="9608" customFormat="false" ht="34.3" hidden="false" customHeight="false" outlineLevel="0" collapsed="false">
      <c r="A9608" s="1154" t="s">
        <v>25462</v>
      </c>
      <c r="B9608" s="1186" t="n">
        <v>0.633333333333333</v>
      </c>
      <c r="C9608" s="1154" t="s">
        <v>27990</v>
      </c>
      <c r="D9608" s="1154"/>
      <c r="E9608" s="1211" t="s">
        <v>27991</v>
      </c>
      <c r="F9608" s="1154"/>
      <c r="G9608" s="1154"/>
      <c r="H9608" s="1154"/>
      <c r="I9608" s="1154"/>
      <c r="J9608" s="1154"/>
      <c r="K9608" s="1154"/>
      <c r="L9608" s="1154"/>
      <c r="M9608" s="1154"/>
      <c r="N9608" s="1154"/>
      <c r="O9608" s="1154" t="s">
        <v>27992</v>
      </c>
      <c r="P9608" s="1154"/>
      <c r="Q9608" s="15" t="s">
        <v>45</v>
      </c>
      <c r="R9608" s="1161"/>
      <c r="S9608" s="1161"/>
      <c r="T9608" s="1161"/>
      <c r="U9608" s="1161"/>
      <c r="V9608" s="1161"/>
      <c r="W9608" s="1161"/>
      <c r="X9608" s="1161"/>
      <c r="Y9608" s="1161"/>
      <c r="Z9608" s="1161"/>
      <c r="AA9608" s="1161"/>
      <c r="AB9608" s="1161"/>
      <c r="AC9608" s="1161"/>
      <c r="AD9608" s="1161"/>
      <c r="AE9608" s="1161"/>
      <c r="AF9608" s="1161"/>
      <c r="AG9608" s="1161"/>
      <c r="AH9608" s="1161"/>
      <c r="AI9608" s="1161"/>
      <c r="AJ9608" s="1161"/>
      <c r="AK9608" s="1161"/>
    </row>
    <row r="9609" customFormat="false" ht="83.55" hidden="false" customHeight="false" outlineLevel="0" collapsed="false">
      <c r="A9609" s="1154"/>
      <c r="B9609" s="1154"/>
      <c r="C9609" s="1154"/>
      <c r="D9609" s="1154"/>
      <c r="E9609" s="1211" t="s">
        <v>27993</v>
      </c>
      <c r="F9609" s="1154"/>
      <c r="G9609" s="1154"/>
      <c r="H9609" s="1154"/>
      <c r="I9609" s="1154"/>
      <c r="J9609" s="1154"/>
      <c r="K9609" s="1154"/>
      <c r="L9609" s="1154"/>
      <c r="M9609" s="1154"/>
      <c r="N9609" s="1154"/>
      <c r="O9609" s="1154" t="s">
        <v>27992</v>
      </c>
      <c r="P9609" s="1154"/>
      <c r="Q9609" s="15" t="s">
        <v>45</v>
      </c>
      <c r="R9609" s="1161"/>
      <c r="S9609" s="1161"/>
      <c r="T9609" s="1161"/>
      <c r="U9609" s="1161"/>
      <c r="V9609" s="1161"/>
      <c r="W9609" s="1161"/>
      <c r="X9609" s="1161"/>
      <c r="Y9609" s="1161"/>
      <c r="Z9609" s="1161"/>
      <c r="AA9609" s="1161"/>
      <c r="AB9609" s="1161"/>
      <c r="AC9609" s="1161"/>
      <c r="AD9609" s="1161"/>
      <c r="AE9609" s="1161"/>
      <c r="AF9609" s="1161"/>
      <c r="AG9609" s="1161"/>
      <c r="AH9609" s="1161"/>
      <c r="AI9609" s="1161"/>
      <c r="AJ9609" s="1161"/>
      <c r="AK9609" s="1161"/>
    </row>
    <row r="9610" customFormat="false" ht="14.9" hidden="false" customHeight="false" outlineLevel="0" collapsed="false">
      <c r="A9610" s="1139"/>
      <c r="B9610" s="1139"/>
      <c r="C9610" s="1139"/>
      <c r="D9610" s="1139"/>
      <c r="E9610" s="1139" t="s">
        <v>27994</v>
      </c>
      <c r="F9610" s="1139" t="s">
        <v>27041</v>
      </c>
      <c r="G9610" s="1139"/>
      <c r="H9610" s="1139"/>
      <c r="I9610" s="1139"/>
      <c r="J9610" s="1139"/>
      <c r="K9610" s="1139"/>
      <c r="L9610" s="1139"/>
      <c r="M9610" s="1139"/>
      <c r="N9610" s="1139"/>
      <c r="O9610" s="1139"/>
      <c r="P9610" s="1139"/>
      <c r="Q9610" s="15" t="s">
        <v>45</v>
      </c>
      <c r="R9610" s="1141"/>
      <c r="S9610" s="1141"/>
      <c r="T9610" s="1141"/>
      <c r="U9610" s="1141"/>
      <c r="V9610" s="1141"/>
      <c r="W9610" s="1141"/>
      <c r="X9610" s="1141"/>
      <c r="Y9610" s="1141"/>
      <c r="Z9610" s="1141"/>
      <c r="AA9610" s="1141"/>
      <c r="AB9610" s="1141"/>
      <c r="AC9610" s="1141"/>
      <c r="AD9610" s="1141"/>
      <c r="AE9610" s="1141"/>
      <c r="AF9610" s="1141"/>
      <c r="AG9610" s="1141"/>
      <c r="AH9610" s="1141"/>
      <c r="AI9610" s="1141"/>
      <c r="AJ9610" s="1141"/>
      <c r="AK9610" s="1141"/>
    </row>
    <row r="9611" customFormat="false" ht="67.15" hidden="false" customHeight="false" outlineLevel="0" collapsed="false">
      <c r="A9611" s="100"/>
      <c r="B9611" s="100"/>
      <c r="C9611" s="100"/>
      <c r="D9611" s="100"/>
      <c r="E9611" s="1212" t="s">
        <v>27995</v>
      </c>
      <c r="F9611" s="100"/>
      <c r="G9611" s="100"/>
      <c r="H9611" s="100"/>
      <c r="I9611" s="100"/>
      <c r="J9611" s="100"/>
      <c r="K9611" s="100"/>
      <c r="L9611" s="100"/>
      <c r="M9611" s="100"/>
      <c r="N9611" s="100"/>
      <c r="O9611" s="100"/>
      <c r="P9611" s="100"/>
      <c r="Q9611" s="15" t="s">
        <v>45</v>
      </c>
    </row>
    <row r="9612" customFormat="false" ht="68.65" hidden="false" customHeight="false" outlineLevel="0" collapsed="false">
      <c r="A9612" s="1154" t="s">
        <v>25462</v>
      </c>
      <c r="B9612" s="1154"/>
      <c r="C9612" s="1154"/>
      <c r="D9612" s="1154"/>
      <c r="E9612" s="1154" t="s">
        <v>27996</v>
      </c>
      <c r="F9612" s="1154"/>
      <c r="G9612" s="1154"/>
      <c r="H9612" s="1154"/>
      <c r="I9612" s="1154"/>
      <c r="J9612" s="1154"/>
      <c r="K9612" s="1154"/>
      <c r="L9612" s="1154"/>
      <c r="M9612" s="1154"/>
      <c r="N9612" s="1154"/>
      <c r="O9612" s="1154" t="s">
        <v>27992</v>
      </c>
      <c r="P9612" s="1154"/>
      <c r="Q9612" s="15" t="s">
        <v>45</v>
      </c>
      <c r="R9612" s="1161"/>
      <c r="S9612" s="1161"/>
      <c r="T9612" s="1161"/>
      <c r="U9612" s="1161"/>
      <c r="V9612" s="1161"/>
      <c r="W9612" s="1161"/>
      <c r="X9612" s="1161"/>
      <c r="Y9612" s="1161"/>
      <c r="Z9612" s="1161"/>
      <c r="AA9612" s="1161"/>
      <c r="AB9612" s="1161"/>
      <c r="AC9612" s="1161"/>
      <c r="AD9612" s="1161"/>
      <c r="AE9612" s="1161"/>
      <c r="AF9612" s="1161"/>
      <c r="AG9612" s="1161"/>
      <c r="AH9612" s="1161"/>
      <c r="AI9612" s="1161"/>
      <c r="AJ9612" s="1161"/>
      <c r="AK9612" s="1161"/>
    </row>
    <row r="9613" customFormat="false" ht="14.9" hidden="false" customHeight="false" outlineLevel="0" collapsed="false">
      <c r="A9613" s="1139"/>
      <c r="B9613" s="1139"/>
      <c r="C9613" s="1139"/>
      <c r="D9613" s="1139"/>
      <c r="E9613" s="1139" t="s">
        <v>27997</v>
      </c>
      <c r="F9613" s="1139" t="s">
        <v>27998</v>
      </c>
      <c r="G9613" s="1139"/>
      <c r="H9613" s="1139"/>
      <c r="I9613" s="1139"/>
      <c r="J9613" s="1139"/>
      <c r="K9613" s="1139"/>
      <c r="L9613" s="1139"/>
      <c r="M9613" s="1139"/>
      <c r="N9613" s="1139"/>
      <c r="O9613" s="1139"/>
      <c r="P9613" s="1139"/>
      <c r="Q9613" s="15" t="s">
        <v>45</v>
      </c>
      <c r="R9613" s="1141"/>
      <c r="S9613" s="1141"/>
      <c r="T9613" s="1141"/>
      <c r="U9613" s="1141"/>
      <c r="V9613" s="1141"/>
      <c r="W9613" s="1141"/>
      <c r="X9613" s="1141"/>
      <c r="Y9613" s="1141"/>
      <c r="Z9613" s="1141"/>
      <c r="AA9613" s="1141"/>
      <c r="AB9613" s="1141"/>
      <c r="AC9613" s="1141"/>
      <c r="AD9613" s="1141"/>
      <c r="AE9613" s="1141"/>
      <c r="AF9613" s="1141"/>
      <c r="AG9613" s="1141"/>
      <c r="AH9613" s="1141"/>
      <c r="AI9613" s="1141"/>
      <c r="AJ9613" s="1141"/>
      <c r="AK9613" s="1141"/>
    </row>
    <row r="9614" customFormat="false" ht="14.9" hidden="false" customHeight="false" outlineLevel="0" collapsed="false">
      <c r="A9614" s="1144"/>
      <c r="B9614" s="1144"/>
      <c r="C9614" s="1144"/>
      <c r="D9614" s="1144"/>
      <c r="E9614" s="1144" t="s">
        <v>27999</v>
      </c>
      <c r="F9614" s="1144"/>
      <c r="G9614" s="1144"/>
      <c r="H9614" s="1144"/>
      <c r="I9614" s="1144"/>
      <c r="J9614" s="1144"/>
      <c r="K9614" s="1144"/>
      <c r="L9614" s="1144"/>
      <c r="M9614" s="1144"/>
      <c r="N9614" s="1144"/>
      <c r="O9614" s="1144" t="s">
        <v>28000</v>
      </c>
      <c r="P9614" s="1144"/>
      <c r="Q9614" s="15" t="s">
        <v>45</v>
      </c>
      <c r="R9614" s="1145"/>
      <c r="S9614" s="1145"/>
      <c r="T9614" s="1145"/>
      <c r="U9614" s="1145"/>
      <c r="V9614" s="1145"/>
      <c r="W9614" s="1145"/>
      <c r="X9614" s="1145"/>
      <c r="Y9614" s="1145"/>
      <c r="Z9614" s="1145"/>
      <c r="AA9614" s="1145"/>
      <c r="AB9614" s="1145"/>
      <c r="AC9614" s="1145"/>
      <c r="AD9614" s="1145"/>
      <c r="AE9614" s="1145"/>
      <c r="AF9614" s="1145"/>
      <c r="AG9614" s="1145"/>
      <c r="AH9614" s="1145"/>
      <c r="AI9614" s="1145"/>
      <c r="AJ9614" s="1145"/>
      <c r="AK9614" s="1145"/>
    </row>
    <row r="9615" customFormat="false" ht="79.85" hidden="false" customHeight="false" outlineLevel="0" collapsed="false">
      <c r="A9615" s="1091" t="s">
        <v>17111</v>
      </c>
      <c r="B9615" s="103" t="s">
        <v>17112</v>
      </c>
      <c r="C9615" s="1149"/>
      <c r="D9615" s="103" t="s">
        <v>17114</v>
      </c>
      <c r="E9615" s="103" t="s">
        <v>17115</v>
      </c>
      <c r="F9615" s="102" t="s">
        <v>10096</v>
      </c>
      <c r="G9615" s="103" t="s">
        <v>38</v>
      </c>
      <c r="H9615" s="103" t="s">
        <v>17116</v>
      </c>
      <c r="I9615" s="103" t="s">
        <v>40</v>
      </c>
      <c r="J9615" s="103" t="s">
        <v>21327</v>
      </c>
      <c r="K9615" s="103" t="s">
        <v>21328</v>
      </c>
      <c r="L9615" s="103" t="s">
        <v>19807</v>
      </c>
      <c r="M9615" s="103" t="s">
        <v>41</v>
      </c>
      <c r="N9615" s="103" t="s">
        <v>42</v>
      </c>
      <c r="O9615" s="103" t="s">
        <v>17117</v>
      </c>
      <c r="P9615" s="91"/>
      <c r="Q9615" s="15" t="s">
        <v>45</v>
      </c>
      <c r="R9615" s="97"/>
      <c r="S9615" s="97"/>
    </row>
    <row r="9616" customFormat="false" ht="15" hidden="false" customHeight="false" outlineLevel="0" collapsed="false">
      <c r="A9616" s="1137" t="n">
        <v>43777</v>
      </c>
      <c r="B9616" s="1136" t="s">
        <v>394</v>
      </c>
      <c r="C9616" s="91"/>
      <c r="D9616" s="91"/>
      <c r="E9616" s="10"/>
      <c r="F9616" s="821" t="n">
        <f aca="false">G9616+H9616+I9616+J9616+K9616+L9616</f>
        <v>6.05679478249532E+021</v>
      </c>
      <c r="G9616" s="1150" t="n">
        <f aca="false">SUM(G9617:G19552)</f>
        <v>2.11586614248109E+021</v>
      </c>
      <c r="H9616" s="989" t="n">
        <f aca="false">SUM(H9617:H19552)</f>
        <v>3.94092864001423E+021</v>
      </c>
      <c r="I9616" s="1007" t="n">
        <f aca="false">SUM(I9617:I19554)</f>
        <v>0</v>
      </c>
      <c r="J9616" s="1008" t="n">
        <f aca="false">SUM(J9617:J19552)</f>
        <v>0</v>
      </c>
      <c r="K9616" s="1009" t="n">
        <f aca="false">SUM(K9617:K19552)</f>
        <v>0</v>
      </c>
      <c r="L9616" s="1029" t="n">
        <f aca="false">SUM(L9617:L19552)</f>
        <v>0</v>
      </c>
      <c r="M9616" s="466"/>
      <c r="N9616" s="466"/>
      <c r="O9616" s="91"/>
      <c r="P9616" s="91"/>
      <c r="Q9616" s="15" t="s">
        <v>45</v>
      </c>
      <c r="R9616" s="97"/>
      <c r="S9616" s="97"/>
    </row>
    <row r="9617" customFormat="false" ht="55.2" hidden="false" customHeight="false" outlineLevel="0" collapsed="false">
      <c r="A9617" s="100"/>
      <c r="B9617" s="100"/>
      <c r="C9617" s="100"/>
      <c r="D9617" s="100"/>
      <c r="E9617" s="100" t="s">
        <v>28001</v>
      </c>
      <c r="F9617" s="100" t="s">
        <v>26077</v>
      </c>
      <c r="G9617" s="100"/>
      <c r="H9617" s="100"/>
      <c r="I9617" s="100"/>
      <c r="J9617" s="100"/>
      <c r="K9617" s="100"/>
      <c r="L9617" s="100"/>
      <c r="M9617" s="100"/>
      <c r="N9617" s="100"/>
      <c r="O9617" s="100"/>
      <c r="P9617" s="100"/>
      <c r="Q9617" s="15" t="s">
        <v>45</v>
      </c>
    </row>
    <row r="9618" customFormat="false" ht="14.9" hidden="false" customHeight="false" outlineLevel="0" collapsed="false">
      <c r="A9618" s="100"/>
      <c r="B9618" s="100"/>
      <c r="C9618" s="100"/>
      <c r="D9618" s="100"/>
      <c r="E9618" s="100" t="s">
        <v>28002</v>
      </c>
      <c r="F9618" s="100"/>
      <c r="G9618" s="100"/>
      <c r="H9618" s="100"/>
      <c r="I9618" s="100"/>
      <c r="J9618" s="100"/>
      <c r="K9618" s="100"/>
      <c r="L9618" s="100"/>
      <c r="M9618" s="100"/>
      <c r="N9618" s="100"/>
      <c r="O9618" s="100"/>
      <c r="P9618" s="100"/>
      <c r="Q9618" s="15" t="s">
        <v>45</v>
      </c>
    </row>
    <row r="9619" customFormat="false" ht="14.9" hidden="false" customHeight="false" outlineLevel="0" collapsed="false">
      <c r="A9619" s="100"/>
      <c r="B9619" s="100"/>
      <c r="C9619" s="100"/>
      <c r="D9619" s="100"/>
      <c r="E9619" s="100" t="s">
        <v>28003</v>
      </c>
      <c r="F9619" s="100"/>
      <c r="G9619" s="100"/>
      <c r="H9619" s="100"/>
      <c r="I9619" s="100"/>
      <c r="J9619" s="100"/>
      <c r="K9619" s="100"/>
      <c r="L9619" s="100"/>
      <c r="M9619" s="100"/>
      <c r="N9619" s="100"/>
      <c r="O9619" s="100"/>
      <c r="P9619" s="100"/>
      <c r="Q9619" s="15" t="s">
        <v>45</v>
      </c>
    </row>
    <row r="9620" customFormat="false" ht="28.35" hidden="false" customHeight="false" outlineLevel="0" collapsed="false">
      <c r="A9620" s="100" t="s">
        <v>19374</v>
      </c>
      <c r="B9620" s="543" t="n">
        <v>0.405555555555556</v>
      </c>
      <c r="C9620" s="100" t="s">
        <v>28004</v>
      </c>
      <c r="D9620" s="100" t="s">
        <v>25726</v>
      </c>
      <c r="E9620" s="100" t="s">
        <v>28005</v>
      </c>
      <c r="F9620" s="100" t="s">
        <v>28006</v>
      </c>
      <c r="G9620" s="100" t="n">
        <v>14800</v>
      </c>
      <c r="H9620" s="100"/>
      <c r="I9620" s="100"/>
      <c r="J9620" s="100"/>
      <c r="K9620" s="100"/>
      <c r="L9620" s="100"/>
      <c r="M9620" s="100" t="s">
        <v>28007</v>
      </c>
      <c r="N9620" s="1184" t="n">
        <v>43785</v>
      </c>
      <c r="O9620" s="984" t="s">
        <v>15</v>
      </c>
      <c r="P9620" s="100"/>
      <c r="Q9620" s="15" t="s">
        <v>45</v>
      </c>
    </row>
    <row r="9621" customFormat="false" ht="55.2" hidden="false" customHeight="false" outlineLevel="0" collapsed="false">
      <c r="A9621" s="100" t="s">
        <v>25462</v>
      </c>
      <c r="B9621" s="100"/>
      <c r="D9621" s="100"/>
      <c r="E9621" s="100" t="s">
        <v>28008</v>
      </c>
      <c r="F9621" s="100" t="s">
        <v>28009</v>
      </c>
      <c r="G9621" s="100"/>
      <c r="H9621" s="100"/>
      <c r="I9621" s="100"/>
      <c r="J9621" s="100"/>
      <c r="K9621" s="100"/>
      <c r="L9621" s="100"/>
      <c r="M9621" s="100"/>
      <c r="N9621" s="100"/>
      <c r="O9621" s="355" t="s">
        <v>28009</v>
      </c>
      <c r="P9621" s="100"/>
      <c r="Q9621" s="15" t="s">
        <v>45</v>
      </c>
    </row>
    <row r="9622" customFormat="false" ht="28.35" hidden="false" customHeight="false" outlineLevel="0" collapsed="false">
      <c r="A9622" s="391"/>
      <c r="B9622" s="391"/>
      <c r="C9622" s="100" t="n">
        <v>89858132252</v>
      </c>
      <c r="D9622" s="391" t="s">
        <v>25586</v>
      </c>
      <c r="E9622" s="391" t="s">
        <v>28010</v>
      </c>
      <c r="F9622" s="391"/>
      <c r="G9622" s="391"/>
      <c r="H9622" s="391"/>
      <c r="I9622" s="391"/>
      <c r="J9622" s="391"/>
      <c r="K9622" s="391"/>
      <c r="L9622" s="391"/>
      <c r="M9622" s="391"/>
      <c r="N9622" s="391"/>
      <c r="O9622" s="391" t="s">
        <v>28011</v>
      </c>
      <c r="P9622" s="391"/>
      <c r="Q9622" s="15" t="s">
        <v>45</v>
      </c>
      <c r="R9622" s="278"/>
      <c r="S9622" s="278"/>
      <c r="T9622" s="278"/>
      <c r="U9622" s="278"/>
      <c r="V9622" s="278"/>
      <c r="W9622" s="278"/>
      <c r="X9622" s="278"/>
      <c r="Y9622" s="278"/>
      <c r="Z9622" s="278"/>
      <c r="AA9622" s="278"/>
      <c r="AB9622" s="278"/>
      <c r="AC9622" s="278"/>
      <c r="AD9622" s="278"/>
      <c r="AE9622" s="278"/>
      <c r="AF9622" s="278"/>
      <c r="AG9622" s="278"/>
      <c r="AH9622" s="278"/>
      <c r="AI9622" s="278"/>
      <c r="AJ9622" s="278"/>
      <c r="AK9622" s="278"/>
    </row>
    <row r="9623" customFormat="false" ht="41.75" hidden="false" customHeight="false" outlineLevel="0" collapsed="false">
      <c r="A9623" s="100"/>
      <c r="B9623" s="100"/>
      <c r="C9623" s="100"/>
      <c r="D9623" s="100" t="s">
        <v>28012</v>
      </c>
      <c r="E9623" s="100" t="s">
        <v>28013</v>
      </c>
      <c r="F9623" s="100"/>
      <c r="G9623" s="100"/>
      <c r="H9623" s="100" t="n">
        <v>14500</v>
      </c>
      <c r="I9623" s="100"/>
      <c r="J9623" s="100"/>
      <c r="K9623" s="100"/>
      <c r="L9623" s="100"/>
      <c r="M9623" s="100" t="s">
        <v>27614</v>
      </c>
      <c r="N9623" s="100" t="s">
        <v>28014</v>
      </c>
      <c r="O9623" s="984" t="s">
        <v>25766</v>
      </c>
      <c r="P9623" s="100"/>
      <c r="Q9623" s="15" t="s">
        <v>45</v>
      </c>
    </row>
    <row r="9624" customFormat="false" ht="14.9" hidden="false" customHeight="false" outlineLevel="0" collapsed="false">
      <c r="A9624" s="1139"/>
      <c r="B9624" s="1139" t="s">
        <v>25462</v>
      </c>
      <c r="C9624" s="1139" t="n">
        <v>89162189948</v>
      </c>
      <c r="D9624" s="1139"/>
      <c r="E9624" s="1139" t="s">
        <v>28015</v>
      </c>
      <c r="F9624" s="1139"/>
      <c r="G9624" s="1139"/>
      <c r="H9624" s="1139"/>
      <c r="I9624" s="1139"/>
      <c r="J9624" s="1139"/>
      <c r="K9624" s="1139"/>
      <c r="L9624" s="1139"/>
      <c r="M9624" s="1139"/>
      <c r="N9624" s="1139"/>
      <c r="O9624" s="1158" t="s">
        <v>28016</v>
      </c>
      <c r="P9624" s="1139"/>
      <c r="Q9624" s="15" t="s">
        <v>45</v>
      </c>
      <c r="R9624" s="1141"/>
      <c r="S9624" s="1141"/>
      <c r="T9624" s="1141"/>
      <c r="U9624" s="1141"/>
      <c r="V9624" s="1141"/>
      <c r="W9624" s="1141"/>
      <c r="X9624" s="1141"/>
      <c r="Y9624" s="1141"/>
      <c r="Z9624" s="1141"/>
      <c r="AA9624" s="1141"/>
      <c r="AB9624" s="1141"/>
      <c r="AC9624" s="1141"/>
      <c r="AD9624" s="1141"/>
      <c r="AE9624" s="1141"/>
      <c r="AF9624" s="1141"/>
      <c r="AG9624" s="1141"/>
      <c r="AH9624" s="1141"/>
      <c r="AI9624" s="1141"/>
      <c r="AJ9624" s="1141"/>
      <c r="AK9624" s="1141"/>
    </row>
    <row r="9625" customFormat="false" ht="14.9" hidden="false" customHeight="false" outlineLevel="0" collapsed="false">
      <c r="A9625" s="100"/>
      <c r="B9625" s="100"/>
      <c r="C9625" s="100" t="s">
        <v>28017</v>
      </c>
      <c r="D9625" s="100" t="s">
        <v>28018</v>
      </c>
      <c r="E9625" s="100" t="s">
        <v>28019</v>
      </c>
      <c r="F9625" s="100"/>
      <c r="G9625" s="100"/>
      <c r="H9625" s="100"/>
      <c r="I9625" s="100"/>
      <c r="J9625" s="100"/>
      <c r="K9625" s="100"/>
      <c r="L9625" s="100"/>
      <c r="M9625" s="100"/>
      <c r="N9625" s="100"/>
      <c r="O9625" s="1173" t="s">
        <v>27938</v>
      </c>
      <c r="P9625" s="100"/>
      <c r="Q9625" s="15" t="s">
        <v>45</v>
      </c>
    </row>
    <row r="9626" customFormat="false" ht="41.75" hidden="false" customHeight="false" outlineLevel="0" collapsed="false">
      <c r="A9626" s="100"/>
      <c r="B9626" s="100"/>
      <c r="C9626" s="100"/>
      <c r="D9626" s="100"/>
      <c r="E9626" s="100" t="s">
        <v>28020</v>
      </c>
      <c r="F9626" s="1154" t="s">
        <v>28021</v>
      </c>
      <c r="G9626" s="100"/>
      <c r="H9626" s="100"/>
      <c r="I9626" s="100"/>
      <c r="J9626" s="100"/>
      <c r="K9626" s="100"/>
      <c r="L9626" s="100"/>
      <c r="M9626" s="100"/>
      <c r="N9626" s="100"/>
      <c r="O9626" s="100"/>
      <c r="P9626" s="100"/>
      <c r="Q9626" s="15" t="s">
        <v>45</v>
      </c>
    </row>
    <row r="9627" customFormat="false" ht="28.35" hidden="false" customHeight="false" outlineLevel="0" collapsed="false">
      <c r="A9627" s="100" t="s">
        <v>25462</v>
      </c>
      <c r="B9627" s="100"/>
      <c r="C9627" s="100" t="s">
        <v>28022</v>
      </c>
      <c r="D9627" s="100" t="s">
        <v>26354</v>
      </c>
      <c r="E9627" s="100" t="s">
        <v>28023</v>
      </c>
      <c r="F9627" s="984" t="s">
        <v>28024</v>
      </c>
      <c r="G9627" s="100"/>
      <c r="H9627" s="100"/>
      <c r="I9627" s="100"/>
      <c r="J9627" s="100"/>
      <c r="K9627" s="100"/>
      <c r="L9627" s="100"/>
      <c r="M9627" s="100" t="s">
        <v>28025</v>
      </c>
      <c r="N9627" s="100" t="s">
        <v>28026</v>
      </c>
      <c r="O9627" s="984" t="s">
        <v>25766</v>
      </c>
      <c r="P9627" s="100"/>
      <c r="Q9627" s="15" t="s">
        <v>45</v>
      </c>
    </row>
    <row r="9628" customFormat="false" ht="41.75" hidden="false" customHeight="false" outlineLevel="0" collapsed="false">
      <c r="A9628" s="1139"/>
      <c r="B9628" s="1139"/>
      <c r="C9628" s="1139"/>
      <c r="D9628" s="1139"/>
      <c r="E9628" s="1139" t="s">
        <v>28027</v>
      </c>
      <c r="F9628" s="1139" t="s">
        <v>28028</v>
      </c>
      <c r="G9628" s="1139"/>
      <c r="H9628" s="1139"/>
      <c r="I9628" s="1139"/>
      <c r="J9628" s="1139"/>
      <c r="K9628" s="1139"/>
      <c r="L9628" s="1139"/>
      <c r="M9628" s="1139"/>
      <c r="N9628" s="1213" t="n">
        <v>43783</v>
      </c>
      <c r="O9628" s="1139" t="s">
        <v>26797</v>
      </c>
      <c r="P9628" s="1139"/>
      <c r="Q9628" s="15" t="s">
        <v>45</v>
      </c>
      <c r="R9628" s="1141"/>
      <c r="S9628" s="1141"/>
      <c r="T9628" s="1141"/>
      <c r="U9628" s="1141"/>
      <c r="V9628" s="1141"/>
      <c r="W9628" s="1141"/>
      <c r="X9628" s="1141"/>
      <c r="Y9628" s="1141"/>
      <c r="Z9628" s="1141"/>
      <c r="AA9628" s="1141"/>
      <c r="AB9628" s="1141"/>
      <c r="AC9628" s="1141"/>
      <c r="AD9628" s="1141"/>
      <c r="AE9628" s="1141"/>
      <c r="AF9628" s="1141"/>
      <c r="AG9628" s="1141"/>
      <c r="AH9628" s="1141"/>
      <c r="AI9628" s="1141"/>
      <c r="AJ9628" s="1141"/>
      <c r="AK9628" s="1141"/>
    </row>
    <row r="9629" customFormat="false" ht="41.75" hidden="false" customHeight="false" outlineLevel="0" collapsed="false">
      <c r="A9629" s="1144"/>
      <c r="B9629" s="1144"/>
      <c r="C9629" s="1144"/>
      <c r="D9629" s="1144"/>
      <c r="E9629" s="1144" t="s">
        <v>28029</v>
      </c>
      <c r="F9629" s="1144"/>
      <c r="G9629" s="1144"/>
      <c r="H9629" s="1144"/>
      <c r="I9629" s="1144"/>
      <c r="J9629" s="1144"/>
      <c r="K9629" s="1144"/>
      <c r="L9629" s="1144"/>
      <c r="M9629" s="1144"/>
      <c r="N9629" s="1188" t="n">
        <v>43782</v>
      </c>
      <c r="O9629" s="1144" t="s">
        <v>26797</v>
      </c>
      <c r="P9629" s="1144"/>
      <c r="Q9629" s="15" t="s">
        <v>45</v>
      </c>
      <c r="R9629" s="1145"/>
      <c r="S9629" s="1145"/>
      <c r="T9629" s="1145"/>
      <c r="U9629" s="1145"/>
      <c r="V9629" s="1145"/>
      <c r="W9629" s="1145"/>
      <c r="X9629" s="1145"/>
      <c r="Y9629" s="1145"/>
      <c r="Z9629" s="1145"/>
      <c r="AA9629" s="1145"/>
      <c r="AB9629" s="1145"/>
      <c r="AC9629" s="1145"/>
      <c r="AD9629" s="1145"/>
      <c r="AE9629" s="1145"/>
      <c r="AF9629" s="1145"/>
      <c r="AG9629" s="1145"/>
      <c r="AH9629" s="1145"/>
      <c r="AI9629" s="1145"/>
      <c r="AJ9629" s="1145"/>
      <c r="AK9629" s="1145"/>
    </row>
    <row r="9630" customFormat="false" ht="55.2" hidden="false" customHeight="false" outlineLevel="0" collapsed="false">
      <c r="A9630" s="100"/>
      <c r="B9630" s="100"/>
      <c r="C9630" s="100"/>
      <c r="D9630" s="100" t="s">
        <v>10514</v>
      </c>
      <c r="E9630" s="100" t="s">
        <v>28030</v>
      </c>
      <c r="F9630" s="100" t="s">
        <v>28031</v>
      </c>
      <c r="G9630" s="100" t="n">
        <v>3000</v>
      </c>
      <c r="H9630" s="100"/>
      <c r="I9630" s="100"/>
      <c r="J9630" s="100"/>
      <c r="K9630" s="100"/>
      <c r="L9630" s="100"/>
      <c r="M9630" s="100" t="s">
        <v>26675</v>
      </c>
      <c r="N9630" s="1184" t="n">
        <v>43782</v>
      </c>
      <c r="O9630" s="984" t="s">
        <v>28032</v>
      </c>
      <c r="P9630" s="100"/>
      <c r="Q9630" s="15" t="s">
        <v>45</v>
      </c>
    </row>
    <row r="9631" customFormat="false" ht="28.35" hidden="false" customHeight="false" outlineLevel="0" collapsed="false">
      <c r="A9631" s="100" t="s">
        <v>25462</v>
      </c>
      <c r="B9631" s="1143" t="n">
        <v>0.704861111111111</v>
      </c>
      <c r="C9631" s="100"/>
      <c r="D9631" s="100" t="s">
        <v>10514</v>
      </c>
      <c r="E9631" s="100" t="s">
        <v>28033</v>
      </c>
      <c r="F9631" s="100"/>
      <c r="G9631" s="100" t="n">
        <v>2800</v>
      </c>
      <c r="H9631" s="100"/>
      <c r="I9631" s="100"/>
      <c r="J9631" s="100"/>
      <c r="K9631" s="100"/>
      <c r="L9631" s="100"/>
      <c r="M9631" s="100" t="s">
        <v>28034</v>
      </c>
      <c r="N9631" s="1184" t="n">
        <v>43782</v>
      </c>
      <c r="O9631" s="100" t="s">
        <v>15</v>
      </c>
      <c r="P9631" s="100"/>
      <c r="Q9631" s="15" t="s">
        <v>45</v>
      </c>
    </row>
    <row r="9632" customFormat="false" ht="79.85" hidden="false" customHeight="false" outlineLevel="0" collapsed="false">
      <c r="A9632" s="1091" t="s">
        <v>17111</v>
      </c>
      <c r="B9632" s="103" t="s">
        <v>17112</v>
      </c>
      <c r="C9632" s="1149"/>
      <c r="D9632" s="103" t="s">
        <v>17114</v>
      </c>
      <c r="E9632" s="103" t="s">
        <v>17115</v>
      </c>
      <c r="F9632" s="102" t="s">
        <v>10096</v>
      </c>
      <c r="G9632" s="103" t="s">
        <v>38</v>
      </c>
      <c r="H9632" s="103" t="s">
        <v>17116</v>
      </c>
      <c r="I9632" s="103" t="s">
        <v>40</v>
      </c>
      <c r="J9632" s="103" t="s">
        <v>21327</v>
      </c>
      <c r="K9632" s="103" t="s">
        <v>21328</v>
      </c>
      <c r="L9632" s="103" t="s">
        <v>19807</v>
      </c>
      <c r="M9632" s="103" t="s">
        <v>41</v>
      </c>
      <c r="N9632" s="103" t="s">
        <v>42</v>
      </c>
      <c r="O9632" s="103" t="s">
        <v>17117</v>
      </c>
      <c r="P9632" s="91"/>
      <c r="Q9632" s="15" t="s">
        <v>45</v>
      </c>
      <c r="R9632" s="97"/>
      <c r="S9632" s="97"/>
    </row>
    <row r="9633" customFormat="false" ht="15" hidden="false" customHeight="false" outlineLevel="0" collapsed="false">
      <c r="A9633" s="1137" t="n">
        <v>43777</v>
      </c>
      <c r="B9633" s="1136" t="s">
        <v>394</v>
      </c>
      <c r="C9633" s="91"/>
      <c r="D9633" s="91"/>
      <c r="E9633" s="10"/>
      <c r="F9633" s="821" t="n">
        <f aca="false">G9633+H9633+I9633+J9633+K9633+L9633</f>
        <v>3.02839739124766E+021</v>
      </c>
      <c r="G9633" s="1150" t="n">
        <f aca="false">SUM(G9634:G19569)</f>
        <v>1.05793307124055E+021</v>
      </c>
      <c r="H9633" s="989" t="n">
        <f aca="false">SUM(H9634:H19569)</f>
        <v>1.97046432000711E+021</v>
      </c>
      <c r="I9633" s="1007" t="n">
        <f aca="false">SUM(I9634:I19571)</f>
        <v>0</v>
      </c>
      <c r="J9633" s="1008" t="n">
        <f aca="false">SUM(J9634:J19569)</f>
        <v>0</v>
      </c>
      <c r="K9633" s="1009" t="n">
        <f aca="false">SUM(K9634:K19569)</f>
        <v>0</v>
      </c>
      <c r="L9633" s="1029" t="n">
        <f aca="false">SUM(L9634:L19569)</f>
        <v>0</v>
      </c>
      <c r="M9633" s="466"/>
      <c r="N9633" s="466"/>
      <c r="O9633" s="91"/>
      <c r="P9633" s="91"/>
      <c r="Q9633" s="15" t="s">
        <v>45</v>
      </c>
      <c r="R9633" s="97"/>
      <c r="S9633" s="97"/>
    </row>
    <row r="9634" customFormat="false" ht="41.75" hidden="false" customHeight="false" outlineLevel="0" collapsed="false">
      <c r="A9634" s="100" t="s">
        <v>25462</v>
      </c>
      <c r="B9634" s="100" t="s">
        <v>19640</v>
      </c>
      <c r="C9634" s="100" t="s">
        <v>28035</v>
      </c>
      <c r="D9634" s="100" t="s">
        <v>25812</v>
      </c>
      <c r="E9634" s="100" t="s">
        <v>28036</v>
      </c>
      <c r="F9634" s="100" t="n">
        <v>11200</v>
      </c>
      <c r="G9634" s="100"/>
      <c r="H9634" s="100" t="n">
        <v>11200</v>
      </c>
      <c r="I9634" s="100"/>
      <c r="J9634" s="100"/>
      <c r="K9634" s="100"/>
      <c r="L9634" s="100"/>
      <c r="M9634" s="100" t="s">
        <v>28037</v>
      </c>
      <c r="N9634" s="1184" t="n">
        <v>43784</v>
      </c>
      <c r="O9634" s="984" t="s">
        <v>26193</v>
      </c>
      <c r="P9634" s="100"/>
      <c r="Q9634" s="15" t="s">
        <v>45</v>
      </c>
    </row>
    <row r="9635" customFormat="false" ht="28.35" hidden="false" customHeight="false" outlineLevel="0" collapsed="false">
      <c r="A9635" s="1144"/>
      <c r="B9635" s="1144"/>
      <c r="C9635" s="1144"/>
      <c r="D9635" s="1144"/>
      <c r="E9635" s="1144" t="s">
        <v>28038</v>
      </c>
      <c r="F9635" s="1144" t="s">
        <v>28039</v>
      </c>
      <c r="G9635" s="1144"/>
      <c r="H9635" s="1144"/>
      <c r="I9635" s="1144"/>
      <c r="J9635" s="1144"/>
      <c r="K9635" s="1144"/>
      <c r="L9635" s="1144"/>
      <c r="M9635" s="1144"/>
      <c r="N9635" s="1214" t="n">
        <v>43783</v>
      </c>
      <c r="O9635" s="1144" t="s">
        <v>28040</v>
      </c>
      <c r="P9635" s="1144"/>
      <c r="Q9635" s="15" t="s">
        <v>45</v>
      </c>
      <c r="R9635" s="1145"/>
      <c r="S9635" s="1145"/>
      <c r="T9635" s="1145"/>
      <c r="U9635" s="1145"/>
      <c r="V9635" s="1145"/>
      <c r="W9635" s="1145"/>
      <c r="X9635" s="1145"/>
      <c r="Y9635" s="1145"/>
      <c r="Z9635" s="1145"/>
      <c r="AA9635" s="1145"/>
      <c r="AB9635" s="1145"/>
      <c r="AC9635" s="1145"/>
      <c r="AD9635" s="1145"/>
      <c r="AE9635" s="1145"/>
      <c r="AF9635" s="1145"/>
      <c r="AG9635" s="1145"/>
      <c r="AH9635" s="1145"/>
      <c r="AI9635" s="1145"/>
      <c r="AJ9635" s="1145"/>
      <c r="AK9635" s="1145"/>
    </row>
    <row r="9636" customFormat="false" ht="55.2" hidden="false" customHeight="false" outlineLevel="0" collapsed="false">
      <c r="A9636" s="100"/>
      <c r="B9636" s="100" t="s">
        <v>19640</v>
      </c>
      <c r="C9636" s="24" t="s">
        <v>28041</v>
      </c>
      <c r="D9636" s="100" t="s">
        <v>10514</v>
      </c>
      <c r="E9636" s="100" t="s">
        <v>28042</v>
      </c>
      <c r="F9636" s="100" t="s">
        <v>28043</v>
      </c>
      <c r="G9636" s="100" t="n">
        <v>1500</v>
      </c>
      <c r="H9636" s="100" t="s">
        <v>20405</v>
      </c>
      <c r="I9636" s="100"/>
      <c r="J9636" s="100"/>
      <c r="K9636" s="100"/>
      <c r="L9636" s="100"/>
      <c r="M9636" s="100" t="s">
        <v>28044</v>
      </c>
      <c r="N9636" s="1184" t="n">
        <v>43784</v>
      </c>
      <c r="O9636" s="984" t="s">
        <v>28045</v>
      </c>
      <c r="P9636" s="100"/>
      <c r="Q9636" s="15" t="s">
        <v>45</v>
      </c>
    </row>
    <row r="9637" customFormat="false" ht="55.2" hidden="false" customHeight="false" outlineLevel="0" collapsed="false">
      <c r="A9637" s="100"/>
      <c r="B9637" s="100"/>
      <c r="C9637" s="100"/>
      <c r="D9637" s="100"/>
      <c r="E9637" s="100" t="s">
        <v>27922</v>
      </c>
      <c r="F9637" s="100" t="s">
        <v>364</v>
      </c>
      <c r="G9637" s="100"/>
      <c r="H9637" s="100"/>
      <c r="I9637" s="100"/>
      <c r="J9637" s="100"/>
      <c r="K9637" s="100"/>
      <c r="L9637" s="100"/>
      <c r="M9637" s="100"/>
      <c r="N9637" s="100"/>
      <c r="O9637" s="100"/>
      <c r="P9637" s="100"/>
      <c r="Q9637" s="15" t="s">
        <v>45</v>
      </c>
    </row>
    <row r="9638" customFormat="false" ht="28.35" hidden="false" customHeight="false" outlineLevel="0" collapsed="false">
      <c r="A9638" s="100"/>
      <c r="B9638" s="100"/>
      <c r="C9638" s="100"/>
      <c r="D9638" s="100"/>
      <c r="E9638" s="1154" t="s">
        <v>28046</v>
      </c>
      <c r="F9638" s="100" t="s">
        <v>28047</v>
      </c>
      <c r="G9638" s="100"/>
      <c r="H9638" s="100"/>
      <c r="I9638" s="100"/>
      <c r="J9638" s="100"/>
      <c r="K9638" s="100"/>
      <c r="L9638" s="100"/>
      <c r="M9638" s="100"/>
      <c r="N9638" s="100"/>
      <c r="O9638" s="100"/>
      <c r="P9638" s="100"/>
      <c r="Q9638" s="15" t="s">
        <v>45</v>
      </c>
    </row>
    <row r="9639" customFormat="false" ht="28.35" hidden="false" customHeight="false" outlineLevel="0" collapsed="false">
      <c r="A9639" s="1162"/>
      <c r="B9639" s="1162"/>
      <c r="C9639" s="1162"/>
      <c r="D9639" s="1162"/>
      <c r="E9639" s="1162" t="s">
        <v>28048</v>
      </c>
      <c r="F9639" s="1162" t="s">
        <v>28049</v>
      </c>
      <c r="G9639" s="1162"/>
      <c r="H9639" s="1162"/>
      <c r="I9639" s="1162"/>
      <c r="J9639" s="1162"/>
      <c r="K9639" s="1162"/>
      <c r="L9639" s="1162"/>
      <c r="M9639" s="1162"/>
      <c r="N9639" s="1210" t="n">
        <v>43784</v>
      </c>
      <c r="O9639" s="1162" t="s">
        <v>26797</v>
      </c>
      <c r="P9639" s="1162"/>
      <c r="Q9639" s="15" t="s">
        <v>45</v>
      </c>
      <c r="R9639" s="1177"/>
      <c r="S9639" s="1177"/>
      <c r="T9639" s="1177"/>
      <c r="U9639" s="1177"/>
      <c r="V9639" s="1177"/>
      <c r="W9639" s="1177"/>
      <c r="X9639" s="1177"/>
      <c r="Y9639" s="1177"/>
      <c r="Z9639" s="1177"/>
      <c r="AA9639" s="1177"/>
      <c r="AB9639" s="1177"/>
      <c r="AC9639" s="1177"/>
      <c r="AD9639" s="1177"/>
      <c r="AE9639" s="1177"/>
      <c r="AF9639" s="1177"/>
      <c r="AG9639" s="1177"/>
      <c r="AH9639" s="1177"/>
      <c r="AI9639" s="1177"/>
      <c r="AJ9639" s="1177"/>
      <c r="AK9639" s="1177"/>
    </row>
    <row r="9640" customFormat="false" ht="68.65" hidden="false" customHeight="false" outlineLevel="0" collapsed="false">
      <c r="A9640" s="100"/>
      <c r="B9640" s="100"/>
      <c r="C9640" s="100"/>
      <c r="D9640" s="100"/>
      <c r="E9640" s="100" t="s">
        <v>28050</v>
      </c>
      <c r="F9640" s="100" t="s">
        <v>28051</v>
      </c>
      <c r="G9640" s="100"/>
      <c r="H9640" s="100"/>
      <c r="I9640" s="100"/>
      <c r="J9640" s="100"/>
      <c r="K9640" s="100"/>
      <c r="L9640" s="100"/>
      <c r="M9640" s="100" t="s">
        <v>28052</v>
      </c>
      <c r="N9640" s="100"/>
      <c r="O9640" s="984" t="s">
        <v>28053</v>
      </c>
      <c r="P9640" s="100"/>
      <c r="Q9640" s="15" t="s">
        <v>45</v>
      </c>
    </row>
    <row r="9641" customFormat="false" ht="28.35" hidden="false" customHeight="false" outlineLevel="0" collapsed="false">
      <c r="A9641" s="100"/>
      <c r="B9641" s="100"/>
      <c r="C9641" s="100"/>
      <c r="D9641" s="100" t="s">
        <v>25705</v>
      </c>
      <c r="E9641" s="100"/>
      <c r="F9641" s="100"/>
      <c r="G9641" s="100"/>
      <c r="H9641" s="100" t="n">
        <v>6000</v>
      </c>
      <c r="I9641" s="100"/>
      <c r="J9641" s="100"/>
      <c r="K9641" s="100"/>
      <c r="L9641" s="100"/>
      <c r="M9641" s="100" t="s">
        <v>28054</v>
      </c>
      <c r="N9641" s="1184" t="n">
        <v>43790</v>
      </c>
      <c r="O9641" s="984" t="s">
        <v>26196</v>
      </c>
      <c r="P9641" s="100"/>
      <c r="Q9641" s="15" t="s">
        <v>45</v>
      </c>
    </row>
    <row r="9642" customFormat="false" ht="108.95" hidden="false" customHeight="false" outlineLevel="0" collapsed="false">
      <c r="A9642" s="100" t="s">
        <v>25462</v>
      </c>
      <c r="B9642" s="1143" t="n">
        <v>0.429861111111111</v>
      </c>
      <c r="C9642" s="100" t="s">
        <v>28055</v>
      </c>
      <c r="D9642" s="100" t="s">
        <v>25581</v>
      </c>
      <c r="E9642" s="100" t="s">
        <v>28056</v>
      </c>
      <c r="F9642" s="100" t="s">
        <v>28057</v>
      </c>
      <c r="G9642" s="100"/>
      <c r="H9642" s="100"/>
      <c r="I9642" s="100"/>
      <c r="J9642" s="100"/>
      <c r="K9642" s="100"/>
      <c r="L9642" s="100"/>
      <c r="M9642" s="100"/>
      <c r="N9642" s="100"/>
      <c r="O9642" s="1139" t="s">
        <v>28058</v>
      </c>
      <c r="P9642" s="100"/>
      <c r="Q9642" s="15" t="s">
        <v>45</v>
      </c>
    </row>
    <row r="9643" customFormat="false" ht="55.2" hidden="false" customHeight="false" outlineLevel="0" collapsed="false">
      <c r="A9643" s="1144"/>
      <c r="B9643" s="1144"/>
      <c r="C9643" s="1144"/>
      <c r="D9643" s="1144"/>
      <c r="E9643" s="1144" t="s">
        <v>28059</v>
      </c>
      <c r="F9643" s="1144"/>
      <c r="G9643" s="1144"/>
      <c r="H9643" s="1144"/>
      <c r="I9643" s="1144"/>
      <c r="J9643" s="1144"/>
      <c r="K9643" s="1144"/>
      <c r="L9643" s="1144"/>
      <c r="M9643" s="1144"/>
      <c r="N9643" s="1144"/>
      <c r="O9643" s="1144" t="s">
        <v>28060</v>
      </c>
      <c r="P9643" s="1144"/>
      <c r="Q9643" s="15" t="s">
        <v>45</v>
      </c>
      <c r="R9643" s="1145"/>
      <c r="S9643" s="1145"/>
      <c r="T9643" s="1145"/>
      <c r="U9643" s="1145"/>
      <c r="V9643" s="1145"/>
      <c r="W9643" s="1145"/>
      <c r="X9643" s="1145"/>
      <c r="Y9643" s="1145"/>
      <c r="Z9643" s="1145"/>
      <c r="AA9643" s="1145"/>
      <c r="AB9643" s="1145"/>
      <c r="AC9643" s="1145"/>
      <c r="AD9643" s="1145"/>
      <c r="AE9643" s="1145"/>
      <c r="AF9643" s="1145"/>
      <c r="AG9643" s="1145"/>
      <c r="AH9643" s="1145"/>
      <c r="AI9643" s="1145"/>
      <c r="AJ9643" s="1145"/>
      <c r="AK9643" s="1145"/>
    </row>
    <row r="9644" customFormat="false" ht="14.9" hidden="false" customHeight="false" outlineLevel="0" collapsed="false">
      <c r="A9644" s="1144"/>
      <c r="B9644" s="1144"/>
      <c r="C9644" s="1144"/>
      <c r="D9644" s="1144"/>
      <c r="E9644" s="1144" t="s">
        <v>28061</v>
      </c>
      <c r="F9644" s="1144" t="s">
        <v>260</v>
      </c>
      <c r="G9644" s="1144"/>
      <c r="H9644" s="1144"/>
      <c r="I9644" s="1144"/>
      <c r="J9644" s="1144"/>
      <c r="K9644" s="1144"/>
      <c r="L9644" s="1144"/>
      <c r="M9644" s="1144"/>
      <c r="N9644" s="1188" t="n">
        <v>43788</v>
      </c>
      <c r="O9644" s="1144" t="s">
        <v>26797</v>
      </c>
      <c r="P9644" s="1144"/>
      <c r="Q9644" s="15" t="s">
        <v>45</v>
      </c>
      <c r="R9644" s="1145"/>
      <c r="S9644" s="1145"/>
      <c r="T9644" s="1145"/>
      <c r="U9644" s="1145"/>
      <c r="V9644" s="1145"/>
      <c r="W9644" s="1145"/>
      <c r="X9644" s="1145"/>
      <c r="Y9644" s="1145"/>
      <c r="Z9644" s="1145"/>
      <c r="AA9644" s="1145"/>
      <c r="AB9644" s="1145"/>
      <c r="AC9644" s="1145"/>
      <c r="AD9644" s="1145"/>
      <c r="AE9644" s="1145"/>
      <c r="AF9644" s="1145"/>
      <c r="AG9644" s="1145"/>
      <c r="AH9644" s="1145"/>
      <c r="AI9644" s="1145"/>
      <c r="AJ9644" s="1145"/>
      <c r="AK9644" s="1145"/>
    </row>
    <row r="9645" customFormat="false" ht="28.35" hidden="false" customHeight="false" outlineLevel="0" collapsed="false">
      <c r="A9645" s="100" t="s">
        <v>25462</v>
      </c>
      <c r="B9645" s="100"/>
      <c r="C9645" s="100" t="s">
        <v>28062</v>
      </c>
      <c r="D9645" s="100" t="s">
        <v>25586</v>
      </c>
      <c r="E9645" s="100" t="s">
        <v>28063</v>
      </c>
      <c r="F9645" s="100"/>
      <c r="G9645" s="100"/>
      <c r="H9645" s="100"/>
      <c r="I9645" s="100"/>
      <c r="J9645" s="100"/>
      <c r="K9645" s="100"/>
      <c r="L9645" s="100"/>
      <c r="M9645" s="100"/>
      <c r="N9645" s="100"/>
      <c r="O9645" s="355" t="s">
        <v>28064</v>
      </c>
      <c r="P9645" s="100"/>
      <c r="Q9645" s="15" t="s">
        <v>45</v>
      </c>
    </row>
    <row r="9646" customFormat="false" ht="229.85" hidden="false" customHeight="false" outlineLevel="0" collapsed="false">
      <c r="A9646" s="100"/>
      <c r="B9646" s="100"/>
      <c r="C9646" s="100"/>
      <c r="D9646" s="100" t="s">
        <v>25598</v>
      </c>
      <c r="E9646" s="100" t="s">
        <v>28065</v>
      </c>
      <c r="F9646" s="100"/>
      <c r="G9646" s="100"/>
      <c r="H9646" s="100"/>
      <c r="I9646" s="100"/>
      <c r="J9646" s="100"/>
      <c r="K9646" s="100"/>
      <c r="L9646" s="100"/>
      <c r="M9646" s="100"/>
      <c r="N9646" s="100"/>
      <c r="O9646" s="1173" t="s">
        <v>27938</v>
      </c>
      <c r="P9646" s="100"/>
      <c r="Q9646" s="15" t="s">
        <v>45</v>
      </c>
    </row>
    <row r="9647" customFormat="false" ht="28.35" hidden="false" customHeight="false" outlineLevel="0" collapsed="false">
      <c r="A9647" s="100"/>
      <c r="B9647" s="100"/>
      <c r="C9647" s="100"/>
      <c r="D9647" s="100"/>
      <c r="E9647" s="100" t="s">
        <v>28066</v>
      </c>
      <c r="F9647" s="100"/>
      <c r="G9647" s="100"/>
      <c r="H9647" s="100"/>
      <c r="I9647" s="100"/>
      <c r="J9647" s="100"/>
      <c r="K9647" s="100"/>
      <c r="L9647" s="100"/>
      <c r="M9647" s="100"/>
      <c r="N9647" s="100"/>
      <c r="O9647" s="100"/>
      <c r="P9647" s="100"/>
      <c r="Q9647" s="15" t="s">
        <v>45</v>
      </c>
    </row>
    <row r="9648" customFormat="false" ht="28.35" hidden="false" customHeight="false" outlineLevel="0" collapsed="false">
      <c r="A9648" s="100" t="s">
        <v>25462</v>
      </c>
      <c r="B9648" s="1143" t="n">
        <v>0.564583333333333</v>
      </c>
      <c r="C9648" s="100" t="s">
        <v>28067</v>
      </c>
      <c r="D9648" s="100" t="s">
        <v>25662</v>
      </c>
      <c r="E9648" s="100" t="s">
        <v>28068</v>
      </c>
      <c r="F9648" s="100"/>
      <c r="G9648" s="100" t="n">
        <v>4700</v>
      </c>
      <c r="H9648" s="100"/>
      <c r="I9648" s="100"/>
      <c r="J9648" s="100"/>
      <c r="K9648" s="100"/>
      <c r="L9648" s="100"/>
      <c r="M9648" s="100" t="s">
        <v>28069</v>
      </c>
      <c r="N9648" s="1184" t="n">
        <v>43787</v>
      </c>
      <c r="O9648" s="984" t="s">
        <v>15</v>
      </c>
      <c r="P9648" s="100"/>
      <c r="Q9648" s="15" t="s">
        <v>45</v>
      </c>
    </row>
    <row r="9649" customFormat="false" ht="14.9" hidden="false" customHeight="false" outlineLevel="0" collapsed="false">
      <c r="A9649" s="100" t="s">
        <v>25462</v>
      </c>
      <c r="B9649" s="1143" t="n">
        <v>0.688888888888889</v>
      </c>
      <c r="C9649" s="100" t="s">
        <v>28070</v>
      </c>
      <c r="D9649" s="100" t="s">
        <v>26364</v>
      </c>
      <c r="E9649" s="100" t="s">
        <v>28071</v>
      </c>
      <c r="F9649" s="100"/>
      <c r="G9649" s="100"/>
      <c r="H9649" s="100"/>
      <c r="I9649" s="100"/>
      <c r="J9649" s="100"/>
      <c r="K9649" s="100"/>
      <c r="L9649" s="100"/>
      <c r="M9649" s="100"/>
      <c r="N9649" s="100"/>
      <c r="O9649" s="100"/>
      <c r="P9649" s="100"/>
      <c r="Q9649" s="15" t="s">
        <v>45</v>
      </c>
    </row>
    <row r="9650" customFormat="false" ht="41.75" hidden="false" customHeight="false" outlineLevel="0" collapsed="false">
      <c r="A9650" s="100"/>
      <c r="B9650" s="100"/>
      <c r="C9650" s="100"/>
      <c r="D9650" s="100"/>
      <c r="E9650" s="100" t="s">
        <v>28072</v>
      </c>
      <c r="F9650" s="100" t="s">
        <v>260</v>
      </c>
      <c r="G9650" s="100"/>
      <c r="H9650" s="100"/>
      <c r="I9650" s="100"/>
      <c r="J9650" s="100"/>
      <c r="K9650" s="100"/>
      <c r="L9650" s="100"/>
      <c r="M9650" s="100"/>
      <c r="N9650" s="100"/>
      <c r="O9650" s="100"/>
      <c r="P9650" s="100"/>
      <c r="Q9650" s="15" t="s">
        <v>45</v>
      </c>
    </row>
    <row r="9651" customFormat="false" ht="79.85" hidden="false" customHeight="false" outlineLevel="0" collapsed="false">
      <c r="A9651" s="1091" t="s">
        <v>17111</v>
      </c>
      <c r="B9651" s="103" t="s">
        <v>17112</v>
      </c>
      <c r="C9651" s="1149"/>
      <c r="D9651" s="103" t="s">
        <v>17114</v>
      </c>
      <c r="E9651" s="103" t="s">
        <v>17115</v>
      </c>
      <c r="F9651" s="102" t="s">
        <v>10096</v>
      </c>
      <c r="G9651" s="103" t="s">
        <v>38</v>
      </c>
      <c r="H9651" s="103" t="s">
        <v>17116</v>
      </c>
      <c r="I9651" s="103" t="s">
        <v>40</v>
      </c>
      <c r="J9651" s="103" t="s">
        <v>21327</v>
      </c>
      <c r="K9651" s="103" t="s">
        <v>21328</v>
      </c>
      <c r="L9651" s="103" t="s">
        <v>19807</v>
      </c>
      <c r="M9651" s="103" t="s">
        <v>41</v>
      </c>
      <c r="N9651" s="103" t="s">
        <v>42</v>
      </c>
      <c r="O9651" s="103" t="s">
        <v>17117</v>
      </c>
      <c r="P9651" s="91"/>
      <c r="Q9651" s="15" t="s">
        <v>45</v>
      </c>
      <c r="R9651" s="97"/>
      <c r="S9651" s="97"/>
    </row>
    <row r="9652" customFormat="false" ht="15" hidden="false" customHeight="false" outlineLevel="0" collapsed="false">
      <c r="A9652" s="1137" t="n">
        <v>43783</v>
      </c>
      <c r="B9652" s="1136" t="s">
        <v>349</v>
      </c>
      <c r="C9652" s="91"/>
      <c r="D9652" s="91"/>
      <c r="E9652" s="10"/>
      <c r="F9652" s="821" t="n">
        <f aca="false">G9652+H9652+I9652+J9652+K9652+L9652</f>
        <v>1.51419869562383E+021</v>
      </c>
      <c r="G9652" s="1150" t="n">
        <f aca="false">SUM(G9653:G19588)</f>
        <v>5.28966535620274E+020</v>
      </c>
      <c r="H9652" s="989" t="n">
        <f aca="false">SUM(H9653:H19588)</f>
        <v>9.85232160003557E+020</v>
      </c>
      <c r="I9652" s="1007" t="n">
        <f aca="false">SUM(I9653:I19590)</f>
        <v>0</v>
      </c>
      <c r="J9652" s="1008" t="n">
        <f aca="false">SUM(J9653:J19588)</f>
        <v>0</v>
      </c>
      <c r="K9652" s="1009" t="n">
        <f aca="false">SUM(K9653:K19588)</f>
        <v>0</v>
      </c>
      <c r="L9652" s="1029" t="n">
        <f aca="false">SUM(L9653:L19588)</f>
        <v>0</v>
      </c>
      <c r="M9652" s="466"/>
      <c r="N9652" s="466"/>
      <c r="O9652" s="91"/>
      <c r="P9652" s="91"/>
      <c r="Q9652" s="15" t="s">
        <v>45</v>
      </c>
      <c r="R9652" s="97"/>
      <c r="S9652" s="97"/>
    </row>
    <row r="9653" customFormat="false" ht="28.35" hidden="false" customHeight="false" outlineLevel="0" collapsed="false">
      <c r="A9653" s="1154" t="s">
        <v>25462</v>
      </c>
      <c r="B9653" s="1186" t="n">
        <v>0.397916666666667</v>
      </c>
      <c r="C9653" s="1154" t="s">
        <v>28073</v>
      </c>
      <c r="D9653" s="1154" t="s">
        <v>25726</v>
      </c>
      <c r="E9653" s="1154" t="s">
        <v>28074</v>
      </c>
      <c r="F9653" s="1154"/>
      <c r="G9653" s="1154"/>
      <c r="H9653" s="1154"/>
      <c r="I9653" s="1154"/>
      <c r="J9653" s="1154"/>
      <c r="K9653" s="1154"/>
      <c r="L9653" s="1154"/>
      <c r="M9653" s="1154"/>
      <c r="N9653" s="1154"/>
      <c r="O9653" s="1154" t="s">
        <v>28075</v>
      </c>
      <c r="P9653" s="1154"/>
      <c r="Q9653" s="15" t="s">
        <v>45</v>
      </c>
      <c r="R9653" s="1161"/>
      <c r="S9653" s="1161"/>
      <c r="T9653" s="1161"/>
      <c r="U9653" s="1161"/>
      <c r="V9653" s="1161"/>
      <c r="W9653" s="1161"/>
      <c r="X9653" s="1161"/>
      <c r="Y9653" s="1161"/>
      <c r="Z9653" s="1161"/>
      <c r="AA9653" s="1161"/>
      <c r="AB9653" s="1161"/>
      <c r="AC9653" s="1161"/>
      <c r="AD9653" s="1161"/>
      <c r="AE9653" s="1161"/>
      <c r="AF9653" s="1161"/>
      <c r="AG9653" s="1161"/>
      <c r="AH9653" s="1161"/>
      <c r="AI9653" s="1161"/>
      <c r="AJ9653" s="1161"/>
      <c r="AK9653" s="1161"/>
    </row>
    <row r="9654" customFormat="false" ht="28.35" hidden="false" customHeight="false" outlineLevel="0" collapsed="false">
      <c r="A9654" s="1139" t="s">
        <v>25462</v>
      </c>
      <c r="B9654" s="1140" t="n">
        <v>0.518055555555556</v>
      </c>
      <c r="C9654" s="1139" t="s">
        <v>27450</v>
      </c>
      <c r="D9654" s="1139" t="s">
        <v>25705</v>
      </c>
      <c r="E9654" s="1139" t="s">
        <v>27451</v>
      </c>
      <c r="F9654" s="1139" t="s">
        <v>28076</v>
      </c>
      <c r="G9654" s="1139"/>
      <c r="H9654" s="1139"/>
      <c r="I9654" s="1139"/>
      <c r="J9654" s="1139"/>
      <c r="K9654" s="1139"/>
      <c r="L9654" s="1139"/>
      <c r="M9654" s="1139" t="s">
        <v>27453</v>
      </c>
      <c r="N9654" s="1192"/>
      <c r="O9654" s="1139"/>
      <c r="P9654" s="1139"/>
      <c r="Q9654" s="15" t="s">
        <v>45</v>
      </c>
      <c r="R9654" s="1141"/>
      <c r="S9654" s="1141"/>
      <c r="T9654" s="1141"/>
      <c r="U9654" s="1141"/>
      <c r="V9654" s="1141"/>
      <c r="W9654" s="1141"/>
      <c r="X9654" s="1141"/>
      <c r="Y9654" s="1141"/>
      <c r="Z9654" s="1141"/>
      <c r="AA9654" s="1141"/>
      <c r="AB9654" s="1141"/>
      <c r="AC9654" s="1141"/>
      <c r="AD9654" s="1141"/>
      <c r="AE9654" s="1141"/>
      <c r="AF9654" s="1141"/>
      <c r="AG9654" s="1141"/>
      <c r="AH9654" s="1141"/>
      <c r="AI9654" s="1141"/>
      <c r="AJ9654" s="1141"/>
      <c r="AK9654" s="1141"/>
    </row>
    <row r="9655" customFormat="false" ht="41.75" hidden="false" customHeight="false" outlineLevel="0" collapsed="false">
      <c r="A9655" s="100" t="s">
        <v>25462</v>
      </c>
      <c r="B9655" s="1143" t="n">
        <v>0.428472222222222</v>
      </c>
      <c r="C9655" s="100"/>
      <c r="D9655" s="100" t="s">
        <v>10514</v>
      </c>
      <c r="E9655" s="100" t="s">
        <v>28077</v>
      </c>
      <c r="F9655" s="100" t="s">
        <v>28078</v>
      </c>
      <c r="G9655" s="100"/>
      <c r="H9655" s="100" t="n">
        <v>10074.4</v>
      </c>
      <c r="I9655" s="100"/>
      <c r="J9655" s="100"/>
      <c r="K9655" s="100"/>
      <c r="L9655" s="100"/>
      <c r="M9655" s="100" t="s">
        <v>28079</v>
      </c>
      <c r="N9655" s="1184" t="n">
        <v>43787</v>
      </c>
      <c r="O9655" s="984" t="s">
        <v>26196</v>
      </c>
      <c r="P9655" s="100"/>
      <c r="Q9655" s="15" t="s">
        <v>45</v>
      </c>
    </row>
    <row r="9656" customFormat="false" ht="28.35" hidden="false" customHeight="false" outlineLevel="0" collapsed="false">
      <c r="A9656" s="1162"/>
      <c r="B9656" s="1162"/>
      <c r="C9656" s="1162"/>
      <c r="D9656" s="1162"/>
      <c r="E9656" s="1162" t="s">
        <v>28080</v>
      </c>
      <c r="F9656" s="1162"/>
      <c r="G9656" s="1162"/>
      <c r="H9656" s="1162"/>
      <c r="I9656" s="1162"/>
      <c r="J9656" s="1162"/>
      <c r="K9656" s="1162"/>
      <c r="L9656" s="1162"/>
      <c r="M9656" s="1162"/>
      <c r="N9656" s="1210" t="n">
        <v>43787</v>
      </c>
      <c r="O9656" s="1162" t="s">
        <v>26797</v>
      </c>
      <c r="P9656" s="1162"/>
      <c r="Q9656" s="15" t="s">
        <v>45</v>
      </c>
      <c r="R9656" s="1177"/>
      <c r="S9656" s="1177"/>
      <c r="T9656" s="1177"/>
      <c r="U9656" s="1177"/>
      <c r="V9656" s="1177"/>
      <c r="W9656" s="1177"/>
      <c r="X9656" s="1177"/>
      <c r="Y9656" s="1177"/>
      <c r="Z9656" s="1177"/>
      <c r="AA9656" s="1177"/>
      <c r="AB9656" s="1177"/>
      <c r="AC9656" s="1177"/>
      <c r="AD9656" s="1177"/>
      <c r="AE9656" s="1177"/>
      <c r="AF9656" s="1177"/>
      <c r="AG9656" s="1177"/>
      <c r="AH9656" s="1177"/>
      <c r="AI9656" s="1177"/>
      <c r="AJ9656" s="1177"/>
      <c r="AK9656" s="1177"/>
    </row>
    <row r="9657" customFormat="false" ht="14.9" hidden="false" customHeight="false" outlineLevel="0" collapsed="false">
      <c r="A9657" s="1139"/>
      <c r="B9657" s="1139"/>
      <c r="C9657" s="1139"/>
      <c r="D9657" s="1139"/>
      <c r="E9657" s="1139" t="s">
        <v>28081</v>
      </c>
      <c r="F9657" s="1139" t="s">
        <v>28082</v>
      </c>
      <c r="G9657" s="1139"/>
      <c r="H9657" s="1139"/>
      <c r="I9657" s="1139"/>
      <c r="J9657" s="1139"/>
      <c r="K9657" s="1139"/>
      <c r="L9657" s="1139"/>
      <c r="M9657" s="1139"/>
      <c r="N9657" s="1192" t="n">
        <v>43786</v>
      </c>
      <c r="O9657" s="1162" t="s">
        <v>26797</v>
      </c>
      <c r="P9657" s="1139"/>
      <c r="Q9657" s="15" t="s">
        <v>45</v>
      </c>
      <c r="R9657" s="1141"/>
      <c r="S9657" s="1141"/>
      <c r="T9657" s="1141"/>
      <c r="U9657" s="1141"/>
      <c r="V9657" s="1141"/>
      <c r="W9657" s="1141"/>
      <c r="X9657" s="1141"/>
      <c r="Y9657" s="1141"/>
      <c r="Z9657" s="1141"/>
      <c r="AA9657" s="1141"/>
      <c r="AB9657" s="1141"/>
      <c r="AC9657" s="1141"/>
      <c r="AD9657" s="1141"/>
      <c r="AE9657" s="1141"/>
      <c r="AF9657" s="1141"/>
      <c r="AG9657" s="1141"/>
      <c r="AH9657" s="1141"/>
      <c r="AI9657" s="1141"/>
      <c r="AJ9657" s="1141"/>
      <c r="AK9657" s="1141"/>
    </row>
    <row r="9658" customFormat="false" ht="28.35" hidden="false" customHeight="false" outlineLevel="0" collapsed="false">
      <c r="A9658" s="1162"/>
      <c r="B9658" s="1162"/>
      <c r="C9658" s="1162"/>
      <c r="D9658" s="1162"/>
      <c r="E9658" s="1162" t="s">
        <v>28083</v>
      </c>
      <c r="F9658" s="1162"/>
      <c r="G9658" s="1162"/>
      <c r="H9658" s="1162"/>
      <c r="I9658" s="1162"/>
      <c r="J9658" s="1162"/>
      <c r="K9658" s="1162"/>
      <c r="L9658" s="1162"/>
      <c r="M9658" s="1162"/>
      <c r="N9658" s="1162"/>
      <c r="O9658" s="1162"/>
      <c r="P9658" s="1162"/>
      <c r="Q9658" s="15" t="s">
        <v>45</v>
      </c>
      <c r="R9658" s="1177"/>
      <c r="S9658" s="1177"/>
      <c r="T9658" s="1177"/>
      <c r="U9658" s="1177"/>
      <c r="V9658" s="1177"/>
      <c r="W9658" s="1177"/>
      <c r="X9658" s="1177"/>
      <c r="Y9658" s="1177"/>
      <c r="Z9658" s="1177"/>
      <c r="AA9658" s="1177"/>
      <c r="AB9658" s="1177"/>
      <c r="AC9658" s="1177"/>
      <c r="AD9658" s="1177"/>
      <c r="AE9658" s="1177"/>
      <c r="AF9658" s="1177"/>
      <c r="AG9658" s="1177"/>
      <c r="AH9658" s="1177"/>
      <c r="AI9658" s="1177"/>
      <c r="AJ9658" s="1177"/>
      <c r="AK9658" s="1177"/>
    </row>
    <row r="9659" customFormat="false" ht="28.35" hidden="false" customHeight="false" outlineLevel="0" collapsed="false">
      <c r="A9659" s="100"/>
      <c r="B9659" s="100"/>
      <c r="C9659" s="100"/>
      <c r="D9659" s="100"/>
      <c r="E9659" s="100" t="s">
        <v>28084</v>
      </c>
      <c r="F9659" s="100"/>
      <c r="G9659" s="100"/>
      <c r="H9659" s="100"/>
      <c r="I9659" s="100"/>
      <c r="J9659" s="100"/>
      <c r="K9659" s="100"/>
      <c r="L9659" s="100"/>
      <c r="M9659" s="100"/>
      <c r="N9659" s="100"/>
      <c r="O9659" s="100"/>
      <c r="P9659" s="100"/>
      <c r="Q9659" s="15" t="s">
        <v>45</v>
      </c>
    </row>
    <row r="9660" customFormat="false" ht="28.35" hidden="false" customHeight="false" outlineLevel="0" collapsed="false">
      <c r="A9660" s="100" t="s">
        <v>25462</v>
      </c>
      <c r="B9660" s="1143" t="n">
        <v>0.506944444444444</v>
      </c>
      <c r="C9660" s="100" t="s">
        <v>28085</v>
      </c>
      <c r="D9660" s="100" t="s">
        <v>10514</v>
      </c>
      <c r="E9660" s="100" t="s">
        <v>28086</v>
      </c>
      <c r="F9660" s="100"/>
      <c r="G9660" s="100" t="n">
        <v>4600</v>
      </c>
      <c r="H9660" s="100"/>
      <c r="I9660" s="100"/>
      <c r="J9660" s="100"/>
      <c r="K9660" s="100"/>
      <c r="L9660" s="100"/>
      <c r="M9660" s="100" t="s">
        <v>28087</v>
      </c>
      <c r="N9660" s="1184" t="n">
        <v>43787</v>
      </c>
      <c r="O9660" s="984" t="s">
        <v>15</v>
      </c>
      <c r="P9660" s="100"/>
      <c r="Q9660" s="15" t="s">
        <v>45</v>
      </c>
    </row>
    <row r="9661" customFormat="false" ht="41.75" hidden="false" customHeight="false" outlineLevel="0" collapsed="false">
      <c r="A9661" s="100"/>
      <c r="B9661" s="1143"/>
      <c r="C9661" s="100"/>
      <c r="D9661" s="100"/>
      <c r="E9661" s="100"/>
      <c r="F9661" s="100"/>
      <c r="G9661" s="100"/>
      <c r="H9661" s="100" t="n">
        <v>5500</v>
      </c>
      <c r="I9661" s="100"/>
      <c r="J9661" s="100"/>
      <c r="K9661" s="100"/>
      <c r="L9661" s="100"/>
      <c r="M9661" s="100" t="s">
        <v>28088</v>
      </c>
      <c r="N9661" s="1184" t="n">
        <v>43786</v>
      </c>
      <c r="O9661" s="984" t="s">
        <v>26196</v>
      </c>
      <c r="P9661" s="100"/>
      <c r="Q9661" s="15" t="s">
        <v>45</v>
      </c>
    </row>
    <row r="9662" customFormat="false" ht="41.75" hidden="false" customHeight="false" outlineLevel="0" collapsed="false">
      <c r="A9662" s="100"/>
      <c r="B9662" s="100"/>
      <c r="C9662" s="100"/>
      <c r="D9662" s="100" t="s">
        <v>10514</v>
      </c>
      <c r="E9662" s="100" t="s">
        <v>28089</v>
      </c>
      <c r="F9662" s="100"/>
      <c r="G9662" s="100" t="n">
        <v>1200</v>
      </c>
      <c r="H9662" s="100"/>
      <c r="I9662" s="100"/>
      <c r="J9662" s="100"/>
      <c r="K9662" s="100"/>
      <c r="L9662" s="100"/>
      <c r="M9662" s="100" t="s">
        <v>26648</v>
      </c>
      <c r="N9662" s="1191" t="n">
        <v>43795</v>
      </c>
      <c r="O9662" s="984" t="s">
        <v>26349</v>
      </c>
      <c r="P9662" s="100"/>
      <c r="Q9662" s="15" t="s">
        <v>45</v>
      </c>
    </row>
    <row r="9663" customFormat="false" ht="55.2" hidden="false" customHeight="false" outlineLevel="0" collapsed="false">
      <c r="A9663" s="100"/>
      <c r="B9663" s="100"/>
      <c r="C9663" s="100"/>
      <c r="D9663" s="100"/>
      <c r="E9663" s="100" t="s">
        <v>28090</v>
      </c>
      <c r="F9663" s="100"/>
      <c r="G9663" s="100"/>
      <c r="H9663" s="100"/>
      <c r="I9663" s="100"/>
      <c r="J9663" s="100"/>
      <c r="K9663" s="100"/>
      <c r="L9663" s="100"/>
      <c r="M9663" s="100"/>
      <c r="N9663" s="100"/>
      <c r="O9663" s="100"/>
      <c r="P9663" s="100"/>
      <c r="Q9663" s="15" t="s">
        <v>45</v>
      </c>
    </row>
    <row r="9664" customFormat="false" ht="122.35" hidden="false" customHeight="false" outlineLevel="0" collapsed="false">
      <c r="A9664" s="100" t="s">
        <v>25462</v>
      </c>
      <c r="B9664" s="1143" t="n">
        <v>0.645138888888889</v>
      </c>
      <c r="C9664" s="24" t="s">
        <v>19066</v>
      </c>
      <c r="D9664" s="100" t="s">
        <v>10514</v>
      </c>
      <c r="E9664" s="100" t="s">
        <v>28091</v>
      </c>
      <c r="F9664" s="100" t="s">
        <v>28092</v>
      </c>
      <c r="G9664" s="100" t="n">
        <v>3900</v>
      </c>
      <c r="H9664" s="100"/>
      <c r="I9664" s="100"/>
      <c r="J9664" s="100"/>
      <c r="K9664" s="100"/>
      <c r="L9664" s="100"/>
      <c r="M9664" s="100" t="s">
        <v>28093</v>
      </c>
      <c r="N9664" s="1184" t="n">
        <v>43786</v>
      </c>
      <c r="O9664" s="984" t="s">
        <v>15</v>
      </c>
      <c r="P9664" s="100"/>
      <c r="Q9664" s="15" t="s">
        <v>45</v>
      </c>
    </row>
    <row r="9665" customFormat="false" ht="79.85" hidden="false" customHeight="false" outlineLevel="0" collapsed="false">
      <c r="A9665" s="1091" t="s">
        <v>17111</v>
      </c>
      <c r="B9665" s="103" t="s">
        <v>17112</v>
      </c>
      <c r="C9665" s="1149"/>
      <c r="D9665" s="103" t="s">
        <v>17114</v>
      </c>
      <c r="E9665" s="103" t="s">
        <v>17115</v>
      </c>
      <c r="F9665" s="102" t="s">
        <v>10096</v>
      </c>
      <c r="G9665" s="103" t="s">
        <v>38</v>
      </c>
      <c r="H9665" s="103" t="s">
        <v>17116</v>
      </c>
      <c r="I9665" s="103" t="s">
        <v>40</v>
      </c>
      <c r="J9665" s="103" t="s">
        <v>21327</v>
      </c>
      <c r="K9665" s="103" t="s">
        <v>21328</v>
      </c>
      <c r="L9665" s="103" t="s">
        <v>19807</v>
      </c>
      <c r="M9665" s="103" t="s">
        <v>41</v>
      </c>
      <c r="N9665" s="103" t="s">
        <v>42</v>
      </c>
      <c r="O9665" s="103" t="s">
        <v>17117</v>
      </c>
      <c r="P9665" s="91"/>
      <c r="Q9665" s="15" t="s">
        <v>45</v>
      </c>
      <c r="R9665" s="97"/>
      <c r="S9665" s="97"/>
    </row>
    <row r="9666" customFormat="false" ht="15" hidden="false" customHeight="false" outlineLevel="0" collapsed="false">
      <c r="A9666" s="1137" t="n">
        <v>43784</v>
      </c>
      <c r="B9666" s="1136" t="s">
        <v>394</v>
      </c>
      <c r="C9666" s="91"/>
      <c r="D9666" s="91"/>
      <c r="E9666" s="10"/>
      <c r="F9666" s="821" t="n">
        <f aca="false">G9666+H9666+I9666+J9666+K9666+L9666</f>
        <v>7.57099347811916E+020</v>
      </c>
      <c r="G9666" s="1150" t="n">
        <f aca="false">SUM(G9667:G19602)</f>
        <v>2.64483267810137E+020</v>
      </c>
      <c r="H9666" s="989" t="n">
        <f aca="false">SUM(H9667:H19602)</f>
        <v>4.92616080001779E+020</v>
      </c>
      <c r="I9666" s="1007" t="n">
        <f aca="false">SUM(I9667:I19604)</f>
        <v>0</v>
      </c>
      <c r="J9666" s="1008" t="n">
        <f aca="false">SUM(J9667:J19602)</f>
        <v>0</v>
      </c>
      <c r="K9666" s="1009" t="n">
        <f aca="false">SUM(K9667:K19602)</f>
        <v>0</v>
      </c>
      <c r="L9666" s="1029" t="n">
        <f aca="false">SUM(L9667:L19602)</f>
        <v>0</v>
      </c>
      <c r="M9666" s="466"/>
      <c r="N9666" s="466"/>
      <c r="O9666" s="91"/>
      <c r="P9666" s="91"/>
      <c r="Q9666" s="15" t="s">
        <v>45</v>
      </c>
      <c r="R9666" s="97"/>
      <c r="S9666" s="97"/>
    </row>
    <row r="9667" customFormat="false" ht="14.9" hidden="false" customHeight="false" outlineLevel="0" collapsed="false">
      <c r="A9667" s="1162"/>
      <c r="B9667" s="1162"/>
      <c r="C9667" s="1162"/>
      <c r="D9667" s="1162"/>
      <c r="E9667" s="1162" t="s">
        <v>28094</v>
      </c>
      <c r="F9667" s="1162"/>
      <c r="G9667" s="1162"/>
      <c r="H9667" s="1162"/>
      <c r="I9667" s="1162"/>
      <c r="J9667" s="1162"/>
      <c r="K9667" s="1162"/>
      <c r="L9667" s="1162"/>
      <c r="M9667" s="1162"/>
      <c r="N9667" s="1162"/>
      <c r="O9667" s="1162" t="s">
        <v>28095</v>
      </c>
      <c r="P9667" s="1162"/>
      <c r="Q9667" s="15" t="s">
        <v>45</v>
      </c>
      <c r="R9667" s="1177"/>
      <c r="S9667" s="1177"/>
      <c r="T9667" s="1177"/>
      <c r="U9667" s="1177"/>
      <c r="V9667" s="1177"/>
      <c r="W9667" s="1177"/>
      <c r="X9667" s="1177"/>
      <c r="Y9667" s="1177"/>
      <c r="Z9667" s="1177"/>
      <c r="AA9667" s="1177"/>
      <c r="AB9667" s="1177"/>
      <c r="AC9667" s="1177"/>
      <c r="AD9667" s="1177"/>
      <c r="AE9667" s="1177"/>
      <c r="AF9667" s="1177"/>
      <c r="AG9667" s="1177"/>
      <c r="AH9667" s="1177"/>
      <c r="AI9667" s="1177"/>
      <c r="AJ9667" s="1177"/>
      <c r="AK9667" s="1177"/>
    </row>
    <row r="9668" customFormat="false" ht="28.35" hidden="false" customHeight="false" outlineLevel="0" collapsed="false">
      <c r="A9668" s="100" t="s">
        <v>25462</v>
      </c>
      <c r="B9668" s="1143" t="n">
        <v>0.418055555555556</v>
      </c>
      <c r="C9668" s="100" t="s">
        <v>28096</v>
      </c>
      <c r="D9668" s="100" t="s">
        <v>25726</v>
      </c>
      <c r="E9668" s="100" t="s">
        <v>28097</v>
      </c>
      <c r="G9668" s="100"/>
      <c r="H9668" s="100"/>
      <c r="I9668" s="100"/>
      <c r="J9668" s="100"/>
      <c r="K9668" s="100"/>
      <c r="L9668" s="100"/>
      <c r="M9668" s="100"/>
      <c r="N9668" s="100"/>
      <c r="O9668" s="355" t="s">
        <v>28098</v>
      </c>
      <c r="P9668" s="100"/>
      <c r="Q9668" s="15" t="s">
        <v>45</v>
      </c>
    </row>
    <row r="9669" customFormat="false" ht="14.9" hidden="false" customHeight="false" outlineLevel="0" collapsed="false">
      <c r="A9669" s="1139"/>
      <c r="B9669" s="1139"/>
      <c r="C9669" s="1139"/>
      <c r="D9669" s="1139"/>
      <c r="E9669" s="1139" t="s">
        <v>28099</v>
      </c>
      <c r="F9669" s="1139"/>
      <c r="G9669" s="1139"/>
      <c r="H9669" s="1139"/>
      <c r="I9669" s="1139"/>
      <c r="J9669" s="1139"/>
      <c r="K9669" s="1139"/>
      <c r="L9669" s="1139"/>
      <c r="M9669" s="1139"/>
      <c r="N9669" s="1139"/>
      <c r="O9669" s="1139"/>
      <c r="P9669" s="1139"/>
      <c r="Q9669" s="15" t="s">
        <v>45</v>
      </c>
      <c r="R9669" s="1141"/>
      <c r="S9669" s="1141"/>
      <c r="T9669" s="1141"/>
      <c r="U9669" s="1141"/>
      <c r="V9669" s="1141"/>
      <c r="W9669" s="1141"/>
      <c r="X9669" s="1141"/>
      <c r="Y9669" s="1141"/>
      <c r="Z9669" s="1141"/>
      <c r="AA9669" s="1141"/>
      <c r="AB9669" s="1141"/>
      <c r="AC9669" s="1141"/>
      <c r="AD9669" s="1141"/>
      <c r="AE9669" s="1141"/>
      <c r="AF9669" s="1141"/>
      <c r="AG9669" s="1141"/>
      <c r="AH9669" s="1141"/>
      <c r="AI9669" s="1141"/>
      <c r="AJ9669" s="1141"/>
      <c r="AK9669" s="1141"/>
    </row>
    <row r="9670" customFormat="false" ht="28.35" hidden="false" customHeight="false" outlineLevel="0" collapsed="false">
      <c r="A9670" s="100" t="s">
        <v>25462</v>
      </c>
      <c r="B9670" s="1143" t="n">
        <v>0.433333333333333</v>
      </c>
      <c r="C9670" s="24" t="s">
        <v>28100</v>
      </c>
      <c r="D9670" s="100" t="s">
        <v>26332</v>
      </c>
      <c r="E9670" s="100" t="s">
        <v>28101</v>
      </c>
      <c r="F9670" s="100"/>
      <c r="G9670" s="100" t="n">
        <v>3500</v>
      </c>
      <c r="H9670" s="100"/>
      <c r="I9670" s="100"/>
      <c r="J9670" s="100"/>
      <c r="K9670" s="100"/>
      <c r="L9670" s="100"/>
      <c r="M9670" s="100" t="s">
        <v>28102</v>
      </c>
      <c r="N9670" s="1184" t="n">
        <v>43784</v>
      </c>
      <c r="O9670" s="984" t="s">
        <v>15</v>
      </c>
      <c r="P9670" s="100"/>
      <c r="Q9670" s="15" t="s">
        <v>45</v>
      </c>
    </row>
    <row r="9671" customFormat="false" ht="95.5" hidden="false" customHeight="false" outlineLevel="0" collapsed="false">
      <c r="A9671" s="1139"/>
      <c r="B9671" s="1139"/>
      <c r="C9671" s="1139"/>
      <c r="D9671" s="1139"/>
      <c r="E9671" s="1139" t="s">
        <v>28103</v>
      </c>
      <c r="F9671" s="1139" t="s">
        <v>27127</v>
      </c>
      <c r="G9671" s="1139"/>
      <c r="H9671" s="1139"/>
      <c r="I9671" s="1139"/>
      <c r="J9671" s="1139"/>
      <c r="K9671" s="1139"/>
      <c r="L9671" s="1139"/>
      <c r="M9671" s="1139" t="s">
        <v>21855</v>
      </c>
      <c r="N9671" s="1192" t="n">
        <v>43785</v>
      </c>
      <c r="O9671" s="1139" t="s">
        <v>26797</v>
      </c>
      <c r="P9671" s="1139"/>
      <c r="Q9671" s="15" t="s">
        <v>45</v>
      </c>
      <c r="R9671" s="1141"/>
      <c r="S9671" s="1141"/>
      <c r="T9671" s="1141"/>
      <c r="U9671" s="1141"/>
      <c r="V9671" s="1141"/>
      <c r="W9671" s="1141"/>
      <c r="X9671" s="1141"/>
      <c r="Y9671" s="1141"/>
      <c r="Z9671" s="1141"/>
      <c r="AA9671" s="1141"/>
      <c r="AB9671" s="1141"/>
      <c r="AC9671" s="1141"/>
      <c r="AD9671" s="1141"/>
      <c r="AE9671" s="1141"/>
      <c r="AF9671" s="1141"/>
      <c r="AG9671" s="1141"/>
      <c r="AH9671" s="1141"/>
      <c r="AI9671" s="1141"/>
      <c r="AJ9671" s="1141"/>
      <c r="AK9671" s="1141"/>
    </row>
    <row r="9672" customFormat="false" ht="14.9" hidden="false" customHeight="false" outlineLevel="0" collapsed="false">
      <c r="A9672" s="100"/>
      <c r="B9672" s="100"/>
      <c r="C9672" s="100"/>
      <c r="D9672" s="100"/>
      <c r="E9672" s="100" t="s">
        <v>28104</v>
      </c>
      <c r="F9672" s="100" t="s">
        <v>28105</v>
      </c>
      <c r="G9672" s="100"/>
      <c r="H9672" s="100"/>
      <c r="I9672" s="100"/>
      <c r="J9672" s="100"/>
      <c r="K9672" s="100"/>
      <c r="L9672" s="100"/>
      <c r="M9672" s="100"/>
      <c r="N9672" s="100"/>
      <c r="O9672" s="100"/>
      <c r="P9672" s="100"/>
      <c r="Q9672" s="15" t="s">
        <v>45</v>
      </c>
    </row>
    <row r="9673" customFormat="false" ht="13.8" hidden="false" customHeight="false" outlineLevel="0" collapsed="false">
      <c r="A9673" s="1144"/>
      <c r="B9673" s="1144"/>
      <c r="C9673" s="1144"/>
      <c r="D9673" s="1144"/>
      <c r="E9673" s="1193" t="s">
        <v>28106</v>
      </c>
      <c r="F9673" s="1144"/>
      <c r="G9673" s="1144"/>
      <c r="H9673" s="1144"/>
      <c r="I9673" s="1144"/>
      <c r="J9673" s="1144"/>
      <c r="K9673" s="1144"/>
      <c r="L9673" s="1144"/>
      <c r="M9673" s="1144"/>
      <c r="N9673" s="1144"/>
      <c r="O9673" s="1144"/>
      <c r="P9673" s="1144"/>
      <c r="Q9673" s="15" t="s">
        <v>45</v>
      </c>
      <c r="R9673" s="1145"/>
      <c r="S9673" s="1145"/>
      <c r="T9673" s="1145"/>
      <c r="U9673" s="1145"/>
      <c r="V9673" s="1145"/>
      <c r="W9673" s="1145"/>
      <c r="X9673" s="1145"/>
      <c r="Y9673" s="1145"/>
      <c r="Z9673" s="1145"/>
      <c r="AA9673" s="1145"/>
      <c r="AB9673" s="1145"/>
      <c r="AC9673" s="1145"/>
      <c r="AD9673" s="1145"/>
      <c r="AE9673" s="1145"/>
      <c r="AF9673" s="1145"/>
      <c r="AG9673" s="1145"/>
      <c r="AH9673" s="1145"/>
      <c r="AI9673" s="1145"/>
      <c r="AJ9673" s="1145"/>
      <c r="AK9673" s="1145"/>
    </row>
    <row r="9674" customFormat="false" ht="14.9" hidden="false" customHeight="false" outlineLevel="0" collapsed="false">
      <c r="A9674" s="1139"/>
      <c r="B9674" s="1139"/>
      <c r="C9674" s="1139" t="n">
        <v>89265896468</v>
      </c>
      <c r="D9674" s="1139" t="s">
        <v>10514</v>
      </c>
      <c r="E9674" s="1139" t="s">
        <v>28107</v>
      </c>
      <c r="F9674" s="1139" t="s">
        <v>28108</v>
      </c>
      <c r="G9674" s="1139"/>
      <c r="H9674" s="1139"/>
      <c r="I9674" s="1139"/>
      <c r="J9674" s="1139"/>
      <c r="K9674" s="1139"/>
      <c r="L9674" s="1139"/>
      <c r="M9674" s="1139"/>
      <c r="N9674" s="1139"/>
      <c r="O9674" s="1139"/>
      <c r="P9674" s="1139"/>
      <c r="Q9674" s="15" t="s">
        <v>45</v>
      </c>
      <c r="R9674" s="1141"/>
      <c r="S9674" s="1141"/>
      <c r="T9674" s="1141"/>
      <c r="U9674" s="1141"/>
      <c r="V9674" s="1141"/>
      <c r="W9674" s="1141"/>
      <c r="X9674" s="1141"/>
      <c r="Y9674" s="1141"/>
      <c r="Z9674" s="1141"/>
      <c r="AA9674" s="1141"/>
      <c r="AB9674" s="1141"/>
      <c r="AC9674" s="1141"/>
      <c r="AD9674" s="1141"/>
      <c r="AE9674" s="1141"/>
      <c r="AF9674" s="1141"/>
      <c r="AG9674" s="1141"/>
      <c r="AH9674" s="1141"/>
      <c r="AI9674" s="1141"/>
      <c r="AJ9674" s="1141"/>
      <c r="AK9674" s="1141"/>
    </row>
    <row r="9675" customFormat="false" ht="68.65" hidden="false" customHeight="false" outlineLevel="0" collapsed="false">
      <c r="A9675" s="100"/>
      <c r="B9675" s="100"/>
      <c r="C9675" s="100"/>
      <c r="D9675" s="100"/>
      <c r="E9675" s="100" t="s">
        <v>28109</v>
      </c>
      <c r="F9675" s="100" t="s">
        <v>28110</v>
      </c>
      <c r="G9675" s="100"/>
      <c r="H9675" s="100" t="n">
        <v>11000</v>
      </c>
      <c r="I9675" s="100"/>
      <c r="J9675" s="100"/>
      <c r="K9675" s="100"/>
      <c r="L9675" s="100"/>
      <c r="M9675" s="100" t="s">
        <v>28111</v>
      </c>
      <c r="N9675" s="1184" t="n">
        <v>43785</v>
      </c>
      <c r="O9675" s="984" t="s">
        <v>26193</v>
      </c>
      <c r="P9675" s="100"/>
      <c r="Q9675" s="15" t="s">
        <v>45</v>
      </c>
    </row>
    <row r="9676" customFormat="false" ht="28.35" hidden="false" customHeight="false" outlineLevel="0" collapsed="false">
      <c r="A9676" s="100"/>
      <c r="B9676" s="100"/>
      <c r="C9676" s="100"/>
      <c r="D9676" s="100" t="s">
        <v>10514</v>
      </c>
      <c r="E9676" s="100" t="s">
        <v>28023</v>
      </c>
      <c r="F9676" s="984" t="s">
        <v>28024</v>
      </c>
      <c r="G9676" s="100"/>
      <c r="H9676" s="100" t="n">
        <v>15440</v>
      </c>
      <c r="I9676" s="100"/>
      <c r="J9676" s="100"/>
      <c r="K9676" s="100"/>
      <c r="L9676" s="100"/>
      <c r="M9676" s="100" t="s">
        <v>28112</v>
      </c>
      <c r="N9676" s="664" t="s">
        <v>28026</v>
      </c>
      <c r="O9676" s="984" t="s">
        <v>26193</v>
      </c>
      <c r="P9676" s="100"/>
      <c r="Q9676" s="15" t="s">
        <v>45</v>
      </c>
    </row>
    <row r="9677" customFormat="false" ht="68.65" hidden="false" customHeight="false" outlineLevel="0" collapsed="false">
      <c r="A9677" s="100"/>
      <c r="B9677" s="100"/>
      <c r="C9677" s="100"/>
      <c r="D9677" s="100"/>
      <c r="E9677" s="100" t="s">
        <v>28113</v>
      </c>
      <c r="F9677" s="100" t="s">
        <v>26027</v>
      </c>
      <c r="G9677" s="100"/>
      <c r="H9677" s="100"/>
      <c r="I9677" s="100"/>
      <c r="J9677" s="100"/>
      <c r="K9677" s="100"/>
      <c r="L9677" s="100"/>
      <c r="M9677" s="100"/>
      <c r="N9677" s="100"/>
      <c r="O9677" s="100"/>
      <c r="P9677" s="100"/>
      <c r="Q9677" s="15" t="s">
        <v>45</v>
      </c>
    </row>
    <row r="9678" customFormat="false" ht="28.35" hidden="false" customHeight="false" outlineLevel="0" collapsed="false">
      <c r="A9678" s="100"/>
      <c r="B9678" s="100"/>
      <c r="C9678" s="100"/>
      <c r="D9678" s="100"/>
      <c r="E9678" s="100" t="s">
        <v>28114</v>
      </c>
      <c r="G9678" s="100"/>
      <c r="H9678" s="100" t="n">
        <v>27000</v>
      </c>
      <c r="I9678" s="100"/>
      <c r="J9678" s="100"/>
      <c r="K9678" s="100"/>
      <c r="L9678" s="100"/>
      <c r="M9678" s="100" t="s">
        <v>27548</v>
      </c>
      <c r="N9678" s="1184" t="n">
        <v>43787</v>
      </c>
      <c r="O9678" s="984" t="s">
        <v>26193</v>
      </c>
      <c r="P9678" s="100"/>
      <c r="Q9678" s="15" t="s">
        <v>45</v>
      </c>
    </row>
    <row r="9679" customFormat="false" ht="14.9" hidden="false" customHeight="false" outlineLevel="0" collapsed="false">
      <c r="A9679" s="100" t="s">
        <v>19374</v>
      </c>
      <c r="B9679" s="100"/>
      <c r="C9679" s="100" t="s">
        <v>28115</v>
      </c>
      <c r="D9679" s="100" t="s">
        <v>10514</v>
      </c>
      <c r="E9679" s="100" t="s">
        <v>28116</v>
      </c>
      <c r="F9679" s="100"/>
      <c r="G9679" s="100"/>
      <c r="H9679" s="100"/>
      <c r="I9679" s="100"/>
      <c r="J9679" s="100"/>
      <c r="K9679" s="100"/>
      <c r="L9679" s="100"/>
      <c r="M9679" s="100"/>
      <c r="N9679" s="100"/>
      <c r="O9679" s="100"/>
      <c r="P9679" s="100"/>
      <c r="Q9679" s="15" t="s">
        <v>45</v>
      </c>
    </row>
    <row r="9680" customFormat="false" ht="14.9" hidden="false" customHeight="false" outlineLevel="0" collapsed="false">
      <c r="A9680" s="1144"/>
      <c r="B9680" s="1144"/>
      <c r="C9680" s="1144"/>
      <c r="D9680" s="1144"/>
      <c r="E9680" s="1144" t="s">
        <v>28117</v>
      </c>
      <c r="F9680" s="1144" t="s">
        <v>28118</v>
      </c>
      <c r="G9680" s="1144"/>
      <c r="H9680" s="1144"/>
      <c r="I9680" s="1144"/>
      <c r="J9680" s="1144"/>
      <c r="K9680" s="1144"/>
      <c r="L9680" s="1144"/>
      <c r="M9680" s="1144"/>
      <c r="N9680" s="1144"/>
      <c r="O9680" s="1144"/>
      <c r="P9680" s="1144"/>
      <c r="Q9680" s="15" t="s">
        <v>45</v>
      </c>
      <c r="R9680" s="1145"/>
      <c r="S9680" s="1145"/>
      <c r="T9680" s="1145"/>
      <c r="U9680" s="1145"/>
      <c r="V9680" s="1145"/>
      <c r="W9680" s="1145"/>
      <c r="X9680" s="1145"/>
      <c r="Y9680" s="1145"/>
      <c r="Z9680" s="1145"/>
      <c r="AA9680" s="1145"/>
      <c r="AB9680" s="1145"/>
      <c r="AC9680" s="1145"/>
      <c r="AD9680" s="1145"/>
      <c r="AE9680" s="1145"/>
      <c r="AF9680" s="1145"/>
      <c r="AG9680" s="1145"/>
      <c r="AH9680" s="1145"/>
      <c r="AI9680" s="1145"/>
      <c r="AJ9680" s="1145"/>
      <c r="AK9680" s="1145"/>
    </row>
    <row r="9681" customFormat="false" ht="79.85" hidden="false" customHeight="false" outlineLevel="0" collapsed="false">
      <c r="A9681" s="1091" t="s">
        <v>17111</v>
      </c>
      <c r="B9681" s="103" t="s">
        <v>17112</v>
      </c>
      <c r="C9681" s="1149"/>
      <c r="D9681" s="103" t="s">
        <v>17114</v>
      </c>
      <c r="E9681" s="103" t="s">
        <v>17115</v>
      </c>
      <c r="F9681" s="102" t="s">
        <v>10096</v>
      </c>
      <c r="G9681" s="103" t="s">
        <v>38</v>
      </c>
      <c r="H9681" s="103" t="s">
        <v>17116</v>
      </c>
      <c r="I9681" s="103" t="s">
        <v>40</v>
      </c>
      <c r="J9681" s="103" t="s">
        <v>21327</v>
      </c>
      <c r="K9681" s="103" t="s">
        <v>21328</v>
      </c>
      <c r="L9681" s="103" t="s">
        <v>19807</v>
      </c>
      <c r="M9681" s="103" t="s">
        <v>41</v>
      </c>
      <c r="N9681" s="103" t="s">
        <v>42</v>
      </c>
      <c r="O9681" s="103" t="s">
        <v>17117</v>
      </c>
      <c r="P9681" s="91"/>
      <c r="Q9681" s="15" t="s">
        <v>45</v>
      </c>
      <c r="R9681" s="97"/>
      <c r="S9681" s="97"/>
    </row>
    <row r="9682" customFormat="false" ht="15" hidden="false" customHeight="false" outlineLevel="0" collapsed="false">
      <c r="A9682" s="1137" t="n">
        <v>43787</v>
      </c>
      <c r="B9682" s="1136" t="s">
        <v>422</v>
      </c>
      <c r="C9682" s="91"/>
      <c r="D9682" s="91"/>
      <c r="E9682" s="10"/>
      <c r="F9682" s="821" t="n">
        <f aca="false">G9682+H9682+I9682+J9682+K9682+L9682</f>
        <v>3.78549673905958E+020</v>
      </c>
      <c r="G9682" s="1150" t="n">
        <f aca="false">SUM(G9683:G19618)</f>
        <v>1.32241633905069E+020</v>
      </c>
      <c r="H9682" s="989" t="n">
        <f aca="false">SUM(H9683:H19618)</f>
        <v>2.4630804000089E+020</v>
      </c>
      <c r="I9682" s="1007" t="n">
        <f aca="false">SUM(I9683:I19620)</f>
        <v>0</v>
      </c>
      <c r="J9682" s="1008" t="n">
        <f aca="false">SUM(J9683:J19618)</f>
        <v>0</v>
      </c>
      <c r="K9682" s="1009" t="n">
        <f aca="false">SUM(K9683:K19618)</f>
        <v>0</v>
      </c>
      <c r="L9682" s="1029" t="n">
        <f aca="false">SUM(L9683:L19618)</f>
        <v>0</v>
      </c>
      <c r="M9682" s="466"/>
      <c r="N9682" s="466"/>
      <c r="O9682" s="91"/>
      <c r="P9682" s="91"/>
      <c r="Q9682" s="15" t="s">
        <v>45</v>
      </c>
      <c r="R9682" s="97"/>
      <c r="S9682" s="97"/>
    </row>
    <row r="9683" customFormat="false" ht="14.9" hidden="false" customHeight="false" outlineLevel="0" collapsed="false">
      <c r="A9683" s="100"/>
      <c r="B9683" s="100"/>
      <c r="C9683" s="100"/>
      <c r="D9683" s="100"/>
      <c r="E9683" s="100" t="s">
        <v>28119</v>
      </c>
      <c r="F9683" s="100"/>
      <c r="G9683" s="100"/>
      <c r="H9683" s="100"/>
      <c r="I9683" s="100"/>
      <c r="J9683" s="100"/>
      <c r="K9683" s="100"/>
      <c r="L9683" s="100"/>
      <c r="M9683" s="100"/>
      <c r="N9683" s="1184" t="n">
        <v>43790</v>
      </c>
      <c r="O9683" s="1144" t="s">
        <v>26797</v>
      </c>
      <c r="P9683" s="100"/>
      <c r="Q9683" s="15" t="s">
        <v>45</v>
      </c>
    </row>
    <row r="9684" customFormat="false" ht="28.35" hidden="false" customHeight="false" outlineLevel="0" collapsed="false">
      <c r="A9684" s="100"/>
      <c r="B9684" s="100"/>
      <c r="C9684" s="100"/>
      <c r="D9684" s="100" t="s">
        <v>25535</v>
      </c>
      <c r="E9684" s="100" t="s">
        <v>28120</v>
      </c>
      <c r="F9684" s="100"/>
      <c r="G9684" s="100"/>
      <c r="H9684" s="100"/>
      <c r="I9684" s="100"/>
      <c r="J9684" s="100"/>
      <c r="K9684" s="100"/>
      <c r="L9684" s="100"/>
      <c r="M9684" s="100"/>
      <c r="N9684" s="100"/>
      <c r="O9684" s="100"/>
      <c r="P9684" s="100"/>
      <c r="Q9684" s="15" t="s">
        <v>45</v>
      </c>
    </row>
    <row r="9685" customFormat="false" ht="14.9" hidden="false" customHeight="false" outlineLevel="0" collapsed="false">
      <c r="A9685" s="1144"/>
      <c r="B9685" s="1144"/>
      <c r="C9685" s="1144"/>
      <c r="D9685" s="1144"/>
      <c r="E9685" s="1144" t="s">
        <v>28121</v>
      </c>
      <c r="F9685" s="1144" t="s">
        <v>51</v>
      </c>
      <c r="G9685" s="1144"/>
      <c r="H9685" s="1144"/>
      <c r="I9685" s="1144"/>
      <c r="J9685" s="1144"/>
      <c r="K9685" s="1144"/>
      <c r="L9685" s="1144"/>
      <c r="M9685" s="1144"/>
      <c r="N9685" s="1188" t="n">
        <v>43788</v>
      </c>
      <c r="O9685" s="1144" t="s">
        <v>26797</v>
      </c>
      <c r="P9685" s="1144"/>
      <c r="Q9685" s="15" t="s">
        <v>45</v>
      </c>
      <c r="R9685" s="1145"/>
      <c r="S9685" s="1145"/>
      <c r="T9685" s="1145"/>
      <c r="U9685" s="1145"/>
      <c r="V9685" s="1145"/>
      <c r="W9685" s="1145"/>
      <c r="X9685" s="1145"/>
      <c r="Y9685" s="1145"/>
      <c r="Z9685" s="1145"/>
      <c r="AA9685" s="1145"/>
      <c r="AB9685" s="1145"/>
      <c r="AC9685" s="1145"/>
      <c r="AD9685" s="1145"/>
      <c r="AE9685" s="1145"/>
      <c r="AF9685" s="1145"/>
      <c r="AG9685" s="1145"/>
      <c r="AH9685" s="1145"/>
      <c r="AI9685" s="1145"/>
      <c r="AJ9685" s="1145"/>
      <c r="AK9685" s="1145"/>
    </row>
    <row r="9686" customFormat="false" ht="28.35" hidden="false" customHeight="false" outlineLevel="0" collapsed="false">
      <c r="A9686" s="100" t="s">
        <v>25462</v>
      </c>
      <c r="B9686" s="1143" t="n">
        <v>0.511111111111111</v>
      </c>
      <c r="C9686" s="100" t="s">
        <v>28122</v>
      </c>
      <c r="D9686" s="100" t="s">
        <v>25726</v>
      </c>
      <c r="E9686" s="100" t="s">
        <v>28123</v>
      </c>
      <c r="F9686" s="100"/>
      <c r="G9686" s="100" t="n">
        <v>4700</v>
      </c>
      <c r="H9686" s="100"/>
      <c r="I9686" s="100"/>
      <c r="J9686" s="100"/>
      <c r="K9686" s="100"/>
      <c r="L9686" s="100"/>
      <c r="M9686" s="100" t="s">
        <v>28124</v>
      </c>
      <c r="N9686" s="1184" t="n">
        <v>43788</v>
      </c>
      <c r="O9686" s="984" t="s">
        <v>15</v>
      </c>
      <c r="P9686" s="100"/>
      <c r="Q9686" s="15" t="s">
        <v>45</v>
      </c>
    </row>
    <row r="9687" customFormat="false" ht="14.9" hidden="false" customHeight="false" outlineLevel="0" collapsed="false">
      <c r="A9687" s="100"/>
      <c r="B9687" s="100"/>
      <c r="C9687" s="100"/>
      <c r="D9687" s="100"/>
      <c r="E9687" s="100" t="s">
        <v>28125</v>
      </c>
      <c r="F9687" s="100" t="s">
        <v>28126</v>
      </c>
      <c r="G9687" s="100" t="n">
        <v>500</v>
      </c>
      <c r="H9687" s="100"/>
      <c r="I9687" s="100"/>
      <c r="J9687" s="100"/>
      <c r="K9687" s="100"/>
      <c r="L9687" s="100"/>
      <c r="M9687" s="24" t="s">
        <v>27546</v>
      </c>
      <c r="N9687" s="1184" t="n">
        <v>43791</v>
      </c>
      <c r="O9687" s="984" t="s">
        <v>17806</v>
      </c>
      <c r="P9687" s="100"/>
      <c r="Q9687" s="15" t="s">
        <v>45</v>
      </c>
    </row>
    <row r="9688" customFormat="false" ht="122.35" hidden="false" customHeight="false" outlineLevel="0" collapsed="false">
      <c r="A9688" s="100"/>
      <c r="B9688" s="100"/>
      <c r="C9688" s="100"/>
      <c r="D9688" s="1154" t="s">
        <v>27493</v>
      </c>
      <c r="E9688" s="100" t="s">
        <v>28127</v>
      </c>
      <c r="F9688" s="100" t="s">
        <v>28128</v>
      </c>
      <c r="G9688" s="100"/>
      <c r="H9688" s="100"/>
      <c r="I9688" s="100"/>
      <c r="J9688" s="100"/>
      <c r="K9688" s="100"/>
      <c r="L9688" s="100"/>
      <c r="M9688" s="100"/>
      <c r="N9688" s="100"/>
      <c r="O9688" s="100"/>
      <c r="P9688" s="100"/>
      <c r="Q9688" s="15" t="s">
        <v>45</v>
      </c>
    </row>
    <row r="9689" customFormat="false" ht="28.35" hidden="false" customHeight="false" outlineLevel="0" collapsed="false">
      <c r="A9689" s="100"/>
      <c r="B9689" s="100"/>
      <c r="C9689" s="100"/>
      <c r="D9689" s="1154" t="s">
        <v>27493</v>
      </c>
      <c r="E9689" s="100" t="s">
        <v>28129</v>
      </c>
      <c r="F9689" s="100" t="s">
        <v>28128</v>
      </c>
      <c r="G9689" s="100"/>
      <c r="H9689" s="100"/>
      <c r="I9689" s="100"/>
      <c r="J9689" s="100"/>
      <c r="K9689" s="100"/>
      <c r="L9689" s="100"/>
      <c r="M9689" s="100"/>
      <c r="N9689" s="100"/>
      <c r="O9689" s="100"/>
      <c r="P9689" s="100"/>
      <c r="Q9689" s="15" t="s">
        <v>45</v>
      </c>
    </row>
    <row r="9690" customFormat="false" ht="14.9" hidden="false" customHeight="false" outlineLevel="0" collapsed="false">
      <c r="A9690" s="100"/>
      <c r="B9690" s="100"/>
      <c r="C9690" s="100"/>
      <c r="D9690" s="1154" t="s">
        <v>27493</v>
      </c>
      <c r="E9690" s="100" t="s">
        <v>28130</v>
      </c>
      <c r="F9690" s="100" t="s">
        <v>28128</v>
      </c>
      <c r="G9690" s="100"/>
      <c r="H9690" s="100"/>
      <c r="I9690" s="100"/>
      <c r="J9690" s="100"/>
      <c r="K9690" s="100"/>
      <c r="L9690" s="100"/>
      <c r="M9690" s="100"/>
      <c r="N9690" s="100"/>
      <c r="O9690" s="100"/>
      <c r="P9690" s="100"/>
      <c r="Q9690" s="15" t="s">
        <v>45</v>
      </c>
    </row>
    <row r="9691" customFormat="false" ht="28.35" hidden="false" customHeight="false" outlineLevel="0" collapsed="false">
      <c r="A9691" s="100"/>
      <c r="B9691" s="100"/>
      <c r="C9691" s="100"/>
      <c r="D9691" s="1154" t="s">
        <v>27493</v>
      </c>
      <c r="E9691" s="100" t="s">
        <v>28131</v>
      </c>
      <c r="F9691" s="100" t="s">
        <v>28132</v>
      </c>
      <c r="G9691" s="100"/>
      <c r="H9691" s="100"/>
      <c r="I9691" s="100"/>
      <c r="J9691" s="100"/>
      <c r="K9691" s="100"/>
      <c r="L9691" s="100"/>
      <c r="M9691" s="100"/>
      <c r="N9691" s="100"/>
      <c r="O9691" s="100"/>
      <c r="P9691" s="100"/>
      <c r="Q9691" s="15" t="s">
        <v>45</v>
      </c>
    </row>
    <row r="9692" customFormat="false" ht="28.35" hidden="false" customHeight="false" outlineLevel="0" collapsed="false">
      <c r="A9692" s="100"/>
      <c r="B9692" s="100"/>
      <c r="C9692" s="100"/>
      <c r="D9692" s="1154" t="s">
        <v>27493</v>
      </c>
      <c r="E9692" s="100" t="s">
        <v>28133</v>
      </c>
      <c r="F9692" s="100" t="s">
        <v>28132</v>
      </c>
      <c r="G9692" s="100"/>
      <c r="H9692" s="100"/>
      <c r="I9692" s="100"/>
      <c r="J9692" s="100"/>
      <c r="K9692" s="100"/>
      <c r="L9692" s="100"/>
      <c r="M9692" s="100"/>
      <c r="N9692" s="100"/>
      <c r="O9692" s="100"/>
      <c r="P9692" s="100"/>
      <c r="Q9692" s="15" t="s">
        <v>45</v>
      </c>
    </row>
    <row r="9693" customFormat="false" ht="28.35" hidden="false" customHeight="false" outlineLevel="0" collapsed="false">
      <c r="A9693" s="100" t="s">
        <v>25462</v>
      </c>
      <c r="B9693" s="100"/>
      <c r="C9693" s="100" t="s">
        <v>28134</v>
      </c>
      <c r="D9693" s="100" t="s">
        <v>28135</v>
      </c>
      <c r="E9693" s="100" t="s">
        <v>28136</v>
      </c>
      <c r="F9693" s="100" t="s">
        <v>27449</v>
      </c>
      <c r="G9693" s="100"/>
      <c r="H9693" s="100"/>
      <c r="I9693" s="100"/>
      <c r="J9693" s="100"/>
      <c r="K9693" s="100"/>
      <c r="L9693" s="100"/>
      <c r="M9693" s="100"/>
      <c r="N9693" s="100"/>
      <c r="O9693" s="100" t="s">
        <v>28137</v>
      </c>
      <c r="P9693" s="100"/>
      <c r="Q9693" s="15" t="s">
        <v>45</v>
      </c>
    </row>
    <row r="9694" customFormat="false" ht="28.35" hidden="false" customHeight="false" outlineLevel="0" collapsed="false">
      <c r="A9694" s="100"/>
      <c r="B9694" s="100"/>
      <c r="C9694" s="100"/>
      <c r="D9694" s="100" t="s">
        <v>25535</v>
      </c>
      <c r="E9694" s="100" t="s">
        <v>28138</v>
      </c>
      <c r="F9694" s="100"/>
      <c r="G9694" s="100"/>
      <c r="H9694" s="100"/>
      <c r="I9694" s="100"/>
      <c r="J9694" s="100"/>
      <c r="K9694" s="100"/>
      <c r="L9694" s="100"/>
      <c r="M9694" s="100"/>
      <c r="N9694" s="100"/>
      <c r="O9694" s="100"/>
      <c r="P9694" s="100"/>
      <c r="Q9694" s="15" t="s">
        <v>45</v>
      </c>
    </row>
    <row r="9695" customFormat="false" ht="14.9" hidden="false" customHeight="false" outlineLevel="0" collapsed="false">
      <c r="A9695" s="100"/>
      <c r="B9695" s="100"/>
      <c r="C9695" s="100"/>
      <c r="D9695" s="100" t="s">
        <v>27105</v>
      </c>
      <c r="E9695" s="100" t="n">
        <v>26800</v>
      </c>
      <c r="F9695" s="100"/>
      <c r="G9695" s="100" t="n">
        <v>26800</v>
      </c>
      <c r="H9695" s="100"/>
      <c r="I9695" s="100"/>
      <c r="J9695" s="100"/>
      <c r="K9695" s="100"/>
      <c r="L9695" s="100"/>
      <c r="M9695" s="100" t="s">
        <v>28044</v>
      </c>
      <c r="N9695" s="1184" t="n">
        <v>43792</v>
      </c>
      <c r="O9695" s="984" t="s">
        <v>15</v>
      </c>
      <c r="P9695" s="100"/>
      <c r="Q9695" s="15" t="s">
        <v>45</v>
      </c>
    </row>
    <row r="9696" customFormat="false" ht="79.85" hidden="false" customHeight="false" outlineLevel="0" collapsed="false">
      <c r="A9696" s="1091" t="s">
        <v>17111</v>
      </c>
      <c r="B9696" s="103" t="s">
        <v>17112</v>
      </c>
      <c r="C9696" s="1149"/>
      <c r="D9696" s="103" t="s">
        <v>17114</v>
      </c>
      <c r="E9696" s="103" t="s">
        <v>17115</v>
      </c>
      <c r="F9696" s="102" t="s">
        <v>10096</v>
      </c>
      <c r="G9696" s="103" t="s">
        <v>38</v>
      </c>
      <c r="H9696" s="103" t="s">
        <v>17116</v>
      </c>
      <c r="I9696" s="103" t="s">
        <v>40</v>
      </c>
      <c r="J9696" s="103" t="s">
        <v>21327</v>
      </c>
      <c r="K9696" s="103" t="s">
        <v>21328</v>
      </c>
      <c r="L9696" s="103" t="s">
        <v>19807</v>
      </c>
      <c r="M9696" s="103" t="s">
        <v>41</v>
      </c>
      <c r="N9696" s="103" t="s">
        <v>42</v>
      </c>
      <c r="O9696" s="103" t="s">
        <v>17117</v>
      </c>
      <c r="P9696" s="91"/>
      <c r="Q9696" s="15" t="s">
        <v>45</v>
      </c>
      <c r="R9696" s="97"/>
      <c r="S9696" s="97"/>
    </row>
    <row r="9697" customFormat="false" ht="15" hidden="false" customHeight="false" outlineLevel="0" collapsed="false">
      <c r="A9697" s="1137" t="n">
        <v>43788</v>
      </c>
      <c r="B9697" s="1136" t="s">
        <v>260</v>
      </c>
      <c r="C9697" s="91"/>
      <c r="D9697" s="91"/>
      <c r="E9697" s="10"/>
      <c r="F9697" s="821" t="n">
        <f aca="false">G9697+H9697+I9697+J9697+K9697+L9697</f>
        <v>1.89274836952979E+020</v>
      </c>
      <c r="G9697" s="1150" t="n">
        <f aca="false">SUM(G9698:G19633)</f>
        <v>6.61208169525344E+019</v>
      </c>
      <c r="H9697" s="989" t="n">
        <f aca="false">SUM(H9698:H19633)</f>
        <v>1.23154020000445E+020</v>
      </c>
      <c r="I9697" s="1007" t="n">
        <f aca="false">SUM(I9698:I19635)</f>
        <v>0</v>
      </c>
      <c r="J9697" s="1008" t="n">
        <f aca="false">SUM(J9698:J19633)</f>
        <v>0</v>
      </c>
      <c r="K9697" s="1009" t="n">
        <f aca="false">SUM(K9698:K19633)</f>
        <v>0</v>
      </c>
      <c r="L9697" s="1029" t="n">
        <f aca="false">SUM(L9698:L19633)</f>
        <v>0</v>
      </c>
      <c r="M9697" s="466"/>
      <c r="N9697" s="466"/>
      <c r="O9697" s="91"/>
      <c r="P9697" s="91"/>
      <c r="Q9697" s="15" t="s">
        <v>45</v>
      </c>
      <c r="R9697" s="97"/>
      <c r="S9697" s="97"/>
    </row>
    <row r="9698" customFormat="false" ht="41.75" hidden="false" customHeight="false" outlineLevel="0" collapsed="false">
      <c r="A9698" s="1139"/>
      <c r="B9698" s="1139"/>
      <c r="C9698" s="1139"/>
      <c r="D9698" s="1139"/>
      <c r="E9698" s="1139" t="s">
        <v>28139</v>
      </c>
      <c r="F9698" s="1139" t="s">
        <v>28140</v>
      </c>
      <c r="G9698" s="1139"/>
      <c r="H9698" s="1139"/>
      <c r="I9698" s="1139"/>
      <c r="J9698" s="1139"/>
      <c r="K9698" s="1139"/>
      <c r="L9698" s="1139"/>
      <c r="M9698" s="1139"/>
      <c r="N9698" s="1192" t="n">
        <v>43789</v>
      </c>
      <c r="O9698" s="1139" t="s">
        <v>26797</v>
      </c>
      <c r="P9698" s="1139"/>
      <c r="Q9698" s="15" t="s">
        <v>45</v>
      </c>
      <c r="R9698" s="1141"/>
      <c r="S9698" s="1141"/>
      <c r="T9698" s="1141"/>
      <c r="U9698" s="1141"/>
      <c r="V9698" s="1141"/>
      <c r="W9698" s="1141"/>
      <c r="X9698" s="1141"/>
      <c r="Y9698" s="1141"/>
      <c r="Z9698" s="1141"/>
      <c r="AA9698" s="1141"/>
      <c r="AB9698" s="1141"/>
      <c r="AC9698" s="1141"/>
      <c r="AD9698" s="1141"/>
      <c r="AE9698" s="1141"/>
      <c r="AF9698" s="1141"/>
      <c r="AG9698" s="1141"/>
      <c r="AH9698" s="1141"/>
      <c r="AI9698" s="1141"/>
      <c r="AJ9698" s="1141"/>
      <c r="AK9698" s="1141"/>
    </row>
    <row r="9699" customFormat="false" ht="28.35" hidden="false" customHeight="false" outlineLevel="0" collapsed="false">
      <c r="A9699" s="1139"/>
      <c r="B9699" s="1139"/>
      <c r="C9699" s="1139"/>
      <c r="D9699" s="1139"/>
      <c r="E9699" s="1139" t="s">
        <v>28141</v>
      </c>
      <c r="F9699" s="1139"/>
      <c r="G9699" s="1139"/>
      <c r="H9699" s="1139"/>
      <c r="I9699" s="1139"/>
      <c r="J9699" s="1139"/>
      <c r="K9699" s="1139"/>
      <c r="L9699" s="1139"/>
      <c r="M9699" s="1139"/>
      <c r="N9699" s="1192" t="n">
        <v>43790</v>
      </c>
      <c r="O9699" s="1139" t="s">
        <v>26797</v>
      </c>
      <c r="P9699" s="1139"/>
      <c r="Q9699" s="15" t="s">
        <v>45</v>
      </c>
      <c r="R9699" s="1141"/>
      <c r="S9699" s="1141"/>
      <c r="T9699" s="1141"/>
      <c r="U9699" s="1141"/>
      <c r="V9699" s="1141"/>
      <c r="W9699" s="1141"/>
      <c r="X9699" s="1141"/>
      <c r="Y9699" s="1141"/>
      <c r="Z9699" s="1141"/>
      <c r="AA9699" s="1141"/>
      <c r="AB9699" s="1141"/>
      <c r="AC9699" s="1141"/>
      <c r="AD9699" s="1141"/>
      <c r="AE9699" s="1141"/>
      <c r="AF9699" s="1141"/>
      <c r="AG9699" s="1141"/>
      <c r="AH9699" s="1141"/>
      <c r="AI9699" s="1141"/>
      <c r="AJ9699" s="1141"/>
      <c r="AK9699" s="1141"/>
    </row>
    <row r="9700" customFormat="false" ht="28.35" hidden="false" customHeight="false" outlineLevel="0" collapsed="false">
      <c r="A9700" s="100"/>
      <c r="B9700" s="100"/>
      <c r="C9700" s="100"/>
      <c r="D9700" s="100"/>
      <c r="E9700" s="100" t="s">
        <v>28142</v>
      </c>
      <c r="F9700" s="100" t="s">
        <v>28143</v>
      </c>
      <c r="G9700" s="100"/>
      <c r="H9700" s="100"/>
      <c r="I9700" s="100"/>
      <c r="J9700" s="100"/>
      <c r="K9700" s="100"/>
      <c r="L9700" s="100"/>
      <c r="M9700" s="100"/>
      <c r="N9700" s="1184" t="n">
        <v>43790</v>
      </c>
      <c r="O9700" s="1139" t="s">
        <v>26797</v>
      </c>
      <c r="P9700" s="100"/>
      <c r="Q9700" s="15" t="s">
        <v>45</v>
      </c>
    </row>
    <row r="9701" customFormat="false" ht="14.9" hidden="false" customHeight="false" outlineLevel="0" collapsed="false">
      <c r="A9701" s="100" t="s">
        <v>25462</v>
      </c>
      <c r="B9701" s="1143" t="n">
        <v>0.467361111111111</v>
      </c>
      <c r="C9701" s="100" t="s">
        <v>28144</v>
      </c>
      <c r="D9701" s="100" t="s">
        <v>25726</v>
      </c>
      <c r="E9701" s="100" t="s">
        <v>28145</v>
      </c>
      <c r="F9701" s="100"/>
      <c r="G9701" s="100" t="n">
        <v>2800</v>
      </c>
      <c r="H9701" s="100"/>
      <c r="I9701" s="100"/>
      <c r="J9701" s="100"/>
      <c r="K9701" s="100"/>
      <c r="L9701" s="100"/>
      <c r="M9701" s="100" t="s">
        <v>28146</v>
      </c>
      <c r="N9701" s="1184" t="n">
        <v>43792</v>
      </c>
      <c r="O9701" s="984" t="s">
        <v>15</v>
      </c>
      <c r="P9701" s="100"/>
      <c r="Q9701" s="15" t="s">
        <v>45</v>
      </c>
    </row>
    <row r="9702" customFormat="false" ht="41.75" hidden="false" customHeight="false" outlineLevel="0" collapsed="false">
      <c r="A9702" s="100" t="s">
        <v>25462</v>
      </c>
      <c r="B9702" s="1143" t="n">
        <v>0.474305555555556</v>
      </c>
      <c r="C9702" s="100" t="s">
        <v>28147</v>
      </c>
      <c r="D9702" s="100" t="s">
        <v>26332</v>
      </c>
      <c r="E9702" s="100" t="s">
        <v>28148</v>
      </c>
      <c r="F9702" s="100"/>
      <c r="G9702" s="100"/>
      <c r="H9702" s="100"/>
      <c r="I9702" s="100"/>
      <c r="J9702" s="100"/>
      <c r="K9702" s="100"/>
      <c r="L9702" s="100"/>
      <c r="M9702" s="100"/>
      <c r="N9702" s="100"/>
      <c r="O9702" s="355" t="s">
        <v>28149</v>
      </c>
      <c r="P9702" s="100"/>
      <c r="Q9702" s="15" t="s">
        <v>45</v>
      </c>
    </row>
    <row r="9703" customFormat="false" ht="41.75" hidden="false" customHeight="false" outlineLevel="0" collapsed="false">
      <c r="A9703" s="1144"/>
      <c r="B9703" s="1144"/>
      <c r="C9703" s="1144"/>
      <c r="D9703" s="1144"/>
      <c r="E9703" s="1144" t="s">
        <v>28150</v>
      </c>
      <c r="F9703" s="1144" t="s">
        <v>28151</v>
      </c>
      <c r="G9703" s="1144"/>
      <c r="H9703" s="1144"/>
      <c r="I9703" s="1144"/>
      <c r="J9703" s="1144"/>
      <c r="K9703" s="1144"/>
      <c r="L9703" s="1144"/>
      <c r="M9703" s="1144"/>
      <c r="N9703" s="1144"/>
      <c r="O9703" s="1144" t="s">
        <v>27850</v>
      </c>
      <c r="P9703" s="1144"/>
      <c r="Q9703" s="15" t="s">
        <v>45</v>
      </c>
      <c r="R9703" s="1145"/>
      <c r="S9703" s="1145"/>
      <c r="T9703" s="1145"/>
      <c r="U9703" s="1145"/>
      <c r="V9703" s="1145"/>
      <c r="W9703" s="1145"/>
      <c r="X9703" s="1145"/>
      <c r="Y9703" s="1145"/>
      <c r="Z9703" s="1145"/>
      <c r="AA9703" s="1145"/>
      <c r="AB9703" s="1145"/>
      <c r="AC9703" s="1145"/>
      <c r="AD9703" s="1145"/>
      <c r="AE9703" s="1145"/>
      <c r="AF9703" s="1145"/>
      <c r="AG9703" s="1145"/>
      <c r="AH9703" s="1145"/>
      <c r="AI9703" s="1145"/>
      <c r="AJ9703" s="1145"/>
      <c r="AK9703" s="1145"/>
    </row>
    <row r="9704" customFormat="false" ht="28.35" hidden="false" customHeight="false" outlineLevel="0" collapsed="false">
      <c r="A9704" s="1144"/>
      <c r="B9704" s="1144"/>
      <c r="C9704" s="1144"/>
      <c r="D9704" s="1144"/>
      <c r="E9704" s="1144" t="s">
        <v>28152</v>
      </c>
      <c r="F9704" s="1144"/>
      <c r="G9704" s="1144"/>
      <c r="H9704" s="1144"/>
      <c r="I9704" s="1144"/>
      <c r="J9704" s="1144"/>
      <c r="K9704" s="1144"/>
      <c r="L9704" s="1144"/>
      <c r="M9704" s="1144"/>
      <c r="N9704" s="1144" t="s">
        <v>28153</v>
      </c>
      <c r="O9704" s="1144"/>
      <c r="P9704" s="1144"/>
      <c r="Q9704" s="15" t="s">
        <v>45</v>
      </c>
      <c r="R9704" s="1145"/>
      <c r="S9704" s="1145"/>
      <c r="T9704" s="1145"/>
      <c r="U9704" s="1145"/>
      <c r="V9704" s="1145"/>
      <c r="W9704" s="1145"/>
      <c r="X9704" s="1145"/>
      <c r="Y9704" s="1145"/>
      <c r="Z9704" s="1145"/>
      <c r="AA9704" s="1145"/>
      <c r="AB9704" s="1145"/>
      <c r="AC9704" s="1145"/>
      <c r="AD9704" s="1145"/>
      <c r="AE9704" s="1145"/>
      <c r="AF9704" s="1145"/>
      <c r="AG9704" s="1145"/>
      <c r="AH9704" s="1145"/>
      <c r="AI9704" s="1145"/>
      <c r="AJ9704" s="1145"/>
      <c r="AK9704" s="1145"/>
    </row>
    <row r="9705" customFormat="false" ht="28.35" hidden="false" customHeight="false" outlineLevel="0" collapsed="false">
      <c r="A9705" s="1144"/>
      <c r="B9705" s="1144"/>
      <c r="C9705" s="1144"/>
      <c r="D9705" s="1144"/>
      <c r="E9705" s="1144" t="s">
        <v>28154</v>
      </c>
      <c r="F9705" s="1144"/>
      <c r="G9705" s="1144"/>
      <c r="H9705" s="1144"/>
      <c r="I9705" s="1144"/>
      <c r="J9705" s="1144"/>
      <c r="K9705" s="1144"/>
      <c r="L9705" s="1144"/>
      <c r="M9705" s="1144"/>
      <c r="N9705" s="1144"/>
      <c r="O9705" s="1144"/>
      <c r="P9705" s="1144"/>
      <c r="Q9705" s="15" t="s">
        <v>45</v>
      </c>
      <c r="R9705" s="1145"/>
      <c r="S9705" s="1145"/>
      <c r="T9705" s="1145"/>
      <c r="U9705" s="1145"/>
      <c r="V9705" s="1145"/>
      <c r="W9705" s="1145"/>
      <c r="X9705" s="1145"/>
      <c r="Y9705" s="1145"/>
      <c r="Z9705" s="1145"/>
      <c r="AA9705" s="1145"/>
      <c r="AB9705" s="1145"/>
      <c r="AC9705" s="1145"/>
      <c r="AD9705" s="1145"/>
      <c r="AE9705" s="1145"/>
      <c r="AF9705" s="1145"/>
      <c r="AG9705" s="1145"/>
      <c r="AH9705" s="1145"/>
      <c r="AI9705" s="1145"/>
      <c r="AJ9705" s="1145"/>
      <c r="AK9705" s="1145"/>
    </row>
    <row r="9706" customFormat="false" ht="28.35" hidden="false" customHeight="false" outlineLevel="0" collapsed="false">
      <c r="A9706" s="100"/>
      <c r="B9706" s="100"/>
      <c r="C9706" s="100"/>
      <c r="D9706" s="100"/>
      <c r="E9706" s="100" t="s">
        <v>28155</v>
      </c>
      <c r="F9706" s="100"/>
      <c r="G9706" s="100"/>
      <c r="H9706" s="100"/>
      <c r="I9706" s="100"/>
      <c r="J9706" s="100"/>
      <c r="K9706" s="100"/>
      <c r="L9706" s="100"/>
      <c r="M9706" s="100"/>
      <c r="N9706" s="100"/>
      <c r="O9706" s="100"/>
      <c r="P9706" s="100"/>
      <c r="Q9706" s="15" t="s">
        <v>45</v>
      </c>
    </row>
    <row r="9707" customFormat="false" ht="82.05" hidden="false" customHeight="false" outlineLevel="0" collapsed="false">
      <c r="A9707" s="1139"/>
      <c r="B9707" s="1139"/>
      <c r="C9707" s="1139"/>
      <c r="D9707" s="1139"/>
      <c r="E9707" s="1139" t="s">
        <v>28156</v>
      </c>
      <c r="F9707" s="1139"/>
      <c r="G9707" s="1139"/>
      <c r="H9707" s="1139"/>
      <c r="I9707" s="1139"/>
      <c r="J9707" s="1139"/>
      <c r="K9707" s="1139"/>
      <c r="L9707" s="1139"/>
      <c r="M9707" s="1139"/>
      <c r="N9707" s="1139" t="s">
        <v>28153</v>
      </c>
      <c r="O9707" s="1139"/>
      <c r="P9707" s="1139"/>
      <c r="Q9707" s="15" t="s">
        <v>45</v>
      </c>
      <c r="R9707" s="1141"/>
      <c r="S9707" s="1141"/>
      <c r="T9707" s="1141"/>
      <c r="U9707" s="1141"/>
      <c r="V9707" s="1141"/>
      <c r="W9707" s="1141"/>
      <c r="X9707" s="1141"/>
      <c r="Y9707" s="1141"/>
      <c r="Z9707" s="1141"/>
      <c r="AA9707" s="1141"/>
      <c r="AB9707" s="1141"/>
      <c r="AC9707" s="1141"/>
      <c r="AD9707" s="1141"/>
      <c r="AE9707" s="1141"/>
      <c r="AF9707" s="1141"/>
      <c r="AG9707" s="1141"/>
      <c r="AH9707" s="1141"/>
      <c r="AI9707" s="1141"/>
      <c r="AJ9707" s="1141"/>
      <c r="AK9707" s="1141"/>
    </row>
    <row r="9708" customFormat="false" ht="28.35" hidden="false" customHeight="false" outlineLevel="0" collapsed="false">
      <c r="A9708" s="1139"/>
      <c r="B9708" s="1139"/>
      <c r="C9708" s="1139"/>
      <c r="D9708" s="1139" t="s">
        <v>394</v>
      </c>
      <c r="E9708" s="1139" t="s">
        <v>28157</v>
      </c>
      <c r="F9708" s="1139" t="s">
        <v>28158</v>
      </c>
      <c r="G9708" s="1139"/>
      <c r="H9708" s="1139"/>
      <c r="I9708" s="1139"/>
      <c r="J9708" s="1139"/>
      <c r="K9708" s="1139"/>
      <c r="L9708" s="1139"/>
      <c r="M9708" s="1139"/>
      <c r="N9708" s="1192" t="n">
        <v>43791</v>
      </c>
      <c r="O9708" s="1139" t="s">
        <v>26797</v>
      </c>
      <c r="P9708" s="1139"/>
      <c r="Q9708" s="15" t="s">
        <v>45</v>
      </c>
      <c r="R9708" s="1141"/>
      <c r="S9708" s="1141"/>
      <c r="T9708" s="1141"/>
      <c r="U9708" s="1141"/>
      <c r="V9708" s="1141"/>
      <c r="W9708" s="1141"/>
      <c r="X9708" s="1141"/>
      <c r="Y9708" s="1141"/>
      <c r="Z9708" s="1141"/>
      <c r="AA9708" s="1141"/>
      <c r="AB9708" s="1141"/>
      <c r="AC9708" s="1141"/>
      <c r="AD9708" s="1141"/>
      <c r="AE9708" s="1141"/>
      <c r="AF9708" s="1141"/>
      <c r="AG9708" s="1141"/>
      <c r="AH9708" s="1141"/>
      <c r="AI9708" s="1141"/>
      <c r="AJ9708" s="1141"/>
      <c r="AK9708" s="1141"/>
    </row>
    <row r="9709" customFormat="false" ht="14.9" hidden="false" customHeight="false" outlineLevel="0" collapsed="false">
      <c r="A9709" s="1154"/>
      <c r="B9709" s="1154" t="s">
        <v>25492</v>
      </c>
      <c r="C9709" s="1154"/>
      <c r="D9709" s="1154" t="s">
        <v>26341</v>
      </c>
      <c r="E9709" s="1154" t="s">
        <v>28159</v>
      </c>
      <c r="F9709" s="1154"/>
      <c r="G9709" s="1154"/>
      <c r="H9709" s="1154"/>
      <c r="I9709" s="1154"/>
      <c r="J9709" s="1154"/>
      <c r="K9709" s="1154"/>
      <c r="L9709" s="1154"/>
      <c r="M9709" s="1154"/>
      <c r="N9709" s="1215"/>
      <c r="O9709" s="1154" t="s">
        <v>28160</v>
      </c>
      <c r="P9709" s="1154"/>
      <c r="Q9709" s="15" t="s">
        <v>45</v>
      </c>
      <c r="R9709" s="1161"/>
      <c r="S9709" s="1161"/>
      <c r="T9709" s="1161"/>
      <c r="U9709" s="1161"/>
      <c r="V9709" s="1161"/>
      <c r="W9709" s="1161"/>
      <c r="X9709" s="1161"/>
      <c r="Y9709" s="1161"/>
      <c r="Z9709" s="1161"/>
      <c r="AA9709" s="1161"/>
      <c r="AB9709" s="1161"/>
      <c r="AC9709" s="1161"/>
      <c r="AD9709" s="1161"/>
      <c r="AE9709" s="1161"/>
      <c r="AF9709" s="1161"/>
      <c r="AG9709" s="1161"/>
      <c r="AH9709" s="1161"/>
      <c r="AI9709" s="1161"/>
      <c r="AJ9709" s="1161"/>
      <c r="AK9709" s="1161"/>
    </row>
    <row r="9710" customFormat="false" ht="14.9" hidden="false" customHeight="false" outlineLevel="0" collapsed="false">
      <c r="A9710" s="1154"/>
      <c r="B9710" s="1154"/>
      <c r="C9710" s="1154"/>
      <c r="D9710" s="1154" t="s">
        <v>28018</v>
      </c>
      <c r="E9710" s="1200" t="s">
        <v>28161</v>
      </c>
      <c r="F9710" s="1154"/>
      <c r="G9710" s="1154"/>
      <c r="H9710" s="1154"/>
      <c r="I9710" s="1154"/>
      <c r="J9710" s="1154"/>
      <c r="K9710" s="1154"/>
      <c r="L9710" s="1154"/>
      <c r="M9710" s="1154"/>
      <c r="N9710" s="1154"/>
      <c r="O9710" s="1154"/>
      <c r="P9710" s="1154"/>
      <c r="Q9710" s="15" t="s">
        <v>45</v>
      </c>
      <c r="R9710" s="1161"/>
      <c r="S9710" s="1161"/>
      <c r="T9710" s="1161"/>
      <c r="U9710" s="1161"/>
      <c r="V9710" s="1161"/>
      <c r="W9710" s="1161"/>
      <c r="X9710" s="1161"/>
      <c r="Y9710" s="1161"/>
      <c r="Z9710" s="1161"/>
      <c r="AA9710" s="1161"/>
      <c r="AB9710" s="1161"/>
      <c r="AC9710" s="1161"/>
      <c r="AD9710" s="1161"/>
      <c r="AE9710" s="1161"/>
      <c r="AF9710" s="1161"/>
      <c r="AG9710" s="1161"/>
      <c r="AH9710" s="1161"/>
      <c r="AI9710" s="1161"/>
      <c r="AJ9710" s="1161"/>
      <c r="AK9710" s="1161"/>
    </row>
    <row r="9711" customFormat="false" ht="108.95" hidden="false" customHeight="false" outlineLevel="0" collapsed="false">
      <c r="A9711" s="100"/>
      <c r="B9711" s="100"/>
      <c r="C9711" s="100"/>
      <c r="D9711" s="1154" t="s">
        <v>27493</v>
      </c>
      <c r="E9711" s="100" t="s">
        <v>28162</v>
      </c>
      <c r="F9711" s="100" t="s">
        <v>26027</v>
      </c>
      <c r="G9711" s="100"/>
      <c r="H9711" s="100"/>
      <c r="I9711" s="100"/>
      <c r="J9711" s="100"/>
      <c r="K9711" s="100"/>
      <c r="L9711" s="100"/>
      <c r="M9711" s="100"/>
      <c r="N9711" s="100"/>
      <c r="O9711" s="100"/>
      <c r="P9711" s="100"/>
      <c r="Q9711" s="15" t="s">
        <v>45</v>
      </c>
    </row>
    <row r="9712" customFormat="false" ht="68.65" hidden="false" customHeight="false" outlineLevel="0" collapsed="false">
      <c r="A9712" s="100"/>
      <c r="B9712" s="100"/>
      <c r="C9712" s="100"/>
      <c r="D9712" s="100" t="s">
        <v>10514</v>
      </c>
      <c r="E9712" s="100" t="s">
        <v>28163</v>
      </c>
      <c r="F9712" s="100" t="s">
        <v>28164</v>
      </c>
      <c r="G9712" s="100"/>
      <c r="H9712" s="100"/>
      <c r="I9712" s="100"/>
      <c r="J9712" s="100"/>
      <c r="K9712" s="100"/>
      <c r="L9712" s="100"/>
      <c r="M9712" s="100"/>
      <c r="N9712" s="100"/>
      <c r="O9712" s="100"/>
      <c r="P9712" s="100"/>
      <c r="Q9712" s="15" t="s">
        <v>45</v>
      </c>
    </row>
    <row r="9713" customFormat="false" ht="14.9" hidden="false" customHeight="false" outlineLevel="0" collapsed="false">
      <c r="A9713" s="100"/>
      <c r="B9713" s="100"/>
      <c r="C9713" s="100"/>
      <c r="D9713" s="100"/>
      <c r="E9713" s="100" t="s">
        <v>28165</v>
      </c>
      <c r="F9713" s="100"/>
      <c r="G9713" s="100"/>
      <c r="H9713" s="100"/>
      <c r="I9713" s="100"/>
      <c r="J9713" s="100"/>
      <c r="K9713" s="100"/>
      <c r="L9713" s="100"/>
      <c r="M9713" s="100"/>
      <c r="N9713" s="100"/>
      <c r="O9713" s="100"/>
      <c r="P9713" s="100"/>
      <c r="Q9713" s="15" t="s">
        <v>45</v>
      </c>
    </row>
    <row r="9714" customFormat="false" ht="68.65" hidden="false" customHeight="false" outlineLevel="0" collapsed="false">
      <c r="A9714" s="100"/>
      <c r="B9714" s="100"/>
      <c r="C9714" s="100"/>
      <c r="D9714" s="1154" t="s">
        <v>27493</v>
      </c>
      <c r="E9714" s="100" t="s">
        <v>28166</v>
      </c>
      <c r="F9714" s="100" t="s">
        <v>28167</v>
      </c>
      <c r="G9714" s="100"/>
      <c r="H9714" s="100"/>
      <c r="I9714" s="100"/>
      <c r="J9714" s="100"/>
      <c r="K9714" s="100"/>
      <c r="L9714" s="100"/>
      <c r="M9714" s="100"/>
      <c r="N9714" s="100"/>
      <c r="O9714" s="100"/>
      <c r="P9714" s="100"/>
      <c r="Q9714" s="15" t="s">
        <v>45</v>
      </c>
    </row>
    <row r="9715" customFormat="false" ht="122.35" hidden="false" customHeight="false" outlineLevel="0" collapsed="false">
      <c r="A9715" s="100"/>
      <c r="B9715" s="100"/>
      <c r="C9715" s="100"/>
      <c r="D9715" s="100" t="s">
        <v>19668</v>
      </c>
      <c r="E9715" s="100" t="s">
        <v>28168</v>
      </c>
      <c r="F9715" s="100" t="s">
        <v>28169</v>
      </c>
      <c r="G9715" s="100"/>
      <c r="H9715" s="100"/>
      <c r="I9715" s="100"/>
      <c r="J9715" s="100"/>
      <c r="K9715" s="100"/>
      <c r="L9715" s="100"/>
      <c r="M9715" s="100"/>
      <c r="N9715" s="100"/>
      <c r="O9715" s="1173" t="s">
        <v>27938</v>
      </c>
      <c r="P9715" s="100"/>
      <c r="Q9715" s="15" t="s">
        <v>45</v>
      </c>
    </row>
    <row r="9716" customFormat="false" ht="28.35" hidden="false" customHeight="false" outlineLevel="0" collapsed="false">
      <c r="A9716" s="1139"/>
      <c r="B9716" s="1139"/>
      <c r="C9716" s="1139"/>
      <c r="D9716" s="1139"/>
      <c r="E9716" s="1139" t="s">
        <v>28170</v>
      </c>
      <c r="F9716" s="1139"/>
      <c r="G9716" s="1139"/>
      <c r="H9716" s="1139"/>
      <c r="I9716" s="1139"/>
      <c r="J9716" s="1139"/>
      <c r="K9716" s="1139"/>
      <c r="L9716" s="1139"/>
      <c r="M9716" s="1139"/>
      <c r="N9716" s="1192" t="n">
        <v>43794</v>
      </c>
      <c r="O9716" s="1139" t="s">
        <v>26797</v>
      </c>
      <c r="P9716" s="1139"/>
      <c r="Q9716" s="15" t="s">
        <v>45</v>
      </c>
      <c r="R9716" s="1141"/>
      <c r="S9716" s="1141"/>
      <c r="T9716" s="1141"/>
      <c r="U9716" s="1141"/>
      <c r="V9716" s="1141"/>
      <c r="W9716" s="1141"/>
      <c r="X9716" s="1141"/>
      <c r="Y9716" s="1141"/>
      <c r="Z9716" s="1141"/>
      <c r="AA9716" s="1141"/>
      <c r="AB9716" s="1141"/>
      <c r="AC9716" s="1141"/>
      <c r="AD9716" s="1141"/>
      <c r="AE9716" s="1141"/>
      <c r="AF9716" s="1141"/>
      <c r="AG9716" s="1141"/>
      <c r="AH9716" s="1141"/>
      <c r="AI9716" s="1141"/>
      <c r="AJ9716" s="1141"/>
      <c r="AK9716" s="1141"/>
    </row>
    <row r="9717" customFormat="false" ht="41.75" hidden="false" customHeight="false" outlineLevel="0" collapsed="false">
      <c r="A9717" s="100"/>
      <c r="B9717" s="100"/>
      <c r="C9717" s="100"/>
      <c r="D9717" s="100"/>
      <c r="E9717" s="100" t="s">
        <v>28171</v>
      </c>
      <c r="F9717" s="100" t="s">
        <v>28172</v>
      </c>
      <c r="G9717" s="100"/>
      <c r="H9717" s="100"/>
      <c r="I9717" s="100"/>
      <c r="J9717" s="100"/>
      <c r="K9717" s="100"/>
      <c r="L9717" s="100"/>
      <c r="M9717" s="100"/>
      <c r="N9717" s="100"/>
      <c r="O9717" s="100"/>
      <c r="P9717" s="100"/>
      <c r="Q9717" s="15" t="s">
        <v>45</v>
      </c>
    </row>
    <row r="9718" customFormat="false" ht="14.9" hidden="false" customHeight="false" outlineLevel="0" collapsed="false">
      <c r="A9718" s="100"/>
      <c r="B9718" s="100"/>
      <c r="C9718" s="100"/>
      <c r="D9718" s="100"/>
      <c r="E9718" s="100" t="s">
        <v>22699</v>
      </c>
      <c r="F9718" s="100" t="s">
        <v>28173</v>
      </c>
      <c r="G9718" s="100"/>
      <c r="H9718" s="100"/>
      <c r="I9718" s="100"/>
      <c r="J9718" s="100"/>
      <c r="K9718" s="100"/>
      <c r="L9718" s="100"/>
      <c r="M9718" s="100"/>
      <c r="N9718" s="100"/>
      <c r="O9718" s="100"/>
      <c r="P9718" s="100"/>
      <c r="Q9718" s="15" t="s">
        <v>45</v>
      </c>
    </row>
    <row r="9719" customFormat="false" ht="55.2" hidden="false" customHeight="false" outlineLevel="0" collapsed="false">
      <c r="A9719" s="1154"/>
      <c r="B9719" s="1154"/>
      <c r="C9719" s="1154"/>
      <c r="D9719" s="1154"/>
      <c r="E9719" s="1154" t="s">
        <v>28174</v>
      </c>
      <c r="F9719" s="1154"/>
      <c r="G9719" s="1154"/>
      <c r="H9719" s="1154"/>
      <c r="I9719" s="1154"/>
      <c r="J9719" s="1154"/>
      <c r="K9719" s="1154"/>
      <c r="L9719" s="1154"/>
      <c r="M9719" s="1154"/>
      <c r="N9719" s="1154"/>
      <c r="O9719" s="1154" t="s">
        <v>28160</v>
      </c>
      <c r="P9719" s="1154"/>
      <c r="Q9719" s="15" t="s">
        <v>45</v>
      </c>
      <c r="R9719" s="1161"/>
      <c r="S9719" s="1161"/>
      <c r="T9719" s="1161"/>
      <c r="U9719" s="1161"/>
      <c r="V9719" s="1161"/>
      <c r="W9719" s="1161"/>
      <c r="X9719" s="1161"/>
      <c r="Y9719" s="1161"/>
      <c r="Z9719" s="1161"/>
      <c r="AA9719" s="1161"/>
      <c r="AB9719" s="1161"/>
      <c r="AC9719" s="1161"/>
      <c r="AD9719" s="1161"/>
      <c r="AE9719" s="1161"/>
      <c r="AF9719" s="1161"/>
      <c r="AG9719" s="1161"/>
      <c r="AH9719" s="1161"/>
      <c r="AI9719" s="1161"/>
      <c r="AJ9719" s="1161"/>
      <c r="AK9719" s="1161"/>
    </row>
    <row r="9720" customFormat="false" ht="79.85" hidden="false" customHeight="false" outlineLevel="0" collapsed="false">
      <c r="A9720" s="1091" t="s">
        <v>17111</v>
      </c>
      <c r="B9720" s="103" t="s">
        <v>17112</v>
      </c>
      <c r="C9720" s="1149"/>
      <c r="D9720" s="103" t="s">
        <v>17114</v>
      </c>
      <c r="E9720" s="103" t="s">
        <v>17115</v>
      </c>
      <c r="F9720" s="102" t="s">
        <v>10096</v>
      </c>
      <c r="G9720" s="103" t="s">
        <v>38</v>
      </c>
      <c r="H9720" s="103" t="s">
        <v>17116</v>
      </c>
      <c r="I9720" s="103" t="s">
        <v>40</v>
      </c>
      <c r="J9720" s="103" t="s">
        <v>21327</v>
      </c>
      <c r="K9720" s="103" t="s">
        <v>21328</v>
      </c>
      <c r="L9720" s="103" t="s">
        <v>19807</v>
      </c>
      <c r="M9720" s="103" t="s">
        <v>41</v>
      </c>
      <c r="N9720" s="103" t="s">
        <v>42</v>
      </c>
      <c r="O9720" s="103" t="s">
        <v>17117</v>
      </c>
      <c r="P9720" s="91"/>
      <c r="Q9720" s="15" t="s">
        <v>45</v>
      </c>
      <c r="R9720" s="97"/>
      <c r="S9720" s="97"/>
    </row>
    <row r="9721" customFormat="false" ht="15" hidden="false" customHeight="false" outlineLevel="0" collapsed="false">
      <c r="A9721" s="1137" t="n">
        <v>43789</v>
      </c>
      <c r="B9721" s="1136" t="s">
        <v>260</v>
      </c>
      <c r="C9721" s="91"/>
      <c r="D9721" s="91"/>
      <c r="E9721" s="10"/>
      <c r="F9721" s="821" t="n">
        <f aca="false">G9721+H9721+I9721+J9721+K9721+L9721</f>
        <v>9.46374184764896E+019</v>
      </c>
      <c r="G9721" s="1150" t="n">
        <f aca="false">SUM(G9722:G19657)</f>
        <v>3.30604084762672E+019</v>
      </c>
      <c r="H9721" s="989" t="n">
        <f aca="false">SUM(H9722:H19657)</f>
        <v>6.15770100002224E+019</v>
      </c>
      <c r="I9721" s="1007" t="n">
        <f aca="false">SUM(I9722:I19659)</f>
        <v>0</v>
      </c>
      <c r="J9721" s="1008" t="n">
        <f aca="false">SUM(J9722:J19657)</f>
        <v>0</v>
      </c>
      <c r="K9721" s="1009" t="n">
        <f aca="false">SUM(K9722:K19657)</f>
        <v>0</v>
      </c>
      <c r="L9721" s="1029" t="n">
        <f aca="false">SUM(L9722:L19657)</f>
        <v>0</v>
      </c>
      <c r="M9721" s="466"/>
      <c r="N9721" s="466"/>
      <c r="O9721" s="91"/>
      <c r="P9721" s="91"/>
      <c r="Q9721" s="15" t="s">
        <v>45</v>
      </c>
      <c r="R9721" s="97"/>
      <c r="S9721" s="97"/>
    </row>
    <row r="9722" customFormat="false" ht="14.9" hidden="false" customHeight="false" outlineLevel="0" collapsed="false">
      <c r="A9722" s="100"/>
      <c r="B9722" s="100"/>
      <c r="C9722" s="100"/>
      <c r="D9722" s="100"/>
      <c r="E9722" s="100" t="s">
        <v>28175</v>
      </c>
      <c r="F9722" s="100" t="s">
        <v>28176</v>
      </c>
      <c r="G9722" s="100" t="n">
        <v>800</v>
      </c>
      <c r="H9722" s="100"/>
      <c r="I9722" s="100"/>
      <c r="J9722" s="100"/>
      <c r="K9722" s="100"/>
      <c r="L9722" s="100"/>
      <c r="M9722" s="100"/>
      <c r="N9722" s="1184" t="n">
        <v>43789</v>
      </c>
      <c r="O9722" s="984" t="s">
        <v>15</v>
      </c>
      <c r="P9722" s="100"/>
      <c r="Q9722" s="15" t="s">
        <v>45</v>
      </c>
    </row>
    <row r="9723" customFormat="false" ht="82.05" hidden="false" customHeight="false" outlineLevel="0" collapsed="false">
      <c r="A9723" s="100" t="s">
        <v>25462</v>
      </c>
      <c r="B9723" s="1143" t="n">
        <v>0.392361111111111</v>
      </c>
      <c r="C9723" s="100" t="s">
        <v>28177</v>
      </c>
      <c r="D9723" s="100" t="s">
        <v>28178</v>
      </c>
      <c r="E9723" s="100" t="s">
        <v>28179</v>
      </c>
      <c r="F9723" s="100"/>
      <c r="G9723" s="100"/>
      <c r="H9723" s="100"/>
      <c r="I9723" s="100"/>
      <c r="J9723" s="100"/>
      <c r="K9723" s="100"/>
      <c r="L9723" s="100"/>
      <c r="M9723" s="100"/>
      <c r="N9723" s="100"/>
      <c r="O9723" s="355" t="s">
        <v>28180</v>
      </c>
      <c r="P9723" s="100"/>
      <c r="Q9723" s="15" t="s">
        <v>45</v>
      </c>
    </row>
    <row r="9724" customFormat="false" ht="28.35" hidden="false" customHeight="false" outlineLevel="0" collapsed="false">
      <c r="A9724" s="100"/>
      <c r="B9724" s="100"/>
      <c r="C9724" s="100"/>
      <c r="D9724" s="100"/>
      <c r="E9724" s="100" t="s">
        <v>28181</v>
      </c>
      <c r="F9724" s="100" t="s">
        <v>28182</v>
      </c>
      <c r="G9724" s="100"/>
      <c r="H9724" s="100"/>
      <c r="I9724" s="100"/>
      <c r="J9724" s="100"/>
      <c r="K9724" s="100"/>
      <c r="L9724" s="100"/>
      <c r="M9724" s="100"/>
      <c r="N9724" s="100"/>
      <c r="O9724" s="100"/>
      <c r="P9724" s="100"/>
      <c r="Q9724" s="15" t="s">
        <v>45</v>
      </c>
    </row>
    <row r="9725" customFormat="false" ht="14.9" hidden="false" customHeight="false" outlineLevel="0" collapsed="false">
      <c r="A9725" s="100" t="s">
        <v>25462</v>
      </c>
      <c r="B9725" s="1143" t="n">
        <v>0.407638888888889</v>
      </c>
      <c r="C9725" s="100" t="n">
        <v>89150598666</v>
      </c>
      <c r="D9725" s="100" t="s">
        <v>25586</v>
      </c>
      <c r="E9725" s="100" t="s">
        <v>28183</v>
      </c>
      <c r="F9725" s="100"/>
      <c r="G9725" s="100"/>
      <c r="H9725" s="100"/>
      <c r="I9725" s="100"/>
      <c r="J9725" s="100"/>
      <c r="K9725" s="100"/>
      <c r="L9725" s="100"/>
      <c r="M9725" s="100"/>
      <c r="N9725" s="100"/>
      <c r="O9725" s="1144" t="s">
        <v>28184</v>
      </c>
      <c r="P9725" s="100"/>
      <c r="Q9725" s="15" t="s">
        <v>45</v>
      </c>
    </row>
    <row r="9726" customFormat="false" ht="55.2" hidden="false" customHeight="false" outlineLevel="0" collapsed="false">
      <c r="A9726" s="100" t="s">
        <v>25462</v>
      </c>
      <c r="B9726" s="1143" t="n">
        <v>0.410416666666667</v>
      </c>
      <c r="C9726" s="100" t="s">
        <v>28185</v>
      </c>
      <c r="D9726" s="100" t="s">
        <v>25598</v>
      </c>
      <c r="E9726" s="100" t="s">
        <v>28186</v>
      </c>
      <c r="F9726" s="100" t="s">
        <v>28187</v>
      </c>
      <c r="G9726" s="100"/>
      <c r="H9726" s="100"/>
      <c r="I9726" s="100"/>
      <c r="J9726" s="100"/>
      <c r="K9726" s="100"/>
      <c r="L9726" s="100"/>
      <c r="M9726" s="100"/>
      <c r="N9726" s="100"/>
      <c r="O9726" s="1139" t="s">
        <v>28188</v>
      </c>
      <c r="P9726" s="100"/>
      <c r="Q9726" s="15" t="s">
        <v>45</v>
      </c>
    </row>
    <row r="9727" customFormat="false" ht="41.75" hidden="false" customHeight="false" outlineLevel="0" collapsed="false">
      <c r="A9727" s="1162"/>
      <c r="B9727" s="1162"/>
      <c r="C9727" s="1162"/>
      <c r="D9727" s="1162"/>
      <c r="E9727" s="1162" t="s">
        <v>28189</v>
      </c>
      <c r="F9727" s="1162" t="s">
        <v>28190</v>
      </c>
      <c r="G9727" s="1162"/>
      <c r="H9727" s="1162"/>
      <c r="I9727" s="1162"/>
      <c r="J9727" s="1162"/>
      <c r="K9727" s="1162"/>
      <c r="L9727" s="1162"/>
      <c r="M9727" s="1162"/>
      <c r="N9727" s="1210" t="n">
        <v>43794</v>
      </c>
      <c r="O9727" s="1162" t="s">
        <v>26797</v>
      </c>
      <c r="P9727" s="1162"/>
      <c r="Q9727" s="15" t="s">
        <v>45</v>
      </c>
      <c r="R9727" s="1177"/>
      <c r="S9727" s="1177"/>
      <c r="T9727" s="1177"/>
      <c r="U9727" s="1177"/>
      <c r="V9727" s="1177"/>
      <c r="W9727" s="1177"/>
      <c r="X9727" s="1177"/>
      <c r="Y9727" s="1177"/>
      <c r="Z9727" s="1177"/>
      <c r="AA9727" s="1177"/>
      <c r="AB9727" s="1177"/>
      <c r="AC9727" s="1177"/>
      <c r="AD9727" s="1177"/>
      <c r="AE9727" s="1177"/>
      <c r="AF9727" s="1177"/>
      <c r="AG9727" s="1177"/>
      <c r="AH9727" s="1177"/>
      <c r="AI9727" s="1177"/>
      <c r="AJ9727" s="1177"/>
      <c r="AK9727" s="1177"/>
    </row>
    <row r="9728" customFormat="false" ht="14.9" hidden="false" customHeight="false" outlineLevel="0" collapsed="false">
      <c r="A9728" s="1139"/>
      <c r="B9728" s="1139"/>
      <c r="C9728" s="1139"/>
      <c r="D9728" s="1139"/>
      <c r="E9728" s="1139" t="s">
        <v>28191</v>
      </c>
      <c r="F9728" s="1139"/>
      <c r="G9728" s="1139"/>
      <c r="H9728" s="1139"/>
      <c r="I9728" s="1139"/>
      <c r="J9728" s="1139"/>
      <c r="K9728" s="1139"/>
      <c r="L9728" s="1139"/>
      <c r="M9728" s="1139"/>
      <c r="N9728" s="1192" t="n">
        <v>43794</v>
      </c>
      <c r="O9728" s="1139" t="s">
        <v>26797</v>
      </c>
      <c r="P9728" s="1139"/>
      <c r="Q9728" s="15" t="s">
        <v>45</v>
      </c>
      <c r="R9728" s="1141"/>
      <c r="S9728" s="1141"/>
      <c r="T9728" s="1141"/>
      <c r="U9728" s="1141"/>
      <c r="V9728" s="1141"/>
      <c r="W9728" s="1141"/>
      <c r="X9728" s="1141"/>
      <c r="Y9728" s="1141"/>
      <c r="Z9728" s="1141"/>
      <c r="AA9728" s="1141"/>
      <c r="AB9728" s="1141"/>
      <c r="AC9728" s="1141"/>
      <c r="AD9728" s="1141"/>
      <c r="AE9728" s="1141"/>
      <c r="AF9728" s="1141"/>
      <c r="AG9728" s="1141"/>
      <c r="AH9728" s="1141"/>
      <c r="AI9728" s="1141"/>
      <c r="AJ9728" s="1141"/>
      <c r="AK9728" s="1141"/>
    </row>
    <row r="9729" customFormat="false" ht="14.9" hidden="false" customHeight="false" outlineLevel="0" collapsed="false">
      <c r="A9729" s="100"/>
      <c r="B9729" s="100"/>
      <c r="C9729" s="100"/>
      <c r="D9729" s="100"/>
      <c r="E9729" s="1154" t="s">
        <v>28192</v>
      </c>
      <c r="F9729" s="100" t="s">
        <v>28193</v>
      </c>
      <c r="G9729" s="100"/>
      <c r="H9729" s="100"/>
      <c r="I9729" s="100"/>
      <c r="J9729" s="100"/>
      <c r="K9729" s="100"/>
      <c r="L9729" s="100"/>
      <c r="M9729" s="100"/>
      <c r="N9729" s="100"/>
      <c r="O9729" s="100"/>
      <c r="P9729" s="100"/>
      <c r="Q9729" s="15" t="s">
        <v>45</v>
      </c>
    </row>
    <row r="9730" customFormat="false" ht="28.35" hidden="false" customHeight="false" outlineLevel="0" collapsed="false">
      <c r="A9730" s="100" t="s">
        <v>25462</v>
      </c>
      <c r="B9730" s="1143" t="n">
        <v>0.457638888888889</v>
      </c>
      <c r="C9730" s="100" t="s">
        <v>28194</v>
      </c>
      <c r="D9730" s="100" t="s">
        <v>28195</v>
      </c>
      <c r="E9730" s="100" t="s">
        <v>28196</v>
      </c>
      <c r="F9730" s="100" t="s">
        <v>28197</v>
      </c>
      <c r="G9730" s="100" t="n">
        <v>7500</v>
      </c>
      <c r="H9730" s="100"/>
      <c r="I9730" s="100"/>
      <c r="J9730" s="100"/>
      <c r="K9730" s="100"/>
      <c r="L9730" s="100"/>
      <c r="M9730" s="100" t="s">
        <v>28198</v>
      </c>
      <c r="N9730" s="1184" t="n">
        <v>43792</v>
      </c>
      <c r="O9730" s="984" t="s">
        <v>15</v>
      </c>
      <c r="P9730" s="100"/>
      <c r="Q9730" s="15" t="s">
        <v>45</v>
      </c>
    </row>
    <row r="9731" customFormat="false" ht="14.9" hidden="false" customHeight="false" outlineLevel="0" collapsed="false">
      <c r="A9731" s="1144" t="s">
        <v>25462</v>
      </c>
      <c r="B9731" s="1146" t="n">
        <v>0.472222222222222</v>
      </c>
      <c r="C9731" s="1144" t="s">
        <v>28199</v>
      </c>
      <c r="D9731" s="1144"/>
      <c r="E9731" s="1144" t="s">
        <v>28200</v>
      </c>
      <c r="F9731" s="1144"/>
      <c r="G9731" s="1144"/>
      <c r="H9731" s="1144"/>
      <c r="I9731" s="1144"/>
      <c r="J9731" s="1144"/>
      <c r="K9731" s="1144"/>
      <c r="L9731" s="1144"/>
      <c r="M9731" s="1144"/>
      <c r="N9731" s="1188" t="n">
        <v>43790</v>
      </c>
      <c r="O9731" s="1144" t="s">
        <v>26797</v>
      </c>
      <c r="P9731" s="1144"/>
      <c r="Q9731" s="15" t="s">
        <v>45</v>
      </c>
      <c r="R9731" s="1145"/>
      <c r="S9731" s="1145"/>
      <c r="T9731" s="1145"/>
      <c r="U9731" s="1145"/>
      <c r="V9731" s="1145"/>
      <c r="W9731" s="1145"/>
      <c r="X9731" s="1145"/>
      <c r="Y9731" s="1145"/>
      <c r="Z9731" s="1145"/>
      <c r="AA9731" s="1145"/>
      <c r="AB9731" s="1145"/>
      <c r="AC9731" s="1145"/>
      <c r="AD9731" s="1145"/>
      <c r="AE9731" s="1145"/>
      <c r="AF9731" s="1145"/>
      <c r="AG9731" s="1145"/>
      <c r="AH9731" s="1145"/>
      <c r="AI9731" s="1145"/>
      <c r="AJ9731" s="1145"/>
      <c r="AK9731" s="1145"/>
    </row>
    <row r="9732" customFormat="false" ht="14.9" hidden="false" customHeight="false" outlineLevel="0" collapsed="false">
      <c r="A9732" s="100"/>
      <c r="B9732" s="100"/>
      <c r="C9732" s="100"/>
      <c r="D9732" s="100"/>
      <c r="E9732" s="100" t="s">
        <v>28201</v>
      </c>
      <c r="F9732" s="100"/>
      <c r="G9732" s="100"/>
      <c r="H9732" s="100"/>
      <c r="I9732" s="100"/>
      <c r="J9732" s="100"/>
      <c r="K9732" s="100"/>
      <c r="L9732" s="100"/>
      <c r="M9732" s="100"/>
      <c r="N9732" s="100"/>
      <c r="O9732" s="100"/>
      <c r="P9732" s="100"/>
      <c r="Q9732" s="15" t="s">
        <v>45</v>
      </c>
    </row>
    <row r="9733" customFormat="false" ht="14.9" hidden="false" customHeight="false" outlineLevel="0" collapsed="false">
      <c r="A9733" s="1144"/>
      <c r="B9733" s="1144"/>
      <c r="C9733" s="1144"/>
      <c r="D9733" s="1144"/>
      <c r="E9733" s="1144" t="s">
        <v>28202</v>
      </c>
      <c r="F9733" s="1144"/>
      <c r="G9733" s="1144"/>
      <c r="H9733" s="1144"/>
      <c r="I9733" s="1144"/>
      <c r="J9733" s="1144"/>
      <c r="K9733" s="1144"/>
      <c r="L9733" s="1144"/>
      <c r="M9733" s="1144"/>
      <c r="N9733" s="1188" t="n">
        <v>43791</v>
      </c>
      <c r="O9733" s="1144" t="s">
        <v>26797</v>
      </c>
      <c r="P9733" s="1144"/>
      <c r="Q9733" s="15" t="s">
        <v>45</v>
      </c>
      <c r="R9733" s="1145"/>
      <c r="S9733" s="1145"/>
      <c r="T9733" s="1145"/>
      <c r="U9733" s="1145"/>
      <c r="V9733" s="1145"/>
      <c r="W9733" s="1145"/>
      <c r="X9733" s="1145"/>
      <c r="Y9733" s="1145"/>
      <c r="Z9733" s="1145"/>
      <c r="AA9733" s="1145"/>
      <c r="AB9733" s="1145"/>
      <c r="AC9733" s="1145"/>
      <c r="AD9733" s="1145"/>
      <c r="AE9733" s="1145"/>
      <c r="AF9733" s="1145"/>
      <c r="AG9733" s="1145"/>
      <c r="AH9733" s="1145"/>
      <c r="AI9733" s="1145"/>
      <c r="AJ9733" s="1145"/>
      <c r="AK9733" s="1145"/>
    </row>
    <row r="9734" customFormat="false" ht="28.35" hidden="false" customHeight="false" outlineLevel="0" collapsed="false">
      <c r="A9734" s="1144"/>
      <c r="B9734" s="1144"/>
      <c r="C9734" s="1144"/>
      <c r="D9734" s="1144"/>
      <c r="E9734" s="1144" t="s">
        <v>28203</v>
      </c>
      <c r="F9734" s="1144" t="s">
        <v>28204</v>
      </c>
      <c r="G9734" s="1144"/>
      <c r="H9734" s="1144"/>
      <c r="I9734" s="1144"/>
      <c r="J9734" s="1144"/>
      <c r="K9734" s="1144"/>
      <c r="L9734" s="1144"/>
      <c r="M9734" s="1144"/>
      <c r="N9734" s="1188" t="n">
        <v>43790</v>
      </c>
      <c r="O9734" s="1144" t="s">
        <v>26797</v>
      </c>
      <c r="P9734" s="1144"/>
      <c r="Q9734" s="15" t="s">
        <v>45</v>
      </c>
      <c r="R9734" s="1145"/>
      <c r="S9734" s="1145"/>
      <c r="T9734" s="1145"/>
      <c r="U9734" s="1145"/>
      <c r="V9734" s="1145"/>
      <c r="W9734" s="1145"/>
      <c r="X9734" s="1145"/>
      <c r="Y9734" s="1145"/>
      <c r="Z9734" s="1145"/>
      <c r="AA9734" s="1145"/>
      <c r="AB9734" s="1145"/>
      <c r="AC9734" s="1145"/>
      <c r="AD9734" s="1145"/>
      <c r="AE9734" s="1145"/>
      <c r="AF9734" s="1145"/>
      <c r="AG9734" s="1145"/>
      <c r="AH9734" s="1145"/>
      <c r="AI9734" s="1145"/>
      <c r="AJ9734" s="1145"/>
      <c r="AK9734" s="1145"/>
    </row>
    <row r="9735" customFormat="false" ht="28.35" hidden="false" customHeight="false" outlineLevel="0" collapsed="false">
      <c r="A9735" s="100"/>
      <c r="B9735" s="100"/>
      <c r="C9735" s="100"/>
      <c r="D9735" s="100"/>
      <c r="E9735" s="100" t="s">
        <v>28205</v>
      </c>
      <c r="F9735" s="391" t="s">
        <v>28206</v>
      </c>
      <c r="G9735" s="100"/>
      <c r="H9735" s="100"/>
      <c r="I9735" s="100"/>
      <c r="J9735" s="100"/>
      <c r="K9735" s="100"/>
      <c r="L9735" s="100"/>
      <c r="M9735" s="100"/>
      <c r="N9735" s="100"/>
      <c r="O9735" s="100"/>
      <c r="P9735" s="100"/>
      <c r="Q9735" s="15" t="s">
        <v>45</v>
      </c>
    </row>
    <row r="9736" customFormat="false" ht="82.05" hidden="false" customHeight="false" outlineLevel="0" collapsed="false">
      <c r="A9736" s="100"/>
      <c r="B9736" s="100"/>
      <c r="C9736" s="100"/>
      <c r="D9736" s="100"/>
      <c r="E9736" s="100" t="s">
        <v>28207</v>
      </c>
      <c r="F9736" s="664"/>
      <c r="G9736" s="100"/>
      <c r="H9736" s="100"/>
      <c r="I9736" s="100"/>
      <c r="J9736" s="100"/>
      <c r="K9736" s="100"/>
      <c r="L9736" s="100"/>
      <c r="M9736" s="100"/>
      <c r="N9736" s="100"/>
      <c r="O9736" s="1154" t="s">
        <v>28208</v>
      </c>
      <c r="P9736" s="100"/>
      <c r="Q9736" s="15" t="s">
        <v>45</v>
      </c>
    </row>
    <row r="9737" customFormat="false" ht="28.35" hidden="false" customHeight="false" outlineLevel="0" collapsed="false">
      <c r="A9737" s="100"/>
      <c r="B9737" s="100"/>
      <c r="C9737" s="100"/>
      <c r="D9737" s="100"/>
      <c r="E9737" s="100" t="s">
        <v>28209</v>
      </c>
      <c r="F9737" s="100" t="n">
        <v>89661358929</v>
      </c>
      <c r="G9737" s="100"/>
      <c r="H9737" s="100"/>
      <c r="I9737" s="100"/>
      <c r="J9737" s="100"/>
      <c r="K9737" s="100"/>
      <c r="L9737" s="100"/>
      <c r="M9737" s="100"/>
      <c r="N9737" s="391" t="s">
        <v>28210</v>
      </c>
      <c r="O9737" s="100"/>
      <c r="P9737" s="100"/>
      <c r="Q9737" s="15" t="s">
        <v>45</v>
      </c>
    </row>
    <row r="9738" customFormat="false" ht="14.9" hidden="false" customHeight="false" outlineLevel="0" collapsed="false">
      <c r="A9738" s="100"/>
      <c r="B9738" s="100"/>
      <c r="C9738" s="100"/>
      <c r="D9738" s="100"/>
      <c r="E9738" s="100" t="s">
        <v>28211</v>
      </c>
      <c r="F9738" s="100"/>
      <c r="G9738" s="100"/>
      <c r="H9738" s="100"/>
      <c r="I9738" s="100"/>
      <c r="J9738" s="100"/>
      <c r="K9738" s="100"/>
      <c r="L9738" s="100"/>
      <c r="M9738" s="100"/>
      <c r="N9738" s="100"/>
      <c r="O9738" s="100"/>
      <c r="P9738" s="100"/>
      <c r="Q9738" s="15" t="s">
        <v>45</v>
      </c>
    </row>
    <row r="9739" customFormat="false" ht="55.2" hidden="false" customHeight="false" outlineLevel="0" collapsed="false">
      <c r="A9739" s="100"/>
      <c r="B9739" s="100"/>
      <c r="C9739" s="100"/>
      <c r="D9739" s="100" t="s">
        <v>27299</v>
      </c>
      <c r="E9739" s="100" t="s">
        <v>28212</v>
      </c>
      <c r="F9739" s="100"/>
      <c r="G9739" s="100"/>
      <c r="H9739" s="100"/>
      <c r="I9739" s="100"/>
      <c r="J9739" s="100"/>
      <c r="K9739" s="100"/>
      <c r="L9739" s="100"/>
      <c r="M9739" s="100"/>
      <c r="N9739" s="100"/>
      <c r="O9739" s="1173" t="s">
        <v>27938</v>
      </c>
      <c r="P9739" s="100"/>
      <c r="Q9739" s="15" t="s">
        <v>45</v>
      </c>
    </row>
    <row r="9740" customFormat="false" ht="14.9" hidden="false" customHeight="false" outlineLevel="0" collapsed="false">
      <c r="A9740" s="1139" t="s">
        <v>25492</v>
      </c>
      <c r="B9740" s="1139"/>
      <c r="C9740" s="1139"/>
      <c r="D9740" s="1139"/>
      <c r="E9740" s="1139" t="s">
        <v>28213</v>
      </c>
      <c r="F9740" s="1139" t="s">
        <v>28214</v>
      </c>
      <c r="G9740" s="1139"/>
      <c r="H9740" s="1139"/>
      <c r="I9740" s="1139"/>
      <c r="J9740" s="1139"/>
      <c r="K9740" s="1139"/>
      <c r="L9740" s="1139"/>
      <c r="M9740" s="1139"/>
      <c r="N9740" s="1139"/>
      <c r="O9740" s="1139"/>
      <c r="P9740" s="1139"/>
      <c r="Q9740" s="15" t="s">
        <v>45</v>
      </c>
      <c r="R9740" s="1141"/>
      <c r="S9740" s="1141"/>
      <c r="T9740" s="1141"/>
      <c r="U9740" s="1141"/>
      <c r="V9740" s="1141"/>
      <c r="W9740" s="1141"/>
      <c r="X9740" s="1141"/>
      <c r="Y9740" s="1141"/>
      <c r="Z9740" s="1141"/>
      <c r="AA9740" s="1141"/>
      <c r="AB9740" s="1141"/>
      <c r="AC9740" s="1141"/>
      <c r="AD9740" s="1141"/>
      <c r="AE9740" s="1141"/>
      <c r="AF9740" s="1141"/>
      <c r="AG9740" s="1141"/>
      <c r="AH9740" s="1141"/>
      <c r="AI9740" s="1141"/>
      <c r="AJ9740" s="1141"/>
      <c r="AK9740" s="1141"/>
    </row>
    <row r="9741" customFormat="false" ht="28.35" hidden="false" customHeight="false" outlineLevel="0" collapsed="false">
      <c r="A9741" s="1144"/>
      <c r="B9741" s="1144"/>
      <c r="C9741" s="1144"/>
      <c r="D9741" s="1144"/>
      <c r="E9741" s="1144" t="s">
        <v>28215</v>
      </c>
      <c r="F9741" s="1144"/>
      <c r="G9741" s="1144"/>
      <c r="H9741" s="1144"/>
      <c r="I9741" s="1144"/>
      <c r="J9741" s="1144"/>
      <c r="K9741" s="1144"/>
      <c r="L9741" s="1144"/>
      <c r="M9741" s="1144" t="s">
        <v>28216</v>
      </c>
      <c r="N9741" s="1188" t="n">
        <v>43791</v>
      </c>
      <c r="O9741" s="1144" t="s">
        <v>26797</v>
      </c>
      <c r="P9741" s="1144"/>
      <c r="Q9741" s="15" t="s">
        <v>45</v>
      </c>
      <c r="R9741" s="1145"/>
      <c r="S9741" s="1145"/>
      <c r="T9741" s="1145"/>
      <c r="U9741" s="1145"/>
      <c r="V9741" s="1145"/>
      <c r="W9741" s="1145"/>
      <c r="X9741" s="1145"/>
      <c r="Y9741" s="1145"/>
      <c r="Z9741" s="1145"/>
      <c r="AA9741" s="1145"/>
      <c r="AB9741" s="1145"/>
      <c r="AC9741" s="1145"/>
      <c r="AD9741" s="1145"/>
      <c r="AE9741" s="1145"/>
      <c r="AF9741" s="1145"/>
      <c r="AG9741" s="1145"/>
      <c r="AH9741" s="1145"/>
      <c r="AI9741" s="1145"/>
      <c r="AJ9741" s="1145"/>
      <c r="AK9741" s="1145"/>
    </row>
    <row r="9742" customFormat="false" ht="14.9" hidden="false" customHeight="false" outlineLevel="0" collapsed="false">
      <c r="A9742" s="1144"/>
      <c r="B9742" s="1144"/>
      <c r="C9742" s="1144"/>
      <c r="D9742" s="1144"/>
      <c r="E9742" s="1144" t="s">
        <v>28217</v>
      </c>
      <c r="F9742" s="1144"/>
      <c r="G9742" s="1144"/>
      <c r="H9742" s="1144"/>
      <c r="I9742" s="1144"/>
      <c r="J9742" s="1144"/>
      <c r="K9742" s="1144"/>
      <c r="L9742" s="1144"/>
      <c r="M9742" s="1144"/>
      <c r="N9742" s="1188" t="n">
        <v>43790</v>
      </c>
      <c r="O9742" s="1144" t="s">
        <v>26797</v>
      </c>
      <c r="P9742" s="1144"/>
      <c r="Q9742" s="15" t="s">
        <v>45</v>
      </c>
      <c r="R9742" s="1145"/>
      <c r="S9742" s="1145"/>
      <c r="T9742" s="1145"/>
      <c r="U9742" s="1145"/>
      <c r="V9742" s="1145"/>
      <c r="W9742" s="1145"/>
      <c r="X9742" s="1145"/>
      <c r="Y9742" s="1145"/>
      <c r="Z9742" s="1145"/>
      <c r="AA9742" s="1145"/>
      <c r="AB9742" s="1145"/>
      <c r="AC9742" s="1145"/>
      <c r="AD9742" s="1145"/>
      <c r="AE9742" s="1145"/>
      <c r="AF9742" s="1145"/>
      <c r="AG9742" s="1145"/>
      <c r="AH9742" s="1145"/>
      <c r="AI9742" s="1145"/>
      <c r="AJ9742" s="1145"/>
      <c r="AK9742" s="1145"/>
    </row>
    <row r="9743" customFormat="false" ht="149.25" hidden="false" customHeight="false" outlineLevel="0" collapsed="false">
      <c r="A9743" s="100"/>
      <c r="B9743" s="100"/>
      <c r="C9743" s="100"/>
      <c r="D9743" s="100"/>
      <c r="E9743" s="100" t="s">
        <v>28218</v>
      </c>
      <c r="F9743" s="100"/>
      <c r="G9743" s="100"/>
      <c r="H9743" s="100" t="n">
        <v>19200</v>
      </c>
      <c r="I9743" s="100"/>
      <c r="J9743" s="100"/>
      <c r="K9743" s="100"/>
      <c r="L9743" s="100"/>
      <c r="M9743" s="100" t="s">
        <v>28219</v>
      </c>
      <c r="N9743" s="100" t="s">
        <v>28220</v>
      </c>
      <c r="O9743" s="984" t="s">
        <v>26196</v>
      </c>
      <c r="P9743" s="100"/>
      <c r="Q9743" s="15" t="s">
        <v>45</v>
      </c>
    </row>
    <row r="9744" customFormat="false" ht="28.35" hidden="false" customHeight="false" outlineLevel="0" collapsed="false">
      <c r="A9744" s="100"/>
      <c r="B9744" s="100"/>
      <c r="C9744" s="100"/>
      <c r="D9744" s="100"/>
      <c r="E9744" s="100"/>
      <c r="F9744" s="100"/>
      <c r="G9744" s="100"/>
      <c r="H9744" s="100" t="n">
        <v>3300</v>
      </c>
      <c r="I9744" s="100"/>
      <c r="J9744" s="100"/>
      <c r="K9744" s="100"/>
      <c r="L9744" s="100"/>
      <c r="M9744" s="100" t="s">
        <v>28221</v>
      </c>
      <c r="N9744" s="1184" t="n">
        <v>43788</v>
      </c>
      <c r="O9744" s="984" t="s">
        <v>26196</v>
      </c>
      <c r="P9744" s="100"/>
      <c r="Q9744" s="15" t="s">
        <v>45</v>
      </c>
    </row>
    <row r="9745" customFormat="false" ht="41.75" hidden="false" customHeight="false" outlineLevel="0" collapsed="false">
      <c r="A9745" s="100" t="s">
        <v>25462</v>
      </c>
      <c r="B9745" s="100"/>
      <c r="C9745" s="100"/>
      <c r="D9745" s="100" t="s">
        <v>28222</v>
      </c>
      <c r="E9745" s="100" t="s">
        <v>28223</v>
      </c>
      <c r="F9745" s="100" t="s">
        <v>28224</v>
      </c>
      <c r="G9745" s="100"/>
      <c r="I9745" s="100"/>
      <c r="J9745" s="100"/>
      <c r="K9745" s="100"/>
      <c r="L9745" s="100"/>
      <c r="M9745" s="100" t="s">
        <v>27141</v>
      </c>
      <c r="N9745" s="1184" t="n">
        <v>43792</v>
      </c>
      <c r="O9745" s="391" t="s">
        <v>28225</v>
      </c>
      <c r="P9745" s="100"/>
      <c r="Q9745" s="15" t="s">
        <v>45</v>
      </c>
    </row>
    <row r="9746" customFormat="false" ht="14.9" hidden="false" customHeight="false" outlineLevel="0" collapsed="false">
      <c r="A9746" s="100" t="s">
        <v>25462</v>
      </c>
      <c r="B9746" s="1143" t="n">
        <v>0.765277777777778</v>
      </c>
      <c r="C9746" s="100" t="s">
        <v>28226</v>
      </c>
      <c r="D9746" s="100" t="s">
        <v>25615</v>
      </c>
      <c r="E9746" s="100" t="s">
        <v>28227</v>
      </c>
      <c r="F9746" s="100"/>
      <c r="G9746" s="100"/>
      <c r="H9746" s="100"/>
      <c r="I9746" s="100"/>
      <c r="J9746" s="100"/>
      <c r="K9746" s="100"/>
      <c r="L9746" s="100"/>
      <c r="M9746" s="100"/>
      <c r="N9746" s="100"/>
      <c r="O9746" s="100" t="s">
        <v>28228</v>
      </c>
      <c r="P9746" s="100"/>
      <c r="Q9746" s="15" t="s">
        <v>45</v>
      </c>
    </row>
    <row r="9747" customFormat="false" ht="79.85" hidden="false" customHeight="false" outlineLevel="0" collapsed="false">
      <c r="A9747" s="1091" t="s">
        <v>17111</v>
      </c>
      <c r="B9747" s="103" t="s">
        <v>17112</v>
      </c>
      <c r="C9747" s="1149"/>
      <c r="D9747" s="103" t="s">
        <v>17114</v>
      </c>
      <c r="E9747" s="103" t="s">
        <v>17115</v>
      </c>
      <c r="F9747" s="102" t="s">
        <v>10096</v>
      </c>
      <c r="G9747" s="103" t="s">
        <v>38</v>
      </c>
      <c r="H9747" s="103" t="s">
        <v>17116</v>
      </c>
      <c r="I9747" s="103" t="s">
        <v>40</v>
      </c>
      <c r="J9747" s="103" t="s">
        <v>21327</v>
      </c>
      <c r="K9747" s="103" t="s">
        <v>21328</v>
      </c>
      <c r="L9747" s="103" t="s">
        <v>19807</v>
      </c>
      <c r="M9747" s="103" t="s">
        <v>41</v>
      </c>
      <c r="N9747" s="103" t="s">
        <v>42</v>
      </c>
      <c r="O9747" s="103" t="s">
        <v>17117</v>
      </c>
      <c r="P9747" s="91"/>
      <c r="Q9747" s="15" t="s">
        <v>45</v>
      </c>
      <c r="R9747" s="97"/>
      <c r="S9747" s="97"/>
    </row>
    <row r="9748" customFormat="false" ht="15" hidden="false" customHeight="false" outlineLevel="0" collapsed="false">
      <c r="A9748" s="1216" t="n">
        <v>43790</v>
      </c>
      <c r="B9748" s="1136" t="s">
        <v>260</v>
      </c>
      <c r="C9748" s="91"/>
      <c r="D9748" s="91"/>
      <c r="E9748" s="10"/>
      <c r="F9748" s="821" t="n">
        <f aca="false">G9748+H9748+I9748+J9748+K9748+L9748</f>
        <v>4.73187092382448E+019</v>
      </c>
      <c r="G9748" s="1150" t="n">
        <f aca="false">SUM(G9749:G19683)</f>
        <v>1.65302042381336E+019</v>
      </c>
      <c r="H9748" s="989" t="n">
        <f aca="false">SUM(H9749:H19683)</f>
        <v>3.07885050001112E+019</v>
      </c>
      <c r="I9748" s="1007" t="n">
        <f aca="false">SUM(I9749:I19685)</f>
        <v>0</v>
      </c>
      <c r="J9748" s="1008" t="n">
        <f aca="false">SUM(J9749:J19683)</f>
        <v>0</v>
      </c>
      <c r="K9748" s="1009" t="n">
        <f aca="false">SUM(K9749:K19683)</f>
        <v>0</v>
      </c>
      <c r="L9748" s="1029" t="n">
        <f aca="false">SUM(L9749:L19683)</f>
        <v>0</v>
      </c>
      <c r="M9748" s="466"/>
      <c r="N9748" s="466"/>
      <c r="O9748" s="91"/>
      <c r="P9748" s="91"/>
      <c r="Q9748" s="15" t="s">
        <v>45</v>
      </c>
      <c r="R9748" s="97"/>
      <c r="S9748" s="97"/>
    </row>
    <row r="9749" customFormat="false" ht="68.65" hidden="false" customHeight="false" outlineLevel="0" collapsed="false">
      <c r="A9749" s="100" t="s">
        <v>25462</v>
      </c>
      <c r="B9749" s="100" t="s">
        <v>19640</v>
      </c>
      <c r="C9749" s="100"/>
      <c r="D9749" s="100" t="s">
        <v>28229</v>
      </c>
      <c r="E9749" s="100" t="s">
        <v>28230</v>
      </c>
      <c r="F9749" s="100"/>
      <c r="G9749" s="100"/>
      <c r="H9749" s="100"/>
      <c r="I9749" s="100"/>
      <c r="J9749" s="100"/>
      <c r="K9749" s="100"/>
      <c r="L9749" s="100"/>
      <c r="M9749" s="100"/>
      <c r="N9749" s="100"/>
      <c r="O9749" s="1173" t="s">
        <v>28231</v>
      </c>
      <c r="P9749" s="100"/>
      <c r="Q9749" s="15" t="s">
        <v>45</v>
      </c>
    </row>
    <row r="9750" customFormat="false" ht="14.9" hidden="false" customHeight="false" outlineLevel="0" collapsed="false">
      <c r="A9750" s="100"/>
      <c r="B9750" s="100" t="s">
        <v>19640</v>
      </c>
      <c r="C9750" s="100"/>
      <c r="D9750" s="100" t="s">
        <v>28232</v>
      </c>
      <c r="E9750" s="100" t="s">
        <v>28233</v>
      </c>
      <c r="F9750" s="100"/>
      <c r="G9750" s="100"/>
      <c r="H9750" s="100"/>
      <c r="I9750" s="100"/>
      <c r="J9750" s="100"/>
      <c r="K9750" s="100"/>
      <c r="L9750" s="100"/>
      <c r="M9750" s="100"/>
      <c r="N9750" s="100"/>
      <c r="O9750" s="100"/>
      <c r="P9750" s="100"/>
      <c r="Q9750" s="15" t="s">
        <v>45</v>
      </c>
    </row>
    <row r="9751" customFormat="false" ht="28.35" hidden="false" customHeight="false" outlineLevel="0" collapsed="false">
      <c r="A9751" s="1144"/>
      <c r="B9751" s="1144"/>
      <c r="C9751" s="1144"/>
      <c r="D9751" s="1144"/>
      <c r="E9751" s="1144" t="s">
        <v>28234</v>
      </c>
      <c r="F9751" s="1144" t="s">
        <v>28235</v>
      </c>
      <c r="G9751" s="1144"/>
      <c r="H9751" s="1144"/>
      <c r="I9751" s="1144"/>
      <c r="J9751" s="1144"/>
      <c r="K9751" s="1144"/>
      <c r="L9751" s="1144"/>
      <c r="M9751" s="1144"/>
      <c r="N9751" s="1188" t="n">
        <v>43796</v>
      </c>
      <c r="O9751" s="1144" t="s">
        <v>26797</v>
      </c>
      <c r="P9751" s="1144"/>
      <c r="Q9751" s="15" t="s">
        <v>45</v>
      </c>
      <c r="R9751" s="1145"/>
      <c r="S9751" s="1145"/>
      <c r="T9751" s="1145"/>
      <c r="U9751" s="1145"/>
      <c r="V9751" s="1145"/>
      <c r="W9751" s="1145"/>
      <c r="X9751" s="1145"/>
      <c r="Y9751" s="1145"/>
      <c r="Z9751" s="1145"/>
      <c r="AA9751" s="1145"/>
      <c r="AB9751" s="1145"/>
      <c r="AC9751" s="1145"/>
      <c r="AD9751" s="1145"/>
      <c r="AE9751" s="1145"/>
      <c r="AF9751" s="1145"/>
      <c r="AG9751" s="1145"/>
      <c r="AH9751" s="1145"/>
      <c r="AI9751" s="1145"/>
      <c r="AJ9751" s="1145"/>
      <c r="AK9751" s="1145"/>
    </row>
    <row r="9752" customFormat="false" ht="14.9" hidden="false" customHeight="false" outlineLevel="0" collapsed="false">
      <c r="A9752" s="1144"/>
      <c r="B9752" s="1144"/>
      <c r="C9752" s="1144"/>
      <c r="D9752" s="1144"/>
      <c r="E9752" s="1144" t="s">
        <v>28236</v>
      </c>
      <c r="F9752" s="1144" t="s">
        <v>260</v>
      </c>
      <c r="G9752" s="1144"/>
      <c r="H9752" s="1144"/>
      <c r="I9752" s="1144"/>
      <c r="J9752" s="1144"/>
      <c r="K9752" s="1144"/>
      <c r="L9752" s="1144"/>
      <c r="M9752" s="1144"/>
      <c r="N9752" s="1188" t="n">
        <v>43794</v>
      </c>
      <c r="O9752" s="1139" t="s">
        <v>26797</v>
      </c>
      <c r="P9752" s="1144"/>
      <c r="Q9752" s="15" t="s">
        <v>45</v>
      </c>
      <c r="R9752" s="1145"/>
      <c r="S9752" s="1145"/>
      <c r="T9752" s="1145"/>
      <c r="U9752" s="1145"/>
      <c r="V9752" s="1145"/>
      <c r="W9752" s="1145"/>
      <c r="X9752" s="1145"/>
      <c r="Y9752" s="1145"/>
      <c r="Z9752" s="1145"/>
      <c r="AA9752" s="1145"/>
      <c r="AB9752" s="1145"/>
      <c r="AC9752" s="1145"/>
      <c r="AD9752" s="1145"/>
      <c r="AE9752" s="1145"/>
      <c r="AF9752" s="1145"/>
      <c r="AG9752" s="1145"/>
      <c r="AH9752" s="1145"/>
      <c r="AI9752" s="1145"/>
      <c r="AJ9752" s="1145"/>
      <c r="AK9752" s="1145"/>
    </row>
    <row r="9753" customFormat="false" ht="14.9" hidden="false" customHeight="false" outlineLevel="0" collapsed="false">
      <c r="A9753" s="100"/>
      <c r="B9753" s="100"/>
      <c r="C9753" s="100" t="n">
        <v>89267032303</v>
      </c>
      <c r="D9753" s="1125" t="s">
        <v>28237</v>
      </c>
      <c r="E9753" s="100" t="s">
        <v>28238</v>
      </c>
      <c r="F9753" s="100" t="n">
        <v>24200</v>
      </c>
      <c r="G9753" s="100"/>
      <c r="H9753" s="100"/>
      <c r="I9753" s="100"/>
      <c r="J9753" s="100"/>
      <c r="K9753" s="100"/>
      <c r="L9753" s="100"/>
      <c r="M9753" s="100"/>
      <c r="N9753" s="100"/>
      <c r="O9753" s="984" t="s">
        <v>25766</v>
      </c>
      <c r="P9753" s="100"/>
      <c r="Q9753" s="15" t="s">
        <v>45</v>
      </c>
    </row>
    <row r="9754" customFormat="false" ht="28.35" hidden="false" customHeight="false" outlineLevel="0" collapsed="false">
      <c r="A9754" s="1139"/>
      <c r="B9754" s="1139"/>
      <c r="C9754" s="1139"/>
      <c r="D9754" s="1139"/>
      <c r="E9754" s="1139" t="s">
        <v>28239</v>
      </c>
      <c r="F9754" s="1139"/>
      <c r="G9754" s="1139"/>
      <c r="H9754" s="1139"/>
      <c r="I9754" s="1139"/>
      <c r="J9754" s="1139"/>
      <c r="K9754" s="1139"/>
      <c r="L9754" s="1139"/>
      <c r="M9754" s="1139"/>
      <c r="N9754" s="1192" t="n">
        <v>43796</v>
      </c>
      <c r="O9754" s="1139" t="s">
        <v>26797</v>
      </c>
      <c r="P9754" s="1139"/>
      <c r="Q9754" s="15" t="s">
        <v>45</v>
      </c>
      <c r="R9754" s="1141"/>
      <c r="S9754" s="1141"/>
      <c r="T9754" s="1141"/>
      <c r="U9754" s="1141"/>
      <c r="V9754" s="1141"/>
      <c r="W9754" s="1141"/>
      <c r="X9754" s="1141"/>
      <c r="Y9754" s="1141"/>
      <c r="Z9754" s="1141"/>
      <c r="AA9754" s="1141"/>
      <c r="AB9754" s="1141"/>
      <c r="AC9754" s="1141"/>
      <c r="AD9754" s="1141"/>
      <c r="AE9754" s="1141"/>
      <c r="AF9754" s="1141"/>
      <c r="AG9754" s="1141"/>
      <c r="AH9754" s="1141"/>
      <c r="AI9754" s="1141"/>
      <c r="AJ9754" s="1141"/>
      <c r="AK9754" s="1141"/>
    </row>
    <row r="9755" customFormat="false" ht="28.35" hidden="false" customHeight="false" outlineLevel="0" collapsed="false">
      <c r="A9755" s="1139"/>
      <c r="B9755" s="1139"/>
      <c r="C9755" s="1139"/>
      <c r="D9755" s="1139"/>
      <c r="E9755" s="1139" t="s">
        <v>28240</v>
      </c>
      <c r="F9755" s="1139"/>
      <c r="G9755" s="1139"/>
      <c r="H9755" s="1139"/>
      <c r="I9755" s="1139"/>
      <c r="J9755" s="1139"/>
      <c r="K9755" s="1139"/>
      <c r="L9755" s="1139"/>
      <c r="M9755" s="1139"/>
      <c r="N9755" s="1192" t="n">
        <v>43791</v>
      </c>
      <c r="O9755" s="1139" t="s">
        <v>26797</v>
      </c>
      <c r="P9755" s="1139"/>
      <c r="Q9755" s="15" t="s">
        <v>45</v>
      </c>
      <c r="R9755" s="1141"/>
      <c r="S9755" s="1141"/>
      <c r="T9755" s="1141"/>
      <c r="U9755" s="1141"/>
      <c r="V9755" s="1141"/>
      <c r="W9755" s="1141"/>
      <c r="X9755" s="1141"/>
      <c r="Y9755" s="1141"/>
      <c r="Z9755" s="1141"/>
      <c r="AA9755" s="1141"/>
      <c r="AB9755" s="1141"/>
      <c r="AC9755" s="1141"/>
      <c r="AD9755" s="1141"/>
      <c r="AE9755" s="1141"/>
      <c r="AF9755" s="1141"/>
      <c r="AG9755" s="1141"/>
      <c r="AH9755" s="1141"/>
      <c r="AI9755" s="1141"/>
      <c r="AJ9755" s="1141"/>
      <c r="AK9755" s="1141"/>
    </row>
    <row r="9756" customFormat="false" ht="14.9" hidden="false" customHeight="false" outlineLevel="0" collapsed="false">
      <c r="A9756" s="100"/>
      <c r="B9756" s="100"/>
      <c r="C9756" s="100"/>
      <c r="D9756" s="100"/>
      <c r="E9756" s="391" t="s">
        <v>28241</v>
      </c>
      <c r="F9756" s="100"/>
      <c r="G9756" s="100"/>
      <c r="H9756" s="100"/>
      <c r="I9756" s="100"/>
      <c r="J9756" s="100"/>
      <c r="K9756" s="100"/>
      <c r="L9756" s="100"/>
      <c r="M9756" s="100"/>
      <c r="N9756" s="100"/>
      <c r="O9756" s="100"/>
      <c r="P9756" s="100"/>
      <c r="Q9756" s="15" t="s">
        <v>45</v>
      </c>
    </row>
    <row r="9757" customFormat="false" ht="14.9" hidden="false" customHeight="false" outlineLevel="0" collapsed="false">
      <c r="A9757" s="1139"/>
      <c r="B9757" s="1139"/>
      <c r="C9757" s="1139"/>
      <c r="D9757" s="1139"/>
      <c r="E9757" s="1139" t="s">
        <v>28242</v>
      </c>
      <c r="F9757" s="1139"/>
      <c r="G9757" s="1139"/>
      <c r="H9757" s="1139"/>
      <c r="I9757" s="1139"/>
      <c r="J9757" s="1139"/>
      <c r="K9757" s="1139"/>
      <c r="L9757" s="1139"/>
      <c r="M9757" s="1139"/>
      <c r="N9757" s="1139"/>
      <c r="O9757" s="1139"/>
      <c r="P9757" s="1139"/>
      <c r="Q9757" s="15" t="s">
        <v>45</v>
      </c>
      <c r="R9757" s="1141"/>
      <c r="S9757" s="1141"/>
      <c r="T9757" s="1141"/>
      <c r="U9757" s="1141"/>
      <c r="V9757" s="1141"/>
      <c r="W9757" s="1141"/>
      <c r="X9757" s="1141"/>
      <c r="Y9757" s="1141"/>
      <c r="Z9757" s="1141"/>
      <c r="AA9757" s="1141"/>
      <c r="AB9757" s="1141"/>
      <c r="AC9757" s="1141"/>
      <c r="AD9757" s="1141"/>
      <c r="AE9757" s="1141"/>
      <c r="AF9757" s="1141"/>
      <c r="AG9757" s="1141"/>
      <c r="AH9757" s="1141"/>
      <c r="AI9757" s="1141"/>
      <c r="AJ9757" s="1141"/>
      <c r="AK9757" s="1141"/>
    </row>
    <row r="9758" customFormat="false" ht="68.65" hidden="false" customHeight="false" outlineLevel="0" collapsed="false">
      <c r="A9758" s="1139" t="s">
        <v>25492</v>
      </c>
      <c r="B9758" s="1139"/>
      <c r="C9758" s="1139"/>
      <c r="D9758" s="1139"/>
      <c r="E9758" s="1139" t="s">
        <v>28243</v>
      </c>
      <c r="F9758" s="1139" t="s">
        <v>28244</v>
      </c>
      <c r="G9758" s="1139"/>
      <c r="H9758" s="1139"/>
      <c r="I9758" s="1139"/>
      <c r="J9758" s="1139"/>
      <c r="K9758" s="1139"/>
      <c r="L9758" s="1139"/>
      <c r="M9758" s="1139"/>
      <c r="N9758" s="1139"/>
      <c r="O9758" s="1139"/>
      <c r="P9758" s="1139"/>
      <c r="Q9758" s="15" t="s">
        <v>45</v>
      </c>
      <c r="R9758" s="1141"/>
      <c r="S9758" s="1141"/>
      <c r="T9758" s="1141"/>
      <c r="U9758" s="1141"/>
      <c r="V9758" s="1141"/>
      <c r="W9758" s="1141"/>
      <c r="X9758" s="1141"/>
      <c r="Y9758" s="1141"/>
      <c r="Z9758" s="1141"/>
      <c r="AA9758" s="1141"/>
      <c r="AB9758" s="1141"/>
      <c r="AC9758" s="1141"/>
      <c r="AD9758" s="1141"/>
      <c r="AE9758" s="1141"/>
      <c r="AF9758" s="1141"/>
      <c r="AG9758" s="1141"/>
      <c r="AH9758" s="1141"/>
      <c r="AI9758" s="1141"/>
      <c r="AJ9758" s="1141"/>
      <c r="AK9758" s="1141"/>
    </row>
    <row r="9759" customFormat="false" ht="202.95" hidden="false" customHeight="false" outlineLevel="0" collapsed="false">
      <c r="A9759" s="100" t="s">
        <v>25492</v>
      </c>
      <c r="B9759" s="100"/>
      <c r="C9759" s="100"/>
      <c r="D9759" s="1196" t="s">
        <v>28245</v>
      </c>
      <c r="E9759" s="100" t="s">
        <v>28246</v>
      </c>
      <c r="F9759" s="100"/>
      <c r="G9759" s="100"/>
      <c r="H9759" s="100"/>
      <c r="I9759" s="100"/>
      <c r="J9759" s="100"/>
      <c r="K9759" s="100"/>
      <c r="L9759" s="100"/>
      <c r="M9759" s="100"/>
      <c r="N9759" s="100"/>
      <c r="O9759" s="1173" t="s">
        <v>28247</v>
      </c>
      <c r="P9759" s="100"/>
      <c r="Q9759" s="15" t="s">
        <v>45</v>
      </c>
    </row>
    <row r="9760" customFormat="false" ht="41.75" hidden="false" customHeight="false" outlineLevel="0" collapsed="false">
      <c r="A9760" s="100"/>
      <c r="B9760" s="100"/>
      <c r="C9760" s="100"/>
      <c r="D9760" s="100" t="s">
        <v>10514</v>
      </c>
      <c r="E9760" s="100"/>
      <c r="F9760" s="100"/>
      <c r="G9760" s="100"/>
      <c r="H9760" s="100" t="n">
        <v>11200</v>
      </c>
      <c r="I9760" s="100"/>
      <c r="J9760" s="100"/>
      <c r="K9760" s="100"/>
      <c r="L9760" s="100"/>
      <c r="M9760" s="100" t="s">
        <v>28248</v>
      </c>
      <c r="N9760" s="1184" t="n">
        <v>43791</v>
      </c>
      <c r="O9760" s="984" t="s">
        <v>26193</v>
      </c>
      <c r="P9760" s="100"/>
      <c r="Q9760" s="15" t="s">
        <v>45</v>
      </c>
    </row>
    <row r="9761" customFormat="false" ht="28.35" hidden="false" customHeight="false" outlineLevel="0" collapsed="false">
      <c r="A9761" s="100" t="s">
        <v>25462</v>
      </c>
      <c r="B9761" s="1143" t="n">
        <v>0.55625</v>
      </c>
      <c r="C9761" s="100" t="s">
        <v>28249</v>
      </c>
      <c r="D9761" s="100" t="s">
        <v>28250</v>
      </c>
      <c r="E9761" s="100" t="s">
        <v>28251</v>
      </c>
      <c r="F9761" s="100"/>
      <c r="G9761" s="100" t="n">
        <v>4700</v>
      </c>
      <c r="H9761" s="100"/>
      <c r="I9761" s="100"/>
      <c r="J9761" s="100"/>
      <c r="K9761" s="100"/>
      <c r="L9761" s="100"/>
      <c r="M9761" s="100" t="s">
        <v>28252</v>
      </c>
      <c r="N9761" s="1184" t="n">
        <v>43791</v>
      </c>
      <c r="O9761" s="984" t="s">
        <v>15</v>
      </c>
      <c r="P9761" s="100"/>
      <c r="Q9761" s="15" t="s">
        <v>45</v>
      </c>
    </row>
    <row r="9762" customFormat="false" ht="28.35" hidden="false" customHeight="false" outlineLevel="0" collapsed="false">
      <c r="A9762" s="100"/>
      <c r="B9762" s="100"/>
      <c r="C9762" s="100"/>
      <c r="D9762" s="1125" t="s">
        <v>28253</v>
      </c>
      <c r="E9762" s="100" t="s">
        <v>28254</v>
      </c>
      <c r="F9762" s="100" t="n">
        <f aca="false">5014.4+3000</f>
        <v>8014.4</v>
      </c>
      <c r="G9762" s="100"/>
      <c r="H9762" s="100"/>
      <c r="I9762" s="100"/>
      <c r="J9762" s="100"/>
      <c r="K9762" s="100"/>
      <c r="L9762" s="100"/>
      <c r="M9762" s="100" t="s">
        <v>28255</v>
      </c>
      <c r="N9762" s="1184" t="n">
        <v>43794</v>
      </c>
      <c r="O9762" s="984" t="s">
        <v>25766</v>
      </c>
      <c r="P9762" s="100"/>
      <c r="Q9762" s="15" t="s">
        <v>45</v>
      </c>
    </row>
    <row r="9763" customFormat="false" ht="55.2" hidden="false" customHeight="false" outlineLevel="0" collapsed="false">
      <c r="A9763" s="100" t="s">
        <v>25462</v>
      </c>
      <c r="B9763" s="1143" t="n">
        <v>0.620833333333333</v>
      </c>
      <c r="C9763" s="100" t="s">
        <v>28256</v>
      </c>
      <c r="D9763" s="1139" t="s">
        <v>26734</v>
      </c>
      <c r="E9763" s="100" t="s">
        <v>28090</v>
      </c>
      <c r="F9763" s="100"/>
      <c r="G9763" s="100" t="n">
        <v>2200</v>
      </c>
      <c r="H9763" s="100"/>
      <c r="I9763" s="100"/>
      <c r="J9763" s="100"/>
      <c r="K9763" s="100"/>
      <c r="L9763" s="100"/>
      <c r="M9763" s="24" t="s">
        <v>26660</v>
      </c>
      <c r="N9763" s="1184" t="n">
        <v>43797</v>
      </c>
      <c r="O9763" s="984" t="s">
        <v>364</v>
      </c>
      <c r="P9763" s="100"/>
      <c r="Q9763" s="15" t="s">
        <v>45</v>
      </c>
    </row>
    <row r="9764" customFormat="false" ht="68.65" hidden="false" customHeight="false" outlineLevel="0" collapsed="false">
      <c r="A9764" s="1154" t="s">
        <v>25462</v>
      </c>
      <c r="B9764" s="1154"/>
      <c r="C9764" s="1154"/>
      <c r="D9764" s="1154" t="s">
        <v>28257</v>
      </c>
      <c r="E9764" s="1154" t="s">
        <v>28258</v>
      </c>
      <c r="F9764" s="1154"/>
      <c r="G9764" s="1154"/>
      <c r="H9764" s="1154"/>
      <c r="I9764" s="1154"/>
      <c r="J9764" s="1154"/>
      <c r="K9764" s="1154"/>
      <c r="L9764" s="1154"/>
      <c r="M9764" s="1154"/>
      <c r="N9764" s="1154"/>
      <c r="O9764" s="1154" t="s">
        <v>24611</v>
      </c>
      <c r="P9764" s="1154"/>
      <c r="Q9764" s="15" t="s">
        <v>45</v>
      </c>
      <c r="R9764" s="1161"/>
      <c r="S9764" s="1161"/>
      <c r="T9764" s="1161"/>
      <c r="U9764" s="1161"/>
      <c r="V9764" s="1161"/>
      <c r="W9764" s="1161"/>
      <c r="X9764" s="1161"/>
      <c r="Y9764" s="1161"/>
      <c r="Z9764" s="1161"/>
      <c r="AA9764" s="1161"/>
      <c r="AB9764" s="1161"/>
      <c r="AC9764" s="1161"/>
      <c r="AD9764" s="1161"/>
      <c r="AE9764" s="1161"/>
      <c r="AF9764" s="1161"/>
      <c r="AG9764" s="1161"/>
      <c r="AH9764" s="1161"/>
      <c r="AI9764" s="1161"/>
      <c r="AJ9764" s="1161"/>
      <c r="AK9764" s="1161"/>
    </row>
    <row r="9765" customFormat="false" ht="14.9" hidden="false" customHeight="false" outlineLevel="0" collapsed="false">
      <c r="A9765" s="1154" t="s">
        <v>25462</v>
      </c>
      <c r="B9765" s="1154"/>
      <c r="C9765" s="1154"/>
      <c r="D9765" s="1154" t="s">
        <v>28259</v>
      </c>
      <c r="E9765" s="1154" t="s">
        <v>28260</v>
      </c>
      <c r="F9765" s="1154"/>
      <c r="G9765" s="1154"/>
      <c r="H9765" s="1154"/>
      <c r="I9765" s="1154"/>
      <c r="J9765" s="1154"/>
      <c r="K9765" s="1154"/>
      <c r="L9765" s="1154"/>
      <c r="M9765" s="1154"/>
      <c r="N9765" s="1154"/>
      <c r="O9765" s="1154" t="s">
        <v>24611</v>
      </c>
      <c r="P9765" s="1154"/>
      <c r="Q9765" s="15" t="s">
        <v>45</v>
      </c>
      <c r="R9765" s="1161"/>
      <c r="S9765" s="1161"/>
      <c r="T9765" s="1161"/>
      <c r="U9765" s="1161"/>
      <c r="V9765" s="1161"/>
      <c r="W9765" s="1161"/>
      <c r="X9765" s="1161"/>
      <c r="Y9765" s="1161"/>
      <c r="Z9765" s="1161"/>
      <c r="AA9765" s="1161"/>
      <c r="AB9765" s="1161"/>
      <c r="AC9765" s="1161"/>
      <c r="AD9765" s="1161"/>
      <c r="AE9765" s="1161"/>
      <c r="AF9765" s="1161"/>
      <c r="AG9765" s="1161"/>
      <c r="AH9765" s="1161"/>
      <c r="AI9765" s="1161"/>
      <c r="AJ9765" s="1161"/>
      <c r="AK9765" s="1161"/>
    </row>
    <row r="9766" customFormat="false" ht="14.9" hidden="false" customHeight="false" outlineLevel="0" collapsed="false">
      <c r="A9766" s="100"/>
      <c r="B9766" s="100"/>
      <c r="C9766" s="100"/>
      <c r="D9766" s="1125" t="s">
        <v>28261</v>
      </c>
      <c r="E9766" s="100"/>
      <c r="F9766" s="100"/>
      <c r="G9766" s="100"/>
      <c r="H9766" s="100" t="n">
        <v>14500</v>
      </c>
      <c r="I9766" s="100"/>
      <c r="J9766" s="100"/>
      <c r="K9766" s="100"/>
      <c r="L9766" s="100"/>
      <c r="M9766" s="100" t="s">
        <v>28262</v>
      </c>
      <c r="N9766" s="1184" t="n">
        <v>43791</v>
      </c>
      <c r="O9766" s="984" t="s">
        <v>25766</v>
      </c>
      <c r="P9766" s="100"/>
      <c r="Q9766" s="15" t="s">
        <v>45</v>
      </c>
    </row>
    <row r="9767" customFormat="false" ht="41.75" hidden="false" customHeight="false" outlineLevel="0" collapsed="false">
      <c r="A9767" s="100"/>
      <c r="B9767" s="100"/>
      <c r="C9767" s="100"/>
      <c r="D9767" s="1125" t="s">
        <v>28263</v>
      </c>
      <c r="E9767" s="100" t="s">
        <v>28264</v>
      </c>
      <c r="F9767" s="100"/>
      <c r="G9767" s="100"/>
      <c r="H9767" s="100" t="n">
        <v>8000</v>
      </c>
      <c r="I9767" s="100"/>
      <c r="J9767" s="100"/>
      <c r="K9767" s="100"/>
      <c r="L9767" s="100"/>
      <c r="M9767" s="100" t="s">
        <v>28265</v>
      </c>
      <c r="N9767" s="1184" t="n">
        <v>43792</v>
      </c>
      <c r="O9767" s="984" t="s">
        <v>25766</v>
      </c>
      <c r="P9767" s="100"/>
      <c r="Q9767" s="15" t="s">
        <v>45</v>
      </c>
    </row>
    <row r="9768" customFormat="false" ht="55.2" hidden="false" customHeight="false" outlineLevel="0" collapsed="false">
      <c r="A9768" s="100"/>
      <c r="B9768" s="100"/>
      <c r="C9768" s="100"/>
      <c r="D9768" s="100"/>
      <c r="E9768" s="100" t="s">
        <v>28266</v>
      </c>
      <c r="F9768" s="1184"/>
      <c r="G9768" s="100" t="n">
        <v>500</v>
      </c>
      <c r="H9768" s="100"/>
      <c r="I9768" s="100"/>
      <c r="J9768" s="100"/>
      <c r="K9768" s="100"/>
      <c r="L9768" s="100"/>
      <c r="M9768" s="100" t="s">
        <v>28267</v>
      </c>
      <c r="N9768" s="1184" t="n">
        <v>43795</v>
      </c>
      <c r="O9768" s="984" t="s">
        <v>364</v>
      </c>
      <c r="P9768" s="100"/>
      <c r="Q9768" s="15" t="s">
        <v>45</v>
      </c>
    </row>
    <row r="9769" customFormat="false" ht="14.9" hidden="false" customHeight="false" outlineLevel="0" collapsed="false">
      <c r="A9769" s="100"/>
      <c r="B9769" s="100"/>
      <c r="C9769" s="100"/>
      <c r="D9769" s="100"/>
      <c r="E9769" s="100" t="s">
        <v>28268</v>
      </c>
      <c r="F9769" s="100" t="s">
        <v>28269</v>
      </c>
      <c r="G9769" s="100"/>
      <c r="H9769" s="100" t="n">
        <v>10000</v>
      </c>
      <c r="I9769" s="100"/>
      <c r="J9769" s="100"/>
      <c r="K9769" s="100"/>
      <c r="L9769" s="100"/>
      <c r="M9769" s="100" t="s">
        <v>28270</v>
      </c>
      <c r="N9769" s="100"/>
      <c r="O9769" s="100"/>
      <c r="P9769" s="100"/>
      <c r="Q9769" s="15" t="s">
        <v>45</v>
      </c>
    </row>
    <row r="9770" customFormat="false" ht="79.85" hidden="false" customHeight="false" outlineLevel="0" collapsed="false">
      <c r="A9770" s="1091" t="s">
        <v>17111</v>
      </c>
      <c r="B9770" s="103" t="s">
        <v>17112</v>
      </c>
      <c r="C9770" s="1149"/>
      <c r="D9770" s="103" t="s">
        <v>17114</v>
      </c>
      <c r="E9770" s="103" t="s">
        <v>17115</v>
      </c>
      <c r="F9770" s="102" t="s">
        <v>10096</v>
      </c>
      <c r="G9770" s="103" t="s">
        <v>38</v>
      </c>
      <c r="H9770" s="103" t="s">
        <v>17116</v>
      </c>
      <c r="I9770" s="103" t="s">
        <v>40</v>
      </c>
      <c r="J9770" s="103" t="s">
        <v>21327</v>
      </c>
      <c r="K9770" s="103" t="s">
        <v>21328</v>
      </c>
      <c r="L9770" s="103" t="s">
        <v>19807</v>
      </c>
      <c r="M9770" s="103" t="s">
        <v>41</v>
      </c>
      <c r="N9770" s="103" t="s">
        <v>42</v>
      </c>
      <c r="O9770" s="103" t="s">
        <v>17117</v>
      </c>
      <c r="P9770" s="91"/>
      <c r="Q9770" s="15" t="s">
        <v>45</v>
      </c>
      <c r="R9770" s="97"/>
      <c r="S9770" s="97"/>
    </row>
    <row r="9771" customFormat="false" ht="15" hidden="false" customHeight="false" outlineLevel="0" collapsed="false">
      <c r="A9771" s="1216" t="n">
        <v>43791</v>
      </c>
      <c r="B9771" s="1136" t="s">
        <v>394</v>
      </c>
      <c r="C9771" s="91"/>
      <c r="D9771" s="91"/>
      <c r="E9771" s="10"/>
      <c r="F9771" s="821" t="n">
        <f aca="false">G9771+H9771+I9771+J9771+K9771+L9771</f>
        <v>2.36593546191224E+019</v>
      </c>
      <c r="G9771" s="1150" t="n">
        <f aca="false">SUM(G9772:G19706)</f>
        <v>8.2651021190668E+018</v>
      </c>
      <c r="H9771" s="989" t="n">
        <f aca="false">SUM(H9772:H19706)</f>
        <v>1.53942525000556E+019</v>
      </c>
      <c r="I9771" s="1007" t="n">
        <f aca="false">SUM(I9772:I19708)</f>
        <v>0</v>
      </c>
      <c r="J9771" s="1008" t="n">
        <f aca="false">SUM(J9772:J19706)</f>
        <v>0</v>
      </c>
      <c r="K9771" s="1009" t="n">
        <f aca="false">SUM(K9772:K19706)</f>
        <v>0</v>
      </c>
      <c r="L9771" s="1029" t="n">
        <f aca="false">SUM(L9772:L19706)</f>
        <v>0</v>
      </c>
      <c r="M9771" s="466"/>
      <c r="N9771" s="466"/>
      <c r="O9771" s="91"/>
      <c r="P9771" s="91"/>
      <c r="Q9771" s="15" t="s">
        <v>45</v>
      </c>
      <c r="R9771" s="97"/>
      <c r="S9771" s="97"/>
    </row>
    <row r="9772" customFormat="false" ht="55.2" hidden="false" customHeight="false" outlineLevel="0" collapsed="false">
      <c r="A9772" s="1154" t="s">
        <v>25462</v>
      </c>
      <c r="B9772" s="1154"/>
      <c r="C9772" s="1154"/>
      <c r="D9772" s="1154" t="s">
        <v>28271</v>
      </c>
      <c r="E9772" s="1154" t="s">
        <v>28272</v>
      </c>
      <c r="F9772" s="1154" t="s">
        <v>24611</v>
      </c>
      <c r="G9772" s="1154"/>
      <c r="H9772" s="1154"/>
      <c r="I9772" s="1154"/>
      <c r="J9772" s="1154"/>
      <c r="K9772" s="1154"/>
      <c r="L9772" s="1154"/>
      <c r="M9772" s="1154"/>
      <c r="N9772" s="1154"/>
      <c r="O9772" s="1154" t="s">
        <v>24611</v>
      </c>
      <c r="P9772" s="1154"/>
      <c r="Q9772" s="15" t="s">
        <v>45</v>
      </c>
      <c r="R9772" s="1161"/>
      <c r="S9772" s="1161"/>
      <c r="T9772" s="1161"/>
      <c r="U9772" s="1161"/>
      <c r="V9772" s="1161"/>
      <c r="W9772" s="1161"/>
      <c r="X9772" s="1161"/>
      <c r="Y9772" s="1161"/>
      <c r="Z9772" s="1161"/>
      <c r="AA9772" s="1161"/>
      <c r="AB9772" s="1161"/>
      <c r="AC9772" s="1161"/>
      <c r="AD9772" s="1161"/>
      <c r="AE9772" s="1161"/>
      <c r="AF9772" s="1161"/>
      <c r="AG9772" s="1161"/>
      <c r="AH9772" s="1161"/>
      <c r="AI9772" s="1161"/>
      <c r="AJ9772" s="1161"/>
      <c r="AK9772" s="1161"/>
    </row>
    <row r="9773" customFormat="false" ht="14.9" hidden="false" customHeight="false" outlineLevel="0" collapsed="false">
      <c r="A9773" s="1162" t="s">
        <v>25462</v>
      </c>
      <c r="B9773" s="1162"/>
      <c r="C9773" s="1162" t="n">
        <v>84994797101</v>
      </c>
      <c r="D9773" s="1162"/>
      <c r="E9773" s="1162" t="s">
        <v>28273</v>
      </c>
      <c r="F9773" s="1162" t="s">
        <v>28244</v>
      </c>
      <c r="G9773" s="1162"/>
      <c r="H9773" s="1162"/>
      <c r="I9773" s="1162"/>
      <c r="J9773" s="1162"/>
      <c r="K9773" s="1162"/>
      <c r="L9773" s="1162"/>
      <c r="M9773" s="1162"/>
      <c r="N9773" s="1162"/>
      <c r="O9773" s="1162"/>
      <c r="P9773" s="1162"/>
      <c r="Q9773" s="15" t="s">
        <v>45</v>
      </c>
      <c r="R9773" s="1177"/>
      <c r="S9773" s="1177"/>
      <c r="T9773" s="1177"/>
      <c r="U9773" s="1177"/>
      <c r="V9773" s="1177"/>
      <c r="W9773" s="1177"/>
      <c r="X9773" s="1177"/>
      <c r="Y9773" s="1177"/>
      <c r="Z9773" s="1177"/>
      <c r="AA9773" s="1177"/>
      <c r="AB9773" s="1177"/>
      <c r="AC9773" s="1177"/>
      <c r="AD9773" s="1177"/>
      <c r="AE9773" s="1177"/>
      <c r="AF9773" s="1177"/>
      <c r="AG9773" s="1177"/>
      <c r="AH9773" s="1177"/>
      <c r="AI9773" s="1177"/>
      <c r="AJ9773" s="1177"/>
      <c r="AK9773" s="1177"/>
    </row>
    <row r="9774" customFormat="false" ht="68.65" hidden="false" customHeight="false" outlineLevel="0" collapsed="false">
      <c r="A9774" s="100" t="s">
        <v>25462</v>
      </c>
      <c r="B9774" s="1143" t="n">
        <v>0.475</v>
      </c>
      <c r="C9774" s="100" t="s">
        <v>28274</v>
      </c>
      <c r="D9774" s="100" t="s">
        <v>28275</v>
      </c>
      <c r="E9774" s="100" t="s">
        <v>28276</v>
      </c>
      <c r="F9774" s="100"/>
      <c r="G9774" s="100"/>
      <c r="H9774" s="100"/>
      <c r="I9774" s="100"/>
      <c r="J9774" s="100"/>
      <c r="K9774" s="100"/>
      <c r="L9774" s="100"/>
      <c r="M9774" s="100"/>
      <c r="N9774" s="100"/>
      <c r="O9774" s="355" t="s">
        <v>28277</v>
      </c>
      <c r="P9774" s="100"/>
      <c r="Q9774" s="15" t="s">
        <v>45</v>
      </c>
    </row>
    <row r="9775" customFormat="false" ht="41.75" hidden="false" customHeight="false" outlineLevel="0" collapsed="false">
      <c r="A9775" s="100" t="s">
        <v>25492</v>
      </c>
      <c r="B9775" s="1143" t="n">
        <v>0.472222222222222</v>
      </c>
      <c r="C9775" s="100" t="s">
        <v>28278</v>
      </c>
      <c r="D9775" s="100" t="s">
        <v>28279</v>
      </c>
      <c r="E9775" s="100" t="s">
        <v>28280</v>
      </c>
      <c r="F9775" s="100"/>
      <c r="G9775" s="100"/>
      <c r="H9775" s="100"/>
      <c r="I9775" s="100"/>
      <c r="J9775" s="100"/>
      <c r="K9775" s="100"/>
      <c r="L9775" s="100"/>
      <c r="M9775" s="100"/>
      <c r="N9775" s="100"/>
      <c r="O9775" s="1144" t="s">
        <v>28281</v>
      </c>
      <c r="P9775" s="100"/>
      <c r="Q9775" s="15" t="s">
        <v>45</v>
      </c>
    </row>
    <row r="9776" customFormat="false" ht="68.65" hidden="false" customHeight="false" outlineLevel="0" collapsed="false">
      <c r="A9776" s="100" t="s">
        <v>25462</v>
      </c>
      <c r="B9776" s="1143" t="n">
        <v>0.486111111111111</v>
      </c>
      <c r="C9776" s="100" t="s">
        <v>28282</v>
      </c>
      <c r="D9776" s="100" t="s">
        <v>28283</v>
      </c>
      <c r="E9776" s="100" t="s">
        <v>28284</v>
      </c>
      <c r="F9776" s="100"/>
      <c r="G9776" s="100"/>
      <c r="H9776" s="100"/>
      <c r="I9776" s="100"/>
      <c r="J9776" s="100"/>
      <c r="K9776" s="100"/>
      <c r="L9776" s="100"/>
      <c r="M9776" s="100"/>
      <c r="N9776" s="100"/>
      <c r="O9776" s="664" t="s">
        <v>23976</v>
      </c>
      <c r="P9776" s="100"/>
      <c r="Q9776" s="15" t="s">
        <v>45</v>
      </c>
    </row>
    <row r="9777" customFormat="false" ht="28.35" hidden="false" customHeight="false" outlineLevel="0" collapsed="false">
      <c r="A9777" s="1162" t="s">
        <v>25462</v>
      </c>
      <c r="B9777" s="1217" t="n">
        <v>0.493055555555556</v>
      </c>
      <c r="C9777" s="1162" t="n">
        <v>89773027817</v>
      </c>
      <c r="D9777" s="1162" t="s">
        <v>28285</v>
      </c>
      <c r="E9777" s="1162" t="s">
        <v>28286</v>
      </c>
      <c r="F9777" s="1218" t="s">
        <v>28287</v>
      </c>
      <c r="G9777" s="1218" t="s">
        <v>19</v>
      </c>
      <c r="H9777" s="1162"/>
      <c r="I9777" s="1162"/>
      <c r="J9777" s="1162"/>
      <c r="K9777" s="1162"/>
      <c r="L9777" s="1162"/>
      <c r="M9777" s="1162"/>
      <c r="N9777" s="1162"/>
      <c r="O9777" s="1162" t="s">
        <v>28288</v>
      </c>
      <c r="P9777" s="1162"/>
      <c r="Q9777" s="15" t="s">
        <v>45</v>
      </c>
      <c r="R9777" s="1177"/>
      <c r="S9777" s="1177"/>
      <c r="T9777" s="1177"/>
      <c r="U9777" s="1177"/>
      <c r="V9777" s="1177"/>
      <c r="W9777" s="1177"/>
      <c r="X9777" s="1177"/>
      <c r="Y9777" s="1177"/>
      <c r="Z9777" s="1177"/>
      <c r="AA9777" s="1177"/>
      <c r="AB9777" s="1177"/>
      <c r="AC9777" s="1177"/>
      <c r="AD9777" s="1177"/>
      <c r="AE9777" s="1177"/>
      <c r="AF9777" s="1177"/>
      <c r="AG9777" s="1177"/>
      <c r="AH9777" s="1177"/>
      <c r="AI9777" s="1177"/>
      <c r="AJ9777" s="1177"/>
      <c r="AK9777" s="1177"/>
    </row>
    <row r="9778" customFormat="false" ht="68.65" hidden="false" customHeight="false" outlineLevel="0" collapsed="false">
      <c r="A9778" s="100"/>
      <c r="B9778" s="100"/>
      <c r="C9778" s="100"/>
      <c r="D9778" s="100" t="s">
        <v>28289</v>
      </c>
      <c r="E9778" s="100" t="s">
        <v>28290</v>
      </c>
      <c r="F9778" s="100" t="s">
        <v>28291</v>
      </c>
      <c r="G9778" s="100"/>
      <c r="H9778" s="100"/>
      <c r="I9778" s="100"/>
      <c r="J9778" s="100"/>
      <c r="K9778" s="100"/>
      <c r="L9778" s="100"/>
      <c r="M9778" s="100"/>
      <c r="N9778" s="100"/>
      <c r="O9778" s="100"/>
      <c r="P9778" s="100"/>
      <c r="Q9778" s="15" t="s">
        <v>45</v>
      </c>
    </row>
    <row r="9779" customFormat="false" ht="41.75" hidden="false" customHeight="false" outlineLevel="0" collapsed="false">
      <c r="A9779" s="100" t="s">
        <v>25462</v>
      </c>
      <c r="B9779" s="1143" t="n">
        <v>0.493055555555556</v>
      </c>
      <c r="C9779" s="100" t="s">
        <v>28292</v>
      </c>
      <c r="D9779" s="100" t="s">
        <v>28293</v>
      </c>
      <c r="E9779" s="100" t="s">
        <v>28294</v>
      </c>
      <c r="F9779" s="100" t="s">
        <v>28295</v>
      </c>
      <c r="G9779" s="100"/>
      <c r="H9779" s="100"/>
      <c r="I9779" s="100"/>
      <c r="J9779" s="100"/>
      <c r="K9779" s="100"/>
      <c r="L9779" s="100"/>
      <c r="M9779" s="100" t="s">
        <v>28296</v>
      </c>
      <c r="N9779" s="100" t="s">
        <v>28297</v>
      </c>
      <c r="O9779" s="664"/>
      <c r="P9779" s="100"/>
      <c r="Q9779" s="15" t="s">
        <v>45</v>
      </c>
    </row>
    <row r="9780" customFormat="false" ht="41.75" hidden="false" customHeight="false" outlineLevel="0" collapsed="false">
      <c r="A9780" s="1139"/>
      <c r="B9780" s="1139"/>
      <c r="C9780" s="1139"/>
      <c r="D9780" s="1139"/>
      <c r="E9780" s="1139" t="s">
        <v>28298</v>
      </c>
      <c r="F9780" s="1139"/>
      <c r="G9780" s="1139"/>
      <c r="H9780" s="1139"/>
      <c r="I9780" s="1139"/>
      <c r="J9780" s="1139"/>
      <c r="K9780" s="1139"/>
      <c r="L9780" s="1139"/>
      <c r="M9780" s="1139"/>
      <c r="N9780" s="1139"/>
      <c r="O9780" s="1139" t="s">
        <v>28299</v>
      </c>
      <c r="P9780" s="1139"/>
      <c r="Q9780" s="15" t="s">
        <v>45</v>
      </c>
      <c r="R9780" s="1141"/>
      <c r="S9780" s="1141"/>
      <c r="T9780" s="1141"/>
      <c r="U9780" s="1141"/>
      <c r="V9780" s="1141"/>
      <c r="W9780" s="1141"/>
      <c r="X9780" s="1141"/>
      <c r="Y9780" s="1141"/>
      <c r="Z9780" s="1141"/>
      <c r="AA9780" s="1141"/>
      <c r="AB9780" s="1141"/>
      <c r="AC9780" s="1141"/>
      <c r="AD9780" s="1141"/>
      <c r="AE9780" s="1141"/>
      <c r="AF9780" s="1141"/>
      <c r="AG9780" s="1141"/>
      <c r="AH9780" s="1141"/>
      <c r="AI9780" s="1141"/>
      <c r="AJ9780" s="1141"/>
      <c r="AK9780" s="1141"/>
    </row>
    <row r="9781" customFormat="false" ht="14.9" hidden="false" customHeight="false" outlineLevel="0" collapsed="false">
      <c r="A9781" s="1162"/>
      <c r="B9781" s="1162"/>
      <c r="C9781" s="1162"/>
      <c r="D9781" s="1162"/>
      <c r="E9781" s="1162" t="s">
        <v>28300</v>
      </c>
      <c r="F9781" s="1162" t="s">
        <v>25627</v>
      </c>
      <c r="G9781" s="1162"/>
      <c r="H9781" s="1162"/>
      <c r="I9781" s="1162"/>
      <c r="J9781" s="1162"/>
      <c r="K9781" s="1162"/>
      <c r="L9781" s="1162"/>
      <c r="M9781" s="1162"/>
      <c r="N9781" s="1210" t="n">
        <v>43791</v>
      </c>
      <c r="O9781" s="1162" t="s">
        <v>26797</v>
      </c>
      <c r="P9781" s="1162"/>
      <c r="Q9781" s="15" t="s">
        <v>45</v>
      </c>
      <c r="R9781" s="1177"/>
      <c r="S9781" s="1177"/>
      <c r="T9781" s="1177"/>
      <c r="U9781" s="1177"/>
      <c r="V9781" s="1177"/>
      <c r="W9781" s="1177"/>
      <c r="X9781" s="1177"/>
      <c r="Y9781" s="1177"/>
      <c r="Z9781" s="1177"/>
      <c r="AA9781" s="1177"/>
      <c r="AB9781" s="1177"/>
      <c r="AC9781" s="1177"/>
      <c r="AD9781" s="1177"/>
      <c r="AE9781" s="1177"/>
      <c r="AF9781" s="1177"/>
      <c r="AG9781" s="1177"/>
      <c r="AH9781" s="1177"/>
      <c r="AI9781" s="1177"/>
      <c r="AJ9781" s="1177"/>
      <c r="AK9781" s="1177"/>
    </row>
    <row r="9782" customFormat="false" ht="41.75" hidden="false" customHeight="false" outlineLevel="0" collapsed="false">
      <c r="A9782" s="100"/>
      <c r="B9782" s="100"/>
      <c r="C9782" s="100"/>
      <c r="D9782" s="100"/>
      <c r="E9782" s="100"/>
      <c r="F9782" s="100"/>
      <c r="G9782" s="100"/>
      <c r="H9782" s="100" t="n">
        <v>24200</v>
      </c>
      <c r="I9782" s="100"/>
      <c r="J9782" s="100"/>
      <c r="K9782" s="100"/>
      <c r="L9782" s="100"/>
      <c r="M9782" s="100" t="s">
        <v>27628</v>
      </c>
      <c r="N9782" s="1184" t="n">
        <v>43796</v>
      </c>
      <c r="O9782" s="984" t="s">
        <v>26193</v>
      </c>
      <c r="P9782" s="100"/>
      <c r="Q9782" s="15" t="s">
        <v>45</v>
      </c>
    </row>
    <row r="9783" customFormat="false" ht="68.65" hidden="false" customHeight="false" outlineLevel="0" collapsed="false">
      <c r="A9783" s="100"/>
      <c r="B9783" s="100"/>
      <c r="C9783" s="100"/>
      <c r="D9783" s="100"/>
      <c r="E9783" s="100" t="s">
        <v>28050</v>
      </c>
      <c r="F9783" s="100" t="s">
        <v>28051</v>
      </c>
      <c r="G9783" s="100"/>
      <c r="H9783" s="100" t="n">
        <v>7500</v>
      </c>
      <c r="I9783" s="100"/>
      <c r="J9783" s="100"/>
      <c r="K9783" s="100"/>
      <c r="L9783" s="100"/>
      <c r="M9783" s="100" t="s">
        <v>28052</v>
      </c>
      <c r="N9783" s="391" t="s">
        <v>26216</v>
      </c>
      <c r="O9783" s="984" t="s">
        <v>26193</v>
      </c>
      <c r="P9783" s="100"/>
      <c r="Q9783" s="15" t="s">
        <v>45</v>
      </c>
    </row>
    <row r="9784" customFormat="false" ht="79.85" hidden="false" customHeight="false" outlineLevel="0" collapsed="false">
      <c r="A9784" s="1091" t="s">
        <v>17111</v>
      </c>
      <c r="B9784" s="103" t="s">
        <v>17112</v>
      </c>
      <c r="C9784" s="1149"/>
      <c r="D9784" s="103" t="s">
        <v>17114</v>
      </c>
      <c r="E9784" s="103" t="s">
        <v>17115</v>
      </c>
      <c r="F9784" s="102" t="s">
        <v>10096</v>
      </c>
      <c r="G9784" s="103" t="s">
        <v>38</v>
      </c>
      <c r="H9784" s="103" t="s">
        <v>17116</v>
      </c>
      <c r="I9784" s="103" t="s">
        <v>40</v>
      </c>
      <c r="J9784" s="103" t="s">
        <v>21327</v>
      </c>
      <c r="K9784" s="103" t="s">
        <v>21328</v>
      </c>
      <c r="L9784" s="103" t="s">
        <v>19807</v>
      </c>
      <c r="M9784" s="103" t="s">
        <v>41</v>
      </c>
      <c r="N9784" s="103" t="s">
        <v>42</v>
      </c>
      <c r="O9784" s="103" t="s">
        <v>17117</v>
      </c>
      <c r="P9784" s="91"/>
      <c r="Q9784" s="15" t="s">
        <v>45</v>
      </c>
      <c r="R9784" s="97"/>
      <c r="S9784" s="97"/>
    </row>
    <row r="9785" customFormat="false" ht="15" hidden="false" customHeight="false" outlineLevel="0" collapsed="false">
      <c r="A9785" s="1216" t="n">
        <v>43794</v>
      </c>
      <c r="B9785" s="1136" t="s">
        <v>422</v>
      </c>
      <c r="C9785" s="91"/>
      <c r="D9785" s="91"/>
      <c r="E9785" s="10"/>
      <c r="F9785" s="821" t="n">
        <f aca="false">G9785+H9785+I9785+J9785+K9785+L9785</f>
        <v>1.18296773095612E+019</v>
      </c>
      <c r="G9785" s="1150" t="n">
        <f aca="false">SUM(G9786:G19720)</f>
        <v>4.1325510595334E+018</v>
      </c>
      <c r="H9785" s="989" t="n">
        <f aca="false">SUM(H9786:H19720)</f>
        <v>7.69712625002778E+018</v>
      </c>
      <c r="I9785" s="1007" t="n">
        <f aca="false">SUM(I9786:I19722)</f>
        <v>0</v>
      </c>
      <c r="J9785" s="1008" t="n">
        <f aca="false">SUM(J9786:J19720)</f>
        <v>0</v>
      </c>
      <c r="K9785" s="1009" t="n">
        <f aca="false">SUM(K9786:K19720)</f>
        <v>0</v>
      </c>
      <c r="L9785" s="1029" t="n">
        <f aca="false">SUM(L9786:L19720)</f>
        <v>0</v>
      </c>
      <c r="M9785" s="466"/>
      <c r="N9785" s="466"/>
      <c r="O9785" s="91"/>
      <c r="P9785" s="91"/>
      <c r="Q9785" s="15" t="s">
        <v>45</v>
      </c>
      <c r="R9785" s="97"/>
      <c r="S9785" s="97"/>
    </row>
    <row r="9786" customFormat="false" ht="55.2" hidden="false" customHeight="false" outlineLevel="0" collapsed="false">
      <c r="A9786" s="1154"/>
      <c r="B9786" s="1154"/>
      <c r="C9786" s="1154"/>
      <c r="D9786" s="1154" t="s">
        <v>27083</v>
      </c>
      <c r="E9786" s="1154" t="s">
        <v>28301</v>
      </c>
      <c r="F9786" s="1154"/>
      <c r="G9786" s="1154"/>
      <c r="H9786" s="1154"/>
      <c r="I9786" s="1154"/>
      <c r="J9786" s="1154"/>
      <c r="K9786" s="1154"/>
      <c r="L9786" s="1154"/>
      <c r="M9786" s="1154"/>
      <c r="N9786" s="1154"/>
      <c r="O9786" s="1154" t="s">
        <v>28160</v>
      </c>
      <c r="P9786" s="1154"/>
      <c r="Q9786" s="15" t="s">
        <v>45</v>
      </c>
      <c r="R9786" s="1161"/>
      <c r="S9786" s="1161"/>
      <c r="T9786" s="1161"/>
      <c r="U9786" s="1161"/>
      <c r="V9786" s="1161"/>
      <c r="W9786" s="1161"/>
      <c r="X9786" s="1161"/>
      <c r="Y9786" s="1161"/>
      <c r="Z9786" s="1161"/>
      <c r="AA9786" s="1161"/>
      <c r="AB9786" s="1161"/>
      <c r="AC9786" s="1161"/>
      <c r="AD9786" s="1161"/>
      <c r="AE9786" s="1161"/>
      <c r="AF9786" s="1161"/>
      <c r="AG9786" s="1161"/>
      <c r="AH9786" s="1161"/>
      <c r="AI9786" s="1161"/>
      <c r="AJ9786" s="1161"/>
      <c r="AK9786" s="1161"/>
    </row>
    <row r="9787" customFormat="false" ht="108.95" hidden="false" customHeight="false" outlineLevel="0" collapsed="false">
      <c r="A9787" s="100"/>
      <c r="B9787" s="100"/>
      <c r="C9787" s="100"/>
      <c r="D9787" s="100"/>
      <c r="E9787" s="100" t="s">
        <v>28302</v>
      </c>
      <c r="F9787" s="1139" t="s">
        <v>28303</v>
      </c>
      <c r="G9787" s="100"/>
      <c r="H9787" s="100"/>
      <c r="I9787" s="100"/>
      <c r="J9787" s="100"/>
      <c r="K9787" s="100"/>
      <c r="L9787" s="100"/>
      <c r="M9787" s="100"/>
      <c r="N9787" s="100"/>
      <c r="O9787" s="100"/>
      <c r="P9787" s="100"/>
      <c r="Q9787" s="15" t="s">
        <v>45</v>
      </c>
    </row>
    <row r="9788" customFormat="false" ht="68.65" hidden="false" customHeight="false" outlineLevel="0" collapsed="false">
      <c r="A9788" s="100"/>
      <c r="B9788" s="100"/>
      <c r="C9788" s="100"/>
      <c r="D9788" s="100" t="s">
        <v>28237</v>
      </c>
      <c r="E9788" s="100" t="s">
        <v>28304</v>
      </c>
      <c r="F9788" s="100" t="s">
        <v>28305</v>
      </c>
      <c r="G9788" s="100"/>
      <c r="H9788" s="100" t="n">
        <v>10900</v>
      </c>
      <c r="I9788" s="100"/>
      <c r="J9788" s="100"/>
      <c r="K9788" s="100"/>
      <c r="L9788" s="100"/>
      <c r="M9788" s="100" t="s">
        <v>28306</v>
      </c>
      <c r="N9788" s="1184" t="n">
        <v>43796</v>
      </c>
      <c r="O9788" s="984" t="s">
        <v>26193</v>
      </c>
      <c r="P9788" s="100"/>
      <c r="Q9788" s="15" t="s">
        <v>45</v>
      </c>
    </row>
    <row r="9789" customFormat="false" ht="28.35" hidden="false" customHeight="false" outlineLevel="0" collapsed="false">
      <c r="A9789" s="1144"/>
      <c r="B9789" s="1144"/>
      <c r="C9789" s="1144"/>
      <c r="D9789" s="1144"/>
      <c r="E9789" s="1144" t="s">
        <v>28307</v>
      </c>
      <c r="F9789" s="1144"/>
      <c r="G9789" s="1144"/>
      <c r="H9789" s="1144"/>
      <c r="I9789" s="1144"/>
      <c r="J9789" s="1144"/>
      <c r="K9789" s="1144"/>
      <c r="L9789" s="1144"/>
      <c r="M9789" s="1144"/>
      <c r="N9789" s="1188" t="n">
        <v>43795</v>
      </c>
      <c r="O9789" s="1144" t="s">
        <v>26797</v>
      </c>
      <c r="P9789" s="1144"/>
      <c r="Q9789" s="15" t="s">
        <v>45</v>
      </c>
      <c r="R9789" s="1145"/>
      <c r="S9789" s="1145"/>
      <c r="T9789" s="1145"/>
      <c r="U9789" s="1145"/>
      <c r="V9789" s="1145"/>
      <c r="W9789" s="1145"/>
      <c r="X9789" s="1145"/>
      <c r="Y9789" s="1145"/>
      <c r="Z9789" s="1145"/>
      <c r="AA9789" s="1145"/>
      <c r="AB9789" s="1145"/>
      <c r="AC9789" s="1145"/>
      <c r="AD9789" s="1145"/>
      <c r="AE9789" s="1145"/>
      <c r="AF9789" s="1145"/>
      <c r="AG9789" s="1145"/>
      <c r="AH9789" s="1145"/>
      <c r="AI9789" s="1145"/>
      <c r="AJ9789" s="1145"/>
      <c r="AK9789" s="1145"/>
    </row>
    <row r="9790" customFormat="false" ht="68.65" hidden="false" customHeight="false" outlineLevel="0" collapsed="false">
      <c r="A9790" s="391"/>
      <c r="B9790" s="391"/>
      <c r="C9790" s="391"/>
      <c r="D9790" s="391"/>
      <c r="E9790" s="391" t="s">
        <v>28308</v>
      </c>
      <c r="F9790" s="391"/>
      <c r="G9790" s="391"/>
      <c r="H9790" s="391"/>
      <c r="I9790" s="391"/>
      <c r="J9790" s="391"/>
      <c r="K9790" s="391"/>
      <c r="L9790" s="391"/>
      <c r="M9790" s="391"/>
      <c r="N9790" s="391"/>
      <c r="O9790" s="391" t="s">
        <v>28309</v>
      </c>
      <c r="P9790" s="391"/>
      <c r="Q9790" s="15" t="s">
        <v>45</v>
      </c>
      <c r="R9790" s="278"/>
      <c r="S9790" s="278"/>
      <c r="T9790" s="278"/>
      <c r="U9790" s="278"/>
      <c r="V9790" s="278"/>
      <c r="W9790" s="278"/>
      <c r="X9790" s="278"/>
      <c r="Y9790" s="278"/>
      <c r="Z9790" s="278"/>
      <c r="AA9790" s="278"/>
      <c r="AB9790" s="278"/>
      <c r="AC9790" s="278"/>
      <c r="AD9790" s="278"/>
      <c r="AE9790" s="278"/>
      <c r="AF9790" s="278"/>
      <c r="AG9790" s="278"/>
      <c r="AH9790" s="278"/>
      <c r="AI9790" s="278"/>
      <c r="AJ9790" s="278"/>
      <c r="AK9790" s="278"/>
    </row>
    <row r="9791" customFormat="false" ht="68.65" hidden="false" customHeight="false" outlineLevel="0" collapsed="false">
      <c r="A9791" s="100"/>
      <c r="B9791" s="100"/>
      <c r="C9791" s="100"/>
      <c r="D9791" s="100"/>
      <c r="E9791" s="1219" t="s">
        <v>28310</v>
      </c>
      <c r="F9791" s="100"/>
      <c r="G9791" s="100"/>
      <c r="H9791" s="100"/>
      <c r="I9791" s="100"/>
      <c r="J9791" s="100"/>
      <c r="K9791" s="100"/>
      <c r="L9791" s="100"/>
      <c r="M9791" s="100"/>
      <c r="N9791" s="100"/>
      <c r="O9791" s="100"/>
      <c r="P9791" s="100"/>
      <c r="Q9791" s="15" t="s">
        <v>45</v>
      </c>
    </row>
    <row r="9792" customFormat="false" ht="14.9" hidden="false" customHeight="false" outlineLevel="0" collapsed="false">
      <c r="A9792" s="100" t="s">
        <v>25462</v>
      </c>
      <c r="B9792" s="1143" t="n">
        <v>0.493055555555556</v>
      </c>
      <c r="C9792" s="100" t="s">
        <v>28311</v>
      </c>
      <c r="D9792" s="100" t="s">
        <v>26332</v>
      </c>
      <c r="E9792" s="100" t="s">
        <v>28312</v>
      </c>
      <c r="F9792" s="100"/>
      <c r="G9792" s="100"/>
      <c r="H9792" s="100"/>
      <c r="I9792" s="100"/>
      <c r="J9792" s="100"/>
      <c r="K9792" s="100"/>
      <c r="L9792" s="100"/>
      <c r="M9792" s="100"/>
      <c r="N9792" s="100"/>
      <c r="O9792" s="355" t="s">
        <v>28313</v>
      </c>
      <c r="P9792" s="100"/>
      <c r="Q9792" s="15" t="s">
        <v>45</v>
      </c>
    </row>
    <row r="9793" customFormat="false" ht="28.35" hidden="false" customHeight="false" outlineLevel="0" collapsed="false">
      <c r="A9793" s="1139"/>
      <c r="B9793" s="1139"/>
      <c r="C9793" s="1139"/>
      <c r="D9793" s="1139"/>
      <c r="E9793" s="1139" t="s">
        <v>28314</v>
      </c>
      <c r="F9793" s="1139" t="s">
        <v>28315</v>
      </c>
      <c r="G9793" s="1139"/>
      <c r="H9793" s="1139"/>
      <c r="I9793" s="1139"/>
      <c r="J9793" s="1139"/>
      <c r="K9793" s="1139"/>
      <c r="L9793" s="1139"/>
      <c r="M9793" s="1139"/>
      <c r="N9793" s="1139" t="s">
        <v>28316</v>
      </c>
      <c r="O9793" s="1139"/>
      <c r="P9793" s="1139"/>
      <c r="Q9793" s="15" t="s">
        <v>45</v>
      </c>
      <c r="R9793" s="1141"/>
      <c r="S9793" s="1141"/>
      <c r="T9793" s="1141"/>
      <c r="U9793" s="1141"/>
      <c r="V9793" s="1141"/>
      <c r="W9793" s="1141"/>
      <c r="X9793" s="1141"/>
      <c r="Y9793" s="1141"/>
      <c r="Z9793" s="1141"/>
      <c r="AA9793" s="1141"/>
      <c r="AB9793" s="1141"/>
      <c r="AC9793" s="1141"/>
      <c r="AD9793" s="1141"/>
      <c r="AE9793" s="1141"/>
      <c r="AF9793" s="1141"/>
      <c r="AG9793" s="1141"/>
      <c r="AH9793" s="1141"/>
      <c r="AI9793" s="1141"/>
      <c r="AJ9793" s="1141"/>
      <c r="AK9793" s="1141"/>
    </row>
    <row r="9794" customFormat="false" ht="55.2" hidden="false" customHeight="false" outlineLevel="0" collapsed="false">
      <c r="A9794" s="100" t="s">
        <v>25462</v>
      </c>
      <c r="B9794" s="1143" t="n">
        <v>0.532638888888889</v>
      </c>
      <c r="C9794" s="100"/>
      <c r="D9794" s="100" t="s">
        <v>28317</v>
      </c>
      <c r="E9794" s="100" t="s">
        <v>28318</v>
      </c>
      <c r="F9794" s="100" t="s">
        <v>13867</v>
      </c>
      <c r="G9794" s="100" t="n">
        <v>4300</v>
      </c>
      <c r="H9794" s="100"/>
      <c r="I9794" s="100"/>
      <c r="J9794" s="100"/>
      <c r="K9794" s="100"/>
      <c r="L9794" s="100"/>
      <c r="M9794" s="100" t="s">
        <v>28319</v>
      </c>
      <c r="N9794" s="1184" t="n">
        <v>43798</v>
      </c>
      <c r="O9794" s="984" t="s">
        <v>15</v>
      </c>
      <c r="P9794" s="100"/>
      <c r="Q9794" s="15" t="s">
        <v>45</v>
      </c>
    </row>
    <row r="9795" customFormat="false" ht="28.35" hidden="false" customHeight="false" outlineLevel="0" collapsed="false">
      <c r="A9795" s="100" t="s">
        <v>25462</v>
      </c>
      <c r="B9795" s="1143" t="n">
        <v>0.544444444444444</v>
      </c>
      <c r="C9795" s="100" t="n">
        <v>89645827672</v>
      </c>
      <c r="D9795" s="100" t="s">
        <v>26354</v>
      </c>
      <c r="E9795" s="100" t="s">
        <v>28320</v>
      </c>
      <c r="F9795" s="100"/>
      <c r="G9795" s="100"/>
      <c r="H9795" s="100"/>
      <c r="I9795" s="100"/>
      <c r="J9795" s="100"/>
      <c r="K9795" s="100"/>
      <c r="L9795" s="100"/>
      <c r="M9795" s="100"/>
      <c r="N9795" s="100"/>
      <c r="O9795" s="355" t="s">
        <v>28321</v>
      </c>
      <c r="P9795" s="100"/>
      <c r="Q9795" s="15" t="s">
        <v>45</v>
      </c>
    </row>
    <row r="9796" customFormat="false" ht="82.05" hidden="false" customHeight="false" outlineLevel="0" collapsed="false">
      <c r="A9796" s="100"/>
      <c r="B9796" s="100"/>
      <c r="C9796" s="100"/>
      <c r="D9796" s="100" t="s">
        <v>28261</v>
      </c>
      <c r="E9796" s="100" t="s">
        <v>28322</v>
      </c>
      <c r="F9796" s="100" t="n">
        <v>21600</v>
      </c>
      <c r="G9796" s="100"/>
      <c r="H9796" s="100"/>
      <c r="I9796" s="100"/>
      <c r="J9796" s="100"/>
      <c r="K9796" s="100"/>
      <c r="L9796" s="100"/>
      <c r="M9796" s="100" t="s">
        <v>28323</v>
      </c>
      <c r="N9796" s="100"/>
      <c r="O9796" s="984" t="s">
        <v>25766</v>
      </c>
      <c r="P9796" s="100"/>
      <c r="Q9796" s="15" t="s">
        <v>45</v>
      </c>
    </row>
    <row r="9797" customFormat="false" ht="55.2" hidden="false" customHeight="false" outlineLevel="0" collapsed="false">
      <c r="A9797" s="1139" t="s">
        <v>25462</v>
      </c>
      <c r="B9797" s="1139"/>
      <c r="C9797" s="1139"/>
      <c r="D9797" s="1139"/>
      <c r="E9797" s="1139" t="s">
        <v>28324</v>
      </c>
      <c r="F9797" s="1139" t="s">
        <v>28325</v>
      </c>
      <c r="G9797" s="1139" t="s">
        <v>28326</v>
      </c>
      <c r="H9797" s="1139" t="s">
        <v>600</v>
      </c>
      <c r="I9797" s="1139" t="s">
        <v>600</v>
      </c>
      <c r="J9797" s="1139" t="s">
        <v>600</v>
      </c>
      <c r="K9797" s="1139" t="s">
        <v>600</v>
      </c>
      <c r="L9797" s="1139" t="s">
        <v>600</v>
      </c>
      <c r="M9797" s="1139" t="s">
        <v>600</v>
      </c>
      <c r="N9797" s="1139" t="s">
        <v>600</v>
      </c>
      <c r="O9797" s="1139" t="s">
        <v>600</v>
      </c>
      <c r="P9797" s="1139"/>
      <c r="Q9797" s="15" t="s">
        <v>45</v>
      </c>
      <c r="R9797" s="1141"/>
      <c r="S9797" s="1141"/>
      <c r="T9797" s="1141"/>
      <c r="U9797" s="1141"/>
      <c r="V9797" s="1141"/>
      <c r="W9797" s="1141"/>
      <c r="X9797" s="1141"/>
      <c r="Y9797" s="1141"/>
      <c r="Z9797" s="1141"/>
      <c r="AA9797" s="1141"/>
      <c r="AB9797" s="1141"/>
      <c r="AC9797" s="1141"/>
      <c r="AD9797" s="1141"/>
      <c r="AE9797" s="1141"/>
      <c r="AF9797" s="1141"/>
      <c r="AG9797" s="1141"/>
      <c r="AH9797" s="1141"/>
      <c r="AI9797" s="1141"/>
      <c r="AJ9797" s="1141"/>
      <c r="AK9797" s="1141"/>
    </row>
    <row r="9798" customFormat="false" ht="14.9" hidden="false" customHeight="false" outlineLevel="0" collapsed="false">
      <c r="A9798" s="1139" t="s">
        <v>28327</v>
      </c>
      <c r="B9798" s="1139"/>
      <c r="C9798" s="1139"/>
      <c r="D9798" s="1139"/>
      <c r="E9798" s="1139" t="s">
        <v>28328</v>
      </c>
      <c r="F9798" s="1139"/>
      <c r="G9798" s="1139"/>
      <c r="H9798" s="1139" t="s">
        <v>600</v>
      </c>
      <c r="I9798" s="1139" t="s">
        <v>600</v>
      </c>
      <c r="J9798" s="1139" t="s">
        <v>600</v>
      </c>
      <c r="K9798" s="1139" t="s">
        <v>600</v>
      </c>
      <c r="L9798" s="1139" t="s">
        <v>600</v>
      </c>
      <c r="M9798" s="1139" t="s">
        <v>600</v>
      </c>
      <c r="N9798" s="1139" t="s">
        <v>600</v>
      </c>
      <c r="O9798" s="1139" t="s">
        <v>600</v>
      </c>
      <c r="P9798" s="1139"/>
      <c r="Q9798" s="15" t="s">
        <v>45</v>
      </c>
      <c r="R9798" s="1141"/>
      <c r="S9798" s="1141"/>
      <c r="T9798" s="1141"/>
      <c r="U9798" s="1141"/>
      <c r="V9798" s="1141"/>
      <c r="W9798" s="1141"/>
      <c r="X9798" s="1141"/>
      <c r="Y9798" s="1141"/>
      <c r="Z9798" s="1141"/>
      <c r="AA9798" s="1141"/>
      <c r="AB9798" s="1141"/>
      <c r="AC9798" s="1141"/>
      <c r="AD9798" s="1141"/>
      <c r="AE9798" s="1141"/>
      <c r="AF9798" s="1141"/>
      <c r="AG9798" s="1141"/>
      <c r="AH9798" s="1141"/>
      <c r="AI9798" s="1141"/>
      <c r="AJ9798" s="1141"/>
      <c r="AK9798" s="1141"/>
    </row>
    <row r="9799" customFormat="false" ht="14.9" hidden="false" customHeight="false" outlineLevel="0" collapsed="false">
      <c r="A9799" s="1154" t="s">
        <v>28327</v>
      </c>
      <c r="B9799" s="1154"/>
      <c r="C9799" s="1154"/>
      <c r="D9799" s="1154" t="s">
        <v>27017</v>
      </c>
      <c r="E9799" s="1154" t="s">
        <v>16385</v>
      </c>
      <c r="F9799" s="1154"/>
      <c r="G9799" s="1154"/>
      <c r="H9799" s="1154"/>
      <c r="I9799" s="1154"/>
      <c r="J9799" s="1154"/>
      <c r="K9799" s="1154"/>
      <c r="L9799" s="1154"/>
      <c r="M9799" s="1154"/>
      <c r="N9799" s="1154"/>
      <c r="O9799" s="1154"/>
      <c r="P9799" s="1154"/>
      <c r="Q9799" s="15" t="s">
        <v>45</v>
      </c>
      <c r="R9799" s="1161"/>
      <c r="S9799" s="1161"/>
      <c r="T9799" s="1161"/>
      <c r="U9799" s="1161"/>
      <c r="V9799" s="1161"/>
      <c r="W9799" s="1161"/>
      <c r="X9799" s="1161"/>
      <c r="Y9799" s="1161"/>
      <c r="Z9799" s="1161"/>
      <c r="AA9799" s="1161"/>
      <c r="AB9799" s="1161"/>
      <c r="AC9799" s="1161"/>
      <c r="AD9799" s="1161"/>
      <c r="AE9799" s="1161"/>
      <c r="AF9799" s="1161"/>
      <c r="AG9799" s="1161"/>
      <c r="AH9799" s="1161"/>
      <c r="AI9799" s="1161"/>
      <c r="AJ9799" s="1161"/>
      <c r="AK9799" s="1161"/>
    </row>
    <row r="9800" customFormat="false" ht="68.65" hidden="false" customHeight="false" outlineLevel="0" collapsed="false">
      <c r="A9800" s="100" t="s">
        <v>25462</v>
      </c>
      <c r="B9800" s="1143" t="n">
        <v>0.688194444444444</v>
      </c>
      <c r="C9800" s="100" t="s">
        <v>28329</v>
      </c>
      <c r="D9800" s="100" t="s">
        <v>28330</v>
      </c>
      <c r="E9800" s="100" t="s">
        <v>28331</v>
      </c>
      <c r="F9800" s="100" t="s">
        <v>28332</v>
      </c>
      <c r="G9800" s="100" t="n">
        <v>7000</v>
      </c>
      <c r="H9800" s="100"/>
      <c r="I9800" s="100"/>
      <c r="J9800" s="100"/>
      <c r="K9800" s="100"/>
      <c r="L9800" s="100"/>
      <c r="M9800" s="100" t="s">
        <v>28333</v>
      </c>
      <c r="N9800" s="1184" t="n">
        <v>43796</v>
      </c>
      <c r="O9800" s="984" t="s">
        <v>3963</v>
      </c>
      <c r="P9800" s="100"/>
      <c r="Q9800" s="15" t="s">
        <v>45</v>
      </c>
    </row>
    <row r="9801" customFormat="false" ht="14.9" hidden="false" customHeight="false" outlineLevel="0" collapsed="false">
      <c r="A9801" s="1154"/>
      <c r="B9801" s="1154"/>
      <c r="C9801" s="1154"/>
      <c r="D9801" s="1154" t="s">
        <v>27251</v>
      </c>
      <c r="E9801" s="1154" t="s">
        <v>28334</v>
      </c>
      <c r="F9801" s="1154"/>
      <c r="G9801" s="1154"/>
      <c r="H9801" s="1154"/>
      <c r="I9801" s="1154"/>
      <c r="J9801" s="1154"/>
      <c r="K9801" s="1154"/>
      <c r="L9801" s="1154"/>
      <c r="M9801" s="1154"/>
      <c r="N9801" s="1154"/>
      <c r="O9801" s="1154"/>
      <c r="P9801" s="1154"/>
      <c r="Q9801" s="15" t="s">
        <v>45</v>
      </c>
      <c r="R9801" s="1161"/>
      <c r="S9801" s="1161"/>
      <c r="T9801" s="1161"/>
      <c r="U9801" s="1161"/>
      <c r="V9801" s="1161"/>
      <c r="W9801" s="1161"/>
      <c r="X9801" s="1161"/>
      <c r="Y9801" s="1161"/>
      <c r="Z9801" s="1161"/>
      <c r="AA9801" s="1161"/>
      <c r="AB9801" s="1161"/>
      <c r="AC9801" s="1161"/>
      <c r="AD9801" s="1161"/>
      <c r="AE9801" s="1161"/>
      <c r="AF9801" s="1161"/>
      <c r="AG9801" s="1161"/>
      <c r="AH9801" s="1161"/>
      <c r="AI9801" s="1161"/>
      <c r="AJ9801" s="1161"/>
      <c r="AK9801" s="1161"/>
    </row>
    <row r="9802" customFormat="false" ht="14.9" hidden="false" customHeight="false" outlineLevel="0" collapsed="false">
      <c r="A9802" s="1139"/>
      <c r="B9802" s="1139"/>
      <c r="C9802" s="1139" t="n">
        <v>89032125608</v>
      </c>
      <c r="D9802" s="1139"/>
      <c r="E9802" s="1139" t="s">
        <v>28335</v>
      </c>
      <c r="F9802" s="1139"/>
      <c r="G9802" s="1139"/>
      <c r="H9802" s="1139"/>
      <c r="I9802" s="1139"/>
      <c r="J9802" s="1139"/>
      <c r="K9802" s="1139"/>
      <c r="L9802" s="1139"/>
      <c r="M9802" s="1139"/>
      <c r="N9802" s="1139"/>
      <c r="O9802" s="1139"/>
      <c r="P9802" s="1139"/>
      <c r="Q9802" s="15" t="s">
        <v>45</v>
      </c>
      <c r="R9802" s="1141"/>
      <c r="S9802" s="1141"/>
      <c r="T9802" s="1141"/>
      <c r="U9802" s="1141"/>
      <c r="V9802" s="1141"/>
      <c r="W9802" s="1141"/>
      <c r="X9802" s="1141"/>
      <c r="Y9802" s="1141"/>
      <c r="Z9802" s="1141"/>
      <c r="AA9802" s="1141"/>
      <c r="AB9802" s="1141"/>
      <c r="AC9802" s="1141"/>
      <c r="AD9802" s="1141"/>
      <c r="AE9802" s="1141"/>
      <c r="AF9802" s="1141"/>
      <c r="AG9802" s="1141"/>
      <c r="AH9802" s="1141"/>
      <c r="AI9802" s="1141"/>
      <c r="AJ9802" s="1141"/>
      <c r="AK9802" s="1141"/>
    </row>
    <row r="9803" customFormat="false" ht="216.4" hidden="false" customHeight="false" outlineLevel="0" collapsed="false">
      <c r="A9803" s="100"/>
      <c r="B9803" s="100"/>
      <c r="C9803" s="100"/>
      <c r="D9803" s="664" t="s">
        <v>27256</v>
      </c>
      <c r="E9803" s="100" t="s">
        <v>28336</v>
      </c>
      <c r="F9803" s="100"/>
      <c r="G9803" s="100"/>
      <c r="H9803" s="100"/>
      <c r="I9803" s="100"/>
      <c r="J9803" s="100"/>
      <c r="K9803" s="100"/>
      <c r="L9803" s="100"/>
      <c r="M9803" s="100"/>
      <c r="N9803" s="100"/>
      <c r="O9803" s="720" t="s">
        <v>28337</v>
      </c>
      <c r="P9803" s="100"/>
      <c r="Q9803" s="15" t="s">
        <v>45</v>
      </c>
    </row>
    <row r="9804" customFormat="false" ht="79.85" hidden="false" customHeight="false" outlineLevel="0" collapsed="false">
      <c r="A9804" s="1091" t="s">
        <v>17111</v>
      </c>
      <c r="B9804" s="103" t="s">
        <v>17112</v>
      </c>
      <c r="C9804" s="1149"/>
      <c r="D9804" s="103" t="s">
        <v>17114</v>
      </c>
      <c r="E9804" s="103" t="s">
        <v>17115</v>
      </c>
      <c r="F9804" s="102" t="s">
        <v>10096</v>
      </c>
      <c r="G9804" s="103" t="s">
        <v>38</v>
      </c>
      <c r="H9804" s="103" t="s">
        <v>17116</v>
      </c>
      <c r="I9804" s="103" t="s">
        <v>40</v>
      </c>
      <c r="J9804" s="103" t="s">
        <v>21327</v>
      </c>
      <c r="K9804" s="103" t="s">
        <v>21328</v>
      </c>
      <c r="L9804" s="103" t="s">
        <v>19807</v>
      </c>
      <c r="M9804" s="103" t="s">
        <v>41</v>
      </c>
      <c r="N9804" s="103" t="s">
        <v>42</v>
      </c>
      <c r="O9804" s="103" t="s">
        <v>17117</v>
      </c>
      <c r="P9804" s="91"/>
      <c r="Q9804" s="15" t="s">
        <v>45</v>
      </c>
      <c r="R9804" s="97"/>
      <c r="S9804" s="97"/>
    </row>
    <row r="9805" customFormat="false" ht="15" hidden="false" customHeight="false" outlineLevel="0" collapsed="false">
      <c r="A9805" s="1216" t="n">
        <v>43795</v>
      </c>
      <c r="B9805" s="1136" t="s">
        <v>260</v>
      </c>
      <c r="C9805" s="91"/>
      <c r="D9805" s="91"/>
      <c r="E9805" s="10"/>
      <c r="F9805" s="821" t="n">
        <f aca="false">G9805+H9805+I9805+J9805+K9805+L9805</f>
        <v>5.91483865478058E+018</v>
      </c>
      <c r="G9805" s="1150" t="n">
        <f aca="false">SUM(G9806:G19740)</f>
        <v>2.06627552976669E+018</v>
      </c>
      <c r="H9805" s="989" t="n">
        <f aca="false">SUM(H9806:H19740)</f>
        <v>3.84856312501388E+018</v>
      </c>
      <c r="I9805" s="1007" t="n">
        <f aca="false">SUM(I9806:I19742)</f>
        <v>0</v>
      </c>
      <c r="J9805" s="1008" t="n">
        <f aca="false">SUM(J9806:J19740)</f>
        <v>0</v>
      </c>
      <c r="K9805" s="1009" t="n">
        <f aca="false">SUM(K9806:K19740)</f>
        <v>0</v>
      </c>
      <c r="L9805" s="1029" t="n">
        <f aca="false">SUM(L9806:L19740)</f>
        <v>0</v>
      </c>
      <c r="M9805" s="466"/>
      <c r="N9805" s="466"/>
      <c r="O9805" s="91"/>
      <c r="P9805" s="91"/>
      <c r="Q9805" s="15" t="s">
        <v>45</v>
      </c>
      <c r="R9805" s="97"/>
      <c r="S9805" s="97"/>
    </row>
    <row r="9806" customFormat="false" ht="108.95" hidden="false" customHeight="false" outlineLevel="0" collapsed="false">
      <c r="A9806" s="1144"/>
      <c r="B9806" s="1144"/>
      <c r="C9806" s="1144"/>
      <c r="D9806" s="1144"/>
      <c r="E9806" s="1144" t="s">
        <v>28338</v>
      </c>
      <c r="F9806" s="1144"/>
      <c r="G9806" s="1144"/>
      <c r="H9806" s="1144"/>
      <c r="I9806" s="1144"/>
      <c r="J9806" s="1144"/>
      <c r="K9806" s="1144"/>
      <c r="L9806" s="1144"/>
      <c r="M9806" s="1144"/>
      <c r="N9806" s="1144"/>
      <c r="O9806" s="1144" t="s">
        <v>28339</v>
      </c>
      <c r="P9806" s="1144"/>
      <c r="Q9806" s="15" t="s">
        <v>45</v>
      </c>
      <c r="R9806" s="1145"/>
      <c r="S9806" s="1145"/>
      <c r="T9806" s="1145"/>
      <c r="U9806" s="1145"/>
      <c r="V9806" s="1145"/>
      <c r="W9806" s="1145"/>
      <c r="X9806" s="1145"/>
      <c r="Y9806" s="1145"/>
      <c r="Z9806" s="1145"/>
      <c r="AA9806" s="1145"/>
      <c r="AB9806" s="1145"/>
      <c r="AC9806" s="1145"/>
      <c r="AD9806" s="1145"/>
      <c r="AE9806" s="1145"/>
      <c r="AF9806" s="1145"/>
      <c r="AG9806" s="1145"/>
      <c r="AH9806" s="1145"/>
      <c r="AI9806" s="1145"/>
      <c r="AJ9806" s="1145"/>
      <c r="AK9806" s="1145"/>
    </row>
    <row r="9807" customFormat="false" ht="162.65" hidden="false" customHeight="false" outlineLevel="0" collapsed="false">
      <c r="A9807" s="1144"/>
      <c r="B9807" s="1144"/>
      <c r="C9807" s="1144"/>
      <c r="D9807" s="1144"/>
      <c r="E9807" s="1144" t="s">
        <v>28340</v>
      </c>
      <c r="F9807" s="1144"/>
      <c r="G9807" s="1144"/>
      <c r="H9807" s="1144"/>
      <c r="I9807" s="1144"/>
      <c r="J9807" s="1144"/>
      <c r="K9807" s="1144"/>
      <c r="L9807" s="1144"/>
      <c r="M9807" s="1144"/>
      <c r="N9807" s="1188" t="n">
        <v>43798</v>
      </c>
      <c r="O9807" s="1195" t="s">
        <v>26797</v>
      </c>
      <c r="P9807" s="1144"/>
      <c r="Q9807" s="15" t="s">
        <v>45</v>
      </c>
      <c r="R9807" s="1145"/>
      <c r="S9807" s="1145"/>
      <c r="T9807" s="1145"/>
      <c r="U9807" s="1145"/>
      <c r="V9807" s="1145"/>
      <c r="W9807" s="1145"/>
      <c r="X9807" s="1145"/>
      <c r="Y9807" s="1145"/>
      <c r="Z9807" s="1145"/>
      <c r="AA9807" s="1145"/>
      <c r="AB9807" s="1145"/>
      <c r="AC9807" s="1145"/>
      <c r="AD9807" s="1145"/>
      <c r="AE9807" s="1145"/>
      <c r="AF9807" s="1145"/>
      <c r="AG9807" s="1145"/>
      <c r="AH9807" s="1145"/>
      <c r="AI9807" s="1145"/>
      <c r="AJ9807" s="1145"/>
      <c r="AK9807" s="1145"/>
    </row>
    <row r="9808" customFormat="false" ht="28.35" hidden="false" customHeight="false" outlineLevel="0" collapsed="false">
      <c r="A9808" s="100" t="s">
        <v>25462</v>
      </c>
      <c r="B9808" s="1143" t="n">
        <v>0.405555555555556</v>
      </c>
      <c r="C9808" s="100" t="s">
        <v>28341</v>
      </c>
      <c r="D9808" s="100" t="s">
        <v>25726</v>
      </c>
      <c r="E9808" s="100" t="s">
        <v>28342</v>
      </c>
      <c r="F9808" s="100" t="s">
        <v>28343</v>
      </c>
      <c r="G9808" s="100" t="n">
        <v>4700</v>
      </c>
      <c r="H9808" s="100"/>
      <c r="I9808" s="100"/>
      <c r="J9808" s="100"/>
      <c r="K9808" s="100"/>
      <c r="L9808" s="100"/>
      <c r="M9808" s="100" t="s">
        <v>28344</v>
      </c>
      <c r="N9808" s="1184" t="n">
        <v>43795</v>
      </c>
      <c r="O9808" s="984" t="s">
        <v>15</v>
      </c>
      <c r="P9808" s="100"/>
      <c r="Q9808" s="15" t="s">
        <v>45</v>
      </c>
    </row>
    <row r="9809" customFormat="false" ht="68.65" hidden="false" customHeight="false" outlineLevel="0" collapsed="false">
      <c r="A9809" s="1139"/>
      <c r="B9809" s="1139"/>
      <c r="C9809" s="1139"/>
      <c r="D9809" s="1139"/>
      <c r="E9809" s="1139" t="s">
        <v>28345</v>
      </c>
      <c r="F9809" s="1139" t="s">
        <v>364</v>
      </c>
      <c r="G9809" s="1139"/>
      <c r="H9809" s="1139"/>
      <c r="I9809" s="1139"/>
      <c r="J9809" s="1139"/>
      <c r="K9809" s="1139"/>
      <c r="L9809" s="1139"/>
      <c r="M9809" s="1139"/>
      <c r="N9809" s="1139"/>
      <c r="O9809" s="1139" t="s">
        <v>364</v>
      </c>
      <c r="P9809" s="1139"/>
      <c r="Q9809" s="15" t="s">
        <v>45</v>
      </c>
      <c r="R9809" s="1141"/>
      <c r="S9809" s="1141"/>
      <c r="T9809" s="1141"/>
      <c r="U9809" s="1141"/>
      <c r="V9809" s="1141"/>
      <c r="W9809" s="1141"/>
      <c r="X9809" s="1141"/>
      <c r="Y9809" s="1141"/>
      <c r="Z9809" s="1141"/>
      <c r="AA9809" s="1141"/>
      <c r="AB9809" s="1141"/>
      <c r="AC9809" s="1141"/>
      <c r="AD9809" s="1141"/>
      <c r="AE9809" s="1141"/>
      <c r="AF9809" s="1141"/>
      <c r="AG9809" s="1141"/>
      <c r="AH9809" s="1141"/>
      <c r="AI9809" s="1141"/>
      <c r="AJ9809" s="1141"/>
      <c r="AK9809" s="1141"/>
    </row>
    <row r="9810" customFormat="false" ht="14.9" hidden="false" customHeight="false" outlineLevel="0" collapsed="false">
      <c r="A9810" s="1139"/>
      <c r="B9810" s="1139"/>
      <c r="C9810" s="1139"/>
      <c r="D9810" s="1139"/>
      <c r="E9810" s="1139" t="s">
        <v>28346</v>
      </c>
      <c r="F9810" s="1139"/>
      <c r="G9810" s="1139"/>
      <c r="H9810" s="1139"/>
      <c r="I9810" s="1139"/>
      <c r="J9810" s="1139"/>
      <c r="K9810" s="1139"/>
      <c r="L9810" s="1139"/>
      <c r="M9810" s="1139"/>
      <c r="N9810" s="1139"/>
      <c r="O9810" s="1139"/>
      <c r="P9810" s="1139"/>
      <c r="Q9810" s="15" t="s">
        <v>45</v>
      </c>
      <c r="R9810" s="1141"/>
      <c r="S9810" s="1141"/>
      <c r="T9810" s="1141"/>
      <c r="U9810" s="1141"/>
      <c r="V9810" s="1141"/>
      <c r="W9810" s="1141"/>
      <c r="X9810" s="1141"/>
      <c r="Y9810" s="1141"/>
      <c r="Z9810" s="1141"/>
      <c r="AA9810" s="1141"/>
      <c r="AB9810" s="1141"/>
      <c r="AC9810" s="1141"/>
      <c r="AD9810" s="1141"/>
      <c r="AE9810" s="1141"/>
      <c r="AF9810" s="1141"/>
      <c r="AG9810" s="1141"/>
      <c r="AH9810" s="1141"/>
      <c r="AI9810" s="1141"/>
      <c r="AJ9810" s="1141"/>
      <c r="AK9810" s="1141"/>
    </row>
    <row r="9811" customFormat="false" ht="82.05" hidden="false" customHeight="false" outlineLevel="0" collapsed="false">
      <c r="A9811" s="100" t="s">
        <v>25462</v>
      </c>
      <c r="B9811" s="1143" t="n">
        <v>0.543055555555555</v>
      </c>
      <c r="C9811" s="100" t="s">
        <v>28347</v>
      </c>
      <c r="D9811" s="100" t="s">
        <v>28348</v>
      </c>
      <c r="E9811" s="100" t="s">
        <v>28349</v>
      </c>
      <c r="F9811" s="100" t="n">
        <v>15000</v>
      </c>
      <c r="G9811" s="100"/>
      <c r="H9811" s="100"/>
      <c r="I9811" s="100"/>
      <c r="J9811" s="100"/>
      <c r="K9811" s="100"/>
      <c r="L9811" s="100"/>
      <c r="M9811" s="100" t="s">
        <v>28350</v>
      </c>
      <c r="N9811" s="100"/>
      <c r="O9811" s="984" t="s">
        <v>25766</v>
      </c>
      <c r="P9811" s="100"/>
      <c r="Q9811" s="15" t="s">
        <v>45</v>
      </c>
    </row>
    <row r="9812" customFormat="false" ht="14.9" hidden="false" customHeight="false" outlineLevel="0" collapsed="false">
      <c r="A9812" s="1139"/>
      <c r="B9812" s="1139"/>
      <c r="C9812" s="1139"/>
      <c r="D9812" s="1139"/>
      <c r="E9812" s="1139" t="s">
        <v>28351</v>
      </c>
      <c r="F9812" s="1139"/>
      <c r="G9812" s="1139"/>
      <c r="H9812" s="1139"/>
      <c r="I9812" s="1139"/>
      <c r="J9812" s="1139"/>
      <c r="K9812" s="1139"/>
      <c r="L9812" s="1139"/>
      <c r="M9812" s="1139"/>
      <c r="N9812" s="1139"/>
      <c r="O9812" s="1139"/>
      <c r="P9812" s="1139"/>
      <c r="Q9812" s="15" t="s">
        <v>45</v>
      </c>
      <c r="R9812" s="1141"/>
      <c r="S9812" s="1141"/>
      <c r="T9812" s="1141"/>
      <c r="U9812" s="1141"/>
      <c r="V9812" s="1141"/>
      <c r="W9812" s="1141"/>
      <c r="X9812" s="1141"/>
      <c r="Y9812" s="1141"/>
      <c r="Z9812" s="1141"/>
      <c r="AA9812" s="1141"/>
      <c r="AB9812" s="1141"/>
      <c r="AC9812" s="1141"/>
      <c r="AD9812" s="1141"/>
      <c r="AE9812" s="1141"/>
      <c r="AF9812" s="1141"/>
      <c r="AG9812" s="1141"/>
      <c r="AH9812" s="1141"/>
      <c r="AI9812" s="1141"/>
      <c r="AJ9812" s="1141"/>
      <c r="AK9812" s="1141"/>
    </row>
    <row r="9813" customFormat="false" ht="41.75" hidden="false" customHeight="false" outlineLevel="0" collapsed="false">
      <c r="A9813" s="100"/>
      <c r="B9813" s="100"/>
      <c r="C9813" s="100"/>
      <c r="D9813" s="100" t="s">
        <v>28317</v>
      </c>
      <c r="E9813" s="100" t="s">
        <v>28352</v>
      </c>
      <c r="F9813" s="100" t="n">
        <v>3500</v>
      </c>
      <c r="G9813" s="100"/>
      <c r="H9813" s="100"/>
      <c r="I9813" s="100"/>
      <c r="J9813" s="100"/>
      <c r="K9813" s="100"/>
      <c r="L9813" s="100"/>
      <c r="M9813" s="100" t="s">
        <v>27614</v>
      </c>
      <c r="N9813" s="100"/>
      <c r="O9813" s="984" t="s">
        <v>25766</v>
      </c>
      <c r="P9813" s="100"/>
      <c r="Q9813" s="15" t="s">
        <v>45</v>
      </c>
    </row>
    <row r="9814" customFormat="false" ht="14.9" hidden="false" customHeight="false" outlineLevel="0" collapsed="false">
      <c r="A9814" s="1139"/>
      <c r="B9814" s="1139"/>
      <c r="C9814" s="1139"/>
      <c r="D9814" s="1139"/>
      <c r="E9814" s="1139" t="s">
        <v>28353</v>
      </c>
      <c r="F9814" s="1139"/>
      <c r="G9814" s="1139"/>
      <c r="H9814" s="1139"/>
      <c r="I9814" s="1139"/>
      <c r="J9814" s="1139"/>
      <c r="K9814" s="1139"/>
      <c r="L9814" s="1139"/>
      <c r="M9814" s="1139"/>
      <c r="N9814" s="1139"/>
      <c r="O9814" s="1139"/>
      <c r="P9814" s="1139"/>
      <c r="Q9814" s="15" t="s">
        <v>45</v>
      </c>
      <c r="R9814" s="1141"/>
      <c r="S9814" s="1141"/>
      <c r="T9814" s="1141"/>
      <c r="U9814" s="1141"/>
      <c r="V9814" s="1141"/>
      <c r="W9814" s="1141"/>
      <c r="X9814" s="1141"/>
      <c r="Y9814" s="1141"/>
      <c r="Z9814" s="1141"/>
      <c r="AA9814" s="1141"/>
      <c r="AB9814" s="1141"/>
      <c r="AC9814" s="1141"/>
      <c r="AD9814" s="1141"/>
      <c r="AE9814" s="1141"/>
      <c r="AF9814" s="1141"/>
      <c r="AG9814" s="1141"/>
      <c r="AH9814" s="1141"/>
      <c r="AI9814" s="1141"/>
      <c r="AJ9814" s="1141"/>
      <c r="AK9814" s="1141"/>
    </row>
    <row r="9815" customFormat="false" ht="14.9" hidden="false" customHeight="false" outlineLevel="0" collapsed="false">
      <c r="A9815" s="1144"/>
      <c r="B9815" s="1144"/>
      <c r="C9815" s="1144"/>
      <c r="D9815" s="1144"/>
      <c r="E9815" s="1144" t="s">
        <v>28354</v>
      </c>
      <c r="F9815" s="1144"/>
      <c r="G9815" s="1144"/>
      <c r="H9815" s="1144"/>
      <c r="I9815" s="1144"/>
      <c r="J9815" s="1144"/>
      <c r="K9815" s="1144"/>
      <c r="L9815" s="1144"/>
      <c r="M9815" s="1144"/>
      <c r="N9815" s="1188" t="n">
        <v>43799</v>
      </c>
      <c r="O9815" s="1144" t="s">
        <v>26797</v>
      </c>
      <c r="P9815" s="1144"/>
      <c r="Q9815" s="15" t="s">
        <v>45</v>
      </c>
      <c r="R9815" s="1145"/>
      <c r="S9815" s="1145"/>
      <c r="T9815" s="1145"/>
      <c r="U9815" s="1145"/>
      <c r="V9815" s="1145"/>
      <c r="W9815" s="1145"/>
      <c r="X9815" s="1145"/>
      <c r="Y9815" s="1145"/>
      <c r="Z9815" s="1145"/>
      <c r="AA9815" s="1145"/>
      <c r="AB9815" s="1145"/>
      <c r="AC9815" s="1145"/>
      <c r="AD9815" s="1145"/>
      <c r="AE9815" s="1145"/>
      <c r="AF9815" s="1145"/>
      <c r="AG9815" s="1145"/>
      <c r="AH9815" s="1145"/>
      <c r="AI9815" s="1145"/>
      <c r="AJ9815" s="1145"/>
      <c r="AK9815" s="1145"/>
    </row>
    <row r="9816" customFormat="false" ht="95.5" hidden="false" customHeight="false" outlineLevel="0" collapsed="false">
      <c r="A9816" s="100"/>
      <c r="B9816" s="100"/>
      <c r="C9816" s="100"/>
      <c r="D9816" s="100" t="s">
        <v>28355</v>
      </c>
      <c r="E9816" s="100" t="s">
        <v>28356</v>
      </c>
      <c r="F9816" s="100" t="s">
        <v>28357</v>
      </c>
      <c r="G9816" s="100"/>
      <c r="H9816" s="100"/>
      <c r="I9816" s="100"/>
      <c r="J9816" s="100"/>
      <c r="K9816" s="100"/>
      <c r="L9816" s="100"/>
      <c r="M9816" s="100"/>
      <c r="N9816" s="100"/>
      <c r="O9816" s="100"/>
      <c r="P9816" s="100"/>
      <c r="Q9816" s="15" t="s">
        <v>45</v>
      </c>
    </row>
    <row r="9817" customFormat="false" ht="28.35" hidden="false" customHeight="false" outlineLevel="0" collapsed="false">
      <c r="A9817" s="100" t="s">
        <v>25462</v>
      </c>
      <c r="B9817" s="543" t="n">
        <v>0.699305555555555</v>
      </c>
      <c r="C9817" s="100" t="s">
        <v>28358</v>
      </c>
      <c r="D9817" s="100" t="s">
        <v>25606</v>
      </c>
      <c r="E9817" s="100" t="s">
        <v>28359</v>
      </c>
      <c r="F9817" s="100" t="n">
        <v>175000</v>
      </c>
      <c r="G9817" s="100"/>
      <c r="H9817" s="100"/>
      <c r="I9817" s="100"/>
      <c r="J9817" s="100"/>
      <c r="K9817" s="100"/>
      <c r="L9817" s="100"/>
      <c r="M9817" s="100"/>
      <c r="N9817" s="100"/>
      <c r="O9817" s="355" t="s">
        <v>28360</v>
      </c>
      <c r="P9817" s="100"/>
      <c r="Q9817" s="15" t="s">
        <v>45</v>
      </c>
    </row>
    <row r="9818" customFormat="false" ht="14.9" hidden="false" customHeight="false" outlineLevel="0" collapsed="false">
      <c r="A9818" s="1139"/>
      <c r="B9818" s="1139"/>
      <c r="C9818" s="1139"/>
      <c r="D9818" s="1139"/>
      <c r="E9818" s="1139" t="s">
        <v>28361</v>
      </c>
      <c r="F9818" s="1139"/>
      <c r="G9818" s="1139"/>
      <c r="H9818" s="1139"/>
      <c r="I9818" s="1139"/>
      <c r="J9818" s="1139"/>
      <c r="K9818" s="1139"/>
      <c r="L9818" s="1139"/>
      <c r="M9818" s="1139"/>
      <c r="N9818" s="1139"/>
      <c r="O9818" s="1139"/>
      <c r="P9818" s="1139"/>
      <c r="Q9818" s="15" t="s">
        <v>45</v>
      </c>
      <c r="R9818" s="1141"/>
      <c r="S9818" s="1141"/>
      <c r="T9818" s="1141"/>
      <c r="U9818" s="1141"/>
      <c r="V9818" s="1141"/>
      <c r="W9818" s="1141"/>
      <c r="X9818" s="1141"/>
      <c r="Y9818" s="1141"/>
      <c r="Z9818" s="1141"/>
      <c r="AA9818" s="1141"/>
      <c r="AB9818" s="1141"/>
      <c r="AC9818" s="1141"/>
      <c r="AD9818" s="1141"/>
      <c r="AE9818" s="1141"/>
      <c r="AF9818" s="1141"/>
      <c r="AG9818" s="1141"/>
      <c r="AH9818" s="1141"/>
      <c r="AI9818" s="1141"/>
      <c r="AJ9818" s="1141"/>
      <c r="AK9818" s="1141"/>
    </row>
    <row r="9819" customFormat="false" ht="68.65" hidden="false" customHeight="false" outlineLevel="0" collapsed="false">
      <c r="A9819" s="100"/>
      <c r="B9819" s="100"/>
      <c r="C9819" s="100"/>
      <c r="D9819" s="100"/>
      <c r="E9819" s="1219" t="s">
        <v>28310</v>
      </c>
      <c r="F9819" s="100"/>
      <c r="G9819" s="100"/>
      <c r="H9819" s="100"/>
      <c r="I9819" s="100"/>
      <c r="J9819" s="100"/>
      <c r="K9819" s="100"/>
      <c r="L9819" s="100"/>
      <c r="M9819" s="100"/>
      <c r="N9819" s="100"/>
      <c r="O9819" s="100"/>
      <c r="P9819" s="100"/>
      <c r="Q9819" s="15" t="s">
        <v>45</v>
      </c>
    </row>
    <row r="9820" customFormat="false" ht="79.85" hidden="false" customHeight="false" outlineLevel="0" collapsed="false">
      <c r="A9820" s="1091" t="s">
        <v>17111</v>
      </c>
      <c r="B9820" s="103" t="s">
        <v>17112</v>
      </c>
      <c r="C9820" s="1149"/>
      <c r="D9820" s="103" t="s">
        <v>17114</v>
      </c>
      <c r="E9820" s="103" t="s">
        <v>17115</v>
      </c>
      <c r="F9820" s="102" t="s">
        <v>10096</v>
      </c>
      <c r="G9820" s="103" t="s">
        <v>38</v>
      </c>
      <c r="H9820" s="103" t="s">
        <v>17116</v>
      </c>
      <c r="I9820" s="103" t="s">
        <v>40</v>
      </c>
      <c r="J9820" s="103" t="s">
        <v>21327</v>
      </c>
      <c r="K9820" s="103" t="s">
        <v>21328</v>
      </c>
      <c r="L9820" s="103" t="s">
        <v>19807</v>
      </c>
      <c r="M9820" s="103" t="s">
        <v>41</v>
      </c>
      <c r="N9820" s="103" t="s">
        <v>42</v>
      </c>
      <c r="O9820" s="103" t="s">
        <v>17117</v>
      </c>
      <c r="P9820" s="91"/>
      <c r="Q9820" s="15" t="s">
        <v>45</v>
      </c>
      <c r="R9820" s="97"/>
      <c r="S9820" s="97"/>
    </row>
    <row r="9821" customFormat="false" ht="15" hidden="false" customHeight="false" outlineLevel="0" collapsed="false">
      <c r="A9821" s="1216" t="n">
        <v>43796</v>
      </c>
      <c r="B9821" s="1136" t="s">
        <v>311</v>
      </c>
      <c r="C9821" s="91"/>
      <c r="D9821" s="91"/>
      <c r="E9821" s="10"/>
      <c r="F9821" s="821" t="n">
        <f aca="false">G9821+H9821+I9821+J9821+K9821+L9821</f>
        <v>2.95741932739029E+018</v>
      </c>
      <c r="G9821" s="1150" t="n">
        <f aca="false">SUM(G9822:G19756)</f>
        <v>1.03313776488334E+018</v>
      </c>
      <c r="H9821" s="989" t="n">
        <f aca="false">SUM(H9822:H19756)</f>
        <v>1.92428156250694E+018</v>
      </c>
      <c r="I9821" s="1007" t="n">
        <f aca="false">SUM(I9822:I19758)</f>
        <v>0</v>
      </c>
      <c r="J9821" s="1008" t="n">
        <f aca="false">SUM(J9822:J19756)</f>
        <v>0</v>
      </c>
      <c r="K9821" s="1009" t="n">
        <f aca="false">SUM(K9822:K19756)</f>
        <v>0</v>
      </c>
      <c r="L9821" s="1029" t="n">
        <f aca="false">SUM(L9822:L19756)</f>
        <v>0</v>
      </c>
      <c r="M9821" s="466"/>
      <c r="N9821" s="466"/>
      <c r="O9821" s="91"/>
      <c r="P9821" s="91"/>
      <c r="Q9821" s="15" t="s">
        <v>45</v>
      </c>
      <c r="R9821" s="97"/>
      <c r="S9821" s="97"/>
    </row>
    <row r="9822" customFormat="false" ht="14.9" hidden="false" customHeight="false" outlineLevel="0" collapsed="false">
      <c r="A9822" s="100" t="s">
        <v>25462</v>
      </c>
      <c r="B9822" s="1143" t="n">
        <v>0.388194444444444</v>
      </c>
      <c r="C9822" s="24" t="s">
        <v>28362</v>
      </c>
      <c r="D9822" s="100" t="s">
        <v>28237</v>
      </c>
      <c r="E9822" s="100" t="s">
        <v>28363</v>
      </c>
      <c r="F9822" s="100"/>
      <c r="G9822" s="100" t="n">
        <v>6800</v>
      </c>
      <c r="H9822" s="100"/>
      <c r="I9822" s="100"/>
      <c r="J9822" s="100"/>
      <c r="K9822" s="100"/>
      <c r="L9822" s="100"/>
      <c r="M9822" s="100" t="s">
        <v>28364</v>
      </c>
      <c r="N9822" s="1184" t="n">
        <v>43797</v>
      </c>
      <c r="O9822" s="984" t="s">
        <v>15</v>
      </c>
      <c r="P9822" s="100"/>
      <c r="Q9822" s="15" t="s">
        <v>45</v>
      </c>
    </row>
    <row r="9823" customFormat="false" ht="41.75" hidden="false" customHeight="false" outlineLevel="0" collapsed="false">
      <c r="A9823" s="100" t="s">
        <v>26548</v>
      </c>
      <c r="B9823" s="1143" t="n">
        <v>0.425</v>
      </c>
      <c r="C9823" s="100" t="s">
        <v>28365</v>
      </c>
      <c r="D9823" s="100" t="s">
        <v>28366</v>
      </c>
      <c r="E9823" s="100" t="s">
        <v>28367</v>
      </c>
      <c r="F9823" s="100"/>
      <c r="G9823" s="100"/>
      <c r="H9823" s="100"/>
      <c r="I9823" s="100"/>
      <c r="J9823" s="100"/>
      <c r="K9823" s="100"/>
      <c r="L9823" s="100"/>
      <c r="M9823" s="100"/>
      <c r="N9823" s="100"/>
      <c r="O9823" s="355" t="s">
        <v>28368</v>
      </c>
      <c r="P9823" s="100"/>
      <c r="Q9823" s="15" t="s">
        <v>45</v>
      </c>
    </row>
    <row r="9824" customFormat="false" ht="68.65" hidden="false" customHeight="false" outlineLevel="0" collapsed="false">
      <c r="A9824" s="1139"/>
      <c r="B9824" s="1139"/>
      <c r="C9824" s="1139"/>
      <c r="D9824" s="1139"/>
      <c r="E9824" s="1139" t="s">
        <v>28369</v>
      </c>
      <c r="F9824" s="1139" t="s">
        <v>364</v>
      </c>
      <c r="G9824" s="1139"/>
      <c r="H9824" s="1139"/>
      <c r="I9824" s="1139"/>
      <c r="J9824" s="1139"/>
      <c r="K9824" s="1139"/>
      <c r="L9824" s="1139"/>
      <c r="M9824" s="1139"/>
      <c r="N9824" s="1139"/>
      <c r="O9824" s="1139" t="s">
        <v>28370</v>
      </c>
      <c r="P9824" s="1139"/>
      <c r="Q9824" s="15" t="s">
        <v>45</v>
      </c>
      <c r="R9824" s="1141"/>
      <c r="S9824" s="1141"/>
      <c r="T9824" s="1141"/>
      <c r="U9824" s="1141"/>
      <c r="V9824" s="1141"/>
      <c r="W9824" s="1141"/>
      <c r="X9824" s="1141"/>
      <c r="Y9824" s="1141"/>
      <c r="Z9824" s="1141"/>
      <c r="AA9824" s="1141"/>
      <c r="AB9824" s="1141"/>
      <c r="AC9824" s="1141"/>
      <c r="AD9824" s="1141"/>
      <c r="AE9824" s="1141"/>
      <c r="AF9824" s="1141"/>
      <c r="AG9824" s="1141"/>
      <c r="AH9824" s="1141"/>
      <c r="AI9824" s="1141"/>
      <c r="AJ9824" s="1141"/>
      <c r="AK9824" s="1141"/>
    </row>
    <row r="9825" customFormat="false" ht="28.35" hidden="false" customHeight="false" outlineLevel="0" collapsed="false">
      <c r="A9825" s="1162"/>
      <c r="B9825" s="1162"/>
      <c r="C9825" s="1162"/>
      <c r="D9825" s="1162"/>
      <c r="E9825" s="1162" t="s">
        <v>28371</v>
      </c>
      <c r="F9825" s="1162"/>
      <c r="G9825" s="1162"/>
      <c r="H9825" s="1162"/>
      <c r="I9825" s="1162"/>
      <c r="J9825" s="1162"/>
      <c r="K9825" s="1162"/>
      <c r="L9825" s="1162"/>
      <c r="M9825" s="1162"/>
      <c r="N9825" s="1162"/>
      <c r="O9825" s="1162" t="s">
        <v>28372</v>
      </c>
      <c r="P9825" s="1162"/>
      <c r="Q9825" s="15" t="s">
        <v>45</v>
      </c>
      <c r="R9825" s="1177"/>
      <c r="S9825" s="1177"/>
      <c r="T9825" s="1177"/>
      <c r="U9825" s="1177"/>
      <c r="V9825" s="1177"/>
      <c r="W9825" s="1177"/>
      <c r="X9825" s="1177"/>
      <c r="Y9825" s="1177"/>
      <c r="Z9825" s="1177"/>
      <c r="AA9825" s="1177"/>
      <c r="AB9825" s="1177"/>
      <c r="AC9825" s="1177"/>
      <c r="AD9825" s="1177"/>
      <c r="AE9825" s="1177"/>
      <c r="AF9825" s="1177"/>
      <c r="AG9825" s="1177"/>
      <c r="AH9825" s="1177"/>
      <c r="AI9825" s="1177"/>
      <c r="AJ9825" s="1177"/>
      <c r="AK9825" s="1177"/>
    </row>
    <row r="9826" customFormat="false" ht="68.65" hidden="false" customHeight="false" outlineLevel="0" collapsed="false">
      <c r="A9826" s="100"/>
      <c r="B9826" s="100"/>
      <c r="C9826" s="100"/>
      <c r="D9826" s="100" t="s">
        <v>10514</v>
      </c>
      <c r="E9826" s="100" t="s">
        <v>28373</v>
      </c>
      <c r="F9826" s="100"/>
      <c r="G9826" s="100"/>
      <c r="H9826" s="100" t="n">
        <v>3500</v>
      </c>
      <c r="I9826" s="100"/>
      <c r="J9826" s="100"/>
      <c r="K9826" s="100"/>
      <c r="L9826" s="100"/>
      <c r="M9826" s="100" t="s">
        <v>27614</v>
      </c>
      <c r="N9826" s="1184" t="n">
        <v>43797</v>
      </c>
      <c r="O9826" s="984" t="s">
        <v>28374</v>
      </c>
      <c r="P9826" s="100"/>
      <c r="Q9826" s="15" t="s">
        <v>45</v>
      </c>
    </row>
    <row r="9827" customFormat="false" ht="149.25" hidden="false" customHeight="false" outlineLevel="0" collapsed="false">
      <c r="A9827" s="100"/>
      <c r="B9827" s="100"/>
      <c r="C9827" s="100" t="s">
        <v>28375</v>
      </c>
      <c r="D9827" s="100" t="s">
        <v>28317</v>
      </c>
      <c r="E9827" s="100" t="s">
        <v>28376</v>
      </c>
      <c r="F9827" s="100" t="n">
        <v>25400</v>
      </c>
      <c r="G9827" s="100"/>
      <c r="H9827" s="100"/>
      <c r="I9827" s="100"/>
      <c r="J9827" s="100"/>
      <c r="K9827" s="100"/>
      <c r="L9827" s="100"/>
      <c r="M9827" s="100" t="s">
        <v>28377</v>
      </c>
      <c r="N9827" s="1076" t="n">
        <v>43806</v>
      </c>
      <c r="O9827" s="984" t="s">
        <v>28378</v>
      </c>
      <c r="P9827" s="100"/>
      <c r="Q9827" s="15" t="s">
        <v>45</v>
      </c>
    </row>
    <row r="9828" customFormat="false" ht="82.05" hidden="false" customHeight="false" outlineLevel="0" collapsed="false">
      <c r="A9828" s="100"/>
      <c r="B9828" s="100"/>
      <c r="C9828" s="100"/>
      <c r="D9828" s="100"/>
      <c r="E9828" s="100" t="s">
        <v>28349</v>
      </c>
      <c r="G9828" s="100"/>
      <c r="H9828" s="100" t="n">
        <v>15000</v>
      </c>
      <c r="I9828" s="100"/>
      <c r="J9828" s="100"/>
      <c r="K9828" s="100"/>
      <c r="L9828" s="100"/>
      <c r="M9828" s="100" t="s">
        <v>28350</v>
      </c>
      <c r="N9828" s="100"/>
      <c r="O9828" s="984" t="s">
        <v>28374</v>
      </c>
      <c r="P9828" s="100"/>
      <c r="Q9828" s="15" t="s">
        <v>45</v>
      </c>
    </row>
    <row r="9829" customFormat="false" ht="14.9" hidden="false" customHeight="false" outlineLevel="0" collapsed="false">
      <c r="A9829" s="100"/>
      <c r="B9829" s="100"/>
      <c r="C9829" s="100"/>
      <c r="D9829" s="100"/>
      <c r="E9829" s="100" t="s">
        <v>28379</v>
      </c>
      <c r="F9829" s="100"/>
      <c r="G9829" s="100"/>
      <c r="H9829" s="100"/>
      <c r="I9829" s="100"/>
      <c r="J9829" s="100"/>
      <c r="K9829" s="100"/>
      <c r="L9829" s="100"/>
      <c r="M9829" s="100"/>
      <c r="N9829" s="100"/>
      <c r="O9829" s="100"/>
      <c r="P9829" s="100"/>
      <c r="Q9829" s="15" t="s">
        <v>45</v>
      </c>
    </row>
    <row r="9830" customFormat="false" ht="14.9" hidden="false" customHeight="false" outlineLevel="0" collapsed="false">
      <c r="A9830" s="1154" t="s">
        <v>28327</v>
      </c>
      <c r="B9830" s="1154"/>
      <c r="C9830" s="1154" t="s">
        <v>28380</v>
      </c>
      <c r="D9830" s="1154" t="s">
        <v>28381</v>
      </c>
      <c r="E9830" s="1154" t="s">
        <v>28382</v>
      </c>
      <c r="F9830" s="1154"/>
      <c r="G9830" s="1154"/>
      <c r="H9830" s="1154"/>
      <c r="I9830" s="1154"/>
      <c r="J9830" s="1154"/>
      <c r="K9830" s="1154"/>
      <c r="L9830" s="1154"/>
      <c r="M9830" s="1154"/>
      <c r="N9830" s="1154"/>
      <c r="O9830" s="1154" t="s">
        <v>24611</v>
      </c>
      <c r="P9830" s="1154"/>
      <c r="Q9830" s="15" t="s">
        <v>45</v>
      </c>
      <c r="R9830" s="1161"/>
      <c r="S9830" s="1161"/>
      <c r="T9830" s="1161"/>
      <c r="U9830" s="1161"/>
      <c r="V9830" s="1161"/>
      <c r="W9830" s="1161"/>
      <c r="X9830" s="1161"/>
      <c r="Y9830" s="1161"/>
      <c r="Z9830" s="1161"/>
      <c r="AA9830" s="1161"/>
      <c r="AB9830" s="1161"/>
      <c r="AC9830" s="1161"/>
      <c r="AD9830" s="1161"/>
      <c r="AE9830" s="1161"/>
      <c r="AF9830" s="1161"/>
      <c r="AG9830" s="1161"/>
      <c r="AH9830" s="1161"/>
      <c r="AI9830" s="1161"/>
      <c r="AJ9830" s="1161"/>
      <c r="AK9830" s="1161"/>
    </row>
    <row r="9831" customFormat="false" ht="14.9" hidden="false" customHeight="false" outlineLevel="0" collapsed="false">
      <c r="A9831" s="100" t="s">
        <v>25462</v>
      </c>
      <c r="B9831" s="1143" t="n">
        <v>0.627777777777778</v>
      </c>
      <c r="C9831" s="100" t="n">
        <v>89167777344</v>
      </c>
      <c r="D9831" s="100" t="s">
        <v>28383</v>
      </c>
      <c r="E9831" s="100" t="s">
        <v>28384</v>
      </c>
      <c r="F9831" s="100"/>
      <c r="G9831" s="100"/>
      <c r="H9831" s="100"/>
      <c r="I9831" s="100"/>
      <c r="J9831" s="100"/>
      <c r="K9831" s="100"/>
      <c r="L9831" s="100"/>
      <c r="M9831" s="100"/>
      <c r="N9831" s="100"/>
      <c r="O9831" s="1139" t="s">
        <v>28385</v>
      </c>
      <c r="P9831" s="100"/>
      <c r="Q9831" s="15" t="s">
        <v>45</v>
      </c>
    </row>
    <row r="9832" customFormat="false" ht="28.35" hidden="false" customHeight="false" outlineLevel="0" collapsed="false">
      <c r="A9832" s="100" t="s">
        <v>25462</v>
      </c>
      <c r="B9832" s="100"/>
      <c r="C9832" s="100" t="n">
        <v>89255000837</v>
      </c>
      <c r="D9832" s="100" t="s">
        <v>25625</v>
      </c>
      <c r="E9832" s="100" t="s">
        <v>28386</v>
      </c>
      <c r="F9832" s="100"/>
      <c r="G9832" s="100"/>
      <c r="H9832" s="100"/>
      <c r="I9832" s="100"/>
      <c r="J9832" s="100"/>
      <c r="K9832" s="100"/>
      <c r="L9832" s="100"/>
      <c r="M9832" s="100"/>
      <c r="N9832" s="100"/>
      <c r="O9832" s="100"/>
      <c r="P9832" s="100"/>
      <c r="Q9832" s="15" t="s">
        <v>45</v>
      </c>
    </row>
    <row r="9833" customFormat="false" ht="14.9" hidden="false" customHeight="false" outlineLevel="0" collapsed="false">
      <c r="A9833" s="1139"/>
      <c r="B9833" s="1139"/>
      <c r="C9833" s="1139"/>
      <c r="D9833" s="1139"/>
      <c r="E9833" s="1139" t="s">
        <v>17222</v>
      </c>
      <c r="F9833" s="1139"/>
      <c r="G9833" s="1139"/>
      <c r="H9833" s="1139"/>
      <c r="I9833" s="1139"/>
      <c r="J9833" s="1139"/>
      <c r="K9833" s="1139"/>
      <c r="L9833" s="1139"/>
      <c r="M9833" s="1139"/>
      <c r="N9833" s="1139"/>
      <c r="O9833" s="1139"/>
      <c r="P9833" s="1139"/>
      <c r="Q9833" s="15" t="s">
        <v>45</v>
      </c>
      <c r="R9833" s="1141"/>
      <c r="S9833" s="1141"/>
      <c r="T9833" s="1141"/>
      <c r="U9833" s="1141"/>
      <c r="V9833" s="1141"/>
      <c r="W9833" s="1141"/>
      <c r="X9833" s="1141"/>
      <c r="Y9833" s="1141"/>
      <c r="Z9833" s="1141"/>
      <c r="AA9833" s="1141"/>
      <c r="AB9833" s="1141"/>
      <c r="AC9833" s="1141"/>
      <c r="AD9833" s="1141"/>
      <c r="AE9833" s="1141"/>
      <c r="AF9833" s="1141"/>
      <c r="AG9833" s="1141"/>
      <c r="AH9833" s="1141"/>
      <c r="AI9833" s="1141"/>
      <c r="AJ9833" s="1141"/>
      <c r="AK9833" s="1141"/>
    </row>
    <row r="9834" customFormat="false" ht="14.9" hidden="false" customHeight="false" outlineLevel="0" collapsed="false">
      <c r="A9834" s="100" t="s">
        <v>25462</v>
      </c>
      <c r="B9834" s="1143" t="n">
        <v>0.705555555555556</v>
      </c>
      <c r="C9834" s="100" t="s">
        <v>28387</v>
      </c>
      <c r="D9834" s="100" t="s">
        <v>28388</v>
      </c>
      <c r="E9834" s="100" t="s">
        <v>28389</v>
      </c>
      <c r="F9834" s="100"/>
      <c r="G9834" s="100"/>
      <c r="H9834" s="100"/>
      <c r="I9834" s="100"/>
      <c r="J9834" s="100"/>
      <c r="K9834" s="100"/>
      <c r="L9834" s="100"/>
      <c r="M9834" s="100"/>
      <c r="N9834" s="100"/>
      <c r="O9834" s="355" t="s">
        <v>28390</v>
      </c>
      <c r="P9834" s="100"/>
      <c r="Q9834" s="15" t="s">
        <v>45</v>
      </c>
    </row>
    <row r="9835" customFormat="false" ht="14.9" hidden="false" customHeight="false" outlineLevel="0" collapsed="false">
      <c r="A9835" s="100" t="s">
        <v>25462</v>
      </c>
      <c r="B9835" s="1143" t="n">
        <v>0.715972222222222</v>
      </c>
      <c r="C9835" s="100" t="s">
        <v>28391</v>
      </c>
      <c r="D9835" s="100" t="s">
        <v>28392</v>
      </c>
      <c r="E9835" s="100" t="s">
        <v>28393</v>
      </c>
      <c r="F9835" s="100"/>
      <c r="G9835" s="100"/>
      <c r="H9835" s="100"/>
      <c r="I9835" s="100"/>
      <c r="J9835" s="100"/>
      <c r="K9835" s="100"/>
      <c r="L9835" s="100"/>
      <c r="M9835" s="100"/>
      <c r="N9835" s="100"/>
      <c r="O9835" s="1139" t="s">
        <v>28394</v>
      </c>
      <c r="P9835" s="100"/>
      <c r="Q9835" s="15" t="s">
        <v>45</v>
      </c>
    </row>
    <row r="9836" customFormat="false" ht="14.9" hidden="false" customHeight="false" outlineLevel="0" collapsed="false">
      <c r="A9836" s="100"/>
      <c r="B9836" s="100"/>
      <c r="C9836" s="100"/>
      <c r="D9836" s="100"/>
      <c r="E9836" s="100" t="s">
        <v>28395</v>
      </c>
      <c r="F9836" s="100"/>
      <c r="G9836" s="100"/>
      <c r="H9836" s="100"/>
      <c r="I9836" s="100"/>
      <c r="J9836" s="100"/>
      <c r="K9836" s="100"/>
      <c r="L9836" s="100"/>
      <c r="M9836" s="100"/>
      <c r="N9836" s="100"/>
      <c r="O9836" s="100"/>
      <c r="P9836" s="100"/>
      <c r="Q9836" s="15" t="s">
        <v>45</v>
      </c>
    </row>
    <row r="9837" customFormat="false" ht="68.65" hidden="false" customHeight="false" outlineLevel="0" collapsed="false">
      <c r="A9837" s="1139"/>
      <c r="B9837" s="1139"/>
      <c r="C9837" s="1139"/>
      <c r="D9837" s="1139"/>
      <c r="E9837" s="1139" t="s">
        <v>28396</v>
      </c>
      <c r="F9837" s="1139" t="s">
        <v>51</v>
      </c>
      <c r="G9837" s="1139"/>
      <c r="H9837" s="1139"/>
      <c r="I9837" s="1139"/>
      <c r="J9837" s="1139"/>
      <c r="K9837" s="1139"/>
      <c r="L9837" s="1139"/>
      <c r="M9837" s="1139"/>
      <c r="N9837" s="1139"/>
      <c r="O9837" s="1139"/>
      <c r="P9837" s="1139"/>
      <c r="Q9837" s="15" t="s">
        <v>45</v>
      </c>
      <c r="R9837" s="1141"/>
      <c r="S9837" s="1141"/>
      <c r="T9837" s="1141"/>
      <c r="U9837" s="1141"/>
      <c r="V9837" s="1141"/>
      <c r="W9837" s="1141"/>
      <c r="X9837" s="1141"/>
      <c r="Y9837" s="1141"/>
      <c r="Z9837" s="1141"/>
      <c r="AA9837" s="1141"/>
      <c r="AB9837" s="1141"/>
      <c r="AC9837" s="1141"/>
      <c r="AD9837" s="1141"/>
      <c r="AE9837" s="1141"/>
      <c r="AF9837" s="1141"/>
      <c r="AG9837" s="1141"/>
      <c r="AH9837" s="1141"/>
      <c r="AI9837" s="1141"/>
      <c r="AJ9837" s="1141"/>
      <c r="AK9837" s="1141"/>
    </row>
    <row r="9838" customFormat="false" ht="79.85" hidden="false" customHeight="false" outlineLevel="0" collapsed="false">
      <c r="A9838" s="1091" t="s">
        <v>17111</v>
      </c>
      <c r="B9838" s="103" t="s">
        <v>17112</v>
      </c>
      <c r="C9838" s="1149"/>
      <c r="D9838" s="103" t="s">
        <v>17114</v>
      </c>
      <c r="E9838" s="103" t="s">
        <v>17115</v>
      </c>
      <c r="F9838" s="102" t="s">
        <v>10096</v>
      </c>
      <c r="G9838" s="103" t="s">
        <v>38</v>
      </c>
      <c r="H9838" s="103" t="s">
        <v>17116</v>
      </c>
      <c r="I9838" s="103" t="s">
        <v>40</v>
      </c>
      <c r="J9838" s="103" t="s">
        <v>21327</v>
      </c>
      <c r="K9838" s="103" t="s">
        <v>21328</v>
      </c>
      <c r="L9838" s="103" t="s">
        <v>19807</v>
      </c>
      <c r="M9838" s="103" t="s">
        <v>41</v>
      </c>
      <c r="N9838" s="103" t="s">
        <v>42</v>
      </c>
      <c r="O9838" s="103" t="s">
        <v>17117</v>
      </c>
      <c r="P9838" s="91"/>
      <c r="Q9838" s="15" t="s">
        <v>45</v>
      </c>
      <c r="R9838" s="97"/>
      <c r="S9838" s="97"/>
    </row>
    <row r="9839" customFormat="false" ht="15" hidden="false" customHeight="false" outlineLevel="0" collapsed="false">
      <c r="A9839" s="1216" t="n">
        <v>43797</v>
      </c>
      <c r="B9839" s="1136" t="s">
        <v>349</v>
      </c>
      <c r="C9839" s="91"/>
      <c r="D9839" s="91"/>
      <c r="E9839" s="10"/>
      <c r="F9839" s="821" t="n">
        <f aca="false">G9839+H9839+I9839+J9839+K9839+L9839</f>
        <v>1.47870966369513E+018</v>
      </c>
      <c r="G9839" s="1150" t="n">
        <f aca="false">SUM(G9840:G19774)</f>
        <v>5.16568882441669E+017</v>
      </c>
      <c r="H9839" s="989" t="n">
        <f aca="false">SUM(H9840:H19774)</f>
        <v>9.62140781253461E+017</v>
      </c>
      <c r="I9839" s="1007" t="n">
        <f aca="false">SUM(I9840:I19776)</f>
        <v>0</v>
      </c>
      <c r="J9839" s="1008" t="n">
        <f aca="false">SUM(J9840:J19774)</f>
        <v>0</v>
      </c>
      <c r="K9839" s="1009" t="n">
        <f aca="false">SUM(K9840:K19774)</f>
        <v>0</v>
      </c>
      <c r="L9839" s="1029" t="n">
        <f aca="false">SUM(L9840:L19774)</f>
        <v>0</v>
      </c>
      <c r="M9839" s="466"/>
      <c r="N9839" s="466"/>
      <c r="O9839" s="91"/>
      <c r="P9839" s="91"/>
      <c r="Q9839" s="15" t="s">
        <v>45</v>
      </c>
      <c r="R9839" s="97"/>
      <c r="S9839" s="97"/>
    </row>
    <row r="9840" customFormat="false" ht="28.35" hidden="false" customHeight="false" outlineLevel="0" collapsed="false">
      <c r="A9840" s="100"/>
      <c r="B9840" s="100"/>
      <c r="C9840" s="100"/>
      <c r="D9840" s="100"/>
      <c r="E9840" s="984" t="s">
        <v>28397</v>
      </c>
      <c r="F9840" s="984" t="s">
        <v>26081</v>
      </c>
      <c r="G9840" s="100"/>
      <c r="H9840" s="100"/>
      <c r="I9840" s="100"/>
      <c r="J9840" s="100"/>
      <c r="K9840" s="100"/>
      <c r="L9840" s="100"/>
      <c r="M9840" s="100"/>
      <c r="N9840" s="100"/>
      <c r="O9840" s="100"/>
      <c r="P9840" s="100"/>
      <c r="Q9840" s="15" t="s">
        <v>45</v>
      </c>
    </row>
    <row r="9841" customFormat="false" ht="14.9" hidden="false" customHeight="false" outlineLevel="0" collapsed="false">
      <c r="A9841" s="1139"/>
      <c r="B9841" s="1139"/>
      <c r="C9841" s="1139"/>
      <c r="D9841" s="1139"/>
      <c r="E9841" s="1139" t="s">
        <v>28398</v>
      </c>
      <c r="F9841" s="1139" t="s">
        <v>28399</v>
      </c>
      <c r="G9841" s="1139"/>
      <c r="H9841" s="1139"/>
      <c r="I9841" s="1139"/>
      <c r="J9841" s="1139"/>
      <c r="K9841" s="1139"/>
      <c r="L9841" s="1139"/>
      <c r="M9841" s="1141"/>
      <c r="N9841" s="1141"/>
      <c r="O9841" s="1141"/>
      <c r="P9841" s="1139"/>
      <c r="Q9841" s="15" t="s">
        <v>45</v>
      </c>
      <c r="R9841" s="1141"/>
      <c r="S9841" s="1141"/>
      <c r="T9841" s="1141"/>
      <c r="U9841" s="1141"/>
      <c r="V9841" s="1141"/>
      <c r="W9841" s="1141"/>
      <c r="X9841" s="1141"/>
      <c r="Y9841" s="1141"/>
      <c r="Z9841" s="1141"/>
      <c r="AA9841" s="1141"/>
      <c r="AB9841" s="1141"/>
      <c r="AC9841" s="1141"/>
      <c r="AD9841" s="1141"/>
      <c r="AE9841" s="1141"/>
      <c r="AF9841" s="1141"/>
      <c r="AG9841" s="1141"/>
      <c r="AH9841" s="1141"/>
      <c r="AI9841" s="1141"/>
      <c r="AJ9841" s="1141"/>
      <c r="AK9841" s="1141"/>
    </row>
    <row r="9842" customFormat="false" ht="28.35" hidden="false" customHeight="false" outlineLevel="0" collapsed="false">
      <c r="A9842" s="100" t="s">
        <v>25462</v>
      </c>
      <c r="B9842" s="1143" t="n">
        <v>0.416666666666667</v>
      </c>
      <c r="C9842" s="24" t="s">
        <v>28400</v>
      </c>
      <c r="D9842" s="100" t="s">
        <v>28401</v>
      </c>
      <c r="E9842" s="100" t="s">
        <v>28402</v>
      </c>
      <c r="F9842" s="100"/>
      <c r="G9842" s="100" t="n">
        <v>3100</v>
      </c>
      <c r="H9842" s="100"/>
      <c r="I9842" s="100"/>
      <c r="J9842" s="100"/>
      <c r="K9842" s="100"/>
      <c r="L9842" s="100"/>
      <c r="M9842" s="100" t="s">
        <v>28403</v>
      </c>
      <c r="N9842" s="1184" t="n">
        <v>43798</v>
      </c>
      <c r="O9842" s="984" t="s">
        <v>15</v>
      </c>
      <c r="P9842" s="100"/>
      <c r="Q9842" s="15" t="s">
        <v>45</v>
      </c>
    </row>
    <row r="9843" customFormat="false" ht="14.9" hidden="false" customHeight="false" outlineLevel="0" collapsed="false">
      <c r="A9843" s="1139"/>
      <c r="B9843" s="1139"/>
      <c r="C9843" s="1139"/>
      <c r="D9843" s="1139"/>
      <c r="E9843" s="1190" t="s">
        <v>28404</v>
      </c>
      <c r="F9843" s="1139"/>
      <c r="G9843" s="1139"/>
      <c r="H9843" s="1139"/>
      <c r="I9843" s="1139"/>
      <c r="J9843" s="1139"/>
      <c r="K9843" s="1139"/>
      <c r="L9843" s="1139"/>
      <c r="M9843" s="1139"/>
      <c r="N9843" s="1192" t="n">
        <v>43798</v>
      </c>
      <c r="O9843" s="1139" t="s">
        <v>28405</v>
      </c>
      <c r="P9843" s="1139"/>
      <c r="Q9843" s="15" t="s">
        <v>45</v>
      </c>
      <c r="R9843" s="1141"/>
      <c r="S9843" s="1141"/>
      <c r="T9843" s="1141"/>
      <c r="U9843" s="1141"/>
      <c r="V9843" s="1141"/>
      <c r="W9843" s="1141"/>
      <c r="X9843" s="1141"/>
      <c r="Y9843" s="1141"/>
      <c r="Z9843" s="1141"/>
      <c r="AA9843" s="1141"/>
      <c r="AB9843" s="1141"/>
      <c r="AC9843" s="1141"/>
      <c r="AD9843" s="1141"/>
      <c r="AE9843" s="1141"/>
      <c r="AF9843" s="1141"/>
      <c r="AG9843" s="1141"/>
      <c r="AH9843" s="1141"/>
      <c r="AI9843" s="1141"/>
      <c r="AJ9843" s="1141"/>
      <c r="AK9843" s="1141"/>
    </row>
    <row r="9844" customFormat="false" ht="28.35" hidden="false" customHeight="false" outlineLevel="0" collapsed="false">
      <c r="A9844" s="100"/>
      <c r="B9844" s="100"/>
      <c r="C9844" s="100"/>
      <c r="D9844" s="100"/>
      <c r="E9844" s="100" t="s">
        <v>28406</v>
      </c>
      <c r="F9844" s="100" t="s">
        <v>28407</v>
      </c>
      <c r="G9844" s="100"/>
      <c r="H9844" s="100"/>
      <c r="I9844" s="100"/>
      <c r="J9844" s="100"/>
      <c r="K9844" s="100"/>
      <c r="L9844" s="100"/>
      <c r="M9844" s="100"/>
      <c r="N9844" s="100"/>
      <c r="O9844" s="100"/>
      <c r="P9844" s="100"/>
      <c r="Q9844" s="15" t="s">
        <v>45</v>
      </c>
    </row>
    <row r="9845" customFormat="false" ht="176.1" hidden="false" customHeight="false" outlineLevel="0" collapsed="false">
      <c r="A9845" s="100"/>
      <c r="B9845" s="100"/>
      <c r="C9845" s="100"/>
      <c r="D9845" s="100"/>
      <c r="E9845" s="100" t="s">
        <v>28408</v>
      </c>
      <c r="F9845" s="100" t="s">
        <v>28409</v>
      </c>
      <c r="G9845" s="100"/>
      <c r="H9845" s="100"/>
      <c r="I9845" s="100"/>
      <c r="J9845" s="100"/>
      <c r="K9845" s="100"/>
      <c r="L9845" s="100"/>
      <c r="M9845" s="100"/>
      <c r="N9845" s="100"/>
      <c r="O9845" s="720" t="s">
        <v>25791</v>
      </c>
      <c r="P9845" s="100"/>
      <c r="Q9845" s="15" t="s">
        <v>45</v>
      </c>
    </row>
    <row r="9846" customFormat="false" ht="28.35" hidden="false" customHeight="false" outlineLevel="0" collapsed="false">
      <c r="A9846" s="100" t="s">
        <v>25462</v>
      </c>
      <c r="B9846" s="1143" t="n">
        <v>0.5125</v>
      </c>
      <c r="C9846" s="100" t="n">
        <v>89265730572</v>
      </c>
      <c r="D9846" s="100" t="s">
        <v>25586</v>
      </c>
      <c r="E9846" s="100" t="s">
        <v>28410</v>
      </c>
      <c r="F9846" s="100" t="s">
        <v>28411</v>
      </c>
      <c r="G9846" s="100" t="n">
        <v>3300</v>
      </c>
      <c r="H9846" s="100"/>
      <c r="I9846" s="100"/>
      <c r="J9846" s="100"/>
      <c r="K9846" s="100"/>
      <c r="L9846" s="100"/>
      <c r="M9846" s="100" t="s">
        <v>28412</v>
      </c>
      <c r="N9846" s="1184" t="n">
        <v>43798</v>
      </c>
      <c r="O9846" s="984" t="s">
        <v>15</v>
      </c>
      <c r="P9846" s="100"/>
      <c r="Q9846" s="15" t="s">
        <v>45</v>
      </c>
    </row>
    <row r="9847" customFormat="false" ht="41.75" hidden="false" customHeight="false" outlineLevel="0" collapsed="false">
      <c r="A9847" s="1139"/>
      <c r="B9847" s="1139"/>
      <c r="C9847" s="1139"/>
      <c r="D9847" s="1139"/>
      <c r="E9847" s="1139" t="n">
        <v>89199926210</v>
      </c>
      <c r="F9847" s="1139" t="s">
        <v>28413</v>
      </c>
      <c r="G9847" s="1139"/>
      <c r="H9847" s="100" t="s">
        <v>28414</v>
      </c>
      <c r="I9847" s="1139"/>
      <c r="J9847" s="1139"/>
      <c r="K9847" s="1139"/>
      <c r="L9847" s="1139"/>
      <c r="M9847" s="1139"/>
      <c r="N9847" s="1166" t="n">
        <v>43803</v>
      </c>
      <c r="O9847" s="1139" t="s">
        <v>26797</v>
      </c>
      <c r="P9847" s="1139"/>
      <c r="Q9847" s="15" t="s">
        <v>45</v>
      </c>
      <c r="R9847" s="1141"/>
      <c r="S9847" s="1141"/>
      <c r="T9847" s="1141"/>
      <c r="U9847" s="1141"/>
      <c r="V9847" s="1141"/>
      <c r="W9847" s="1141"/>
      <c r="X9847" s="1141"/>
      <c r="Y9847" s="1141"/>
      <c r="Z9847" s="1141"/>
      <c r="AA9847" s="1141"/>
      <c r="AB9847" s="1141"/>
      <c r="AC9847" s="1141"/>
      <c r="AD9847" s="1141"/>
      <c r="AE9847" s="1141"/>
      <c r="AF9847" s="1141"/>
      <c r="AG9847" s="1141"/>
      <c r="AH9847" s="1141"/>
      <c r="AI9847" s="1141"/>
      <c r="AJ9847" s="1141"/>
      <c r="AK9847" s="1141"/>
    </row>
    <row r="9848" customFormat="false" ht="14.9" hidden="false" customHeight="false" outlineLevel="0" collapsed="false">
      <c r="A9848" s="1162"/>
      <c r="B9848" s="1162"/>
      <c r="C9848" s="1162"/>
      <c r="D9848" s="1162"/>
      <c r="E9848" s="1162" t="s">
        <v>28415</v>
      </c>
      <c r="F9848" s="1162" t="s">
        <v>28416</v>
      </c>
      <c r="G9848" s="1162"/>
      <c r="H9848" s="1162"/>
      <c r="I9848" s="1162"/>
      <c r="J9848" s="1162"/>
      <c r="K9848" s="1162"/>
      <c r="L9848" s="1162"/>
      <c r="M9848" s="1162"/>
      <c r="N9848" s="1220" t="n">
        <v>43771</v>
      </c>
      <c r="O9848" s="1162" t="s">
        <v>26797</v>
      </c>
      <c r="P9848" s="1162"/>
      <c r="Q9848" s="15" t="s">
        <v>45</v>
      </c>
      <c r="R9848" s="1177"/>
      <c r="S9848" s="1177"/>
      <c r="T9848" s="1177"/>
      <c r="U9848" s="1177"/>
      <c r="V9848" s="1177"/>
      <c r="W9848" s="1177"/>
      <c r="X9848" s="1177"/>
      <c r="Y9848" s="1177"/>
      <c r="Z9848" s="1177"/>
      <c r="AA9848" s="1177"/>
      <c r="AB9848" s="1177"/>
      <c r="AC9848" s="1177"/>
      <c r="AD9848" s="1177"/>
      <c r="AE9848" s="1177"/>
      <c r="AF9848" s="1177"/>
      <c r="AG9848" s="1177"/>
      <c r="AH9848" s="1177"/>
      <c r="AI9848" s="1177"/>
      <c r="AJ9848" s="1177"/>
      <c r="AK9848" s="1177"/>
    </row>
    <row r="9849" customFormat="false" ht="108.95" hidden="false" customHeight="false" outlineLevel="0" collapsed="false">
      <c r="A9849" s="100"/>
      <c r="B9849" s="100"/>
      <c r="C9849" s="100"/>
      <c r="D9849" s="100"/>
      <c r="E9849" s="1221" t="s">
        <v>28417</v>
      </c>
      <c r="G9849" s="100"/>
      <c r="H9849" s="100"/>
      <c r="I9849" s="100"/>
      <c r="J9849" s="100"/>
      <c r="K9849" s="100"/>
      <c r="L9849" s="100"/>
      <c r="M9849" s="100"/>
      <c r="N9849" s="100"/>
      <c r="O9849" s="100"/>
      <c r="P9849" s="100"/>
      <c r="Q9849" s="15" t="s">
        <v>45</v>
      </c>
    </row>
    <row r="9850" customFormat="false" ht="28.35" hidden="false" customHeight="false" outlineLevel="0" collapsed="false">
      <c r="A9850" s="100" t="s">
        <v>25462</v>
      </c>
      <c r="B9850" s="1143" t="n">
        <v>0.557638888888889</v>
      </c>
      <c r="C9850" s="24" t="s">
        <v>28418</v>
      </c>
      <c r="D9850" s="100" t="s">
        <v>26341</v>
      </c>
      <c r="E9850" s="100" t="s">
        <v>28419</v>
      </c>
      <c r="F9850" s="100" t="s">
        <v>28420</v>
      </c>
      <c r="G9850" s="100" t="n">
        <v>10000</v>
      </c>
      <c r="H9850" s="984" t="s">
        <v>28421</v>
      </c>
      <c r="I9850" s="664"/>
      <c r="J9850" s="100"/>
      <c r="K9850" s="100"/>
      <c r="L9850" s="100"/>
      <c r="M9850" s="100" t="s">
        <v>28422</v>
      </c>
      <c r="N9850" s="1076" t="n">
        <v>43802</v>
      </c>
      <c r="O9850" s="984" t="s">
        <v>15</v>
      </c>
      <c r="P9850" s="100"/>
      <c r="Q9850" s="15" t="s">
        <v>45</v>
      </c>
    </row>
    <row r="9851" customFormat="false" ht="14.9" hidden="false" customHeight="false" outlineLevel="0" collapsed="false">
      <c r="A9851" s="1154" t="s">
        <v>25462</v>
      </c>
      <c r="B9851" s="1154"/>
      <c r="C9851" s="1154"/>
      <c r="D9851" s="1154" t="s">
        <v>27351</v>
      </c>
      <c r="E9851" s="1154" t="s">
        <v>28423</v>
      </c>
      <c r="F9851" s="1154"/>
      <c r="G9851" s="1154"/>
      <c r="H9851" s="1154"/>
      <c r="I9851" s="1154"/>
      <c r="J9851" s="1154"/>
      <c r="K9851" s="1154"/>
      <c r="L9851" s="1154"/>
      <c r="M9851" s="1154"/>
      <c r="N9851" s="1154"/>
      <c r="O9851" s="1154" t="s">
        <v>24611</v>
      </c>
      <c r="P9851" s="1154"/>
      <c r="Q9851" s="15" t="s">
        <v>45</v>
      </c>
      <c r="R9851" s="1161"/>
      <c r="S9851" s="1161"/>
      <c r="T9851" s="1161"/>
      <c r="U9851" s="1161"/>
      <c r="V9851" s="1161"/>
      <c r="W9851" s="1161"/>
      <c r="X9851" s="1161"/>
      <c r="Y9851" s="1161"/>
      <c r="Z9851" s="1161"/>
      <c r="AA9851" s="1161"/>
      <c r="AB9851" s="1161"/>
      <c r="AC9851" s="1161"/>
      <c r="AD9851" s="1161"/>
      <c r="AE9851" s="1161"/>
      <c r="AF9851" s="1161"/>
      <c r="AG9851" s="1161"/>
      <c r="AH9851" s="1161"/>
      <c r="AI9851" s="1161"/>
      <c r="AJ9851" s="1161"/>
      <c r="AK9851" s="1161"/>
    </row>
    <row r="9852" customFormat="false" ht="68.65" hidden="false" customHeight="false" outlineLevel="0" collapsed="false">
      <c r="A9852" s="100"/>
      <c r="B9852" s="100"/>
      <c r="C9852" s="100"/>
      <c r="D9852" s="100"/>
      <c r="E9852" s="100" t="s">
        <v>28424</v>
      </c>
      <c r="F9852" s="100"/>
      <c r="G9852" s="100"/>
      <c r="H9852" s="100"/>
      <c r="I9852" s="100"/>
      <c r="J9852" s="100"/>
      <c r="K9852" s="100"/>
      <c r="L9852" s="100"/>
      <c r="M9852" s="100"/>
      <c r="N9852" s="100"/>
      <c r="O9852" s="100"/>
      <c r="P9852" s="100"/>
      <c r="Q9852" s="15" t="s">
        <v>45</v>
      </c>
    </row>
    <row r="9853" customFormat="false" ht="41.75" hidden="false" customHeight="false" outlineLevel="0" collapsed="false">
      <c r="A9853" s="100"/>
      <c r="B9853" s="100"/>
      <c r="C9853" s="100"/>
      <c r="D9853" s="100" t="s">
        <v>10514</v>
      </c>
      <c r="E9853" s="100" t="s">
        <v>27751</v>
      </c>
      <c r="H9853" s="664" t="n">
        <v>42636.99</v>
      </c>
      <c r="I9853" s="100"/>
      <c r="J9853" s="100"/>
      <c r="K9853" s="100"/>
      <c r="L9853" s="100"/>
      <c r="M9853" s="100" t="s">
        <v>28425</v>
      </c>
      <c r="N9853" s="1184" t="n">
        <v>43784</v>
      </c>
      <c r="O9853" s="984" t="s">
        <v>28426</v>
      </c>
      <c r="P9853" s="100"/>
      <c r="Q9853" s="15" t="s">
        <v>45</v>
      </c>
    </row>
    <row r="9854" customFormat="false" ht="14.9" hidden="false" customHeight="false" outlineLevel="0" collapsed="false">
      <c r="A9854" s="1145"/>
      <c r="B9854" s="1144"/>
      <c r="C9854" s="1144"/>
      <c r="D9854" s="1144"/>
      <c r="E9854" s="1144" t="s">
        <v>28427</v>
      </c>
      <c r="F9854" s="1144" t="s">
        <v>28428</v>
      </c>
      <c r="G9854" s="1144"/>
      <c r="H9854" s="1144"/>
      <c r="I9854" s="1144"/>
      <c r="J9854" s="1144"/>
      <c r="K9854" s="1144"/>
      <c r="L9854" s="1144"/>
      <c r="M9854" s="1144"/>
      <c r="N9854" s="1188" t="n">
        <v>43798</v>
      </c>
      <c r="O9854" s="1144" t="s">
        <v>27850</v>
      </c>
      <c r="P9854" s="1144"/>
      <c r="Q9854" s="15" t="s">
        <v>45</v>
      </c>
      <c r="R9854" s="1145"/>
      <c r="S9854" s="1145"/>
      <c r="T9854" s="1145"/>
      <c r="U9854" s="1145"/>
      <c r="V9854" s="1145"/>
      <c r="W9854" s="1145"/>
      <c r="X9854" s="1145"/>
      <c r="Y9854" s="1145"/>
      <c r="Z9854" s="1145"/>
      <c r="AA9854" s="1145"/>
      <c r="AB9854" s="1145"/>
      <c r="AC9854" s="1145"/>
      <c r="AD9854" s="1145"/>
      <c r="AE9854" s="1145"/>
      <c r="AF9854" s="1145"/>
      <c r="AG9854" s="1145"/>
      <c r="AH9854" s="1145"/>
      <c r="AI9854" s="1145"/>
      <c r="AJ9854" s="1145"/>
      <c r="AK9854" s="1145"/>
    </row>
    <row r="9855" customFormat="false" ht="28.35" hidden="false" customHeight="false" outlineLevel="0" collapsed="false">
      <c r="A9855" s="100" t="s">
        <v>25462</v>
      </c>
      <c r="B9855" s="1143" t="n">
        <v>0.697222222222222</v>
      </c>
      <c r="C9855" s="100" t="s">
        <v>28429</v>
      </c>
      <c r="D9855" s="100" t="s">
        <v>28430</v>
      </c>
      <c r="E9855" s="100" t="s">
        <v>28431</v>
      </c>
      <c r="F9855" s="100" t="s">
        <v>28432</v>
      </c>
      <c r="G9855" s="100" t="n">
        <v>3500</v>
      </c>
      <c r="H9855" s="100"/>
      <c r="I9855" s="100"/>
      <c r="J9855" s="100"/>
      <c r="K9855" s="100"/>
      <c r="L9855" s="100"/>
      <c r="M9855" s="100" t="s">
        <v>28433</v>
      </c>
      <c r="N9855" s="1076" t="n">
        <v>43800</v>
      </c>
      <c r="O9855" s="984" t="s">
        <v>15</v>
      </c>
      <c r="P9855" s="100"/>
      <c r="Q9855" s="15" t="s">
        <v>45</v>
      </c>
    </row>
    <row r="9856" customFormat="false" ht="28.35" hidden="false" customHeight="false" outlineLevel="0" collapsed="false">
      <c r="A9856" s="100" t="s">
        <v>25462</v>
      </c>
      <c r="B9856" s="1143" t="n">
        <v>0.733333333333333</v>
      </c>
      <c r="C9856" s="24" t="s">
        <v>28434</v>
      </c>
      <c r="D9856" s="100" t="s">
        <v>28435</v>
      </c>
      <c r="E9856" s="100" t="s">
        <v>28436</v>
      </c>
      <c r="F9856" s="100"/>
      <c r="G9856" s="100"/>
      <c r="H9856" s="100"/>
      <c r="I9856" s="100"/>
      <c r="J9856" s="100"/>
      <c r="K9856" s="100"/>
      <c r="L9856" s="100"/>
      <c r="M9856" s="100"/>
      <c r="N9856" s="100"/>
      <c r="O9856" s="355" t="s">
        <v>28437</v>
      </c>
      <c r="P9856" s="100"/>
      <c r="Q9856" s="15" t="s">
        <v>45</v>
      </c>
    </row>
    <row r="9857" customFormat="false" ht="79.85" hidden="false" customHeight="false" outlineLevel="0" collapsed="false">
      <c r="A9857" s="1091" t="s">
        <v>17111</v>
      </c>
      <c r="B9857" s="103" t="s">
        <v>17112</v>
      </c>
      <c r="C9857" s="1149"/>
      <c r="D9857" s="103" t="s">
        <v>17114</v>
      </c>
      <c r="E9857" s="103" t="s">
        <v>17115</v>
      </c>
      <c r="F9857" s="102" t="s">
        <v>10096</v>
      </c>
      <c r="G9857" s="103" t="s">
        <v>38</v>
      </c>
      <c r="H9857" s="103" t="s">
        <v>17116</v>
      </c>
      <c r="I9857" s="103" t="s">
        <v>40</v>
      </c>
      <c r="J9857" s="103" t="s">
        <v>21327</v>
      </c>
      <c r="K9857" s="103" t="s">
        <v>21328</v>
      </c>
      <c r="L9857" s="103" t="s">
        <v>19807</v>
      </c>
      <c r="M9857" s="103" t="s">
        <v>41</v>
      </c>
      <c r="N9857" s="103" t="s">
        <v>42</v>
      </c>
      <c r="O9857" s="103" t="s">
        <v>17117</v>
      </c>
      <c r="P9857" s="91"/>
      <c r="Q9857" s="15" t="s">
        <v>45</v>
      </c>
      <c r="R9857" s="97"/>
      <c r="S9857" s="97"/>
    </row>
    <row r="9858" customFormat="false" ht="15" hidden="false" customHeight="false" outlineLevel="0" collapsed="false">
      <c r="A9858" s="1216" t="n">
        <v>43798</v>
      </c>
      <c r="B9858" s="1136" t="s">
        <v>394</v>
      </c>
      <c r="C9858" s="91"/>
      <c r="D9858" s="91"/>
      <c r="E9858" s="10"/>
      <c r="F9858" s="821" t="n">
        <f aca="false">G9858+H9858+I9858+J9858+K9858+L9858</f>
        <v>7.39354831847533E+017</v>
      </c>
      <c r="G9858" s="1150" t="n">
        <f aca="false">SUM(G9859:G19793)</f>
        <v>2.58284441220824E+017</v>
      </c>
      <c r="H9858" s="989" t="n">
        <f aca="false">SUM(H9859:H19793)</f>
        <v>4.81070390626709E+017</v>
      </c>
      <c r="I9858" s="1007" t="n">
        <f aca="false">SUM(I9859:I19795)</f>
        <v>0</v>
      </c>
      <c r="J9858" s="1008" t="n">
        <f aca="false">SUM(J9859:J19793)</f>
        <v>0</v>
      </c>
      <c r="K9858" s="1009" t="n">
        <f aca="false">SUM(K9859:K19793)</f>
        <v>0</v>
      </c>
      <c r="L9858" s="1029" t="n">
        <f aca="false">SUM(L9859:L19793)</f>
        <v>0</v>
      </c>
      <c r="M9858" s="466"/>
      <c r="N9858" s="466"/>
      <c r="O9858" s="91"/>
      <c r="P9858" s="91"/>
      <c r="Q9858" s="15" t="s">
        <v>45</v>
      </c>
      <c r="R9858" s="97"/>
      <c r="S9858" s="97"/>
    </row>
    <row r="9859" customFormat="false" ht="68.65" hidden="false" customHeight="false" outlineLevel="0" collapsed="false">
      <c r="A9859" s="100" t="s">
        <v>25462</v>
      </c>
      <c r="B9859" s="1143" t="n">
        <v>0.377777777777778</v>
      </c>
      <c r="C9859" s="100" t="s">
        <v>28438</v>
      </c>
      <c r="D9859" s="100" t="s">
        <v>28439</v>
      </c>
      <c r="E9859" s="100" t="s">
        <v>28440</v>
      </c>
      <c r="F9859" s="100" t="s">
        <v>28441</v>
      </c>
      <c r="G9859" s="100" t="n">
        <v>6120</v>
      </c>
      <c r="H9859" s="100"/>
      <c r="I9859" s="100"/>
      <c r="J9859" s="100"/>
      <c r="K9859" s="100"/>
      <c r="L9859" s="100"/>
      <c r="M9859" s="100" t="s">
        <v>28442</v>
      </c>
      <c r="N9859" s="1184" t="n">
        <v>43799</v>
      </c>
      <c r="O9859" s="984" t="s">
        <v>15</v>
      </c>
      <c r="P9859" s="100"/>
      <c r="Q9859" s="15" t="s">
        <v>45</v>
      </c>
    </row>
    <row r="9860" customFormat="false" ht="28.35" hidden="false" customHeight="false" outlineLevel="0" collapsed="false">
      <c r="A9860" s="100" t="s">
        <v>25462</v>
      </c>
      <c r="B9860" s="1143" t="n">
        <v>0.377777777777778</v>
      </c>
      <c r="C9860" s="100" t="n">
        <v>89031232929</v>
      </c>
      <c r="D9860" s="100" t="s">
        <v>26332</v>
      </c>
      <c r="E9860" s="100" t="s">
        <v>28443</v>
      </c>
      <c r="F9860" s="100"/>
      <c r="G9860" s="100"/>
      <c r="H9860" s="100"/>
      <c r="I9860" s="100"/>
      <c r="J9860" s="100"/>
      <c r="K9860" s="100"/>
      <c r="L9860" s="100"/>
      <c r="M9860" s="100"/>
      <c r="N9860" s="100"/>
      <c r="O9860" s="1139" t="s">
        <v>28444</v>
      </c>
      <c r="P9860" s="100"/>
      <c r="Q9860" s="15" t="s">
        <v>45</v>
      </c>
    </row>
    <row r="9861" customFormat="false" ht="28.35" hidden="false" customHeight="false" outlineLevel="0" collapsed="false">
      <c r="A9861" s="1221"/>
      <c r="B9861" s="1221"/>
      <c r="C9861" s="1221"/>
      <c r="D9861" s="1221"/>
      <c r="E9861" s="1221" t="n">
        <v>89854848551</v>
      </c>
      <c r="F9861" s="1221" t="s">
        <v>28445</v>
      </c>
      <c r="G9861" s="1221"/>
      <c r="H9861" s="1221"/>
      <c r="I9861" s="1221"/>
      <c r="J9861" s="1221"/>
      <c r="K9861" s="1221"/>
      <c r="L9861" s="1221"/>
      <c r="M9861" s="1221"/>
      <c r="N9861" s="1221"/>
      <c r="O9861" s="1221"/>
      <c r="P9861" s="1221"/>
      <c r="Q9861" s="15" t="s">
        <v>45</v>
      </c>
      <c r="R9861" s="210"/>
      <c r="S9861" s="210"/>
      <c r="T9861" s="210"/>
      <c r="U9861" s="210"/>
      <c r="V9861" s="210"/>
      <c r="W9861" s="210"/>
      <c r="X9861" s="210"/>
      <c r="Y9861" s="210"/>
      <c r="Z9861" s="210"/>
      <c r="AA9861" s="210"/>
      <c r="AB9861" s="210"/>
      <c r="AC9861" s="210"/>
      <c r="AD9861" s="210"/>
      <c r="AE9861" s="210"/>
      <c r="AF9861" s="210"/>
      <c r="AG9861" s="210"/>
      <c r="AH9861" s="210"/>
      <c r="AI9861" s="210"/>
      <c r="AJ9861" s="210"/>
      <c r="AK9861" s="210"/>
    </row>
    <row r="9862" customFormat="false" ht="82.05" hidden="false" customHeight="false" outlineLevel="0" collapsed="false">
      <c r="A9862" s="100" t="s">
        <v>25462</v>
      </c>
      <c r="B9862" s="1143" t="n">
        <v>0.413194444444444</v>
      </c>
      <c r="C9862" s="100" t="s">
        <v>28446</v>
      </c>
      <c r="D9862" s="100" t="s">
        <v>28447</v>
      </c>
      <c r="E9862" s="100" t="s">
        <v>28448</v>
      </c>
      <c r="F9862" s="100"/>
      <c r="G9862" s="100" t="n">
        <v>6000</v>
      </c>
      <c r="H9862" s="100"/>
      <c r="I9862" s="100"/>
      <c r="J9862" s="100"/>
      <c r="K9862" s="100"/>
      <c r="L9862" s="100"/>
      <c r="M9862" s="100" t="s">
        <v>28449</v>
      </c>
      <c r="N9862" s="1184" t="n">
        <v>43798</v>
      </c>
      <c r="O9862" s="984" t="s">
        <v>15</v>
      </c>
      <c r="P9862" s="100"/>
      <c r="Q9862" s="15" t="s">
        <v>45</v>
      </c>
    </row>
    <row r="9863" customFormat="false" ht="14.9" hidden="false" customHeight="false" outlineLevel="0" collapsed="false">
      <c r="A9863" s="1162"/>
      <c r="B9863" s="1217"/>
      <c r="C9863" s="1162" t="s">
        <v>28450</v>
      </c>
      <c r="D9863" s="1162"/>
      <c r="E9863" s="1162" t="s">
        <v>28451</v>
      </c>
      <c r="F9863" s="1162"/>
      <c r="G9863" s="1162"/>
      <c r="H9863" s="1162"/>
      <c r="I9863" s="1162"/>
      <c r="J9863" s="1162"/>
      <c r="K9863" s="1162"/>
      <c r="L9863" s="1162"/>
      <c r="M9863" s="1162"/>
      <c r="N9863" s="1210"/>
      <c r="O9863" s="1162"/>
      <c r="P9863" s="1162"/>
      <c r="Q9863" s="15" t="s">
        <v>45</v>
      </c>
      <c r="R9863" s="1177"/>
      <c r="S9863" s="1177"/>
      <c r="T9863" s="1177"/>
      <c r="U9863" s="1177"/>
      <c r="V9863" s="1177"/>
      <c r="W9863" s="1177"/>
      <c r="X9863" s="1177"/>
      <c r="Y9863" s="1177"/>
      <c r="Z9863" s="1177"/>
      <c r="AA9863" s="1177"/>
      <c r="AB9863" s="1177"/>
      <c r="AC9863" s="1177"/>
      <c r="AD9863" s="1177"/>
      <c r="AE9863" s="1177"/>
      <c r="AF9863" s="1177"/>
      <c r="AG9863" s="1177"/>
      <c r="AH9863" s="1177"/>
      <c r="AI9863" s="1177"/>
      <c r="AJ9863" s="1177"/>
      <c r="AK9863" s="1177"/>
    </row>
    <row r="9864" customFormat="false" ht="108.95" hidden="false" customHeight="false" outlineLevel="0" collapsed="false">
      <c r="A9864" s="100"/>
      <c r="B9864" s="100"/>
      <c r="C9864" s="100" t="s">
        <v>28452</v>
      </c>
      <c r="D9864" s="100" t="s">
        <v>28453</v>
      </c>
      <c r="E9864" s="100" t="s">
        <v>28454</v>
      </c>
      <c r="F9864" s="100"/>
      <c r="G9864" s="100"/>
      <c r="H9864" s="100"/>
      <c r="I9864" s="100"/>
      <c r="J9864" s="100"/>
      <c r="K9864" s="100"/>
      <c r="L9864" s="100"/>
      <c r="M9864" s="100"/>
      <c r="N9864" s="100"/>
      <c r="O9864" s="1173" t="s">
        <v>27938</v>
      </c>
      <c r="P9864" s="100"/>
      <c r="Q9864" s="15" t="s">
        <v>45</v>
      </c>
    </row>
    <row r="9865" customFormat="false" ht="41.75" hidden="false" customHeight="false" outlineLevel="0" collapsed="false">
      <c r="A9865" s="100" t="s">
        <v>25462</v>
      </c>
      <c r="B9865" s="1143" t="n">
        <v>0.457638888888889</v>
      </c>
      <c r="C9865" s="100" t="s">
        <v>28455</v>
      </c>
      <c r="D9865" s="15" t="s">
        <v>25606</v>
      </c>
      <c r="E9865" s="100" t="s">
        <v>28456</v>
      </c>
      <c r="F9865" s="100"/>
      <c r="G9865" s="100"/>
      <c r="H9865" s="100"/>
      <c r="I9865" s="100"/>
      <c r="J9865" s="100"/>
      <c r="K9865" s="100"/>
      <c r="L9865" s="100"/>
      <c r="M9865" s="100"/>
      <c r="N9865" s="100"/>
      <c r="O9865" s="355" t="s">
        <v>28457</v>
      </c>
      <c r="P9865" s="100"/>
      <c r="Q9865" s="15" t="s">
        <v>45</v>
      </c>
    </row>
    <row r="9866" customFormat="false" ht="14.9" hidden="false" customHeight="false" outlineLevel="0" collapsed="false">
      <c r="A9866" s="100"/>
      <c r="B9866" s="100"/>
      <c r="C9866" s="100"/>
      <c r="D9866" s="100" t="s">
        <v>10514</v>
      </c>
      <c r="E9866" s="15" t="s">
        <v>364</v>
      </c>
      <c r="F9866" s="100"/>
      <c r="G9866" s="100" t="n">
        <v>500</v>
      </c>
      <c r="H9866" s="100"/>
      <c r="I9866" s="100"/>
      <c r="J9866" s="100"/>
      <c r="K9866" s="100"/>
      <c r="L9866" s="100"/>
      <c r="M9866" s="664" t="s">
        <v>27792</v>
      </c>
      <c r="N9866" s="1076" t="n">
        <v>43773</v>
      </c>
      <c r="O9866" s="984" t="s">
        <v>364</v>
      </c>
      <c r="P9866" s="100"/>
      <c r="Q9866" s="15" t="s">
        <v>45</v>
      </c>
    </row>
    <row r="9867" customFormat="false" ht="14.9" hidden="false" customHeight="false" outlineLevel="0" collapsed="false">
      <c r="A9867" s="100"/>
      <c r="B9867" s="100"/>
      <c r="C9867" s="100"/>
      <c r="D9867" s="100"/>
      <c r="E9867" s="100" t="s">
        <v>28458</v>
      </c>
      <c r="F9867" s="100"/>
      <c r="G9867" s="100"/>
      <c r="H9867" s="100"/>
      <c r="I9867" s="100"/>
      <c r="J9867" s="100"/>
      <c r="K9867" s="100"/>
      <c r="L9867" s="100"/>
      <c r="M9867" s="100"/>
      <c r="N9867" s="100"/>
      <c r="O9867" s="100" t="s">
        <v>28459</v>
      </c>
      <c r="P9867" s="100"/>
      <c r="Q9867" s="15" t="s">
        <v>45</v>
      </c>
    </row>
    <row r="9868" customFormat="false" ht="14.9" hidden="false" customHeight="false" outlineLevel="0" collapsed="false">
      <c r="A9868" s="100"/>
      <c r="B9868" s="100"/>
      <c r="C9868" s="100"/>
      <c r="D9868" s="100"/>
      <c r="E9868" s="100" t="s">
        <v>28460</v>
      </c>
      <c r="F9868" s="100"/>
      <c r="G9868" s="100"/>
      <c r="H9868" s="100"/>
      <c r="I9868" s="100"/>
      <c r="J9868" s="100"/>
      <c r="K9868" s="100"/>
      <c r="L9868" s="100"/>
      <c r="M9868" s="100"/>
      <c r="N9868" s="100"/>
      <c r="O9868" s="1222" t="s">
        <v>28461</v>
      </c>
      <c r="P9868" s="100"/>
      <c r="Q9868" s="15" t="s">
        <v>45</v>
      </c>
    </row>
    <row r="9869" customFormat="false" ht="41.75" hidden="false" customHeight="false" outlineLevel="0" collapsed="false">
      <c r="A9869" s="1139"/>
      <c r="B9869" s="1139"/>
      <c r="C9869" s="1139"/>
      <c r="D9869" s="1139"/>
      <c r="E9869" s="1139" t="s">
        <v>28462</v>
      </c>
      <c r="F9869" s="1139" t="s">
        <v>28463</v>
      </c>
      <c r="G9869" s="1139"/>
      <c r="H9869" s="1139"/>
      <c r="I9869" s="1139"/>
      <c r="J9869" s="1139"/>
      <c r="K9869" s="1139"/>
      <c r="L9869" s="1139"/>
      <c r="M9869" s="1139"/>
      <c r="N9869" s="1166" t="n">
        <v>43808</v>
      </c>
      <c r="O9869" s="1139" t="s">
        <v>26797</v>
      </c>
      <c r="P9869" s="1139"/>
      <c r="Q9869" s="15" t="s">
        <v>45</v>
      </c>
      <c r="R9869" s="1141"/>
      <c r="S9869" s="1141"/>
      <c r="T9869" s="1141"/>
      <c r="U9869" s="1141"/>
      <c r="V9869" s="1141"/>
      <c r="W9869" s="1141"/>
      <c r="X9869" s="1141"/>
      <c r="Y9869" s="1141"/>
      <c r="Z9869" s="1141"/>
      <c r="AA9869" s="1141"/>
      <c r="AB9869" s="1141"/>
      <c r="AC9869" s="1141"/>
      <c r="AD9869" s="1141"/>
      <c r="AE9869" s="1141"/>
      <c r="AF9869" s="1141"/>
      <c r="AG9869" s="1141"/>
      <c r="AH9869" s="1141"/>
      <c r="AI9869" s="1141"/>
      <c r="AJ9869" s="1141"/>
      <c r="AK9869" s="1141"/>
    </row>
    <row r="9870" customFormat="false" ht="68.65" hidden="false" customHeight="false" outlineLevel="0" collapsed="false">
      <c r="A9870" s="100" t="s">
        <v>25462</v>
      </c>
      <c r="B9870" s="1143" t="n">
        <v>0.499305555555556</v>
      </c>
      <c r="C9870" s="100" t="s">
        <v>28464</v>
      </c>
      <c r="D9870" s="15" t="s">
        <v>28465</v>
      </c>
      <c r="E9870" s="100" t="s">
        <v>28466</v>
      </c>
      <c r="F9870" s="100" t="s">
        <v>28467</v>
      </c>
      <c r="G9870" s="100"/>
      <c r="H9870" s="100"/>
      <c r="I9870" s="100"/>
      <c r="J9870" s="100"/>
      <c r="K9870" s="100"/>
      <c r="L9870" s="100"/>
      <c r="M9870" s="100"/>
      <c r="N9870" s="100"/>
      <c r="O9870" s="1162" t="s">
        <v>28468</v>
      </c>
      <c r="P9870" s="100"/>
      <c r="Q9870" s="15" t="s">
        <v>45</v>
      </c>
    </row>
    <row r="9871" customFormat="false" ht="14.9" hidden="false" customHeight="false" outlineLevel="0" collapsed="false">
      <c r="A9871" s="1139"/>
      <c r="B9871" s="1139"/>
      <c r="C9871" s="1139"/>
      <c r="D9871" s="1139"/>
      <c r="E9871" s="1139" t="s">
        <v>28469</v>
      </c>
      <c r="F9871" s="1139"/>
      <c r="G9871" s="1139"/>
      <c r="H9871" s="1139"/>
      <c r="I9871" s="1139"/>
      <c r="J9871" s="1139"/>
      <c r="K9871" s="1139"/>
      <c r="L9871" s="1139"/>
      <c r="M9871" s="1139"/>
      <c r="N9871" s="1166" t="n">
        <v>43771</v>
      </c>
      <c r="O9871" s="1139" t="s">
        <v>26797</v>
      </c>
      <c r="P9871" s="1139"/>
      <c r="Q9871" s="15" t="s">
        <v>45</v>
      </c>
      <c r="R9871" s="1141"/>
      <c r="S9871" s="1141"/>
      <c r="T9871" s="1141"/>
      <c r="U9871" s="1141"/>
      <c r="V9871" s="1141"/>
      <c r="W9871" s="1141"/>
      <c r="X9871" s="1141"/>
      <c r="Y9871" s="1141"/>
      <c r="Z9871" s="1141"/>
      <c r="AA9871" s="1141"/>
      <c r="AB9871" s="1141"/>
      <c r="AC9871" s="1141"/>
      <c r="AD9871" s="1141"/>
      <c r="AE9871" s="1141"/>
      <c r="AF9871" s="1141"/>
      <c r="AG9871" s="1141"/>
      <c r="AH9871" s="1141"/>
      <c r="AI9871" s="1141"/>
      <c r="AJ9871" s="1141"/>
      <c r="AK9871" s="1141"/>
    </row>
    <row r="9872" customFormat="false" ht="14.9" hidden="false" customHeight="false" outlineLevel="0" collapsed="false">
      <c r="A9872" s="100" t="s">
        <v>25462</v>
      </c>
      <c r="B9872" s="1143" t="n">
        <v>0.6125</v>
      </c>
      <c r="C9872" s="100" t="s">
        <v>28470</v>
      </c>
      <c r="D9872" s="100" t="s">
        <v>27017</v>
      </c>
      <c r="E9872" s="100" t="s">
        <v>28471</v>
      </c>
      <c r="F9872" s="100"/>
      <c r="G9872" s="100"/>
      <c r="H9872" s="100"/>
      <c r="I9872" s="100"/>
      <c r="J9872" s="100"/>
      <c r="K9872" s="100"/>
      <c r="L9872" s="100"/>
      <c r="M9872" s="100"/>
      <c r="N9872" s="100"/>
      <c r="O9872" s="100"/>
      <c r="P9872" s="100"/>
      <c r="Q9872" s="15" t="s">
        <v>45</v>
      </c>
    </row>
    <row r="9873" customFormat="false" ht="68.65" hidden="false" customHeight="false" outlineLevel="0" collapsed="false">
      <c r="A9873" s="1162" t="s">
        <v>25462</v>
      </c>
      <c r="B9873" s="1217" t="n">
        <v>0.629861111111111</v>
      </c>
      <c r="C9873" s="1162"/>
      <c r="D9873" s="1162"/>
      <c r="E9873" s="1162" t="s">
        <v>28472</v>
      </c>
      <c r="F9873" s="1162" t="s">
        <v>28473</v>
      </c>
      <c r="G9873" s="1025" t="s">
        <v>600</v>
      </c>
      <c r="H9873" s="1025" t="s">
        <v>600</v>
      </c>
      <c r="I9873" s="1025" t="s">
        <v>600</v>
      </c>
      <c r="J9873" s="1025" t="s">
        <v>600</v>
      </c>
      <c r="K9873" s="1025" t="s">
        <v>600</v>
      </c>
      <c r="L9873" s="1025" t="s">
        <v>600</v>
      </c>
      <c r="M9873" s="1025" t="s">
        <v>600</v>
      </c>
      <c r="N9873" s="1025" t="s">
        <v>600</v>
      </c>
      <c r="O9873" s="1025" t="s">
        <v>600</v>
      </c>
      <c r="P9873" s="1162"/>
      <c r="Q9873" s="15" t="s">
        <v>45</v>
      </c>
      <c r="R9873" s="1177"/>
      <c r="S9873" s="1177"/>
      <c r="T9873" s="1177"/>
      <c r="U9873" s="1177"/>
      <c r="V9873" s="1177"/>
      <c r="W9873" s="1177"/>
      <c r="X9873" s="1177"/>
      <c r="Y9873" s="1177"/>
      <c r="Z9873" s="1177"/>
      <c r="AA9873" s="1177"/>
      <c r="AB9873" s="1177"/>
      <c r="AC9873" s="1177"/>
      <c r="AD9873" s="1177"/>
      <c r="AE9873" s="1177"/>
      <c r="AF9873" s="1177"/>
      <c r="AG9873" s="1177"/>
      <c r="AH9873" s="1177"/>
      <c r="AI9873" s="1177"/>
      <c r="AJ9873" s="1177"/>
      <c r="AK9873" s="1177"/>
    </row>
    <row r="9874" customFormat="false" ht="68.65" hidden="false" customHeight="false" outlineLevel="0" collapsed="false">
      <c r="A9874" s="100"/>
      <c r="B9874" s="100"/>
      <c r="C9874" s="100"/>
      <c r="D9874" s="100"/>
      <c r="E9874" s="100" t="s">
        <v>28474</v>
      </c>
      <c r="F9874" s="100"/>
      <c r="G9874" s="100"/>
      <c r="H9874" s="100"/>
      <c r="I9874" s="100"/>
      <c r="J9874" s="100"/>
      <c r="K9874" s="100"/>
      <c r="L9874" s="100"/>
      <c r="M9874" s="100"/>
      <c r="N9874" s="100"/>
      <c r="O9874" s="1222" t="s">
        <v>28461</v>
      </c>
      <c r="P9874" s="100"/>
      <c r="Q9874" s="15" t="s">
        <v>45</v>
      </c>
    </row>
    <row r="9875" customFormat="false" ht="28.35" hidden="false" customHeight="false" outlineLevel="0" collapsed="false">
      <c r="A9875" s="100" t="s">
        <v>25462</v>
      </c>
      <c r="B9875" s="1143" t="n">
        <v>0.690972222222222</v>
      </c>
      <c r="C9875" s="100" t="s">
        <v>28475</v>
      </c>
      <c r="D9875" s="100" t="s">
        <v>28476</v>
      </c>
      <c r="E9875" s="100" t="s">
        <v>28477</v>
      </c>
      <c r="F9875" s="100" t="s">
        <v>512</v>
      </c>
      <c r="G9875" s="100" t="n">
        <v>17600</v>
      </c>
      <c r="H9875" s="100"/>
      <c r="I9875" s="100"/>
      <c r="J9875" s="100"/>
      <c r="K9875" s="100"/>
      <c r="L9875" s="100"/>
      <c r="M9875" s="100" t="s">
        <v>28478</v>
      </c>
      <c r="N9875" s="1076" t="n">
        <v>43771</v>
      </c>
      <c r="O9875" s="984" t="s">
        <v>15</v>
      </c>
      <c r="P9875" s="100"/>
      <c r="Q9875" s="15" t="s">
        <v>45</v>
      </c>
    </row>
    <row r="9876" customFormat="false" ht="14.9" hidden="false" customHeight="false" outlineLevel="0" collapsed="false">
      <c r="A9876" s="100"/>
      <c r="B9876" s="100"/>
      <c r="C9876" s="100"/>
      <c r="D9876" s="100"/>
      <c r="E9876" s="100" t="s">
        <v>28479</v>
      </c>
      <c r="F9876" s="100"/>
      <c r="G9876" s="100"/>
      <c r="H9876" s="100" t="n">
        <v>19019</v>
      </c>
      <c r="I9876" s="100"/>
      <c r="J9876" s="100"/>
      <c r="K9876" s="100"/>
      <c r="L9876" s="100"/>
      <c r="M9876" s="100" t="s">
        <v>28480</v>
      </c>
      <c r="N9876" s="100" t="s">
        <v>28481</v>
      </c>
      <c r="O9876" s="984" t="s">
        <v>18771</v>
      </c>
      <c r="P9876" s="100"/>
      <c r="Q9876" s="15" t="s">
        <v>45</v>
      </c>
    </row>
    <row r="9877" customFormat="false" ht="28.35" hidden="false" customHeight="false" outlineLevel="0" collapsed="false">
      <c r="A9877" s="100"/>
      <c r="B9877" s="100"/>
      <c r="C9877" s="100"/>
      <c r="D9877" s="100"/>
      <c r="E9877" s="100"/>
      <c r="F9877" s="100"/>
      <c r="G9877" s="100"/>
      <c r="H9877" s="100" t="n">
        <v>39347.15</v>
      </c>
      <c r="I9877" s="100"/>
      <c r="J9877" s="100"/>
      <c r="K9877" s="100"/>
      <c r="L9877" s="100"/>
      <c r="M9877" s="100" t="s">
        <v>28482</v>
      </c>
      <c r="N9877" s="100"/>
      <c r="O9877" s="984" t="s">
        <v>18771</v>
      </c>
      <c r="P9877" s="100"/>
      <c r="Q9877" s="15" t="s">
        <v>45</v>
      </c>
    </row>
    <row r="9878" customFormat="false" ht="14.9" hidden="false" customHeight="false" outlineLevel="0" collapsed="false">
      <c r="A9878" s="100"/>
      <c r="B9878" s="100"/>
      <c r="C9878" s="100"/>
      <c r="D9878" s="100"/>
      <c r="E9878" s="100"/>
      <c r="F9878" s="100"/>
      <c r="G9878" s="100" t="n">
        <v>3000</v>
      </c>
      <c r="H9878" s="100"/>
      <c r="I9878" s="100"/>
      <c r="J9878" s="100"/>
      <c r="K9878" s="100"/>
      <c r="L9878" s="100"/>
      <c r="M9878" s="100" t="s">
        <v>28483</v>
      </c>
      <c r="N9878" s="1076" t="n">
        <v>43801</v>
      </c>
      <c r="O9878" s="984" t="s">
        <v>28484</v>
      </c>
      <c r="P9878" s="100"/>
      <c r="Q9878" s="15" t="s">
        <v>45</v>
      </c>
    </row>
    <row r="9879" customFormat="false" ht="79.85" hidden="false" customHeight="false" outlineLevel="0" collapsed="false">
      <c r="A9879" s="1091" t="s">
        <v>17111</v>
      </c>
      <c r="B9879" s="103" t="s">
        <v>17112</v>
      </c>
      <c r="C9879" s="1149"/>
      <c r="D9879" s="103" t="s">
        <v>17114</v>
      </c>
      <c r="E9879" s="103" t="s">
        <v>17115</v>
      </c>
      <c r="F9879" s="102" t="s">
        <v>10096</v>
      </c>
      <c r="G9879" s="103" t="s">
        <v>38</v>
      </c>
      <c r="H9879" s="103" t="s">
        <v>17116</v>
      </c>
      <c r="I9879" s="103" t="s">
        <v>40</v>
      </c>
      <c r="J9879" s="103" t="s">
        <v>21327</v>
      </c>
      <c r="K9879" s="103" t="s">
        <v>21328</v>
      </c>
      <c r="L9879" s="103" t="s">
        <v>19807</v>
      </c>
      <c r="M9879" s="103" t="s">
        <v>41</v>
      </c>
      <c r="N9879" s="103" t="s">
        <v>42</v>
      </c>
      <c r="O9879" s="103" t="s">
        <v>17117</v>
      </c>
      <c r="P9879" s="91"/>
      <c r="Q9879" s="15" t="s">
        <v>45</v>
      </c>
      <c r="R9879" s="97"/>
      <c r="S9879" s="97"/>
    </row>
    <row r="9880" customFormat="false" ht="15" hidden="false" customHeight="false" outlineLevel="0" collapsed="false">
      <c r="A9880" s="1216" t="n">
        <v>43801</v>
      </c>
      <c r="B9880" s="1136" t="s">
        <v>422</v>
      </c>
      <c r="C9880" s="91"/>
      <c r="D9880" s="91"/>
      <c r="E9880" s="10"/>
      <c r="F9880" s="821" t="n">
        <f aca="false">G9880+H9880+I9880+J9880+K9880+L9880</f>
        <v>3.69677415923721E+017</v>
      </c>
      <c r="G9880" s="1150" t="n">
        <f aca="false">SUM(G9881:G19815)</f>
        <v>1.29142220610396E+017</v>
      </c>
      <c r="H9880" s="989" t="n">
        <f aca="false">SUM(H9881:H19815)</f>
        <v>2.40535195313326E+017</v>
      </c>
      <c r="I9880" s="1007" t="n">
        <f aca="false">SUM(I9881:I19817)</f>
        <v>0</v>
      </c>
      <c r="J9880" s="1008" t="n">
        <f aca="false">SUM(J9881:J19815)</f>
        <v>0</v>
      </c>
      <c r="K9880" s="1009" t="n">
        <f aca="false">SUM(K9881:K19815)</f>
        <v>0</v>
      </c>
      <c r="L9880" s="1029" t="n">
        <f aca="false">SUM(L9881:L19815)</f>
        <v>0</v>
      </c>
      <c r="M9880" s="466"/>
      <c r="N9880" s="466"/>
      <c r="O9880" s="91"/>
      <c r="P9880" s="91"/>
      <c r="Q9880" s="15" t="s">
        <v>45</v>
      </c>
      <c r="R9880" s="97"/>
      <c r="S9880" s="97"/>
    </row>
    <row r="9881" customFormat="false" ht="55.2" hidden="false" customHeight="false" outlineLevel="0" collapsed="false">
      <c r="A9881" s="100"/>
      <c r="B9881" s="100"/>
      <c r="C9881" s="100"/>
      <c r="D9881" s="100" t="s">
        <v>28485</v>
      </c>
      <c r="E9881" s="100" t="s">
        <v>28486</v>
      </c>
      <c r="F9881" s="24" t="s">
        <v>28487</v>
      </c>
      <c r="G9881" s="100"/>
      <c r="H9881" s="100"/>
      <c r="I9881" s="100"/>
      <c r="J9881" s="100"/>
      <c r="K9881" s="100"/>
      <c r="L9881" s="100"/>
      <c r="M9881" s="100"/>
      <c r="N9881" s="100"/>
      <c r="O9881" s="100"/>
      <c r="P9881" s="100"/>
      <c r="Q9881" s="15" t="s">
        <v>45</v>
      </c>
    </row>
    <row r="9882" customFormat="false" ht="28.35" hidden="false" customHeight="false" outlineLevel="0" collapsed="false">
      <c r="A9882" s="100" t="s">
        <v>25462</v>
      </c>
      <c r="B9882" s="24" t="s">
        <v>26417</v>
      </c>
      <c r="C9882" s="24" t="s">
        <v>28488</v>
      </c>
      <c r="D9882" s="100" t="s">
        <v>28489</v>
      </c>
      <c r="E9882" s="100" t="s">
        <v>28490</v>
      </c>
      <c r="F9882" s="100"/>
      <c r="G9882" s="100" t="n">
        <v>3100</v>
      </c>
      <c r="H9882" s="100"/>
      <c r="I9882" s="100"/>
      <c r="J9882" s="100"/>
      <c r="K9882" s="100"/>
      <c r="L9882" s="100"/>
      <c r="M9882" s="100" t="s">
        <v>28491</v>
      </c>
      <c r="N9882" s="1076" t="n">
        <v>43804</v>
      </c>
      <c r="O9882" s="984" t="s">
        <v>15</v>
      </c>
      <c r="P9882" s="100"/>
      <c r="Q9882" s="15" t="s">
        <v>45</v>
      </c>
    </row>
    <row r="9883" customFormat="false" ht="55.2" hidden="false" customHeight="false" outlineLevel="0" collapsed="false">
      <c r="A9883" s="100"/>
      <c r="B9883" s="100"/>
      <c r="C9883" s="100"/>
      <c r="D9883" s="100" t="s">
        <v>28489</v>
      </c>
      <c r="E9883" s="100" t="s">
        <v>28492</v>
      </c>
      <c r="F9883" s="100" t="s">
        <v>28493</v>
      </c>
      <c r="G9883" s="100"/>
      <c r="H9883" s="100"/>
      <c r="I9883" s="100"/>
      <c r="J9883" s="100"/>
      <c r="K9883" s="100"/>
      <c r="L9883" s="100"/>
      <c r="M9883" s="100"/>
      <c r="N9883" s="100"/>
      <c r="O9883" s="355" t="s">
        <v>28494</v>
      </c>
      <c r="P9883" s="100"/>
      <c r="Q9883" s="15" t="s">
        <v>45</v>
      </c>
    </row>
    <row r="9884" customFormat="false" ht="68.65" hidden="false" customHeight="false" outlineLevel="0" collapsed="false">
      <c r="A9884" s="1139"/>
      <c r="B9884" s="1139"/>
      <c r="C9884" s="1139"/>
      <c r="D9884" s="1139"/>
      <c r="E9884" s="1139" t="s">
        <v>28495</v>
      </c>
      <c r="F9884" s="1139" t="s">
        <v>25308</v>
      </c>
      <c r="G9884" s="1139"/>
      <c r="H9884" s="1139"/>
      <c r="I9884" s="1139"/>
      <c r="J9884" s="1139"/>
      <c r="K9884" s="1139"/>
      <c r="L9884" s="1139"/>
      <c r="M9884" s="1139"/>
      <c r="N9884" s="1139"/>
      <c r="O9884" s="1139"/>
      <c r="P9884" s="1139"/>
      <c r="Q9884" s="15" t="s">
        <v>45</v>
      </c>
      <c r="R9884" s="1141"/>
      <c r="S9884" s="1141"/>
      <c r="T9884" s="1141"/>
      <c r="U9884" s="1141"/>
      <c r="V9884" s="1141"/>
      <c r="W9884" s="1141"/>
      <c r="X9884" s="1141"/>
      <c r="Y9884" s="1141"/>
      <c r="Z9884" s="1141"/>
      <c r="AA9884" s="1141"/>
      <c r="AB9884" s="1141"/>
      <c r="AC9884" s="1141"/>
      <c r="AD9884" s="1141"/>
      <c r="AE9884" s="1141"/>
      <c r="AF9884" s="1141"/>
      <c r="AG9884" s="1141"/>
      <c r="AH9884" s="1141"/>
      <c r="AI9884" s="1141"/>
      <c r="AJ9884" s="1141"/>
      <c r="AK9884" s="1141"/>
    </row>
    <row r="9885" customFormat="false" ht="14.9" hidden="false" customHeight="false" outlineLevel="0" collapsed="false">
      <c r="A9885" s="1144"/>
      <c r="B9885" s="1144"/>
      <c r="C9885" s="1144"/>
      <c r="D9885" s="1144"/>
      <c r="E9885" s="1144" t="s">
        <v>28496</v>
      </c>
      <c r="F9885" s="1144"/>
      <c r="G9885" s="1144"/>
      <c r="H9885" s="1144"/>
      <c r="I9885" s="1144"/>
      <c r="J9885" s="1144"/>
      <c r="K9885" s="1144"/>
      <c r="L9885" s="1144"/>
      <c r="M9885" s="1144"/>
      <c r="N9885" s="1144"/>
      <c r="O9885" s="1144"/>
      <c r="P9885" s="1144"/>
      <c r="Q9885" s="15" t="s">
        <v>45</v>
      </c>
      <c r="R9885" s="1145"/>
      <c r="S9885" s="1145"/>
      <c r="T9885" s="1145"/>
      <c r="U9885" s="1145"/>
      <c r="V9885" s="1145"/>
      <c r="W9885" s="1145"/>
      <c r="X9885" s="1145"/>
      <c r="Y9885" s="1145"/>
      <c r="Z9885" s="1145"/>
      <c r="AA9885" s="1145"/>
      <c r="AB9885" s="1145"/>
      <c r="AC9885" s="1145"/>
      <c r="AD9885" s="1145"/>
      <c r="AE9885" s="1145"/>
      <c r="AF9885" s="1145"/>
      <c r="AG9885" s="1145"/>
      <c r="AH9885" s="1145"/>
      <c r="AI9885" s="1145"/>
      <c r="AJ9885" s="1145"/>
      <c r="AK9885" s="1145"/>
    </row>
    <row r="9886" customFormat="false" ht="14.9" hidden="false" customHeight="false" outlineLevel="0" collapsed="false">
      <c r="A9886" s="1139"/>
      <c r="B9886" s="1139"/>
      <c r="C9886" s="1139"/>
      <c r="D9886" s="1139"/>
      <c r="E9886" s="1139" t="s">
        <v>28497</v>
      </c>
      <c r="F9886" s="1139"/>
      <c r="G9886" s="1139"/>
      <c r="H9886" s="1139"/>
      <c r="I9886" s="1139"/>
      <c r="J9886" s="1139"/>
      <c r="K9886" s="1139"/>
      <c r="L9886" s="1139"/>
      <c r="M9886" s="1139"/>
      <c r="N9886" s="1166" t="n">
        <v>43802</v>
      </c>
      <c r="O9886" s="1139" t="s">
        <v>28405</v>
      </c>
      <c r="P9886" s="1139"/>
      <c r="Q9886" s="15" t="s">
        <v>45</v>
      </c>
      <c r="R9886" s="1141"/>
      <c r="S9886" s="1141"/>
      <c r="T9886" s="1141"/>
      <c r="U9886" s="1141"/>
      <c r="V9886" s="1141"/>
      <c r="W9886" s="1141"/>
      <c r="X9886" s="1141"/>
      <c r="Y9886" s="1141"/>
      <c r="Z9886" s="1141"/>
      <c r="AA9886" s="1141"/>
      <c r="AB9886" s="1141"/>
      <c r="AC9886" s="1141"/>
      <c r="AD9886" s="1141"/>
      <c r="AE9886" s="1141"/>
      <c r="AF9886" s="1141"/>
      <c r="AG9886" s="1141"/>
      <c r="AH9886" s="1141"/>
      <c r="AI9886" s="1141"/>
      <c r="AJ9886" s="1141"/>
      <c r="AK9886" s="1141"/>
    </row>
    <row r="9887" customFormat="false" ht="41.75" hidden="false" customHeight="false" outlineLevel="0" collapsed="false">
      <c r="A9887" s="100" t="s">
        <v>25462</v>
      </c>
      <c r="B9887" s="100" t="s">
        <v>28498</v>
      </c>
      <c r="C9887" s="24" t="s">
        <v>25044</v>
      </c>
      <c r="D9887" s="100" t="s">
        <v>27370</v>
      </c>
      <c r="E9887" s="100" t="s">
        <v>26898</v>
      </c>
      <c r="F9887" s="100" t="s">
        <v>51</v>
      </c>
      <c r="G9887" s="100" t="n">
        <v>13600</v>
      </c>
      <c r="H9887" s="100"/>
      <c r="I9887" s="100"/>
      <c r="J9887" s="100"/>
      <c r="K9887" s="100"/>
      <c r="L9887" s="100"/>
      <c r="M9887" s="664" t="s">
        <v>26899</v>
      </c>
      <c r="N9887" s="1199" t="n">
        <v>43814</v>
      </c>
      <c r="O9887" s="984" t="s">
        <v>15</v>
      </c>
      <c r="P9887" s="100"/>
      <c r="Q9887" s="15" t="s">
        <v>45</v>
      </c>
    </row>
    <row r="9888" customFormat="false" ht="41.75" hidden="false" customHeight="false" outlineLevel="0" collapsed="false">
      <c r="A9888" s="100" t="s">
        <v>25462</v>
      </c>
      <c r="B9888" s="1143" t="n">
        <v>0.479166666666667</v>
      </c>
      <c r="C9888" s="24" t="n">
        <v>84957755735</v>
      </c>
      <c r="D9888" s="100" t="s">
        <v>28263</v>
      </c>
      <c r="E9888" s="100" t="s">
        <v>28499</v>
      </c>
      <c r="F9888" s="100" t="s">
        <v>28500</v>
      </c>
      <c r="G9888" s="100"/>
      <c r="H9888" s="100" t="n">
        <v>14000</v>
      </c>
      <c r="I9888" s="100"/>
      <c r="J9888" s="100"/>
      <c r="K9888" s="100"/>
      <c r="L9888" s="100"/>
      <c r="M9888" s="100" t="s">
        <v>28501</v>
      </c>
      <c r="N9888" s="100"/>
      <c r="O9888" s="984" t="s">
        <v>26193</v>
      </c>
      <c r="P9888" s="100"/>
      <c r="Q9888" s="15" t="s">
        <v>45</v>
      </c>
    </row>
    <row r="9889" customFormat="false" ht="14.9" hidden="false" customHeight="false" outlineLevel="0" collapsed="false">
      <c r="A9889" s="1144"/>
      <c r="B9889" s="1144"/>
      <c r="C9889" s="1144"/>
      <c r="D9889" s="1144"/>
      <c r="E9889" s="1144" t="s">
        <v>28502</v>
      </c>
      <c r="F9889" s="1144"/>
      <c r="G9889" s="1144"/>
      <c r="H9889" s="1144"/>
      <c r="I9889" s="1144"/>
      <c r="J9889" s="1144"/>
      <c r="K9889" s="1144"/>
      <c r="L9889" s="1144"/>
      <c r="M9889" s="1144"/>
      <c r="N9889" s="1144"/>
      <c r="O9889" s="1144"/>
      <c r="P9889" s="1144"/>
      <c r="Q9889" s="15" t="s">
        <v>45</v>
      </c>
      <c r="R9889" s="1145"/>
      <c r="S9889" s="1145"/>
      <c r="T9889" s="1145"/>
      <c r="U9889" s="1145"/>
      <c r="V9889" s="1145"/>
      <c r="W9889" s="1145"/>
      <c r="X9889" s="1145"/>
      <c r="Y9889" s="1145"/>
      <c r="Z9889" s="1145"/>
      <c r="AA9889" s="1145"/>
      <c r="AB9889" s="1145"/>
      <c r="AC9889" s="1145"/>
      <c r="AD9889" s="1145"/>
      <c r="AE9889" s="1145"/>
      <c r="AF9889" s="1145"/>
      <c r="AG9889" s="1145"/>
      <c r="AH9889" s="1145"/>
      <c r="AI9889" s="1145"/>
      <c r="AJ9889" s="1145"/>
      <c r="AK9889" s="1145"/>
    </row>
    <row r="9890" customFormat="false" ht="28.35" hidden="false" customHeight="false" outlineLevel="0" collapsed="false">
      <c r="A9890" s="100" t="s">
        <v>25462</v>
      </c>
      <c r="B9890" s="1143" t="n">
        <v>0.515972222222222</v>
      </c>
      <c r="C9890" s="100" t="s">
        <v>28503</v>
      </c>
      <c r="D9890" s="100" t="s">
        <v>10514</v>
      </c>
      <c r="E9890" s="100" t="s">
        <v>28504</v>
      </c>
      <c r="F9890" s="100"/>
      <c r="G9890" s="100"/>
      <c r="H9890" s="100"/>
      <c r="I9890" s="100"/>
      <c r="J9890" s="100"/>
      <c r="K9890" s="100"/>
      <c r="L9890" s="100"/>
      <c r="M9890" s="100"/>
      <c r="N9890" s="100"/>
      <c r="O9890" s="1223" t="s">
        <v>28505</v>
      </c>
      <c r="P9890" s="100"/>
      <c r="Q9890" s="15" t="s">
        <v>45</v>
      </c>
    </row>
    <row r="9891" customFormat="false" ht="28.35" hidden="false" customHeight="false" outlineLevel="0" collapsed="false">
      <c r="A9891" s="100" t="s">
        <v>25462</v>
      </c>
      <c r="B9891" s="1143" t="n">
        <v>0.517361111111111</v>
      </c>
      <c r="C9891" s="100" t="s">
        <v>28506</v>
      </c>
      <c r="D9891" s="100" t="s">
        <v>25726</v>
      </c>
      <c r="E9891" s="100" t="s">
        <v>28507</v>
      </c>
      <c r="F9891" s="100" t="s">
        <v>28508</v>
      </c>
      <c r="G9891" s="100" t="n">
        <v>13500</v>
      </c>
      <c r="H9891" s="100"/>
      <c r="I9891" s="100"/>
      <c r="J9891" s="100"/>
      <c r="K9891" s="100"/>
      <c r="L9891" s="100"/>
      <c r="M9891" s="100" t="s">
        <v>28509</v>
      </c>
      <c r="N9891" s="1224" t="n">
        <v>41250</v>
      </c>
      <c r="O9891" s="984" t="s">
        <v>15</v>
      </c>
      <c r="P9891" s="100"/>
      <c r="Q9891" s="15" t="s">
        <v>45</v>
      </c>
    </row>
    <row r="9892" customFormat="false" ht="55.2" hidden="false" customHeight="false" outlineLevel="0" collapsed="false">
      <c r="A9892" s="100"/>
      <c r="B9892" s="100"/>
      <c r="C9892" s="100"/>
      <c r="D9892" s="100" t="s">
        <v>10514</v>
      </c>
      <c r="E9892" s="100"/>
      <c r="F9892" s="100"/>
      <c r="G9892" s="100"/>
      <c r="H9892" s="100" t="n">
        <v>25400</v>
      </c>
      <c r="I9892" s="100"/>
      <c r="J9892" s="100"/>
      <c r="K9892" s="100"/>
      <c r="L9892" s="100"/>
      <c r="M9892" s="100" t="s">
        <v>28377</v>
      </c>
      <c r="N9892" s="1076" t="n">
        <v>43806</v>
      </c>
      <c r="O9892" s="984" t="s">
        <v>26154</v>
      </c>
      <c r="P9892" s="100"/>
      <c r="Q9892" s="15" t="s">
        <v>45</v>
      </c>
    </row>
    <row r="9893" customFormat="false" ht="14.9" hidden="false" customHeight="false" outlineLevel="0" collapsed="false">
      <c r="A9893" s="1139"/>
      <c r="B9893" s="1139"/>
      <c r="C9893" s="1139"/>
      <c r="D9893" s="1139"/>
      <c r="E9893" s="1139" t="s">
        <v>28510</v>
      </c>
      <c r="F9893" s="1139"/>
      <c r="G9893" s="1139"/>
      <c r="H9893" s="1139"/>
      <c r="I9893" s="1139"/>
      <c r="J9893" s="1139"/>
      <c r="K9893" s="1139"/>
      <c r="L9893" s="1139"/>
      <c r="M9893" s="1139"/>
      <c r="N9893" s="1166" t="n">
        <v>43802</v>
      </c>
      <c r="O9893" s="1139" t="s">
        <v>28405</v>
      </c>
      <c r="P9893" s="1139"/>
      <c r="Q9893" s="15" t="s">
        <v>45</v>
      </c>
      <c r="R9893" s="1141"/>
      <c r="S9893" s="1141"/>
      <c r="T9893" s="1141"/>
      <c r="U9893" s="1141"/>
      <c r="V9893" s="1141"/>
      <c r="W9893" s="1141"/>
      <c r="X9893" s="1141"/>
      <c r="Y9893" s="1141"/>
      <c r="Z9893" s="1141"/>
      <c r="AA9893" s="1141"/>
      <c r="AB9893" s="1141"/>
      <c r="AC9893" s="1141"/>
      <c r="AD9893" s="1141"/>
      <c r="AE9893" s="1141"/>
      <c r="AF9893" s="1141"/>
      <c r="AG9893" s="1141"/>
      <c r="AH9893" s="1141"/>
      <c r="AI9893" s="1141"/>
      <c r="AJ9893" s="1141"/>
      <c r="AK9893" s="1141"/>
    </row>
    <row r="9894" customFormat="false" ht="14.9" hidden="false" customHeight="false" outlineLevel="0" collapsed="false">
      <c r="A9894" s="1139"/>
      <c r="B9894" s="1139"/>
      <c r="C9894" s="1139"/>
      <c r="D9894" s="1139"/>
      <c r="E9894" s="1139" t="s">
        <v>28511</v>
      </c>
      <c r="F9894" s="1139"/>
      <c r="G9894" s="1139"/>
      <c r="H9894" s="1139"/>
      <c r="I9894" s="1139"/>
      <c r="J9894" s="1139"/>
      <c r="K9894" s="1139"/>
      <c r="L9894" s="1139"/>
      <c r="M9894" s="1139"/>
      <c r="N9894" s="1166" t="n">
        <v>43802</v>
      </c>
      <c r="O9894" s="1139" t="s">
        <v>28405</v>
      </c>
      <c r="P9894" s="1139"/>
      <c r="Q9894" s="15" t="s">
        <v>45</v>
      </c>
      <c r="R9894" s="1141"/>
      <c r="S9894" s="1141"/>
      <c r="T9894" s="1141"/>
      <c r="U9894" s="1141"/>
      <c r="V9894" s="1141"/>
      <c r="W9894" s="1141"/>
      <c r="X9894" s="1141"/>
      <c r="Y9894" s="1141"/>
      <c r="Z9894" s="1141"/>
      <c r="AA9894" s="1141"/>
      <c r="AB9894" s="1141"/>
      <c r="AC9894" s="1141"/>
      <c r="AD9894" s="1141"/>
      <c r="AE9894" s="1141"/>
      <c r="AF9894" s="1141"/>
      <c r="AG9894" s="1141"/>
      <c r="AH9894" s="1141"/>
      <c r="AI9894" s="1141"/>
      <c r="AJ9894" s="1141"/>
      <c r="AK9894" s="1141"/>
    </row>
    <row r="9895" customFormat="false" ht="14.9" hidden="false" customHeight="false" outlineLevel="0" collapsed="false">
      <c r="A9895" s="100" t="s">
        <v>25462</v>
      </c>
      <c r="B9895" s="1143" t="n">
        <v>0.555555555555556</v>
      </c>
      <c r="C9895" s="100" t="s">
        <v>28512</v>
      </c>
      <c r="D9895" s="100" t="s">
        <v>26332</v>
      </c>
      <c r="E9895" s="100" t="s">
        <v>28513</v>
      </c>
      <c r="F9895" s="100"/>
      <c r="G9895" s="100"/>
      <c r="H9895" s="100"/>
      <c r="I9895" s="100"/>
      <c r="J9895" s="100"/>
      <c r="K9895" s="100"/>
      <c r="L9895" s="100"/>
      <c r="M9895" s="100"/>
      <c r="N9895" s="100"/>
      <c r="O9895" s="355" t="s">
        <v>26167</v>
      </c>
      <c r="P9895" s="100"/>
      <c r="Q9895" s="15" t="s">
        <v>45</v>
      </c>
    </row>
    <row r="9896" customFormat="false" ht="14.9" hidden="false" customHeight="false" outlineLevel="0" collapsed="false">
      <c r="A9896" s="391" t="s">
        <v>25462</v>
      </c>
      <c r="B9896" s="391"/>
      <c r="C9896" s="391" t="s">
        <v>28514</v>
      </c>
      <c r="D9896" s="391" t="s">
        <v>26341</v>
      </c>
      <c r="E9896" s="391" t="s">
        <v>28515</v>
      </c>
      <c r="F9896" s="391"/>
      <c r="G9896" s="391"/>
      <c r="H9896" s="391"/>
      <c r="I9896" s="391"/>
      <c r="J9896" s="391"/>
      <c r="K9896" s="391"/>
      <c r="L9896" s="391"/>
      <c r="M9896" s="391" t="s">
        <v>28516</v>
      </c>
      <c r="N9896" s="1148" t="n">
        <v>43802</v>
      </c>
      <c r="O9896" s="391" t="s">
        <v>28517</v>
      </c>
      <c r="P9896" s="391"/>
      <c r="Q9896" s="15" t="s">
        <v>45</v>
      </c>
      <c r="R9896" s="278"/>
      <c r="S9896" s="278"/>
      <c r="T9896" s="278"/>
      <c r="U9896" s="278"/>
      <c r="V9896" s="278"/>
      <c r="W9896" s="278"/>
      <c r="X9896" s="278"/>
      <c r="Y9896" s="278"/>
      <c r="Z9896" s="278"/>
      <c r="AA9896" s="278"/>
      <c r="AB9896" s="278"/>
      <c r="AC9896" s="278"/>
      <c r="AD9896" s="278"/>
      <c r="AE9896" s="278"/>
      <c r="AF9896" s="278"/>
      <c r="AG9896" s="278"/>
      <c r="AH9896" s="278"/>
      <c r="AI9896" s="278"/>
      <c r="AJ9896" s="278"/>
      <c r="AK9896" s="278"/>
    </row>
    <row r="9897" customFormat="false" ht="55.2" hidden="false" customHeight="false" outlineLevel="0" collapsed="false">
      <c r="A9897" s="100" t="s">
        <v>25462</v>
      </c>
      <c r="B9897" s="1143" t="n">
        <v>0.618055555555556</v>
      </c>
      <c r="C9897" s="24" t="s">
        <v>13091</v>
      </c>
      <c r="D9897" s="100" t="s">
        <v>28518</v>
      </c>
      <c r="E9897" s="100" t="s">
        <v>28519</v>
      </c>
      <c r="F9897" s="100" t="s">
        <v>28520</v>
      </c>
      <c r="G9897" s="100" t="n">
        <v>6300</v>
      </c>
      <c r="H9897" s="100"/>
      <c r="I9897" s="100"/>
      <c r="J9897" s="100"/>
      <c r="K9897" s="100"/>
      <c r="L9897" s="100"/>
      <c r="M9897" s="100" t="s">
        <v>28521</v>
      </c>
      <c r="N9897" s="1076" t="n">
        <v>43804</v>
      </c>
      <c r="O9897" s="984" t="s">
        <v>15</v>
      </c>
      <c r="P9897" s="100"/>
      <c r="Q9897" s="15" t="s">
        <v>45</v>
      </c>
    </row>
    <row r="9898" customFormat="false" ht="41.75" hidden="false" customHeight="false" outlineLevel="0" collapsed="false">
      <c r="A9898" s="100" t="s">
        <v>25462</v>
      </c>
      <c r="B9898" s="100"/>
      <c r="C9898" s="100" t="s">
        <v>28522</v>
      </c>
      <c r="D9898" s="100" t="s">
        <v>25606</v>
      </c>
      <c r="E9898" s="100" t="s">
        <v>28523</v>
      </c>
      <c r="F9898" s="100"/>
      <c r="G9898" s="100"/>
      <c r="H9898" s="100"/>
      <c r="I9898" s="100"/>
      <c r="J9898" s="100"/>
      <c r="K9898" s="100"/>
      <c r="L9898" s="100"/>
      <c r="M9898" s="100"/>
      <c r="N9898" s="100"/>
      <c r="O9898" s="355" t="s">
        <v>28524</v>
      </c>
      <c r="P9898" s="100"/>
      <c r="Q9898" s="15" t="s">
        <v>45</v>
      </c>
    </row>
    <row r="9899" customFormat="false" ht="14.9" hidden="false" customHeight="false" outlineLevel="0" collapsed="false">
      <c r="A9899" s="1139"/>
      <c r="B9899" s="1139"/>
      <c r="C9899" s="1139"/>
      <c r="D9899" s="1139"/>
      <c r="E9899" s="1139" t="s">
        <v>28525</v>
      </c>
      <c r="F9899" s="1139"/>
      <c r="G9899" s="1139"/>
      <c r="H9899" s="1139"/>
      <c r="I9899" s="1139"/>
      <c r="J9899" s="1139"/>
      <c r="K9899" s="1139"/>
      <c r="L9899" s="1139"/>
      <c r="M9899" s="1139"/>
      <c r="N9899" s="1139"/>
      <c r="O9899" s="1139"/>
      <c r="P9899" s="1139"/>
      <c r="Q9899" s="15" t="s">
        <v>45</v>
      </c>
      <c r="R9899" s="1141"/>
      <c r="S9899" s="1141"/>
      <c r="T9899" s="1141"/>
      <c r="U9899" s="1141"/>
      <c r="V9899" s="1141"/>
      <c r="W9899" s="1141"/>
      <c r="X9899" s="1141"/>
      <c r="Y9899" s="1141"/>
      <c r="Z9899" s="1141"/>
      <c r="AA9899" s="1141"/>
      <c r="AB9899" s="1141"/>
      <c r="AC9899" s="1141"/>
      <c r="AD9899" s="1141"/>
      <c r="AE9899" s="1141"/>
      <c r="AF9899" s="1141"/>
      <c r="AG9899" s="1141"/>
      <c r="AH9899" s="1141"/>
      <c r="AI9899" s="1141"/>
      <c r="AJ9899" s="1141"/>
      <c r="AK9899" s="1141"/>
    </row>
    <row r="9900" customFormat="false" ht="28.35" hidden="false" customHeight="false" outlineLevel="0" collapsed="false">
      <c r="A9900" s="100" t="s">
        <v>25492</v>
      </c>
      <c r="B9900" s="1143" t="n">
        <v>0.658333333333333</v>
      </c>
      <c r="C9900" s="100" t="s">
        <v>28526</v>
      </c>
      <c r="D9900" s="100" t="s">
        <v>27017</v>
      </c>
      <c r="E9900" s="100" t="s">
        <v>28527</v>
      </c>
      <c r="F9900" s="100" t="s">
        <v>28528</v>
      </c>
      <c r="G9900" s="100" t="n">
        <v>5200</v>
      </c>
      <c r="H9900" s="100"/>
      <c r="I9900" s="100"/>
      <c r="J9900" s="100"/>
      <c r="K9900" s="100"/>
      <c r="L9900" s="100"/>
      <c r="M9900" s="100" t="s">
        <v>28529</v>
      </c>
      <c r="N9900" s="1184" t="n">
        <v>43803</v>
      </c>
      <c r="O9900" s="984" t="s">
        <v>15</v>
      </c>
      <c r="P9900" s="100"/>
      <c r="Q9900" s="15" t="s">
        <v>45</v>
      </c>
    </row>
    <row r="9901" customFormat="false" ht="14.9" hidden="false" customHeight="false" outlineLevel="0" collapsed="false">
      <c r="A9901" s="1154" t="s">
        <v>25492</v>
      </c>
      <c r="B9901" s="1154"/>
      <c r="C9901" s="1154" t="s">
        <v>28530</v>
      </c>
      <c r="D9901" s="1154" t="s">
        <v>27251</v>
      </c>
      <c r="E9901" s="1154" t="s">
        <v>28531</v>
      </c>
      <c r="F9901" s="1154"/>
      <c r="G9901" s="1154"/>
      <c r="H9901" s="1154"/>
      <c r="I9901" s="1154"/>
      <c r="J9901" s="1154"/>
      <c r="K9901" s="1154"/>
      <c r="L9901" s="1154"/>
      <c r="M9901" s="1154"/>
      <c r="N9901" s="1154"/>
      <c r="O9901" s="1154" t="s">
        <v>28160</v>
      </c>
      <c r="P9901" s="1154"/>
      <c r="Q9901" s="15" t="s">
        <v>45</v>
      </c>
      <c r="R9901" s="1161"/>
      <c r="S9901" s="1161"/>
      <c r="T9901" s="1161"/>
      <c r="U9901" s="1161"/>
      <c r="V9901" s="1161"/>
      <c r="W9901" s="1161"/>
      <c r="X9901" s="1161"/>
      <c r="Y9901" s="1161"/>
      <c r="Z9901" s="1161"/>
      <c r="AA9901" s="1161"/>
      <c r="AB9901" s="1161"/>
      <c r="AC9901" s="1161"/>
      <c r="AD9901" s="1161"/>
      <c r="AE9901" s="1161"/>
      <c r="AF9901" s="1161"/>
      <c r="AG9901" s="1161"/>
      <c r="AH9901" s="1161"/>
      <c r="AI9901" s="1161"/>
      <c r="AJ9901" s="1161"/>
      <c r="AK9901" s="1161"/>
    </row>
    <row r="9902" customFormat="false" ht="14.9" hidden="false" customHeight="false" outlineLevel="0" collapsed="false">
      <c r="A9902" s="1139"/>
      <c r="B9902" s="1139"/>
      <c r="C9902" s="1139"/>
      <c r="D9902" s="1139"/>
      <c r="E9902" s="1139" t="s">
        <v>28532</v>
      </c>
      <c r="F9902" s="1139" t="s">
        <v>28533</v>
      </c>
      <c r="G9902" s="1139"/>
      <c r="H9902" s="1139"/>
      <c r="I9902" s="1139"/>
      <c r="J9902" s="1139"/>
      <c r="K9902" s="1139"/>
      <c r="L9902" s="1139"/>
      <c r="M9902" s="1139"/>
      <c r="N9902" s="1166" t="n">
        <v>43805</v>
      </c>
      <c r="O9902" s="1139" t="s">
        <v>26797</v>
      </c>
      <c r="P9902" s="1139"/>
      <c r="Q9902" s="15" t="s">
        <v>45</v>
      </c>
      <c r="R9902" s="1141"/>
      <c r="S9902" s="1141"/>
      <c r="T9902" s="1141"/>
      <c r="U9902" s="1141"/>
      <c r="V9902" s="1141"/>
      <c r="W9902" s="1141"/>
      <c r="X9902" s="1141"/>
      <c r="Y9902" s="1141"/>
      <c r="Z9902" s="1141"/>
      <c r="AA9902" s="1141"/>
      <c r="AB9902" s="1141"/>
      <c r="AC9902" s="1141"/>
      <c r="AD9902" s="1141"/>
      <c r="AE9902" s="1141"/>
      <c r="AF9902" s="1141"/>
      <c r="AG9902" s="1141"/>
      <c r="AH9902" s="1141"/>
      <c r="AI9902" s="1141"/>
      <c r="AJ9902" s="1141"/>
      <c r="AK9902" s="1141"/>
    </row>
    <row r="9903" customFormat="false" ht="14.9" hidden="false" customHeight="false" outlineLevel="0" collapsed="false">
      <c r="A9903" s="100"/>
      <c r="B9903" s="100"/>
      <c r="C9903" s="100"/>
      <c r="D9903" s="100"/>
      <c r="E9903" s="100" t="s">
        <v>28534</v>
      </c>
      <c r="F9903" s="100"/>
      <c r="G9903" s="100"/>
      <c r="H9903" s="100"/>
      <c r="I9903" s="100"/>
      <c r="J9903" s="100"/>
      <c r="K9903" s="100"/>
      <c r="L9903" s="100"/>
      <c r="M9903" s="100"/>
      <c r="N9903" s="100"/>
      <c r="O9903" s="100"/>
      <c r="P9903" s="100"/>
      <c r="Q9903" s="15" t="s">
        <v>45</v>
      </c>
    </row>
    <row r="9904" customFormat="false" ht="68.65" hidden="false" customHeight="false" outlineLevel="0" collapsed="false">
      <c r="A9904" s="100" t="s">
        <v>25462</v>
      </c>
      <c r="B9904" s="1143" t="n">
        <v>0.688888888888889</v>
      </c>
      <c r="C9904" s="100" t="s">
        <v>28535</v>
      </c>
      <c r="D9904" s="100" t="s">
        <v>28476</v>
      </c>
      <c r="E9904" s="100" t="s">
        <v>28536</v>
      </c>
      <c r="F9904" s="100" t="s">
        <v>28537</v>
      </c>
      <c r="G9904" s="100" t="n">
        <v>3500</v>
      </c>
      <c r="H9904" s="100"/>
      <c r="I9904" s="100"/>
      <c r="J9904" s="100"/>
      <c r="K9904" s="100"/>
      <c r="L9904" s="100"/>
      <c r="M9904" s="100" t="s">
        <v>28538</v>
      </c>
      <c r="N9904" s="1076" t="n">
        <v>43802</v>
      </c>
      <c r="O9904" s="984" t="s">
        <v>15</v>
      </c>
      <c r="P9904" s="100"/>
      <c r="Q9904" s="15" t="s">
        <v>45</v>
      </c>
    </row>
    <row r="9905" customFormat="false" ht="14.9" hidden="false" customHeight="false" outlineLevel="0" collapsed="false">
      <c r="A9905" s="1139" t="s">
        <v>25462</v>
      </c>
      <c r="B9905" s="1139"/>
      <c r="C9905" s="1139" t="s">
        <v>28539</v>
      </c>
      <c r="D9905" s="1139" t="s">
        <v>21</v>
      </c>
      <c r="E9905" s="1139" t="s">
        <v>28540</v>
      </c>
      <c r="F9905" s="1139"/>
      <c r="G9905" s="1139"/>
      <c r="H9905" s="1139"/>
      <c r="I9905" s="1139"/>
      <c r="J9905" s="1139"/>
      <c r="K9905" s="1139"/>
      <c r="L9905" s="1139"/>
      <c r="M9905" s="1139"/>
      <c r="N9905" s="1139"/>
      <c r="O9905" s="1139"/>
      <c r="P9905" s="1139"/>
      <c r="Q9905" s="15" t="s">
        <v>45</v>
      </c>
      <c r="R9905" s="1141"/>
      <c r="S9905" s="1141"/>
      <c r="T9905" s="1141"/>
      <c r="U9905" s="1141"/>
      <c r="V9905" s="1141"/>
      <c r="W9905" s="1141"/>
      <c r="X9905" s="1141"/>
      <c r="Y9905" s="1141"/>
      <c r="Z9905" s="1141"/>
      <c r="AA9905" s="1141"/>
      <c r="AB9905" s="1141"/>
      <c r="AC9905" s="1141"/>
      <c r="AD9905" s="1141"/>
      <c r="AE9905" s="1141"/>
      <c r="AF9905" s="1141"/>
      <c r="AG9905" s="1141"/>
      <c r="AH9905" s="1141"/>
      <c r="AI9905" s="1141"/>
      <c r="AJ9905" s="1141"/>
      <c r="AK9905" s="1141"/>
    </row>
    <row r="9906" customFormat="false" ht="79.85" hidden="false" customHeight="false" outlineLevel="0" collapsed="false">
      <c r="A9906" s="1091" t="s">
        <v>17111</v>
      </c>
      <c r="B9906" s="103" t="s">
        <v>17112</v>
      </c>
      <c r="C9906" s="1149"/>
      <c r="D9906" s="103" t="s">
        <v>17114</v>
      </c>
      <c r="E9906" s="103" t="s">
        <v>17115</v>
      </c>
      <c r="F9906" s="102" t="s">
        <v>10096</v>
      </c>
      <c r="G9906" s="103" t="s">
        <v>38</v>
      </c>
      <c r="H9906" s="103" t="s">
        <v>17116</v>
      </c>
      <c r="I9906" s="103" t="s">
        <v>40</v>
      </c>
      <c r="J9906" s="103" t="s">
        <v>21327</v>
      </c>
      <c r="K9906" s="103" t="s">
        <v>21328</v>
      </c>
      <c r="L9906" s="103" t="s">
        <v>19807</v>
      </c>
      <c r="M9906" s="103" t="s">
        <v>41</v>
      </c>
      <c r="N9906" s="103" t="s">
        <v>42</v>
      </c>
      <c r="O9906" s="103" t="s">
        <v>17117</v>
      </c>
      <c r="P9906" s="91"/>
      <c r="Q9906" s="15" t="s">
        <v>45</v>
      </c>
      <c r="R9906" s="97"/>
      <c r="S9906" s="97"/>
    </row>
    <row r="9907" customFormat="false" ht="15" hidden="false" customHeight="false" outlineLevel="0" collapsed="false">
      <c r="A9907" s="1216" t="n">
        <v>43802</v>
      </c>
      <c r="B9907" s="1136" t="s">
        <v>260</v>
      </c>
      <c r="C9907" s="91"/>
      <c r="D9907" s="91"/>
      <c r="E9907" s="10"/>
      <c r="F9907" s="821" t="n">
        <f aca="false">G9907+H9907+I9907+J9907+K9907+L9907</f>
        <v>1.84838707961818E+017</v>
      </c>
      <c r="G9907" s="1150" t="n">
        <f aca="false">SUM(G9908:G19842)</f>
        <v>64571110305175200</v>
      </c>
      <c r="H9907" s="989" t="n">
        <f aca="false">SUM(H9908:H19842)</f>
        <v>1.20267597656643E+017</v>
      </c>
      <c r="I9907" s="1007" t="n">
        <f aca="false">SUM(I9908:I19844)</f>
        <v>0</v>
      </c>
      <c r="J9907" s="1008" t="n">
        <f aca="false">SUM(J9908:J19842)</f>
        <v>0</v>
      </c>
      <c r="K9907" s="1009" t="n">
        <f aca="false">SUM(K9908:K19842)</f>
        <v>0</v>
      </c>
      <c r="L9907" s="1029" t="n">
        <f aca="false">SUM(L9908:L19842)</f>
        <v>0</v>
      </c>
      <c r="M9907" s="466"/>
      <c r="N9907" s="466"/>
      <c r="O9907" s="91"/>
      <c r="P9907" s="91"/>
      <c r="Q9907" s="15" t="s">
        <v>45</v>
      </c>
      <c r="R9907" s="97"/>
      <c r="S9907" s="97"/>
    </row>
    <row r="9908" customFormat="false" ht="28.35" hidden="false" customHeight="false" outlineLevel="0" collapsed="false">
      <c r="A9908" s="100" t="s">
        <v>25462</v>
      </c>
      <c r="B9908" s="1143" t="n">
        <v>0.425</v>
      </c>
      <c r="C9908" s="100" t="s">
        <v>28541</v>
      </c>
      <c r="D9908" s="100" t="s">
        <v>25726</v>
      </c>
      <c r="E9908" s="100" t="s">
        <v>28542</v>
      </c>
      <c r="F9908" s="100"/>
      <c r="G9908" s="100"/>
      <c r="H9908" s="100"/>
      <c r="I9908" s="100"/>
      <c r="J9908" s="100"/>
      <c r="K9908" s="100"/>
      <c r="L9908" s="100"/>
      <c r="M9908" s="100"/>
      <c r="N9908" s="100"/>
      <c r="O9908" s="1221" t="s">
        <v>28543</v>
      </c>
      <c r="P9908" s="100"/>
      <c r="Q9908" s="15" t="s">
        <v>45</v>
      </c>
    </row>
    <row r="9909" customFormat="false" ht="14.9" hidden="false" customHeight="false" outlineLevel="0" collapsed="false">
      <c r="A9909" s="100"/>
      <c r="B9909" s="100"/>
      <c r="C9909" s="100"/>
      <c r="D9909" s="100"/>
      <c r="E9909" s="100" t="s">
        <v>28544</v>
      </c>
      <c r="F9909" s="100"/>
      <c r="G9909" s="100"/>
      <c r="H9909" s="100"/>
      <c r="I9909" s="100"/>
      <c r="J9909" s="100"/>
      <c r="K9909" s="100"/>
      <c r="L9909" s="100"/>
      <c r="M9909" s="100"/>
      <c r="N9909" s="100"/>
      <c r="O9909" s="100"/>
      <c r="P9909" s="100"/>
      <c r="Q9909" s="15" t="s">
        <v>45</v>
      </c>
    </row>
    <row r="9910" customFormat="false" ht="14.9" hidden="false" customHeight="false" outlineLevel="0" collapsed="false">
      <c r="A9910" s="1139" t="s">
        <v>25462</v>
      </c>
      <c r="B9910" s="1139"/>
      <c r="C9910" s="1139" t="n">
        <v>89616000450</v>
      </c>
      <c r="D9910" s="1139"/>
      <c r="E9910" s="1139" t="s">
        <v>28545</v>
      </c>
      <c r="F9910" s="1139"/>
      <c r="G9910" s="1139"/>
      <c r="H9910" s="1139"/>
      <c r="I9910" s="1139"/>
      <c r="J9910" s="1139"/>
      <c r="K9910" s="1139"/>
      <c r="L9910" s="1139"/>
      <c r="M9910" s="1139"/>
      <c r="N9910" s="1139"/>
      <c r="O9910" s="1139"/>
      <c r="P9910" s="1139"/>
      <c r="Q9910" s="15" t="s">
        <v>45</v>
      </c>
      <c r="R9910" s="1141"/>
      <c r="S9910" s="1141"/>
      <c r="T9910" s="1141"/>
      <c r="U9910" s="1141"/>
      <c r="V9910" s="1141"/>
      <c r="W9910" s="1141"/>
      <c r="X9910" s="1141"/>
      <c r="Y9910" s="1141"/>
      <c r="Z9910" s="1141"/>
      <c r="AA9910" s="1141"/>
      <c r="AB9910" s="1141"/>
      <c r="AC9910" s="1141"/>
      <c r="AD9910" s="1141"/>
      <c r="AE9910" s="1141"/>
      <c r="AF9910" s="1141"/>
      <c r="AG9910" s="1141"/>
      <c r="AH9910" s="1141"/>
      <c r="AI9910" s="1141"/>
      <c r="AJ9910" s="1141"/>
      <c r="AK9910" s="1141"/>
    </row>
    <row r="9911" customFormat="false" ht="55.2" hidden="false" customHeight="false" outlineLevel="0" collapsed="false">
      <c r="A9911" s="1144"/>
      <c r="B9911" s="1144"/>
      <c r="C9911" s="1144"/>
      <c r="D9911" s="1144" t="s">
        <v>28546</v>
      </c>
      <c r="E9911" s="1144" t="s">
        <v>28547</v>
      </c>
      <c r="F9911" s="1144" t="s">
        <v>28548</v>
      </c>
      <c r="G9911" s="1144" t="s">
        <v>27041</v>
      </c>
      <c r="H9911" s="1144" t="s">
        <v>28549</v>
      </c>
      <c r="I9911" s="1144"/>
      <c r="J9911" s="1144"/>
      <c r="K9911" s="1144"/>
      <c r="L9911" s="1144"/>
      <c r="M9911" s="1144" t="s">
        <v>28550</v>
      </c>
      <c r="N9911" s="1176" t="n">
        <v>43805</v>
      </c>
      <c r="O9911" s="1144" t="s">
        <v>28551</v>
      </c>
      <c r="P9911" s="1144"/>
      <c r="Q9911" s="15" t="s">
        <v>45</v>
      </c>
      <c r="R9911" s="1145"/>
      <c r="S9911" s="1145"/>
      <c r="T9911" s="1145"/>
      <c r="U9911" s="1145"/>
      <c r="V9911" s="1145"/>
      <c r="W9911" s="1145"/>
      <c r="X9911" s="1145"/>
      <c r="Y9911" s="1145"/>
      <c r="Z9911" s="1145"/>
      <c r="AA9911" s="1145"/>
      <c r="AB9911" s="1145"/>
      <c r="AC9911" s="1145"/>
      <c r="AD9911" s="1145"/>
      <c r="AE9911" s="1145"/>
      <c r="AF9911" s="1145"/>
      <c r="AG9911" s="1145"/>
      <c r="AH9911" s="1145"/>
      <c r="AI9911" s="1145"/>
      <c r="AJ9911" s="1145"/>
      <c r="AK9911" s="1145"/>
    </row>
    <row r="9912" customFormat="false" ht="28.35" hidden="false" customHeight="false" outlineLevel="0" collapsed="false">
      <c r="A9912" s="100" t="s">
        <v>25462</v>
      </c>
      <c r="B9912" s="1143" t="n">
        <v>0.445138888888889</v>
      </c>
      <c r="C9912" s="100" t="s">
        <v>28552</v>
      </c>
      <c r="D9912" s="100" t="s">
        <v>26332</v>
      </c>
      <c r="E9912" s="100" t="s">
        <v>28553</v>
      </c>
      <c r="F9912" s="100"/>
      <c r="G9912" s="100"/>
      <c r="H9912" s="100"/>
      <c r="I9912" s="100"/>
      <c r="J9912" s="100"/>
      <c r="K9912" s="100"/>
      <c r="L9912" s="100"/>
      <c r="M9912" s="100"/>
      <c r="N9912" s="100"/>
      <c r="O9912" s="355" t="s">
        <v>28554</v>
      </c>
      <c r="P9912" s="100"/>
      <c r="Q9912" s="15" t="s">
        <v>45</v>
      </c>
    </row>
    <row r="9913" customFormat="false" ht="28.35" hidden="false" customHeight="false" outlineLevel="0" collapsed="false">
      <c r="A9913" s="100" t="s">
        <v>25492</v>
      </c>
      <c r="B9913" s="100"/>
      <c r="C9913" s="100" t="s">
        <v>28555</v>
      </c>
      <c r="D9913" s="100" t="s">
        <v>26341</v>
      </c>
      <c r="E9913" s="100" t="s">
        <v>28556</v>
      </c>
      <c r="F9913" s="720" t="s">
        <v>28557</v>
      </c>
      <c r="G9913" s="100"/>
      <c r="H9913" s="100"/>
      <c r="I9913" s="100"/>
      <c r="J9913" s="100"/>
      <c r="K9913" s="100"/>
      <c r="L9913" s="100"/>
      <c r="M9913" s="100"/>
      <c r="N9913" s="100"/>
      <c r="O9913" s="355" t="s">
        <v>28558</v>
      </c>
      <c r="P9913" s="100"/>
      <c r="Q9913" s="15" t="s">
        <v>45</v>
      </c>
    </row>
    <row r="9914" customFormat="false" ht="14.9" hidden="false" customHeight="false" outlineLevel="0" collapsed="false">
      <c r="A9914" s="1144" t="s">
        <v>25462</v>
      </c>
      <c r="B9914" s="1146"/>
      <c r="C9914" s="1144"/>
      <c r="D9914" s="1144"/>
      <c r="E9914" s="1144" t="s">
        <v>28559</v>
      </c>
      <c r="F9914" s="1144" t="s">
        <v>28560</v>
      </c>
      <c r="G9914" s="1144"/>
      <c r="H9914" s="1144"/>
      <c r="I9914" s="1144"/>
      <c r="J9914" s="1144"/>
      <c r="K9914" s="1144"/>
      <c r="L9914" s="1144"/>
      <c r="M9914" s="1144"/>
      <c r="N9914" s="1176" t="n">
        <v>43804</v>
      </c>
      <c r="O9914" s="1144" t="s">
        <v>26797</v>
      </c>
      <c r="P9914" s="1144"/>
      <c r="Q9914" s="15" t="s">
        <v>45</v>
      </c>
      <c r="R9914" s="1145"/>
      <c r="S9914" s="1145"/>
      <c r="T9914" s="1145"/>
      <c r="U9914" s="1145"/>
      <c r="V9914" s="1145"/>
      <c r="W9914" s="1145"/>
      <c r="X9914" s="1145"/>
      <c r="Y9914" s="1145"/>
      <c r="Z9914" s="1145"/>
      <c r="AA9914" s="1145"/>
      <c r="AB9914" s="1145"/>
      <c r="AC9914" s="1145"/>
      <c r="AD9914" s="1145"/>
      <c r="AE9914" s="1145"/>
      <c r="AF9914" s="1145"/>
      <c r="AG9914" s="1145"/>
      <c r="AH9914" s="1145"/>
      <c r="AI9914" s="1145"/>
      <c r="AJ9914" s="1145"/>
      <c r="AK9914" s="1145"/>
    </row>
    <row r="9915" customFormat="false" ht="28.35" hidden="false" customHeight="false" outlineLevel="0" collapsed="false">
      <c r="A9915" s="391" t="s">
        <v>25492</v>
      </c>
      <c r="B9915" s="1147" t="n">
        <v>0.459027777777778</v>
      </c>
      <c r="C9915" s="391" t="s">
        <v>28561</v>
      </c>
      <c r="D9915" s="391" t="s">
        <v>26354</v>
      </c>
      <c r="E9915" s="391" t="s">
        <v>28562</v>
      </c>
      <c r="F9915" s="391" t="s">
        <v>28563</v>
      </c>
      <c r="G9915" s="391"/>
      <c r="H9915" s="391"/>
      <c r="I9915" s="391"/>
      <c r="J9915" s="391"/>
      <c r="K9915" s="391"/>
      <c r="L9915" s="391"/>
      <c r="M9915" s="391" t="s">
        <v>28564</v>
      </c>
      <c r="N9915" s="1148" t="n">
        <v>43803</v>
      </c>
      <c r="O9915" s="391" t="s">
        <v>28565</v>
      </c>
      <c r="P9915" s="391"/>
      <c r="Q9915" s="15" t="s">
        <v>45</v>
      </c>
      <c r="R9915" s="278"/>
      <c r="S9915" s="278"/>
      <c r="T9915" s="278"/>
      <c r="U9915" s="278"/>
      <c r="V9915" s="278"/>
      <c r="W9915" s="278"/>
      <c r="X9915" s="278"/>
      <c r="Y9915" s="278"/>
      <c r="Z9915" s="278"/>
      <c r="AA9915" s="278"/>
      <c r="AB9915" s="278"/>
      <c r="AC9915" s="278"/>
      <c r="AD9915" s="278"/>
      <c r="AE9915" s="278"/>
      <c r="AF9915" s="278"/>
      <c r="AG9915" s="278"/>
      <c r="AH9915" s="278"/>
      <c r="AI9915" s="278"/>
      <c r="AJ9915" s="278"/>
      <c r="AK9915" s="278"/>
    </row>
    <row r="9916" customFormat="false" ht="68.65" hidden="false" customHeight="false" outlineLevel="0" collapsed="false">
      <c r="A9916" s="100"/>
      <c r="B9916" s="100"/>
      <c r="C9916" s="100"/>
      <c r="D9916" s="1139" t="s">
        <v>600</v>
      </c>
      <c r="E9916" s="100" t="s">
        <v>28566</v>
      </c>
      <c r="F9916" s="1144" t="s">
        <v>28567</v>
      </c>
      <c r="G9916" s="100"/>
      <c r="H9916" s="100"/>
      <c r="I9916" s="100"/>
      <c r="J9916" s="100"/>
      <c r="K9916" s="100"/>
      <c r="L9916" s="100"/>
      <c r="M9916" s="100"/>
      <c r="N9916" s="100"/>
      <c r="O9916" s="100"/>
      <c r="P9916" s="100"/>
      <c r="Q9916" s="15" t="s">
        <v>45</v>
      </c>
    </row>
    <row r="9917" customFormat="false" ht="68.65" hidden="false" customHeight="false" outlineLevel="0" collapsed="false">
      <c r="A9917" s="100"/>
      <c r="B9917" s="100"/>
      <c r="C9917" s="100"/>
      <c r="D9917" s="1139" t="s">
        <v>600</v>
      </c>
      <c r="E9917" s="100" t="s">
        <v>28568</v>
      </c>
      <c r="F9917" s="1144" t="s">
        <v>28567</v>
      </c>
      <c r="G9917" s="100"/>
      <c r="H9917" s="100"/>
      <c r="I9917" s="100"/>
      <c r="J9917" s="100"/>
      <c r="K9917" s="100"/>
      <c r="L9917" s="100"/>
      <c r="M9917" s="100"/>
      <c r="N9917" s="100"/>
      <c r="O9917" s="100"/>
      <c r="P9917" s="100"/>
      <c r="Q9917" s="15" t="s">
        <v>45</v>
      </c>
    </row>
    <row r="9918" customFormat="false" ht="14.9" hidden="false" customHeight="false" outlineLevel="0" collapsed="false">
      <c r="A9918" s="1139"/>
      <c r="B9918" s="1139"/>
      <c r="C9918" s="1139" t="n">
        <v>89581009561</v>
      </c>
      <c r="D9918" s="1139" t="s">
        <v>28569</v>
      </c>
      <c r="E9918" s="1139" t="s">
        <v>28570</v>
      </c>
      <c r="F9918" s="1139"/>
      <c r="G9918" s="1139"/>
      <c r="H9918" s="1139"/>
      <c r="I9918" s="1139"/>
      <c r="J9918" s="1139"/>
      <c r="K9918" s="1139"/>
      <c r="L9918" s="1139"/>
      <c r="M9918" s="1139"/>
      <c r="N9918" s="1139"/>
      <c r="O9918" s="1139"/>
      <c r="P9918" s="1139"/>
      <c r="Q9918" s="15" t="s">
        <v>45</v>
      </c>
      <c r="R9918" s="1141"/>
      <c r="S9918" s="1141"/>
      <c r="T9918" s="1141"/>
      <c r="U9918" s="1141"/>
      <c r="V9918" s="1141"/>
      <c r="W9918" s="1141"/>
      <c r="X9918" s="1141"/>
      <c r="Y9918" s="1141"/>
      <c r="Z9918" s="1141"/>
      <c r="AA9918" s="1141"/>
      <c r="AB9918" s="1141"/>
      <c r="AC9918" s="1141"/>
      <c r="AD9918" s="1141"/>
      <c r="AE9918" s="1141"/>
      <c r="AF9918" s="1141"/>
      <c r="AG9918" s="1141"/>
      <c r="AH9918" s="1141"/>
      <c r="AI9918" s="1141"/>
      <c r="AJ9918" s="1141"/>
      <c r="AK9918" s="1141"/>
    </row>
    <row r="9919" customFormat="false" ht="55.2" hidden="false" customHeight="false" outlineLevel="0" collapsed="false">
      <c r="A9919" s="100"/>
      <c r="B9919" s="100"/>
      <c r="C9919" s="100"/>
      <c r="D9919" s="1173" t="s">
        <v>28571</v>
      </c>
      <c r="E9919" s="100" t="s">
        <v>28572</v>
      </c>
      <c r="F9919" s="100"/>
      <c r="G9919" s="100"/>
      <c r="H9919" s="100"/>
      <c r="I9919" s="100"/>
      <c r="J9919" s="100"/>
      <c r="K9919" s="100"/>
      <c r="L9919" s="100"/>
      <c r="M9919" s="100"/>
      <c r="N9919" s="100"/>
      <c r="O9919" s="1173" t="s">
        <v>28573</v>
      </c>
      <c r="P9919" s="100"/>
      <c r="Q9919" s="15" t="s">
        <v>45</v>
      </c>
    </row>
    <row r="9920" customFormat="false" ht="14.9" hidden="false" customHeight="false" outlineLevel="0" collapsed="false">
      <c r="A9920" s="1154" t="s">
        <v>25492</v>
      </c>
      <c r="B9920" s="1154"/>
      <c r="C9920" s="1154" t="n">
        <v>84992717047</v>
      </c>
      <c r="D9920" s="1154" t="s">
        <v>28574</v>
      </c>
      <c r="E9920" s="1154" t="s">
        <v>28575</v>
      </c>
      <c r="F9920" s="1154"/>
      <c r="G9920" s="1154"/>
      <c r="H9920" s="1154"/>
      <c r="I9920" s="1154"/>
      <c r="J9920" s="1154"/>
      <c r="K9920" s="1154"/>
      <c r="L9920" s="1154"/>
      <c r="M9920" s="1154"/>
      <c r="N9920" s="1154"/>
      <c r="O9920" s="1154" t="s">
        <v>24611</v>
      </c>
      <c r="P9920" s="1154"/>
      <c r="Q9920" s="15" t="s">
        <v>45</v>
      </c>
      <c r="R9920" s="1161"/>
      <c r="S9920" s="1161"/>
      <c r="T9920" s="1161"/>
      <c r="U9920" s="1161"/>
      <c r="V9920" s="1161"/>
      <c r="W9920" s="1161"/>
      <c r="X9920" s="1161"/>
      <c r="Y9920" s="1161"/>
      <c r="Z9920" s="1161"/>
      <c r="AA9920" s="1161"/>
      <c r="AB9920" s="1161"/>
      <c r="AC9920" s="1161"/>
      <c r="AD9920" s="1161"/>
      <c r="AE9920" s="1161"/>
      <c r="AF9920" s="1161"/>
      <c r="AG9920" s="1161"/>
      <c r="AH9920" s="1161"/>
      <c r="AI9920" s="1161"/>
      <c r="AJ9920" s="1161"/>
      <c r="AK9920" s="1161"/>
    </row>
    <row r="9921" customFormat="false" ht="82.05" hidden="false" customHeight="false" outlineLevel="0" collapsed="false">
      <c r="A9921" s="1139"/>
      <c r="B9921" s="1139"/>
      <c r="C9921" s="1139"/>
      <c r="D9921" s="1139"/>
      <c r="E9921" s="1139" t="s">
        <v>28576</v>
      </c>
      <c r="F9921" s="1139" t="s">
        <v>28577</v>
      </c>
      <c r="G9921" s="1139" t="s">
        <v>27041</v>
      </c>
      <c r="H9921" s="1139"/>
      <c r="I9921" s="1139"/>
      <c r="J9921" s="1139"/>
      <c r="K9921" s="1139"/>
      <c r="L9921" s="1139"/>
      <c r="M9921" s="1139" t="s">
        <v>28501</v>
      </c>
      <c r="N9921" s="1166" t="n">
        <v>43805</v>
      </c>
      <c r="O9921" s="1139" t="s">
        <v>26797</v>
      </c>
      <c r="P9921" s="1139"/>
      <c r="Q9921" s="15" t="s">
        <v>45</v>
      </c>
      <c r="R9921" s="1141"/>
      <c r="S9921" s="1141"/>
      <c r="T9921" s="1141"/>
      <c r="U9921" s="1141"/>
      <c r="V9921" s="1141"/>
      <c r="W9921" s="1141"/>
      <c r="X9921" s="1141"/>
      <c r="Y9921" s="1141"/>
      <c r="Z9921" s="1141"/>
      <c r="AA9921" s="1141"/>
      <c r="AB9921" s="1141"/>
      <c r="AC9921" s="1141"/>
      <c r="AD9921" s="1141"/>
      <c r="AE9921" s="1141"/>
      <c r="AF9921" s="1141"/>
      <c r="AG9921" s="1141"/>
      <c r="AH9921" s="1141"/>
      <c r="AI9921" s="1141"/>
      <c r="AJ9921" s="1141"/>
      <c r="AK9921" s="1141"/>
    </row>
    <row r="9922" customFormat="false" ht="68.65" hidden="false" customHeight="false" outlineLevel="0" collapsed="false">
      <c r="A9922" s="100" t="s">
        <v>25462</v>
      </c>
      <c r="B9922" s="1143" t="n">
        <v>0.534722222222222</v>
      </c>
      <c r="C9922" s="100" t="s">
        <v>28578</v>
      </c>
      <c r="D9922" s="100" t="s">
        <v>28579</v>
      </c>
      <c r="E9922" s="100" t="s">
        <v>28580</v>
      </c>
      <c r="F9922" s="100" t="n">
        <v>10000</v>
      </c>
      <c r="G9922" s="100"/>
      <c r="H9922" s="100"/>
      <c r="I9922" s="100"/>
      <c r="J9922" s="100"/>
      <c r="K9922" s="100"/>
      <c r="L9922" s="100"/>
      <c r="M9922" s="100" t="s">
        <v>28581</v>
      </c>
      <c r="N9922" s="100" t="s">
        <v>26870</v>
      </c>
      <c r="O9922" s="984" t="s">
        <v>25766</v>
      </c>
      <c r="P9922" s="100"/>
      <c r="Q9922" s="15" t="s">
        <v>45</v>
      </c>
    </row>
    <row r="9923" customFormat="false" ht="28.35" hidden="false" customHeight="false" outlineLevel="0" collapsed="false">
      <c r="A9923" s="1144"/>
      <c r="B9923" s="1144"/>
      <c r="C9923" s="1144" t="n">
        <v>89253739575</v>
      </c>
      <c r="D9923" s="1144" t="s">
        <v>28582</v>
      </c>
      <c r="E9923" s="1144" t="s">
        <v>28583</v>
      </c>
      <c r="F9923" s="1144"/>
      <c r="G9923" s="1144"/>
      <c r="H9923" s="1144"/>
      <c r="I9923" s="1144"/>
      <c r="J9923" s="1144"/>
      <c r="K9923" s="1144"/>
      <c r="L9923" s="1144"/>
      <c r="M9923" s="1144"/>
      <c r="N9923" s="1144"/>
      <c r="O9923" s="1144"/>
      <c r="P9923" s="1144"/>
      <c r="Q9923" s="15" t="s">
        <v>45</v>
      </c>
      <c r="R9923" s="1145"/>
      <c r="S9923" s="1145"/>
      <c r="T9923" s="1145"/>
      <c r="U9923" s="1145"/>
      <c r="V9923" s="1145"/>
      <c r="W9923" s="1145"/>
      <c r="X9923" s="1145"/>
      <c r="Y9923" s="1145"/>
      <c r="Z9923" s="1145"/>
      <c r="AA9923" s="1145"/>
      <c r="AB9923" s="1145"/>
      <c r="AC9923" s="1145"/>
      <c r="AD9923" s="1145"/>
      <c r="AE9923" s="1145"/>
      <c r="AF9923" s="1145"/>
      <c r="AG9923" s="1145"/>
      <c r="AH9923" s="1145"/>
      <c r="AI9923" s="1145"/>
      <c r="AJ9923" s="1145"/>
      <c r="AK9923" s="1145"/>
    </row>
    <row r="9924" customFormat="false" ht="28.35" hidden="false" customHeight="false" outlineLevel="0" collapsed="false">
      <c r="A9924" s="100" t="s">
        <v>25462</v>
      </c>
      <c r="B9924" s="1143" t="n">
        <v>0.559722222222222</v>
      </c>
      <c r="C9924" s="100" t="s">
        <v>28584</v>
      </c>
      <c r="D9924" s="100" t="s">
        <v>27017</v>
      </c>
      <c r="E9924" s="100" t="s">
        <v>28585</v>
      </c>
      <c r="F9924" s="100" t="s">
        <v>708</v>
      </c>
      <c r="G9924" s="100" t="n">
        <v>6800</v>
      </c>
      <c r="H9924" s="100"/>
      <c r="I9924" s="100"/>
      <c r="J9924" s="100"/>
      <c r="K9924" s="100"/>
      <c r="L9924" s="100"/>
      <c r="M9924" s="100" t="s">
        <v>28586</v>
      </c>
      <c r="N9924" s="1076" t="n">
        <v>43803</v>
      </c>
      <c r="O9924" s="984" t="s">
        <v>15</v>
      </c>
      <c r="P9924" s="100"/>
      <c r="Q9924" s="15" t="s">
        <v>45</v>
      </c>
    </row>
    <row r="9925" customFormat="false" ht="28.35" hidden="false" customHeight="false" outlineLevel="0" collapsed="false">
      <c r="A9925" s="100" t="s">
        <v>25462</v>
      </c>
      <c r="B9925" s="1143" t="n">
        <v>0.572222222222222</v>
      </c>
      <c r="C9925" s="100" t="s">
        <v>28587</v>
      </c>
      <c r="D9925" s="100" t="s">
        <v>27022</v>
      </c>
      <c r="E9925" s="100" t="s">
        <v>28588</v>
      </c>
      <c r="F9925" s="100" t="s">
        <v>28589</v>
      </c>
      <c r="G9925" s="100"/>
      <c r="H9925" s="100"/>
      <c r="I9925" s="100"/>
      <c r="J9925" s="100"/>
      <c r="K9925" s="100"/>
      <c r="L9925" s="100"/>
      <c r="M9925" s="100"/>
      <c r="N9925" s="100"/>
      <c r="O9925" s="355" t="s">
        <v>28590</v>
      </c>
      <c r="P9925" s="100"/>
      <c r="Q9925" s="15" t="s">
        <v>45</v>
      </c>
    </row>
    <row r="9926" customFormat="false" ht="55.2" hidden="false" customHeight="false" outlineLevel="0" collapsed="false">
      <c r="A9926" s="100"/>
      <c r="B9926" s="100"/>
      <c r="C9926" s="100"/>
      <c r="D9926" s="1173" t="s">
        <v>28591</v>
      </c>
      <c r="E9926" s="100" t="s">
        <v>28592</v>
      </c>
      <c r="F9926" s="100"/>
      <c r="G9926" s="100"/>
      <c r="H9926" s="100"/>
      <c r="I9926" s="100"/>
      <c r="J9926" s="100"/>
      <c r="K9926" s="100"/>
      <c r="L9926" s="100"/>
      <c r="M9926" s="100"/>
      <c r="N9926" s="100"/>
      <c r="O9926" s="1173" t="s">
        <v>28573</v>
      </c>
      <c r="P9926" s="100"/>
      <c r="Q9926" s="15" t="s">
        <v>45</v>
      </c>
    </row>
    <row r="9927" customFormat="false" ht="41.75" hidden="false" customHeight="false" outlineLevel="0" collapsed="false">
      <c r="A9927" s="100"/>
      <c r="B9927" s="100"/>
      <c r="C9927" s="100"/>
      <c r="D9927" s="100" t="s">
        <v>10514</v>
      </c>
      <c r="E9927" s="100" t="s">
        <v>28593</v>
      </c>
      <c r="G9927" s="100"/>
      <c r="H9927" s="100" t="n">
        <v>8014.4</v>
      </c>
      <c r="I9927" s="100"/>
      <c r="J9927" s="100"/>
      <c r="K9927" s="100"/>
      <c r="L9927" s="100"/>
      <c r="M9927" s="100" t="s">
        <v>28255</v>
      </c>
      <c r="N9927" s="1225" t="n">
        <v>43804</v>
      </c>
      <c r="O9927" s="984" t="s">
        <v>25766</v>
      </c>
      <c r="P9927" s="100"/>
      <c r="Q9927" s="15" t="s">
        <v>45</v>
      </c>
    </row>
    <row r="9928" customFormat="false" ht="41.75" hidden="false" customHeight="false" outlineLevel="0" collapsed="false">
      <c r="A9928" s="100"/>
      <c r="B9928" s="100"/>
      <c r="C9928" s="100"/>
      <c r="D9928" s="100"/>
      <c r="E9928" s="100" t="s">
        <v>28594</v>
      </c>
      <c r="F9928" s="100"/>
      <c r="G9928" s="100"/>
      <c r="H9928" s="100"/>
      <c r="I9928" s="100"/>
      <c r="J9928" s="100"/>
      <c r="K9928" s="100"/>
      <c r="L9928" s="100"/>
      <c r="M9928" s="100"/>
      <c r="N9928" s="100"/>
      <c r="O9928" s="100"/>
      <c r="P9928" s="100"/>
      <c r="Q9928" s="15" t="s">
        <v>45</v>
      </c>
    </row>
    <row r="9929" customFormat="false" ht="14.9" hidden="false" customHeight="false" outlineLevel="0" collapsed="false">
      <c r="A9929" s="100"/>
      <c r="B9929" s="100"/>
      <c r="C9929" s="100"/>
      <c r="D9929" s="100" t="s">
        <v>25861</v>
      </c>
      <c r="E9929" s="100" t="s">
        <v>28595</v>
      </c>
      <c r="F9929" s="100"/>
      <c r="G9929" s="100"/>
      <c r="H9929" s="100"/>
      <c r="I9929" s="100"/>
      <c r="J9929" s="100"/>
      <c r="K9929" s="100"/>
      <c r="L9929" s="100"/>
      <c r="M9929" s="100"/>
      <c r="N9929" s="100"/>
      <c r="O9929" s="100"/>
      <c r="P9929" s="100"/>
      <c r="Q9929" s="15" t="s">
        <v>45</v>
      </c>
    </row>
    <row r="9930" customFormat="false" ht="14.9" hidden="false" customHeight="false" outlineLevel="0" collapsed="false">
      <c r="A9930" s="100" t="s">
        <v>25462</v>
      </c>
      <c r="B9930" s="1143" t="n">
        <v>0.619444444444444</v>
      </c>
      <c r="C9930" s="100" t="n">
        <v>84957333888</v>
      </c>
      <c r="D9930" s="100" t="s">
        <v>25535</v>
      </c>
      <c r="E9930" s="100" t="s">
        <v>28596</v>
      </c>
      <c r="F9930" s="100"/>
      <c r="G9930" s="100"/>
      <c r="H9930" s="100"/>
      <c r="I9930" s="100"/>
      <c r="J9930" s="100"/>
      <c r="K9930" s="100"/>
      <c r="L9930" s="100"/>
      <c r="M9930" s="100"/>
      <c r="N9930" s="100"/>
      <c r="O9930" s="100"/>
      <c r="P9930" s="100"/>
      <c r="Q9930" s="15" t="s">
        <v>45</v>
      </c>
    </row>
    <row r="9931" customFormat="false" ht="95.5" hidden="false" customHeight="false" outlineLevel="0" collapsed="false">
      <c r="A9931" s="100" t="s">
        <v>25462</v>
      </c>
      <c r="B9931" s="1143" t="n">
        <v>0.638194444444444</v>
      </c>
      <c r="C9931" s="100" t="n">
        <v>89269967641</v>
      </c>
      <c r="D9931" s="100" t="s">
        <v>28597</v>
      </c>
      <c r="E9931" s="100" t="s">
        <v>28598</v>
      </c>
      <c r="F9931" s="100" t="s">
        <v>28599</v>
      </c>
      <c r="G9931" s="100"/>
      <c r="H9931" s="100"/>
      <c r="I9931" s="100"/>
      <c r="J9931" s="100"/>
      <c r="K9931" s="100"/>
      <c r="L9931" s="100"/>
      <c r="M9931" s="100"/>
      <c r="N9931" s="100"/>
      <c r="O9931" s="1139" t="s">
        <v>28600</v>
      </c>
      <c r="P9931" s="100"/>
      <c r="Q9931" s="15" t="s">
        <v>45</v>
      </c>
    </row>
    <row r="9932" customFormat="false" ht="14.9" hidden="false" customHeight="false" outlineLevel="0" collapsed="false">
      <c r="A9932" s="1154" t="s">
        <v>25492</v>
      </c>
      <c r="B9932" s="1186" t="n">
        <v>0.65625</v>
      </c>
      <c r="C9932" s="1154" t="n">
        <v>89603840548</v>
      </c>
      <c r="D9932" s="1154" t="s">
        <v>28601</v>
      </c>
      <c r="E9932" s="1154" t="s">
        <v>28160</v>
      </c>
      <c r="F9932" s="1154"/>
      <c r="G9932" s="1154"/>
      <c r="H9932" s="1154"/>
      <c r="I9932" s="1154"/>
      <c r="J9932" s="1154"/>
      <c r="K9932" s="1154"/>
      <c r="L9932" s="1154"/>
      <c r="M9932" s="1154"/>
      <c r="N9932" s="1154"/>
      <c r="O9932" s="1154"/>
      <c r="P9932" s="1154"/>
      <c r="Q9932" s="15" t="s">
        <v>45</v>
      </c>
      <c r="R9932" s="1161"/>
      <c r="S9932" s="1161"/>
      <c r="T9932" s="1161"/>
      <c r="U9932" s="1161"/>
      <c r="V9932" s="1161"/>
      <c r="W9932" s="1161"/>
      <c r="X9932" s="1161"/>
      <c r="Y9932" s="1161"/>
      <c r="Z9932" s="1161"/>
      <c r="AA9932" s="1161"/>
      <c r="AB9932" s="1161"/>
      <c r="AC9932" s="1161"/>
      <c r="AD9932" s="1161"/>
      <c r="AE9932" s="1161"/>
      <c r="AF9932" s="1161"/>
      <c r="AG9932" s="1161"/>
      <c r="AH9932" s="1161"/>
      <c r="AI9932" s="1161"/>
      <c r="AJ9932" s="1161"/>
      <c r="AK9932" s="1161"/>
    </row>
    <row r="9933" customFormat="false" ht="55.2" hidden="false" customHeight="false" outlineLevel="0" collapsed="false">
      <c r="A9933" s="100"/>
      <c r="B9933" s="100"/>
      <c r="C9933" s="100"/>
      <c r="D9933" s="100" t="s">
        <v>28602</v>
      </c>
      <c r="E9933" s="100" t="s">
        <v>28603</v>
      </c>
      <c r="F9933" s="100"/>
      <c r="G9933" s="100"/>
      <c r="H9933" s="100" t="n">
        <v>41000</v>
      </c>
      <c r="I9933" s="100"/>
      <c r="J9933" s="100"/>
      <c r="K9933" s="100"/>
      <c r="L9933" s="100"/>
      <c r="M9933" s="100" t="s">
        <v>28377</v>
      </c>
      <c r="N9933" s="100"/>
      <c r="O9933" s="984" t="s">
        <v>26154</v>
      </c>
      <c r="P9933" s="100"/>
      <c r="Q9933" s="15" t="s">
        <v>45</v>
      </c>
    </row>
    <row r="9934" customFormat="false" ht="79.85" hidden="false" customHeight="false" outlineLevel="0" collapsed="false">
      <c r="A9934" s="1091" t="s">
        <v>17111</v>
      </c>
      <c r="B9934" s="103" t="s">
        <v>17112</v>
      </c>
      <c r="C9934" s="1149"/>
      <c r="D9934" s="103" t="s">
        <v>17114</v>
      </c>
      <c r="E9934" s="103" t="s">
        <v>17115</v>
      </c>
      <c r="F9934" s="102" t="s">
        <v>10096</v>
      </c>
      <c r="G9934" s="103" t="s">
        <v>38</v>
      </c>
      <c r="H9934" s="103" t="s">
        <v>17116</v>
      </c>
      <c r="I9934" s="103" t="s">
        <v>40</v>
      </c>
      <c r="J9934" s="103" t="s">
        <v>21327</v>
      </c>
      <c r="K9934" s="103" t="s">
        <v>21328</v>
      </c>
      <c r="L9934" s="103" t="s">
        <v>19807</v>
      </c>
      <c r="M9934" s="103" t="s">
        <v>41</v>
      </c>
      <c r="N9934" s="103" t="s">
        <v>42</v>
      </c>
      <c r="O9934" s="103" t="s">
        <v>17117</v>
      </c>
      <c r="P9934" s="91"/>
      <c r="Q9934" s="15" t="s">
        <v>45</v>
      </c>
      <c r="R9934" s="97"/>
      <c r="S9934" s="97"/>
    </row>
    <row r="9935" customFormat="false" ht="15" hidden="false" customHeight="false" outlineLevel="0" collapsed="false">
      <c r="A9935" s="1216" t="n">
        <v>43803</v>
      </c>
      <c r="B9935" s="1136" t="s">
        <v>311</v>
      </c>
      <c r="C9935" s="91"/>
      <c r="D9935" s="91"/>
      <c r="E9935" s="10"/>
      <c r="F9935" s="821" t="n">
        <f aca="false">G9935+H9935+I9935+J9935+K9935+L9935</f>
        <v>92419353980881200</v>
      </c>
      <c r="G9935" s="1150" t="n">
        <f aca="false">SUM(G9936:G19870)</f>
        <v>32285555152584200</v>
      </c>
      <c r="H9935" s="989" t="n">
        <f aca="false">SUM(H9936:H19870)</f>
        <v>60133798828297000</v>
      </c>
      <c r="I9935" s="1007" t="n">
        <f aca="false">SUM(I9936:I19872)</f>
        <v>0</v>
      </c>
      <c r="J9935" s="1008" t="n">
        <f aca="false">SUM(J9936:J19870)</f>
        <v>0</v>
      </c>
      <c r="K9935" s="1009" t="n">
        <f aca="false">SUM(K9936:K19870)</f>
        <v>0</v>
      </c>
      <c r="L9935" s="1029" t="n">
        <f aca="false">SUM(L9936:L19870)</f>
        <v>0</v>
      </c>
      <c r="M9935" s="466"/>
      <c r="N9935" s="466"/>
      <c r="O9935" s="91"/>
      <c r="P9935" s="91"/>
      <c r="Q9935" s="15" t="s">
        <v>45</v>
      </c>
      <c r="R9935" s="97"/>
      <c r="S9935" s="97"/>
    </row>
    <row r="9936" customFormat="false" ht="149.25" hidden="false" customHeight="false" outlineLevel="0" collapsed="false">
      <c r="A9936" s="100" t="s">
        <v>25462</v>
      </c>
      <c r="B9936" s="1143"/>
      <c r="C9936" s="100" t="s">
        <v>28604</v>
      </c>
      <c r="D9936" s="100" t="s">
        <v>25705</v>
      </c>
      <c r="E9936" s="100" t="s">
        <v>28580</v>
      </c>
      <c r="F9936" s="100" t="s">
        <v>28605</v>
      </c>
      <c r="G9936" s="100" t="s">
        <v>28606</v>
      </c>
      <c r="H9936" s="100" t="n">
        <v>10000</v>
      </c>
      <c r="I9936" s="100"/>
      <c r="J9936" s="100"/>
      <c r="K9936" s="100"/>
      <c r="L9936" s="100"/>
      <c r="M9936" s="100" t="s">
        <v>28607</v>
      </c>
      <c r="N9936" s="1157" t="n">
        <v>43805</v>
      </c>
      <c r="O9936" s="984" t="s">
        <v>26193</v>
      </c>
      <c r="P9936" s="100"/>
      <c r="Q9936" s="15" t="s">
        <v>45</v>
      </c>
    </row>
    <row r="9937" customFormat="false" ht="41.75" hidden="false" customHeight="false" outlineLevel="0" collapsed="false">
      <c r="A9937" s="1154" t="s">
        <v>25462</v>
      </c>
      <c r="B9937" s="1154"/>
      <c r="C9937" s="1154"/>
      <c r="D9937" s="1154" t="s">
        <v>28608</v>
      </c>
      <c r="E9937" s="1154" t="s">
        <v>28609</v>
      </c>
      <c r="F9937" s="1154" t="n">
        <v>7800</v>
      </c>
      <c r="G9937" s="1154"/>
      <c r="H9937" s="1154"/>
      <c r="I9937" s="1154"/>
      <c r="J9937" s="1154"/>
      <c r="K9937" s="1154"/>
      <c r="L9937" s="1154"/>
      <c r="M9937" s="1154"/>
      <c r="N9937" s="1154"/>
      <c r="O9937" s="1154" t="s">
        <v>28610</v>
      </c>
      <c r="P9937" s="1154"/>
      <c r="Q9937" s="15" t="s">
        <v>45</v>
      </c>
      <c r="R9937" s="1161"/>
      <c r="S9937" s="1161"/>
      <c r="T9937" s="1161"/>
      <c r="U9937" s="1161"/>
      <c r="V9937" s="1161"/>
      <c r="W9937" s="1161"/>
      <c r="X9937" s="1161"/>
      <c r="Y9937" s="1161"/>
      <c r="Z9937" s="1161"/>
      <c r="AA9937" s="1161"/>
      <c r="AB9937" s="1161"/>
      <c r="AC9937" s="1161"/>
      <c r="AD9937" s="1161"/>
      <c r="AE9937" s="1161"/>
      <c r="AF9937" s="1161"/>
      <c r="AG9937" s="1161"/>
      <c r="AH9937" s="1161"/>
      <c r="AI9937" s="1161"/>
      <c r="AJ9937" s="1161"/>
      <c r="AK9937" s="1161"/>
    </row>
    <row r="9938" customFormat="false" ht="28.35" hidden="false" customHeight="false" outlineLevel="0" collapsed="false">
      <c r="A9938" s="1144"/>
      <c r="B9938" s="1144"/>
      <c r="C9938" s="1144"/>
      <c r="D9938" s="1144"/>
      <c r="E9938" s="1144" t="s">
        <v>28611</v>
      </c>
      <c r="F9938" s="1144" t="s">
        <v>28612</v>
      </c>
      <c r="G9938" s="1144"/>
      <c r="H9938" s="1144"/>
      <c r="I9938" s="1144"/>
      <c r="J9938" s="1144"/>
      <c r="K9938" s="1144"/>
      <c r="L9938" s="1144"/>
      <c r="M9938" s="1144"/>
      <c r="N9938" s="1176" t="n">
        <v>43804</v>
      </c>
      <c r="O9938" s="1144" t="s">
        <v>26797</v>
      </c>
      <c r="P9938" s="1144"/>
      <c r="Q9938" s="15" t="s">
        <v>45</v>
      </c>
      <c r="R9938" s="1145"/>
      <c r="S9938" s="1145"/>
      <c r="T9938" s="1145"/>
      <c r="U9938" s="1145"/>
      <c r="V9938" s="1145"/>
      <c r="W9938" s="1145"/>
      <c r="X9938" s="1145"/>
      <c r="Y9938" s="1145"/>
      <c r="Z9938" s="1145"/>
      <c r="AA9938" s="1145"/>
      <c r="AB9938" s="1145"/>
      <c r="AC9938" s="1145"/>
      <c r="AD9938" s="1145"/>
      <c r="AE9938" s="1145"/>
      <c r="AF9938" s="1145"/>
      <c r="AG9938" s="1145"/>
      <c r="AH9938" s="1145"/>
      <c r="AI9938" s="1145"/>
      <c r="AJ9938" s="1145"/>
      <c r="AK9938" s="1145"/>
    </row>
    <row r="9939" customFormat="false" ht="14.9" hidden="false" customHeight="false" outlineLevel="0" collapsed="false">
      <c r="A9939" s="1139"/>
      <c r="B9939" s="1139"/>
      <c r="C9939" s="1139"/>
      <c r="D9939" s="1139"/>
      <c r="E9939" s="1139" t="s">
        <v>28613</v>
      </c>
      <c r="F9939" s="1139" t="s">
        <v>28614</v>
      </c>
      <c r="G9939" s="1139"/>
      <c r="H9939" s="1139"/>
      <c r="I9939" s="1139"/>
      <c r="J9939" s="1139"/>
      <c r="K9939" s="1139"/>
      <c r="L9939" s="1139"/>
      <c r="M9939" s="1139"/>
      <c r="N9939" s="1166" t="n">
        <v>43805</v>
      </c>
      <c r="O9939" s="1139" t="s">
        <v>28405</v>
      </c>
      <c r="P9939" s="1139"/>
      <c r="Q9939" s="15" t="s">
        <v>45</v>
      </c>
      <c r="R9939" s="1141"/>
      <c r="S9939" s="1141"/>
      <c r="T9939" s="1141"/>
      <c r="U9939" s="1141"/>
      <c r="V9939" s="1141"/>
      <c r="W9939" s="1141"/>
      <c r="X9939" s="1141"/>
      <c r="Y9939" s="1141"/>
      <c r="Z9939" s="1141"/>
      <c r="AA9939" s="1141"/>
      <c r="AB9939" s="1141"/>
      <c r="AC9939" s="1141"/>
      <c r="AD9939" s="1141"/>
      <c r="AE9939" s="1141"/>
      <c r="AF9939" s="1141"/>
      <c r="AG9939" s="1141"/>
      <c r="AH9939" s="1141"/>
      <c r="AI9939" s="1141"/>
      <c r="AJ9939" s="1141"/>
      <c r="AK9939" s="1141"/>
    </row>
    <row r="9940" customFormat="false" ht="14.9" hidden="false" customHeight="false" outlineLevel="0" collapsed="false">
      <c r="A9940" s="100" t="s">
        <v>28327</v>
      </c>
      <c r="B9940" s="1143" t="n">
        <v>0.480555555555556</v>
      </c>
      <c r="C9940" s="100" t="s">
        <v>28615</v>
      </c>
      <c r="D9940" s="100" t="s">
        <v>26332</v>
      </c>
      <c r="E9940" s="100" t="s">
        <v>28616</v>
      </c>
      <c r="F9940" s="100"/>
      <c r="G9940" s="100"/>
      <c r="H9940" s="100"/>
      <c r="I9940" s="100"/>
      <c r="J9940" s="100"/>
      <c r="K9940" s="100"/>
      <c r="L9940" s="100"/>
      <c r="M9940" s="100"/>
      <c r="N9940" s="100"/>
      <c r="O9940" s="355" t="s">
        <v>28617</v>
      </c>
      <c r="P9940" s="100"/>
      <c r="Q9940" s="15" t="s">
        <v>45</v>
      </c>
    </row>
    <row r="9941" customFormat="false" ht="28.35" hidden="false" customHeight="false" outlineLevel="0" collapsed="false">
      <c r="A9941" s="100" t="s">
        <v>25462</v>
      </c>
      <c r="B9941" s="1143" t="n">
        <v>0.485416666666667</v>
      </c>
      <c r="C9941" s="100" t="s">
        <v>28618</v>
      </c>
      <c r="D9941" s="100" t="s">
        <v>25598</v>
      </c>
      <c r="E9941" s="100" t="s">
        <v>28619</v>
      </c>
      <c r="F9941" s="100" t="s">
        <v>28620</v>
      </c>
      <c r="G9941" s="100" t="n">
        <v>4680</v>
      </c>
      <c r="H9941" s="100"/>
      <c r="I9941" s="100"/>
      <c r="J9941" s="100"/>
      <c r="K9941" s="100"/>
      <c r="L9941" s="100"/>
      <c r="M9941" s="100" t="s">
        <v>28621</v>
      </c>
      <c r="N9941" s="1157" t="n">
        <v>43808</v>
      </c>
      <c r="O9941" s="984" t="s">
        <v>15</v>
      </c>
      <c r="P9941" s="100"/>
      <c r="Q9941" s="15" t="s">
        <v>45</v>
      </c>
    </row>
    <row r="9942" customFormat="false" ht="14.9" hidden="false" customHeight="false" outlineLevel="0" collapsed="false">
      <c r="A9942" s="1139"/>
      <c r="B9942" s="1139"/>
      <c r="C9942" s="1139"/>
      <c r="D9942" s="1139"/>
      <c r="E9942" s="1139" t="s">
        <v>28622</v>
      </c>
      <c r="F9942" s="1139"/>
      <c r="G9942" s="1139"/>
      <c r="H9942" s="1139"/>
      <c r="I9942" s="1139"/>
      <c r="J9942" s="1139"/>
      <c r="K9942" s="1139"/>
      <c r="L9942" s="1139"/>
      <c r="M9942" s="1139"/>
      <c r="N9942" s="1139"/>
      <c r="O9942" s="1139"/>
      <c r="P9942" s="1139"/>
      <c r="Q9942" s="15" t="s">
        <v>45</v>
      </c>
      <c r="R9942" s="1141"/>
      <c r="S9942" s="1141"/>
      <c r="T9942" s="1141"/>
      <c r="U9942" s="1141"/>
      <c r="V9942" s="1141"/>
      <c r="W9942" s="1141"/>
      <c r="X9942" s="1141"/>
      <c r="Y9942" s="1141"/>
      <c r="Z9942" s="1141"/>
      <c r="AA9942" s="1141"/>
      <c r="AB9942" s="1141"/>
      <c r="AC9942" s="1141"/>
      <c r="AD9942" s="1141"/>
      <c r="AE9942" s="1141"/>
      <c r="AF9942" s="1141"/>
      <c r="AG9942" s="1141"/>
      <c r="AH9942" s="1141"/>
      <c r="AI9942" s="1141"/>
      <c r="AJ9942" s="1141"/>
      <c r="AK9942" s="1141"/>
    </row>
    <row r="9943" customFormat="false" ht="135.8" hidden="false" customHeight="false" outlineLevel="0" collapsed="false">
      <c r="A9943" s="1144"/>
      <c r="B9943" s="1144"/>
      <c r="C9943" s="1144"/>
      <c r="D9943" s="1144"/>
      <c r="E9943" s="1144" t="s">
        <v>28623</v>
      </c>
      <c r="F9943" s="1144"/>
      <c r="G9943" s="1144"/>
      <c r="H9943" s="1144"/>
      <c r="I9943" s="1144"/>
      <c r="J9943" s="1144"/>
      <c r="K9943" s="1144"/>
      <c r="L9943" s="1144"/>
      <c r="M9943" s="1144"/>
      <c r="N9943" s="1188" t="n">
        <v>43812</v>
      </c>
      <c r="O9943" s="1144" t="s">
        <v>26797</v>
      </c>
      <c r="P9943" s="1144"/>
      <c r="Q9943" s="15" t="s">
        <v>45</v>
      </c>
      <c r="R9943" s="1145"/>
      <c r="S9943" s="1145"/>
      <c r="T9943" s="1145"/>
      <c r="U9943" s="1145"/>
      <c r="V9943" s="1145"/>
      <c r="W9943" s="1145"/>
      <c r="X9943" s="1145"/>
      <c r="Y9943" s="1145"/>
      <c r="Z9943" s="1145"/>
      <c r="AA9943" s="1145"/>
      <c r="AB9943" s="1145"/>
      <c r="AC9943" s="1145"/>
      <c r="AD9943" s="1145"/>
      <c r="AE9943" s="1145"/>
      <c r="AF9943" s="1145"/>
      <c r="AG9943" s="1145"/>
      <c r="AH9943" s="1145"/>
      <c r="AI9943" s="1145"/>
      <c r="AJ9943" s="1145"/>
      <c r="AK9943" s="1145"/>
    </row>
    <row r="9944" customFormat="false" ht="55.2" hidden="false" customHeight="false" outlineLevel="0" collapsed="false">
      <c r="A9944" s="1154" t="s">
        <v>25462</v>
      </c>
      <c r="B9944" s="1154"/>
      <c r="C9944" s="1154"/>
      <c r="D9944" s="1154" t="s">
        <v>28624</v>
      </c>
      <c r="E9944" s="1154" t="s">
        <v>28625</v>
      </c>
      <c r="F9944" s="1154"/>
      <c r="G9944" s="1154"/>
      <c r="H9944" s="1154"/>
      <c r="I9944" s="1154"/>
      <c r="J9944" s="1154"/>
      <c r="K9944" s="1154"/>
      <c r="L9944" s="1154"/>
      <c r="M9944" s="1154"/>
      <c r="N9944" s="1154"/>
      <c r="O9944" s="1154" t="s">
        <v>28610</v>
      </c>
      <c r="P9944" s="1154"/>
      <c r="Q9944" s="15" t="s">
        <v>45</v>
      </c>
      <c r="R9944" s="1161"/>
      <c r="S9944" s="1161"/>
      <c r="T9944" s="1161"/>
      <c r="U9944" s="1161"/>
      <c r="V9944" s="1161"/>
      <c r="W9944" s="1161"/>
      <c r="X9944" s="1161"/>
      <c r="Y9944" s="1161"/>
      <c r="Z9944" s="1161"/>
      <c r="AA9944" s="1161"/>
      <c r="AB9944" s="1161"/>
      <c r="AC9944" s="1161"/>
      <c r="AD9944" s="1161"/>
      <c r="AE9944" s="1161"/>
      <c r="AF9944" s="1161"/>
      <c r="AG9944" s="1161"/>
      <c r="AH9944" s="1161"/>
      <c r="AI9944" s="1161"/>
      <c r="AJ9944" s="1161"/>
      <c r="AK9944" s="1161"/>
    </row>
    <row r="9945" customFormat="false" ht="28.35" hidden="false" customHeight="false" outlineLevel="0" collapsed="false">
      <c r="A9945" s="100" t="s">
        <v>25462</v>
      </c>
      <c r="B9945" s="100"/>
      <c r="C9945" s="100" t="s">
        <v>28626</v>
      </c>
      <c r="D9945" s="100" t="s">
        <v>26364</v>
      </c>
      <c r="E9945" s="100" t="s">
        <v>28627</v>
      </c>
      <c r="F9945" s="100"/>
      <c r="G9945" s="100"/>
      <c r="H9945" s="100"/>
      <c r="I9945" s="100"/>
      <c r="J9945" s="100"/>
      <c r="K9945" s="100"/>
      <c r="L9945" s="100"/>
      <c r="M9945" s="100"/>
      <c r="N9945" s="100"/>
      <c r="O9945" s="355" t="s">
        <v>28628</v>
      </c>
      <c r="P9945" s="100"/>
      <c r="Q9945" s="15" t="s">
        <v>45</v>
      </c>
    </row>
    <row r="9946" customFormat="false" ht="95.5" hidden="false" customHeight="false" outlineLevel="0" collapsed="false">
      <c r="A9946" s="100"/>
      <c r="B9946" s="100"/>
      <c r="C9946" s="100"/>
      <c r="D9946" s="100" t="s">
        <v>28629</v>
      </c>
      <c r="E9946" s="100" t="s">
        <v>28630</v>
      </c>
      <c r="F9946" s="24" t="s">
        <v>28631</v>
      </c>
      <c r="G9946" s="100"/>
      <c r="H9946" s="100"/>
      <c r="I9946" s="100"/>
      <c r="J9946" s="100"/>
      <c r="K9946" s="100"/>
      <c r="L9946" s="100"/>
      <c r="M9946" s="100"/>
      <c r="N9946" s="100"/>
      <c r="O9946" s="100" t="s">
        <v>28632</v>
      </c>
      <c r="P9946" s="100"/>
      <c r="Q9946" s="15" t="s">
        <v>45</v>
      </c>
    </row>
    <row r="9947" customFormat="false" ht="28.35" hidden="false" customHeight="false" outlineLevel="0" collapsed="false">
      <c r="A9947" s="1139"/>
      <c r="B9947" s="1139"/>
      <c r="C9947" s="1139"/>
      <c r="D9947" s="1139"/>
      <c r="E9947" s="1139" t="s">
        <v>28633</v>
      </c>
      <c r="F9947" s="1139"/>
      <c r="G9947" s="1139"/>
      <c r="H9947" s="1139"/>
      <c r="I9947" s="1139"/>
      <c r="J9947" s="1139"/>
      <c r="K9947" s="1139"/>
      <c r="L9947" s="1139"/>
      <c r="M9947" s="1139"/>
      <c r="N9947" s="1139"/>
      <c r="O9947" s="1139"/>
      <c r="P9947" s="1139"/>
      <c r="Q9947" s="15" t="s">
        <v>45</v>
      </c>
      <c r="R9947" s="1141"/>
      <c r="S9947" s="1141"/>
      <c r="T9947" s="1141"/>
      <c r="U9947" s="1141"/>
      <c r="V9947" s="1141"/>
      <c r="W9947" s="1141"/>
      <c r="X9947" s="1141"/>
      <c r="Y9947" s="1141"/>
      <c r="Z9947" s="1141"/>
      <c r="AA9947" s="1141"/>
      <c r="AB9947" s="1141"/>
      <c r="AC9947" s="1141"/>
      <c r="AD9947" s="1141"/>
      <c r="AE9947" s="1141"/>
      <c r="AF9947" s="1141"/>
      <c r="AG9947" s="1141"/>
      <c r="AH9947" s="1141"/>
      <c r="AI9947" s="1141"/>
      <c r="AJ9947" s="1141"/>
      <c r="AK9947" s="1141"/>
    </row>
    <row r="9948" customFormat="false" ht="14.9" hidden="false" customHeight="false" outlineLevel="0" collapsed="false">
      <c r="A9948" s="1154" t="s">
        <v>25462</v>
      </c>
      <c r="B9948" s="1154"/>
      <c r="C9948" s="1154"/>
      <c r="D9948" s="1154" t="s">
        <v>28634</v>
      </c>
      <c r="E9948" s="1154" t="s">
        <v>28635</v>
      </c>
      <c r="F9948" s="1154"/>
      <c r="G9948" s="1154"/>
      <c r="H9948" s="1154"/>
      <c r="I9948" s="1154"/>
      <c r="J9948" s="1154"/>
      <c r="K9948" s="1154"/>
      <c r="L9948" s="1154"/>
      <c r="M9948" s="1154"/>
      <c r="N9948" s="1154"/>
      <c r="O9948" s="1154"/>
      <c r="P9948" s="1154"/>
      <c r="Q9948" s="15" t="s">
        <v>45</v>
      </c>
      <c r="R9948" s="1161"/>
      <c r="S9948" s="1161"/>
      <c r="T9948" s="1161"/>
      <c r="U9948" s="1161"/>
      <c r="V9948" s="1161"/>
      <c r="W9948" s="1161"/>
      <c r="X9948" s="1161"/>
      <c r="Y9948" s="1161"/>
      <c r="Z9948" s="1161"/>
      <c r="AA9948" s="1161"/>
      <c r="AB9948" s="1161"/>
      <c r="AC9948" s="1161"/>
      <c r="AD9948" s="1161"/>
      <c r="AE9948" s="1161"/>
      <c r="AF9948" s="1161"/>
      <c r="AG9948" s="1161"/>
      <c r="AH9948" s="1161"/>
      <c r="AI9948" s="1161"/>
      <c r="AJ9948" s="1161"/>
      <c r="AK9948" s="1161"/>
    </row>
    <row r="9949" customFormat="false" ht="79.85" hidden="false" customHeight="false" outlineLevel="0" collapsed="false">
      <c r="A9949" s="1091" t="s">
        <v>17111</v>
      </c>
      <c r="B9949" s="103" t="s">
        <v>17112</v>
      </c>
      <c r="C9949" s="1149"/>
      <c r="D9949" s="103" t="s">
        <v>17114</v>
      </c>
      <c r="E9949" s="103" t="s">
        <v>17115</v>
      </c>
      <c r="F9949" s="102" t="s">
        <v>10096</v>
      </c>
      <c r="G9949" s="103" t="s">
        <v>38</v>
      </c>
      <c r="H9949" s="103" t="s">
        <v>17116</v>
      </c>
      <c r="I9949" s="103" t="s">
        <v>40</v>
      </c>
      <c r="J9949" s="103" t="s">
        <v>21327</v>
      </c>
      <c r="K9949" s="103" t="s">
        <v>21328</v>
      </c>
      <c r="L9949" s="103" t="s">
        <v>19807</v>
      </c>
      <c r="M9949" s="103" t="s">
        <v>41</v>
      </c>
      <c r="N9949" s="103" t="s">
        <v>42</v>
      </c>
      <c r="O9949" s="103" t="s">
        <v>17117</v>
      </c>
      <c r="P9949" s="91"/>
      <c r="Q9949" s="15" t="s">
        <v>45</v>
      </c>
      <c r="R9949" s="97"/>
      <c r="S9949" s="97"/>
    </row>
    <row r="9950" customFormat="false" ht="15" hidden="false" customHeight="false" outlineLevel="0" collapsed="false">
      <c r="A9950" s="1216" t="n">
        <v>43804</v>
      </c>
      <c r="B9950" s="1136" t="s">
        <v>349</v>
      </c>
      <c r="C9950" s="91"/>
      <c r="D9950" s="91"/>
      <c r="E9950" s="10"/>
      <c r="F9950" s="821" t="n">
        <f aca="false">G9950+H9950+I9950+J9950+K9950+L9950</f>
        <v>46209676990433300</v>
      </c>
      <c r="G9950" s="1150" t="n">
        <f aca="false">SUM(G9951:G19885)</f>
        <v>16142777576289800</v>
      </c>
      <c r="H9950" s="989" t="n">
        <f aca="false">SUM(H9951:H19885)</f>
        <v>30066899414143500</v>
      </c>
      <c r="I9950" s="1007" t="n">
        <f aca="false">SUM(I9951:I19887)</f>
        <v>0</v>
      </c>
      <c r="J9950" s="1008" t="n">
        <f aca="false">SUM(J9951:J19885)</f>
        <v>0</v>
      </c>
      <c r="K9950" s="1009" t="n">
        <f aca="false">SUM(K9951:K19885)</f>
        <v>0</v>
      </c>
      <c r="L9950" s="1029" t="n">
        <f aca="false">SUM(L9951:L19885)</f>
        <v>0</v>
      </c>
      <c r="M9950" s="466"/>
      <c r="N9950" s="466"/>
      <c r="O9950" s="91"/>
      <c r="P9950" s="91"/>
      <c r="Q9950" s="15" t="s">
        <v>45</v>
      </c>
      <c r="R9950" s="97"/>
      <c r="S9950" s="97"/>
    </row>
    <row r="9951" customFormat="false" ht="41.75" hidden="false" customHeight="false" outlineLevel="0" collapsed="false">
      <c r="A9951" s="100"/>
      <c r="B9951" s="100"/>
      <c r="C9951" s="100"/>
      <c r="D9951" s="100" t="s">
        <v>28636</v>
      </c>
      <c r="E9951" s="100" t="s">
        <v>28637</v>
      </c>
      <c r="F9951" s="1154" t="s">
        <v>28638</v>
      </c>
      <c r="G9951" s="100"/>
      <c r="H9951" s="100"/>
      <c r="I9951" s="100"/>
      <c r="J9951" s="100"/>
      <c r="K9951" s="100"/>
      <c r="L9951" s="100"/>
      <c r="M9951" s="100"/>
      <c r="N9951" s="100"/>
      <c r="O9951" s="100" t="s">
        <v>28639</v>
      </c>
      <c r="P9951" s="100"/>
      <c r="Q9951" s="15" t="s">
        <v>45</v>
      </c>
    </row>
    <row r="9952" customFormat="false" ht="68.65" hidden="false" customHeight="false" outlineLevel="0" collapsed="false">
      <c r="A9952" s="100"/>
      <c r="B9952" s="100"/>
      <c r="C9952" s="100"/>
      <c r="D9952" s="100"/>
      <c r="E9952" s="100" t="s">
        <v>28640</v>
      </c>
      <c r="F9952" s="100"/>
      <c r="G9952" s="100"/>
      <c r="H9952" s="100"/>
      <c r="I9952" s="100"/>
      <c r="J9952" s="100"/>
      <c r="K9952" s="100"/>
      <c r="L9952" s="100"/>
      <c r="M9952" s="100"/>
      <c r="N9952" s="100"/>
      <c r="O9952" s="100"/>
      <c r="P9952" s="100"/>
      <c r="Q9952" s="15" t="s">
        <v>45</v>
      </c>
    </row>
    <row r="9953" customFormat="false" ht="14.9" hidden="false" customHeight="false" outlineLevel="0" collapsed="false">
      <c r="A9953" s="100"/>
      <c r="B9953" s="100"/>
      <c r="C9953" s="100"/>
      <c r="D9953" s="100"/>
      <c r="E9953" s="100" t="s">
        <v>28641</v>
      </c>
      <c r="F9953" s="100"/>
      <c r="G9953" s="100"/>
      <c r="H9953" s="100"/>
      <c r="I9953" s="100"/>
      <c r="J9953" s="100"/>
      <c r="K9953" s="100"/>
      <c r="L9953" s="100"/>
      <c r="M9953" s="100"/>
      <c r="N9953" s="100"/>
      <c r="O9953" s="100"/>
      <c r="P9953" s="100"/>
      <c r="Q9953" s="15" t="s">
        <v>45</v>
      </c>
    </row>
    <row r="9954" customFormat="false" ht="41.75" hidden="false" customHeight="false" outlineLevel="0" collapsed="false">
      <c r="A9954" s="100" t="s">
        <v>25462</v>
      </c>
      <c r="B9954" s="1143" t="n">
        <v>0.399305555555556</v>
      </c>
      <c r="C9954" s="100" t="s">
        <v>28642</v>
      </c>
      <c r="D9954" s="100" t="s">
        <v>25726</v>
      </c>
      <c r="E9954" s="100" t="s">
        <v>28643</v>
      </c>
      <c r="F9954" s="100" t="n">
        <v>6900</v>
      </c>
      <c r="G9954" s="100"/>
      <c r="H9954" s="100"/>
      <c r="I9954" s="100"/>
      <c r="J9954" s="100"/>
      <c r="K9954" s="100"/>
      <c r="L9954" s="100"/>
      <c r="M9954" s="100" t="s">
        <v>28644</v>
      </c>
      <c r="N9954" s="1184" t="n">
        <v>43829</v>
      </c>
      <c r="O9954" s="984" t="s">
        <v>27650</v>
      </c>
      <c r="P9954" s="100"/>
      <c r="Q9954" s="15" t="s">
        <v>45</v>
      </c>
    </row>
    <row r="9955" customFormat="false" ht="14.9" hidden="false" customHeight="false" outlineLevel="0" collapsed="false">
      <c r="A9955" s="1139"/>
      <c r="B9955" s="1139"/>
      <c r="C9955" s="1139"/>
      <c r="D9955" s="1139"/>
      <c r="E9955" s="1139" t="s">
        <v>28645</v>
      </c>
      <c r="F9955" s="1139" t="s">
        <v>51</v>
      </c>
      <c r="G9955" s="1139"/>
      <c r="H9955" s="1139"/>
      <c r="I9955" s="1139"/>
      <c r="J9955" s="1139"/>
      <c r="K9955" s="1139"/>
      <c r="L9955" s="1139"/>
      <c r="M9955" s="1139"/>
      <c r="N9955" s="1139"/>
      <c r="O9955" s="1139"/>
      <c r="P9955" s="1139"/>
      <c r="Q9955" s="15" t="s">
        <v>45</v>
      </c>
      <c r="R9955" s="1141"/>
      <c r="S9955" s="1141"/>
      <c r="T9955" s="1141"/>
      <c r="U9955" s="1141"/>
      <c r="V9955" s="1141"/>
      <c r="W9955" s="1141"/>
      <c r="X9955" s="1141"/>
      <c r="Y9955" s="1141"/>
      <c r="Z9955" s="1141"/>
      <c r="AA9955" s="1141"/>
      <c r="AB9955" s="1141"/>
      <c r="AC9955" s="1141"/>
      <c r="AD9955" s="1141"/>
      <c r="AE9955" s="1141"/>
      <c r="AF9955" s="1141"/>
      <c r="AG9955" s="1141"/>
      <c r="AH9955" s="1141"/>
      <c r="AI9955" s="1141"/>
      <c r="AJ9955" s="1141"/>
      <c r="AK9955" s="1141"/>
    </row>
    <row r="9956" customFormat="false" ht="55.2" hidden="false" customHeight="false" outlineLevel="0" collapsed="false">
      <c r="A9956" s="391"/>
      <c r="B9956" s="391"/>
      <c r="C9956" s="391"/>
      <c r="D9956" s="391"/>
      <c r="E9956" s="391" t="s">
        <v>28646</v>
      </c>
      <c r="F9956" s="391" t="s">
        <v>28647</v>
      </c>
      <c r="G9956" s="391"/>
      <c r="H9956" s="391"/>
      <c r="I9956" s="391"/>
      <c r="J9956" s="391"/>
      <c r="K9956" s="391"/>
      <c r="L9956" s="391"/>
      <c r="M9956" s="391"/>
      <c r="N9956" s="391"/>
      <c r="O9956" s="391" t="s">
        <v>28225</v>
      </c>
      <c r="P9956" s="391"/>
      <c r="Q9956" s="15" t="s">
        <v>45</v>
      </c>
      <c r="R9956" s="278"/>
      <c r="S9956" s="278"/>
      <c r="T9956" s="278"/>
      <c r="U9956" s="278"/>
      <c r="V9956" s="278"/>
      <c r="W9956" s="278"/>
      <c r="X9956" s="278"/>
      <c r="Y9956" s="278"/>
      <c r="Z9956" s="278"/>
      <c r="AA9956" s="278"/>
      <c r="AB9956" s="278"/>
      <c r="AC9956" s="278"/>
      <c r="AD9956" s="278"/>
      <c r="AE9956" s="278"/>
      <c r="AF9956" s="278"/>
      <c r="AG9956" s="278"/>
      <c r="AH9956" s="278"/>
      <c r="AI9956" s="278"/>
      <c r="AJ9956" s="278"/>
      <c r="AK9956" s="278"/>
    </row>
    <row r="9957" customFormat="false" ht="14.9" hidden="false" customHeight="false" outlineLevel="0" collapsed="false">
      <c r="A9957" s="1144"/>
      <c r="B9957" s="1144"/>
      <c r="C9957" s="1144"/>
      <c r="D9957" s="1144"/>
      <c r="E9957" s="1144" t="s">
        <v>28648</v>
      </c>
      <c r="F9957" s="1144"/>
      <c r="G9957" s="1144"/>
      <c r="H9957" s="1144"/>
      <c r="I9957" s="1144"/>
      <c r="J9957" s="1144"/>
      <c r="K9957" s="1144"/>
      <c r="L9957" s="1144"/>
      <c r="M9957" s="1144"/>
      <c r="N9957" s="1144"/>
      <c r="O9957" s="1144"/>
      <c r="P9957" s="1144"/>
      <c r="Q9957" s="15" t="s">
        <v>45</v>
      </c>
      <c r="R9957" s="1145"/>
      <c r="S9957" s="1145"/>
      <c r="T9957" s="1145"/>
      <c r="U9957" s="1145"/>
      <c r="V9957" s="1145"/>
      <c r="W9957" s="1145"/>
      <c r="X9957" s="1145"/>
      <c r="Y9957" s="1145"/>
      <c r="Z9957" s="1145"/>
      <c r="AA9957" s="1145"/>
      <c r="AB9957" s="1145"/>
      <c r="AC9957" s="1145"/>
      <c r="AD9957" s="1145"/>
      <c r="AE9957" s="1145"/>
      <c r="AF9957" s="1145"/>
      <c r="AG9957" s="1145"/>
      <c r="AH9957" s="1145"/>
      <c r="AI9957" s="1145"/>
      <c r="AJ9957" s="1145"/>
      <c r="AK9957" s="1145"/>
    </row>
    <row r="9958" customFormat="false" ht="55.2" hidden="false" customHeight="false" outlineLevel="0" collapsed="false">
      <c r="A9958" s="100"/>
      <c r="B9958" s="100"/>
      <c r="C9958" s="100"/>
      <c r="D9958" s="100" t="s">
        <v>28649</v>
      </c>
      <c r="E9958" s="100" t="s">
        <v>28650</v>
      </c>
      <c r="F9958" s="100" t="n">
        <v>3500</v>
      </c>
      <c r="G9958" s="100"/>
      <c r="H9958" s="100" t="n">
        <v>3500</v>
      </c>
      <c r="I9958" s="100"/>
      <c r="J9958" s="100"/>
      <c r="K9958" s="100"/>
      <c r="L9958" s="100"/>
      <c r="M9958" s="100" t="s">
        <v>28262</v>
      </c>
      <c r="N9958" s="1148" t="n">
        <v>43806</v>
      </c>
      <c r="O9958" s="984" t="s">
        <v>27650</v>
      </c>
      <c r="P9958" s="100"/>
      <c r="Q9958" s="15" t="s">
        <v>45</v>
      </c>
    </row>
    <row r="9959" customFormat="false" ht="149.25" hidden="false" customHeight="false" outlineLevel="0" collapsed="false">
      <c r="A9959" s="100"/>
      <c r="B9959" s="100"/>
      <c r="C9959" s="100"/>
      <c r="D9959" s="100" t="s">
        <v>28651</v>
      </c>
      <c r="E9959" s="100" t="s">
        <v>28652</v>
      </c>
      <c r="F9959" s="100" t="n">
        <v>17203.2</v>
      </c>
      <c r="G9959" s="100"/>
      <c r="H9959" s="100"/>
      <c r="I9959" s="100"/>
      <c r="J9959" s="100"/>
      <c r="K9959" s="100"/>
      <c r="L9959" s="100"/>
      <c r="M9959" s="100"/>
      <c r="N9959" s="100"/>
      <c r="O9959" s="984" t="s">
        <v>27650</v>
      </c>
      <c r="P9959" s="100"/>
      <c r="Q9959" s="15" t="s">
        <v>45</v>
      </c>
    </row>
    <row r="9960" customFormat="false" ht="14.9" hidden="false" customHeight="false" outlineLevel="0" collapsed="false">
      <c r="A9960" s="1139"/>
      <c r="B9960" s="1139"/>
      <c r="C9960" s="1139"/>
      <c r="D9960" s="1139"/>
      <c r="E9960" s="1139" t="s">
        <v>28653</v>
      </c>
      <c r="F9960" s="1139" t="s">
        <v>28654</v>
      </c>
      <c r="G9960" s="1139"/>
      <c r="H9960" s="1139"/>
      <c r="I9960" s="1139"/>
      <c r="J9960" s="1139"/>
      <c r="K9960" s="1139"/>
      <c r="L9960" s="1139"/>
      <c r="M9960" s="1139"/>
      <c r="N9960" s="1139"/>
      <c r="O9960" s="1139" t="s">
        <v>28655</v>
      </c>
      <c r="P9960" s="1139"/>
      <c r="Q9960" s="15" t="s">
        <v>45</v>
      </c>
      <c r="R9960" s="1141"/>
      <c r="S9960" s="1141"/>
      <c r="T9960" s="1141"/>
      <c r="U9960" s="1141"/>
      <c r="V9960" s="1141"/>
      <c r="W9960" s="1141"/>
      <c r="X9960" s="1141"/>
      <c r="Y9960" s="1141"/>
      <c r="Z9960" s="1141"/>
      <c r="AA9960" s="1141"/>
      <c r="AB9960" s="1141"/>
      <c r="AC9960" s="1141"/>
      <c r="AD9960" s="1141"/>
      <c r="AE9960" s="1141"/>
      <c r="AF9960" s="1141"/>
      <c r="AG9960" s="1141"/>
      <c r="AH9960" s="1141"/>
      <c r="AI9960" s="1141"/>
      <c r="AJ9960" s="1141"/>
      <c r="AK9960" s="1141"/>
    </row>
    <row r="9961" customFormat="false" ht="28.35" hidden="false" customHeight="false" outlineLevel="0" collapsed="false">
      <c r="A9961" s="100"/>
      <c r="B9961" s="100"/>
      <c r="C9961" s="100"/>
      <c r="D9961" s="100"/>
      <c r="E9961" s="1154" t="s">
        <v>28656</v>
      </c>
      <c r="F9961" s="100"/>
      <c r="G9961" s="100"/>
      <c r="H9961" s="100"/>
      <c r="I9961" s="100"/>
      <c r="J9961" s="100"/>
      <c r="K9961" s="100"/>
      <c r="L9961" s="100"/>
      <c r="M9961" s="100"/>
      <c r="N9961" s="100"/>
      <c r="O9961" s="100"/>
      <c r="P9961" s="100"/>
      <c r="Q9961" s="15" t="s">
        <v>45</v>
      </c>
    </row>
    <row r="9962" customFormat="false" ht="68.65" hidden="false" customHeight="false" outlineLevel="0" collapsed="false">
      <c r="A9962" s="100" t="s">
        <v>25462</v>
      </c>
      <c r="B9962" s="1143" t="n">
        <v>0.504861111111111</v>
      </c>
      <c r="C9962" s="100" t="n">
        <v>89152678899</v>
      </c>
      <c r="D9962" s="100" t="s">
        <v>26354</v>
      </c>
      <c r="E9962" s="100" t="s">
        <v>28657</v>
      </c>
      <c r="F9962" s="100" t="s">
        <v>28658</v>
      </c>
      <c r="G9962" s="100"/>
      <c r="H9962" s="100"/>
      <c r="I9962" s="100"/>
      <c r="J9962" s="100"/>
      <c r="K9962" s="100"/>
      <c r="L9962" s="100"/>
      <c r="M9962" s="100"/>
      <c r="N9962" s="100"/>
      <c r="O9962" s="355"/>
      <c r="P9962" s="100"/>
      <c r="Q9962" s="15" t="s">
        <v>45</v>
      </c>
    </row>
    <row r="9963" customFormat="false" ht="14.9" hidden="false" customHeight="false" outlineLevel="0" collapsed="false">
      <c r="A9963" s="1139"/>
      <c r="B9963" s="1139"/>
      <c r="C9963" s="1139" t="n">
        <v>89283273132</v>
      </c>
      <c r="D9963" s="1139" t="s">
        <v>28659</v>
      </c>
      <c r="E9963" s="1139" t="s">
        <v>28660</v>
      </c>
      <c r="F9963" s="1139" t="s">
        <v>28661</v>
      </c>
      <c r="G9963" s="1139"/>
      <c r="H9963" s="1139"/>
      <c r="I9963" s="1139"/>
      <c r="J9963" s="1139"/>
      <c r="K9963" s="1139"/>
      <c r="L9963" s="1139"/>
      <c r="M9963" s="1139"/>
      <c r="N9963" s="1139"/>
      <c r="O9963" s="1139"/>
      <c r="P9963" s="1139"/>
      <c r="Q9963" s="15" t="s">
        <v>45</v>
      </c>
      <c r="R9963" s="1141"/>
      <c r="S9963" s="1141"/>
      <c r="T9963" s="1141"/>
      <c r="U9963" s="1141"/>
      <c r="V9963" s="1141"/>
      <c r="W9963" s="1141"/>
      <c r="X9963" s="1141"/>
      <c r="Y9963" s="1141"/>
      <c r="Z9963" s="1141"/>
      <c r="AA9963" s="1141"/>
      <c r="AB9963" s="1141"/>
      <c r="AC9963" s="1141"/>
      <c r="AD9963" s="1141"/>
      <c r="AE9963" s="1141"/>
      <c r="AF9963" s="1141"/>
      <c r="AG9963" s="1141"/>
      <c r="AH9963" s="1141"/>
      <c r="AI9963" s="1141"/>
      <c r="AJ9963" s="1141"/>
      <c r="AK9963" s="1141"/>
    </row>
    <row r="9964" customFormat="false" ht="28.35" hidden="false" customHeight="false" outlineLevel="0" collapsed="false">
      <c r="A9964" s="100" t="s">
        <v>25462</v>
      </c>
      <c r="B9964" s="1143" t="n">
        <v>0.520833333333333</v>
      </c>
      <c r="C9964" s="100" t="s">
        <v>28662</v>
      </c>
      <c r="D9964" s="100" t="s">
        <v>26364</v>
      </c>
      <c r="E9964" s="100" t="s">
        <v>28663</v>
      </c>
      <c r="F9964" s="100"/>
      <c r="G9964" s="100" t="s">
        <v>28560</v>
      </c>
      <c r="H9964" s="100" t="n">
        <v>7500</v>
      </c>
      <c r="I9964" s="100"/>
      <c r="J9964" s="100"/>
      <c r="K9964" s="100"/>
      <c r="L9964" s="100"/>
      <c r="M9964" s="100" t="s">
        <v>28664</v>
      </c>
      <c r="N9964" s="1076" t="n">
        <v>43805</v>
      </c>
      <c r="O9964" s="984" t="s">
        <v>27650</v>
      </c>
      <c r="P9964" s="100"/>
      <c r="Q9964" s="15" t="s">
        <v>45</v>
      </c>
    </row>
    <row r="9965" customFormat="false" ht="14.9" hidden="false" customHeight="false" outlineLevel="0" collapsed="false">
      <c r="A9965" s="1144"/>
      <c r="B9965" s="1144"/>
      <c r="C9965" s="1144" t="n">
        <v>89255513555</v>
      </c>
      <c r="D9965" s="1144" t="s">
        <v>21</v>
      </c>
      <c r="E9965" s="1144" t="s">
        <v>28665</v>
      </c>
      <c r="F9965" s="1144"/>
      <c r="G9965" s="1144"/>
      <c r="H9965" s="1144"/>
      <c r="I9965" s="1144"/>
      <c r="J9965" s="1144"/>
      <c r="K9965" s="1144"/>
      <c r="L9965" s="1144"/>
      <c r="M9965" s="1144"/>
      <c r="N9965" s="1144"/>
      <c r="O9965" s="1144"/>
      <c r="P9965" s="1144"/>
      <c r="Q9965" s="15" t="s">
        <v>45</v>
      </c>
      <c r="R9965" s="1145"/>
      <c r="S9965" s="1145"/>
      <c r="T9965" s="1145"/>
      <c r="U9965" s="1145"/>
      <c r="V9965" s="1145"/>
      <c r="W9965" s="1145"/>
      <c r="X9965" s="1145"/>
      <c r="Y9965" s="1145"/>
      <c r="Z9965" s="1145"/>
      <c r="AA9965" s="1145"/>
      <c r="AB9965" s="1145"/>
      <c r="AC9965" s="1145"/>
      <c r="AD9965" s="1145"/>
      <c r="AE9965" s="1145"/>
      <c r="AF9965" s="1145"/>
      <c r="AG9965" s="1145"/>
      <c r="AH9965" s="1145"/>
      <c r="AI9965" s="1145"/>
      <c r="AJ9965" s="1145"/>
      <c r="AK9965" s="1145"/>
    </row>
    <row r="9966" customFormat="false" ht="68.65" hidden="false" customHeight="false" outlineLevel="0" collapsed="false">
      <c r="A9966" s="100" t="s">
        <v>25462</v>
      </c>
      <c r="B9966" s="100" t="s">
        <v>28666</v>
      </c>
      <c r="C9966" s="100" t="n">
        <v>89773792293</v>
      </c>
      <c r="D9966" s="100" t="s">
        <v>27083</v>
      </c>
      <c r="E9966" s="100" t="s">
        <v>28667</v>
      </c>
      <c r="F9966" s="100" t="s">
        <v>28668</v>
      </c>
      <c r="G9966" s="100"/>
      <c r="H9966" s="100"/>
      <c r="I9966" s="100"/>
      <c r="J9966" s="100"/>
      <c r="K9966" s="100"/>
      <c r="L9966" s="100"/>
      <c r="M9966" s="100"/>
      <c r="N9966" s="100"/>
      <c r="O9966" s="1173" t="s">
        <v>28632</v>
      </c>
      <c r="P9966" s="100"/>
      <c r="Q9966" s="15" t="s">
        <v>45</v>
      </c>
    </row>
    <row r="9967" customFormat="false" ht="14.9" hidden="false" customHeight="false" outlineLevel="0" collapsed="false">
      <c r="A9967" s="1144"/>
      <c r="B9967" s="1144"/>
      <c r="C9967" s="1144"/>
      <c r="D9967" s="1144"/>
      <c r="E9967" s="1144" t="s">
        <v>28669</v>
      </c>
      <c r="F9967" s="1144"/>
      <c r="G9967" s="1144"/>
      <c r="H9967" s="1144"/>
      <c r="I9967" s="1144"/>
      <c r="J9967" s="1144"/>
      <c r="K9967" s="1144"/>
      <c r="L9967" s="1144"/>
      <c r="M9967" s="1144"/>
      <c r="N9967" s="1188" t="n">
        <v>43809</v>
      </c>
      <c r="O9967" s="1144" t="s">
        <v>26797</v>
      </c>
      <c r="P9967" s="1144"/>
      <c r="Q9967" s="15" t="s">
        <v>45</v>
      </c>
      <c r="R9967" s="1145"/>
      <c r="S9967" s="1145"/>
      <c r="T9967" s="1145"/>
      <c r="U9967" s="1145"/>
      <c r="V9967" s="1145"/>
      <c r="W9967" s="1145"/>
      <c r="X9967" s="1145"/>
      <c r="Y9967" s="1145"/>
      <c r="Z9967" s="1145"/>
      <c r="AA9967" s="1145"/>
      <c r="AB9967" s="1145"/>
      <c r="AC9967" s="1145"/>
      <c r="AD9967" s="1145"/>
      <c r="AE9967" s="1145"/>
      <c r="AF9967" s="1145"/>
      <c r="AG9967" s="1145"/>
      <c r="AH9967" s="1145"/>
      <c r="AI9967" s="1145"/>
      <c r="AJ9967" s="1145"/>
      <c r="AK9967" s="1145"/>
    </row>
    <row r="9968" customFormat="false" ht="41.75" hidden="false" customHeight="false" outlineLevel="0" collapsed="false">
      <c r="A9968" s="1144"/>
      <c r="B9968" s="1144"/>
      <c r="C9968" s="1144"/>
      <c r="D9968" s="1144" t="s">
        <v>28670</v>
      </c>
      <c r="E9968" s="1144" t="s">
        <v>28671</v>
      </c>
      <c r="F9968" s="1144"/>
      <c r="G9968" s="1144"/>
      <c r="H9968" s="1144"/>
      <c r="I9968" s="1144"/>
      <c r="J9968" s="1144"/>
      <c r="K9968" s="1144"/>
      <c r="L9968" s="1144"/>
      <c r="M9968" s="1144"/>
      <c r="N9968" s="1144"/>
      <c r="O9968" s="1144"/>
      <c r="P9968" s="1144"/>
      <c r="Q9968" s="15" t="s">
        <v>45</v>
      </c>
      <c r="R9968" s="1145"/>
      <c r="S9968" s="1145"/>
      <c r="T9968" s="1145"/>
      <c r="U9968" s="1145"/>
      <c r="V9968" s="1145"/>
      <c r="W9968" s="1145"/>
      <c r="X9968" s="1145"/>
      <c r="Y9968" s="1145"/>
      <c r="Z9968" s="1145"/>
      <c r="AA9968" s="1145"/>
      <c r="AB9968" s="1145"/>
      <c r="AC9968" s="1145"/>
      <c r="AD9968" s="1145"/>
      <c r="AE9968" s="1145"/>
      <c r="AF9968" s="1145"/>
      <c r="AG9968" s="1145"/>
      <c r="AH9968" s="1145"/>
      <c r="AI9968" s="1145"/>
      <c r="AJ9968" s="1145"/>
      <c r="AK9968" s="1145"/>
    </row>
    <row r="9969" customFormat="false" ht="41.75" hidden="false" customHeight="false" outlineLevel="0" collapsed="false">
      <c r="A9969" s="1144"/>
      <c r="B9969" s="1144"/>
      <c r="C9969" s="1144"/>
      <c r="D9969" s="1144" t="s">
        <v>28670</v>
      </c>
      <c r="E9969" s="1144" t="s">
        <v>28672</v>
      </c>
      <c r="F9969" s="1144"/>
      <c r="G9969" s="1144"/>
      <c r="H9969" s="1144"/>
      <c r="I9969" s="1144"/>
      <c r="J9969" s="1144"/>
      <c r="K9969" s="1144"/>
      <c r="L9969" s="1144"/>
      <c r="M9969" s="1144"/>
      <c r="N9969" s="1144"/>
      <c r="O9969" s="1144"/>
      <c r="P9969" s="1144"/>
      <c r="Q9969" s="15" t="s">
        <v>45</v>
      </c>
      <c r="R9969" s="1145"/>
      <c r="S9969" s="1145"/>
      <c r="T9969" s="1145"/>
      <c r="U9969" s="1145"/>
      <c r="V9969" s="1145"/>
      <c r="W9969" s="1145"/>
      <c r="X9969" s="1145"/>
      <c r="Y9969" s="1145"/>
      <c r="Z9969" s="1145"/>
      <c r="AA9969" s="1145"/>
      <c r="AB9969" s="1145"/>
      <c r="AC9969" s="1145"/>
      <c r="AD9969" s="1145"/>
      <c r="AE9969" s="1145"/>
      <c r="AF9969" s="1145"/>
      <c r="AG9969" s="1145"/>
      <c r="AH9969" s="1145"/>
      <c r="AI9969" s="1145"/>
      <c r="AJ9969" s="1145"/>
      <c r="AK9969" s="1145"/>
    </row>
    <row r="9970" customFormat="false" ht="14.9" hidden="false" customHeight="false" outlineLevel="0" collapsed="false">
      <c r="A9970" s="100" t="s">
        <v>25462</v>
      </c>
      <c r="B9970" s="100"/>
      <c r="C9970" s="100" t="n">
        <v>84952219362</v>
      </c>
      <c r="D9970" s="100" t="s">
        <v>27017</v>
      </c>
      <c r="E9970" s="100" t="s">
        <v>28673</v>
      </c>
      <c r="F9970" s="100"/>
      <c r="G9970" s="100"/>
      <c r="H9970" s="100"/>
      <c r="I9970" s="100"/>
      <c r="J9970" s="100"/>
      <c r="K9970" s="100"/>
      <c r="L9970" s="100"/>
      <c r="M9970" s="100"/>
      <c r="N9970" s="100"/>
      <c r="O9970" s="100"/>
      <c r="P9970" s="100"/>
      <c r="Q9970" s="15" t="s">
        <v>45</v>
      </c>
    </row>
    <row r="9971" customFormat="false" ht="68.65" hidden="false" customHeight="false" outlineLevel="0" collapsed="false">
      <c r="A9971" s="100" t="s">
        <v>25462</v>
      </c>
      <c r="B9971" s="1143" t="n">
        <v>0.547916666666667</v>
      </c>
      <c r="C9971" s="100" t="s">
        <v>28674</v>
      </c>
      <c r="D9971" s="100" t="s">
        <v>27022</v>
      </c>
      <c r="E9971" s="100" t="s">
        <v>28675</v>
      </c>
      <c r="F9971" s="100" t="s">
        <v>28676</v>
      </c>
      <c r="G9971" s="100" t="n">
        <v>5000</v>
      </c>
      <c r="H9971" s="100"/>
      <c r="I9971" s="100"/>
      <c r="J9971" s="100"/>
      <c r="K9971" s="100"/>
      <c r="L9971" s="100"/>
      <c r="M9971" s="100" t="s">
        <v>28677</v>
      </c>
      <c r="N9971" s="1076" t="n">
        <v>43806</v>
      </c>
      <c r="O9971" s="984" t="s">
        <v>15</v>
      </c>
      <c r="P9971" s="100"/>
      <c r="Q9971" s="15" t="s">
        <v>45</v>
      </c>
    </row>
    <row r="9972" customFormat="false" ht="28.35" hidden="false" customHeight="false" outlineLevel="0" collapsed="false">
      <c r="A9972" s="100" t="s">
        <v>25462</v>
      </c>
      <c r="B9972" s="100"/>
      <c r="C9972" s="100" t="s">
        <v>28678</v>
      </c>
      <c r="D9972" s="100" t="s">
        <v>27251</v>
      </c>
      <c r="E9972" s="100" t="s">
        <v>28679</v>
      </c>
      <c r="F9972" s="100" t="s">
        <v>28680</v>
      </c>
      <c r="G9972" s="100"/>
      <c r="H9972" s="100"/>
      <c r="I9972" s="100"/>
      <c r="J9972" s="100"/>
      <c r="K9972" s="100"/>
      <c r="L9972" s="100"/>
      <c r="M9972" s="100"/>
      <c r="N9972" s="100"/>
      <c r="O9972" s="1173" t="s">
        <v>28573</v>
      </c>
      <c r="P9972" s="100"/>
      <c r="Q9972" s="15" t="s">
        <v>45</v>
      </c>
    </row>
    <row r="9973" customFormat="false" ht="14.9" hidden="false" customHeight="false" outlineLevel="0" collapsed="false">
      <c r="A9973" s="1139"/>
      <c r="B9973" s="1139"/>
      <c r="C9973" s="1139" t="n">
        <v>89258804370</v>
      </c>
      <c r="D9973" s="1139"/>
      <c r="E9973" s="1226" t="s">
        <v>28681</v>
      </c>
      <c r="F9973" s="1139"/>
      <c r="G9973" s="1139"/>
      <c r="H9973" s="1139"/>
      <c r="I9973" s="1139"/>
      <c r="J9973" s="1139"/>
      <c r="K9973" s="1139"/>
      <c r="L9973" s="1139"/>
      <c r="M9973" s="1139"/>
      <c r="N9973" s="1139"/>
      <c r="O9973" s="1139" t="s">
        <v>28682</v>
      </c>
      <c r="P9973" s="1139"/>
      <c r="Q9973" s="15" t="s">
        <v>45</v>
      </c>
      <c r="R9973" s="1141"/>
      <c r="S9973" s="1141"/>
      <c r="T9973" s="1141"/>
      <c r="U9973" s="1141"/>
      <c r="V9973" s="1141"/>
      <c r="W9973" s="1141"/>
      <c r="X9973" s="1141"/>
      <c r="Y9973" s="1141"/>
      <c r="Z9973" s="1141"/>
      <c r="AA9973" s="1141"/>
      <c r="AB9973" s="1141"/>
      <c r="AC9973" s="1141"/>
      <c r="AD9973" s="1141"/>
      <c r="AE9973" s="1141"/>
      <c r="AF9973" s="1141"/>
      <c r="AG9973" s="1141"/>
      <c r="AH9973" s="1141"/>
      <c r="AI9973" s="1141"/>
      <c r="AJ9973" s="1141"/>
      <c r="AK9973" s="1141"/>
    </row>
    <row r="9974" customFormat="false" ht="14.9" hidden="false" customHeight="false" outlineLevel="0" collapsed="false">
      <c r="A9974" s="100"/>
      <c r="B9974" s="100"/>
      <c r="C9974" s="100"/>
      <c r="D9974" s="100"/>
      <c r="E9974" s="100" t="s">
        <v>17513</v>
      </c>
      <c r="F9974" s="100"/>
      <c r="G9974" s="100"/>
      <c r="H9974" s="100" t="n">
        <v>1500</v>
      </c>
      <c r="I9974" s="100"/>
      <c r="J9974" s="100"/>
      <c r="K9974" s="100"/>
      <c r="L9974" s="100"/>
      <c r="M9974" s="100" t="s">
        <v>17513</v>
      </c>
      <c r="N9974" s="100"/>
      <c r="O9974" s="100"/>
      <c r="P9974" s="100"/>
      <c r="Q9974" s="15" t="s">
        <v>45</v>
      </c>
    </row>
    <row r="9975" customFormat="false" ht="14.9" hidden="false" customHeight="false" outlineLevel="0" collapsed="false">
      <c r="A9975" s="1139" t="s">
        <v>25462</v>
      </c>
      <c r="B9975" s="1139"/>
      <c r="C9975" s="1139" t="n">
        <v>84997594129</v>
      </c>
      <c r="D9975" s="1139" t="s">
        <v>28659</v>
      </c>
      <c r="E9975" s="1139" t="s">
        <v>28683</v>
      </c>
      <c r="F9975" s="1139"/>
      <c r="G9975" s="1139"/>
      <c r="H9975" s="1139"/>
      <c r="I9975" s="1139"/>
      <c r="J9975" s="1139"/>
      <c r="K9975" s="1139"/>
      <c r="L9975" s="1139"/>
      <c r="M9975" s="1139"/>
      <c r="N9975" s="1139"/>
      <c r="O9975" s="1139"/>
      <c r="P9975" s="1139"/>
      <c r="Q9975" s="15" t="s">
        <v>45</v>
      </c>
      <c r="R9975" s="1141"/>
      <c r="S9975" s="1141"/>
      <c r="T9975" s="1141"/>
      <c r="U9975" s="1141"/>
      <c r="V9975" s="1141"/>
      <c r="W9975" s="1141"/>
      <c r="X9975" s="1141"/>
      <c r="Y9975" s="1141"/>
      <c r="Z9975" s="1141"/>
      <c r="AA9975" s="1141"/>
      <c r="AB9975" s="1141"/>
      <c r="AC9975" s="1141"/>
      <c r="AD9975" s="1141"/>
      <c r="AE9975" s="1141"/>
      <c r="AF9975" s="1141"/>
      <c r="AG9975" s="1141"/>
      <c r="AH9975" s="1141"/>
      <c r="AI9975" s="1141"/>
      <c r="AJ9975" s="1141"/>
      <c r="AK9975" s="1141"/>
    </row>
    <row r="9976" customFormat="false" ht="14.9" hidden="false" customHeight="false" outlineLevel="0" collapsed="false">
      <c r="A9976" s="100"/>
      <c r="B9976" s="100"/>
      <c r="C9976" s="100"/>
      <c r="D9976" s="100"/>
      <c r="E9976" s="1154" t="s">
        <v>28684</v>
      </c>
      <c r="F9976" s="100"/>
      <c r="G9976" s="100"/>
      <c r="H9976" s="100"/>
      <c r="I9976" s="100"/>
      <c r="J9976" s="100"/>
      <c r="K9976" s="100"/>
      <c r="L9976" s="100"/>
      <c r="M9976" s="100"/>
      <c r="N9976" s="100"/>
      <c r="O9976" s="100"/>
      <c r="P9976" s="100"/>
      <c r="Q9976" s="15" t="s">
        <v>45</v>
      </c>
    </row>
    <row r="9977" customFormat="false" ht="14.9" hidden="false" customHeight="false" outlineLevel="0" collapsed="false">
      <c r="A9977" s="1154" t="s">
        <v>25373</v>
      </c>
      <c r="B9977" s="1186" t="n">
        <v>0.61875</v>
      </c>
      <c r="C9977" s="1154" t="s">
        <v>28685</v>
      </c>
      <c r="D9977" s="1154" t="s">
        <v>28686</v>
      </c>
      <c r="E9977" s="1154"/>
      <c r="F9977" s="1154"/>
      <c r="G9977" s="1154"/>
      <c r="H9977" s="1154"/>
      <c r="I9977" s="1154"/>
      <c r="J9977" s="1154"/>
      <c r="K9977" s="1154"/>
      <c r="L9977" s="1154"/>
      <c r="M9977" s="1154"/>
      <c r="N9977" s="1154"/>
      <c r="O9977" s="1154"/>
      <c r="P9977" s="1154"/>
      <c r="Q9977" s="15" t="s">
        <v>45</v>
      </c>
      <c r="R9977" s="1161"/>
      <c r="S9977" s="1161"/>
      <c r="T9977" s="1161"/>
      <c r="U9977" s="1161"/>
      <c r="V9977" s="1161"/>
      <c r="W9977" s="1161"/>
      <c r="X9977" s="1161"/>
      <c r="Y9977" s="1161"/>
      <c r="Z9977" s="1161"/>
      <c r="AA9977" s="1161"/>
      <c r="AB9977" s="1161"/>
      <c r="AC9977" s="1161"/>
      <c r="AD9977" s="1161"/>
      <c r="AE9977" s="1161"/>
      <c r="AF9977" s="1161"/>
      <c r="AG9977" s="1161"/>
      <c r="AH9977" s="1161"/>
      <c r="AI9977" s="1161"/>
      <c r="AJ9977" s="1161"/>
      <c r="AK9977" s="1161"/>
    </row>
    <row r="9978" customFormat="false" ht="14.9" hidden="false" customHeight="false" outlineLevel="0" collapsed="false">
      <c r="A9978" s="1144"/>
      <c r="B9978" s="1144"/>
      <c r="C9978" s="1144"/>
      <c r="D9978" s="1144"/>
      <c r="E9978" s="1144" t="s">
        <v>28687</v>
      </c>
      <c r="F9978" s="1144"/>
      <c r="G9978" s="1144"/>
      <c r="H9978" s="1144"/>
      <c r="I9978" s="1144"/>
      <c r="J9978" s="1144"/>
      <c r="K9978" s="1144"/>
      <c r="L9978" s="1144"/>
      <c r="M9978" s="1144"/>
      <c r="N9978" s="1144"/>
      <c r="O9978" s="1144"/>
      <c r="P9978" s="1144"/>
      <c r="Q9978" s="15" t="s">
        <v>45</v>
      </c>
      <c r="R9978" s="1145"/>
      <c r="S9978" s="1145"/>
      <c r="T9978" s="1145"/>
      <c r="U9978" s="1145"/>
      <c r="V9978" s="1145"/>
      <c r="W9978" s="1145"/>
      <c r="X9978" s="1145"/>
      <c r="Y9978" s="1145"/>
      <c r="Z9978" s="1145"/>
      <c r="AA9978" s="1145"/>
      <c r="AB9978" s="1145"/>
      <c r="AC9978" s="1145"/>
      <c r="AD9978" s="1145"/>
      <c r="AE9978" s="1145"/>
      <c r="AF9978" s="1145"/>
      <c r="AG9978" s="1145"/>
      <c r="AH9978" s="1145"/>
      <c r="AI9978" s="1145"/>
      <c r="AJ9978" s="1145"/>
      <c r="AK9978" s="1145"/>
    </row>
    <row r="9979" customFormat="false" ht="202.95" hidden="false" customHeight="false" outlineLevel="0" collapsed="false">
      <c r="A9979" s="100"/>
      <c r="B9979" s="100"/>
      <c r="C9979" s="100"/>
      <c r="D9979" s="100"/>
      <c r="E9979" s="100" t="s">
        <v>28688</v>
      </c>
      <c r="F9979" s="100"/>
      <c r="G9979" s="100"/>
      <c r="H9979" s="100"/>
      <c r="I9979" s="100"/>
      <c r="J9979" s="100"/>
      <c r="K9979" s="100"/>
      <c r="L9979" s="100"/>
      <c r="M9979" s="100"/>
      <c r="N9979" s="100"/>
      <c r="O9979" s="799" t="s">
        <v>28689</v>
      </c>
      <c r="P9979" s="100"/>
      <c r="Q9979" s="15" t="s">
        <v>45</v>
      </c>
    </row>
    <row r="9980" customFormat="false" ht="95.5" hidden="false" customHeight="false" outlineLevel="0" collapsed="false">
      <c r="A9980" s="100"/>
      <c r="B9980" s="100"/>
      <c r="C9980" s="100"/>
      <c r="D9980" s="100"/>
      <c r="E9980" s="100" t="s">
        <v>28690</v>
      </c>
      <c r="F9980" s="100"/>
      <c r="G9980" s="100"/>
      <c r="H9980" s="100"/>
      <c r="I9980" s="100"/>
      <c r="J9980" s="100"/>
      <c r="K9980" s="100"/>
      <c r="L9980" s="100"/>
      <c r="M9980" s="100"/>
      <c r="N9980" s="100"/>
      <c r="O9980" s="100"/>
      <c r="P9980" s="100"/>
      <c r="Q9980" s="15" t="s">
        <v>45</v>
      </c>
    </row>
    <row r="9981" customFormat="false" ht="14.9" hidden="false" customHeight="false" outlineLevel="0" collapsed="false">
      <c r="A9981" s="1154"/>
      <c r="B9981" s="1154"/>
      <c r="C9981" s="1154" t="n">
        <v>84953632113</v>
      </c>
      <c r="D9981" s="1154" t="s">
        <v>28691</v>
      </c>
      <c r="E9981" s="1154" t="s">
        <v>28692</v>
      </c>
      <c r="F9981" s="1154"/>
      <c r="G9981" s="1154"/>
      <c r="H9981" s="1154"/>
      <c r="I9981" s="1154"/>
      <c r="J9981" s="1154"/>
      <c r="K9981" s="1154"/>
      <c r="L9981" s="1154"/>
      <c r="M9981" s="1154"/>
      <c r="N9981" s="1154"/>
      <c r="O9981" s="1154"/>
      <c r="P9981" s="1154"/>
      <c r="Q9981" s="15" t="s">
        <v>45</v>
      </c>
      <c r="R9981" s="1161"/>
      <c r="S9981" s="1161"/>
      <c r="T9981" s="1161"/>
      <c r="U9981" s="1161"/>
      <c r="V9981" s="1161"/>
      <c r="W9981" s="1161"/>
      <c r="X9981" s="1161"/>
      <c r="Y9981" s="1161"/>
      <c r="Z9981" s="1161"/>
      <c r="AA9981" s="1161"/>
      <c r="AB9981" s="1161"/>
      <c r="AC9981" s="1161"/>
      <c r="AD9981" s="1161"/>
      <c r="AE9981" s="1161"/>
      <c r="AF9981" s="1161"/>
      <c r="AG9981" s="1161"/>
      <c r="AH9981" s="1161"/>
      <c r="AI9981" s="1161"/>
      <c r="AJ9981" s="1161"/>
      <c r="AK9981" s="1161"/>
    </row>
    <row r="9982" customFormat="false" ht="14.9" hidden="false" customHeight="false" outlineLevel="0" collapsed="false">
      <c r="A9982" s="100" t="s">
        <v>28327</v>
      </c>
      <c r="B9982" s="1143" t="n">
        <v>0.741666666666667</v>
      </c>
      <c r="C9982" s="100" t="s">
        <v>28693</v>
      </c>
      <c r="D9982" s="100" t="s">
        <v>26158</v>
      </c>
      <c r="E9982" s="100" t="s">
        <v>28694</v>
      </c>
      <c r="F9982" s="100"/>
      <c r="G9982" s="100"/>
      <c r="H9982" s="100"/>
      <c r="I9982" s="100"/>
      <c r="J9982" s="100"/>
      <c r="K9982" s="100"/>
      <c r="L9982" s="100"/>
      <c r="M9982" s="100"/>
      <c r="N9982" s="100"/>
      <c r="O9982" s="355" t="s">
        <v>26167</v>
      </c>
      <c r="P9982" s="100"/>
      <c r="Q9982" s="15" t="s">
        <v>45</v>
      </c>
    </row>
    <row r="9983" customFormat="false" ht="79.85" hidden="false" customHeight="false" outlineLevel="0" collapsed="false">
      <c r="A9983" s="1091" t="s">
        <v>17111</v>
      </c>
      <c r="B9983" s="103" t="s">
        <v>17112</v>
      </c>
      <c r="C9983" s="1149"/>
      <c r="D9983" s="103" t="s">
        <v>17114</v>
      </c>
      <c r="E9983" s="103" t="s">
        <v>17115</v>
      </c>
      <c r="F9983" s="102" t="s">
        <v>10096</v>
      </c>
      <c r="G9983" s="103" t="s">
        <v>38</v>
      </c>
      <c r="H9983" s="103" t="s">
        <v>17116</v>
      </c>
      <c r="I9983" s="103" t="s">
        <v>40</v>
      </c>
      <c r="J9983" s="103" t="s">
        <v>21327</v>
      </c>
      <c r="K9983" s="103" t="s">
        <v>21328</v>
      </c>
      <c r="L9983" s="103" t="s">
        <v>19807</v>
      </c>
      <c r="M9983" s="103" t="s">
        <v>41</v>
      </c>
      <c r="N9983" s="103" t="s">
        <v>42</v>
      </c>
      <c r="O9983" s="103" t="s">
        <v>17117</v>
      </c>
      <c r="P9983" s="91"/>
      <c r="Q9983" s="15" t="s">
        <v>45</v>
      </c>
      <c r="R9983" s="97"/>
      <c r="S9983" s="97"/>
    </row>
    <row r="9984" customFormat="false" ht="15" hidden="false" customHeight="false" outlineLevel="0" collapsed="false">
      <c r="A9984" s="1216" t="n">
        <v>43805</v>
      </c>
      <c r="B9984" s="1136" t="s">
        <v>28695</v>
      </c>
      <c r="C9984" s="91"/>
      <c r="D9984" s="91"/>
      <c r="E9984" s="10"/>
      <c r="F9984" s="821" t="n">
        <f aca="false">G9984+H9984+I9984+J9984+K9984+L9984</f>
        <v>23104838495207900</v>
      </c>
      <c r="G9984" s="1150" t="n">
        <f aca="false">SUM(G9985:G19919)</f>
        <v>8071388788142380</v>
      </c>
      <c r="H9984" s="989" t="n">
        <f aca="false">SUM(H9985:H19919)</f>
        <v>15033449707065500</v>
      </c>
      <c r="I9984" s="1007" t="n">
        <f aca="false">SUM(I9985:I19921)</f>
        <v>0</v>
      </c>
      <c r="J9984" s="1008" t="n">
        <f aca="false">SUM(J9985:J19919)</f>
        <v>0</v>
      </c>
      <c r="K9984" s="1009" t="n">
        <f aca="false">SUM(K9985:K19919)</f>
        <v>0</v>
      </c>
      <c r="L9984" s="1029" t="n">
        <f aca="false">SUM(L9985:L19919)</f>
        <v>0</v>
      </c>
      <c r="M9984" s="466"/>
      <c r="N9984" s="466"/>
      <c r="O9984" s="91"/>
      <c r="P9984" s="91"/>
      <c r="Q9984" s="15" t="s">
        <v>45</v>
      </c>
      <c r="R9984" s="97"/>
      <c r="S9984" s="97"/>
    </row>
    <row r="9985" customFormat="false" ht="14.9" hidden="false" customHeight="false" outlineLevel="0" collapsed="false">
      <c r="A9985" s="1144"/>
      <c r="B9985" s="1144" t="s">
        <v>28327</v>
      </c>
      <c r="C9985" s="1144" t="n">
        <v>84952286302</v>
      </c>
      <c r="D9985" s="1195" t="s">
        <v>10514</v>
      </c>
      <c r="E9985" s="1144" t="s">
        <v>28696</v>
      </c>
      <c r="F9985" s="1144"/>
      <c r="G9985" s="1144"/>
      <c r="H9985" s="1144"/>
      <c r="I9985" s="1144"/>
      <c r="J9985" s="1144"/>
      <c r="K9985" s="1144"/>
      <c r="L9985" s="1144"/>
      <c r="M9985" s="1144"/>
      <c r="N9985" s="1144"/>
      <c r="O9985" s="1144"/>
      <c r="P9985" s="1144"/>
      <c r="Q9985" s="15" t="s">
        <v>45</v>
      </c>
      <c r="R9985" s="1145"/>
      <c r="S9985" s="1145"/>
      <c r="T9985" s="1145"/>
      <c r="U9985" s="1145"/>
      <c r="V9985" s="1145"/>
      <c r="W9985" s="1145"/>
      <c r="X9985" s="1145"/>
      <c r="Y9985" s="1145"/>
      <c r="Z9985" s="1145"/>
      <c r="AA9985" s="1145"/>
      <c r="AB9985" s="1145"/>
      <c r="AC9985" s="1145"/>
      <c r="AD9985" s="1145"/>
      <c r="AE9985" s="1145"/>
      <c r="AF9985" s="1145"/>
      <c r="AG9985" s="1145"/>
      <c r="AH9985" s="1145"/>
      <c r="AI9985" s="1145"/>
      <c r="AJ9985" s="1145"/>
      <c r="AK9985" s="1145"/>
    </row>
    <row r="9986" customFormat="false" ht="14.9" hidden="false" customHeight="false" outlineLevel="0" collapsed="false">
      <c r="A9986" s="1144"/>
      <c r="B9986" s="1144" t="s">
        <v>25462</v>
      </c>
      <c r="C9986" s="1144" t="n">
        <v>89299354588</v>
      </c>
      <c r="D9986" s="1195" t="s">
        <v>25726</v>
      </c>
      <c r="E9986" s="1144" t="s">
        <v>28244</v>
      </c>
      <c r="F9986" s="1144"/>
      <c r="G9986" s="1144"/>
      <c r="H9986" s="1144"/>
      <c r="I9986" s="1144"/>
      <c r="J9986" s="1144"/>
      <c r="K9986" s="1144"/>
      <c r="L9986" s="1144"/>
      <c r="M9986" s="1144"/>
      <c r="N9986" s="1144"/>
      <c r="O9986" s="1144"/>
      <c r="P9986" s="1144"/>
      <c r="Q9986" s="15" t="s">
        <v>45</v>
      </c>
      <c r="R9986" s="1145"/>
      <c r="S9986" s="1145"/>
      <c r="T9986" s="1145"/>
      <c r="U9986" s="1145"/>
      <c r="V9986" s="1145"/>
      <c r="W9986" s="1145"/>
      <c r="X9986" s="1145"/>
      <c r="Y9986" s="1145"/>
      <c r="Z9986" s="1145"/>
      <c r="AA9986" s="1145"/>
      <c r="AB9986" s="1145"/>
      <c r="AC9986" s="1145"/>
      <c r="AD9986" s="1145"/>
      <c r="AE9986" s="1145"/>
      <c r="AF9986" s="1145"/>
      <c r="AG9986" s="1145"/>
      <c r="AH9986" s="1145"/>
      <c r="AI9986" s="1145"/>
      <c r="AJ9986" s="1145"/>
      <c r="AK9986" s="1145"/>
    </row>
    <row r="9987" customFormat="false" ht="14.9" hidden="false" customHeight="false" outlineLevel="0" collapsed="false">
      <c r="A9987" s="1144"/>
      <c r="B9987" s="1144" t="s">
        <v>19374</v>
      </c>
      <c r="C9987" s="1144" t="n">
        <v>84952286302</v>
      </c>
      <c r="D9987" s="1195" t="s">
        <v>10514</v>
      </c>
      <c r="E9987" s="1144" t="s">
        <v>28696</v>
      </c>
      <c r="F9987" s="1144"/>
      <c r="G9987" s="1144"/>
      <c r="H9987" s="1144"/>
      <c r="I9987" s="1144"/>
      <c r="J9987" s="1144"/>
      <c r="K9987" s="1144"/>
      <c r="L9987" s="1144"/>
      <c r="M9987" s="1144"/>
      <c r="N9987" s="1144"/>
      <c r="O9987" s="1144"/>
      <c r="P9987" s="1144"/>
      <c r="Q9987" s="15" t="s">
        <v>45</v>
      </c>
      <c r="R9987" s="1145"/>
      <c r="S9987" s="1145"/>
      <c r="T9987" s="1145"/>
      <c r="U9987" s="1145"/>
      <c r="V9987" s="1145"/>
      <c r="W9987" s="1145"/>
      <c r="X9987" s="1145"/>
      <c r="Y9987" s="1145"/>
      <c r="Z9987" s="1145"/>
      <c r="AA9987" s="1145"/>
      <c r="AB9987" s="1145"/>
      <c r="AC9987" s="1145"/>
      <c r="AD9987" s="1145"/>
      <c r="AE9987" s="1145"/>
      <c r="AF9987" s="1145"/>
      <c r="AG9987" s="1145"/>
      <c r="AH9987" s="1145"/>
      <c r="AI9987" s="1145"/>
      <c r="AJ9987" s="1145"/>
      <c r="AK9987" s="1145"/>
    </row>
    <row r="9988" customFormat="false" ht="14.9" hidden="false" customHeight="false" outlineLevel="0" collapsed="false">
      <c r="A9988" s="1144"/>
      <c r="B9988" s="1144" t="s">
        <v>28697</v>
      </c>
      <c r="C9988" s="1144" t="n">
        <v>84951555155</v>
      </c>
      <c r="D9988" s="1195" t="s">
        <v>10514</v>
      </c>
      <c r="E9988" s="1144" t="s">
        <v>28696</v>
      </c>
      <c r="F9988" s="1144" t="s">
        <v>28698</v>
      </c>
      <c r="G9988" s="1144"/>
      <c r="H9988" s="1144"/>
      <c r="I9988" s="1144"/>
      <c r="J9988" s="1144"/>
      <c r="K9988" s="1144"/>
      <c r="L9988" s="1144"/>
      <c r="M9988" s="1144"/>
      <c r="N9988" s="1144"/>
      <c r="O9988" s="1144"/>
      <c r="P9988" s="1144"/>
      <c r="Q9988" s="15" t="s">
        <v>45</v>
      </c>
      <c r="R9988" s="1145"/>
      <c r="S9988" s="1145"/>
      <c r="T9988" s="1145"/>
      <c r="U9988" s="1145"/>
      <c r="V9988" s="1145"/>
      <c r="W9988" s="1145"/>
      <c r="X9988" s="1145"/>
      <c r="Y9988" s="1145"/>
      <c r="Z9988" s="1145"/>
      <c r="AA9988" s="1145"/>
      <c r="AB9988" s="1145"/>
      <c r="AC9988" s="1145"/>
      <c r="AD9988" s="1145"/>
      <c r="AE9988" s="1145"/>
      <c r="AF9988" s="1145"/>
      <c r="AG9988" s="1145"/>
      <c r="AH9988" s="1145"/>
      <c r="AI9988" s="1145"/>
      <c r="AJ9988" s="1145"/>
      <c r="AK9988" s="1145"/>
    </row>
    <row r="9989" customFormat="false" ht="68.65" hidden="false" customHeight="false" outlineLevel="0" collapsed="false">
      <c r="A9989" s="100" t="s">
        <v>25462</v>
      </c>
      <c r="B9989" s="1143"/>
      <c r="C9989" s="100" t="s">
        <v>27859</v>
      </c>
      <c r="D9989" s="100" t="s">
        <v>26734</v>
      </c>
      <c r="E9989" s="100" t="s">
        <v>27860</v>
      </c>
      <c r="F9989" s="100"/>
      <c r="G9989" s="100" t="n">
        <v>500</v>
      </c>
      <c r="H9989" s="100"/>
      <c r="I9989" s="100"/>
      <c r="J9989" s="100"/>
      <c r="K9989" s="100"/>
      <c r="L9989" s="100"/>
      <c r="M9989" s="100" t="s">
        <v>27862</v>
      </c>
      <c r="N9989" s="1076" t="n">
        <v>43775</v>
      </c>
      <c r="O9989" s="984" t="s">
        <v>364</v>
      </c>
      <c r="P9989" s="100"/>
      <c r="Q9989" s="15" t="s">
        <v>45</v>
      </c>
    </row>
    <row r="9990" customFormat="false" ht="28.35" hidden="false" customHeight="false" outlineLevel="0" collapsed="false">
      <c r="A9990" s="100" t="s">
        <v>25462</v>
      </c>
      <c r="B9990" s="1143" t="n">
        <v>0.421527777777778</v>
      </c>
      <c r="C9990" s="100" t="s">
        <v>28699</v>
      </c>
      <c r="D9990" s="100" t="s">
        <v>28700</v>
      </c>
      <c r="E9990" s="100" t="s">
        <v>28701</v>
      </c>
      <c r="F9990" s="100" t="s">
        <v>28702</v>
      </c>
      <c r="G9990" s="100" t="n">
        <v>7200</v>
      </c>
      <c r="H9990" s="100"/>
      <c r="I9990" s="100"/>
      <c r="J9990" s="100"/>
      <c r="K9990" s="100"/>
      <c r="L9990" s="100"/>
      <c r="M9990" s="100" t="s">
        <v>28703</v>
      </c>
      <c r="N9990" s="1076" t="n">
        <v>43805</v>
      </c>
      <c r="O9990" s="984" t="s">
        <v>15</v>
      </c>
      <c r="P9990" s="100"/>
      <c r="Q9990" s="15" t="s">
        <v>45</v>
      </c>
    </row>
    <row r="9991" customFormat="false" ht="14.9" hidden="false" customHeight="false" outlineLevel="0" collapsed="false">
      <c r="A9991" s="1139"/>
      <c r="B9991" s="1139"/>
      <c r="C9991" s="1139"/>
      <c r="D9991" s="1139"/>
      <c r="E9991" s="1139" t="s">
        <v>28704</v>
      </c>
      <c r="F9991" s="1139"/>
      <c r="G9991" s="1139"/>
      <c r="H9991" s="1139"/>
      <c r="I9991" s="1139"/>
      <c r="J9991" s="1139"/>
      <c r="K9991" s="1139"/>
      <c r="L9991" s="1139"/>
      <c r="M9991" s="1139" t="s">
        <v>28705</v>
      </c>
      <c r="N9991" s="1166" t="n">
        <v>43808</v>
      </c>
      <c r="O9991" s="1139"/>
      <c r="P9991" s="1139"/>
      <c r="Q9991" s="15" t="s">
        <v>45</v>
      </c>
      <c r="R9991" s="1141"/>
      <c r="S9991" s="1141"/>
      <c r="T9991" s="1141"/>
      <c r="U9991" s="1141"/>
      <c r="V9991" s="1141"/>
      <c r="W9991" s="1141"/>
      <c r="X9991" s="1141"/>
      <c r="Y9991" s="1141"/>
      <c r="Z9991" s="1141"/>
      <c r="AA9991" s="1141"/>
      <c r="AB9991" s="1141"/>
      <c r="AC9991" s="1141"/>
      <c r="AD9991" s="1141"/>
      <c r="AE9991" s="1141"/>
      <c r="AF9991" s="1141"/>
      <c r="AG9991" s="1141"/>
      <c r="AH9991" s="1141"/>
      <c r="AI9991" s="1141"/>
      <c r="AJ9991" s="1141"/>
      <c r="AK9991" s="1141"/>
    </row>
    <row r="9992" customFormat="false" ht="28.35" hidden="false" customHeight="false" outlineLevel="0" collapsed="false">
      <c r="A9992" s="100"/>
      <c r="B9992" s="100"/>
      <c r="C9992" s="100"/>
      <c r="D9992" s="100"/>
      <c r="E9992" s="1221" t="s">
        <v>28706</v>
      </c>
      <c r="F9992" s="100"/>
      <c r="G9992" s="100"/>
      <c r="H9992" s="100"/>
      <c r="I9992" s="100"/>
      <c r="J9992" s="100"/>
      <c r="K9992" s="100"/>
      <c r="L9992" s="100"/>
      <c r="M9992" s="100"/>
      <c r="N9992" s="100"/>
      <c r="O9992" s="100"/>
      <c r="P9992" s="100"/>
      <c r="Q9992" s="15" t="s">
        <v>45</v>
      </c>
    </row>
    <row r="9993" customFormat="false" ht="68.65" hidden="false" customHeight="false" outlineLevel="0" collapsed="false">
      <c r="A9993" s="100" t="s">
        <v>25462</v>
      </c>
      <c r="B9993" s="1143" t="n">
        <v>0.436805555555556</v>
      </c>
      <c r="C9993" s="100" t="s">
        <v>28707</v>
      </c>
      <c r="D9993" s="100" t="s">
        <v>26332</v>
      </c>
      <c r="E9993" s="100" t="s">
        <v>28708</v>
      </c>
      <c r="F9993" s="100"/>
      <c r="G9993" s="100"/>
      <c r="H9993" s="100"/>
      <c r="I9993" s="100"/>
      <c r="J9993" s="100"/>
      <c r="K9993" s="100"/>
      <c r="L9993" s="100"/>
      <c r="M9993" s="100"/>
      <c r="N9993" s="100"/>
      <c r="O9993" s="355" t="s">
        <v>28709</v>
      </c>
      <c r="P9993" s="100"/>
      <c r="Q9993" s="15" t="s">
        <v>45</v>
      </c>
    </row>
    <row r="9994" customFormat="false" ht="14.9" hidden="false" customHeight="false" outlineLevel="0" collapsed="false">
      <c r="A9994" s="1154" t="s">
        <v>25462</v>
      </c>
      <c r="B9994" s="1186" t="n">
        <v>0.447222222222222</v>
      </c>
      <c r="C9994" s="1154" t="n">
        <v>84959950866</v>
      </c>
      <c r="D9994" s="1154" t="s">
        <v>26341</v>
      </c>
      <c r="E9994" s="1154"/>
      <c r="F9994" s="1154"/>
      <c r="G9994" s="1154"/>
      <c r="H9994" s="1154"/>
      <c r="I9994" s="1154"/>
      <c r="J9994" s="1154"/>
      <c r="K9994" s="1154"/>
      <c r="L9994" s="1154"/>
      <c r="M9994" s="1154"/>
      <c r="N9994" s="1154"/>
      <c r="O9994" s="1154" t="s">
        <v>24611</v>
      </c>
      <c r="P9994" s="1154"/>
      <c r="Q9994" s="15" t="s">
        <v>45</v>
      </c>
      <c r="R9994" s="1161"/>
      <c r="S9994" s="1161"/>
      <c r="T9994" s="1161"/>
      <c r="U9994" s="1161"/>
      <c r="V9994" s="1161"/>
      <c r="W9994" s="1161"/>
      <c r="X9994" s="1161"/>
      <c r="Y9994" s="1161"/>
      <c r="Z9994" s="1161"/>
      <c r="AA9994" s="1161"/>
      <c r="AB9994" s="1161"/>
      <c r="AC9994" s="1161"/>
      <c r="AD9994" s="1161"/>
      <c r="AE9994" s="1161"/>
      <c r="AF9994" s="1161"/>
      <c r="AG9994" s="1161"/>
      <c r="AH9994" s="1161"/>
      <c r="AI9994" s="1161"/>
      <c r="AJ9994" s="1161"/>
      <c r="AK9994" s="1161"/>
    </row>
    <row r="9995" customFormat="false" ht="41.75" hidden="false" customHeight="false" outlineLevel="0" collapsed="false">
      <c r="A9995" s="100" t="s">
        <v>25462</v>
      </c>
      <c r="B9995" s="1143" t="n">
        <v>0.459027777777778</v>
      </c>
      <c r="C9995" s="100" t="n">
        <v>84957888528</v>
      </c>
      <c r="D9995" s="100" t="s">
        <v>27370</v>
      </c>
      <c r="E9995" s="100" t="s">
        <v>28710</v>
      </c>
      <c r="F9995" s="100" t="n">
        <v>6800</v>
      </c>
      <c r="G9995" s="100"/>
      <c r="H9995" s="100"/>
      <c r="I9995" s="100"/>
      <c r="J9995" s="100"/>
      <c r="K9995" s="100"/>
      <c r="L9995" s="100"/>
      <c r="M9995" s="100" t="s">
        <v>28711</v>
      </c>
      <c r="N9995" s="1184" t="n">
        <v>43826</v>
      </c>
      <c r="O9995" s="984" t="s">
        <v>25766</v>
      </c>
      <c r="P9995" s="100"/>
      <c r="Q9995" s="15" t="s">
        <v>45</v>
      </c>
    </row>
    <row r="9996" customFormat="false" ht="14.9" hidden="false" customHeight="false" outlineLevel="0" collapsed="false">
      <c r="A9996" s="1154" t="s">
        <v>25462</v>
      </c>
      <c r="B9996" s="1186" t="n">
        <v>0.485416666666667</v>
      </c>
      <c r="C9996" s="1154" t="n">
        <v>89104569157</v>
      </c>
      <c r="D9996" s="1154" t="s">
        <v>28712</v>
      </c>
      <c r="E9996" s="1154" t="s">
        <v>16385</v>
      </c>
      <c r="F9996" s="1154"/>
      <c r="G9996" s="1154"/>
      <c r="H9996" s="1154"/>
      <c r="I9996" s="1154"/>
      <c r="J9996" s="1154"/>
      <c r="K9996" s="1154"/>
      <c r="L9996" s="1154"/>
      <c r="M9996" s="1154"/>
      <c r="N9996" s="1154"/>
      <c r="O9996" s="1154"/>
      <c r="P9996" s="1154"/>
      <c r="Q9996" s="15" t="s">
        <v>45</v>
      </c>
      <c r="R9996" s="1161"/>
      <c r="S9996" s="1161"/>
      <c r="T9996" s="1161"/>
      <c r="U9996" s="1161"/>
      <c r="V9996" s="1161"/>
      <c r="W9996" s="1161"/>
      <c r="X9996" s="1161"/>
      <c r="Y9996" s="1161"/>
      <c r="Z9996" s="1161"/>
      <c r="AA9996" s="1161"/>
      <c r="AB9996" s="1161"/>
      <c r="AC9996" s="1161"/>
      <c r="AD9996" s="1161"/>
      <c r="AE9996" s="1161"/>
      <c r="AF9996" s="1161"/>
      <c r="AG9996" s="1161"/>
      <c r="AH9996" s="1161"/>
      <c r="AI9996" s="1161"/>
      <c r="AJ9996" s="1161"/>
      <c r="AK9996" s="1161"/>
    </row>
    <row r="9997" customFormat="false" ht="135.8" hidden="false" customHeight="false" outlineLevel="0" collapsed="false">
      <c r="A9997" s="1139"/>
      <c r="B9997" s="1139"/>
      <c r="C9997" s="1139"/>
      <c r="D9997" s="1139"/>
      <c r="E9997" s="1139" t="s">
        <v>28713</v>
      </c>
      <c r="F9997" s="1139"/>
      <c r="G9997" s="1139"/>
      <c r="H9997" s="1139"/>
      <c r="I9997" s="1139"/>
      <c r="J9997" s="1139"/>
      <c r="K9997" s="1139"/>
      <c r="L9997" s="1139"/>
      <c r="M9997" s="1139"/>
      <c r="N9997" s="1192" t="n">
        <v>43809</v>
      </c>
      <c r="O9997" s="1139" t="s">
        <v>28714</v>
      </c>
      <c r="P9997" s="1139"/>
      <c r="Q9997" s="15" t="s">
        <v>45</v>
      </c>
      <c r="R9997" s="1141"/>
      <c r="S9997" s="1141"/>
      <c r="T9997" s="1141"/>
      <c r="U9997" s="1141"/>
      <c r="V9997" s="1141"/>
      <c r="W9997" s="1141"/>
      <c r="X9997" s="1141"/>
      <c r="Y9997" s="1141"/>
      <c r="Z9997" s="1141"/>
      <c r="AA9997" s="1141"/>
      <c r="AB9997" s="1141"/>
      <c r="AC9997" s="1141"/>
      <c r="AD9997" s="1141"/>
      <c r="AE9997" s="1141"/>
      <c r="AF9997" s="1141"/>
      <c r="AG9997" s="1141"/>
      <c r="AH9997" s="1141"/>
      <c r="AI9997" s="1141"/>
      <c r="AJ9997" s="1141"/>
      <c r="AK9997" s="1141"/>
    </row>
    <row r="9998" customFormat="false" ht="41.75" hidden="false" customHeight="false" outlineLevel="0" collapsed="false">
      <c r="A9998" s="1162"/>
      <c r="B9998" s="1162"/>
      <c r="C9998" s="1162"/>
      <c r="D9998" s="1162"/>
      <c r="E9998" s="1162" t="s">
        <v>28715</v>
      </c>
      <c r="F9998" s="1162" t="s">
        <v>28716</v>
      </c>
      <c r="G9998" s="1162"/>
      <c r="H9998" s="1162"/>
      <c r="I9998" s="1162"/>
      <c r="J9998" s="1162"/>
      <c r="K9998" s="1162"/>
      <c r="L9998" s="1162"/>
      <c r="M9998" s="1162"/>
      <c r="N9998" s="1192" t="n">
        <v>43809</v>
      </c>
      <c r="O9998" s="1139" t="s">
        <v>28714</v>
      </c>
      <c r="P9998" s="1162"/>
      <c r="Q9998" s="15" t="s">
        <v>45</v>
      </c>
      <c r="R9998" s="1177"/>
      <c r="S9998" s="1177"/>
      <c r="T9998" s="1177"/>
      <c r="U9998" s="1177"/>
      <c r="V9998" s="1177"/>
      <c r="W9998" s="1177"/>
      <c r="X9998" s="1177"/>
      <c r="Y9998" s="1177"/>
      <c r="Z9998" s="1177"/>
      <c r="AA9998" s="1177"/>
      <c r="AB9998" s="1177"/>
      <c r="AC9998" s="1177"/>
      <c r="AD9998" s="1177"/>
      <c r="AE9998" s="1177"/>
      <c r="AF9998" s="1177"/>
      <c r="AG9998" s="1177"/>
      <c r="AH9998" s="1177"/>
      <c r="AI9998" s="1177"/>
      <c r="AJ9998" s="1177"/>
      <c r="AK9998" s="1177"/>
    </row>
    <row r="9999" customFormat="false" ht="14.9" hidden="false" customHeight="false" outlineLevel="0" collapsed="false">
      <c r="A9999" s="100" t="s">
        <v>25462</v>
      </c>
      <c r="B9999" s="1143" t="n">
        <v>0.731944444444444</v>
      </c>
      <c r="C9999" s="100" t="s">
        <v>28717</v>
      </c>
      <c r="D9999" s="100" t="s">
        <v>26364</v>
      </c>
      <c r="E9999" s="100" t="s">
        <v>28718</v>
      </c>
      <c r="F9999" s="100" t="s">
        <v>708</v>
      </c>
      <c r="G9999" s="100" t="n">
        <v>6800</v>
      </c>
      <c r="H9999" s="100"/>
      <c r="I9999" s="100"/>
      <c r="J9999" s="100"/>
      <c r="K9999" s="100"/>
      <c r="L9999" s="100"/>
      <c r="M9999" s="100" t="s">
        <v>28719</v>
      </c>
      <c r="N9999" s="1076" t="n">
        <v>43808</v>
      </c>
      <c r="O9999" s="984" t="s">
        <v>15</v>
      </c>
      <c r="P9999" s="100"/>
      <c r="Q9999" s="15" t="s">
        <v>45</v>
      </c>
    </row>
    <row r="10000" customFormat="false" ht="79.85" hidden="false" customHeight="false" outlineLevel="0" collapsed="false">
      <c r="A10000" s="1091" t="s">
        <v>17111</v>
      </c>
      <c r="B10000" s="103" t="s">
        <v>17112</v>
      </c>
      <c r="C10000" s="1149"/>
      <c r="D10000" s="103" t="s">
        <v>17114</v>
      </c>
      <c r="E10000" s="103" t="s">
        <v>17115</v>
      </c>
      <c r="F10000" s="102" t="s">
        <v>10096</v>
      </c>
      <c r="G10000" s="103" t="s">
        <v>38</v>
      </c>
      <c r="H10000" s="103" t="s">
        <v>17116</v>
      </c>
      <c r="I10000" s="103" t="s">
        <v>40</v>
      </c>
      <c r="J10000" s="103" t="s">
        <v>21327</v>
      </c>
      <c r="K10000" s="103" t="s">
        <v>21328</v>
      </c>
      <c r="L10000" s="103" t="s">
        <v>19807</v>
      </c>
      <c r="M10000" s="103" t="s">
        <v>41</v>
      </c>
      <c r="N10000" s="103" t="s">
        <v>42</v>
      </c>
      <c r="O10000" s="103" t="s">
        <v>17117</v>
      </c>
      <c r="P10000" s="91"/>
      <c r="Q10000" s="15" t="s">
        <v>45</v>
      </c>
      <c r="R10000" s="97"/>
      <c r="S10000" s="97"/>
    </row>
    <row r="10001" customFormat="false" ht="15" hidden="false" customHeight="false" outlineLevel="0" collapsed="false">
      <c r="A10001" s="1216" t="n">
        <v>43808</v>
      </c>
      <c r="B10001" s="1136" t="s">
        <v>422</v>
      </c>
      <c r="C10001" s="91"/>
      <c r="D10001" s="91"/>
      <c r="E10001" s="10"/>
      <c r="F10001" s="821" t="n">
        <f aca="false">G10001+H10001+I10001+J10001+K10001+L10001</f>
        <v>11552419247596700</v>
      </c>
      <c r="G10001" s="1150" t="n">
        <f aca="false">SUM(G10002:G19936)</f>
        <v>4035694394063940</v>
      </c>
      <c r="H10001" s="989" t="n">
        <f aca="false">SUM(H10002:H19936)</f>
        <v>7516724853532750</v>
      </c>
      <c r="I10001" s="1007" t="n">
        <f aca="false">SUM(I10002:I19938)</f>
        <v>0</v>
      </c>
      <c r="J10001" s="1008" t="n">
        <f aca="false">SUM(J10002:J19936)</f>
        <v>0</v>
      </c>
      <c r="K10001" s="1009" t="n">
        <f aca="false">SUM(K10002:K19936)</f>
        <v>0</v>
      </c>
      <c r="L10001" s="1029" t="n">
        <f aca="false">SUM(L10002:L19936)</f>
        <v>0</v>
      </c>
      <c r="M10001" s="466"/>
      <c r="N10001" s="466"/>
      <c r="O10001" s="91"/>
      <c r="P10001" s="91"/>
      <c r="Q10001" s="15" t="s">
        <v>45</v>
      </c>
      <c r="R10001" s="97"/>
      <c r="S10001" s="97"/>
    </row>
    <row r="10002" customFormat="false" ht="14.9" hidden="false" customHeight="false" outlineLevel="0" collapsed="false">
      <c r="A10002" s="100" t="s">
        <v>25462</v>
      </c>
      <c r="B10002" s="1143" t="n">
        <v>0.3875</v>
      </c>
      <c r="C10002" s="100" t="s">
        <v>28720</v>
      </c>
      <c r="D10002" s="100" t="s">
        <v>28489</v>
      </c>
      <c r="E10002" s="100" t="s">
        <v>28721</v>
      </c>
      <c r="F10002" s="100"/>
      <c r="G10002" s="100" t="n">
        <v>5000</v>
      </c>
      <c r="H10002" s="100"/>
      <c r="I10002" s="100"/>
      <c r="J10002" s="100"/>
      <c r="K10002" s="100"/>
      <c r="L10002" s="100"/>
      <c r="M10002" s="100" t="s">
        <v>28722</v>
      </c>
      <c r="N10002" s="1076" t="n">
        <v>43808</v>
      </c>
      <c r="O10002" s="984" t="s">
        <v>15</v>
      </c>
      <c r="P10002" s="100"/>
      <c r="Q10002" s="15" t="s">
        <v>45</v>
      </c>
    </row>
    <row r="10003" customFormat="false" ht="28.35" hidden="false" customHeight="false" outlineLevel="0" collapsed="false">
      <c r="A10003" s="100" t="s">
        <v>25462</v>
      </c>
      <c r="B10003" s="100"/>
      <c r="C10003" s="100" t="s">
        <v>28723</v>
      </c>
      <c r="D10003" s="100" t="s">
        <v>27872</v>
      </c>
      <c r="E10003" s="100" t="s">
        <v>28724</v>
      </c>
      <c r="F10003" s="100" t="s">
        <v>28725</v>
      </c>
      <c r="G10003" s="100"/>
      <c r="H10003" s="100"/>
      <c r="I10003" s="100"/>
      <c r="J10003" s="100"/>
      <c r="K10003" s="100"/>
      <c r="L10003" s="100"/>
      <c r="M10003" s="100"/>
      <c r="N10003" s="100"/>
      <c r="O10003" s="100"/>
      <c r="P10003" s="100"/>
      <c r="Q10003" s="15" t="s">
        <v>45</v>
      </c>
    </row>
    <row r="10004" customFormat="false" ht="28.35" hidden="false" customHeight="false" outlineLevel="0" collapsed="false">
      <c r="A10004" s="100" t="s">
        <v>25462</v>
      </c>
      <c r="B10004" s="1143" t="n">
        <v>0.408333333333333</v>
      </c>
      <c r="C10004" s="100" t="n">
        <v>89035730228</v>
      </c>
      <c r="D10004" s="100" t="s">
        <v>25726</v>
      </c>
      <c r="E10004" s="100" t="s">
        <v>28726</v>
      </c>
      <c r="F10004" s="100"/>
      <c r="G10004" s="100"/>
      <c r="H10004" s="100"/>
      <c r="I10004" s="100"/>
      <c r="J10004" s="100"/>
      <c r="K10004" s="100"/>
      <c r="L10004" s="100"/>
      <c r="M10004" s="100"/>
      <c r="N10004" s="100"/>
      <c r="O10004" s="100"/>
      <c r="P10004" s="100"/>
      <c r="Q10004" s="15" t="s">
        <v>45</v>
      </c>
    </row>
    <row r="10005" customFormat="false" ht="28.35" hidden="false" customHeight="false" outlineLevel="0" collapsed="false">
      <c r="A10005" s="1144"/>
      <c r="B10005" s="1144"/>
      <c r="C10005" s="1144"/>
      <c r="D10005" s="1144" t="s">
        <v>10514</v>
      </c>
      <c r="E10005" s="1144" t="s">
        <v>28727</v>
      </c>
      <c r="F10005" s="1144"/>
      <c r="G10005" s="1144"/>
      <c r="H10005" s="1144"/>
      <c r="I10005" s="1144"/>
      <c r="J10005" s="1144"/>
      <c r="K10005" s="1144"/>
      <c r="L10005" s="1144"/>
      <c r="M10005" s="1144"/>
      <c r="N10005" s="1144"/>
      <c r="O10005" s="1144"/>
      <c r="P10005" s="1144"/>
      <c r="Q10005" s="15" t="s">
        <v>45</v>
      </c>
      <c r="R10005" s="1145"/>
      <c r="S10005" s="1145"/>
      <c r="T10005" s="1145"/>
      <c r="U10005" s="1145"/>
      <c r="V10005" s="1145"/>
      <c r="W10005" s="1145"/>
      <c r="X10005" s="1145"/>
      <c r="Y10005" s="1145"/>
      <c r="Z10005" s="1145"/>
      <c r="AA10005" s="1145"/>
      <c r="AB10005" s="1145"/>
      <c r="AC10005" s="1145"/>
      <c r="AD10005" s="1145"/>
      <c r="AE10005" s="1145"/>
      <c r="AF10005" s="1145"/>
      <c r="AG10005" s="1145"/>
      <c r="AH10005" s="1145"/>
      <c r="AI10005" s="1145"/>
      <c r="AJ10005" s="1145"/>
      <c r="AK10005" s="1145"/>
    </row>
    <row r="10006" customFormat="false" ht="68.65" hidden="false" customHeight="false" outlineLevel="0" collapsed="false">
      <c r="A10006" s="1139"/>
      <c r="B10006" s="1139"/>
      <c r="C10006" s="1139"/>
      <c r="D10006" s="1139"/>
      <c r="E10006" s="1139" t="s">
        <v>28728</v>
      </c>
      <c r="F10006" s="1139" t="s">
        <v>364</v>
      </c>
      <c r="G10006" s="1139"/>
      <c r="H10006" s="1139"/>
      <c r="I10006" s="1139"/>
      <c r="J10006" s="1139"/>
      <c r="K10006" s="1139"/>
      <c r="L10006" s="1139"/>
      <c r="M10006" s="1139"/>
      <c r="N10006" s="1192" t="n">
        <v>43810</v>
      </c>
      <c r="O10006" s="1139" t="s">
        <v>26797</v>
      </c>
      <c r="P10006" s="1139"/>
      <c r="Q10006" s="15" t="s">
        <v>45</v>
      </c>
      <c r="R10006" s="1141"/>
      <c r="S10006" s="1141"/>
      <c r="T10006" s="1141"/>
      <c r="U10006" s="1141"/>
      <c r="V10006" s="1141"/>
      <c r="W10006" s="1141"/>
      <c r="X10006" s="1141"/>
      <c r="Y10006" s="1141"/>
      <c r="Z10006" s="1141"/>
      <c r="AA10006" s="1141"/>
      <c r="AB10006" s="1141"/>
      <c r="AC10006" s="1141"/>
      <c r="AD10006" s="1141"/>
      <c r="AE10006" s="1141"/>
      <c r="AF10006" s="1141"/>
      <c r="AG10006" s="1141"/>
      <c r="AH10006" s="1141"/>
      <c r="AI10006" s="1141"/>
      <c r="AJ10006" s="1141"/>
      <c r="AK10006" s="1141"/>
    </row>
    <row r="10007" customFormat="false" ht="28.35" hidden="false" customHeight="false" outlineLevel="0" collapsed="false">
      <c r="A10007" s="100" t="s">
        <v>25462</v>
      </c>
      <c r="B10007" s="1143" t="n">
        <v>0.427777777777778</v>
      </c>
      <c r="C10007" s="100" t="s">
        <v>28729</v>
      </c>
      <c r="D10007" s="100" t="s">
        <v>26332</v>
      </c>
      <c r="E10007" s="100" t="s">
        <v>28730</v>
      </c>
      <c r="F10007" s="100"/>
      <c r="G10007" s="100"/>
      <c r="H10007" s="100"/>
      <c r="I10007" s="100"/>
      <c r="J10007" s="100"/>
      <c r="K10007" s="100"/>
      <c r="L10007" s="100"/>
      <c r="M10007" s="100"/>
      <c r="N10007" s="100"/>
      <c r="O10007" s="355" t="s">
        <v>26167</v>
      </c>
      <c r="P10007" s="100"/>
      <c r="Q10007" s="15" t="s">
        <v>45</v>
      </c>
    </row>
    <row r="10008" customFormat="false" ht="68.65" hidden="false" customHeight="false" outlineLevel="0" collapsed="false">
      <c r="A10008" s="1154" t="s">
        <v>25462</v>
      </c>
      <c r="B10008" s="1154"/>
      <c r="C10008" s="1154"/>
      <c r="D10008" s="1154" t="s">
        <v>28731</v>
      </c>
      <c r="E10008" s="1154" t="s">
        <v>28732</v>
      </c>
      <c r="F10008" s="1154"/>
      <c r="G10008" s="1154"/>
      <c r="H10008" s="1154"/>
      <c r="I10008" s="1154"/>
      <c r="J10008" s="1154"/>
      <c r="K10008" s="1154"/>
      <c r="L10008" s="1154"/>
      <c r="M10008" s="1154"/>
      <c r="N10008" s="1154"/>
      <c r="O10008" s="1154" t="s">
        <v>24611</v>
      </c>
      <c r="P10008" s="1154"/>
      <c r="Q10008" s="15" t="s">
        <v>45</v>
      </c>
      <c r="R10008" s="1161"/>
      <c r="S10008" s="1161"/>
      <c r="T10008" s="1161"/>
      <c r="U10008" s="1161"/>
      <c r="V10008" s="1161"/>
      <c r="W10008" s="1161"/>
      <c r="X10008" s="1161"/>
      <c r="Y10008" s="1161"/>
      <c r="Z10008" s="1161"/>
      <c r="AA10008" s="1161"/>
      <c r="AB10008" s="1161"/>
      <c r="AC10008" s="1161"/>
      <c r="AD10008" s="1161"/>
      <c r="AE10008" s="1161"/>
      <c r="AF10008" s="1161"/>
      <c r="AG10008" s="1161"/>
      <c r="AH10008" s="1161"/>
      <c r="AI10008" s="1161"/>
      <c r="AJ10008" s="1161"/>
      <c r="AK10008" s="1161"/>
    </row>
    <row r="10009" customFormat="false" ht="28.35" hidden="false" customHeight="false" outlineLevel="0" collapsed="false">
      <c r="A10009" s="100" t="s">
        <v>25462</v>
      </c>
      <c r="B10009" s="1143" t="n">
        <v>0.432638888888889</v>
      </c>
      <c r="C10009" s="100" t="s">
        <v>28733</v>
      </c>
      <c r="D10009" s="100" t="s">
        <v>26354</v>
      </c>
      <c r="E10009" s="100" t="s">
        <v>28734</v>
      </c>
      <c r="F10009" s="100" t="s">
        <v>28735</v>
      </c>
      <c r="G10009" s="100" t="n">
        <v>8900</v>
      </c>
      <c r="H10009" s="100"/>
      <c r="I10009" s="100"/>
      <c r="J10009" s="100"/>
      <c r="K10009" s="100"/>
      <c r="L10009" s="100"/>
      <c r="M10009" s="664" t="s">
        <v>28736</v>
      </c>
      <c r="N10009" s="1184" t="n">
        <v>43810</v>
      </c>
      <c r="O10009" s="984" t="s">
        <v>15</v>
      </c>
      <c r="P10009" s="100"/>
      <c r="Q10009" s="15" t="s">
        <v>45</v>
      </c>
    </row>
    <row r="10010" customFormat="false" ht="14.9" hidden="false" customHeight="false" outlineLevel="0" collapsed="false">
      <c r="A10010" s="1139"/>
      <c r="B10010" s="1139"/>
      <c r="C10010" s="1139"/>
      <c r="D10010" s="1139"/>
      <c r="E10010" s="1139" t="n">
        <v>89099608585</v>
      </c>
      <c r="F10010" s="1139" t="s">
        <v>6097</v>
      </c>
      <c r="G10010" s="1139"/>
      <c r="H10010" s="1139"/>
      <c r="I10010" s="1139"/>
      <c r="J10010" s="1139"/>
      <c r="K10010" s="1139"/>
      <c r="L10010" s="1139"/>
      <c r="M10010" s="1139"/>
      <c r="N10010" s="1139"/>
      <c r="O10010" s="1139"/>
      <c r="P10010" s="1139"/>
      <c r="Q10010" s="15" t="s">
        <v>45</v>
      </c>
      <c r="R10010" s="1141"/>
      <c r="S10010" s="1141"/>
      <c r="T10010" s="1141"/>
      <c r="U10010" s="1141"/>
      <c r="V10010" s="1141"/>
      <c r="W10010" s="1141"/>
      <c r="X10010" s="1141"/>
      <c r="Y10010" s="1141"/>
      <c r="Z10010" s="1141"/>
      <c r="AA10010" s="1141"/>
      <c r="AB10010" s="1141"/>
      <c r="AC10010" s="1141"/>
      <c r="AD10010" s="1141"/>
      <c r="AE10010" s="1141"/>
      <c r="AF10010" s="1141"/>
      <c r="AG10010" s="1141"/>
      <c r="AH10010" s="1141"/>
      <c r="AI10010" s="1141"/>
      <c r="AJ10010" s="1141"/>
      <c r="AK10010" s="1141"/>
    </row>
    <row r="10011" customFormat="false" ht="55.2" hidden="false" customHeight="false" outlineLevel="0" collapsed="false">
      <c r="A10011" s="1139" t="s">
        <v>25462</v>
      </c>
      <c r="B10011" s="1140" t="n">
        <v>0.439583333333333</v>
      </c>
      <c r="C10011" s="1139" t="s">
        <v>28737</v>
      </c>
      <c r="D10011" s="1139"/>
      <c r="E10011" s="1139" t="s">
        <v>28738</v>
      </c>
      <c r="F10011" s="1139" t="s">
        <v>600</v>
      </c>
      <c r="G10011" s="1139" t="s">
        <v>600</v>
      </c>
      <c r="H10011" s="1139" t="s">
        <v>600</v>
      </c>
      <c r="I10011" s="1139" t="s">
        <v>600</v>
      </c>
      <c r="J10011" s="1139" t="s">
        <v>600</v>
      </c>
      <c r="K10011" s="1139" t="s">
        <v>600</v>
      </c>
      <c r="L10011" s="1139" t="s">
        <v>600</v>
      </c>
      <c r="M10011" s="1139" t="s">
        <v>600</v>
      </c>
      <c r="N10011" s="1139" t="s">
        <v>600</v>
      </c>
      <c r="O10011" s="1139" t="s">
        <v>600</v>
      </c>
      <c r="P10011" s="1139"/>
      <c r="Q10011" s="15" t="s">
        <v>45</v>
      </c>
      <c r="R10011" s="1141"/>
      <c r="S10011" s="1141"/>
      <c r="T10011" s="1141"/>
      <c r="U10011" s="1141"/>
      <c r="V10011" s="1141"/>
      <c r="W10011" s="1141"/>
      <c r="X10011" s="1141"/>
      <c r="Y10011" s="1141"/>
      <c r="Z10011" s="1141"/>
      <c r="AA10011" s="1141"/>
      <c r="AB10011" s="1141"/>
      <c r="AC10011" s="1141"/>
      <c r="AD10011" s="1141"/>
      <c r="AE10011" s="1141"/>
      <c r="AF10011" s="1141"/>
      <c r="AG10011" s="1141"/>
      <c r="AH10011" s="1141"/>
      <c r="AI10011" s="1141"/>
      <c r="AJ10011" s="1141"/>
      <c r="AK10011" s="1141"/>
    </row>
    <row r="10012" customFormat="false" ht="14.9" hidden="false" customHeight="false" outlineLevel="0" collapsed="false">
      <c r="A10012" s="100"/>
      <c r="B10012" s="100"/>
      <c r="C10012" s="100"/>
      <c r="D10012" s="100"/>
      <c r="E10012" s="1227" t="s">
        <v>28739</v>
      </c>
      <c r="F10012" s="100"/>
      <c r="G10012" s="100"/>
      <c r="H10012" s="100"/>
      <c r="I10012" s="100"/>
      <c r="J10012" s="100"/>
      <c r="K10012" s="100"/>
      <c r="L10012" s="100"/>
      <c r="M10012" s="100"/>
      <c r="N10012" s="100"/>
      <c r="O10012" s="100"/>
      <c r="P10012" s="100"/>
      <c r="Q10012" s="15" t="s">
        <v>45</v>
      </c>
    </row>
    <row r="10013" customFormat="false" ht="14.9" hidden="false" customHeight="false" outlineLevel="0" collapsed="false">
      <c r="A10013" s="1144"/>
      <c r="B10013" s="1144"/>
      <c r="C10013" s="1144" t="n">
        <v>84951555155</v>
      </c>
      <c r="D10013" s="1144"/>
      <c r="E10013" s="1144"/>
      <c r="F10013" s="1144" t="s">
        <v>28740</v>
      </c>
      <c r="G10013" s="1144"/>
      <c r="H10013" s="1144"/>
      <c r="I10013" s="1144"/>
      <c r="J10013" s="1144"/>
      <c r="K10013" s="1144"/>
      <c r="L10013" s="1144"/>
      <c r="M10013" s="1144"/>
      <c r="N10013" s="1144"/>
      <c r="O10013" s="1144"/>
      <c r="P10013" s="1144"/>
      <c r="Q10013" s="15" t="s">
        <v>45</v>
      </c>
      <c r="R10013" s="1145"/>
      <c r="S10013" s="1145"/>
      <c r="T10013" s="1145"/>
      <c r="U10013" s="1145"/>
      <c r="V10013" s="1145"/>
      <c r="W10013" s="1145"/>
      <c r="X10013" s="1145"/>
      <c r="Y10013" s="1145"/>
      <c r="Z10013" s="1145"/>
      <c r="AA10013" s="1145"/>
      <c r="AB10013" s="1145"/>
      <c r="AC10013" s="1145"/>
      <c r="AD10013" s="1145"/>
      <c r="AE10013" s="1145"/>
      <c r="AF10013" s="1145"/>
      <c r="AG10013" s="1145"/>
      <c r="AH10013" s="1145"/>
      <c r="AI10013" s="1145"/>
      <c r="AJ10013" s="1145"/>
      <c r="AK10013" s="1145"/>
    </row>
    <row r="10014" customFormat="false" ht="68.65" hidden="false" customHeight="false" outlineLevel="0" collapsed="false">
      <c r="A10014" s="100" t="s">
        <v>25462</v>
      </c>
      <c r="B10014" s="1143" t="n">
        <v>0.445833333333333</v>
      </c>
      <c r="C10014" s="100" t="n">
        <v>89250604016</v>
      </c>
      <c r="D10014" s="100" t="s">
        <v>26364</v>
      </c>
      <c r="E10014" s="100" t="s">
        <v>28741</v>
      </c>
      <c r="F10014" s="100"/>
      <c r="G10014" s="100"/>
      <c r="H10014" s="100"/>
      <c r="I10014" s="100"/>
      <c r="J10014" s="100"/>
      <c r="K10014" s="100"/>
      <c r="L10014" s="100"/>
      <c r="M10014" s="100"/>
      <c r="N10014" s="100"/>
      <c r="O10014" s="100" t="s">
        <v>28742</v>
      </c>
      <c r="P10014" s="100"/>
      <c r="Q10014" s="15" t="s">
        <v>45</v>
      </c>
    </row>
    <row r="10015" customFormat="false" ht="28.35" hidden="false" customHeight="false" outlineLevel="0" collapsed="false">
      <c r="A10015" s="391" t="s">
        <v>25462</v>
      </c>
      <c r="B10015" s="1147" t="n">
        <v>0.454166666666667</v>
      </c>
      <c r="C10015" s="391" t="s">
        <v>28743</v>
      </c>
      <c r="D10015" s="391" t="s">
        <v>27083</v>
      </c>
      <c r="E10015" s="391" t="s">
        <v>28744</v>
      </c>
      <c r="F10015" s="391"/>
      <c r="G10015" s="391"/>
      <c r="H10015" s="391"/>
      <c r="I10015" s="391"/>
      <c r="J10015" s="391"/>
      <c r="K10015" s="391"/>
      <c r="L10015" s="391"/>
      <c r="M10015" s="391" t="s">
        <v>28745</v>
      </c>
      <c r="N10015" s="1191" t="n">
        <v>43813</v>
      </c>
      <c r="O10015" s="391" t="s">
        <v>28746</v>
      </c>
      <c r="P10015" s="391"/>
      <c r="Q10015" s="15" t="s">
        <v>45</v>
      </c>
      <c r="R10015" s="278"/>
      <c r="S10015" s="278"/>
      <c r="T10015" s="278"/>
      <c r="U10015" s="278"/>
      <c r="V10015" s="278"/>
      <c r="W10015" s="278"/>
      <c r="X10015" s="278"/>
      <c r="Y10015" s="278"/>
      <c r="Z10015" s="278"/>
      <c r="AA10015" s="278"/>
      <c r="AB10015" s="278"/>
      <c r="AC10015" s="278"/>
      <c r="AD10015" s="278"/>
      <c r="AE10015" s="278"/>
      <c r="AF10015" s="278"/>
      <c r="AG10015" s="278"/>
      <c r="AH10015" s="278"/>
      <c r="AI10015" s="278"/>
      <c r="AJ10015" s="278"/>
      <c r="AK10015" s="278"/>
    </row>
    <row r="10016" customFormat="false" ht="149.25" hidden="false" customHeight="false" outlineLevel="0" collapsed="false">
      <c r="A10016" s="100"/>
      <c r="B10016" s="100"/>
      <c r="C10016" s="100"/>
      <c r="D10016" s="100" t="s">
        <v>10514</v>
      </c>
      <c r="E10016" s="100" t="s">
        <v>28652</v>
      </c>
      <c r="F10016" s="543" t="n">
        <v>0.989583333333333</v>
      </c>
      <c r="G10016" s="100"/>
      <c r="H10016" s="100" t="n">
        <v>17203.2</v>
      </c>
      <c r="I10016" s="100"/>
      <c r="J10016" s="100"/>
      <c r="K10016" s="100"/>
      <c r="L10016" s="100"/>
      <c r="M10016" s="100" t="s">
        <v>28747</v>
      </c>
      <c r="N10016" s="100" t="s">
        <v>28748</v>
      </c>
      <c r="O10016" s="984" t="s">
        <v>26358</v>
      </c>
      <c r="Q10016" s="15" t="s">
        <v>45</v>
      </c>
    </row>
    <row r="10017" customFormat="false" ht="95.5" hidden="false" customHeight="false" outlineLevel="0" collapsed="false">
      <c r="A10017" s="1139"/>
      <c r="B10017" s="1139"/>
      <c r="C10017" s="1139"/>
      <c r="D10017" s="1139"/>
      <c r="E10017" s="1139" t="s">
        <v>28749</v>
      </c>
      <c r="F10017" s="1139"/>
      <c r="G10017" s="1139"/>
      <c r="H10017" s="1139"/>
      <c r="I10017" s="1139"/>
      <c r="J10017" s="1139"/>
      <c r="K10017" s="1139"/>
      <c r="L10017" s="1139"/>
      <c r="M10017" s="1139"/>
      <c r="N10017" s="1192" t="n">
        <v>43811</v>
      </c>
      <c r="O10017" s="1139" t="s">
        <v>26797</v>
      </c>
      <c r="P10017" s="1139"/>
      <c r="Q10017" s="15" t="s">
        <v>45</v>
      </c>
      <c r="R10017" s="1141"/>
      <c r="S10017" s="1141"/>
      <c r="T10017" s="1141"/>
      <c r="U10017" s="1141"/>
      <c r="V10017" s="1141"/>
      <c r="W10017" s="1141"/>
      <c r="X10017" s="1141"/>
      <c r="Y10017" s="1141"/>
      <c r="Z10017" s="1141"/>
      <c r="AA10017" s="1141"/>
      <c r="AB10017" s="1141"/>
      <c r="AC10017" s="1141"/>
      <c r="AD10017" s="1141"/>
      <c r="AE10017" s="1141"/>
      <c r="AF10017" s="1141"/>
      <c r="AG10017" s="1141"/>
      <c r="AH10017" s="1141"/>
      <c r="AI10017" s="1141"/>
      <c r="AJ10017" s="1141"/>
      <c r="AK10017" s="1141"/>
    </row>
    <row r="10018" customFormat="false" ht="108.95" hidden="false" customHeight="false" outlineLevel="0" collapsed="false">
      <c r="A10018" s="1144"/>
      <c r="B10018" s="1144"/>
      <c r="C10018" s="1144"/>
      <c r="D10018" s="1144"/>
      <c r="E10018" s="1144" t="s">
        <v>28750</v>
      </c>
      <c r="F10018" s="1144"/>
      <c r="G10018" s="1144"/>
      <c r="H10018" s="1144"/>
      <c r="I10018" s="1144"/>
      <c r="J10018" s="1144"/>
      <c r="K10018" s="1144"/>
      <c r="L10018" s="1144"/>
      <c r="M10018" s="1144"/>
      <c r="N10018" s="1188" t="n">
        <v>43811</v>
      </c>
      <c r="O10018" s="1139" t="s">
        <v>26797</v>
      </c>
      <c r="P10018" s="1144"/>
      <c r="Q10018" s="15" t="s">
        <v>45</v>
      </c>
      <c r="R10018" s="1145"/>
      <c r="S10018" s="1145"/>
      <c r="T10018" s="1145"/>
      <c r="U10018" s="1145"/>
      <c r="V10018" s="1145"/>
      <c r="W10018" s="1145"/>
      <c r="X10018" s="1145"/>
      <c r="Y10018" s="1145"/>
      <c r="Z10018" s="1145"/>
      <c r="AA10018" s="1145"/>
      <c r="AB10018" s="1145"/>
      <c r="AC10018" s="1145"/>
      <c r="AD10018" s="1145"/>
      <c r="AE10018" s="1145"/>
      <c r="AF10018" s="1145"/>
      <c r="AG10018" s="1145"/>
      <c r="AH10018" s="1145"/>
      <c r="AI10018" s="1145"/>
      <c r="AJ10018" s="1145"/>
      <c r="AK10018" s="1145"/>
    </row>
    <row r="10019" customFormat="false" ht="28.35" hidden="false" customHeight="false" outlineLevel="0" collapsed="false">
      <c r="A10019" s="1139"/>
      <c r="B10019" s="1139"/>
      <c r="C10019" s="1139"/>
      <c r="D10019" s="1139"/>
      <c r="E10019" s="1139" t="s">
        <v>28751</v>
      </c>
      <c r="F10019" s="1139"/>
      <c r="G10019" s="1139"/>
      <c r="H10019" s="1139"/>
      <c r="I10019" s="1139"/>
      <c r="J10019" s="1139"/>
      <c r="K10019" s="1139"/>
      <c r="L10019" s="1139"/>
      <c r="M10019" s="1139"/>
      <c r="N10019" s="1139"/>
      <c r="O10019" s="1139" t="s">
        <v>28752</v>
      </c>
      <c r="P10019" s="1139"/>
      <c r="Q10019" s="15" t="s">
        <v>45</v>
      </c>
      <c r="R10019" s="1141"/>
      <c r="S10019" s="1141"/>
      <c r="T10019" s="1141"/>
      <c r="U10019" s="1141"/>
      <c r="V10019" s="1141"/>
      <c r="W10019" s="1141"/>
      <c r="X10019" s="1141"/>
      <c r="Y10019" s="1141"/>
      <c r="Z10019" s="1141"/>
      <c r="AA10019" s="1141"/>
      <c r="AB10019" s="1141"/>
      <c r="AC10019" s="1141"/>
      <c r="AD10019" s="1141"/>
      <c r="AE10019" s="1141"/>
      <c r="AF10019" s="1141"/>
      <c r="AG10019" s="1141"/>
      <c r="AH10019" s="1141"/>
      <c r="AI10019" s="1141"/>
      <c r="AJ10019" s="1141"/>
      <c r="AK10019" s="1141"/>
    </row>
    <row r="10020" customFormat="false" ht="28.35" hidden="false" customHeight="false" outlineLevel="0" collapsed="false">
      <c r="A10020" s="1144"/>
      <c r="B10020" s="1144"/>
      <c r="C10020" s="1144"/>
      <c r="D10020" s="1144"/>
      <c r="E10020" s="1144" t="s">
        <v>28753</v>
      </c>
      <c r="F10020" s="1144" t="s">
        <v>28754</v>
      </c>
      <c r="G10020" s="1144"/>
      <c r="H10020" s="1144"/>
      <c r="I10020" s="1144"/>
      <c r="J10020" s="1144"/>
      <c r="K10020" s="1144"/>
      <c r="L10020" s="1144"/>
      <c r="M10020" s="1144"/>
      <c r="N10020" s="1192" t="n">
        <v>43811</v>
      </c>
      <c r="O10020" s="1139" t="s">
        <v>26797</v>
      </c>
      <c r="P10020" s="1144"/>
      <c r="Q10020" s="15" t="s">
        <v>45</v>
      </c>
      <c r="R10020" s="1145"/>
      <c r="S10020" s="1145"/>
      <c r="T10020" s="1145"/>
      <c r="U10020" s="1145"/>
      <c r="V10020" s="1145"/>
      <c r="W10020" s="1145"/>
      <c r="X10020" s="1145"/>
      <c r="Y10020" s="1145"/>
      <c r="Z10020" s="1145"/>
      <c r="AA10020" s="1145"/>
      <c r="AB10020" s="1145"/>
      <c r="AC10020" s="1145"/>
      <c r="AD10020" s="1145"/>
      <c r="AE10020" s="1145"/>
      <c r="AF10020" s="1145"/>
      <c r="AG10020" s="1145"/>
      <c r="AH10020" s="1145"/>
      <c r="AI10020" s="1145"/>
      <c r="AJ10020" s="1145"/>
      <c r="AK10020" s="1145"/>
    </row>
    <row r="10021" customFormat="false" ht="82.05" hidden="false" customHeight="false" outlineLevel="0" collapsed="false">
      <c r="A10021" s="100" t="s">
        <v>25462</v>
      </c>
      <c r="B10021" s="1143" t="n">
        <v>0.521527777777778</v>
      </c>
      <c r="C10021" s="24" t="s">
        <v>26983</v>
      </c>
      <c r="D10021" s="100" t="s">
        <v>28755</v>
      </c>
      <c r="E10021" s="100" t="s">
        <v>28756</v>
      </c>
      <c r="F10021" s="100" t="s">
        <v>28757</v>
      </c>
      <c r="G10021" s="100" t="n">
        <v>2000</v>
      </c>
      <c r="H10021" s="100"/>
      <c r="I10021" s="100"/>
      <c r="J10021" s="100"/>
      <c r="K10021" s="100"/>
      <c r="L10021" s="100"/>
      <c r="M10021" s="100" t="s">
        <v>28758</v>
      </c>
      <c r="N10021" s="1184" t="n">
        <v>43810</v>
      </c>
      <c r="O10021" s="984" t="s">
        <v>15</v>
      </c>
      <c r="P10021" s="100"/>
      <c r="Q10021" s="15" t="s">
        <v>45</v>
      </c>
    </row>
    <row r="10022" customFormat="false" ht="28.35" hidden="false" customHeight="false" outlineLevel="0" collapsed="false">
      <c r="A10022" s="1144"/>
      <c r="B10022" s="1144"/>
      <c r="C10022" s="1144"/>
      <c r="D10022" s="1144"/>
      <c r="E10022" s="1144" t="s">
        <v>28759</v>
      </c>
      <c r="F10022" s="1144"/>
      <c r="G10022" s="1144"/>
      <c r="H10022" s="1144"/>
      <c r="I10022" s="1144"/>
      <c r="J10022" s="1144"/>
      <c r="K10022" s="1144"/>
      <c r="L10022" s="1144"/>
      <c r="M10022" s="1144"/>
      <c r="N10022" s="1188" t="n">
        <v>43812</v>
      </c>
      <c r="O10022" s="1139" t="s">
        <v>26797</v>
      </c>
      <c r="P10022" s="1144"/>
      <c r="Q10022" s="15" t="s">
        <v>45</v>
      </c>
      <c r="R10022" s="1145"/>
      <c r="S10022" s="1145"/>
      <c r="T10022" s="1145"/>
      <c r="U10022" s="1145"/>
      <c r="V10022" s="1145"/>
      <c r="W10022" s="1145"/>
      <c r="X10022" s="1145"/>
      <c r="Y10022" s="1145"/>
      <c r="Z10022" s="1145"/>
      <c r="AA10022" s="1145"/>
      <c r="AB10022" s="1145"/>
      <c r="AC10022" s="1145"/>
      <c r="AD10022" s="1145"/>
      <c r="AE10022" s="1145"/>
      <c r="AF10022" s="1145"/>
      <c r="AG10022" s="1145"/>
      <c r="AH10022" s="1145"/>
      <c r="AI10022" s="1145"/>
      <c r="AJ10022" s="1145"/>
      <c r="AK10022" s="1145"/>
    </row>
    <row r="10023" customFormat="false" ht="28.35" hidden="false" customHeight="false" outlineLevel="0" collapsed="false">
      <c r="A10023" s="1139"/>
      <c r="B10023" s="1139"/>
      <c r="C10023" s="1139"/>
      <c r="D10023" s="1139"/>
      <c r="E10023" s="1139" t="s">
        <v>28760</v>
      </c>
      <c r="F10023" s="1139" t="s">
        <v>28702</v>
      </c>
      <c r="G10023" s="1139"/>
      <c r="H10023" s="1139"/>
      <c r="I10023" s="1139"/>
      <c r="J10023" s="1139"/>
      <c r="K10023" s="1139"/>
      <c r="L10023" s="1139"/>
      <c r="M10023" s="1139"/>
      <c r="N10023" s="1192" t="n">
        <v>43812</v>
      </c>
      <c r="O10023" s="1139" t="s">
        <v>26797</v>
      </c>
      <c r="P10023" s="1139"/>
      <c r="Q10023" s="15" t="s">
        <v>45</v>
      </c>
      <c r="R10023" s="1141"/>
      <c r="S10023" s="1141"/>
      <c r="T10023" s="1141"/>
      <c r="U10023" s="1141"/>
      <c r="V10023" s="1141"/>
      <c r="W10023" s="1141"/>
      <c r="X10023" s="1141"/>
      <c r="Y10023" s="1141"/>
      <c r="Z10023" s="1141"/>
      <c r="AA10023" s="1141"/>
      <c r="AB10023" s="1141"/>
      <c r="AC10023" s="1141"/>
      <c r="AD10023" s="1141"/>
      <c r="AE10023" s="1141"/>
      <c r="AF10023" s="1141"/>
      <c r="AG10023" s="1141"/>
      <c r="AH10023" s="1141"/>
      <c r="AI10023" s="1141"/>
      <c r="AJ10023" s="1141"/>
      <c r="AK10023" s="1141"/>
    </row>
    <row r="10024" customFormat="false" ht="28.35" hidden="false" customHeight="false" outlineLevel="0" collapsed="false">
      <c r="A10024" s="100" t="s">
        <v>25462</v>
      </c>
      <c r="B10024" s="1143" t="n">
        <v>0.561805555555556</v>
      </c>
      <c r="C10024" s="100" t="s">
        <v>28761</v>
      </c>
      <c r="D10024" s="100" t="s">
        <v>27017</v>
      </c>
      <c r="E10024" s="100" t="s">
        <v>28762</v>
      </c>
      <c r="F10024" s="100"/>
      <c r="G10024" s="100"/>
      <c r="H10024" s="100"/>
      <c r="I10024" s="100"/>
      <c r="J10024" s="100"/>
      <c r="K10024" s="100"/>
      <c r="L10024" s="100"/>
      <c r="M10024" s="100"/>
      <c r="N10024" s="100"/>
      <c r="O10024" s="1139" t="s">
        <v>28763</v>
      </c>
      <c r="P10024" s="100"/>
      <c r="Q10024" s="15" t="s">
        <v>45</v>
      </c>
    </row>
    <row r="10025" customFormat="false" ht="41.75" hidden="false" customHeight="false" outlineLevel="0" collapsed="false">
      <c r="A10025" s="100"/>
      <c r="B10025" s="100"/>
      <c r="C10025" s="100"/>
      <c r="D10025" s="100"/>
      <c r="E10025" s="100" t="s">
        <v>28764</v>
      </c>
      <c r="F10025" s="391" t="s">
        <v>28765</v>
      </c>
      <c r="G10025" s="100"/>
      <c r="H10025" s="100"/>
      <c r="I10025" s="100"/>
      <c r="J10025" s="100"/>
      <c r="K10025" s="100"/>
      <c r="L10025" s="100"/>
      <c r="M10025" s="100"/>
      <c r="N10025" s="100"/>
      <c r="O10025" s="100"/>
      <c r="P10025" s="100"/>
      <c r="Q10025" s="15" t="s">
        <v>45</v>
      </c>
    </row>
    <row r="10026" customFormat="false" ht="14.9" hidden="false" customHeight="false" outlineLevel="0" collapsed="false">
      <c r="A10026" s="1144"/>
      <c r="B10026" s="1144"/>
      <c r="C10026" s="1144"/>
      <c r="D10026" s="1144"/>
      <c r="E10026" s="1144" t="s">
        <v>28766</v>
      </c>
      <c r="F10026" s="1144"/>
      <c r="G10026" s="1144"/>
      <c r="H10026" s="1144"/>
      <c r="I10026" s="1144"/>
      <c r="J10026" s="1144"/>
      <c r="K10026" s="1144"/>
      <c r="L10026" s="1144"/>
      <c r="M10026" s="1144"/>
      <c r="N10026" s="1144"/>
      <c r="O10026" s="1144"/>
      <c r="P10026" s="1144"/>
      <c r="Q10026" s="15" t="s">
        <v>45</v>
      </c>
      <c r="R10026" s="1145"/>
      <c r="S10026" s="1145"/>
      <c r="T10026" s="1145"/>
      <c r="U10026" s="1145"/>
      <c r="V10026" s="1145"/>
      <c r="W10026" s="1145"/>
      <c r="X10026" s="1145"/>
      <c r="Y10026" s="1145"/>
      <c r="Z10026" s="1145"/>
      <c r="AA10026" s="1145"/>
      <c r="AB10026" s="1145"/>
      <c r="AC10026" s="1145"/>
      <c r="AD10026" s="1145"/>
      <c r="AE10026" s="1145"/>
      <c r="AF10026" s="1145"/>
      <c r="AG10026" s="1145"/>
      <c r="AH10026" s="1145"/>
      <c r="AI10026" s="1145"/>
      <c r="AJ10026" s="1145"/>
      <c r="AK10026" s="1145"/>
    </row>
    <row r="10027" customFormat="false" ht="14.9" hidden="false" customHeight="false" outlineLevel="0" collapsed="false">
      <c r="A10027" s="1139"/>
      <c r="B10027" s="1139"/>
      <c r="C10027" s="1139"/>
      <c r="D10027" s="1139"/>
      <c r="E10027" s="1139" t="s">
        <v>28767</v>
      </c>
      <c r="F10027" s="1139"/>
      <c r="G10027" s="1139"/>
      <c r="H10027" s="1139"/>
      <c r="I10027" s="1139"/>
      <c r="J10027" s="1139"/>
      <c r="K10027" s="1139"/>
      <c r="L10027" s="1139"/>
      <c r="M10027" s="1139"/>
      <c r="N10027" s="1192" t="n">
        <v>43809</v>
      </c>
      <c r="O10027" s="1139" t="s">
        <v>26797</v>
      </c>
      <c r="P10027" s="1139"/>
      <c r="Q10027" s="15" t="s">
        <v>45</v>
      </c>
      <c r="R10027" s="1141"/>
      <c r="S10027" s="1141"/>
      <c r="T10027" s="1141"/>
      <c r="U10027" s="1141"/>
      <c r="V10027" s="1141"/>
      <c r="W10027" s="1141"/>
      <c r="X10027" s="1141"/>
      <c r="Y10027" s="1141"/>
      <c r="Z10027" s="1141"/>
      <c r="AA10027" s="1141"/>
      <c r="AB10027" s="1141"/>
      <c r="AC10027" s="1141"/>
      <c r="AD10027" s="1141"/>
      <c r="AE10027" s="1141"/>
      <c r="AF10027" s="1141"/>
      <c r="AG10027" s="1141"/>
      <c r="AH10027" s="1141"/>
      <c r="AI10027" s="1141"/>
      <c r="AJ10027" s="1141"/>
      <c r="AK10027" s="1141"/>
    </row>
    <row r="10028" customFormat="false" ht="14.9" hidden="false" customHeight="false" outlineLevel="0" collapsed="false">
      <c r="A10028" s="1144" t="s">
        <v>25462</v>
      </c>
      <c r="B10028" s="1146" t="n">
        <v>0.680555555555556</v>
      </c>
      <c r="C10028" s="1144" t="n">
        <v>84997444208</v>
      </c>
      <c r="D10028" s="1144" t="s">
        <v>27022</v>
      </c>
      <c r="E10028" s="1144" t="s">
        <v>28768</v>
      </c>
      <c r="F10028" s="1144"/>
      <c r="G10028" s="1144"/>
      <c r="H10028" s="1144"/>
      <c r="I10028" s="1144"/>
      <c r="J10028" s="1144"/>
      <c r="K10028" s="1144"/>
      <c r="L10028" s="1144"/>
      <c r="M10028" s="1144"/>
      <c r="N10028" s="1144"/>
      <c r="O10028" s="1144" t="s">
        <v>28769</v>
      </c>
      <c r="P10028" s="1144"/>
      <c r="Q10028" s="15" t="s">
        <v>45</v>
      </c>
      <c r="R10028" s="1145"/>
      <c r="S10028" s="1145"/>
      <c r="T10028" s="1145"/>
      <c r="U10028" s="1145"/>
      <c r="V10028" s="1145"/>
      <c r="W10028" s="1145"/>
      <c r="X10028" s="1145"/>
      <c r="Y10028" s="1145"/>
      <c r="Z10028" s="1145"/>
      <c r="AA10028" s="1145"/>
      <c r="AB10028" s="1145"/>
      <c r="AC10028" s="1145"/>
      <c r="AD10028" s="1145"/>
      <c r="AE10028" s="1145"/>
      <c r="AF10028" s="1145"/>
      <c r="AG10028" s="1145"/>
      <c r="AH10028" s="1145"/>
      <c r="AI10028" s="1145"/>
      <c r="AJ10028" s="1145"/>
      <c r="AK10028" s="1145"/>
    </row>
    <row r="10029" customFormat="false" ht="68.65" hidden="false" customHeight="false" outlineLevel="0" collapsed="false">
      <c r="A10029" s="100"/>
      <c r="B10029" s="100"/>
      <c r="C10029" s="100"/>
      <c r="D10029" s="100" t="s">
        <v>27022</v>
      </c>
      <c r="E10029" s="100" t="s">
        <v>28770</v>
      </c>
      <c r="F10029" s="100"/>
      <c r="G10029" s="100"/>
      <c r="H10029" s="100"/>
      <c r="I10029" s="100"/>
      <c r="J10029" s="100"/>
      <c r="K10029" s="100"/>
      <c r="L10029" s="100"/>
      <c r="M10029" s="100"/>
      <c r="N10029" s="100"/>
      <c r="O10029" s="100"/>
      <c r="P10029" s="100"/>
      <c r="Q10029" s="15" t="s">
        <v>45</v>
      </c>
    </row>
    <row r="10030" customFormat="false" ht="14.9" hidden="false" customHeight="false" outlineLevel="0" collapsed="false">
      <c r="A10030" s="100" t="s">
        <v>25462</v>
      </c>
      <c r="B10030" s="1143" t="n">
        <v>0.757638888888889</v>
      </c>
      <c r="C10030" s="100" t="n">
        <v>84958418974</v>
      </c>
      <c r="D10030" s="100" t="s">
        <v>27251</v>
      </c>
      <c r="E10030" s="100" t="s">
        <v>28771</v>
      </c>
      <c r="F10030" s="100" t="s">
        <v>28772</v>
      </c>
      <c r="G10030" s="100"/>
      <c r="H10030" s="100"/>
      <c r="I10030" s="100"/>
      <c r="J10030" s="100"/>
      <c r="K10030" s="100"/>
      <c r="L10030" s="100"/>
      <c r="M10030" s="100"/>
      <c r="N10030" s="100"/>
      <c r="O10030" s="100"/>
      <c r="P10030" s="100"/>
      <c r="Q10030" s="15" t="s">
        <v>45</v>
      </c>
    </row>
    <row r="10031" customFormat="false" ht="79.85" hidden="false" customHeight="false" outlineLevel="0" collapsed="false">
      <c r="A10031" s="1091" t="s">
        <v>17111</v>
      </c>
      <c r="B10031" s="6" t="s">
        <v>17112</v>
      </c>
      <c r="C10031" s="1134"/>
      <c r="D10031" s="6" t="s">
        <v>17114</v>
      </c>
      <c r="E10031" s="6" t="s">
        <v>17115</v>
      </c>
      <c r="F10031" s="5" t="s">
        <v>10096</v>
      </c>
      <c r="G10031" s="6" t="s">
        <v>38</v>
      </c>
      <c r="H10031" s="6" t="s">
        <v>17116</v>
      </c>
      <c r="I10031" s="6" t="s">
        <v>40</v>
      </c>
      <c r="J10031" s="6" t="s">
        <v>21327</v>
      </c>
      <c r="K10031" s="6" t="s">
        <v>21328</v>
      </c>
      <c r="L10031" s="6" t="s">
        <v>19807</v>
      </c>
      <c r="M10031" s="6" t="s">
        <v>41</v>
      </c>
      <c r="N10031" s="6" t="s">
        <v>42</v>
      </c>
      <c r="O10031" s="6" t="s">
        <v>17117</v>
      </c>
      <c r="P10031" s="196"/>
      <c r="Q10031" s="15" t="s">
        <v>45</v>
      </c>
      <c r="R10031" s="196"/>
      <c r="S10031" s="196"/>
      <c r="T10031" s="274"/>
      <c r="U10031" s="274"/>
      <c r="V10031" s="274"/>
      <c r="W10031" s="274"/>
      <c r="X10031" s="274"/>
      <c r="Y10031" s="274"/>
      <c r="Z10031" s="274"/>
      <c r="AA10031" s="274"/>
      <c r="AB10031" s="274"/>
      <c r="AC10031" s="274"/>
      <c r="AD10031" s="274"/>
      <c r="AE10031" s="274"/>
      <c r="AF10031" s="274"/>
      <c r="AG10031" s="274"/>
      <c r="AH10031" s="274"/>
      <c r="AI10031" s="274"/>
      <c r="AJ10031" s="274"/>
      <c r="AK10031" s="274"/>
    </row>
    <row r="10032" customFormat="false" ht="15" hidden="false" customHeight="false" outlineLevel="0" collapsed="false">
      <c r="A10032" s="1228" t="n">
        <v>43809</v>
      </c>
      <c r="B10032" s="1182" t="s">
        <v>260</v>
      </c>
      <c r="C10032" s="62"/>
      <c r="D10032" s="62"/>
      <c r="E10032" s="63"/>
      <c r="F10032" s="911" t="n">
        <f aca="false">G10032+H10032+I10032+J10032+K10032+L10032</f>
        <v>5776209623781800</v>
      </c>
      <c r="G10032" s="1183" t="n">
        <f aca="false">SUM(G10033:G19967)</f>
        <v>2017847197024020</v>
      </c>
      <c r="H10032" s="913" t="n">
        <f aca="false">SUM(H10033:H19967)</f>
        <v>3758362426757770</v>
      </c>
      <c r="I10032" s="1093" t="n">
        <f aca="false">SUM(I10033:I19969)</f>
        <v>0</v>
      </c>
      <c r="J10032" s="1094" t="n">
        <f aca="false">SUM(J10033:J19967)</f>
        <v>0</v>
      </c>
      <c r="K10032" s="1095" t="n">
        <f aca="false">SUM(K10033:K19967)</f>
        <v>0</v>
      </c>
      <c r="L10032" s="1096" t="n">
        <f aca="false">SUM(L10033:L19967)</f>
        <v>0</v>
      </c>
      <c r="M10032" s="281"/>
      <c r="N10032" s="281"/>
      <c r="O10032" s="62"/>
      <c r="P10032" s="62"/>
      <c r="Q10032" s="15" t="s">
        <v>45</v>
      </c>
      <c r="R10032" s="62"/>
      <c r="S10032" s="62"/>
      <c r="T10032" s="274"/>
      <c r="U10032" s="274"/>
      <c r="V10032" s="274"/>
      <c r="W10032" s="274"/>
      <c r="X10032" s="274"/>
      <c r="Y10032" s="274"/>
      <c r="Z10032" s="274"/>
      <c r="AA10032" s="274"/>
      <c r="AB10032" s="274"/>
      <c r="AC10032" s="274"/>
      <c r="AD10032" s="274"/>
      <c r="AE10032" s="274"/>
      <c r="AF10032" s="274"/>
      <c r="AG10032" s="274"/>
      <c r="AH10032" s="274"/>
      <c r="AI10032" s="274"/>
      <c r="AJ10032" s="274"/>
      <c r="AK10032" s="274"/>
    </row>
    <row r="10033" customFormat="false" ht="68.65" hidden="false" customHeight="false" outlineLevel="0" collapsed="false">
      <c r="A10033" s="100"/>
      <c r="B10033" s="100"/>
      <c r="C10033" s="100" t="s">
        <v>28773</v>
      </c>
      <c r="D10033" s="100"/>
      <c r="E10033" s="100" t="s">
        <v>28774</v>
      </c>
      <c r="F10033" s="100" t="s">
        <v>18668</v>
      </c>
      <c r="G10033" s="100"/>
      <c r="H10033" s="100"/>
      <c r="I10033" s="100"/>
      <c r="J10033" s="100"/>
      <c r="K10033" s="100"/>
      <c r="L10033" s="100"/>
      <c r="M10033" s="100"/>
      <c r="N10033" s="100"/>
      <c r="O10033" s="100"/>
      <c r="P10033" s="100"/>
      <c r="Q10033" s="15" t="s">
        <v>45</v>
      </c>
    </row>
    <row r="10034" customFormat="false" ht="14.9" hidden="false" customHeight="false" outlineLevel="0" collapsed="false">
      <c r="A10034" s="100" t="s">
        <v>25462</v>
      </c>
      <c r="B10034" s="100"/>
      <c r="C10034" s="100" t="n">
        <v>84958418974</v>
      </c>
      <c r="D10034" s="100" t="s">
        <v>27105</v>
      </c>
      <c r="E10034" s="100" t="s">
        <v>28775</v>
      </c>
      <c r="F10034" s="100"/>
      <c r="G10034" s="100" t="n">
        <v>7200</v>
      </c>
      <c r="H10034" s="100"/>
      <c r="I10034" s="100"/>
      <c r="J10034" s="100"/>
      <c r="K10034" s="100"/>
      <c r="L10034" s="100"/>
      <c r="M10034" s="100" t="s">
        <v>28776</v>
      </c>
      <c r="N10034" s="1184" t="n">
        <v>43809</v>
      </c>
      <c r="O10034" s="984" t="s">
        <v>15</v>
      </c>
      <c r="P10034" s="100"/>
      <c r="Q10034" s="15" t="s">
        <v>45</v>
      </c>
    </row>
    <row r="10035" customFormat="false" ht="14.9" hidden="false" customHeight="false" outlineLevel="0" collapsed="false">
      <c r="A10035" s="1139"/>
      <c r="B10035" s="1139"/>
      <c r="C10035" s="1139"/>
      <c r="D10035" s="1139"/>
      <c r="E10035" s="1139" t="s">
        <v>28777</v>
      </c>
      <c r="F10035" s="1139"/>
      <c r="G10035" s="1139"/>
      <c r="H10035" s="1139"/>
      <c r="I10035" s="1139"/>
      <c r="J10035" s="1139"/>
      <c r="K10035" s="1139"/>
      <c r="L10035" s="1139"/>
      <c r="M10035" s="1139"/>
      <c r="N10035" s="1192" t="n">
        <v>43827</v>
      </c>
      <c r="O10035" s="1139" t="s">
        <v>28778</v>
      </c>
      <c r="P10035" s="1139"/>
      <c r="Q10035" s="15" t="s">
        <v>45</v>
      </c>
      <c r="R10035" s="1141"/>
      <c r="S10035" s="1141"/>
      <c r="T10035" s="1141"/>
      <c r="U10035" s="1141"/>
      <c r="V10035" s="1141"/>
      <c r="W10035" s="1141"/>
      <c r="X10035" s="1141"/>
      <c r="Y10035" s="1141"/>
      <c r="Z10035" s="1141"/>
      <c r="AA10035" s="1141"/>
      <c r="AB10035" s="1141"/>
      <c r="AC10035" s="1141"/>
      <c r="AD10035" s="1141"/>
      <c r="AE10035" s="1141"/>
      <c r="AF10035" s="1141"/>
      <c r="AG10035" s="1141"/>
      <c r="AH10035" s="1141"/>
      <c r="AI10035" s="1141"/>
      <c r="AJ10035" s="1141"/>
      <c r="AK10035" s="1141"/>
    </row>
    <row r="10036" customFormat="false" ht="14.9" hidden="false" customHeight="false" outlineLevel="0" collapsed="false">
      <c r="A10036" s="1144"/>
      <c r="B10036" s="1144"/>
      <c r="C10036" s="1144"/>
      <c r="D10036" s="1144"/>
      <c r="E10036" s="1144" t="s">
        <v>28779</v>
      </c>
      <c r="F10036" s="1144" t="s">
        <v>28780</v>
      </c>
      <c r="G10036" s="1144"/>
      <c r="H10036" s="1144"/>
      <c r="I10036" s="1144"/>
      <c r="J10036" s="1144"/>
      <c r="K10036" s="1144"/>
      <c r="L10036" s="1144"/>
      <c r="M10036" s="1144"/>
      <c r="N10036" s="1188" t="n">
        <v>43817</v>
      </c>
      <c r="O10036" s="1144" t="s">
        <v>26797</v>
      </c>
      <c r="P10036" s="1144"/>
      <c r="Q10036" s="15" t="s">
        <v>45</v>
      </c>
      <c r="R10036" s="1145"/>
      <c r="S10036" s="1145"/>
      <c r="T10036" s="1145"/>
      <c r="U10036" s="1145"/>
      <c r="V10036" s="1145"/>
      <c r="W10036" s="1145"/>
      <c r="X10036" s="1145"/>
      <c r="Y10036" s="1145"/>
      <c r="Z10036" s="1145"/>
      <c r="AA10036" s="1145"/>
      <c r="AB10036" s="1145"/>
      <c r="AC10036" s="1145"/>
      <c r="AD10036" s="1145"/>
      <c r="AE10036" s="1145"/>
      <c r="AF10036" s="1145"/>
      <c r="AG10036" s="1145"/>
      <c r="AH10036" s="1145"/>
      <c r="AI10036" s="1145"/>
      <c r="AJ10036" s="1145"/>
      <c r="AK10036" s="1145"/>
    </row>
    <row r="10037" customFormat="false" ht="55.2" hidden="false" customHeight="false" outlineLevel="0" collapsed="false">
      <c r="A10037" s="100"/>
      <c r="B10037" s="100"/>
      <c r="C10037" s="100"/>
      <c r="D10037" s="100"/>
      <c r="E10037" s="100" t="s">
        <v>28781</v>
      </c>
      <c r="F10037" s="100" t="s">
        <v>26279</v>
      </c>
      <c r="G10037" s="100"/>
      <c r="H10037" s="100"/>
      <c r="I10037" s="100"/>
      <c r="J10037" s="100"/>
      <c r="K10037" s="100"/>
      <c r="L10037" s="100"/>
      <c r="M10037" s="100"/>
      <c r="N10037" s="100"/>
      <c r="O10037" s="100"/>
      <c r="P10037" s="100"/>
      <c r="Q10037" s="15" t="s">
        <v>45</v>
      </c>
    </row>
    <row r="10038" customFormat="false" ht="14.9" hidden="false" customHeight="false" outlineLevel="0" collapsed="false">
      <c r="A10038" s="1139"/>
      <c r="B10038" s="1139"/>
      <c r="C10038" s="1139"/>
      <c r="D10038" s="1139"/>
      <c r="E10038" s="1139" t="s">
        <v>28782</v>
      </c>
      <c r="F10038" s="1139"/>
      <c r="G10038" s="1139"/>
      <c r="H10038" s="1139"/>
      <c r="I10038" s="1139"/>
      <c r="J10038" s="1139"/>
      <c r="K10038" s="1139"/>
      <c r="L10038" s="1139"/>
      <c r="M10038" s="1139"/>
      <c r="N10038" s="1139"/>
      <c r="O10038" s="1139"/>
      <c r="P10038" s="1139"/>
      <c r="Q10038" s="15" t="s">
        <v>45</v>
      </c>
      <c r="R10038" s="1141"/>
      <c r="S10038" s="1141"/>
      <c r="T10038" s="1141"/>
      <c r="U10038" s="1141"/>
      <c r="V10038" s="1141"/>
      <c r="W10038" s="1141"/>
      <c r="X10038" s="1141"/>
      <c r="Y10038" s="1141"/>
      <c r="Z10038" s="1141"/>
      <c r="AA10038" s="1141"/>
      <c r="AB10038" s="1141"/>
      <c r="AC10038" s="1141"/>
      <c r="AD10038" s="1141"/>
      <c r="AE10038" s="1141"/>
      <c r="AF10038" s="1141"/>
      <c r="AG10038" s="1141"/>
      <c r="AH10038" s="1141"/>
      <c r="AI10038" s="1141"/>
      <c r="AJ10038" s="1141"/>
      <c r="AK10038" s="1141"/>
    </row>
    <row r="10039" customFormat="false" ht="55.2" hidden="false" customHeight="false" outlineLevel="0" collapsed="false">
      <c r="A10039" s="100" t="s">
        <v>25462</v>
      </c>
      <c r="B10039" s="1143" t="n">
        <v>0.451388888888889</v>
      </c>
      <c r="C10039" s="100" t="s">
        <v>28783</v>
      </c>
      <c r="D10039" s="100" t="s">
        <v>25726</v>
      </c>
      <c r="E10039" s="100" t="s">
        <v>28784</v>
      </c>
      <c r="F10039" s="100" t="s">
        <v>28785</v>
      </c>
      <c r="G10039" s="100"/>
      <c r="H10039" s="24"/>
      <c r="I10039" s="100"/>
      <c r="J10039" s="100"/>
      <c r="K10039" s="100"/>
      <c r="L10039" s="100"/>
      <c r="M10039" s="100" t="s">
        <v>28786</v>
      </c>
      <c r="N10039" s="1184" t="n">
        <v>43809</v>
      </c>
      <c r="O10039" s="984" t="s">
        <v>25766</v>
      </c>
      <c r="P10039" s="100"/>
      <c r="Q10039" s="15" t="s">
        <v>45</v>
      </c>
    </row>
    <row r="10040" customFormat="false" ht="68.65" hidden="false" customHeight="false" outlineLevel="0" collapsed="false">
      <c r="A10040" s="100"/>
      <c r="B10040" s="100"/>
      <c r="C10040" s="100"/>
      <c r="D10040" s="100" t="s">
        <v>27370</v>
      </c>
      <c r="E10040" s="100" t="s">
        <v>28787</v>
      </c>
      <c r="F10040" s="100" t="s">
        <v>28788</v>
      </c>
      <c r="G10040" s="100"/>
      <c r="H10040" s="100"/>
      <c r="I10040" s="100"/>
      <c r="J10040" s="100"/>
      <c r="K10040" s="100"/>
      <c r="L10040" s="100"/>
      <c r="M10040" s="100" t="s">
        <v>28789</v>
      </c>
      <c r="N10040" s="1184" t="n">
        <v>43810</v>
      </c>
      <c r="O10040" s="984" t="s">
        <v>26163</v>
      </c>
      <c r="P10040" s="100"/>
      <c r="Q10040" s="15" t="s">
        <v>45</v>
      </c>
    </row>
    <row r="10041" customFormat="false" ht="14.9" hidden="false" customHeight="false" outlineLevel="0" collapsed="false">
      <c r="A10041" s="391" t="s">
        <v>25462</v>
      </c>
      <c r="B10041" s="1147" t="n">
        <v>0.474305555555556</v>
      </c>
      <c r="C10041" s="391" t="s">
        <v>28790</v>
      </c>
      <c r="D10041" s="391" t="s">
        <v>26332</v>
      </c>
      <c r="E10041" s="391" t="s">
        <v>28791</v>
      </c>
      <c r="F10041" s="391"/>
      <c r="G10041" s="391"/>
      <c r="H10041" s="391"/>
      <c r="I10041" s="391"/>
      <c r="J10041" s="391"/>
      <c r="K10041" s="391"/>
      <c r="L10041" s="391"/>
      <c r="M10041" s="391" t="s">
        <v>28792</v>
      </c>
      <c r="N10041" s="1191" t="n">
        <v>43810</v>
      </c>
      <c r="O10041" s="391" t="s">
        <v>28793</v>
      </c>
      <c r="P10041" s="391"/>
      <c r="Q10041" s="15" t="s">
        <v>45</v>
      </c>
      <c r="R10041" s="278"/>
      <c r="S10041" s="278"/>
      <c r="T10041" s="278"/>
      <c r="U10041" s="278"/>
      <c r="V10041" s="278"/>
      <c r="W10041" s="278"/>
      <c r="X10041" s="278"/>
      <c r="Y10041" s="278"/>
      <c r="Z10041" s="278"/>
      <c r="AA10041" s="278"/>
      <c r="AB10041" s="278"/>
      <c r="AC10041" s="278"/>
      <c r="AD10041" s="278"/>
      <c r="AE10041" s="278"/>
      <c r="AF10041" s="278"/>
      <c r="AG10041" s="278"/>
      <c r="AH10041" s="278"/>
      <c r="AI10041" s="278"/>
      <c r="AJ10041" s="278"/>
      <c r="AK10041" s="278"/>
    </row>
    <row r="10042" customFormat="false" ht="55.2" hidden="false" customHeight="false" outlineLevel="0" collapsed="false">
      <c r="A10042" s="1144"/>
      <c r="B10042" s="1144"/>
      <c r="C10042" s="1144"/>
      <c r="D10042" s="1144"/>
      <c r="E10042" s="1144" t="s">
        <v>28794</v>
      </c>
      <c r="F10042" s="1144" t="s">
        <v>28795</v>
      </c>
      <c r="G10042" s="1144"/>
      <c r="H10042" s="1144"/>
      <c r="I10042" s="1144"/>
      <c r="J10042" s="1144"/>
      <c r="K10042" s="1144"/>
      <c r="L10042" s="1144"/>
      <c r="M10042" s="1144"/>
      <c r="N10042" s="1144" t="n">
        <v>13.12</v>
      </c>
      <c r="O10042" s="1144" t="s">
        <v>26797</v>
      </c>
      <c r="P10042" s="1144"/>
      <c r="Q10042" s="15" t="s">
        <v>45</v>
      </c>
      <c r="R10042" s="1145"/>
      <c r="S10042" s="1145"/>
      <c r="T10042" s="1145"/>
      <c r="U10042" s="1145"/>
      <c r="V10042" s="1145"/>
      <c r="W10042" s="1145"/>
      <c r="X10042" s="1145"/>
      <c r="Y10042" s="1145"/>
      <c r="Z10042" s="1145"/>
      <c r="AA10042" s="1145"/>
      <c r="AB10042" s="1145"/>
      <c r="AC10042" s="1145"/>
      <c r="AD10042" s="1145"/>
      <c r="AE10042" s="1145"/>
      <c r="AF10042" s="1145"/>
      <c r="AG10042" s="1145"/>
      <c r="AH10042" s="1145"/>
      <c r="AI10042" s="1145"/>
      <c r="AJ10042" s="1145"/>
      <c r="AK10042" s="1145"/>
    </row>
    <row r="10043" customFormat="false" ht="28.35" hidden="false" customHeight="false" outlineLevel="0" collapsed="false">
      <c r="A10043" s="1154" t="s">
        <v>2797</v>
      </c>
      <c r="B10043" s="1186" t="n">
        <v>0.511111111111111</v>
      </c>
      <c r="C10043" s="1154" t="s">
        <v>28796</v>
      </c>
      <c r="D10043" s="1154" t="s">
        <v>28797</v>
      </c>
      <c r="E10043" s="1154" t="s">
        <v>28798</v>
      </c>
      <c r="F10043" s="1154"/>
      <c r="G10043" s="1154"/>
      <c r="H10043" s="1154"/>
      <c r="I10043" s="1154"/>
      <c r="J10043" s="1154"/>
      <c r="K10043" s="1154"/>
      <c r="L10043" s="1154"/>
      <c r="M10043" s="1154"/>
      <c r="N10043" s="1154"/>
      <c r="O10043" s="1154" t="s">
        <v>24611</v>
      </c>
      <c r="P10043" s="1154"/>
      <c r="Q10043" s="15" t="s">
        <v>45</v>
      </c>
      <c r="R10043" s="1161"/>
      <c r="S10043" s="1161"/>
      <c r="T10043" s="1161"/>
      <c r="U10043" s="1161"/>
      <c r="V10043" s="1161"/>
      <c r="W10043" s="1161"/>
      <c r="X10043" s="1161"/>
      <c r="Y10043" s="1161"/>
      <c r="Z10043" s="1161"/>
      <c r="AA10043" s="1161"/>
      <c r="AB10043" s="1161"/>
      <c r="AC10043" s="1161"/>
      <c r="AD10043" s="1161"/>
      <c r="AE10043" s="1161"/>
      <c r="AF10043" s="1161"/>
      <c r="AG10043" s="1161"/>
      <c r="AH10043" s="1161"/>
      <c r="AI10043" s="1161"/>
      <c r="AJ10043" s="1161"/>
      <c r="AK10043" s="1161"/>
    </row>
    <row r="10044" customFormat="false" ht="229.85" hidden="false" customHeight="false" outlineLevel="0" collapsed="false">
      <c r="A10044" s="100" t="s">
        <v>2797</v>
      </c>
      <c r="B10044" s="1143" t="n">
        <v>0.513888888888889</v>
      </c>
      <c r="C10044" s="100"/>
      <c r="D10044" s="100" t="s">
        <v>27017</v>
      </c>
      <c r="E10044" s="100" t="s">
        <v>28799</v>
      </c>
      <c r="F10044" s="100" t="s">
        <v>28800</v>
      </c>
      <c r="G10044" s="100"/>
      <c r="H10044" s="100"/>
      <c r="I10044" s="100"/>
      <c r="J10044" s="100"/>
      <c r="K10044" s="100"/>
      <c r="L10044" s="100"/>
      <c r="M10044" s="100"/>
      <c r="N10044" s="100"/>
      <c r="O10044" s="1173" t="s">
        <v>28573</v>
      </c>
      <c r="P10044" s="100"/>
      <c r="Q10044" s="15" t="s">
        <v>45</v>
      </c>
    </row>
    <row r="10045" customFormat="false" ht="68.65" hidden="false" customHeight="false" outlineLevel="0" collapsed="false">
      <c r="A10045" s="100" t="s">
        <v>2797</v>
      </c>
      <c r="B10045" s="1143" t="n">
        <v>0.520138888888889</v>
      </c>
      <c r="C10045" s="24" t="s">
        <v>28723</v>
      </c>
      <c r="D10045" s="100" t="s">
        <v>28801</v>
      </c>
      <c r="E10045" s="100" t="s">
        <v>28802</v>
      </c>
      <c r="F10045" s="15" t="s">
        <v>28803</v>
      </c>
      <c r="G10045" s="100"/>
      <c r="H10045" s="100"/>
      <c r="I10045" s="100"/>
      <c r="J10045" s="100"/>
      <c r="K10045" s="100"/>
      <c r="L10045" s="100"/>
      <c r="M10045" s="100"/>
      <c r="N10045" s="100"/>
      <c r="O10045" s="100" t="s">
        <v>28804</v>
      </c>
      <c r="P10045" s="100"/>
      <c r="Q10045" s="15" t="s">
        <v>45</v>
      </c>
    </row>
    <row r="10046" customFormat="false" ht="28.35" hidden="false" customHeight="false" outlineLevel="0" collapsed="false">
      <c r="A10046" s="100"/>
      <c r="B10046" s="100"/>
      <c r="C10046" s="100"/>
      <c r="D10046" s="100" t="s">
        <v>25535</v>
      </c>
      <c r="E10046" s="100" t="s">
        <v>28805</v>
      </c>
      <c r="F10046" s="100"/>
      <c r="G10046" s="100"/>
      <c r="H10046" s="100"/>
      <c r="I10046" s="100"/>
      <c r="J10046" s="100"/>
      <c r="K10046" s="100"/>
      <c r="L10046" s="100"/>
      <c r="M10046" s="100"/>
      <c r="N10046" s="100"/>
      <c r="O10046" s="100"/>
      <c r="P10046" s="100"/>
      <c r="Q10046" s="15" t="s">
        <v>45</v>
      </c>
    </row>
    <row r="10047" customFormat="false" ht="14.9" hidden="false" customHeight="false" outlineLevel="0" collapsed="false">
      <c r="A10047" s="1139"/>
      <c r="B10047" s="1139"/>
      <c r="C10047" s="1139" t="n">
        <v>89165266266</v>
      </c>
      <c r="D10047" s="1139"/>
      <c r="E10047" s="1139" t="s">
        <v>28806</v>
      </c>
      <c r="F10047" s="1139" t="s">
        <v>28807</v>
      </c>
      <c r="G10047" s="1139"/>
      <c r="H10047" s="1139"/>
      <c r="I10047" s="1139"/>
      <c r="J10047" s="1139"/>
      <c r="K10047" s="1139"/>
      <c r="L10047" s="1139"/>
      <c r="M10047" s="1139"/>
      <c r="N10047" s="1139"/>
      <c r="O10047" s="1139"/>
      <c r="P10047" s="1139"/>
      <c r="Q10047" s="15" t="s">
        <v>45</v>
      </c>
      <c r="R10047" s="1141"/>
      <c r="S10047" s="1141"/>
      <c r="T10047" s="1141"/>
      <c r="U10047" s="1141"/>
      <c r="V10047" s="1141"/>
      <c r="W10047" s="1141"/>
      <c r="X10047" s="1141"/>
      <c r="Y10047" s="1141"/>
      <c r="Z10047" s="1141"/>
      <c r="AA10047" s="1141"/>
      <c r="AB10047" s="1141"/>
      <c r="AC10047" s="1141"/>
      <c r="AD10047" s="1141"/>
      <c r="AE10047" s="1141"/>
      <c r="AF10047" s="1141"/>
      <c r="AG10047" s="1141"/>
      <c r="AH10047" s="1141"/>
      <c r="AI10047" s="1141"/>
      <c r="AJ10047" s="1141"/>
      <c r="AK10047" s="1141"/>
    </row>
    <row r="10048" customFormat="false" ht="82.05" hidden="false" customHeight="false" outlineLevel="0" collapsed="false">
      <c r="A10048" s="100"/>
      <c r="B10048" s="100"/>
      <c r="C10048" s="100"/>
      <c r="D10048" s="100" t="s">
        <v>10514</v>
      </c>
      <c r="E10048" s="100" t="s">
        <v>28322</v>
      </c>
      <c r="F10048" s="100" t="s">
        <v>28808</v>
      </c>
      <c r="G10048" s="100"/>
      <c r="H10048" s="100" t="n">
        <v>21600</v>
      </c>
      <c r="I10048" s="100"/>
      <c r="J10048" s="100"/>
      <c r="K10048" s="100"/>
      <c r="L10048" s="100"/>
      <c r="M10048" s="100" t="s">
        <v>28323</v>
      </c>
      <c r="N10048" s="1184" t="n">
        <v>43810</v>
      </c>
      <c r="O10048" s="984" t="s">
        <v>26193</v>
      </c>
      <c r="P10048" s="100"/>
      <c r="Q10048" s="15" t="s">
        <v>45</v>
      </c>
    </row>
    <row r="10049" customFormat="false" ht="14.9" hidden="false" customHeight="false" outlineLevel="0" collapsed="false">
      <c r="A10049" s="100"/>
      <c r="B10049" s="100"/>
      <c r="C10049" s="100"/>
      <c r="D10049" s="100" t="s">
        <v>10514</v>
      </c>
      <c r="E10049" s="100" t="s">
        <v>28809</v>
      </c>
      <c r="F10049" s="100"/>
      <c r="G10049" s="100"/>
      <c r="H10049" s="100" t="n">
        <v>78000</v>
      </c>
      <c r="I10049" s="100"/>
      <c r="J10049" s="100"/>
      <c r="K10049" s="100"/>
      <c r="L10049" s="100"/>
      <c r="M10049" s="100" t="s">
        <v>18690</v>
      </c>
      <c r="N10049" s="100" t="s">
        <v>28810</v>
      </c>
      <c r="O10049" s="984" t="s">
        <v>26193</v>
      </c>
      <c r="P10049" s="100"/>
      <c r="Q10049" s="15" t="s">
        <v>45</v>
      </c>
    </row>
    <row r="10050" customFormat="false" ht="162.65" hidden="false" customHeight="false" outlineLevel="0" collapsed="false">
      <c r="A10050" s="100" t="s">
        <v>2797</v>
      </c>
      <c r="B10050" s="1143" t="n">
        <v>0.579861111111111</v>
      </c>
      <c r="C10050" s="100"/>
      <c r="D10050" s="100" t="s">
        <v>27370</v>
      </c>
      <c r="E10050" s="100" t="s">
        <v>28811</v>
      </c>
      <c r="F10050" s="100" t="s">
        <v>28812</v>
      </c>
      <c r="G10050" s="100" t="n">
        <v>14000</v>
      </c>
      <c r="H10050" s="100"/>
      <c r="I10050" s="100"/>
      <c r="J10050" s="100"/>
      <c r="K10050" s="100"/>
      <c r="L10050" s="100"/>
      <c r="M10050" s="100" t="s">
        <v>28813</v>
      </c>
      <c r="N10050" s="1184" t="n">
        <v>43809</v>
      </c>
      <c r="O10050" s="984" t="s">
        <v>15</v>
      </c>
      <c r="P10050" s="100"/>
      <c r="Q10050" s="15" t="s">
        <v>45</v>
      </c>
    </row>
    <row r="10051" customFormat="false" ht="14.9" hidden="false" customHeight="false" outlineLevel="0" collapsed="false">
      <c r="A10051" s="1139"/>
      <c r="B10051" s="1139"/>
      <c r="C10051" s="1139"/>
      <c r="D10051" s="1139"/>
      <c r="E10051" s="1139" t="s">
        <v>28814</v>
      </c>
      <c r="F10051" s="1139" t="s">
        <v>28815</v>
      </c>
      <c r="G10051" s="1139"/>
      <c r="H10051" s="1139"/>
      <c r="I10051" s="1139"/>
      <c r="J10051" s="1139"/>
      <c r="K10051" s="1139"/>
      <c r="L10051" s="1139"/>
      <c r="M10051" s="1139"/>
      <c r="N10051" s="1192" t="n">
        <v>43811</v>
      </c>
      <c r="O10051" s="1139" t="s">
        <v>26797</v>
      </c>
      <c r="P10051" s="1139"/>
      <c r="Q10051" s="15" t="s">
        <v>45</v>
      </c>
      <c r="R10051" s="1141"/>
      <c r="S10051" s="1141"/>
      <c r="T10051" s="1141"/>
      <c r="U10051" s="1141"/>
      <c r="V10051" s="1141"/>
      <c r="W10051" s="1141"/>
      <c r="X10051" s="1141"/>
      <c r="Y10051" s="1141"/>
      <c r="Z10051" s="1141"/>
      <c r="AA10051" s="1141"/>
      <c r="AB10051" s="1141"/>
      <c r="AC10051" s="1141"/>
      <c r="AD10051" s="1141"/>
      <c r="AE10051" s="1141"/>
      <c r="AF10051" s="1141"/>
      <c r="AG10051" s="1141"/>
      <c r="AH10051" s="1141"/>
      <c r="AI10051" s="1141"/>
      <c r="AJ10051" s="1141"/>
      <c r="AK10051" s="1141"/>
    </row>
    <row r="10052" customFormat="false" ht="41.75" hidden="false" customHeight="false" outlineLevel="0" collapsed="false">
      <c r="A10052" s="100" t="s">
        <v>25462</v>
      </c>
      <c r="B10052" s="1143" t="n">
        <v>0.459027777777778</v>
      </c>
      <c r="C10052" s="100" t="n">
        <v>84957888528</v>
      </c>
      <c r="D10052" s="100" t="s">
        <v>27370</v>
      </c>
      <c r="E10052" s="100" t="s">
        <v>28710</v>
      </c>
      <c r="G10052" s="100"/>
      <c r="H10052" s="100" t="n">
        <v>6800</v>
      </c>
      <c r="I10052" s="100"/>
      <c r="J10052" s="100"/>
      <c r="K10052" s="100"/>
      <c r="L10052" s="100"/>
      <c r="M10052" s="100" t="s">
        <v>28711</v>
      </c>
      <c r="N10052" s="1184" t="n">
        <v>43826</v>
      </c>
      <c r="O10052" s="984" t="s">
        <v>27294</v>
      </c>
      <c r="P10052" s="100"/>
      <c r="Q10052" s="15" t="s">
        <v>45</v>
      </c>
      <c r="R10052" s="100"/>
      <c r="S10052" s="100"/>
      <c r="T10052" s="100"/>
      <c r="U10052" s="100"/>
      <c r="V10052" s="100"/>
      <c r="W10052" s="100"/>
      <c r="X10052" s="100"/>
      <c r="Y10052" s="100"/>
      <c r="Z10052" s="100"/>
      <c r="AA10052" s="100"/>
      <c r="AB10052" s="100"/>
      <c r="AC10052" s="1184"/>
      <c r="AD10052" s="984"/>
    </row>
    <row r="10053" customFormat="false" ht="28.35" hidden="false" customHeight="false" outlineLevel="0" collapsed="false">
      <c r="A10053" s="100" t="s">
        <v>25462</v>
      </c>
      <c r="B10053" s="1143" t="n">
        <v>0.701388888888889</v>
      </c>
      <c r="C10053" s="100" t="s">
        <v>28816</v>
      </c>
      <c r="D10053" s="100" t="s">
        <v>26354</v>
      </c>
      <c r="E10053" s="100" t="s">
        <v>28817</v>
      </c>
      <c r="F10053" s="100" t="s">
        <v>83</v>
      </c>
      <c r="G10053" s="100" t="n">
        <v>4700</v>
      </c>
      <c r="I10053" s="100"/>
      <c r="J10053" s="100"/>
      <c r="K10053" s="100"/>
      <c r="L10053" s="100"/>
      <c r="M10053" s="100" t="s">
        <v>28818</v>
      </c>
      <c r="N10053" s="1184" t="n">
        <v>43810</v>
      </c>
      <c r="O10053" s="984" t="s">
        <v>15</v>
      </c>
      <c r="P10053" s="100"/>
      <c r="Q10053" s="15" t="s">
        <v>45</v>
      </c>
    </row>
    <row r="10054" customFormat="false" ht="14.9" hidden="false" customHeight="false" outlineLevel="0" collapsed="false">
      <c r="A10054" s="1154"/>
      <c r="B10054" s="1154"/>
      <c r="C10054" s="1154"/>
      <c r="D10054" s="1154" t="s">
        <v>28819</v>
      </c>
      <c r="E10054" s="1154" t="s">
        <v>28820</v>
      </c>
      <c r="F10054" s="1154"/>
      <c r="G10054" s="1154"/>
      <c r="H10054" s="1154"/>
      <c r="I10054" s="1154"/>
      <c r="J10054" s="1154"/>
      <c r="K10054" s="1154"/>
      <c r="L10054" s="1154"/>
      <c r="M10054" s="1154"/>
      <c r="N10054" s="1154"/>
      <c r="O10054" s="1154"/>
      <c r="P10054" s="1154"/>
      <c r="Q10054" s="15" t="s">
        <v>45</v>
      </c>
      <c r="R10054" s="1161"/>
      <c r="S10054" s="1161"/>
      <c r="T10054" s="1161"/>
      <c r="U10054" s="1161"/>
      <c r="V10054" s="1161"/>
      <c r="W10054" s="1161"/>
      <c r="X10054" s="1161"/>
      <c r="Y10054" s="1161"/>
      <c r="Z10054" s="1161"/>
      <c r="AA10054" s="1161"/>
      <c r="AB10054" s="1161"/>
      <c r="AC10054" s="1161"/>
      <c r="AD10054" s="1161"/>
      <c r="AE10054" s="1161"/>
      <c r="AF10054" s="1161"/>
      <c r="AG10054" s="1161"/>
      <c r="AH10054" s="1161"/>
      <c r="AI10054" s="1161"/>
      <c r="AJ10054" s="1161"/>
      <c r="AK10054" s="1161"/>
    </row>
    <row r="10055" customFormat="false" ht="14.9" hidden="false" customHeight="false" outlineLevel="0" collapsed="false">
      <c r="A10055" s="1154"/>
      <c r="B10055" s="1154"/>
      <c r="C10055" s="1154"/>
      <c r="D10055" s="1154" t="s">
        <v>28821</v>
      </c>
      <c r="E10055" s="1154" t="s">
        <v>28822</v>
      </c>
      <c r="F10055" s="1154"/>
      <c r="G10055" s="1154"/>
      <c r="H10055" s="1154"/>
      <c r="I10055" s="1154"/>
      <c r="J10055" s="1154"/>
      <c r="K10055" s="1154"/>
      <c r="L10055" s="1154"/>
      <c r="M10055" s="1154"/>
      <c r="N10055" s="1154"/>
      <c r="O10055" s="1154"/>
      <c r="P10055" s="1154"/>
      <c r="Q10055" s="15" t="s">
        <v>45</v>
      </c>
      <c r="R10055" s="1161"/>
      <c r="S10055" s="1161"/>
      <c r="T10055" s="1161"/>
      <c r="U10055" s="1161"/>
      <c r="V10055" s="1161"/>
      <c r="W10055" s="1161"/>
      <c r="X10055" s="1161"/>
      <c r="Y10055" s="1161"/>
      <c r="Z10055" s="1161"/>
      <c r="AA10055" s="1161"/>
      <c r="AB10055" s="1161"/>
      <c r="AC10055" s="1161"/>
      <c r="AD10055" s="1161"/>
      <c r="AE10055" s="1161"/>
      <c r="AF10055" s="1161"/>
      <c r="AG10055" s="1161"/>
      <c r="AH10055" s="1161"/>
      <c r="AI10055" s="1161"/>
      <c r="AJ10055" s="1161"/>
      <c r="AK10055" s="1161"/>
    </row>
    <row r="10056" customFormat="false" ht="14.9" hidden="false" customHeight="false" outlineLevel="0" collapsed="false">
      <c r="A10056" s="100"/>
      <c r="B10056" s="100"/>
      <c r="C10056" s="100"/>
      <c r="D10056" s="100"/>
      <c r="E10056" s="984" t="s">
        <v>28823</v>
      </c>
      <c r="F10056" s="100"/>
      <c r="G10056" s="100"/>
      <c r="H10056" s="100"/>
      <c r="I10056" s="100"/>
      <c r="J10056" s="100"/>
      <c r="K10056" s="100"/>
      <c r="L10056" s="100"/>
      <c r="M10056" s="100"/>
      <c r="N10056" s="100"/>
      <c r="O10056" s="100"/>
      <c r="P10056" s="100"/>
      <c r="Q10056" s="15" t="s">
        <v>45</v>
      </c>
    </row>
    <row r="10057" customFormat="false" ht="79.85" hidden="false" customHeight="false" outlineLevel="0" collapsed="false">
      <c r="A10057" s="1091" t="s">
        <v>17111</v>
      </c>
      <c r="B10057" s="6" t="s">
        <v>17112</v>
      </c>
      <c r="C10057" s="1134"/>
      <c r="D10057" s="6" t="s">
        <v>17114</v>
      </c>
      <c r="E10057" s="6" t="s">
        <v>17115</v>
      </c>
      <c r="F10057" s="5" t="s">
        <v>10096</v>
      </c>
      <c r="G10057" s="6" t="s">
        <v>38</v>
      </c>
      <c r="H10057" s="6" t="s">
        <v>17116</v>
      </c>
      <c r="I10057" s="6" t="s">
        <v>40</v>
      </c>
      <c r="J10057" s="6" t="s">
        <v>21327</v>
      </c>
      <c r="K10057" s="6" t="s">
        <v>21328</v>
      </c>
      <c r="L10057" s="6" t="s">
        <v>19807</v>
      </c>
      <c r="M10057" s="6" t="s">
        <v>41</v>
      </c>
      <c r="N10057" s="6" t="s">
        <v>42</v>
      </c>
      <c r="O10057" s="6" t="s">
        <v>17117</v>
      </c>
      <c r="P10057" s="196"/>
      <c r="Q10057" s="15" t="s">
        <v>45</v>
      </c>
      <c r="R10057" s="196"/>
      <c r="S10057" s="196"/>
      <c r="T10057" s="274"/>
      <c r="U10057" s="274"/>
      <c r="V10057" s="274"/>
      <c r="W10057" s="274"/>
      <c r="X10057" s="274"/>
      <c r="Y10057" s="274"/>
      <c r="Z10057" s="274"/>
      <c r="AA10057" s="274"/>
      <c r="AB10057" s="274"/>
      <c r="AC10057" s="274"/>
      <c r="AD10057" s="274"/>
      <c r="AE10057" s="274"/>
      <c r="AF10057" s="274"/>
      <c r="AG10057" s="274"/>
      <c r="AH10057" s="274"/>
      <c r="AI10057" s="274"/>
      <c r="AJ10057" s="274"/>
      <c r="AK10057" s="274"/>
    </row>
    <row r="10058" customFormat="false" ht="15" hidden="false" customHeight="false" outlineLevel="0" collapsed="false">
      <c r="A10058" s="1228" t="n">
        <v>43810</v>
      </c>
      <c r="B10058" s="1182" t="s">
        <v>311</v>
      </c>
      <c r="C10058" s="62"/>
      <c r="D10058" s="62"/>
      <c r="E10058" s="63"/>
      <c r="F10058" s="911" t="n">
        <f aca="false">G10058+H10058+I10058+J10058+K10058+L10058</f>
        <v>2888104811824750</v>
      </c>
      <c r="G10058" s="1183" t="n">
        <f aca="false">SUM(G10059:G19993)</f>
        <v>1008923598499060</v>
      </c>
      <c r="H10058" s="913" t="n">
        <f aca="false">SUM(H10059:H19993)</f>
        <v>1879181213325690</v>
      </c>
      <c r="I10058" s="1093" t="n">
        <f aca="false">SUM(I10059:I19995)</f>
        <v>0</v>
      </c>
      <c r="J10058" s="1094" t="n">
        <f aca="false">SUM(J10059:J19993)</f>
        <v>0</v>
      </c>
      <c r="K10058" s="1095" t="n">
        <f aca="false">SUM(K10059:K19993)</f>
        <v>0</v>
      </c>
      <c r="L10058" s="1096" t="n">
        <f aca="false">SUM(L10059:L19993)</f>
        <v>0</v>
      </c>
      <c r="M10058" s="281"/>
      <c r="N10058" s="281"/>
      <c r="O10058" s="62"/>
      <c r="P10058" s="62"/>
      <c r="Q10058" s="15" t="s">
        <v>45</v>
      </c>
      <c r="R10058" s="62"/>
      <c r="S10058" s="62"/>
      <c r="T10058" s="274"/>
      <c r="U10058" s="274"/>
      <c r="V10058" s="274"/>
      <c r="W10058" s="274"/>
      <c r="X10058" s="274"/>
      <c r="Y10058" s="274"/>
      <c r="Z10058" s="274"/>
      <c r="AA10058" s="274"/>
      <c r="AB10058" s="274"/>
      <c r="AC10058" s="274"/>
      <c r="AD10058" s="274"/>
      <c r="AE10058" s="274"/>
      <c r="AF10058" s="274"/>
      <c r="AG10058" s="274"/>
      <c r="AH10058" s="274"/>
      <c r="AI10058" s="274"/>
      <c r="AJ10058" s="274"/>
      <c r="AK10058" s="274"/>
    </row>
    <row r="10059" customFormat="false" ht="68.65" hidden="false" customHeight="false" outlineLevel="0" collapsed="false">
      <c r="A10059" s="100"/>
      <c r="B10059" s="100"/>
      <c r="C10059" s="100"/>
      <c r="D10059" s="100"/>
      <c r="E10059" s="100" t="s">
        <v>28109</v>
      </c>
      <c r="F10059" s="100" t="s">
        <v>28824</v>
      </c>
      <c r="G10059" s="100"/>
      <c r="H10059" s="100" t="n">
        <v>3000</v>
      </c>
      <c r="I10059" s="100"/>
      <c r="J10059" s="100"/>
      <c r="K10059" s="100"/>
      <c r="L10059" s="100"/>
      <c r="M10059" s="100" t="s">
        <v>28111</v>
      </c>
      <c r="N10059" s="1184"/>
      <c r="O10059" s="984" t="s">
        <v>25766</v>
      </c>
      <c r="P10059" s="100"/>
      <c r="Q10059" s="15" t="s">
        <v>45</v>
      </c>
    </row>
    <row r="10060" customFormat="false" ht="28.35" hidden="false" customHeight="false" outlineLevel="0" collapsed="false">
      <c r="A10060" s="1139"/>
      <c r="B10060" s="1139"/>
      <c r="C10060" s="1139"/>
      <c r="D10060" s="1139"/>
      <c r="E10060" s="1139" t="s">
        <v>28825</v>
      </c>
      <c r="F10060" s="1139" t="s">
        <v>28826</v>
      </c>
      <c r="G10060" s="1139"/>
      <c r="H10060" s="1139"/>
      <c r="I10060" s="1139"/>
      <c r="J10060" s="1139"/>
      <c r="K10060" s="1139"/>
      <c r="L10060" s="1139"/>
      <c r="M10060" s="1139"/>
      <c r="N10060" s="1139"/>
      <c r="O10060" s="1139"/>
      <c r="P10060" s="1139"/>
      <c r="Q10060" s="15" t="s">
        <v>45</v>
      </c>
      <c r="R10060" s="1141"/>
      <c r="S10060" s="1141"/>
      <c r="T10060" s="1141"/>
      <c r="U10060" s="1141"/>
      <c r="V10060" s="1141"/>
      <c r="W10060" s="1141"/>
      <c r="X10060" s="1141"/>
      <c r="Y10060" s="1141"/>
      <c r="Z10060" s="1141"/>
      <c r="AA10060" s="1141"/>
      <c r="AB10060" s="1141"/>
      <c r="AC10060" s="1141"/>
      <c r="AD10060" s="1141"/>
      <c r="AE10060" s="1141"/>
      <c r="AF10060" s="1141"/>
      <c r="AG10060" s="1141"/>
      <c r="AH10060" s="1141"/>
      <c r="AI10060" s="1141"/>
      <c r="AJ10060" s="1141"/>
      <c r="AK10060" s="1141"/>
    </row>
    <row r="10061" customFormat="false" ht="41.75" hidden="false" customHeight="false" outlineLevel="0" collapsed="false">
      <c r="A10061" s="100" t="s">
        <v>25462</v>
      </c>
      <c r="B10061" s="1143" t="n">
        <v>0.432638888888889</v>
      </c>
      <c r="C10061" s="100" t="n">
        <v>89055249373</v>
      </c>
      <c r="D10061" s="100" t="s">
        <v>25726</v>
      </c>
      <c r="E10061" s="100" t="s">
        <v>28827</v>
      </c>
      <c r="F10061" s="100"/>
      <c r="G10061" s="100"/>
      <c r="H10061" s="100"/>
      <c r="I10061" s="100"/>
      <c r="J10061" s="100"/>
      <c r="K10061" s="100"/>
      <c r="L10061" s="100"/>
      <c r="M10061" s="100"/>
      <c r="N10061" s="100"/>
      <c r="O10061" s="355" t="s">
        <v>28828</v>
      </c>
      <c r="P10061" s="100"/>
      <c r="Q10061" s="15" t="s">
        <v>45</v>
      </c>
    </row>
    <row r="10062" customFormat="false" ht="14.9" hidden="false" customHeight="false" outlineLevel="0" collapsed="false">
      <c r="A10062" s="1139"/>
      <c r="B10062" s="1139"/>
      <c r="C10062" s="1139"/>
      <c r="D10062" s="1139"/>
      <c r="E10062" s="1139" t="s">
        <v>28829</v>
      </c>
      <c r="F10062" s="1139"/>
      <c r="G10062" s="1139"/>
      <c r="H10062" s="1139"/>
      <c r="I10062" s="1139"/>
      <c r="J10062" s="1139"/>
      <c r="K10062" s="1139"/>
      <c r="L10062" s="1139"/>
      <c r="M10062" s="1139"/>
      <c r="N10062" s="1192" t="n">
        <v>43811</v>
      </c>
      <c r="O10062" s="1190" t="s">
        <v>26797</v>
      </c>
      <c r="P10062" s="1139"/>
      <c r="Q10062" s="15" t="s">
        <v>45</v>
      </c>
      <c r="R10062" s="1141"/>
      <c r="S10062" s="1141"/>
      <c r="T10062" s="1141"/>
      <c r="U10062" s="1141"/>
      <c r="V10062" s="1141"/>
      <c r="W10062" s="1141"/>
      <c r="X10062" s="1141"/>
      <c r="Y10062" s="1141"/>
      <c r="Z10062" s="1141"/>
      <c r="AA10062" s="1141"/>
      <c r="AB10062" s="1141"/>
      <c r="AC10062" s="1141"/>
      <c r="AD10062" s="1141"/>
      <c r="AE10062" s="1141"/>
      <c r="AF10062" s="1141"/>
      <c r="AG10062" s="1141"/>
      <c r="AH10062" s="1141"/>
      <c r="AI10062" s="1141"/>
      <c r="AJ10062" s="1141"/>
      <c r="AK10062" s="1141"/>
    </row>
    <row r="10063" customFormat="false" ht="28.35" hidden="false" customHeight="false" outlineLevel="0" collapsed="false">
      <c r="A10063" s="100" t="s">
        <v>25462</v>
      </c>
      <c r="B10063" s="1143" t="n">
        <v>0.479166666666667</v>
      </c>
      <c r="C10063" s="100" t="s">
        <v>28830</v>
      </c>
      <c r="D10063" s="100" t="s">
        <v>26332</v>
      </c>
      <c r="E10063" s="100" t="s">
        <v>28831</v>
      </c>
      <c r="F10063" s="100" t="s">
        <v>28832</v>
      </c>
      <c r="G10063" s="100" t="n">
        <v>3500</v>
      </c>
      <c r="H10063" s="100"/>
      <c r="I10063" s="100"/>
      <c r="J10063" s="100"/>
      <c r="K10063" s="100"/>
      <c r="L10063" s="100"/>
      <c r="M10063" s="100" t="s">
        <v>28833</v>
      </c>
      <c r="N10063" s="1184" t="n">
        <v>43811</v>
      </c>
      <c r="O10063" s="984" t="s">
        <v>15</v>
      </c>
      <c r="P10063" s="100"/>
      <c r="Q10063" s="15" t="s">
        <v>45</v>
      </c>
    </row>
    <row r="10064" customFormat="false" ht="14.9" hidden="false" customHeight="false" outlineLevel="0" collapsed="false">
      <c r="A10064" s="100" t="s">
        <v>25462</v>
      </c>
      <c r="B10064" s="1143" t="n">
        <v>0.485416666666667</v>
      </c>
      <c r="C10064" s="100" t="s">
        <v>28834</v>
      </c>
      <c r="D10064" s="100" t="s">
        <v>26341</v>
      </c>
      <c r="E10064" s="100" t="s">
        <v>28835</v>
      </c>
      <c r="F10064" s="100"/>
      <c r="G10064" s="100"/>
      <c r="H10064" s="100"/>
      <c r="I10064" s="100"/>
      <c r="J10064" s="100"/>
      <c r="K10064" s="100"/>
      <c r="L10064" s="100"/>
      <c r="M10064" s="100"/>
      <c r="N10064" s="100"/>
      <c r="O10064" s="355" t="s">
        <v>23976</v>
      </c>
      <c r="P10064" s="100"/>
      <c r="Q10064" s="15" t="s">
        <v>45</v>
      </c>
    </row>
    <row r="10065" customFormat="false" ht="55.2" hidden="false" customHeight="false" outlineLevel="0" collapsed="false">
      <c r="A10065" s="100" t="s">
        <v>25462</v>
      </c>
      <c r="B10065" s="1143"/>
      <c r="C10065" s="100" t="s">
        <v>28783</v>
      </c>
      <c r="D10065" s="100" t="s">
        <v>10514</v>
      </c>
      <c r="E10065" s="100" t="s">
        <v>28784</v>
      </c>
      <c r="F10065" s="100" t="s">
        <v>28785</v>
      </c>
      <c r="G10065" s="100"/>
      <c r="H10065" s="24" t="n">
        <v>21900</v>
      </c>
      <c r="I10065" s="100"/>
      <c r="J10065" s="100"/>
      <c r="K10065" s="100"/>
      <c r="L10065" s="100"/>
      <c r="M10065" s="100" t="s">
        <v>28786</v>
      </c>
      <c r="N10065" s="1184" t="n">
        <v>43809</v>
      </c>
      <c r="O10065" s="984" t="s">
        <v>26193</v>
      </c>
      <c r="P10065" s="100"/>
      <c r="Q10065" s="15" t="s">
        <v>45</v>
      </c>
    </row>
    <row r="10066" customFormat="false" ht="28.35" hidden="false" customHeight="false" outlineLevel="0" collapsed="false">
      <c r="A10066" s="1154" t="s">
        <v>25462</v>
      </c>
      <c r="B10066" s="1154"/>
      <c r="C10066" s="1154" t="s">
        <v>28836</v>
      </c>
      <c r="D10066" s="1154" t="s">
        <v>27083</v>
      </c>
      <c r="E10066" s="1154" t="s">
        <v>16182</v>
      </c>
      <c r="F10066" s="1154"/>
      <c r="G10066" s="1154"/>
      <c r="H10066" s="1154"/>
      <c r="I10066" s="1154"/>
      <c r="J10066" s="1154"/>
      <c r="K10066" s="1154"/>
      <c r="L10066" s="1154"/>
      <c r="M10066" s="1154"/>
      <c r="N10066" s="1154"/>
      <c r="O10066" s="1154"/>
      <c r="P10066" s="1154"/>
      <c r="Q10066" s="15" t="s">
        <v>45</v>
      </c>
      <c r="R10066" s="1161"/>
      <c r="S10066" s="1161"/>
      <c r="T10066" s="1161"/>
      <c r="U10066" s="1161"/>
      <c r="V10066" s="1161"/>
      <c r="W10066" s="1161"/>
      <c r="X10066" s="1161"/>
      <c r="Y10066" s="1161"/>
      <c r="Z10066" s="1161"/>
      <c r="AA10066" s="1161"/>
      <c r="AB10066" s="1161"/>
      <c r="AC10066" s="1161"/>
      <c r="AD10066" s="1161"/>
      <c r="AE10066" s="1161"/>
      <c r="AF10066" s="1161"/>
      <c r="AG10066" s="1161"/>
      <c r="AH10066" s="1161"/>
      <c r="AI10066" s="1161"/>
      <c r="AJ10066" s="1161"/>
      <c r="AK10066" s="1161"/>
    </row>
    <row r="10067" customFormat="false" ht="14.9" hidden="false" customHeight="false" outlineLevel="0" collapsed="false">
      <c r="A10067" s="1139"/>
      <c r="B10067" s="1139"/>
      <c r="C10067" s="1139"/>
      <c r="D10067" s="1139"/>
      <c r="E10067" s="1139" t="s">
        <v>28837</v>
      </c>
      <c r="F10067" s="1139"/>
      <c r="G10067" s="1139"/>
      <c r="H10067" s="1139"/>
      <c r="I10067" s="1139"/>
      <c r="J10067" s="1139"/>
      <c r="K10067" s="1139"/>
      <c r="L10067" s="1139"/>
      <c r="M10067" s="1139"/>
      <c r="N10067" s="1192" t="n">
        <v>43817</v>
      </c>
      <c r="O10067" s="1139" t="s">
        <v>26797</v>
      </c>
      <c r="P10067" s="1139"/>
      <c r="Q10067" s="15" t="s">
        <v>45</v>
      </c>
      <c r="R10067" s="1141"/>
      <c r="S10067" s="1141"/>
      <c r="T10067" s="1141"/>
      <c r="U10067" s="1141"/>
      <c r="V10067" s="1141"/>
      <c r="W10067" s="1141"/>
      <c r="X10067" s="1141"/>
      <c r="Y10067" s="1141"/>
      <c r="Z10067" s="1141"/>
      <c r="AA10067" s="1141"/>
      <c r="AB10067" s="1141"/>
      <c r="AC10067" s="1141"/>
      <c r="AD10067" s="1141"/>
      <c r="AE10067" s="1141"/>
      <c r="AF10067" s="1141"/>
      <c r="AG10067" s="1141"/>
      <c r="AH10067" s="1141"/>
      <c r="AI10067" s="1141"/>
      <c r="AJ10067" s="1141"/>
      <c r="AK10067" s="1141"/>
    </row>
    <row r="10068" customFormat="false" ht="14.9" hidden="false" customHeight="false" outlineLevel="0" collapsed="false">
      <c r="A10068" s="1154" t="s">
        <v>25462</v>
      </c>
      <c r="B10068" s="1154"/>
      <c r="C10068" s="1154"/>
      <c r="D10068" s="1154" t="s">
        <v>27017</v>
      </c>
      <c r="E10068" s="1154" t="s">
        <v>28838</v>
      </c>
      <c r="F10068" s="1154"/>
      <c r="G10068" s="1154"/>
      <c r="H10068" s="1154"/>
      <c r="I10068" s="1154"/>
      <c r="J10068" s="1154"/>
      <c r="K10068" s="1154"/>
      <c r="L10068" s="1154"/>
      <c r="M10068" s="1154"/>
      <c r="N10068" s="1154"/>
      <c r="O10068" s="1154"/>
      <c r="P10068" s="1154"/>
      <c r="Q10068" s="15" t="s">
        <v>45</v>
      </c>
      <c r="R10068" s="1161"/>
      <c r="S10068" s="1161"/>
      <c r="T10068" s="1161"/>
      <c r="U10068" s="1161"/>
      <c r="V10068" s="1161"/>
      <c r="W10068" s="1161"/>
      <c r="X10068" s="1161"/>
      <c r="Y10068" s="1161"/>
      <c r="Z10068" s="1161"/>
      <c r="AA10068" s="1161"/>
      <c r="AB10068" s="1161"/>
      <c r="AC10068" s="1161"/>
      <c r="AD10068" s="1161"/>
      <c r="AE10068" s="1161"/>
      <c r="AF10068" s="1161"/>
      <c r="AG10068" s="1161"/>
      <c r="AH10068" s="1161"/>
      <c r="AI10068" s="1161"/>
      <c r="AJ10068" s="1161"/>
      <c r="AK10068" s="1161"/>
    </row>
    <row r="10069" customFormat="false" ht="28.35" hidden="false" customHeight="false" outlineLevel="0" collapsed="false">
      <c r="A10069" s="100"/>
      <c r="B10069" s="100"/>
      <c r="C10069" s="100"/>
      <c r="D10069" s="100"/>
      <c r="E10069" s="100" t="s">
        <v>28839</v>
      </c>
      <c r="F10069" s="100" t="s">
        <v>28840</v>
      </c>
      <c r="G10069" s="100"/>
      <c r="H10069" s="100"/>
      <c r="I10069" s="100"/>
      <c r="J10069" s="100"/>
      <c r="K10069" s="100"/>
      <c r="L10069" s="100"/>
      <c r="M10069" s="100"/>
      <c r="N10069" s="100"/>
      <c r="O10069" s="100"/>
      <c r="P10069" s="100"/>
      <c r="Q10069" s="15" t="s">
        <v>45</v>
      </c>
    </row>
    <row r="10070" customFormat="false" ht="28.35" hidden="false" customHeight="false" outlineLevel="0" collapsed="false">
      <c r="A10070" s="100" t="s">
        <v>25462</v>
      </c>
      <c r="B10070" s="1143" t="n">
        <v>0.596527777777778</v>
      </c>
      <c r="C10070" s="100" t="s">
        <v>28841</v>
      </c>
      <c r="D10070" s="100" t="s">
        <v>26354</v>
      </c>
      <c r="E10070" s="100" t="s">
        <v>28842</v>
      </c>
      <c r="F10070" s="100"/>
      <c r="G10070" s="100" t="n">
        <v>7000</v>
      </c>
      <c r="H10070" s="100"/>
      <c r="I10070" s="100"/>
      <c r="J10070" s="100"/>
      <c r="K10070" s="100"/>
      <c r="L10070" s="100"/>
      <c r="M10070" s="100" t="s">
        <v>28843</v>
      </c>
      <c r="N10070" s="1184" t="n">
        <v>43811</v>
      </c>
      <c r="O10070" s="984" t="s">
        <v>15</v>
      </c>
      <c r="P10070" s="100"/>
      <c r="Q10070" s="15" t="s">
        <v>45</v>
      </c>
    </row>
    <row r="10071" customFormat="false" ht="14.9" hidden="false" customHeight="false" outlineLevel="0" collapsed="false">
      <c r="A10071" s="1154" t="s">
        <v>28327</v>
      </c>
      <c r="B10071" s="1186" t="n">
        <v>0.611111111111111</v>
      </c>
      <c r="C10071" s="697" t="s">
        <v>28844</v>
      </c>
      <c r="D10071" s="1154" t="s">
        <v>26364</v>
      </c>
      <c r="E10071" s="1154" t="s">
        <v>28845</v>
      </c>
      <c r="F10071" s="1154"/>
      <c r="G10071" s="1154"/>
      <c r="H10071" s="1154"/>
      <c r="I10071" s="1154"/>
      <c r="J10071" s="1154"/>
      <c r="K10071" s="1154"/>
      <c r="L10071" s="1154"/>
      <c r="M10071" s="1154"/>
      <c r="N10071" s="1154"/>
      <c r="O10071" s="1154"/>
      <c r="P10071" s="1154"/>
      <c r="Q10071" s="15" t="s">
        <v>45</v>
      </c>
      <c r="R10071" s="1161"/>
      <c r="S10071" s="1161"/>
      <c r="T10071" s="1161"/>
      <c r="U10071" s="1161"/>
      <c r="V10071" s="1161"/>
      <c r="W10071" s="1161"/>
      <c r="X10071" s="1161"/>
      <c r="Y10071" s="1161"/>
      <c r="Z10071" s="1161"/>
      <c r="AA10071" s="1161"/>
      <c r="AB10071" s="1161"/>
      <c r="AC10071" s="1161"/>
      <c r="AD10071" s="1161"/>
      <c r="AE10071" s="1161"/>
      <c r="AF10071" s="1161"/>
      <c r="AG10071" s="1161"/>
      <c r="AH10071" s="1161"/>
      <c r="AI10071" s="1161"/>
      <c r="AJ10071" s="1161"/>
      <c r="AK10071" s="1161"/>
    </row>
    <row r="10072" customFormat="false" ht="14.9" hidden="false" customHeight="false" outlineLevel="0" collapsed="false">
      <c r="A10072" s="100"/>
      <c r="B10072" s="100"/>
      <c r="C10072" s="100" t="n">
        <v>89262449171</v>
      </c>
      <c r="D10072" s="100"/>
      <c r="E10072" s="100" t="s">
        <v>28846</v>
      </c>
      <c r="F10072" s="100"/>
      <c r="G10072" s="100"/>
      <c r="H10072" s="100"/>
      <c r="I10072" s="100"/>
      <c r="J10072" s="100"/>
      <c r="K10072" s="100"/>
      <c r="L10072" s="100"/>
      <c r="M10072" s="100"/>
      <c r="N10072" s="100"/>
      <c r="O10072" s="100"/>
      <c r="P10072" s="100"/>
      <c r="Q10072" s="15" t="s">
        <v>45</v>
      </c>
    </row>
    <row r="10073" customFormat="false" ht="82.05" hidden="false" customHeight="false" outlineLevel="0" collapsed="false">
      <c r="A10073" s="1139"/>
      <c r="B10073" s="1139"/>
      <c r="C10073" s="1139"/>
      <c r="D10073" s="1139"/>
      <c r="E10073" s="1139" t="s">
        <v>28847</v>
      </c>
      <c r="F10073" s="1139" t="s">
        <v>28848</v>
      </c>
      <c r="G10073" s="1139"/>
      <c r="H10073" s="1139"/>
      <c r="I10073" s="1139"/>
      <c r="J10073" s="1139"/>
      <c r="K10073" s="1139"/>
      <c r="L10073" s="1139"/>
      <c r="M10073" s="1139"/>
      <c r="N10073" s="1192" t="n">
        <v>43811</v>
      </c>
      <c r="O10073" s="1139" t="s">
        <v>26797</v>
      </c>
      <c r="P10073" s="1139"/>
      <c r="Q10073" s="15" t="s">
        <v>45</v>
      </c>
      <c r="R10073" s="1141"/>
      <c r="S10073" s="1141"/>
      <c r="T10073" s="1141"/>
      <c r="U10073" s="1141"/>
      <c r="V10073" s="1141"/>
      <c r="W10073" s="1141"/>
      <c r="X10073" s="1141"/>
      <c r="Y10073" s="1141"/>
      <c r="Z10073" s="1141"/>
      <c r="AA10073" s="1141"/>
      <c r="AB10073" s="1141"/>
      <c r="AC10073" s="1141"/>
      <c r="AD10073" s="1141"/>
      <c r="AE10073" s="1141"/>
      <c r="AF10073" s="1141"/>
      <c r="AG10073" s="1141"/>
      <c r="AH10073" s="1141"/>
      <c r="AI10073" s="1141"/>
      <c r="AJ10073" s="1141"/>
      <c r="AK10073" s="1141"/>
    </row>
    <row r="10074" customFormat="false" ht="14.9" hidden="false" customHeight="false" outlineLevel="0" collapsed="false">
      <c r="A10074" s="1139"/>
      <c r="B10074" s="1139"/>
      <c r="C10074" s="1139"/>
      <c r="D10074" s="1139"/>
      <c r="E10074" s="1139" t="s">
        <v>28849</v>
      </c>
      <c r="F10074" s="1139"/>
      <c r="G10074" s="1139"/>
      <c r="H10074" s="1139"/>
      <c r="I10074" s="1139"/>
      <c r="J10074" s="1139"/>
      <c r="K10074" s="1139"/>
      <c r="L10074" s="1139"/>
      <c r="M10074" s="1139"/>
      <c r="N10074" s="1192" t="n">
        <v>43811</v>
      </c>
      <c r="O10074" s="1139" t="s">
        <v>26797</v>
      </c>
      <c r="P10074" s="1139"/>
      <c r="Q10074" s="15" t="s">
        <v>45</v>
      </c>
      <c r="R10074" s="1141"/>
      <c r="S10074" s="1141"/>
      <c r="T10074" s="1141"/>
      <c r="U10074" s="1141"/>
      <c r="V10074" s="1141"/>
      <c r="W10074" s="1141"/>
      <c r="X10074" s="1141"/>
      <c r="Y10074" s="1141"/>
      <c r="Z10074" s="1141"/>
      <c r="AA10074" s="1141"/>
      <c r="AB10074" s="1141"/>
      <c r="AC10074" s="1141"/>
      <c r="AD10074" s="1141"/>
      <c r="AE10074" s="1141"/>
      <c r="AF10074" s="1141"/>
      <c r="AG10074" s="1141"/>
      <c r="AH10074" s="1141"/>
      <c r="AI10074" s="1141"/>
      <c r="AJ10074" s="1141"/>
      <c r="AK10074" s="1141"/>
    </row>
    <row r="10075" customFormat="false" ht="55.2" hidden="false" customHeight="false" outlineLevel="0" collapsed="false">
      <c r="A10075" s="100"/>
      <c r="B10075" s="100"/>
      <c r="C10075" s="100"/>
      <c r="D10075" s="100"/>
      <c r="E10075" s="100" t="s">
        <v>28850</v>
      </c>
      <c r="F10075" s="100" t="s">
        <v>28851</v>
      </c>
      <c r="G10075" s="100"/>
      <c r="H10075" s="100"/>
      <c r="I10075" s="100"/>
      <c r="J10075" s="100"/>
      <c r="K10075" s="100"/>
      <c r="L10075" s="100"/>
      <c r="M10075" s="100"/>
      <c r="N10075" s="100"/>
      <c r="O10075" s="100"/>
      <c r="P10075" s="100"/>
      <c r="Q10075" s="15" t="s">
        <v>45</v>
      </c>
    </row>
    <row r="10076" customFormat="false" ht="14.9" hidden="false" customHeight="false" outlineLevel="0" collapsed="false">
      <c r="A10076" s="100"/>
      <c r="B10076" s="100"/>
      <c r="C10076" s="100"/>
      <c r="D10076" s="100" t="s">
        <v>27022</v>
      </c>
      <c r="E10076" s="100" t="s">
        <v>28852</v>
      </c>
      <c r="F10076" s="100" t="s">
        <v>20405</v>
      </c>
      <c r="G10076" s="100"/>
      <c r="H10076" s="100"/>
      <c r="I10076" s="100"/>
      <c r="J10076" s="100"/>
      <c r="K10076" s="100"/>
      <c r="L10076" s="100"/>
      <c r="M10076" s="100"/>
      <c r="N10076" s="100"/>
      <c r="O10076" s="100"/>
      <c r="P10076" s="100"/>
      <c r="Q10076" s="15" t="s">
        <v>45</v>
      </c>
    </row>
    <row r="10077" customFormat="false" ht="79.85" hidden="false" customHeight="false" outlineLevel="0" collapsed="false">
      <c r="A10077" s="1091" t="s">
        <v>17111</v>
      </c>
      <c r="B10077" s="6" t="s">
        <v>17112</v>
      </c>
      <c r="C10077" s="1134"/>
      <c r="D10077" s="6" t="s">
        <v>17114</v>
      </c>
      <c r="E10077" s="6" t="s">
        <v>17115</v>
      </c>
      <c r="F10077" s="5" t="s">
        <v>10096</v>
      </c>
      <c r="G10077" s="6" t="s">
        <v>38</v>
      </c>
      <c r="H10077" s="6" t="s">
        <v>17116</v>
      </c>
      <c r="I10077" s="6" t="s">
        <v>40</v>
      </c>
      <c r="J10077" s="6" t="s">
        <v>21327</v>
      </c>
      <c r="K10077" s="6" t="s">
        <v>21328</v>
      </c>
      <c r="L10077" s="6" t="s">
        <v>19807</v>
      </c>
      <c r="M10077" s="6" t="s">
        <v>41</v>
      </c>
      <c r="N10077" s="6" t="s">
        <v>42</v>
      </c>
      <c r="O10077" s="6" t="s">
        <v>17117</v>
      </c>
      <c r="P10077" s="196"/>
      <c r="Q10077" s="15" t="s">
        <v>45</v>
      </c>
      <c r="R10077" s="196"/>
      <c r="S10077" s="196"/>
      <c r="T10077" s="274"/>
      <c r="U10077" s="274"/>
      <c r="V10077" s="274"/>
      <c r="W10077" s="274"/>
      <c r="X10077" s="274"/>
      <c r="Y10077" s="274"/>
      <c r="Z10077" s="274"/>
      <c r="AA10077" s="274"/>
      <c r="AB10077" s="274"/>
      <c r="AC10077" s="274"/>
      <c r="AD10077" s="274"/>
      <c r="AE10077" s="274"/>
      <c r="AF10077" s="274"/>
      <c r="AG10077" s="274"/>
      <c r="AH10077" s="274"/>
      <c r="AI10077" s="274"/>
      <c r="AJ10077" s="274"/>
      <c r="AK10077" s="274"/>
    </row>
    <row r="10078" customFormat="false" ht="15" hidden="false" customHeight="false" outlineLevel="0" collapsed="false">
      <c r="A10078" s="1228" t="n">
        <v>43811</v>
      </c>
      <c r="B10078" s="1182" t="s">
        <v>349</v>
      </c>
      <c r="C10078" s="62"/>
      <c r="D10078" s="62"/>
      <c r="E10078" s="63"/>
      <c r="F10078" s="911" t="n">
        <f aca="false">G10078+H10078+I10078+J10078+K10078+L10078</f>
        <v>1444052405894670</v>
      </c>
      <c r="G10078" s="1183" t="n">
        <f aca="false">SUM(G10079:G20013)</f>
        <v>504461799244280</v>
      </c>
      <c r="H10078" s="913" t="n">
        <f aca="false">SUM(H10079:H20013)</f>
        <v>939590606650394</v>
      </c>
      <c r="I10078" s="1093" t="n">
        <f aca="false">SUM(I10079:I20015)</f>
        <v>0</v>
      </c>
      <c r="J10078" s="1094" t="n">
        <f aca="false">SUM(J10079:J20013)</f>
        <v>0</v>
      </c>
      <c r="K10078" s="1095" t="n">
        <f aca="false">SUM(K10079:K20013)</f>
        <v>0</v>
      </c>
      <c r="L10078" s="1096" t="n">
        <f aca="false">SUM(L10079:L20013)</f>
        <v>0</v>
      </c>
      <c r="M10078" s="281"/>
      <c r="N10078" s="281"/>
      <c r="O10078" s="62"/>
      <c r="P10078" s="62"/>
      <c r="Q10078" s="15" t="s">
        <v>45</v>
      </c>
      <c r="R10078" s="62"/>
      <c r="S10078" s="62"/>
      <c r="T10078" s="274"/>
      <c r="U10078" s="274"/>
      <c r="V10078" s="274"/>
      <c r="W10078" s="274"/>
      <c r="X10078" s="274"/>
      <c r="Y10078" s="274"/>
      <c r="Z10078" s="274"/>
      <c r="AA10078" s="274"/>
      <c r="AB10078" s="274"/>
      <c r="AC10078" s="274"/>
      <c r="AD10078" s="274"/>
      <c r="AE10078" s="274"/>
      <c r="AF10078" s="274"/>
      <c r="AG10078" s="274"/>
      <c r="AH10078" s="274"/>
      <c r="AI10078" s="274"/>
      <c r="AJ10078" s="274"/>
      <c r="AK10078" s="274"/>
    </row>
    <row r="10079" customFormat="false" ht="28.35" hidden="false" customHeight="false" outlineLevel="0" collapsed="false">
      <c r="A10079" s="100"/>
      <c r="B10079" s="100"/>
      <c r="C10079" s="100" t="n">
        <v>89684841058</v>
      </c>
      <c r="D10079" s="100" t="s">
        <v>28853</v>
      </c>
      <c r="E10079" s="100"/>
      <c r="F10079" s="100"/>
      <c r="G10079" s="100"/>
      <c r="H10079" s="100"/>
      <c r="I10079" s="100"/>
      <c r="J10079" s="100"/>
      <c r="K10079" s="100"/>
      <c r="L10079" s="100"/>
      <c r="M10079" s="100"/>
      <c r="N10079" s="100"/>
      <c r="O10079" s="100"/>
      <c r="P10079" s="100"/>
      <c r="Q10079" s="15" t="s">
        <v>45</v>
      </c>
    </row>
    <row r="10080" customFormat="false" ht="14.9" hidden="false" customHeight="false" outlineLevel="0" collapsed="false">
      <c r="A10080" s="100"/>
      <c r="B10080" s="100"/>
      <c r="C10080" s="100"/>
      <c r="D10080" s="100"/>
      <c r="E10080" s="100" t="s">
        <v>28854</v>
      </c>
      <c r="F10080" s="100"/>
      <c r="G10080" s="100"/>
      <c r="H10080" s="100"/>
      <c r="I10080" s="100"/>
      <c r="J10080" s="100"/>
      <c r="K10080" s="100"/>
      <c r="L10080" s="100"/>
      <c r="M10080" s="100"/>
      <c r="N10080" s="100"/>
      <c r="O10080" s="100"/>
      <c r="P10080" s="100"/>
      <c r="Q10080" s="15" t="s">
        <v>45</v>
      </c>
    </row>
    <row r="10081" customFormat="false" ht="28.35" hidden="false" customHeight="false" outlineLevel="0" collapsed="false">
      <c r="A10081" s="1229" t="s">
        <v>25462</v>
      </c>
      <c r="B10081" s="1143" t="n">
        <v>0.473611111111111</v>
      </c>
      <c r="C10081" s="100" t="s">
        <v>28855</v>
      </c>
      <c r="D10081" s="100" t="s">
        <v>25726</v>
      </c>
      <c r="E10081" s="100" t="s">
        <v>28856</v>
      </c>
      <c r="F10081" s="100"/>
      <c r="G10081" s="100"/>
      <c r="H10081" s="100"/>
      <c r="I10081" s="100"/>
      <c r="J10081" s="100"/>
      <c r="K10081" s="100"/>
      <c r="L10081" s="100"/>
      <c r="M10081" s="100"/>
      <c r="N10081" s="100"/>
      <c r="O10081" s="355" t="s">
        <v>28857</v>
      </c>
      <c r="P10081" s="100"/>
      <c r="Q10081" s="15" t="s">
        <v>45</v>
      </c>
    </row>
    <row r="10082" customFormat="false" ht="82.05" hidden="false" customHeight="false" outlineLevel="0" collapsed="false">
      <c r="A10082" s="1139"/>
      <c r="B10082" s="1139"/>
      <c r="C10082" s="1139"/>
      <c r="D10082" s="1139"/>
      <c r="E10082" s="1139" t="s">
        <v>28858</v>
      </c>
      <c r="F10082" s="1139"/>
      <c r="G10082" s="1139"/>
      <c r="H10082" s="1139"/>
      <c r="I10082" s="1139"/>
      <c r="J10082" s="1139"/>
      <c r="K10082" s="1139"/>
      <c r="L10082" s="1139"/>
      <c r="M10082" s="1139"/>
      <c r="N10082" s="1139"/>
      <c r="O10082" s="1139" t="s">
        <v>28682</v>
      </c>
      <c r="P10082" s="1139"/>
      <c r="Q10082" s="15" t="s">
        <v>45</v>
      </c>
      <c r="R10082" s="1141"/>
      <c r="S10082" s="1141"/>
      <c r="T10082" s="1141"/>
      <c r="U10082" s="1141"/>
      <c r="V10082" s="1141"/>
      <c r="W10082" s="1141"/>
      <c r="X10082" s="1141"/>
      <c r="Y10082" s="1141"/>
      <c r="Z10082" s="1141"/>
      <c r="AA10082" s="1141"/>
      <c r="AB10082" s="1141"/>
      <c r="AC10082" s="1141"/>
      <c r="AD10082" s="1141"/>
      <c r="AE10082" s="1141"/>
      <c r="AF10082" s="1141"/>
      <c r="AG10082" s="1141"/>
      <c r="AH10082" s="1141"/>
      <c r="AI10082" s="1141"/>
      <c r="AJ10082" s="1141"/>
      <c r="AK10082" s="1141"/>
    </row>
    <row r="10083" customFormat="false" ht="28.35" hidden="false" customHeight="false" outlineLevel="0" collapsed="false">
      <c r="A10083" s="1229" t="s">
        <v>25462</v>
      </c>
      <c r="B10083" s="1143" t="n">
        <v>0.502777777777778</v>
      </c>
      <c r="C10083" s="100" t="s">
        <v>28859</v>
      </c>
      <c r="D10083" s="100" t="s">
        <v>26332</v>
      </c>
      <c r="E10083" s="100" t="s">
        <v>28860</v>
      </c>
      <c r="F10083" s="100" t="s">
        <v>27244</v>
      </c>
      <c r="G10083" s="100" t="n">
        <v>5000</v>
      </c>
      <c r="H10083" s="100"/>
      <c r="I10083" s="100"/>
      <c r="J10083" s="100"/>
      <c r="K10083" s="100"/>
      <c r="L10083" s="100"/>
      <c r="M10083" s="100" t="s">
        <v>28861</v>
      </c>
      <c r="N10083" s="1184" t="n">
        <v>43823</v>
      </c>
      <c r="O10083" s="984" t="s">
        <v>15</v>
      </c>
      <c r="P10083" s="100"/>
      <c r="Q10083" s="15" t="s">
        <v>45</v>
      </c>
    </row>
    <row r="10084" customFormat="false" ht="55.2" hidden="false" customHeight="false" outlineLevel="0" collapsed="false">
      <c r="A10084" s="1229" t="s">
        <v>25462</v>
      </c>
      <c r="B10084" s="1143" t="n">
        <v>0.520833333333333</v>
      </c>
      <c r="C10084" s="100" t="s">
        <v>28862</v>
      </c>
      <c r="D10084" s="100" t="s">
        <v>26341</v>
      </c>
      <c r="E10084" s="100" t="s">
        <v>28863</v>
      </c>
      <c r="F10084" s="100" t="s">
        <v>28864</v>
      </c>
      <c r="G10084" s="100"/>
      <c r="H10084" s="100"/>
      <c r="I10084" s="100"/>
      <c r="J10084" s="100"/>
      <c r="K10084" s="100"/>
      <c r="L10084" s="100"/>
      <c r="M10084" s="100"/>
      <c r="N10084" s="100"/>
      <c r="O10084" s="1173" t="s">
        <v>28865</v>
      </c>
      <c r="P10084" s="100"/>
      <c r="Q10084" s="15" t="s">
        <v>45</v>
      </c>
    </row>
    <row r="10085" customFormat="false" ht="14.9" hidden="false" customHeight="false" outlineLevel="0" collapsed="false">
      <c r="A10085" s="1144"/>
      <c r="B10085" s="1144"/>
      <c r="C10085" s="1144"/>
      <c r="D10085" s="1144"/>
      <c r="E10085" s="1144" t="s">
        <v>28866</v>
      </c>
      <c r="F10085" s="1144"/>
      <c r="G10085" s="1144"/>
      <c r="H10085" s="1144"/>
      <c r="I10085" s="1144"/>
      <c r="J10085" s="1144"/>
      <c r="K10085" s="1144"/>
      <c r="L10085" s="1144"/>
      <c r="M10085" s="1144"/>
      <c r="N10085" s="1144"/>
      <c r="O10085" s="1144"/>
      <c r="P10085" s="1144"/>
      <c r="Q10085" s="15" t="s">
        <v>45</v>
      </c>
      <c r="R10085" s="1145"/>
      <c r="S10085" s="1145"/>
      <c r="T10085" s="1145"/>
      <c r="U10085" s="1145"/>
      <c r="V10085" s="1145"/>
      <c r="W10085" s="1145"/>
      <c r="X10085" s="1145"/>
      <c r="Y10085" s="1145"/>
      <c r="Z10085" s="1145"/>
      <c r="AA10085" s="1145"/>
      <c r="AB10085" s="1145"/>
      <c r="AC10085" s="1145"/>
      <c r="AD10085" s="1145"/>
      <c r="AE10085" s="1145"/>
      <c r="AF10085" s="1145"/>
      <c r="AG10085" s="1145"/>
      <c r="AH10085" s="1145"/>
      <c r="AI10085" s="1145"/>
      <c r="AJ10085" s="1145"/>
      <c r="AK10085" s="1145"/>
    </row>
    <row r="10086" customFormat="false" ht="14.9" hidden="false" customHeight="false" outlineLevel="0" collapsed="false">
      <c r="A10086" s="100"/>
      <c r="B10086" s="100"/>
      <c r="C10086" s="100"/>
      <c r="D10086" s="100"/>
      <c r="E10086" s="100" t="s">
        <v>28867</v>
      </c>
      <c r="F10086" s="100"/>
      <c r="G10086" s="100"/>
      <c r="H10086" s="100"/>
      <c r="I10086" s="100"/>
      <c r="J10086" s="100"/>
      <c r="K10086" s="100"/>
      <c r="L10086" s="100"/>
      <c r="M10086" s="100"/>
      <c r="N10086" s="100"/>
      <c r="O10086" s="100"/>
      <c r="P10086" s="100"/>
      <c r="Q10086" s="15" t="s">
        <v>45</v>
      </c>
    </row>
    <row r="10087" customFormat="false" ht="14.9" hidden="false" customHeight="false" outlineLevel="0" collapsed="false">
      <c r="A10087" s="1154"/>
      <c r="B10087" s="1186" t="n">
        <v>0.625</v>
      </c>
      <c r="C10087" s="1154" t="n">
        <v>89104455628</v>
      </c>
      <c r="D10087" s="1154" t="s">
        <v>28868</v>
      </c>
      <c r="E10087" s="1154"/>
      <c r="F10087" s="1154"/>
      <c r="G10087" s="1154"/>
      <c r="H10087" s="1154"/>
      <c r="I10087" s="1154"/>
      <c r="J10087" s="1154"/>
      <c r="K10087" s="1154"/>
      <c r="L10087" s="1154"/>
      <c r="M10087" s="1154"/>
      <c r="N10087" s="1154"/>
      <c r="O10087" s="1154"/>
      <c r="P10087" s="1154"/>
      <c r="Q10087" s="15" t="s">
        <v>45</v>
      </c>
      <c r="R10087" s="1161"/>
      <c r="S10087" s="1161"/>
      <c r="T10087" s="1161"/>
      <c r="U10087" s="1161"/>
      <c r="V10087" s="1161"/>
      <c r="W10087" s="1161"/>
      <c r="X10087" s="1161"/>
      <c r="Y10087" s="1161"/>
      <c r="Z10087" s="1161"/>
      <c r="AA10087" s="1161"/>
      <c r="AB10087" s="1161"/>
      <c r="AC10087" s="1161"/>
      <c r="AD10087" s="1161"/>
      <c r="AE10087" s="1161"/>
      <c r="AF10087" s="1161"/>
      <c r="AG10087" s="1161"/>
      <c r="AH10087" s="1161"/>
      <c r="AI10087" s="1161"/>
      <c r="AJ10087" s="1161"/>
      <c r="AK10087" s="1161"/>
    </row>
    <row r="10088" customFormat="false" ht="108.95" hidden="false" customHeight="false" outlineLevel="0" collapsed="false">
      <c r="A10088" s="100" t="s">
        <v>25462</v>
      </c>
      <c r="B10088" s="1143" t="n">
        <v>0.639583333333333</v>
      </c>
      <c r="C10088" s="100" t="s">
        <v>28869</v>
      </c>
      <c r="D10088" s="100" t="s">
        <v>26364</v>
      </c>
      <c r="E10088" s="100" t="s">
        <v>28870</v>
      </c>
      <c r="F10088" s="100" t="s">
        <v>28871</v>
      </c>
      <c r="G10088" s="100"/>
      <c r="H10088" s="100"/>
      <c r="I10088" s="100"/>
      <c r="J10088" s="100"/>
      <c r="K10088" s="100"/>
      <c r="L10088" s="100"/>
      <c r="M10088" s="100"/>
      <c r="N10088" s="100"/>
      <c r="O10088" s="1173" t="s">
        <v>28872</v>
      </c>
      <c r="P10088" s="100"/>
      <c r="Q10088" s="15" t="s">
        <v>45</v>
      </c>
    </row>
    <row r="10089" customFormat="false" ht="135.8" hidden="false" customHeight="false" outlineLevel="0" collapsed="false">
      <c r="A10089" s="664"/>
      <c r="B10089" s="664"/>
      <c r="C10089" s="664"/>
      <c r="D10089" s="664" t="s">
        <v>27083</v>
      </c>
      <c r="E10089" s="664" t="s">
        <v>28873</v>
      </c>
      <c r="F10089" s="664" t="s">
        <v>28874</v>
      </c>
      <c r="G10089" s="664" t="s">
        <v>28875</v>
      </c>
      <c r="H10089" s="664"/>
      <c r="I10089" s="664"/>
      <c r="J10089" s="664"/>
      <c r="K10089" s="664"/>
      <c r="L10089" s="664"/>
      <c r="M10089" s="664"/>
      <c r="N10089" s="664"/>
      <c r="O10089" s="799" t="s">
        <v>28876</v>
      </c>
      <c r="P10089" s="664"/>
      <c r="Q10089" s="15" t="s">
        <v>45</v>
      </c>
      <c r="R10089" s="265"/>
      <c r="S10089" s="265"/>
      <c r="T10089" s="265"/>
      <c r="U10089" s="265"/>
      <c r="V10089" s="265"/>
      <c r="W10089" s="265"/>
      <c r="X10089" s="265"/>
      <c r="Y10089" s="265"/>
      <c r="Z10089" s="265"/>
      <c r="AA10089" s="265"/>
      <c r="AB10089" s="265"/>
      <c r="AC10089" s="265"/>
      <c r="AD10089" s="265"/>
      <c r="AE10089" s="265"/>
      <c r="AF10089" s="265"/>
      <c r="AG10089" s="265"/>
      <c r="AH10089" s="265"/>
      <c r="AI10089" s="265"/>
      <c r="AJ10089" s="265"/>
      <c r="AK10089" s="265"/>
    </row>
    <row r="10090" customFormat="false" ht="79.85" hidden="false" customHeight="false" outlineLevel="0" collapsed="false">
      <c r="A10090" s="1091" t="s">
        <v>17111</v>
      </c>
      <c r="B10090" s="6" t="s">
        <v>17112</v>
      </c>
      <c r="C10090" s="1134"/>
      <c r="D10090" s="6" t="s">
        <v>17114</v>
      </c>
      <c r="E10090" s="6" t="s">
        <v>17115</v>
      </c>
      <c r="F10090" s="5" t="s">
        <v>10096</v>
      </c>
      <c r="G10090" s="6" t="s">
        <v>38</v>
      </c>
      <c r="H10090" s="6" t="s">
        <v>17116</v>
      </c>
      <c r="I10090" s="6" t="s">
        <v>40</v>
      </c>
      <c r="J10090" s="6" t="s">
        <v>21327</v>
      </c>
      <c r="K10090" s="6" t="s">
        <v>21328</v>
      </c>
      <c r="L10090" s="6" t="s">
        <v>19807</v>
      </c>
      <c r="M10090" s="6" t="s">
        <v>41</v>
      </c>
      <c r="N10090" s="6" t="s">
        <v>42</v>
      </c>
      <c r="O10090" s="6" t="s">
        <v>17117</v>
      </c>
      <c r="P10090" s="196"/>
      <c r="Q10090" s="15" t="s">
        <v>45</v>
      </c>
      <c r="R10090" s="196"/>
      <c r="S10090" s="196"/>
      <c r="T10090" s="274"/>
      <c r="U10090" s="274"/>
      <c r="V10090" s="274"/>
      <c r="W10090" s="274"/>
      <c r="X10090" s="274"/>
      <c r="Y10090" s="274"/>
      <c r="Z10090" s="274"/>
      <c r="AA10090" s="274"/>
      <c r="AB10090" s="274"/>
      <c r="AC10090" s="274"/>
      <c r="AD10090" s="274"/>
      <c r="AE10090" s="274"/>
      <c r="AF10090" s="274"/>
      <c r="AG10090" s="274"/>
      <c r="AH10090" s="274"/>
      <c r="AI10090" s="274"/>
      <c r="AJ10090" s="274"/>
      <c r="AK10090" s="274"/>
    </row>
    <row r="10091" customFormat="false" ht="15" hidden="false" customHeight="false" outlineLevel="0" collapsed="false">
      <c r="A10091" s="1228" t="n">
        <v>43812</v>
      </c>
      <c r="B10091" s="1182" t="s">
        <v>394</v>
      </c>
      <c r="C10091" s="62"/>
      <c r="D10091" s="62"/>
      <c r="E10091" s="63"/>
      <c r="F10091" s="911" t="n">
        <f aca="false">G10091+H10091+I10091+J10091+K10091+L10091</f>
        <v>722026202944837</v>
      </c>
      <c r="G10091" s="1183" t="n">
        <f aca="false">SUM(G10092:G20026)</f>
        <v>252230899619640</v>
      </c>
      <c r="H10091" s="913" t="n">
        <f aca="false">SUM(H10092:H20026)</f>
        <v>469795303325197</v>
      </c>
      <c r="I10091" s="1093" t="n">
        <f aca="false">SUM(I10092:I20028)</f>
        <v>0</v>
      </c>
      <c r="J10091" s="1094" t="n">
        <f aca="false">SUM(J10092:J20026)</f>
        <v>0</v>
      </c>
      <c r="K10091" s="1095" t="n">
        <f aca="false">SUM(K10092:K20026)</f>
        <v>0</v>
      </c>
      <c r="L10091" s="1096" t="n">
        <f aca="false">SUM(L10092:L20026)</f>
        <v>0</v>
      </c>
      <c r="M10091" s="281"/>
      <c r="N10091" s="281"/>
      <c r="O10091" s="62"/>
      <c r="P10091" s="62"/>
      <c r="Q10091" s="15" t="s">
        <v>45</v>
      </c>
      <c r="R10091" s="62"/>
      <c r="S10091" s="62"/>
      <c r="T10091" s="274"/>
      <c r="U10091" s="274"/>
      <c r="V10091" s="274"/>
      <c r="W10091" s="274"/>
      <c r="X10091" s="274"/>
      <c r="Y10091" s="274"/>
      <c r="Z10091" s="274"/>
      <c r="AA10091" s="274"/>
      <c r="AB10091" s="274"/>
      <c r="AC10091" s="274"/>
      <c r="AD10091" s="274"/>
      <c r="AE10091" s="274"/>
      <c r="AF10091" s="274"/>
      <c r="AG10091" s="274"/>
      <c r="AH10091" s="274"/>
      <c r="AI10091" s="274"/>
      <c r="AJ10091" s="274"/>
      <c r="AK10091" s="274"/>
    </row>
    <row r="10092" customFormat="false" ht="68.65" hidden="false" customHeight="false" outlineLevel="0" collapsed="false">
      <c r="A10092" s="100" t="s">
        <v>25462</v>
      </c>
      <c r="B10092" s="1143" t="n">
        <v>0.381944444444444</v>
      </c>
      <c r="C10092" s="100"/>
      <c r="D10092" s="100" t="s">
        <v>10514</v>
      </c>
      <c r="E10092" s="100" t="s">
        <v>28877</v>
      </c>
      <c r="F10092" s="100" t="s">
        <v>28878</v>
      </c>
      <c r="G10092" s="100"/>
      <c r="H10092" s="100"/>
      <c r="I10092" s="100"/>
      <c r="J10092" s="100"/>
      <c r="K10092" s="100"/>
      <c r="L10092" s="100"/>
      <c r="M10092" s="100"/>
      <c r="N10092" s="100"/>
      <c r="O10092" s="100"/>
      <c r="P10092" s="100"/>
      <c r="Q10092" s="15" t="s">
        <v>45</v>
      </c>
    </row>
    <row r="10093" customFormat="false" ht="14.9" hidden="false" customHeight="false" outlineLevel="0" collapsed="false">
      <c r="A10093" s="1139"/>
      <c r="B10093" s="1139"/>
      <c r="C10093" s="1139"/>
      <c r="D10093" s="1139"/>
      <c r="E10093" s="1139" t="s">
        <v>28879</v>
      </c>
      <c r="F10093" s="1139"/>
      <c r="G10093" s="1139"/>
      <c r="H10093" s="1139"/>
      <c r="I10093" s="1139"/>
      <c r="J10093" s="1139"/>
      <c r="K10093" s="1139"/>
      <c r="L10093" s="1139"/>
      <c r="M10093" s="1139"/>
      <c r="N10093" s="1192" t="n">
        <v>43815</v>
      </c>
      <c r="O10093" s="1139" t="s">
        <v>28880</v>
      </c>
      <c r="P10093" s="1139"/>
      <c r="Q10093" s="15" t="s">
        <v>45</v>
      </c>
      <c r="R10093" s="1141"/>
      <c r="S10093" s="1141"/>
      <c r="T10093" s="1141"/>
      <c r="U10093" s="1141"/>
      <c r="V10093" s="1141"/>
      <c r="W10093" s="1141"/>
      <c r="X10093" s="1141"/>
      <c r="Y10093" s="1141"/>
      <c r="Z10093" s="1141"/>
      <c r="AA10093" s="1141"/>
      <c r="AB10093" s="1141"/>
      <c r="AC10093" s="1141"/>
      <c r="AD10093" s="1141"/>
      <c r="AE10093" s="1141"/>
      <c r="AF10093" s="1141"/>
      <c r="AG10093" s="1141"/>
      <c r="AH10093" s="1141"/>
      <c r="AI10093" s="1141"/>
      <c r="AJ10093" s="1141"/>
      <c r="AK10093" s="1141"/>
    </row>
    <row r="10094" customFormat="false" ht="82.05" hidden="false" customHeight="false" outlineLevel="0" collapsed="false">
      <c r="A10094" s="100" t="s">
        <v>25462</v>
      </c>
      <c r="B10094" s="1143" t="n">
        <v>0.420138888888889</v>
      </c>
      <c r="C10094" s="24" t="s">
        <v>28881</v>
      </c>
      <c r="D10094" s="100" t="s">
        <v>27370</v>
      </c>
      <c r="E10094" s="100" t="s">
        <v>28882</v>
      </c>
      <c r="F10094" s="100" t="s">
        <v>28883</v>
      </c>
      <c r="G10094" s="100" t="n">
        <v>3500</v>
      </c>
      <c r="H10094" s="100"/>
      <c r="I10094" s="100"/>
      <c r="J10094" s="100"/>
      <c r="K10094" s="100"/>
      <c r="L10094" s="100"/>
      <c r="M10094" s="100" t="s">
        <v>28884</v>
      </c>
      <c r="N10094" s="1184" t="n">
        <v>43813</v>
      </c>
      <c r="O10094" s="984" t="s">
        <v>15</v>
      </c>
      <c r="P10094" s="100"/>
      <c r="Q10094" s="15" t="s">
        <v>45</v>
      </c>
    </row>
    <row r="10095" customFormat="false" ht="122.35" hidden="false" customHeight="false" outlineLevel="0" collapsed="false">
      <c r="A10095" s="100" t="s">
        <v>25462</v>
      </c>
      <c r="B10095" s="1143" t="n">
        <v>0.427777777777778</v>
      </c>
      <c r="C10095" s="100" t="s">
        <v>28885</v>
      </c>
      <c r="D10095" s="100" t="s">
        <v>27370</v>
      </c>
      <c r="E10095" s="100" t="s">
        <v>28886</v>
      </c>
      <c r="F10095" s="100" t="s">
        <v>28887</v>
      </c>
      <c r="G10095" s="100" t="n">
        <v>7000</v>
      </c>
      <c r="H10095" s="100"/>
      <c r="I10095" s="100"/>
      <c r="J10095" s="100"/>
      <c r="K10095" s="100"/>
      <c r="L10095" s="100"/>
      <c r="M10095" s="100" t="s">
        <v>28888</v>
      </c>
      <c r="N10095" s="1184" t="n">
        <v>43813</v>
      </c>
      <c r="O10095" s="984" t="s">
        <v>15</v>
      </c>
      <c r="P10095" s="100"/>
      <c r="Q10095" s="15" t="s">
        <v>45</v>
      </c>
    </row>
    <row r="10096" customFormat="false" ht="122.35" hidden="false" customHeight="false" outlineLevel="0" collapsed="false">
      <c r="A10096" s="100"/>
      <c r="B10096" s="100"/>
      <c r="C10096" s="100"/>
      <c r="D10096" s="100"/>
      <c r="E10096" s="100" t="s">
        <v>28889</v>
      </c>
      <c r="F10096" s="100"/>
      <c r="G10096" s="100"/>
      <c r="H10096" s="100"/>
      <c r="I10096" s="100"/>
      <c r="J10096" s="100"/>
      <c r="K10096" s="100"/>
      <c r="L10096" s="100"/>
      <c r="M10096" s="100"/>
      <c r="N10096" s="100"/>
      <c r="O10096" s="1173" t="s">
        <v>27938</v>
      </c>
      <c r="P10096" s="100"/>
      <c r="Q10096" s="15" t="s">
        <v>45</v>
      </c>
    </row>
    <row r="10097" customFormat="false" ht="28.35" hidden="false" customHeight="false" outlineLevel="0" collapsed="false">
      <c r="A10097" s="100" t="s">
        <v>25462</v>
      </c>
      <c r="B10097" s="1143" t="n">
        <v>0.450694444444444</v>
      </c>
      <c r="C10097" s="100" t="n">
        <v>84956204074</v>
      </c>
      <c r="D10097" s="100" t="s">
        <v>25726</v>
      </c>
      <c r="E10097" s="100" t="s">
        <v>28890</v>
      </c>
      <c r="F10097" s="100"/>
      <c r="G10097" s="100"/>
      <c r="H10097" s="100"/>
      <c r="I10097" s="100"/>
      <c r="J10097" s="100"/>
      <c r="K10097" s="100"/>
      <c r="L10097" s="100"/>
      <c r="M10097" s="100"/>
      <c r="N10097" s="100"/>
      <c r="O10097" s="355" t="s">
        <v>28891</v>
      </c>
      <c r="P10097" s="100"/>
      <c r="Q10097" s="15" t="s">
        <v>45</v>
      </c>
    </row>
    <row r="10098" customFormat="false" ht="95.5" hidden="false" customHeight="false" outlineLevel="0" collapsed="false">
      <c r="A10098" s="100"/>
      <c r="B10098" s="100"/>
      <c r="C10098" s="100"/>
      <c r="D10098" s="100"/>
      <c r="E10098" s="100" t="s">
        <v>28892</v>
      </c>
      <c r="F10098" s="100"/>
      <c r="G10098" s="100"/>
      <c r="H10098" s="100"/>
      <c r="I10098" s="100"/>
      <c r="J10098" s="100"/>
      <c r="K10098" s="100"/>
      <c r="L10098" s="100"/>
      <c r="M10098" s="100"/>
      <c r="N10098" s="100"/>
      <c r="O10098" s="100"/>
      <c r="P10098" s="100"/>
      <c r="Q10098" s="15" t="s">
        <v>45</v>
      </c>
    </row>
    <row r="10099" customFormat="false" ht="14.9" hidden="false" customHeight="false" outlineLevel="0" collapsed="false">
      <c r="A10099" s="100" t="s">
        <v>25462</v>
      </c>
      <c r="B10099" s="1143" t="n">
        <v>0.465972222222222</v>
      </c>
      <c r="C10099" s="100"/>
      <c r="D10099" s="100" t="s">
        <v>27370</v>
      </c>
      <c r="E10099" s="100" t="s">
        <v>28893</v>
      </c>
      <c r="F10099" s="100" t="n">
        <v>3000</v>
      </c>
      <c r="G10099" s="100"/>
      <c r="H10099" s="100" t="n">
        <f aca="false">3000+13200</f>
        <v>16200</v>
      </c>
      <c r="I10099" s="100"/>
      <c r="J10099" s="100"/>
      <c r="K10099" s="100"/>
      <c r="L10099" s="100"/>
      <c r="M10099" s="100" t="s">
        <v>28262</v>
      </c>
      <c r="N10099" s="1184" t="n">
        <v>43815</v>
      </c>
      <c r="O10099" s="984" t="s">
        <v>25766</v>
      </c>
      <c r="P10099" s="100"/>
      <c r="Q10099" s="15" t="s">
        <v>45</v>
      </c>
    </row>
    <row r="10100" customFormat="false" ht="28.35" hidden="false" customHeight="false" outlineLevel="0" collapsed="false">
      <c r="A10100" s="100" t="s">
        <v>25462</v>
      </c>
      <c r="B10100" s="1143" t="n">
        <v>0.475694444444444</v>
      </c>
      <c r="C10100" s="100" t="s">
        <v>28894</v>
      </c>
      <c r="D10100" s="100" t="s">
        <v>26332</v>
      </c>
      <c r="E10100" s="100" t="s">
        <v>28895</v>
      </c>
      <c r="F10100" s="100" t="s">
        <v>28896</v>
      </c>
      <c r="G10100" s="100"/>
      <c r="H10100" s="100"/>
      <c r="I10100" s="100"/>
      <c r="J10100" s="100"/>
      <c r="K10100" s="100"/>
      <c r="L10100" s="100"/>
      <c r="M10100" s="100"/>
      <c r="N10100" s="100"/>
      <c r="O10100" s="355" t="s">
        <v>28897</v>
      </c>
      <c r="P10100" s="100"/>
      <c r="Q10100" s="15" t="s">
        <v>45</v>
      </c>
    </row>
    <row r="10101" customFormat="false" ht="14.9" hidden="false" customHeight="false" outlineLevel="0" collapsed="false">
      <c r="A10101" s="1139"/>
      <c r="B10101" s="1139"/>
      <c r="C10101" s="1139" t="n">
        <v>84999297876</v>
      </c>
      <c r="D10101" s="1139"/>
      <c r="E10101" s="1139" t="s">
        <v>28898</v>
      </c>
      <c r="F10101" s="1139" t="s">
        <v>28899</v>
      </c>
      <c r="G10101" s="1139"/>
      <c r="H10101" s="1139"/>
      <c r="I10101" s="1139"/>
      <c r="J10101" s="1139"/>
      <c r="K10101" s="1139"/>
      <c r="L10101" s="1139"/>
      <c r="M10101" s="1139"/>
      <c r="N10101" s="1139" t="s">
        <v>260</v>
      </c>
      <c r="O10101" s="1139" t="s">
        <v>26797</v>
      </c>
      <c r="P10101" s="1139"/>
      <c r="Q10101" s="15" t="s">
        <v>45</v>
      </c>
      <c r="R10101" s="1141"/>
      <c r="S10101" s="1141"/>
      <c r="T10101" s="1141"/>
      <c r="U10101" s="1141"/>
      <c r="V10101" s="1141"/>
      <c r="W10101" s="1141"/>
      <c r="X10101" s="1141"/>
      <c r="Y10101" s="1141"/>
      <c r="Z10101" s="1141"/>
      <c r="AA10101" s="1141"/>
      <c r="AB10101" s="1141"/>
      <c r="AC10101" s="1141"/>
      <c r="AD10101" s="1141"/>
      <c r="AE10101" s="1141"/>
      <c r="AF10101" s="1141"/>
      <c r="AG10101" s="1141"/>
      <c r="AH10101" s="1141"/>
      <c r="AI10101" s="1141"/>
      <c r="AJ10101" s="1141"/>
      <c r="AK10101" s="1141"/>
    </row>
    <row r="10102" customFormat="false" ht="95.5" hidden="false" customHeight="false" outlineLevel="0" collapsed="false">
      <c r="A10102" s="100" t="s">
        <v>25462</v>
      </c>
      <c r="B10102" s="1143" t="n">
        <v>0.497916666666667</v>
      </c>
      <c r="C10102" s="100" t="s">
        <v>28900</v>
      </c>
      <c r="D10102" s="100" t="s">
        <v>27370</v>
      </c>
      <c r="E10102" s="100" t="s">
        <v>28901</v>
      </c>
      <c r="F10102" s="100"/>
      <c r="G10102" s="100" t="n">
        <v>7000</v>
      </c>
      <c r="H10102" s="100"/>
      <c r="I10102" s="100"/>
      <c r="J10102" s="100"/>
      <c r="K10102" s="100"/>
      <c r="L10102" s="100"/>
      <c r="M10102" s="100" t="s">
        <v>28902</v>
      </c>
      <c r="N10102" s="1184" t="n">
        <v>43817</v>
      </c>
      <c r="O10102" s="984" t="s">
        <v>15</v>
      </c>
      <c r="P10102" s="100"/>
      <c r="Q10102" s="15" t="s">
        <v>45</v>
      </c>
    </row>
    <row r="10103" customFormat="false" ht="41.75" hidden="false" customHeight="false" outlineLevel="0" collapsed="false">
      <c r="A10103" s="1144"/>
      <c r="B10103" s="1144"/>
      <c r="C10103" s="1144"/>
      <c r="D10103" s="1144"/>
      <c r="E10103" s="1144" t="s">
        <v>28903</v>
      </c>
      <c r="F10103" s="1144"/>
      <c r="G10103" s="1144"/>
      <c r="H10103" s="1144"/>
      <c r="I10103" s="1144"/>
      <c r="J10103" s="1144"/>
      <c r="K10103" s="1144"/>
      <c r="L10103" s="1144"/>
      <c r="M10103" s="1144"/>
      <c r="N10103" s="1188" t="n">
        <v>43818</v>
      </c>
      <c r="O10103" s="1139" t="s">
        <v>26797</v>
      </c>
      <c r="P10103" s="1144"/>
      <c r="Q10103" s="15" t="s">
        <v>45</v>
      </c>
      <c r="R10103" s="1145"/>
      <c r="S10103" s="1145"/>
      <c r="T10103" s="1145"/>
      <c r="U10103" s="1145"/>
      <c r="V10103" s="1145"/>
      <c r="W10103" s="1145"/>
      <c r="X10103" s="1145"/>
      <c r="Y10103" s="1145"/>
      <c r="Z10103" s="1145"/>
      <c r="AA10103" s="1145"/>
      <c r="AB10103" s="1145"/>
      <c r="AC10103" s="1145"/>
      <c r="AD10103" s="1145"/>
      <c r="AE10103" s="1145"/>
      <c r="AF10103" s="1145"/>
      <c r="AG10103" s="1145"/>
      <c r="AH10103" s="1145"/>
      <c r="AI10103" s="1145"/>
      <c r="AJ10103" s="1145"/>
      <c r="AK10103" s="1145"/>
    </row>
    <row r="10104" customFormat="false" ht="108.95" hidden="false" customHeight="false" outlineLevel="0" collapsed="false">
      <c r="A10104" s="100"/>
      <c r="B10104" s="100"/>
      <c r="C10104" s="100"/>
      <c r="D10104" s="100" t="s">
        <v>26341</v>
      </c>
      <c r="E10104" s="100" t="s">
        <v>28904</v>
      </c>
      <c r="F10104" s="100"/>
      <c r="G10104" s="100"/>
      <c r="H10104" s="100"/>
      <c r="I10104" s="100"/>
      <c r="J10104" s="100"/>
      <c r="K10104" s="100"/>
      <c r="L10104" s="100"/>
      <c r="M10104" s="100"/>
      <c r="N10104" s="100"/>
      <c r="O10104" s="1173" t="s">
        <v>27938</v>
      </c>
      <c r="P10104" s="100"/>
      <c r="Q10104" s="15" t="s">
        <v>45</v>
      </c>
    </row>
    <row r="10105" customFormat="false" ht="28.35" hidden="false" customHeight="false" outlineLevel="0" collapsed="false">
      <c r="A10105" s="100" t="s">
        <v>25462</v>
      </c>
      <c r="B10105" s="1143" t="n">
        <v>0.615972222222222</v>
      </c>
      <c r="C10105" s="100" t="n">
        <v>89168207228</v>
      </c>
      <c r="D10105" s="100" t="s">
        <v>26354</v>
      </c>
      <c r="E10105" s="100" t="s">
        <v>28905</v>
      </c>
      <c r="F10105" s="100"/>
      <c r="G10105" s="100"/>
      <c r="H10105" s="100"/>
      <c r="I10105" s="100"/>
      <c r="J10105" s="100"/>
      <c r="K10105" s="100"/>
      <c r="L10105" s="100"/>
      <c r="M10105" s="100"/>
      <c r="N10105" s="100"/>
      <c r="O10105" s="100"/>
      <c r="P10105" s="100"/>
      <c r="Q10105" s="15" t="s">
        <v>45</v>
      </c>
    </row>
    <row r="10106" customFormat="false" ht="122.35" hidden="false" customHeight="false" outlineLevel="0" collapsed="false">
      <c r="A10106" s="100"/>
      <c r="B10106" s="100"/>
      <c r="C10106" s="100"/>
      <c r="D10106" s="1154" t="s">
        <v>27493</v>
      </c>
      <c r="E10106" s="100" t="s">
        <v>28906</v>
      </c>
      <c r="F10106" s="100" t="s">
        <v>28907</v>
      </c>
      <c r="G10106" s="100"/>
      <c r="H10106" s="100"/>
      <c r="I10106" s="100"/>
      <c r="J10106" s="100"/>
      <c r="K10106" s="100"/>
      <c r="L10106" s="100"/>
      <c r="M10106" s="100"/>
      <c r="N10106" s="100"/>
      <c r="O10106" s="100"/>
      <c r="P10106" s="100"/>
      <c r="Q10106" s="15" t="s">
        <v>45</v>
      </c>
    </row>
    <row r="10107" customFormat="false" ht="28.35" hidden="false" customHeight="false" outlineLevel="0" collapsed="false">
      <c r="A10107" s="100"/>
      <c r="B10107" s="100"/>
      <c r="C10107" s="100"/>
      <c r="D10107" s="1154" t="s">
        <v>27493</v>
      </c>
      <c r="E10107" s="100" t="s">
        <v>28908</v>
      </c>
      <c r="F10107" s="100" t="s">
        <v>28909</v>
      </c>
      <c r="G10107" s="100"/>
      <c r="H10107" s="100"/>
      <c r="I10107" s="100"/>
      <c r="J10107" s="100"/>
      <c r="K10107" s="100"/>
      <c r="L10107" s="100"/>
      <c r="M10107" s="100"/>
      <c r="N10107" s="100"/>
      <c r="O10107" s="100"/>
      <c r="P10107" s="100"/>
      <c r="Q10107" s="15" t="s">
        <v>45</v>
      </c>
    </row>
    <row r="10108" customFormat="false" ht="41.75" hidden="false" customHeight="false" outlineLevel="0" collapsed="false">
      <c r="A10108" s="100"/>
      <c r="B10108" s="100"/>
      <c r="C10108" s="100"/>
      <c r="D10108" s="1154" t="s">
        <v>27493</v>
      </c>
      <c r="E10108" s="100" t="s">
        <v>28910</v>
      </c>
      <c r="F10108" s="100" t="s">
        <v>26027</v>
      </c>
      <c r="G10108" s="100"/>
      <c r="H10108" s="100"/>
      <c r="I10108" s="100"/>
      <c r="J10108" s="100"/>
      <c r="K10108" s="100"/>
      <c r="L10108" s="100"/>
      <c r="M10108" s="100"/>
      <c r="N10108" s="100"/>
      <c r="O10108" s="100"/>
      <c r="P10108" s="100"/>
      <c r="Q10108" s="15" t="s">
        <v>45</v>
      </c>
    </row>
    <row r="10109" customFormat="false" ht="68.65" hidden="false" customHeight="false" outlineLevel="0" collapsed="false">
      <c r="A10109" s="100"/>
      <c r="B10109" s="100"/>
      <c r="C10109" s="100"/>
      <c r="D10109" s="1154" t="s">
        <v>27493</v>
      </c>
      <c r="E10109" s="100" t="s">
        <v>28911</v>
      </c>
      <c r="F10109" s="100" t="s">
        <v>26027</v>
      </c>
      <c r="G10109" s="100"/>
      <c r="H10109" s="100"/>
      <c r="I10109" s="100"/>
      <c r="J10109" s="100"/>
      <c r="K10109" s="100"/>
      <c r="L10109" s="100"/>
      <c r="M10109" s="100"/>
      <c r="N10109" s="100"/>
      <c r="O10109" s="100"/>
      <c r="P10109" s="100"/>
      <c r="Q10109" s="15" t="s">
        <v>45</v>
      </c>
    </row>
    <row r="10110" customFormat="false" ht="55.2" hidden="false" customHeight="false" outlineLevel="0" collapsed="false">
      <c r="A10110" s="100"/>
      <c r="B10110" s="100"/>
      <c r="C10110" s="100"/>
      <c r="D10110" s="1154" t="s">
        <v>27493</v>
      </c>
      <c r="E10110" s="100" t="s">
        <v>28912</v>
      </c>
      <c r="F10110" s="100" t="s">
        <v>28913</v>
      </c>
      <c r="G10110" s="100"/>
      <c r="H10110" s="100"/>
      <c r="I10110" s="100"/>
      <c r="J10110" s="100"/>
      <c r="K10110" s="100"/>
      <c r="L10110" s="100"/>
      <c r="M10110" s="100"/>
      <c r="N10110" s="100"/>
      <c r="O10110" s="100"/>
      <c r="P10110" s="100"/>
      <c r="Q10110" s="15" t="s">
        <v>45</v>
      </c>
    </row>
    <row r="10111" customFormat="false" ht="68.65" hidden="false" customHeight="false" outlineLevel="0" collapsed="false">
      <c r="A10111" s="100"/>
      <c r="B10111" s="100"/>
      <c r="C10111" s="100"/>
      <c r="D10111" s="1154" t="s">
        <v>27493</v>
      </c>
      <c r="E10111" s="100" t="s">
        <v>28914</v>
      </c>
      <c r="F10111" s="100" t="n">
        <v>7800</v>
      </c>
      <c r="G10111" s="100" t="s">
        <v>28915</v>
      </c>
      <c r="H10111" s="100"/>
      <c r="I10111" s="100"/>
      <c r="J10111" s="100"/>
      <c r="K10111" s="100"/>
      <c r="L10111" s="100"/>
      <c r="M10111" s="100" t="s">
        <v>28916</v>
      </c>
      <c r="N10111" s="100"/>
      <c r="O10111" s="984" t="s">
        <v>26163</v>
      </c>
      <c r="P10111" s="100"/>
      <c r="Q10111" s="15" t="s">
        <v>45</v>
      </c>
    </row>
    <row r="10112" customFormat="false" ht="229.85" hidden="false" customHeight="false" outlineLevel="0" collapsed="false">
      <c r="A10112" s="100"/>
      <c r="B10112" s="100"/>
      <c r="C10112" s="100"/>
      <c r="D10112" s="1154" t="s">
        <v>27493</v>
      </c>
      <c r="E10112" s="100" t="s">
        <v>28917</v>
      </c>
      <c r="F10112" s="799" t="s">
        <v>28918</v>
      </c>
      <c r="G10112" s="100"/>
      <c r="H10112" s="100"/>
      <c r="I10112" s="100"/>
      <c r="J10112" s="100"/>
      <c r="K10112" s="100"/>
      <c r="L10112" s="100"/>
      <c r="M10112" s="100"/>
      <c r="N10112" s="100"/>
      <c r="O10112" s="100" t="s">
        <v>28919</v>
      </c>
      <c r="P10112" s="100"/>
      <c r="Q10112" s="15" t="s">
        <v>45</v>
      </c>
    </row>
    <row r="10113" customFormat="false" ht="55.2" hidden="false" customHeight="false" outlineLevel="0" collapsed="false">
      <c r="A10113" s="100"/>
      <c r="B10113" s="100"/>
      <c r="C10113" s="100"/>
      <c r="D10113" s="1154" t="s">
        <v>27493</v>
      </c>
      <c r="E10113" s="100" t="s">
        <v>28920</v>
      </c>
      <c r="F10113" s="100" t="s">
        <v>28921</v>
      </c>
      <c r="G10113" s="100"/>
      <c r="H10113" s="100"/>
      <c r="I10113" s="100"/>
      <c r="J10113" s="100"/>
      <c r="K10113" s="100"/>
      <c r="L10113" s="100"/>
      <c r="M10113" s="100"/>
      <c r="N10113" s="100"/>
      <c r="O10113" s="100"/>
      <c r="P10113" s="100"/>
      <c r="Q10113" s="15" t="s">
        <v>45</v>
      </c>
    </row>
    <row r="10114" customFormat="false" ht="162.65" hidden="false" customHeight="false" outlineLevel="0" collapsed="false">
      <c r="A10114" s="100"/>
      <c r="B10114" s="100"/>
      <c r="C10114" s="100"/>
      <c r="D10114" s="1154" t="s">
        <v>27493</v>
      </c>
      <c r="E10114" s="100" t="s">
        <v>28922</v>
      </c>
      <c r="F10114" s="100" t="s">
        <v>28923</v>
      </c>
      <c r="G10114" s="100"/>
      <c r="H10114" s="100"/>
      <c r="I10114" s="100"/>
      <c r="J10114" s="100"/>
      <c r="K10114" s="100"/>
      <c r="L10114" s="100"/>
      <c r="M10114" s="100"/>
      <c r="N10114" s="100"/>
      <c r="O10114" s="100" t="s">
        <v>28924</v>
      </c>
      <c r="P10114" s="100"/>
      <c r="Q10114" s="15" t="s">
        <v>45</v>
      </c>
    </row>
    <row r="10115" customFormat="false" ht="41.75" hidden="false" customHeight="false" outlineLevel="0" collapsed="false">
      <c r="A10115" s="100"/>
      <c r="B10115" s="100"/>
      <c r="C10115" s="100"/>
      <c r="D10115" s="1154" t="s">
        <v>27493</v>
      </c>
      <c r="E10115" s="100" t="s">
        <v>28925</v>
      </c>
      <c r="F10115" s="100" t="n">
        <v>7000</v>
      </c>
      <c r="G10115" s="100"/>
      <c r="H10115" s="100"/>
      <c r="I10115" s="100"/>
      <c r="J10115" s="100"/>
      <c r="K10115" s="100"/>
      <c r="L10115" s="100"/>
      <c r="M10115" s="100"/>
      <c r="N10115" s="100"/>
      <c r="O10115" s="799" t="s">
        <v>28926</v>
      </c>
      <c r="P10115" s="100"/>
      <c r="Q10115" s="15" t="s">
        <v>45</v>
      </c>
    </row>
    <row r="10116" customFormat="false" ht="41.75" hidden="false" customHeight="false" outlineLevel="0" collapsed="false">
      <c r="A10116" s="100"/>
      <c r="B10116" s="100"/>
      <c r="C10116" s="100"/>
      <c r="D10116" s="1154" t="s">
        <v>27493</v>
      </c>
      <c r="E10116" s="100" t="s">
        <v>28927</v>
      </c>
      <c r="F10116" s="100" t="s">
        <v>1393</v>
      </c>
      <c r="G10116" s="100"/>
      <c r="H10116" s="100"/>
      <c r="I10116" s="100"/>
      <c r="J10116" s="100"/>
      <c r="K10116" s="100"/>
      <c r="L10116" s="100"/>
      <c r="M10116" s="100"/>
      <c r="N10116" s="100"/>
      <c r="O10116" s="100"/>
      <c r="P10116" s="100"/>
      <c r="Q10116" s="15" t="s">
        <v>45</v>
      </c>
    </row>
    <row r="10117" customFormat="false" ht="55.2" hidden="false" customHeight="false" outlineLevel="0" collapsed="false">
      <c r="A10117" s="100"/>
      <c r="B10117" s="100"/>
      <c r="C10117" s="100"/>
      <c r="D10117" s="1154" t="s">
        <v>27493</v>
      </c>
      <c r="E10117" s="100" t="s">
        <v>28928</v>
      </c>
      <c r="F10117" s="100" t="s">
        <v>28929</v>
      </c>
      <c r="G10117" s="100"/>
      <c r="H10117" s="100"/>
      <c r="I10117" s="100"/>
      <c r="J10117" s="100"/>
      <c r="K10117" s="100"/>
      <c r="L10117" s="100"/>
      <c r="M10117" s="100"/>
      <c r="N10117" s="100"/>
      <c r="O10117" s="100"/>
      <c r="P10117" s="100"/>
      <c r="Q10117" s="15" t="s">
        <v>45</v>
      </c>
    </row>
    <row r="10118" customFormat="false" ht="41.75" hidden="false" customHeight="false" outlineLevel="0" collapsed="false">
      <c r="A10118" s="100"/>
      <c r="B10118" s="100"/>
      <c r="C10118" s="100"/>
      <c r="D10118" s="1154" t="s">
        <v>27493</v>
      </c>
      <c r="E10118" s="100" t="s">
        <v>28930</v>
      </c>
      <c r="F10118" s="100" t="s">
        <v>28931</v>
      </c>
      <c r="G10118" s="100"/>
      <c r="H10118" s="100"/>
      <c r="I10118" s="100"/>
      <c r="J10118" s="100"/>
      <c r="K10118" s="100"/>
      <c r="L10118" s="100"/>
      <c r="M10118" s="100"/>
      <c r="N10118" s="100"/>
      <c r="O10118" s="100"/>
      <c r="P10118" s="100"/>
      <c r="Q10118" s="15" t="s">
        <v>45</v>
      </c>
    </row>
    <row r="10119" customFormat="false" ht="68.65" hidden="false" customHeight="false" outlineLevel="0" collapsed="false">
      <c r="A10119" s="100"/>
      <c r="B10119" s="100"/>
      <c r="C10119" s="100"/>
      <c r="D10119" s="1154" t="s">
        <v>27493</v>
      </c>
      <c r="E10119" s="100" t="s">
        <v>28932</v>
      </c>
      <c r="F10119" s="100" t="s">
        <v>28933</v>
      </c>
      <c r="G10119" s="984" t="s">
        <v>28934</v>
      </c>
      <c r="H10119" s="100"/>
      <c r="I10119" s="100"/>
      <c r="J10119" s="100"/>
      <c r="K10119" s="100"/>
      <c r="L10119" s="100"/>
      <c r="M10119" s="100" t="s">
        <v>28935</v>
      </c>
      <c r="N10119" s="1154" t="s">
        <v>28936</v>
      </c>
      <c r="O10119" s="984" t="s">
        <v>25766</v>
      </c>
      <c r="P10119" s="100"/>
      <c r="Q10119" s="15" t="s">
        <v>45</v>
      </c>
    </row>
    <row r="10120" customFormat="false" ht="68.65" hidden="false" customHeight="false" outlineLevel="0" collapsed="false">
      <c r="A10120" s="1144"/>
      <c r="B10120" s="1144"/>
      <c r="C10120" s="1144"/>
      <c r="D10120" s="1144"/>
      <c r="E10120" s="1144" t="s">
        <v>28937</v>
      </c>
      <c r="F10120" s="1144"/>
      <c r="G10120" s="1144"/>
      <c r="H10120" s="1144"/>
      <c r="I10120" s="1144"/>
      <c r="J10120" s="1144"/>
      <c r="K10120" s="1144"/>
      <c r="L10120" s="1144"/>
      <c r="M10120" s="1144"/>
      <c r="N10120" s="1144"/>
      <c r="O10120" s="1144"/>
      <c r="P10120" s="1144"/>
      <c r="Q10120" s="15" t="s">
        <v>45</v>
      </c>
      <c r="R10120" s="1145"/>
      <c r="S10120" s="1145"/>
      <c r="T10120" s="1145"/>
      <c r="U10120" s="1145"/>
      <c r="V10120" s="1145"/>
      <c r="W10120" s="1145"/>
      <c r="X10120" s="1145"/>
      <c r="Y10120" s="1145"/>
      <c r="Z10120" s="1145"/>
      <c r="AA10120" s="1145"/>
      <c r="AB10120" s="1145"/>
      <c r="AC10120" s="1145"/>
      <c r="AD10120" s="1145"/>
      <c r="AE10120" s="1145"/>
      <c r="AF10120" s="1145"/>
      <c r="AG10120" s="1145"/>
      <c r="AH10120" s="1145"/>
      <c r="AI10120" s="1145"/>
      <c r="AJ10120" s="1145"/>
      <c r="AK10120" s="1145"/>
    </row>
    <row r="10121" customFormat="false" ht="55.2" hidden="false" customHeight="false" outlineLevel="0" collapsed="false">
      <c r="A10121" s="100"/>
      <c r="B10121" s="100"/>
      <c r="C10121" s="100"/>
      <c r="D10121" s="1154" t="s">
        <v>27493</v>
      </c>
      <c r="E10121" s="100" t="s">
        <v>28938</v>
      </c>
      <c r="F10121" s="100" t="s">
        <v>28939</v>
      </c>
      <c r="G10121" s="100"/>
      <c r="H10121" s="100"/>
      <c r="I10121" s="100"/>
      <c r="J10121" s="100"/>
      <c r="K10121" s="100"/>
      <c r="L10121" s="100"/>
      <c r="M10121" s="100"/>
      <c r="N10121" s="100"/>
      <c r="O10121" s="100"/>
      <c r="P10121" s="100"/>
      <c r="Q10121" s="15" t="s">
        <v>45</v>
      </c>
    </row>
    <row r="10122" customFormat="false" ht="68.65" hidden="false" customHeight="false" outlineLevel="0" collapsed="false">
      <c r="A10122" s="100"/>
      <c r="B10122" s="100"/>
      <c r="C10122" s="100"/>
      <c r="D10122" s="100"/>
      <c r="E10122" s="100" t="s">
        <v>28940</v>
      </c>
      <c r="F10122" s="100"/>
      <c r="G10122" s="100"/>
      <c r="H10122" s="100"/>
      <c r="I10122" s="100"/>
      <c r="J10122" s="100"/>
      <c r="K10122" s="100"/>
      <c r="L10122" s="100"/>
      <c r="M10122" s="100"/>
      <c r="N10122" s="100"/>
      <c r="O10122" s="100"/>
      <c r="P10122" s="100"/>
      <c r="Q10122" s="15" t="s">
        <v>45</v>
      </c>
    </row>
    <row r="10123" customFormat="false" ht="55.2" hidden="false" customHeight="false" outlineLevel="0" collapsed="false">
      <c r="A10123" s="100"/>
      <c r="B10123" s="100"/>
      <c r="C10123" s="100"/>
      <c r="D10123" s="100"/>
      <c r="E10123" s="100" t="s">
        <v>28941</v>
      </c>
      <c r="F10123" s="100"/>
      <c r="G10123" s="100"/>
      <c r="H10123" s="100"/>
      <c r="I10123" s="100"/>
      <c r="J10123" s="100"/>
      <c r="K10123" s="100"/>
      <c r="L10123" s="100"/>
      <c r="M10123" s="100"/>
      <c r="N10123" s="100"/>
      <c r="O10123" s="100"/>
      <c r="P10123" s="100"/>
      <c r="Q10123" s="15" t="s">
        <v>45</v>
      </c>
    </row>
    <row r="10124" customFormat="false" ht="41.75" hidden="false" customHeight="false" outlineLevel="0" collapsed="false">
      <c r="A10124" s="100"/>
      <c r="B10124" s="100"/>
      <c r="C10124" s="100"/>
      <c r="D10124" s="100"/>
      <c r="E10124" s="100" t="s">
        <v>28942</v>
      </c>
      <c r="F10124" s="100"/>
      <c r="G10124" s="100"/>
      <c r="H10124" s="100"/>
      <c r="I10124" s="100"/>
      <c r="J10124" s="100"/>
      <c r="K10124" s="100"/>
      <c r="L10124" s="100"/>
      <c r="M10124" s="100"/>
      <c r="N10124" s="100"/>
      <c r="O10124" s="100"/>
      <c r="P10124" s="100"/>
      <c r="Q10124" s="15" t="s">
        <v>45</v>
      </c>
    </row>
    <row r="10125" customFormat="false" ht="28.35" hidden="false" customHeight="false" outlineLevel="0" collapsed="false">
      <c r="A10125" s="100"/>
      <c r="B10125" s="100"/>
      <c r="C10125" s="100"/>
      <c r="D10125" s="100"/>
      <c r="E10125" s="100" t="s">
        <v>28943</v>
      </c>
      <c r="F10125" s="100"/>
      <c r="G10125" s="100"/>
      <c r="H10125" s="100"/>
      <c r="I10125" s="100"/>
      <c r="J10125" s="100"/>
      <c r="K10125" s="100"/>
      <c r="L10125" s="100"/>
      <c r="M10125" s="100"/>
      <c r="N10125" s="100"/>
      <c r="O10125" s="100"/>
      <c r="P10125" s="100"/>
      <c r="Q10125" s="15" t="s">
        <v>45</v>
      </c>
    </row>
    <row r="10126" customFormat="false" ht="55.2" hidden="false" customHeight="false" outlineLevel="0" collapsed="false">
      <c r="A10126" s="100"/>
      <c r="B10126" s="100"/>
      <c r="C10126" s="100"/>
      <c r="D10126" s="100"/>
      <c r="E10126" s="100" t="s">
        <v>28944</v>
      </c>
      <c r="F10126" s="100"/>
      <c r="G10126" s="100"/>
      <c r="H10126" s="100"/>
      <c r="I10126" s="100"/>
      <c r="J10126" s="100"/>
      <c r="K10126" s="100"/>
      <c r="L10126" s="100"/>
      <c r="M10126" s="100"/>
      <c r="N10126" s="100"/>
      <c r="O10126" s="100"/>
      <c r="P10126" s="100"/>
      <c r="Q10126" s="15" t="s">
        <v>45</v>
      </c>
    </row>
    <row r="10127" customFormat="false" ht="55.2" hidden="false" customHeight="false" outlineLevel="0" collapsed="false">
      <c r="A10127" s="100"/>
      <c r="B10127" s="100"/>
      <c r="C10127" s="100"/>
      <c r="D10127" s="100"/>
      <c r="E10127" s="100" t="s">
        <v>28945</v>
      </c>
      <c r="F10127" s="100"/>
      <c r="G10127" s="100"/>
      <c r="H10127" s="100"/>
      <c r="I10127" s="100"/>
      <c r="J10127" s="100"/>
      <c r="K10127" s="100"/>
      <c r="L10127" s="100"/>
      <c r="M10127" s="100"/>
      <c r="N10127" s="100"/>
      <c r="O10127" s="100"/>
      <c r="P10127" s="100"/>
      <c r="Q10127" s="15" t="s">
        <v>45</v>
      </c>
    </row>
    <row r="10128" customFormat="false" ht="55.2" hidden="false" customHeight="false" outlineLevel="0" collapsed="false">
      <c r="A10128" s="100"/>
      <c r="B10128" s="100"/>
      <c r="C10128" s="100"/>
      <c r="D10128" s="100"/>
      <c r="E10128" s="100" t="s">
        <v>28946</v>
      </c>
      <c r="F10128" s="100"/>
      <c r="G10128" s="100"/>
      <c r="H10128" s="100"/>
      <c r="I10128" s="100"/>
      <c r="J10128" s="100"/>
      <c r="K10128" s="100"/>
      <c r="L10128" s="100"/>
      <c r="M10128" s="100"/>
      <c r="N10128" s="100"/>
      <c r="O10128" s="100"/>
      <c r="P10128" s="100"/>
      <c r="Q10128" s="15" t="s">
        <v>45</v>
      </c>
    </row>
    <row r="10129" customFormat="false" ht="41.75" hidden="false" customHeight="false" outlineLevel="0" collapsed="false">
      <c r="A10129" s="100"/>
      <c r="B10129" s="100"/>
      <c r="C10129" s="100"/>
      <c r="D10129" s="100"/>
      <c r="E10129" s="100" t="s">
        <v>28947</v>
      </c>
      <c r="F10129" s="100"/>
      <c r="G10129" s="100"/>
      <c r="H10129" s="100"/>
      <c r="I10129" s="100"/>
      <c r="J10129" s="100"/>
      <c r="K10129" s="100"/>
      <c r="L10129" s="100"/>
      <c r="M10129" s="100"/>
      <c r="N10129" s="100"/>
      <c r="O10129" s="100"/>
      <c r="P10129" s="100"/>
      <c r="Q10129" s="15" t="s">
        <v>45</v>
      </c>
    </row>
    <row r="10130" customFormat="false" ht="162.65" hidden="false" customHeight="false" outlineLevel="0" collapsed="false">
      <c r="A10130" s="100"/>
      <c r="B10130" s="100"/>
      <c r="C10130" s="100"/>
      <c r="D10130" s="100"/>
      <c r="E10130" s="100" t="s">
        <v>28948</v>
      </c>
      <c r="F10130" s="100"/>
      <c r="G10130" s="100"/>
      <c r="H10130" s="100"/>
      <c r="I10130" s="100"/>
      <c r="J10130" s="100"/>
      <c r="K10130" s="100"/>
      <c r="L10130" s="100"/>
      <c r="M10130" s="100"/>
      <c r="N10130" s="100"/>
      <c r="O10130" s="100"/>
      <c r="P10130" s="100"/>
      <c r="Q10130" s="15" t="s">
        <v>45</v>
      </c>
    </row>
    <row r="10131" customFormat="false" ht="79.85" hidden="false" customHeight="false" outlineLevel="0" collapsed="false">
      <c r="A10131" s="1091" t="s">
        <v>17111</v>
      </c>
      <c r="B10131" s="6" t="s">
        <v>17112</v>
      </c>
      <c r="C10131" s="1134"/>
      <c r="D10131" s="6" t="s">
        <v>17114</v>
      </c>
      <c r="E10131" s="6" t="s">
        <v>17115</v>
      </c>
      <c r="F10131" s="5" t="s">
        <v>10096</v>
      </c>
      <c r="G10131" s="6" t="s">
        <v>38</v>
      </c>
      <c r="H10131" s="6" t="s">
        <v>17116</v>
      </c>
      <c r="I10131" s="6" t="s">
        <v>40</v>
      </c>
      <c r="J10131" s="6" t="s">
        <v>21327</v>
      </c>
      <c r="K10131" s="6" t="s">
        <v>21328</v>
      </c>
      <c r="L10131" s="6" t="s">
        <v>19807</v>
      </c>
      <c r="M10131" s="6" t="s">
        <v>41</v>
      </c>
      <c r="N10131" s="6" t="s">
        <v>42</v>
      </c>
      <c r="O10131" s="6" t="s">
        <v>17117</v>
      </c>
      <c r="P10131" s="196"/>
      <c r="Q10131" s="15" t="s">
        <v>45</v>
      </c>
      <c r="R10131" s="196"/>
      <c r="S10131" s="196"/>
      <c r="T10131" s="274"/>
      <c r="U10131" s="274"/>
      <c r="V10131" s="274"/>
      <c r="W10131" s="274"/>
      <c r="X10131" s="274"/>
      <c r="Y10131" s="274"/>
      <c r="Z10131" s="274"/>
      <c r="AA10131" s="274"/>
      <c r="AB10131" s="274"/>
      <c r="AC10131" s="274"/>
      <c r="AD10131" s="274"/>
      <c r="AE10131" s="274"/>
      <c r="AF10131" s="274"/>
      <c r="AG10131" s="274"/>
      <c r="AH10131" s="274"/>
      <c r="AI10131" s="274"/>
      <c r="AJ10131" s="274"/>
      <c r="AK10131" s="274"/>
    </row>
    <row r="10132" customFormat="false" ht="15" hidden="false" customHeight="false" outlineLevel="0" collapsed="false">
      <c r="A10132" s="1228" t="n">
        <v>43815</v>
      </c>
      <c r="B10132" s="1182" t="s">
        <v>422</v>
      </c>
      <c r="C10132" s="62"/>
      <c r="D10132" s="62"/>
      <c r="E10132" s="63"/>
      <c r="F10132" s="911" t="n">
        <f aca="false">G10132+H10132+I10132+J10132+K10132+L10132</f>
        <v>361013101455568</v>
      </c>
      <c r="G10132" s="1183" t="n">
        <f aca="false">SUM(G10133:G20067)</f>
        <v>126115449801070</v>
      </c>
      <c r="H10132" s="913" t="n">
        <f aca="false">SUM(H10133:H20067)</f>
        <v>234897651654498</v>
      </c>
      <c r="I10132" s="1093" t="n">
        <f aca="false">SUM(I10133:I20069)</f>
        <v>0</v>
      </c>
      <c r="J10132" s="1094" t="n">
        <f aca="false">SUM(J10133:J20067)</f>
        <v>0</v>
      </c>
      <c r="K10132" s="1095" t="n">
        <f aca="false">SUM(K10133:K20067)</f>
        <v>0</v>
      </c>
      <c r="L10132" s="1096" t="n">
        <f aca="false">SUM(L10133:L20067)</f>
        <v>0</v>
      </c>
      <c r="M10132" s="281"/>
      <c r="N10132" s="281"/>
      <c r="O10132" s="62"/>
      <c r="P10132" s="62"/>
      <c r="Q10132" s="15" t="s">
        <v>45</v>
      </c>
      <c r="R10132" s="62"/>
      <c r="S10132" s="62"/>
      <c r="T10132" s="274"/>
      <c r="U10132" s="274"/>
      <c r="V10132" s="274"/>
      <c r="W10132" s="274"/>
      <c r="X10132" s="274"/>
      <c r="Y10132" s="274"/>
      <c r="Z10132" s="274"/>
      <c r="AA10132" s="274"/>
      <c r="AB10132" s="274"/>
      <c r="AC10132" s="274"/>
      <c r="AD10132" s="274"/>
      <c r="AE10132" s="274"/>
      <c r="AF10132" s="274"/>
      <c r="AG10132" s="274"/>
      <c r="AH10132" s="274"/>
      <c r="AI10132" s="274"/>
      <c r="AJ10132" s="274"/>
      <c r="AK10132" s="274"/>
    </row>
    <row r="10133" customFormat="false" ht="14.9" hidden="false" customHeight="false" outlineLevel="0" collapsed="false">
      <c r="A10133" s="100" t="s">
        <v>25462</v>
      </c>
      <c r="B10133" s="100"/>
      <c r="C10133" s="100" t="n">
        <v>89260538107</v>
      </c>
      <c r="D10133" s="100" t="s">
        <v>28489</v>
      </c>
      <c r="E10133" s="100" t="s">
        <v>28949</v>
      </c>
      <c r="F10133" s="100" t="s">
        <v>404</v>
      </c>
      <c r="G10133" s="100" t="n">
        <v>4230</v>
      </c>
      <c r="H10133" s="100"/>
      <c r="I10133" s="100"/>
      <c r="J10133" s="100"/>
      <c r="K10133" s="100"/>
      <c r="L10133" s="100"/>
      <c r="M10133" s="100" t="s">
        <v>28950</v>
      </c>
      <c r="N10133" s="1184" t="n">
        <v>43815</v>
      </c>
      <c r="O10133" s="984" t="s">
        <v>15</v>
      </c>
      <c r="P10133" s="100"/>
      <c r="Q10133" s="15" t="s">
        <v>45</v>
      </c>
    </row>
    <row r="10134" customFormat="false" ht="14.9" hidden="false" customHeight="false" outlineLevel="0" collapsed="false">
      <c r="A10134" s="1144"/>
      <c r="B10134" s="1144"/>
      <c r="C10134" s="1144"/>
      <c r="D10134" s="1144"/>
      <c r="E10134" s="1144" t="n">
        <v>84953270266</v>
      </c>
      <c r="F10134" s="1144"/>
      <c r="G10134" s="1144"/>
      <c r="H10134" s="1144"/>
      <c r="I10134" s="1144"/>
      <c r="J10134" s="1144"/>
      <c r="K10134" s="1144"/>
      <c r="L10134" s="1144"/>
      <c r="M10134" s="1144"/>
      <c r="N10134" s="1188" t="n">
        <v>43816</v>
      </c>
      <c r="O10134" s="1144" t="s">
        <v>26797</v>
      </c>
      <c r="P10134" s="1144"/>
      <c r="Q10134" s="15" t="s">
        <v>45</v>
      </c>
      <c r="R10134" s="1145"/>
      <c r="S10134" s="1145"/>
      <c r="T10134" s="1145"/>
      <c r="U10134" s="1145"/>
      <c r="V10134" s="1145"/>
      <c r="W10134" s="1145"/>
      <c r="X10134" s="1145"/>
      <c r="Y10134" s="1145"/>
      <c r="Z10134" s="1145"/>
      <c r="AA10134" s="1145"/>
      <c r="AB10134" s="1145"/>
      <c r="AC10134" s="1145"/>
      <c r="AD10134" s="1145"/>
      <c r="AE10134" s="1145"/>
      <c r="AF10134" s="1145"/>
      <c r="AG10134" s="1145"/>
      <c r="AH10134" s="1145"/>
      <c r="AI10134" s="1145"/>
      <c r="AJ10134" s="1145"/>
      <c r="AK10134" s="1145"/>
    </row>
    <row r="10135" customFormat="false" ht="28.35" hidden="false" customHeight="false" outlineLevel="0" collapsed="false">
      <c r="A10135" s="100" t="s">
        <v>25462</v>
      </c>
      <c r="B10135" s="100"/>
      <c r="C10135" s="100" t="s">
        <v>28951</v>
      </c>
      <c r="D10135" s="100" t="s">
        <v>25726</v>
      </c>
      <c r="E10135" s="100" t="s">
        <v>28952</v>
      </c>
      <c r="F10135" s="100"/>
      <c r="G10135" s="100" t="n">
        <v>6900</v>
      </c>
      <c r="H10135" s="100"/>
      <c r="I10135" s="100"/>
      <c r="J10135" s="100"/>
      <c r="K10135" s="100"/>
      <c r="L10135" s="100"/>
      <c r="M10135" s="100" t="s">
        <v>28953</v>
      </c>
      <c r="N10135" s="1184" t="n">
        <v>43816</v>
      </c>
      <c r="O10135" s="984" t="s">
        <v>15</v>
      </c>
      <c r="P10135" s="100"/>
      <c r="Q10135" s="15" t="s">
        <v>45</v>
      </c>
    </row>
    <row r="10136" customFormat="false" ht="14.9" hidden="false" customHeight="false" outlineLevel="0" collapsed="false">
      <c r="A10136" s="1139"/>
      <c r="B10136" s="1139"/>
      <c r="C10136" s="1139"/>
      <c r="D10136" s="1139"/>
      <c r="E10136" s="1139" t="s">
        <v>28954</v>
      </c>
      <c r="F10136" s="1139"/>
      <c r="G10136" s="1139"/>
      <c r="H10136" s="1139"/>
      <c r="I10136" s="1139"/>
      <c r="J10136" s="1139"/>
      <c r="K10136" s="1139"/>
      <c r="L10136" s="1139"/>
      <c r="M10136" s="1139"/>
      <c r="N10136" s="1139"/>
      <c r="O10136" s="1139" t="s">
        <v>28682</v>
      </c>
      <c r="P10136" s="1139"/>
      <c r="Q10136" s="15" t="s">
        <v>45</v>
      </c>
      <c r="R10136" s="1141"/>
      <c r="S10136" s="1141"/>
      <c r="T10136" s="1141"/>
      <c r="U10136" s="1141"/>
      <c r="V10136" s="1141"/>
      <c r="W10136" s="1141"/>
      <c r="X10136" s="1141"/>
      <c r="Y10136" s="1141"/>
      <c r="Z10136" s="1141"/>
      <c r="AA10136" s="1141"/>
      <c r="AB10136" s="1141"/>
      <c r="AC10136" s="1141"/>
      <c r="AD10136" s="1141"/>
      <c r="AE10136" s="1141"/>
      <c r="AF10136" s="1141"/>
      <c r="AG10136" s="1141"/>
      <c r="AH10136" s="1141"/>
      <c r="AI10136" s="1141"/>
      <c r="AJ10136" s="1141"/>
      <c r="AK10136" s="1141"/>
    </row>
    <row r="10137" customFormat="false" ht="41.75" hidden="false" customHeight="false" outlineLevel="0" collapsed="false">
      <c r="A10137" s="100" t="s">
        <v>25462</v>
      </c>
      <c r="B10137" s="100"/>
      <c r="C10137" s="100"/>
      <c r="D10137" s="100" t="s">
        <v>27370</v>
      </c>
      <c r="E10137" s="100" t="s">
        <v>28955</v>
      </c>
      <c r="F10137" s="100" t="s">
        <v>28956</v>
      </c>
      <c r="G10137" s="100"/>
      <c r="H10137" s="100" t="n">
        <v>9500</v>
      </c>
      <c r="I10137" s="100"/>
      <c r="J10137" s="100"/>
      <c r="K10137" s="100"/>
      <c r="L10137" s="100"/>
      <c r="M10137" s="100" t="s">
        <v>28957</v>
      </c>
      <c r="N10137" s="1184" t="n">
        <v>43840</v>
      </c>
      <c r="O10137" s="984" t="s">
        <v>25766</v>
      </c>
      <c r="P10137" s="100"/>
      <c r="Q10137" s="15" t="s">
        <v>45</v>
      </c>
    </row>
    <row r="10138" customFormat="false" ht="28.35" hidden="false" customHeight="false" outlineLevel="0" collapsed="false">
      <c r="A10138" s="1139"/>
      <c r="B10138" s="1139"/>
      <c r="C10138" s="1139" t="n">
        <v>89250594177</v>
      </c>
      <c r="D10138" s="1139" t="s">
        <v>26332</v>
      </c>
      <c r="E10138" s="1139" t="s">
        <v>28958</v>
      </c>
      <c r="F10138" s="1139"/>
      <c r="G10138" s="1139"/>
      <c r="H10138" s="1139"/>
      <c r="I10138" s="1139"/>
      <c r="J10138" s="1139"/>
      <c r="K10138" s="1139"/>
      <c r="L10138" s="1139"/>
      <c r="M10138" s="1139"/>
      <c r="N10138" s="1139"/>
      <c r="O10138" s="1139" t="s">
        <v>21</v>
      </c>
      <c r="P10138" s="1139"/>
      <c r="Q10138" s="15" t="s">
        <v>45</v>
      </c>
      <c r="R10138" s="1141"/>
      <c r="S10138" s="1141"/>
      <c r="T10138" s="1141"/>
      <c r="U10138" s="1141"/>
      <c r="V10138" s="1141"/>
      <c r="W10138" s="1141"/>
      <c r="X10138" s="1141"/>
      <c r="Y10138" s="1141"/>
      <c r="Z10138" s="1141"/>
      <c r="AA10138" s="1141"/>
      <c r="AB10138" s="1141"/>
      <c r="AC10138" s="1141"/>
      <c r="AD10138" s="1141"/>
      <c r="AE10138" s="1141"/>
      <c r="AF10138" s="1141"/>
      <c r="AG10138" s="1141"/>
      <c r="AH10138" s="1141"/>
      <c r="AI10138" s="1141"/>
      <c r="AJ10138" s="1141"/>
      <c r="AK10138" s="1141"/>
    </row>
    <row r="10139" customFormat="false" ht="14.9" hidden="false" customHeight="false" outlineLevel="0" collapsed="false">
      <c r="A10139" s="100" t="s">
        <v>25462</v>
      </c>
      <c r="B10139" s="1143" t="n">
        <v>0.447222222222222</v>
      </c>
      <c r="C10139" s="100" t="s">
        <v>28959</v>
      </c>
      <c r="D10139" s="100" t="s">
        <v>26341</v>
      </c>
      <c r="E10139" s="100" t="s">
        <v>28960</v>
      </c>
      <c r="F10139" s="100" t="s">
        <v>359</v>
      </c>
      <c r="G10139" s="100" t="n">
        <v>4900</v>
      </c>
      <c r="H10139" s="100"/>
      <c r="I10139" s="100"/>
      <c r="J10139" s="100"/>
      <c r="K10139" s="100"/>
      <c r="L10139" s="100"/>
      <c r="M10139" s="100" t="s">
        <v>28961</v>
      </c>
      <c r="N10139" s="1184" t="n">
        <v>43817</v>
      </c>
      <c r="O10139" s="984" t="s">
        <v>15</v>
      </c>
      <c r="P10139" s="100"/>
      <c r="Q10139" s="15" t="s">
        <v>45</v>
      </c>
    </row>
    <row r="10140" customFormat="false" ht="95.5" hidden="false" customHeight="false" outlineLevel="0" collapsed="false">
      <c r="A10140" s="100"/>
      <c r="B10140" s="100"/>
      <c r="C10140" s="100"/>
      <c r="D10140" s="100" t="s">
        <v>25535</v>
      </c>
      <c r="E10140" s="100" t="s">
        <v>28962</v>
      </c>
      <c r="F10140" s="100" t="s">
        <v>28963</v>
      </c>
      <c r="G10140" s="100"/>
      <c r="H10140" s="100"/>
      <c r="I10140" s="100"/>
      <c r="J10140" s="100"/>
      <c r="K10140" s="100"/>
      <c r="L10140" s="100"/>
      <c r="M10140" s="100"/>
      <c r="N10140" s="100"/>
      <c r="O10140" s="100"/>
      <c r="P10140" s="100"/>
      <c r="Q10140" s="15" t="s">
        <v>45</v>
      </c>
    </row>
    <row r="10141" customFormat="false" ht="55.2" hidden="false" customHeight="false" outlineLevel="0" collapsed="false">
      <c r="A10141" s="100"/>
      <c r="B10141" s="100"/>
      <c r="C10141" s="100"/>
      <c r="D10141" s="100" t="s">
        <v>25535</v>
      </c>
      <c r="E10141" s="1078" t="s">
        <v>28964</v>
      </c>
      <c r="F10141" s="100" t="s">
        <v>11178</v>
      </c>
      <c r="G10141" s="100"/>
      <c r="H10141" s="100"/>
      <c r="I10141" s="100"/>
      <c r="J10141" s="100"/>
      <c r="K10141" s="100"/>
      <c r="L10141" s="100"/>
      <c r="M10141" s="100"/>
      <c r="N10141" s="100"/>
      <c r="O10141" s="100"/>
      <c r="P10141" s="100"/>
      <c r="Q10141" s="15" t="s">
        <v>45</v>
      </c>
    </row>
    <row r="10142" customFormat="false" ht="82.05" hidden="false" customHeight="false" outlineLevel="0" collapsed="false">
      <c r="A10142" s="100"/>
      <c r="B10142" s="100"/>
      <c r="C10142" s="100"/>
      <c r="D10142" s="100" t="s">
        <v>25535</v>
      </c>
      <c r="E10142" s="100" t="s">
        <v>28965</v>
      </c>
      <c r="F10142" s="100"/>
      <c r="G10142" s="100"/>
      <c r="H10142" s="100"/>
      <c r="I10142" s="100"/>
      <c r="J10142" s="100"/>
      <c r="K10142" s="100"/>
      <c r="L10142" s="100"/>
      <c r="M10142" s="100"/>
      <c r="N10142" s="100"/>
      <c r="O10142" s="100"/>
      <c r="P10142" s="100"/>
      <c r="Q10142" s="15" t="s">
        <v>45</v>
      </c>
    </row>
    <row r="10143" customFormat="false" ht="14.9" hidden="false" customHeight="false" outlineLevel="0" collapsed="false">
      <c r="A10143" s="100" t="s">
        <v>28327</v>
      </c>
      <c r="B10143" s="1143" t="n">
        <v>0.591666666666667</v>
      </c>
      <c r="C10143" s="100" t="n">
        <v>89164062550</v>
      </c>
      <c r="D10143" s="100" t="s">
        <v>26354</v>
      </c>
      <c r="E10143" s="100" t="s">
        <v>28966</v>
      </c>
      <c r="F10143" s="100"/>
      <c r="G10143" s="100"/>
      <c r="H10143" s="100"/>
      <c r="I10143" s="100"/>
      <c r="J10143" s="100"/>
      <c r="K10143" s="100"/>
      <c r="L10143" s="100"/>
      <c r="M10143" s="100"/>
      <c r="N10143" s="100"/>
      <c r="O10143" s="355" t="s">
        <v>28967</v>
      </c>
      <c r="P10143" s="100"/>
      <c r="Q10143" s="15" t="s">
        <v>45</v>
      </c>
    </row>
    <row r="10144" customFormat="false" ht="14.9" hidden="false" customHeight="false" outlineLevel="0" collapsed="false">
      <c r="A10144" s="1139"/>
      <c r="B10144" s="1139"/>
      <c r="C10144" s="1139"/>
      <c r="D10144" s="1139" t="s">
        <v>28968</v>
      </c>
      <c r="E10144" s="1139" t="s">
        <v>28969</v>
      </c>
      <c r="F10144" s="1139"/>
      <c r="G10144" s="1139"/>
      <c r="H10144" s="1139"/>
      <c r="I10144" s="1139"/>
      <c r="J10144" s="1139"/>
      <c r="K10144" s="1139"/>
      <c r="L10144" s="1139"/>
      <c r="M10144" s="1139"/>
      <c r="N10144" s="1139"/>
      <c r="O10144" s="1139"/>
      <c r="P10144" s="1139"/>
      <c r="Q10144" s="15" t="s">
        <v>45</v>
      </c>
      <c r="R10144" s="1141"/>
      <c r="S10144" s="1141"/>
      <c r="T10144" s="1141"/>
      <c r="U10144" s="1141"/>
      <c r="V10144" s="1141"/>
      <c r="W10144" s="1141"/>
      <c r="X10144" s="1141"/>
      <c r="Y10144" s="1141"/>
      <c r="Z10144" s="1141"/>
      <c r="AA10144" s="1141"/>
      <c r="AB10144" s="1141"/>
      <c r="AC10144" s="1141"/>
      <c r="AD10144" s="1141"/>
      <c r="AE10144" s="1141"/>
      <c r="AF10144" s="1141"/>
      <c r="AG10144" s="1141"/>
      <c r="AH10144" s="1141"/>
      <c r="AI10144" s="1141"/>
      <c r="AJ10144" s="1141"/>
      <c r="AK10144" s="1141"/>
    </row>
    <row r="10145" customFormat="false" ht="68.65" hidden="false" customHeight="false" outlineLevel="0" collapsed="false">
      <c r="A10145" s="100" t="s">
        <v>25462</v>
      </c>
      <c r="B10145" s="1143" t="n">
        <v>0.605555555555555</v>
      </c>
      <c r="C10145" s="100" t="s">
        <v>28970</v>
      </c>
      <c r="D10145" s="100" t="s">
        <v>26364</v>
      </c>
      <c r="E10145" s="100" t="s">
        <v>28971</v>
      </c>
      <c r="F10145" s="100" t="s">
        <v>28972</v>
      </c>
      <c r="G10145" s="100" t="n">
        <v>5200</v>
      </c>
      <c r="H10145" s="100"/>
      <c r="I10145" s="100"/>
      <c r="J10145" s="100"/>
      <c r="K10145" s="100"/>
      <c r="L10145" s="100"/>
      <c r="M10145" s="100" t="s">
        <v>28973</v>
      </c>
      <c r="N10145" s="1184" t="n">
        <v>43815</v>
      </c>
      <c r="O10145" s="984" t="s">
        <v>15</v>
      </c>
      <c r="P10145" s="100"/>
      <c r="Q10145" s="15" t="s">
        <v>45</v>
      </c>
    </row>
    <row r="10146" customFormat="false" ht="28.35" hidden="false" customHeight="false" outlineLevel="0" collapsed="false">
      <c r="A10146" s="1139" t="s">
        <v>28327</v>
      </c>
      <c r="B10146" s="1140" t="n">
        <v>0.611111111111111</v>
      </c>
      <c r="C10146" s="1139" t="n">
        <v>84956208101</v>
      </c>
      <c r="D10146" s="1139" t="s">
        <v>10514</v>
      </c>
      <c r="E10146" s="1139" t="s">
        <v>28974</v>
      </c>
      <c r="F10146" s="1139" t="s">
        <v>28975</v>
      </c>
      <c r="G10146" s="1139"/>
      <c r="H10146" s="1139"/>
      <c r="I10146" s="1139"/>
      <c r="J10146" s="1139"/>
      <c r="K10146" s="1139"/>
      <c r="L10146" s="1139"/>
      <c r="M10146" s="1139"/>
      <c r="N10146" s="1139"/>
      <c r="O10146" s="1139"/>
      <c r="P10146" s="1139"/>
      <c r="Q10146" s="15" t="s">
        <v>45</v>
      </c>
      <c r="R10146" s="1141"/>
      <c r="S10146" s="1141"/>
      <c r="T10146" s="1141"/>
      <c r="U10146" s="1141"/>
      <c r="V10146" s="1141"/>
      <c r="W10146" s="1141"/>
      <c r="X10146" s="1141"/>
      <c r="Y10146" s="1141"/>
      <c r="Z10146" s="1141"/>
      <c r="AA10146" s="1141"/>
      <c r="AB10146" s="1141"/>
      <c r="AC10146" s="1141"/>
      <c r="AD10146" s="1141"/>
      <c r="AE10146" s="1141"/>
      <c r="AF10146" s="1141"/>
      <c r="AG10146" s="1141"/>
      <c r="AH10146" s="1141"/>
      <c r="AI10146" s="1141"/>
      <c r="AJ10146" s="1141"/>
      <c r="AK10146" s="1141"/>
    </row>
    <row r="10147" customFormat="false" ht="28.35" hidden="false" customHeight="false" outlineLevel="0" collapsed="false">
      <c r="A10147" s="1154" t="s">
        <v>28327</v>
      </c>
      <c r="B10147" s="1186" t="n">
        <v>0.639583333333333</v>
      </c>
      <c r="C10147" s="1154"/>
      <c r="D10147" s="1154" t="s">
        <v>28976</v>
      </c>
      <c r="E10147" s="1154" t="s">
        <v>28977</v>
      </c>
      <c r="F10147" s="1154"/>
      <c r="G10147" s="1154"/>
      <c r="H10147" s="1154"/>
      <c r="I10147" s="1154"/>
      <c r="J10147" s="1154"/>
      <c r="K10147" s="1154"/>
      <c r="L10147" s="1154"/>
      <c r="M10147" s="1154"/>
      <c r="N10147" s="1154"/>
      <c r="O10147" s="1154" t="s">
        <v>24611</v>
      </c>
      <c r="P10147" s="1154"/>
      <c r="Q10147" s="15" t="s">
        <v>45</v>
      </c>
      <c r="R10147" s="1161"/>
      <c r="S10147" s="1161"/>
      <c r="T10147" s="1161"/>
      <c r="U10147" s="1161"/>
      <c r="V10147" s="1161"/>
      <c r="W10147" s="1161"/>
      <c r="X10147" s="1161"/>
      <c r="Y10147" s="1161"/>
      <c r="Z10147" s="1161"/>
      <c r="AA10147" s="1161"/>
      <c r="AB10147" s="1161"/>
      <c r="AC10147" s="1161"/>
      <c r="AD10147" s="1161"/>
      <c r="AE10147" s="1161"/>
      <c r="AF10147" s="1161"/>
      <c r="AG10147" s="1161"/>
      <c r="AH10147" s="1161"/>
      <c r="AI10147" s="1161"/>
      <c r="AJ10147" s="1161"/>
      <c r="AK10147" s="1161"/>
    </row>
    <row r="10148" customFormat="false" ht="14.9" hidden="false" customHeight="false" outlineLevel="0" collapsed="false">
      <c r="A10148" s="1139"/>
      <c r="B10148" s="1139"/>
      <c r="C10148" s="1139"/>
      <c r="D10148" s="1139"/>
      <c r="E10148" s="1139" t="s">
        <v>28978</v>
      </c>
      <c r="F10148" s="1139"/>
      <c r="G10148" s="1139"/>
      <c r="H10148" s="1139"/>
      <c r="I10148" s="1139"/>
      <c r="J10148" s="1139"/>
      <c r="K10148" s="1139"/>
      <c r="L10148" s="1139"/>
      <c r="M10148" s="1139"/>
      <c r="N10148" s="1139"/>
      <c r="O10148" s="1139"/>
      <c r="P10148" s="1139"/>
      <c r="Q10148" s="15" t="s">
        <v>45</v>
      </c>
      <c r="R10148" s="1141"/>
      <c r="S10148" s="1141"/>
      <c r="T10148" s="1141"/>
      <c r="U10148" s="1141"/>
      <c r="V10148" s="1141"/>
      <c r="W10148" s="1141"/>
      <c r="X10148" s="1141"/>
      <c r="Y10148" s="1141"/>
      <c r="Z10148" s="1141"/>
      <c r="AA10148" s="1141"/>
      <c r="AB10148" s="1141"/>
      <c r="AC10148" s="1141"/>
      <c r="AD10148" s="1141"/>
      <c r="AE10148" s="1141"/>
      <c r="AF10148" s="1141"/>
      <c r="AG10148" s="1141"/>
      <c r="AH10148" s="1141"/>
      <c r="AI10148" s="1141"/>
      <c r="AJ10148" s="1141"/>
      <c r="AK10148" s="1141"/>
    </row>
    <row r="10149" customFormat="false" ht="82.05" hidden="false" customHeight="false" outlineLevel="0" collapsed="false">
      <c r="A10149" s="100" t="s">
        <v>25462</v>
      </c>
      <c r="B10149" s="1143" t="n">
        <v>0.664583333333333</v>
      </c>
      <c r="C10149" s="100" t="n">
        <v>84991863990</v>
      </c>
      <c r="D10149" s="100" t="s">
        <v>27370</v>
      </c>
      <c r="E10149" s="100" t="s">
        <v>28979</v>
      </c>
      <c r="F10149" s="100" t="s">
        <v>28980</v>
      </c>
      <c r="G10149" s="100"/>
      <c r="H10149" s="100"/>
      <c r="I10149" s="100"/>
      <c r="J10149" s="100"/>
      <c r="K10149" s="100"/>
      <c r="L10149" s="100"/>
      <c r="M10149" s="100"/>
      <c r="N10149" s="984" t="s">
        <v>26943</v>
      </c>
      <c r="O10149" s="1139" t="s">
        <v>28981</v>
      </c>
      <c r="P10149" s="100"/>
      <c r="Q10149" s="15" t="s">
        <v>45</v>
      </c>
    </row>
    <row r="10150" customFormat="false" ht="14.9" hidden="false" customHeight="false" outlineLevel="0" collapsed="false">
      <c r="A10150" s="1163"/>
      <c r="B10150" s="1163"/>
      <c r="C10150" s="1163"/>
      <c r="D10150" s="1163"/>
      <c r="E10150" s="1163" t="s">
        <v>28982</v>
      </c>
      <c r="F10150" s="1163"/>
      <c r="G10150" s="1163"/>
      <c r="H10150" s="1163"/>
      <c r="I10150" s="1163"/>
      <c r="J10150" s="1163"/>
      <c r="K10150" s="1163"/>
      <c r="L10150" s="1163"/>
      <c r="M10150" s="1163"/>
      <c r="N10150" s="1230" t="n">
        <v>43816</v>
      </c>
      <c r="O10150" s="1163" t="s">
        <v>26797</v>
      </c>
      <c r="P10150" s="1163"/>
      <c r="Q10150" s="15" t="s">
        <v>45</v>
      </c>
      <c r="R10150" s="1209"/>
      <c r="S10150" s="1209"/>
      <c r="T10150" s="1209"/>
      <c r="U10150" s="1209"/>
      <c r="V10150" s="1209"/>
      <c r="W10150" s="1209"/>
      <c r="X10150" s="1209"/>
      <c r="Y10150" s="1209"/>
      <c r="Z10150" s="1209"/>
      <c r="AA10150" s="1209"/>
      <c r="AB10150" s="1209"/>
      <c r="AC10150" s="1209"/>
      <c r="AD10150" s="1209"/>
      <c r="AE10150" s="1209"/>
      <c r="AF10150" s="1209"/>
      <c r="AG10150" s="1209"/>
      <c r="AH10150" s="1209"/>
      <c r="AI10150" s="1209"/>
      <c r="AJ10150" s="1209"/>
      <c r="AK10150" s="1209"/>
    </row>
    <row r="10151" customFormat="false" ht="79.85" hidden="false" customHeight="false" outlineLevel="0" collapsed="false">
      <c r="A10151" s="1091" t="s">
        <v>17111</v>
      </c>
      <c r="B10151" s="6" t="s">
        <v>17112</v>
      </c>
      <c r="C10151" s="1134"/>
      <c r="D10151" s="6" t="s">
        <v>17114</v>
      </c>
      <c r="E10151" s="6" t="s">
        <v>17115</v>
      </c>
      <c r="F10151" s="5" t="s">
        <v>10096</v>
      </c>
      <c r="G10151" s="6" t="s">
        <v>38</v>
      </c>
      <c r="H10151" s="6" t="s">
        <v>17116</v>
      </c>
      <c r="I10151" s="6" t="s">
        <v>40</v>
      </c>
      <c r="J10151" s="6" t="s">
        <v>21327</v>
      </c>
      <c r="K10151" s="6" t="s">
        <v>21328</v>
      </c>
      <c r="L10151" s="6" t="s">
        <v>19807</v>
      </c>
      <c r="M10151" s="6" t="s">
        <v>41</v>
      </c>
      <c r="N10151" s="6" t="s">
        <v>42</v>
      </c>
      <c r="O10151" s="6" t="s">
        <v>17117</v>
      </c>
      <c r="P10151" s="196"/>
      <c r="Q10151" s="15" t="s">
        <v>45</v>
      </c>
      <c r="R10151" s="196"/>
      <c r="S10151" s="196"/>
      <c r="T10151" s="274"/>
      <c r="U10151" s="274"/>
      <c r="V10151" s="274"/>
      <c r="W10151" s="274"/>
      <c r="X10151" s="274"/>
      <c r="Y10151" s="274"/>
      <c r="Z10151" s="274"/>
      <c r="AA10151" s="274"/>
      <c r="AB10151" s="274"/>
      <c r="AC10151" s="274"/>
      <c r="AD10151" s="274"/>
      <c r="AE10151" s="274"/>
      <c r="AF10151" s="274"/>
      <c r="AG10151" s="274"/>
      <c r="AH10151" s="274"/>
      <c r="AI10151" s="274"/>
      <c r="AJ10151" s="274"/>
      <c r="AK10151" s="274"/>
    </row>
    <row r="10152" customFormat="false" ht="15" hidden="false" customHeight="false" outlineLevel="0" collapsed="false">
      <c r="A10152" s="1228" t="n">
        <v>43816</v>
      </c>
      <c r="B10152" s="1182" t="s">
        <v>260</v>
      </c>
      <c r="C10152" s="62"/>
      <c r="D10152" s="62"/>
      <c r="E10152" s="63"/>
      <c r="F10152" s="911" t="n">
        <f aca="false">G10152+H10152+I10152+J10152+K10152+L10152</f>
        <v>180506550712419</v>
      </c>
      <c r="G10152" s="1183" t="n">
        <f aca="false">SUM(G10153:G20087)</f>
        <v>63057724889920</v>
      </c>
      <c r="H10152" s="913" t="n">
        <f aca="false">SUM(H10153:H20087)</f>
        <v>117448825822499</v>
      </c>
      <c r="I10152" s="1093" t="n">
        <f aca="false">SUM(I10153:I20089)</f>
        <v>0</v>
      </c>
      <c r="J10152" s="1094" t="n">
        <f aca="false">SUM(J10153:J20087)</f>
        <v>0</v>
      </c>
      <c r="K10152" s="1095" t="n">
        <f aca="false">SUM(K10153:K20087)</f>
        <v>0</v>
      </c>
      <c r="L10152" s="1096" t="n">
        <f aca="false">SUM(L10153:L20087)</f>
        <v>0</v>
      </c>
      <c r="M10152" s="281"/>
      <c r="N10152" s="281"/>
      <c r="O10152" s="62"/>
      <c r="P10152" s="62"/>
      <c r="Q10152" s="15" t="s">
        <v>45</v>
      </c>
      <c r="R10152" s="62"/>
      <c r="S10152" s="62"/>
      <c r="T10152" s="274"/>
      <c r="U10152" s="274"/>
      <c r="V10152" s="274"/>
      <c r="W10152" s="274"/>
      <c r="X10152" s="274"/>
      <c r="Y10152" s="274"/>
      <c r="Z10152" s="274"/>
      <c r="AA10152" s="274"/>
      <c r="AB10152" s="274"/>
      <c r="AC10152" s="274"/>
      <c r="AD10152" s="274"/>
      <c r="AE10152" s="274"/>
      <c r="AF10152" s="274"/>
      <c r="AG10152" s="274"/>
      <c r="AH10152" s="274"/>
      <c r="AI10152" s="274"/>
      <c r="AJ10152" s="274"/>
      <c r="AK10152" s="274"/>
    </row>
    <row r="10153" customFormat="false" ht="55.2" hidden="false" customHeight="false" outlineLevel="0" collapsed="false">
      <c r="A10153" s="100" t="s">
        <v>25462</v>
      </c>
      <c r="B10153" s="1143" t="n">
        <v>0.375</v>
      </c>
      <c r="C10153" s="24" t="s">
        <v>28983</v>
      </c>
      <c r="D10153" s="100" t="s">
        <v>25726</v>
      </c>
      <c r="E10153" s="100" t="s">
        <v>28984</v>
      </c>
      <c r="F10153" s="100" t="s">
        <v>28985</v>
      </c>
      <c r="G10153" s="100" t="n">
        <v>5100</v>
      </c>
      <c r="H10153" s="100" t="s">
        <v>28411</v>
      </c>
      <c r="I10153" s="100"/>
      <c r="J10153" s="100"/>
      <c r="K10153" s="100"/>
      <c r="L10153" s="100"/>
      <c r="M10153" s="100" t="s">
        <v>28986</v>
      </c>
      <c r="N10153" s="1184" t="n">
        <v>43817</v>
      </c>
      <c r="O10153" s="984" t="s">
        <v>15</v>
      </c>
      <c r="P10153" s="100"/>
      <c r="Q10153" s="15" t="s">
        <v>45</v>
      </c>
    </row>
    <row r="10154" customFormat="false" ht="14.9" hidden="false" customHeight="false" outlineLevel="0" collapsed="false">
      <c r="A10154" s="1139"/>
      <c r="B10154" s="1139"/>
      <c r="C10154" s="1139"/>
      <c r="D10154" s="1139"/>
      <c r="E10154" s="1139" t="s">
        <v>28987</v>
      </c>
      <c r="F10154" s="1139"/>
      <c r="G10154" s="1139"/>
      <c r="H10154" s="1139"/>
      <c r="I10154" s="1139"/>
      <c r="J10154" s="1139"/>
      <c r="K10154" s="1139"/>
      <c r="L10154" s="1139"/>
      <c r="M10154" s="1139"/>
      <c r="N10154" s="1192" t="n">
        <v>43819</v>
      </c>
      <c r="O10154" s="1139" t="s">
        <v>26797</v>
      </c>
      <c r="P10154" s="1139"/>
      <c r="Q10154" s="15" t="s">
        <v>45</v>
      </c>
      <c r="R10154" s="1141"/>
      <c r="S10154" s="1141"/>
      <c r="T10154" s="1141"/>
      <c r="U10154" s="1141"/>
      <c r="V10154" s="1141"/>
      <c r="W10154" s="1141"/>
      <c r="X10154" s="1141"/>
      <c r="Y10154" s="1141"/>
      <c r="Z10154" s="1141"/>
      <c r="AA10154" s="1141"/>
      <c r="AB10154" s="1141"/>
      <c r="AC10154" s="1141"/>
      <c r="AD10154" s="1141"/>
      <c r="AE10154" s="1141"/>
      <c r="AF10154" s="1141"/>
      <c r="AG10154" s="1141"/>
      <c r="AH10154" s="1141"/>
      <c r="AI10154" s="1141"/>
      <c r="AJ10154" s="1141"/>
      <c r="AK10154" s="1141"/>
    </row>
    <row r="10155" customFormat="false" ht="55.2" hidden="false" customHeight="false" outlineLevel="0" collapsed="false">
      <c r="A10155" s="100" t="s">
        <v>25462</v>
      </c>
      <c r="B10155" s="1143" t="n">
        <v>0.409027777777778</v>
      </c>
      <c r="C10155" s="100"/>
      <c r="D10155" s="100" t="s">
        <v>26332</v>
      </c>
      <c r="E10155" s="100" t="s">
        <v>28988</v>
      </c>
      <c r="F10155" s="100" t="s">
        <v>28989</v>
      </c>
      <c r="G10155" s="100"/>
      <c r="H10155" s="100"/>
      <c r="I10155" s="100"/>
      <c r="J10155" s="100"/>
      <c r="K10155" s="100"/>
      <c r="L10155" s="100"/>
      <c r="M10155" s="100"/>
      <c r="N10155" s="100"/>
      <c r="O10155" s="100"/>
      <c r="P10155" s="100"/>
      <c r="Q10155" s="15" t="s">
        <v>45</v>
      </c>
    </row>
    <row r="10156" customFormat="false" ht="68.65" hidden="false" customHeight="false" outlineLevel="0" collapsed="false">
      <c r="A10156" s="391" t="s">
        <v>25462</v>
      </c>
      <c r="B10156" s="1147" t="n">
        <v>0.409027777777778</v>
      </c>
      <c r="C10156" s="391" t="s">
        <v>28990</v>
      </c>
      <c r="D10156" s="391" t="s">
        <v>26341</v>
      </c>
      <c r="E10156" s="391" t="s">
        <v>28991</v>
      </c>
      <c r="F10156" s="391" t="s">
        <v>28992</v>
      </c>
      <c r="G10156" s="278"/>
      <c r="H10156" s="391"/>
      <c r="I10156" s="391"/>
      <c r="J10156" s="391"/>
      <c r="K10156" s="391"/>
      <c r="L10156" s="391"/>
      <c r="M10156" s="391" t="s">
        <v>28993</v>
      </c>
      <c r="N10156" s="1191" t="n">
        <v>43820</v>
      </c>
      <c r="O10156" s="391" t="n">
        <v>5900</v>
      </c>
      <c r="P10156" s="391"/>
      <c r="Q10156" s="15" t="s">
        <v>45</v>
      </c>
      <c r="R10156" s="278"/>
      <c r="S10156" s="278"/>
      <c r="T10156" s="278"/>
      <c r="U10156" s="278"/>
      <c r="V10156" s="278"/>
      <c r="W10156" s="278"/>
      <c r="X10156" s="278"/>
      <c r="Y10156" s="278"/>
      <c r="Z10156" s="278"/>
      <c r="AA10156" s="278"/>
      <c r="AB10156" s="278"/>
      <c r="AC10156" s="278"/>
      <c r="AD10156" s="278"/>
      <c r="AE10156" s="278"/>
      <c r="AF10156" s="278"/>
      <c r="AG10156" s="278"/>
      <c r="AH10156" s="278"/>
      <c r="AI10156" s="278"/>
      <c r="AJ10156" s="278"/>
      <c r="AK10156" s="278"/>
    </row>
    <row r="10157" customFormat="false" ht="14.9" hidden="false" customHeight="false" outlineLevel="0" collapsed="false">
      <c r="A10157" s="100"/>
      <c r="B10157" s="100"/>
      <c r="C10157" s="100"/>
      <c r="D10157" s="100"/>
      <c r="E10157" s="984" t="s">
        <v>28994</v>
      </c>
      <c r="F10157" s="100"/>
      <c r="G10157" s="100"/>
      <c r="H10157" s="100"/>
      <c r="I10157" s="100"/>
      <c r="J10157" s="100"/>
      <c r="K10157" s="100"/>
      <c r="L10157" s="100"/>
      <c r="M10157" s="100"/>
      <c r="N10157" s="100"/>
      <c r="O10157" s="100"/>
      <c r="P10157" s="100"/>
      <c r="Q10157" s="15" t="s">
        <v>45</v>
      </c>
    </row>
    <row r="10158" customFormat="false" ht="68.65" hidden="false" customHeight="false" outlineLevel="0" collapsed="false">
      <c r="A10158" s="100"/>
      <c r="B10158" s="100"/>
      <c r="C10158" s="100"/>
      <c r="D10158" s="100" t="s">
        <v>10514</v>
      </c>
      <c r="E10158" s="100" t="s">
        <v>28995</v>
      </c>
      <c r="F10158" s="100" t="s">
        <v>28996</v>
      </c>
      <c r="G10158" s="100" t="n">
        <v>1500</v>
      </c>
      <c r="H10158" s="100"/>
      <c r="I10158" s="100"/>
      <c r="J10158" s="100"/>
      <c r="K10158" s="100"/>
      <c r="L10158" s="100"/>
      <c r="M10158" s="24" t="s">
        <v>28319</v>
      </c>
      <c r="N10158" s="1184" t="n">
        <v>43819</v>
      </c>
      <c r="O10158" s="984" t="s">
        <v>364</v>
      </c>
      <c r="P10158" s="100"/>
      <c r="Q10158" s="15" t="s">
        <v>45</v>
      </c>
    </row>
    <row r="10159" customFormat="false" ht="14.9" hidden="false" customHeight="false" outlineLevel="0" collapsed="false">
      <c r="A10159" s="100" t="s">
        <v>25462</v>
      </c>
      <c r="B10159" s="1143" t="n">
        <v>0.609027777777778</v>
      </c>
      <c r="C10159" s="100" t="s">
        <v>28997</v>
      </c>
      <c r="D10159" s="100" t="s">
        <v>28998</v>
      </c>
      <c r="E10159" s="100" t="s">
        <v>28999</v>
      </c>
      <c r="F10159" s="100"/>
      <c r="G10159" s="100"/>
      <c r="H10159" s="100"/>
      <c r="I10159" s="100"/>
      <c r="J10159" s="100"/>
      <c r="K10159" s="100"/>
      <c r="L10159" s="100"/>
      <c r="M10159" s="100"/>
      <c r="N10159" s="100"/>
      <c r="P10159" s="100"/>
      <c r="Q10159" s="15" t="s">
        <v>45</v>
      </c>
    </row>
    <row r="10160" customFormat="false" ht="41.75" hidden="false" customHeight="false" outlineLevel="0" collapsed="false">
      <c r="A10160" s="100" t="s">
        <v>25462</v>
      </c>
      <c r="B10160" s="1143" t="n">
        <v>0.725</v>
      </c>
      <c r="C10160" s="100" t="s">
        <v>29000</v>
      </c>
      <c r="D10160" s="100" t="s">
        <v>26364</v>
      </c>
      <c r="E10160" s="100" t="s">
        <v>29001</v>
      </c>
      <c r="F10160" s="1143" t="n">
        <v>0.572916666666667</v>
      </c>
      <c r="G10160" s="100" t="n">
        <v>14200</v>
      </c>
      <c r="H10160" s="100"/>
      <c r="I10160" s="100"/>
      <c r="J10160" s="100"/>
      <c r="K10160" s="100"/>
      <c r="L10160" s="100"/>
      <c r="M10160" s="100" t="s">
        <v>29002</v>
      </c>
      <c r="N10160" s="1184" t="n">
        <v>43817</v>
      </c>
      <c r="O10160" s="984" t="s">
        <v>15</v>
      </c>
      <c r="P10160" s="100"/>
      <c r="Q10160" s="15" t="s">
        <v>45</v>
      </c>
    </row>
    <row r="10161" customFormat="false" ht="79.85" hidden="false" customHeight="false" outlineLevel="0" collapsed="false">
      <c r="A10161" s="1091" t="s">
        <v>17111</v>
      </c>
      <c r="B10161" s="6" t="s">
        <v>17112</v>
      </c>
      <c r="C10161" s="1134"/>
      <c r="D10161" s="6" t="s">
        <v>17114</v>
      </c>
      <c r="E10161" s="6" t="s">
        <v>17115</v>
      </c>
      <c r="F10161" s="5" t="s">
        <v>10096</v>
      </c>
      <c r="G10161" s="6" t="s">
        <v>38</v>
      </c>
      <c r="H10161" s="6" t="s">
        <v>17116</v>
      </c>
      <c r="I10161" s="6" t="s">
        <v>40</v>
      </c>
      <c r="J10161" s="6" t="s">
        <v>21327</v>
      </c>
      <c r="K10161" s="6" t="s">
        <v>21328</v>
      </c>
      <c r="L10161" s="6" t="s">
        <v>19807</v>
      </c>
      <c r="M10161" s="6" t="s">
        <v>41</v>
      </c>
      <c r="N10161" s="6" t="s">
        <v>42</v>
      </c>
      <c r="O10161" s="6" t="s">
        <v>17117</v>
      </c>
      <c r="P10161" s="196"/>
      <c r="Q10161" s="15" t="s">
        <v>45</v>
      </c>
      <c r="R10161" s="196"/>
      <c r="S10161" s="196"/>
      <c r="T10161" s="274"/>
      <c r="U10161" s="274"/>
      <c r="V10161" s="274"/>
      <c r="W10161" s="274"/>
      <c r="X10161" s="274"/>
      <c r="Y10161" s="274"/>
      <c r="Z10161" s="274"/>
      <c r="AA10161" s="274"/>
      <c r="AB10161" s="274"/>
      <c r="AC10161" s="274"/>
      <c r="AD10161" s="274"/>
      <c r="AE10161" s="274"/>
      <c r="AF10161" s="274"/>
      <c r="AG10161" s="274"/>
      <c r="AH10161" s="274"/>
      <c r="AI10161" s="274"/>
      <c r="AJ10161" s="274"/>
      <c r="AK10161" s="274"/>
    </row>
    <row r="10162" customFormat="false" ht="15" hidden="false" customHeight="false" outlineLevel="0" collapsed="false">
      <c r="A10162" s="1228" t="n">
        <v>43817</v>
      </c>
      <c r="B10162" s="1182" t="s">
        <v>311</v>
      </c>
      <c r="C10162" s="62"/>
      <c r="D10162" s="62"/>
      <c r="E10162" s="63"/>
      <c r="F10162" s="911" t="n">
        <f aca="false">G10162+H10162+I10162+J10162+K10162+L10162</f>
        <v>90253275345809.6</v>
      </c>
      <c r="G10162" s="1183" t="n">
        <f aca="false">SUM(G10163:G20097)</f>
        <v>31528862434560</v>
      </c>
      <c r="H10162" s="913" t="n">
        <f aca="false">SUM(H10163:H20097)</f>
        <v>58724412911249.6</v>
      </c>
      <c r="I10162" s="1093" t="n">
        <f aca="false">SUM(I10163:I20099)</f>
        <v>0</v>
      </c>
      <c r="J10162" s="1094" t="n">
        <f aca="false">SUM(J10163:J20097)</f>
        <v>0</v>
      </c>
      <c r="K10162" s="1095" t="n">
        <f aca="false">SUM(K10163:K20097)</f>
        <v>0</v>
      </c>
      <c r="L10162" s="1096" t="n">
        <f aca="false">SUM(L10163:L20097)</f>
        <v>0</v>
      </c>
      <c r="M10162" s="281"/>
      <c r="N10162" s="281"/>
      <c r="O10162" s="62"/>
      <c r="P10162" s="62"/>
      <c r="Q10162" s="15" t="s">
        <v>45</v>
      </c>
      <c r="R10162" s="62"/>
      <c r="S10162" s="62"/>
      <c r="T10162" s="274"/>
      <c r="U10162" s="274"/>
      <c r="V10162" s="274"/>
      <c r="W10162" s="274"/>
      <c r="X10162" s="274"/>
      <c r="Y10162" s="274"/>
      <c r="Z10162" s="274"/>
      <c r="AA10162" s="274"/>
      <c r="AB10162" s="274"/>
      <c r="AC10162" s="274"/>
      <c r="AD10162" s="274"/>
      <c r="AE10162" s="274"/>
      <c r="AF10162" s="274"/>
      <c r="AG10162" s="274"/>
      <c r="AH10162" s="274"/>
      <c r="AI10162" s="274"/>
      <c r="AJ10162" s="274"/>
      <c r="AK10162" s="274"/>
    </row>
    <row r="10163" customFormat="false" ht="14.9" hidden="false" customHeight="false" outlineLevel="0" collapsed="false">
      <c r="A10163" s="1144"/>
      <c r="B10163" s="1144"/>
      <c r="C10163" s="1144" t="n">
        <v>84965382946</v>
      </c>
      <c r="D10163" s="1144"/>
      <c r="E10163" s="1144" t="s">
        <v>29003</v>
      </c>
      <c r="F10163" s="1144"/>
      <c r="G10163" s="1144"/>
      <c r="H10163" s="1144"/>
      <c r="I10163" s="1144"/>
      <c r="J10163" s="1144"/>
      <c r="K10163" s="1144"/>
      <c r="L10163" s="1144"/>
      <c r="M10163" s="1144"/>
      <c r="N10163" s="1144"/>
      <c r="O10163" s="1144"/>
      <c r="P10163" s="1144"/>
      <c r="Q10163" s="15" t="s">
        <v>45</v>
      </c>
      <c r="R10163" s="1145"/>
      <c r="S10163" s="1145"/>
      <c r="T10163" s="1145"/>
      <c r="U10163" s="1145"/>
      <c r="V10163" s="1145"/>
      <c r="W10163" s="1145"/>
      <c r="X10163" s="1145"/>
      <c r="Y10163" s="1145"/>
      <c r="Z10163" s="1145"/>
      <c r="AA10163" s="1145"/>
      <c r="AB10163" s="1145"/>
      <c r="AC10163" s="1145"/>
      <c r="AD10163" s="1145"/>
      <c r="AE10163" s="1145"/>
      <c r="AF10163" s="1145"/>
      <c r="AG10163" s="1145"/>
      <c r="AH10163" s="1145"/>
      <c r="AI10163" s="1145"/>
      <c r="AJ10163" s="1145"/>
      <c r="AK10163" s="1145"/>
    </row>
    <row r="10164" customFormat="false" ht="28.35" hidden="false" customHeight="false" outlineLevel="0" collapsed="false">
      <c r="A10164" s="100" t="s">
        <v>25462</v>
      </c>
      <c r="B10164" s="1143" t="n">
        <v>0.3875</v>
      </c>
      <c r="C10164" s="100" t="n">
        <v>89039612407</v>
      </c>
      <c r="D10164" s="100" t="s">
        <v>25726</v>
      </c>
      <c r="E10164" s="100" t="s">
        <v>29004</v>
      </c>
      <c r="F10164" s="100"/>
      <c r="G10164" s="100"/>
      <c r="H10164" s="100"/>
      <c r="I10164" s="100"/>
      <c r="J10164" s="100"/>
      <c r="K10164" s="100"/>
      <c r="L10164" s="100"/>
      <c r="M10164" s="100"/>
      <c r="N10164" s="100"/>
      <c r="O10164" s="100"/>
      <c r="P10164" s="100"/>
      <c r="Q10164" s="15" t="s">
        <v>45</v>
      </c>
    </row>
    <row r="10165" customFormat="false" ht="68.65" hidden="false" customHeight="false" outlineLevel="0" collapsed="false">
      <c r="A10165" s="100" t="s">
        <v>25462</v>
      </c>
      <c r="B10165" s="1143" t="n">
        <v>0.411111111111111</v>
      </c>
      <c r="C10165" s="100" t="s">
        <v>29005</v>
      </c>
      <c r="D10165" s="100" t="s">
        <v>26332</v>
      </c>
      <c r="E10165" s="100" t="s">
        <v>29006</v>
      </c>
      <c r="F10165" s="100" t="s">
        <v>29007</v>
      </c>
      <c r="G10165" s="100"/>
      <c r="H10165" s="100"/>
      <c r="I10165" s="100"/>
      <c r="J10165" s="100"/>
      <c r="K10165" s="100"/>
      <c r="L10165" s="100"/>
      <c r="M10165" s="100"/>
      <c r="N10165" s="100"/>
      <c r="O10165" s="355" t="s">
        <v>29007</v>
      </c>
      <c r="P10165" s="100"/>
      <c r="Q10165" s="15" t="s">
        <v>45</v>
      </c>
    </row>
    <row r="10166" customFormat="false" ht="68.65" hidden="false" customHeight="false" outlineLevel="0" collapsed="false">
      <c r="A10166" s="100" t="s">
        <v>25462</v>
      </c>
      <c r="B10166" s="1143" t="n">
        <v>0.414583333333333</v>
      </c>
      <c r="C10166" s="100" t="s">
        <v>29008</v>
      </c>
      <c r="D10166" s="100" t="s">
        <v>26341</v>
      </c>
      <c r="E10166" s="100" t="s">
        <v>29009</v>
      </c>
      <c r="F10166" s="100" t="s">
        <v>29010</v>
      </c>
      <c r="G10166" s="100"/>
      <c r="H10166" s="100"/>
      <c r="I10166" s="100"/>
      <c r="J10166" s="100"/>
      <c r="K10166" s="100"/>
      <c r="L10166" s="100"/>
      <c r="M10166" s="100"/>
      <c r="N10166" s="100"/>
      <c r="O10166" s="100" t="s">
        <v>29011</v>
      </c>
      <c r="P10166" s="100"/>
      <c r="Q10166" s="15" t="s">
        <v>45</v>
      </c>
    </row>
    <row r="10167" customFormat="false" ht="149.25" hidden="false" customHeight="false" outlineLevel="0" collapsed="false">
      <c r="A10167" s="100" t="s">
        <v>25462</v>
      </c>
      <c r="B10167" s="1143" t="n">
        <v>0.420833333333333</v>
      </c>
      <c r="C10167" s="100" t="s">
        <v>29012</v>
      </c>
      <c r="D10167" s="100" t="s">
        <v>26354</v>
      </c>
      <c r="E10167" s="100" t="s">
        <v>29013</v>
      </c>
      <c r="F10167" s="100" t="s">
        <v>29014</v>
      </c>
      <c r="G10167" s="100" t="s">
        <v>29015</v>
      </c>
      <c r="H10167" s="100"/>
      <c r="I10167" s="100"/>
      <c r="J10167" s="100"/>
      <c r="K10167" s="100"/>
      <c r="L10167" s="100"/>
      <c r="M10167" s="100"/>
      <c r="N10167" s="100"/>
      <c r="O10167" s="1173" t="s">
        <v>29016</v>
      </c>
      <c r="P10167" s="100"/>
      <c r="Q10167" s="15" t="s">
        <v>45</v>
      </c>
    </row>
    <row r="10168" customFormat="false" ht="28.35" hidden="false" customHeight="false" outlineLevel="0" collapsed="false">
      <c r="A10168" s="100" t="s">
        <v>29017</v>
      </c>
      <c r="B10168" s="1143" t="n">
        <v>0.425694444444444</v>
      </c>
      <c r="C10168" s="100" t="s">
        <v>29018</v>
      </c>
      <c r="D10168" s="100" t="s">
        <v>26364</v>
      </c>
      <c r="E10168" s="100" t="s">
        <v>29019</v>
      </c>
      <c r="F10168" s="100" t="s">
        <v>29020</v>
      </c>
      <c r="G10168" s="100"/>
      <c r="H10168" s="100"/>
      <c r="I10168" s="100"/>
      <c r="J10168" s="100"/>
      <c r="K10168" s="100"/>
      <c r="L10168" s="100"/>
      <c r="M10168" s="100"/>
      <c r="N10168" s="100"/>
      <c r="O10168" s="1173" t="s">
        <v>29021</v>
      </c>
      <c r="P10168" s="100"/>
      <c r="Q10168" s="15" t="s">
        <v>45</v>
      </c>
    </row>
    <row r="10169" customFormat="false" ht="14.9" hidden="false" customHeight="false" outlineLevel="0" collapsed="false">
      <c r="A10169" s="100" t="s">
        <v>25462</v>
      </c>
      <c r="B10169" s="1143" t="n">
        <v>0.427083333333333</v>
      </c>
      <c r="C10169" s="100" t="s">
        <v>29022</v>
      </c>
      <c r="D10169" s="100" t="s">
        <v>27083</v>
      </c>
      <c r="E10169" s="100" t="s">
        <v>29023</v>
      </c>
      <c r="F10169" s="100"/>
      <c r="G10169" s="100"/>
      <c r="H10169" s="100"/>
      <c r="I10169" s="100"/>
      <c r="J10169" s="100"/>
      <c r="K10169" s="100"/>
      <c r="L10169" s="100"/>
      <c r="M10169" s="100"/>
      <c r="N10169" s="100"/>
      <c r="O10169" s="355" t="s">
        <v>26167</v>
      </c>
      <c r="P10169" s="100"/>
      <c r="Q10169" s="15" t="s">
        <v>45</v>
      </c>
    </row>
    <row r="10170" customFormat="false" ht="41.75" hidden="false" customHeight="false" outlineLevel="0" collapsed="false">
      <c r="A10170" s="1144" t="s">
        <v>25462</v>
      </c>
      <c r="B10170" s="1146" t="n">
        <v>0.441666666666667</v>
      </c>
      <c r="C10170" s="1144" t="n">
        <v>89998707288</v>
      </c>
      <c r="D10170" s="1144" t="s">
        <v>10514</v>
      </c>
      <c r="E10170" s="1144" t="s">
        <v>29024</v>
      </c>
      <c r="F10170" s="1144"/>
      <c r="G10170" s="1144"/>
      <c r="H10170" s="1144"/>
      <c r="I10170" s="1144"/>
      <c r="J10170" s="1144"/>
      <c r="K10170" s="1144"/>
      <c r="L10170" s="1144"/>
      <c r="M10170" s="1144"/>
      <c r="N10170" s="1144"/>
      <c r="O10170" s="1144" t="s">
        <v>29025</v>
      </c>
      <c r="P10170" s="1144"/>
      <c r="Q10170" s="15" t="s">
        <v>45</v>
      </c>
      <c r="R10170" s="1145"/>
      <c r="S10170" s="1145"/>
      <c r="T10170" s="1145"/>
      <c r="U10170" s="1145"/>
      <c r="V10170" s="1145"/>
      <c r="W10170" s="1145"/>
      <c r="X10170" s="1145"/>
      <c r="Y10170" s="1145"/>
      <c r="Z10170" s="1145"/>
      <c r="AA10170" s="1145"/>
      <c r="AB10170" s="1145"/>
      <c r="AC10170" s="1145"/>
      <c r="AD10170" s="1145"/>
      <c r="AE10170" s="1145"/>
      <c r="AF10170" s="1145"/>
      <c r="AG10170" s="1145"/>
      <c r="AH10170" s="1145"/>
      <c r="AI10170" s="1145"/>
      <c r="AJ10170" s="1145"/>
      <c r="AK10170" s="1145"/>
    </row>
    <row r="10171" customFormat="false" ht="82.05" hidden="false" customHeight="false" outlineLevel="0" collapsed="false">
      <c r="A10171" s="100" t="s">
        <v>25462</v>
      </c>
      <c r="B10171" s="1143" t="n">
        <v>0.45625</v>
      </c>
      <c r="C10171" s="100" t="s">
        <v>29026</v>
      </c>
      <c r="D10171" s="100" t="s">
        <v>27017</v>
      </c>
      <c r="E10171" s="100" t="s">
        <v>29027</v>
      </c>
      <c r="F10171" s="100" t="s">
        <v>29028</v>
      </c>
      <c r="G10171" s="100"/>
      <c r="H10171" s="100" t="n">
        <v>14200</v>
      </c>
      <c r="I10171" s="100"/>
      <c r="J10171" s="100"/>
      <c r="K10171" s="100"/>
      <c r="L10171" s="100"/>
      <c r="M10171" s="100" t="s">
        <v>29029</v>
      </c>
      <c r="N10171" s="1184" t="n">
        <v>43818</v>
      </c>
      <c r="O10171" s="984" t="s">
        <v>29030</v>
      </c>
      <c r="P10171" s="100"/>
      <c r="Q10171" s="15" t="s">
        <v>45</v>
      </c>
    </row>
    <row r="10172" customFormat="false" ht="68.65" hidden="false" customHeight="false" outlineLevel="0" collapsed="false">
      <c r="A10172" s="1139" t="s">
        <v>25462</v>
      </c>
      <c r="B10172" s="1140" t="n">
        <v>0.474305555555556</v>
      </c>
      <c r="C10172" s="1139" t="s">
        <v>29031</v>
      </c>
      <c r="D10172" s="1139" t="s">
        <v>27022</v>
      </c>
      <c r="E10172" s="1139" t="s">
        <v>29032</v>
      </c>
      <c r="F10172" s="1139" t="s">
        <v>29033</v>
      </c>
      <c r="G10172" s="1139"/>
      <c r="H10172" s="1139"/>
      <c r="I10172" s="1139"/>
      <c r="J10172" s="1139"/>
      <c r="K10172" s="1139"/>
      <c r="L10172" s="1139"/>
      <c r="M10172" s="1139"/>
      <c r="N10172" s="1139"/>
      <c r="O10172" s="1139" t="s">
        <v>29034</v>
      </c>
      <c r="P10172" s="1139"/>
      <c r="Q10172" s="15" t="s">
        <v>45</v>
      </c>
      <c r="R10172" s="1141"/>
      <c r="S10172" s="1141"/>
      <c r="T10172" s="1141"/>
      <c r="U10172" s="1141"/>
      <c r="V10172" s="1141"/>
      <c r="W10172" s="1141"/>
      <c r="X10172" s="1141"/>
      <c r="Y10172" s="1141"/>
      <c r="Z10172" s="1141"/>
      <c r="AA10172" s="1141"/>
      <c r="AB10172" s="1141"/>
      <c r="AC10172" s="1141"/>
      <c r="AD10172" s="1141"/>
      <c r="AE10172" s="1141"/>
      <c r="AF10172" s="1141"/>
      <c r="AG10172" s="1141"/>
      <c r="AH10172" s="1141"/>
      <c r="AI10172" s="1141"/>
      <c r="AJ10172" s="1141"/>
      <c r="AK10172" s="1141"/>
    </row>
    <row r="10173" customFormat="false" ht="95.5" hidden="false" customHeight="false" outlineLevel="0" collapsed="false">
      <c r="A10173" s="100" t="s">
        <v>25462</v>
      </c>
      <c r="B10173" s="1143" t="n">
        <v>0.490277777777778</v>
      </c>
      <c r="C10173" s="100" t="s">
        <v>29035</v>
      </c>
      <c r="D10173" s="100" t="s">
        <v>27370</v>
      </c>
      <c r="E10173" s="100" t="s">
        <v>29036</v>
      </c>
      <c r="F10173" s="100" t="s">
        <v>26838</v>
      </c>
      <c r="G10173" s="100" t="n">
        <v>6500</v>
      </c>
      <c r="H10173" s="100"/>
      <c r="I10173" s="100"/>
      <c r="J10173" s="100"/>
      <c r="K10173" s="100"/>
      <c r="L10173" s="100"/>
      <c r="M10173" s="100" t="s">
        <v>29037</v>
      </c>
      <c r="N10173" s="1184" t="n">
        <v>43818</v>
      </c>
      <c r="O10173" s="984" t="s">
        <v>15</v>
      </c>
      <c r="P10173" s="100"/>
      <c r="Q10173" s="15" t="s">
        <v>45</v>
      </c>
    </row>
    <row r="10174" customFormat="false" ht="14.9" hidden="false" customHeight="false" outlineLevel="0" collapsed="false">
      <c r="A10174" s="100" t="s">
        <v>25462</v>
      </c>
      <c r="B10174" s="1143"/>
      <c r="C10174" s="100"/>
      <c r="D10174" s="100"/>
      <c r="E10174" s="1154" t="s">
        <v>29038</v>
      </c>
      <c r="F10174" s="100"/>
      <c r="G10174" s="100"/>
      <c r="H10174" s="100"/>
      <c r="I10174" s="100"/>
      <c r="J10174" s="100"/>
      <c r="K10174" s="100"/>
      <c r="L10174" s="100"/>
      <c r="M10174" s="100"/>
      <c r="N10174" s="100"/>
      <c r="P10174" s="100"/>
      <c r="Q10174" s="15" t="s">
        <v>45</v>
      </c>
    </row>
    <row r="10175" customFormat="false" ht="28.35" hidden="false" customHeight="false" outlineLevel="0" collapsed="false">
      <c r="A10175" s="100" t="s">
        <v>25462</v>
      </c>
      <c r="B10175" s="1143" t="n">
        <v>0.565277777777778</v>
      </c>
      <c r="C10175" s="100" t="s">
        <v>29039</v>
      </c>
      <c r="D10175" s="100" t="s">
        <v>27251</v>
      </c>
      <c r="E10175" s="100" t="s">
        <v>29040</v>
      </c>
      <c r="F10175" s="100" t="s">
        <v>29041</v>
      </c>
      <c r="G10175" s="100"/>
      <c r="H10175" s="100"/>
      <c r="I10175" s="100"/>
      <c r="J10175" s="100"/>
      <c r="K10175" s="100"/>
      <c r="L10175" s="100"/>
      <c r="M10175" s="100"/>
      <c r="N10175" s="100"/>
      <c r="O10175" s="355" t="s">
        <v>29041</v>
      </c>
      <c r="P10175" s="100"/>
      <c r="Q10175" s="15" t="s">
        <v>45</v>
      </c>
    </row>
    <row r="10176" customFormat="false" ht="14.9" hidden="false" customHeight="false" outlineLevel="0" collapsed="false">
      <c r="A10176" s="100"/>
      <c r="B10176" s="100"/>
      <c r="C10176" s="100"/>
      <c r="D10176" s="100"/>
      <c r="E10176" s="100" t="s">
        <v>29042</v>
      </c>
      <c r="F10176" s="100"/>
      <c r="G10176" s="100"/>
      <c r="H10176" s="100"/>
      <c r="I10176" s="100"/>
      <c r="J10176" s="100"/>
      <c r="K10176" s="100"/>
      <c r="L10176" s="100"/>
      <c r="M10176" s="100"/>
      <c r="N10176" s="100"/>
      <c r="O10176" s="100"/>
      <c r="P10176" s="100"/>
      <c r="Q10176" s="15" t="s">
        <v>45</v>
      </c>
    </row>
    <row r="10177" customFormat="false" ht="14.9" hidden="false" customHeight="false" outlineLevel="0" collapsed="false">
      <c r="A10177" s="100"/>
      <c r="B10177" s="100"/>
      <c r="C10177" s="100"/>
      <c r="D10177" s="100"/>
      <c r="E10177" s="1154" t="s">
        <v>29043</v>
      </c>
      <c r="F10177" s="100" t="s">
        <v>29044</v>
      </c>
      <c r="G10177" s="100"/>
      <c r="H10177" s="100"/>
      <c r="I10177" s="100"/>
      <c r="J10177" s="100"/>
      <c r="K10177" s="100"/>
      <c r="L10177" s="100"/>
      <c r="M10177" s="100"/>
      <c r="N10177" s="100"/>
      <c r="O10177" s="100"/>
      <c r="P10177" s="100"/>
      <c r="Q10177" s="15" t="s">
        <v>45</v>
      </c>
    </row>
    <row r="10178" customFormat="false" ht="79.85" hidden="false" customHeight="false" outlineLevel="0" collapsed="false">
      <c r="A10178" s="1091" t="s">
        <v>17111</v>
      </c>
      <c r="B10178" s="6" t="s">
        <v>17112</v>
      </c>
      <c r="C10178" s="1134"/>
      <c r="D10178" s="6" t="s">
        <v>17114</v>
      </c>
      <c r="E10178" s="6" t="s">
        <v>17115</v>
      </c>
      <c r="F10178" s="5" t="s">
        <v>10096</v>
      </c>
      <c r="G10178" s="6" t="s">
        <v>38</v>
      </c>
      <c r="H10178" s="6" t="s">
        <v>17116</v>
      </c>
      <c r="I10178" s="6" t="s">
        <v>40</v>
      </c>
      <c r="J10178" s="6" t="s">
        <v>21327</v>
      </c>
      <c r="K10178" s="6" t="s">
        <v>21328</v>
      </c>
      <c r="L10178" s="6" t="s">
        <v>19807</v>
      </c>
      <c r="M10178" s="6" t="s">
        <v>41</v>
      </c>
      <c r="N10178" s="6" t="s">
        <v>42</v>
      </c>
      <c r="O10178" s="6" t="s">
        <v>17117</v>
      </c>
      <c r="P10178" s="196"/>
      <c r="Q10178" s="15" t="s">
        <v>45</v>
      </c>
      <c r="R10178" s="196"/>
      <c r="S10178" s="196"/>
      <c r="T10178" s="274"/>
      <c r="U10178" s="274"/>
      <c r="V10178" s="274"/>
      <c r="W10178" s="274"/>
      <c r="X10178" s="274"/>
      <c r="Y10178" s="274"/>
      <c r="Z10178" s="274"/>
      <c r="AA10178" s="274"/>
      <c r="AB10178" s="274"/>
      <c r="AC10178" s="274"/>
      <c r="AD10178" s="274"/>
      <c r="AE10178" s="274"/>
      <c r="AF10178" s="274"/>
      <c r="AG10178" s="274"/>
      <c r="AH10178" s="274"/>
      <c r="AI10178" s="274"/>
      <c r="AJ10178" s="274"/>
      <c r="AK10178" s="274"/>
    </row>
    <row r="10179" customFormat="false" ht="15" hidden="false" customHeight="false" outlineLevel="0" collapsed="false">
      <c r="A10179" s="1228" t="n">
        <v>43818</v>
      </c>
      <c r="B10179" s="1182" t="s">
        <v>349</v>
      </c>
      <c r="C10179" s="62"/>
      <c r="D10179" s="62"/>
      <c r="E10179" s="63"/>
      <c r="F10179" s="911" t="n">
        <f aca="false">G10179+H10179+I10179+J10179+K10179+L10179</f>
        <v>45126637662554.8</v>
      </c>
      <c r="G10179" s="1183" t="n">
        <f aca="false">SUM(G10180:G20114)</f>
        <v>15764431214030</v>
      </c>
      <c r="H10179" s="913" t="n">
        <f aca="false">SUM(H10180:H20114)</f>
        <v>29362206448524.8</v>
      </c>
      <c r="I10179" s="1093" t="n">
        <f aca="false">SUM(I10180:I20116)</f>
        <v>0</v>
      </c>
      <c r="J10179" s="1094" t="n">
        <f aca="false">SUM(J10180:J20114)</f>
        <v>0</v>
      </c>
      <c r="K10179" s="1095" t="n">
        <f aca="false">SUM(K10180:K20114)</f>
        <v>0</v>
      </c>
      <c r="L10179" s="1096" t="n">
        <f aca="false">SUM(L10180:L20114)</f>
        <v>0</v>
      </c>
      <c r="M10179" s="281"/>
      <c r="N10179" s="281"/>
      <c r="O10179" s="62"/>
      <c r="P10179" s="62"/>
      <c r="Q10179" s="15" t="s">
        <v>45</v>
      </c>
      <c r="R10179" s="62"/>
      <c r="S10179" s="62"/>
      <c r="T10179" s="274"/>
      <c r="U10179" s="274"/>
      <c r="V10179" s="274"/>
      <c r="W10179" s="274"/>
      <c r="X10179" s="274"/>
      <c r="Y10179" s="274"/>
      <c r="Z10179" s="274"/>
      <c r="AA10179" s="274"/>
      <c r="AB10179" s="274"/>
      <c r="AC10179" s="274"/>
      <c r="AD10179" s="274"/>
      <c r="AE10179" s="274"/>
      <c r="AF10179" s="274"/>
      <c r="AG10179" s="274"/>
      <c r="AH10179" s="274"/>
      <c r="AI10179" s="274"/>
      <c r="AJ10179" s="274"/>
      <c r="AK10179" s="274"/>
    </row>
    <row r="10180" customFormat="false" ht="41.75" hidden="false" customHeight="false" outlineLevel="0" collapsed="false">
      <c r="A10180" s="100" t="s">
        <v>25492</v>
      </c>
      <c r="B10180" s="1143" t="n">
        <v>0.394444444444444</v>
      </c>
      <c r="C10180" s="100" t="n">
        <v>84954677601</v>
      </c>
      <c r="D10180" s="100" t="s">
        <v>25726</v>
      </c>
      <c r="E10180" s="100" t="s">
        <v>29045</v>
      </c>
      <c r="F10180" s="100"/>
      <c r="G10180" s="100" t="n">
        <v>2430</v>
      </c>
      <c r="H10180" s="100"/>
      <c r="I10180" s="100"/>
      <c r="J10180" s="100"/>
      <c r="K10180" s="100"/>
      <c r="L10180" s="100"/>
      <c r="M10180" s="100" t="s">
        <v>29046</v>
      </c>
      <c r="N10180" s="1184" t="n">
        <v>43820</v>
      </c>
      <c r="O10180" s="984" t="s">
        <v>15</v>
      </c>
      <c r="P10180" s="100"/>
      <c r="Q10180" s="15" t="s">
        <v>45</v>
      </c>
    </row>
    <row r="10181" customFormat="false" ht="14.9" hidden="false" customHeight="false" outlineLevel="0" collapsed="false">
      <c r="A10181" s="1139"/>
      <c r="B10181" s="1139"/>
      <c r="C10181" s="1139"/>
      <c r="D10181" s="1139"/>
      <c r="E10181" s="1139" t="s">
        <v>29047</v>
      </c>
      <c r="F10181" s="1139"/>
      <c r="G10181" s="1139"/>
      <c r="H10181" s="1139"/>
      <c r="I10181" s="1139"/>
      <c r="J10181" s="1139"/>
      <c r="K10181" s="1139"/>
      <c r="L10181" s="1139"/>
      <c r="M10181" s="1139"/>
      <c r="N10181" s="1139"/>
      <c r="O10181" s="1139"/>
      <c r="P10181" s="1139"/>
      <c r="Q10181" s="15" t="s">
        <v>45</v>
      </c>
      <c r="R10181" s="1141"/>
      <c r="S10181" s="1141"/>
      <c r="T10181" s="1141"/>
      <c r="U10181" s="1141"/>
      <c r="V10181" s="1141"/>
      <c r="W10181" s="1141"/>
      <c r="X10181" s="1141"/>
      <c r="Y10181" s="1141"/>
      <c r="Z10181" s="1141"/>
      <c r="AA10181" s="1141"/>
      <c r="AB10181" s="1141"/>
      <c r="AC10181" s="1141"/>
      <c r="AD10181" s="1141"/>
      <c r="AE10181" s="1141"/>
      <c r="AF10181" s="1141"/>
      <c r="AG10181" s="1141"/>
      <c r="AH10181" s="1141"/>
      <c r="AI10181" s="1141"/>
      <c r="AJ10181" s="1141"/>
      <c r="AK10181" s="1141"/>
    </row>
    <row r="10182" customFormat="false" ht="202.95" hidden="false" customHeight="false" outlineLevel="0" collapsed="false">
      <c r="A10182" s="100"/>
      <c r="B10182" s="100"/>
      <c r="C10182" s="100"/>
      <c r="D10182" s="100"/>
      <c r="E10182" s="100" t="s">
        <v>29048</v>
      </c>
      <c r="F10182" s="100" t="s">
        <v>29049</v>
      </c>
      <c r="G10182" s="100"/>
      <c r="H10182" s="100"/>
      <c r="I10182" s="100"/>
      <c r="J10182" s="100"/>
      <c r="K10182" s="100"/>
      <c r="L10182" s="100" t="s">
        <v>29050</v>
      </c>
      <c r="M10182" s="100"/>
      <c r="N10182" s="100"/>
      <c r="O10182" s="100" t="s">
        <v>12555</v>
      </c>
      <c r="P10182" s="100"/>
      <c r="Q10182" s="15" t="s">
        <v>45</v>
      </c>
    </row>
    <row r="10183" customFormat="false" ht="68.65" hidden="false" customHeight="false" outlineLevel="0" collapsed="false">
      <c r="A10183" s="100" t="s">
        <v>25462</v>
      </c>
      <c r="B10183" s="1143" t="n">
        <v>0.421527777777778</v>
      </c>
      <c r="C10183" s="100" t="s">
        <v>29051</v>
      </c>
      <c r="D10183" s="100" t="s">
        <v>26332</v>
      </c>
      <c r="E10183" s="100" t="s">
        <v>29052</v>
      </c>
      <c r="G10183" s="100"/>
      <c r="H10183" s="100"/>
      <c r="I10183" s="100"/>
      <c r="J10183" s="100"/>
      <c r="K10183" s="100"/>
      <c r="L10183" s="100"/>
      <c r="M10183" s="100"/>
      <c r="N10183" s="100"/>
      <c r="O10183" s="355" t="s">
        <v>29053</v>
      </c>
      <c r="P10183" s="100"/>
      <c r="Q10183" s="15" t="s">
        <v>45</v>
      </c>
    </row>
    <row r="10184" customFormat="false" ht="14.9" hidden="false" customHeight="false" outlineLevel="0" collapsed="false">
      <c r="A10184" s="1139"/>
      <c r="B10184" s="1139"/>
      <c r="C10184" s="1139"/>
      <c r="D10184" s="1139"/>
      <c r="E10184" s="1139" t="s">
        <v>29054</v>
      </c>
      <c r="F10184" s="1139"/>
      <c r="G10184" s="1139"/>
      <c r="H10184" s="1139"/>
      <c r="I10184" s="1139"/>
      <c r="J10184" s="1139"/>
      <c r="K10184" s="1139"/>
      <c r="L10184" s="1139"/>
      <c r="M10184" s="1139"/>
      <c r="N10184" s="1139"/>
      <c r="O10184" s="1139"/>
      <c r="P10184" s="1139"/>
      <c r="Q10184" s="15" t="s">
        <v>45</v>
      </c>
      <c r="R10184" s="1141"/>
      <c r="S10184" s="1141"/>
      <c r="T10184" s="1141"/>
      <c r="U10184" s="1141"/>
      <c r="V10184" s="1141"/>
      <c r="W10184" s="1141"/>
      <c r="X10184" s="1141"/>
      <c r="Y10184" s="1141"/>
      <c r="Z10184" s="1141"/>
      <c r="AA10184" s="1141"/>
      <c r="AB10184" s="1141"/>
      <c r="AC10184" s="1141"/>
      <c r="AD10184" s="1141"/>
      <c r="AE10184" s="1141"/>
      <c r="AF10184" s="1141"/>
      <c r="AG10184" s="1141"/>
      <c r="AH10184" s="1141"/>
      <c r="AI10184" s="1141"/>
      <c r="AJ10184" s="1141"/>
      <c r="AK10184" s="1141"/>
    </row>
    <row r="10185" customFormat="false" ht="68.65" hidden="false" customHeight="false" outlineLevel="0" collapsed="false">
      <c r="A10185" s="100" t="s">
        <v>25462</v>
      </c>
      <c r="B10185" s="1143" t="n">
        <v>0.445833333333333</v>
      </c>
      <c r="C10185" s="100" t="s">
        <v>29055</v>
      </c>
      <c r="D10185" s="100" t="s">
        <v>26341</v>
      </c>
      <c r="E10185" s="100" t="s">
        <v>29056</v>
      </c>
      <c r="F10185" s="100" t="s">
        <v>29057</v>
      </c>
      <c r="G10185" s="100" t="n">
        <v>5000</v>
      </c>
      <c r="H10185" s="100"/>
      <c r="I10185" s="100"/>
      <c r="J10185" s="100"/>
      <c r="K10185" s="100"/>
      <c r="L10185" s="100"/>
      <c r="M10185" s="100" t="s">
        <v>29058</v>
      </c>
      <c r="N10185" s="1184" t="n">
        <v>43820</v>
      </c>
      <c r="O10185" s="984" t="s">
        <v>15</v>
      </c>
      <c r="P10185" s="100"/>
      <c r="Q10185" s="15" t="s">
        <v>45</v>
      </c>
    </row>
    <row r="10186" customFormat="false" ht="41.75" hidden="false" customHeight="false" outlineLevel="0" collapsed="false">
      <c r="A10186" s="100" t="s">
        <v>25462</v>
      </c>
      <c r="B10186" s="100"/>
      <c r="C10186" s="100"/>
      <c r="D10186" s="100" t="s">
        <v>29059</v>
      </c>
      <c r="E10186" s="100" t="s">
        <v>29060</v>
      </c>
      <c r="F10186" s="100"/>
      <c r="G10186" s="100"/>
      <c r="H10186" s="100"/>
      <c r="I10186" s="100"/>
      <c r="J10186" s="100"/>
      <c r="K10186" s="100"/>
      <c r="L10186" s="100"/>
      <c r="M10186" s="100"/>
      <c r="N10186" s="100"/>
      <c r="O10186" s="100"/>
      <c r="P10186" s="100"/>
      <c r="Q10186" s="15" t="s">
        <v>45</v>
      </c>
    </row>
    <row r="10187" customFormat="false" ht="68.65" hidden="false" customHeight="false" outlineLevel="0" collapsed="false">
      <c r="A10187" s="100" t="s">
        <v>25462</v>
      </c>
      <c r="B10187" s="1143" t="n">
        <v>0.453472222222222</v>
      </c>
      <c r="C10187" s="100" t="s">
        <v>29061</v>
      </c>
      <c r="D10187" s="100" t="s">
        <v>26354</v>
      </c>
      <c r="E10187" s="100" t="s">
        <v>29062</v>
      </c>
      <c r="F10187" s="100"/>
      <c r="G10187" s="100"/>
      <c r="H10187" s="100"/>
      <c r="I10187" s="100"/>
      <c r="J10187" s="100"/>
      <c r="K10187" s="100"/>
      <c r="L10187" s="100"/>
      <c r="M10187" s="100"/>
      <c r="N10187" s="100"/>
      <c r="O10187" s="355" t="s">
        <v>29063</v>
      </c>
      <c r="P10187" s="100"/>
      <c r="Q10187" s="15" t="s">
        <v>45</v>
      </c>
    </row>
    <row r="10188" customFormat="false" ht="68.65" hidden="false" customHeight="false" outlineLevel="0" collapsed="false">
      <c r="A10188" s="1144" t="s">
        <v>25462</v>
      </c>
      <c r="B10188" s="1146" t="n">
        <v>0.456944444444444</v>
      </c>
      <c r="C10188" s="1144" t="n">
        <v>89154848860</v>
      </c>
      <c r="D10188" s="1144" t="s">
        <v>26364</v>
      </c>
      <c r="E10188" s="1144" t="s">
        <v>29064</v>
      </c>
      <c r="F10188" s="1144"/>
      <c r="G10188" s="1144"/>
      <c r="H10188" s="1144"/>
      <c r="I10188" s="1144"/>
      <c r="J10188" s="1144"/>
      <c r="K10188" s="1144"/>
      <c r="L10188" s="1144"/>
      <c r="M10188" s="1144"/>
      <c r="N10188" s="1144"/>
      <c r="O10188" s="1144" t="s">
        <v>29065</v>
      </c>
      <c r="P10188" s="1144"/>
      <c r="Q10188" s="15" t="s">
        <v>45</v>
      </c>
      <c r="R10188" s="1145"/>
      <c r="S10188" s="1145"/>
      <c r="T10188" s="1145"/>
      <c r="U10188" s="1145"/>
      <c r="V10188" s="1145"/>
      <c r="W10188" s="1145"/>
      <c r="X10188" s="1145"/>
      <c r="Y10188" s="1145"/>
      <c r="Z10188" s="1145"/>
      <c r="AA10188" s="1145"/>
      <c r="AB10188" s="1145"/>
      <c r="AC10188" s="1145"/>
      <c r="AD10188" s="1145"/>
      <c r="AE10188" s="1145"/>
      <c r="AF10188" s="1145"/>
      <c r="AG10188" s="1145"/>
      <c r="AH10188" s="1145"/>
      <c r="AI10188" s="1145"/>
      <c r="AJ10188" s="1145"/>
      <c r="AK10188" s="1145"/>
    </row>
    <row r="10189" customFormat="false" ht="28.35" hidden="false" customHeight="false" outlineLevel="0" collapsed="false">
      <c r="A10189" s="100" t="s">
        <v>25462</v>
      </c>
      <c r="B10189" s="1143" t="n">
        <v>0.460416666666667</v>
      </c>
      <c r="C10189" s="100" t="s">
        <v>29066</v>
      </c>
      <c r="D10189" s="100" t="s">
        <v>27083</v>
      </c>
      <c r="E10189" s="100" t="s">
        <v>29067</v>
      </c>
      <c r="F10189" s="100" t="s">
        <v>386</v>
      </c>
      <c r="G10189" s="100" t="n">
        <v>2800</v>
      </c>
      <c r="H10189" s="100"/>
      <c r="I10189" s="100"/>
      <c r="J10189" s="100"/>
      <c r="K10189" s="100"/>
      <c r="L10189" s="100"/>
      <c r="M10189" s="100" t="s">
        <v>29068</v>
      </c>
      <c r="N10189" s="1184" t="n">
        <v>43818</v>
      </c>
      <c r="O10189" s="984" t="s">
        <v>15</v>
      </c>
      <c r="P10189" s="100"/>
      <c r="Q10189" s="15" t="s">
        <v>45</v>
      </c>
    </row>
    <row r="10190" customFormat="false" ht="95.5" hidden="false" customHeight="false" outlineLevel="0" collapsed="false">
      <c r="A10190" s="100" t="s">
        <v>25462</v>
      </c>
      <c r="B10190" s="1143" t="n">
        <v>0.490972222222222</v>
      </c>
      <c r="C10190" s="24" t="s">
        <v>28674</v>
      </c>
      <c r="D10190" s="100" t="s">
        <v>27370</v>
      </c>
      <c r="E10190" s="100" t="s">
        <v>29069</v>
      </c>
      <c r="F10190" s="799" t="s">
        <v>29070</v>
      </c>
      <c r="G10190" s="100"/>
      <c r="H10190" s="100"/>
      <c r="I10190" s="100"/>
      <c r="J10190" s="100"/>
      <c r="K10190" s="100"/>
      <c r="L10190" s="100"/>
      <c r="M10190" s="100"/>
      <c r="N10190" s="100"/>
      <c r="O10190" s="1139" t="s">
        <v>364</v>
      </c>
      <c r="P10190" s="100"/>
      <c r="Q10190" s="15" t="s">
        <v>45</v>
      </c>
    </row>
    <row r="10191" customFormat="false" ht="14.9" hidden="false" customHeight="false" outlineLevel="0" collapsed="false">
      <c r="E10191" s="15" t="s">
        <v>364</v>
      </c>
      <c r="G10191" s="100" t="n">
        <v>500</v>
      </c>
      <c r="H10191" s="100"/>
      <c r="I10191" s="100"/>
      <c r="J10191" s="100"/>
      <c r="K10191" s="100"/>
      <c r="L10191" s="100"/>
      <c r="M10191" s="100" t="s">
        <v>27235</v>
      </c>
      <c r="N10191" s="1184" t="n">
        <v>43819</v>
      </c>
      <c r="O10191" s="984" t="s">
        <v>364</v>
      </c>
      <c r="P10191" s="100"/>
      <c r="Q10191" s="15" t="s">
        <v>45</v>
      </c>
    </row>
    <row r="10192" customFormat="false" ht="55.2" hidden="false" customHeight="false" outlineLevel="0" collapsed="false">
      <c r="A10192" s="391" t="s">
        <v>25462</v>
      </c>
      <c r="B10192" s="1147" t="n">
        <v>0.543055555555555</v>
      </c>
      <c r="C10192" s="391" t="n">
        <v>89852858098</v>
      </c>
      <c r="D10192" s="391" t="s">
        <v>27017</v>
      </c>
      <c r="E10192" s="391" t="s">
        <v>29071</v>
      </c>
      <c r="F10192" s="391" t="s">
        <v>29072</v>
      </c>
      <c r="G10192" s="391"/>
      <c r="H10192" s="391"/>
      <c r="I10192" s="391"/>
      <c r="J10192" s="391"/>
      <c r="K10192" s="391"/>
      <c r="L10192" s="391"/>
      <c r="M10192" s="391" t="s">
        <v>29073</v>
      </c>
      <c r="N10192" s="1191" t="n">
        <v>43820</v>
      </c>
      <c r="O10192" s="391" t="s">
        <v>29074</v>
      </c>
      <c r="P10192" s="391"/>
      <c r="Q10192" s="15" t="s">
        <v>45</v>
      </c>
      <c r="R10192" s="278"/>
      <c r="S10192" s="278"/>
      <c r="T10192" s="278"/>
      <c r="U10192" s="278"/>
      <c r="V10192" s="278"/>
      <c r="W10192" s="278"/>
      <c r="X10192" s="278"/>
      <c r="Y10192" s="278"/>
      <c r="Z10192" s="278"/>
      <c r="AA10192" s="278"/>
      <c r="AB10192" s="278"/>
      <c r="AC10192" s="278"/>
      <c r="AD10192" s="278"/>
      <c r="AE10192" s="278"/>
      <c r="AF10192" s="278"/>
      <c r="AG10192" s="278"/>
      <c r="AH10192" s="278"/>
      <c r="AI10192" s="278"/>
      <c r="AJ10192" s="278"/>
      <c r="AK10192" s="278"/>
    </row>
    <row r="10193" customFormat="false" ht="28.35" hidden="false" customHeight="false" outlineLevel="0" collapsed="false">
      <c r="A10193" s="100" t="s">
        <v>25462</v>
      </c>
      <c r="B10193" s="100"/>
      <c r="C10193" s="100"/>
      <c r="D10193" s="100"/>
      <c r="E10193" s="1221" t="s">
        <v>29075</v>
      </c>
      <c r="F10193" s="100" t="s">
        <v>29076</v>
      </c>
      <c r="G10193" s="100"/>
      <c r="H10193" s="100"/>
      <c r="I10193" s="100"/>
      <c r="J10193" s="100"/>
      <c r="K10193" s="100"/>
      <c r="L10193" s="100"/>
      <c r="M10193" s="100"/>
      <c r="N10193" s="100"/>
      <c r="O10193" s="100"/>
      <c r="P10193" s="100"/>
      <c r="Q10193" s="15" t="s">
        <v>45</v>
      </c>
    </row>
    <row r="10194" customFormat="false" ht="28.35" hidden="false" customHeight="false" outlineLevel="0" collapsed="false">
      <c r="A10194" s="100" t="s">
        <v>25462</v>
      </c>
      <c r="B10194" s="1143" t="n">
        <v>0.555555555555556</v>
      </c>
      <c r="C10194" s="24" t="s">
        <v>29077</v>
      </c>
      <c r="D10194" s="100" t="s">
        <v>27022</v>
      </c>
      <c r="E10194" s="100" t="s">
        <v>29078</v>
      </c>
      <c r="F10194" s="100" t="n">
        <v>12000</v>
      </c>
      <c r="G10194" s="100"/>
      <c r="H10194" s="100"/>
      <c r="I10194" s="100"/>
      <c r="J10194" s="100"/>
      <c r="K10194" s="100"/>
      <c r="L10194" s="100"/>
      <c r="M10194" s="100"/>
      <c r="N10194" s="100"/>
      <c r="O10194" s="1144" t="s">
        <v>29079</v>
      </c>
      <c r="P10194" s="100"/>
      <c r="Q10194" s="15" t="s">
        <v>45</v>
      </c>
    </row>
    <row r="10195" customFormat="false" ht="28.35" hidden="false" customHeight="false" outlineLevel="0" collapsed="false">
      <c r="A10195" s="100" t="s">
        <v>25462</v>
      </c>
      <c r="B10195" s="100"/>
      <c r="C10195" s="100" t="s">
        <v>29080</v>
      </c>
      <c r="D10195" s="100" t="s">
        <v>27370</v>
      </c>
      <c r="E10195" s="100" t="s">
        <v>29081</v>
      </c>
      <c r="F10195" s="664" t="s">
        <v>29082</v>
      </c>
      <c r="G10195" s="100"/>
      <c r="H10195" s="100"/>
      <c r="I10195" s="100"/>
      <c r="J10195" s="100"/>
      <c r="K10195" s="100"/>
      <c r="L10195" s="100"/>
      <c r="M10195" s="984" t="s">
        <v>29083</v>
      </c>
      <c r="N10195" s="100"/>
      <c r="O10195" s="391" t="s">
        <v>29084</v>
      </c>
      <c r="P10195" s="100"/>
      <c r="Q10195" s="15" t="s">
        <v>45</v>
      </c>
    </row>
    <row r="10196" customFormat="false" ht="14.9" hidden="false" customHeight="false" outlineLevel="0" collapsed="false">
      <c r="A10196" s="100" t="s">
        <v>25492</v>
      </c>
      <c r="B10196" s="1143" t="n">
        <v>0.563194444444444</v>
      </c>
      <c r="C10196" s="100" t="n">
        <v>89066967335</v>
      </c>
      <c r="D10196" s="100" t="s">
        <v>27251</v>
      </c>
      <c r="E10196" s="100" t="s">
        <v>29085</v>
      </c>
      <c r="F10196" s="100"/>
      <c r="G10196" s="100"/>
      <c r="H10196" s="100"/>
      <c r="I10196" s="100"/>
      <c r="J10196" s="100"/>
      <c r="K10196" s="100"/>
      <c r="L10196" s="100"/>
      <c r="M10196" s="100"/>
      <c r="N10196" s="100"/>
      <c r="O10196" s="100"/>
      <c r="P10196" s="100"/>
      <c r="Q10196" s="15" t="s">
        <v>45</v>
      </c>
    </row>
    <row r="10197" customFormat="false" ht="28.35" hidden="false" customHeight="false" outlineLevel="0" collapsed="false">
      <c r="A10197" s="100" t="s">
        <v>25462</v>
      </c>
      <c r="B10197" s="1143" t="n">
        <v>0.613194444444444</v>
      </c>
      <c r="C10197" s="100" t="s">
        <v>29086</v>
      </c>
      <c r="D10197" s="100" t="s">
        <v>27256</v>
      </c>
      <c r="E10197" s="100" t="s">
        <v>29087</v>
      </c>
      <c r="F10197" s="100"/>
      <c r="G10197" s="100" t="n">
        <v>2300</v>
      </c>
      <c r="H10197" s="100"/>
      <c r="I10197" s="100"/>
      <c r="J10197" s="100"/>
      <c r="K10197" s="100"/>
      <c r="L10197" s="100"/>
      <c r="M10197" s="100" t="s">
        <v>29088</v>
      </c>
      <c r="N10197" s="1184" t="n">
        <v>43818</v>
      </c>
      <c r="O10197" s="984" t="s">
        <v>15</v>
      </c>
      <c r="P10197" s="100"/>
      <c r="Q10197" s="15" t="s">
        <v>45</v>
      </c>
    </row>
    <row r="10198" customFormat="false" ht="14.9" hidden="false" customHeight="false" outlineLevel="0" collapsed="false">
      <c r="A10198" s="100"/>
      <c r="B10198" s="100"/>
      <c r="C10198" s="100"/>
      <c r="D10198" s="100"/>
      <c r="E10198" s="100" t="s">
        <v>29089</v>
      </c>
      <c r="G10198" s="100"/>
      <c r="H10198" s="100"/>
      <c r="I10198" s="100"/>
      <c r="J10198" s="100"/>
      <c r="K10198" s="100"/>
      <c r="L10198" s="100"/>
      <c r="M10198" s="100"/>
      <c r="N10198" s="100"/>
      <c r="O10198" s="100"/>
      <c r="P10198" s="100"/>
      <c r="Q10198" s="15" t="s">
        <v>45</v>
      </c>
    </row>
    <row r="10199" customFormat="false" ht="14.9" hidden="false" customHeight="false" outlineLevel="0" collapsed="false">
      <c r="A10199" s="100"/>
      <c r="B10199" s="100"/>
      <c r="C10199" s="100"/>
      <c r="D10199" s="100"/>
      <c r="E10199" s="100" t="s">
        <v>29090</v>
      </c>
      <c r="F10199" s="100"/>
      <c r="G10199" s="100"/>
      <c r="H10199" s="100"/>
      <c r="I10199" s="100"/>
      <c r="J10199" s="100"/>
      <c r="K10199" s="100"/>
      <c r="L10199" s="100"/>
      <c r="M10199" s="100"/>
      <c r="N10199" s="100"/>
      <c r="O10199" s="100"/>
      <c r="P10199" s="100"/>
      <c r="Q10199" s="15" t="s">
        <v>45</v>
      </c>
    </row>
    <row r="10200" customFormat="false" ht="108.95" hidden="false" customHeight="false" outlineLevel="0" collapsed="false">
      <c r="A10200" s="100"/>
      <c r="B10200" s="100"/>
      <c r="C10200" s="100"/>
      <c r="D10200" s="100"/>
      <c r="E10200" s="100" t="s">
        <v>29091</v>
      </c>
      <c r="F10200" s="100"/>
      <c r="G10200" s="100"/>
      <c r="H10200" s="100"/>
      <c r="I10200" s="100"/>
      <c r="J10200" s="100"/>
      <c r="K10200" s="100"/>
      <c r="L10200" s="100"/>
      <c r="M10200" s="100"/>
      <c r="N10200" s="100"/>
      <c r="O10200" s="100"/>
      <c r="P10200" s="100"/>
      <c r="Q10200" s="15" t="s">
        <v>45</v>
      </c>
    </row>
    <row r="10201" customFormat="false" ht="68.65" hidden="false" customHeight="false" outlineLevel="0" collapsed="false">
      <c r="A10201" s="100"/>
      <c r="B10201" s="100" t="s">
        <v>28327</v>
      </c>
      <c r="C10201" s="100" t="n">
        <v>89166955243</v>
      </c>
      <c r="D10201" s="100" t="s">
        <v>27261</v>
      </c>
      <c r="E10201" s="100" t="s">
        <v>29092</v>
      </c>
      <c r="F10201" s="100" t="s">
        <v>29093</v>
      </c>
      <c r="G10201" s="100"/>
      <c r="H10201" s="100"/>
      <c r="I10201" s="100"/>
      <c r="J10201" s="100"/>
      <c r="K10201" s="100"/>
      <c r="L10201" s="100"/>
      <c r="M10201" s="100"/>
      <c r="N10201" s="100"/>
      <c r="O10201" s="100" t="s">
        <v>29094</v>
      </c>
      <c r="P10201" s="100"/>
      <c r="Q10201" s="15" t="s">
        <v>45</v>
      </c>
    </row>
    <row r="10202" customFormat="false" ht="13.8" hidden="false" customHeight="false" outlineLevel="0" collapsed="false">
      <c r="A10202" s="100"/>
      <c r="B10202" s="100"/>
      <c r="C10202" s="100"/>
      <c r="D10202" s="100"/>
      <c r="E10202" s="100"/>
      <c r="F10202" s="100"/>
      <c r="G10202" s="100"/>
      <c r="H10202" s="100"/>
      <c r="I10202" s="100"/>
      <c r="J10202" s="100"/>
      <c r="K10202" s="100"/>
      <c r="L10202" s="100"/>
      <c r="M10202" s="100"/>
      <c r="N10202" s="100"/>
      <c r="O10202" s="100"/>
      <c r="P10202" s="100"/>
      <c r="Q10202" s="15" t="s">
        <v>45</v>
      </c>
    </row>
    <row r="10203" customFormat="false" ht="13.8" hidden="false" customHeight="false" outlineLevel="0" collapsed="false">
      <c r="A10203" s="100"/>
      <c r="B10203" s="100"/>
      <c r="C10203" s="100"/>
      <c r="D10203" s="100"/>
      <c r="E10203" s="100"/>
      <c r="F10203" s="100"/>
      <c r="G10203" s="100"/>
      <c r="H10203" s="100"/>
      <c r="I10203" s="100"/>
      <c r="J10203" s="100"/>
      <c r="K10203" s="100"/>
      <c r="L10203" s="100"/>
      <c r="M10203" s="100"/>
      <c r="N10203" s="100"/>
      <c r="O10203" s="100"/>
      <c r="P10203" s="100"/>
      <c r="Q10203" s="15" t="s">
        <v>45</v>
      </c>
    </row>
    <row r="10204" customFormat="false" ht="162.65" hidden="false" customHeight="false" outlineLevel="0" collapsed="false">
      <c r="A10204" s="100"/>
      <c r="B10204" s="100"/>
      <c r="C10204" s="100"/>
      <c r="D10204" s="100"/>
      <c r="E10204" s="100" t="s">
        <v>29095</v>
      </c>
      <c r="F10204" s="100" t="s">
        <v>29096</v>
      </c>
      <c r="G10204" s="100"/>
      <c r="H10204" s="100"/>
      <c r="I10204" s="100"/>
      <c r="J10204" s="100"/>
      <c r="K10204" s="100"/>
      <c r="L10204" s="100"/>
      <c r="M10204" s="100"/>
      <c r="N10204" s="100"/>
      <c r="O10204" s="100"/>
      <c r="P10204" s="100"/>
      <c r="Q10204" s="15" t="s">
        <v>45</v>
      </c>
    </row>
    <row r="10205" customFormat="false" ht="79.85" hidden="false" customHeight="false" outlineLevel="0" collapsed="false">
      <c r="A10205" s="1091" t="s">
        <v>17111</v>
      </c>
      <c r="B10205" s="6" t="s">
        <v>17112</v>
      </c>
      <c r="C10205" s="1134"/>
      <c r="D10205" s="6" t="s">
        <v>17114</v>
      </c>
      <c r="E10205" s="6" t="s">
        <v>17115</v>
      </c>
      <c r="F10205" s="5" t="s">
        <v>10096</v>
      </c>
      <c r="G10205" s="6" t="s">
        <v>38</v>
      </c>
      <c r="H10205" s="6" t="s">
        <v>17116</v>
      </c>
      <c r="I10205" s="6" t="s">
        <v>40</v>
      </c>
      <c r="J10205" s="6" t="s">
        <v>21327</v>
      </c>
      <c r="K10205" s="6" t="s">
        <v>21328</v>
      </c>
      <c r="L10205" s="6" t="s">
        <v>19807</v>
      </c>
      <c r="M10205" s="6" t="s">
        <v>41</v>
      </c>
      <c r="N10205" s="6" t="s">
        <v>42</v>
      </c>
      <c r="O10205" s="6" t="s">
        <v>17117</v>
      </c>
      <c r="P10205" s="196"/>
      <c r="Q10205" s="15" t="s">
        <v>45</v>
      </c>
      <c r="R10205" s="196"/>
      <c r="S10205" s="196"/>
      <c r="T10205" s="274"/>
      <c r="U10205" s="274"/>
      <c r="V10205" s="274"/>
      <c r="W10205" s="274"/>
      <c r="X10205" s="274"/>
      <c r="Y10205" s="274"/>
      <c r="Z10205" s="274"/>
      <c r="AA10205" s="274"/>
      <c r="AB10205" s="274"/>
      <c r="AC10205" s="274"/>
      <c r="AD10205" s="274"/>
      <c r="AE10205" s="274"/>
      <c r="AF10205" s="274"/>
      <c r="AG10205" s="274"/>
      <c r="AH10205" s="274"/>
      <c r="AI10205" s="274"/>
      <c r="AJ10205" s="274"/>
      <c r="AK10205" s="274"/>
    </row>
    <row r="10206" customFormat="false" ht="15" hidden="false" customHeight="false" outlineLevel="0" collapsed="false">
      <c r="A10206" s="1228" t="n">
        <v>43819</v>
      </c>
      <c r="B10206" s="1182" t="s">
        <v>394</v>
      </c>
      <c r="C10206" s="62"/>
      <c r="D10206" s="62"/>
      <c r="E10206" s="63"/>
      <c r="F10206" s="911" t="n">
        <f aca="false">G10206+H10206+I10206+J10206+K10206+L10206</f>
        <v>22563318824762.4</v>
      </c>
      <c r="G10206" s="1183" t="n">
        <f aca="false">SUM(G10207:G20141)</f>
        <v>7882215600500</v>
      </c>
      <c r="H10206" s="913" t="n">
        <f aca="false">SUM(H10207:H20141)</f>
        <v>14681103224262.4</v>
      </c>
      <c r="I10206" s="1093" t="n">
        <f aca="false">SUM(I10207:I20143)</f>
        <v>0</v>
      </c>
      <c r="J10206" s="1094" t="n">
        <f aca="false">SUM(J10207:J20141)</f>
        <v>0</v>
      </c>
      <c r="K10206" s="1095" t="n">
        <f aca="false">SUM(K10207:K20141)</f>
        <v>0</v>
      </c>
      <c r="L10206" s="1096" t="n">
        <f aca="false">SUM(L10207:L20141)</f>
        <v>0</v>
      </c>
      <c r="M10206" s="281"/>
      <c r="N10206" s="281"/>
      <c r="O10206" s="62"/>
      <c r="P10206" s="62"/>
      <c r="Q10206" s="15" t="s">
        <v>45</v>
      </c>
      <c r="R10206" s="62"/>
      <c r="S10206" s="62"/>
      <c r="T10206" s="274"/>
      <c r="U10206" s="274"/>
      <c r="V10206" s="274"/>
      <c r="W10206" s="274"/>
      <c r="X10206" s="274"/>
      <c r="Y10206" s="274"/>
      <c r="Z10206" s="274"/>
      <c r="AA10206" s="274"/>
      <c r="AB10206" s="274"/>
      <c r="AC10206" s="274"/>
      <c r="AD10206" s="274"/>
      <c r="AE10206" s="274"/>
      <c r="AF10206" s="274"/>
      <c r="AG10206" s="274"/>
      <c r="AH10206" s="274"/>
      <c r="AI10206" s="274"/>
      <c r="AJ10206" s="274"/>
      <c r="AK10206" s="274"/>
    </row>
    <row r="10207" customFormat="false" ht="68.65" hidden="false" customHeight="false" outlineLevel="0" collapsed="false">
      <c r="A10207" s="1139" t="s">
        <v>25462</v>
      </c>
      <c r="B10207" s="1140" t="n">
        <v>0.413888888888889</v>
      </c>
      <c r="C10207" s="1139"/>
      <c r="D10207" s="1139" t="s">
        <v>25726</v>
      </c>
      <c r="E10207" s="1139" t="s">
        <v>29097</v>
      </c>
      <c r="F10207" s="1139" t="s">
        <v>29098</v>
      </c>
      <c r="G10207" s="1139"/>
      <c r="H10207" s="1139"/>
      <c r="I10207" s="1139"/>
      <c r="J10207" s="1139"/>
      <c r="K10207" s="1139"/>
      <c r="L10207" s="1139"/>
      <c r="M10207" s="1139"/>
      <c r="N10207" s="1139"/>
      <c r="O10207" s="1139" t="s">
        <v>19</v>
      </c>
      <c r="P10207" s="1139"/>
      <c r="Q10207" s="15" t="s">
        <v>45</v>
      </c>
      <c r="R10207" s="1141"/>
      <c r="S10207" s="1141"/>
      <c r="T10207" s="1141"/>
      <c r="U10207" s="1141"/>
      <c r="V10207" s="1141"/>
      <c r="W10207" s="1141"/>
      <c r="X10207" s="1141"/>
      <c r="Y10207" s="1141"/>
      <c r="Z10207" s="1141"/>
      <c r="AA10207" s="1141"/>
      <c r="AB10207" s="1141"/>
      <c r="AC10207" s="1141"/>
      <c r="AD10207" s="1141"/>
      <c r="AE10207" s="1141"/>
      <c r="AF10207" s="1141"/>
      <c r="AG10207" s="1141"/>
      <c r="AH10207" s="1141"/>
      <c r="AI10207" s="1141"/>
      <c r="AJ10207" s="1141"/>
      <c r="AK10207" s="1141"/>
    </row>
    <row r="10208" customFormat="false" ht="55.2" hidden="false" customHeight="false" outlineLevel="0" collapsed="false">
      <c r="A10208" s="100"/>
      <c r="B10208" s="100"/>
      <c r="C10208" s="100"/>
      <c r="D10208" s="100"/>
      <c r="E10208" s="100" t="s">
        <v>29099</v>
      </c>
      <c r="F10208" s="391" t="s">
        <v>29100</v>
      </c>
      <c r="G10208" s="100" t="s">
        <v>28899</v>
      </c>
      <c r="H10208" s="100"/>
      <c r="I10208" s="100"/>
      <c r="J10208" s="100"/>
      <c r="K10208" s="100"/>
      <c r="L10208" s="100"/>
      <c r="M10208" s="100"/>
      <c r="N10208" s="100"/>
      <c r="O10208" s="100"/>
      <c r="P10208" s="100"/>
      <c r="Q10208" s="15" t="s">
        <v>45</v>
      </c>
    </row>
    <row r="10209" customFormat="false" ht="28.35" hidden="false" customHeight="false" outlineLevel="0" collapsed="false">
      <c r="A10209" s="1144"/>
      <c r="B10209" s="1144"/>
      <c r="C10209" s="1144"/>
      <c r="D10209" s="1144"/>
      <c r="E10209" s="1144" t="s">
        <v>29101</v>
      </c>
      <c r="F10209" s="1144" t="s">
        <v>29102</v>
      </c>
      <c r="G10209" s="1144"/>
      <c r="H10209" s="1144"/>
      <c r="I10209" s="1144"/>
      <c r="J10209" s="1144"/>
      <c r="K10209" s="1144"/>
      <c r="L10209" s="1144"/>
      <c r="M10209" s="1144"/>
      <c r="N10209" s="1188" t="n">
        <v>43830</v>
      </c>
      <c r="O10209" s="1162" t="s">
        <v>26797</v>
      </c>
      <c r="P10209" s="1144"/>
      <c r="Q10209" s="15" t="s">
        <v>45</v>
      </c>
      <c r="R10209" s="1145"/>
      <c r="S10209" s="1145"/>
      <c r="T10209" s="1145"/>
      <c r="U10209" s="1145"/>
      <c r="V10209" s="1145"/>
      <c r="W10209" s="1145"/>
      <c r="X10209" s="1145"/>
      <c r="Y10209" s="1145"/>
      <c r="Z10209" s="1145"/>
      <c r="AA10209" s="1145"/>
      <c r="AB10209" s="1145"/>
      <c r="AC10209" s="1145"/>
      <c r="AD10209" s="1145"/>
      <c r="AE10209" s="1145"/>
      <c r="AF10209" s="1145"/>
      <c r="AG10209" s="1145"/>
      <c r="AH10209" s="1145"/>
      <c r="AI10209" s="1145"/>
      <c r="AJ10209" s="1145"/>
      <c r="AK10209" s="1145"/>
    </row>
    <row r="10210" customFormat="false" ht="55.2" hidden="false" customHeight="false" outlineLevel="0" collapsed="false">
      <c r="A10210" s="1139"/>
      <c r="B10210" s="1139"/>
      <c r="C10210" s="1139"/>
      <c r="D10210" s="1139"/>
      <c r="E10210" s="1139" t="s">
        <v>29103</v>
      </c>
      <c r="F10210" s="1139" t="s">
        <v>27949</v>
      </c>
      <c r="G10210" s="1139"/>
      <c r="H10210" s="1139"/>
      <c r="I10210" s="1139"/>
      <c r="J10210" s="1139"/>
      <c r="K10210" s="1139"/>
      <c r="L10210" s="1139"/>
      <c r="M10210" s="1139"/>
      <c r="N10210" s="1139"/>
      <c r="O10210" s="1139"/>
      <c r="P10210" s="1139"/>
      <c r="Q10210" s="15" t="s">
        <v>45</v>
      </c>
      <c r="R10210" s="1141"/>
      <c r="S10210" s="1141"/>
      <c r="T10210" s="1141"/>
      <c r="U10210" s="1141"/>
      <c r="V10210" s="1141"/>
      <c r="W10210" s="1141"/>
      <c r="X10210" s="1141"/>
      <c r="Y10210" s="1141"/>
      <c r="Z10210" s="1141"/>
      <c r="AA10210" s="1141"/>
      <c r="AB10210" s="1141"/>
      <c r="AC10210" s="1141"/>
      <c r="AD10210" s="1141"/>
      <c r="AE10210" s="1141"/>
      <c r="AF10210" s="1141"/>
      <c r="AG10210" s="1141"/>
      <c r="AH10210" s="1141"/>
      <c r="AI10210" s="1141"/>
      <c r="AJ10210" s="1141"/>
      <c r="AK10210" s="1141"/>
    </row>
    <row r="10211" customFormat="false" ht="28.35" hidden="false" customHeight="false" outlineLevel="0" collapsed="false">
      <c r="A10211" s="1162"/>
      <c r="B10211" s="1162"/>
      <c r="C10211" s="1162"/>
      <c r="D10211" s="1162"/>
      <c r="E10211" s="1162" t="s">
        <v>29104</v>
      </c>
      <c r="F10211" s="1162"/>
      <c r="G10211" s="1162"/>
      <c r="H10211" s="1162"/>
      <c r="I10211" s="1162"/>
      <c r="J10211" s="1162"/>
      <c r="K10211" s="1162"/>
      <c r="L10211" s="1162"/>
      <c r="M10211" s="1162"/>
      <c r="N10211" s="1210" t="n">
        <v>43826</v>
      </c>
      <c r="O10211" s="1162" t="s">
        <v>26797</v>
      </c>
      <c r="P10211" s="1162"/>
      <c r="Q10211" s="15" t="s">
        <v>45</v>
      </c>
      <c r="R10211" s="1177"/>
      <c r="S10211" s="1177"/>
      <c r="T10211" s="1177"/>
      <c r="U10211" s="1177"/>
      <c r="V10211" s="1177"/>
      <c r="W10211" s="1177"/>
      <c r="X10211" s="1177"/>
      <c r="Y10211" s="1177"/>
      <c r="Z10211" s="1177"/>
      <c r="AA10211" s="1177"/>
      <c r="AB10211" s="1177"/>
      <c r="AC10211" s="1177"/>
      <c r="AD10211" s="1177"/>
      <c r="AE10211" s="1177"/>
      <c r="AF10211" s="1177"/>
      <c r="AG10211" s="1177"/>
      <c r="AH10211" s="1177"/>
      <c r="AI10211" s="1177"/>
      <c r="AJ10211" s="1177"/>
      <c r="AK10211" s="1177"/>
    </row>
    <row r="10212" customFormat="false" ht="28.35" hidden="false" customHeight="false" outlineLevel="0" collapsed="false">
      <c r="A10212" s="1139"/>
      <c r="B10212" s="1139"/>
      <c r="C10212" s="1139"/>
      <c r="D10212" s="1139"/>
      <c r="E10212" s="1139" t="s">
        <v>29105</v>
      </c>
      <c r="F10212" s="1139" t="s">
        <v>29106</v>
      </c>
      <c r="G10212" s="1139"/>
      <c r="H10212" s="1139"/>
      <c r="I10212" s="1139"/>
      <c r="J10212" s="1139"/>
      <c r="K10212" s="1139"/>
      <c r="L10212" s="1139"/>
      <c r="M10212" s="1139"/>
      <c r="N10212" s="1139" t="s">
        <v>29107</v>
      </c>
      <c r="O10212" s="1139" t="s">
        <v>26797</v>
      </c>
      <c r="P10212" s="1139"/>
      <c r="Q10212" s="15" t="s">
        <v>45</v>
      </c>
      <c r="R10212" s="1141"/>
      <c r="S10212" s="1141"/>
      <c r="T10212" s="1141"/>
      <c r="U10212" s="1141"/>
      <c r="V10212" s="1141"/>
      <c r="W10212" s="1141"/>
      <c r="X10212" s="1141"/>
      <c r="Y10212" s="1141"/>
      <c r="Z10212" s="1141"/>
      <c r="AA10212" s="1141"/>
      <c r="AB10212" s="1141"/>
      <c r="AC10212" s="1141"/>
      <c r="AD10212" s="1141"/>
      <c r="AE10212" s="1141"/>
      <c r="AF10212" s="1141"/>
      <c r="AG10212" s="1141"/>
      <c r="AH10212" s="1141"/>
      <c r="AI10212" s="1141"/>
      <c r="AJ10212" s="1141"/>
      <c r="AK10212" s="1141"/>
    </row>
    <row r="10213" customFormat="false" ht="28.35" hidden="false" customHeight="false" outlineLevel="0" collapsed="false">
      <c r="A10213" s="100" t="s">
        <v>25462</v>
      </c>
      <c r="B10213" s="1143" t="n">
        <v>0.461111111111111</v>
      </c>
      <c r="C10213" s="24" t="s">
        <v>29108</v>
      </c>
      <c r="D10213" s="100" t="s">
        <v>26332</v>
      </c>
      <c r="E10213" s="100" t="s">
        <v>29109</v>
      </c>
      <c r="F10213" s="100" t="s">
        <v>48</v>
      </c>
      <c r="G10213" s="100" t="n">
        <v>3200</v>
      </c>
      <c r="H10213" s="100"/>
      <c r="I10213" s="100"/>
      <c r="J10213" s="100"/>
      <c r="K10213" s="100"/>
      <c r="L10213" s="100"/>
      <c r="M10213" s="100" t="s">
        <v>29110</v>
      </c>
      <c r="N10213" s="1184" t="n">
        <v>43820</v>
      </c>
      <c r="O10213" s="984" t="s">
        <v>15</v>
      </c>
      <c r="P10213" s="100"/>
      <c r="Q10213" s="15" t="s">
        <v>45</v>
      </c>
    </row>
    <row r="10214" customFormat="false" ht="41.75" hidden="false" customHeight="false" outlineLevel="0" collapsed="false">
      <c r="A10214" s="100" t="s">
        <v>25492</v>
      </c>
      <c r="B10214" s="1143" t="n">
        <v>0.470833333333333</v>
      </c>
      <c r="C10214" s="100" t="s">
        <v>29111</v>
      </c>
      <c r="D10214" s="100" t="s">
        <v>26341</v>
      </c>
      <c r="E10214" s="100" t="s">
        <v>29112</v>
      </c>
      <c r="F10214" s="100" t="s">
        <v>29113</v>
      </c>
      <c r="G10214" s="100"/>
      <c r="H10214" s="100"/>
      <c r="I10214" s="100"/>
      <c r="J10214" s="100"/>
      <c r="K10214" s="100"/>
      <c r="L10214" s="100"/>
      <c r="M10214" s="100"/>
      <c r="N10214" s="100"/>
      <c r="O10214" s="1144" t="s">
        <v>29114</v>
      </c>
      <c r="P10214" s="100"/>
      <c r="Q10214" s="15" t="s">
        <v>45</v>
      </c>
    </row>
    <row r="10215" customFormat="false" ht="108.95" hidden="false" customHeight="false" outlineLevel="0" collapsed="false">
      <c r="A10215" s="100"/>
      <c r="B10215" s="100"/>
      <c r="C10215" s="100"/>
      <c r="D10215" s="100" t="s">
        <v>26354</v>
      </c>
      <c r="E10215" s="100" t="s">
        <v>29115</v>
      </c>
      <c r="F10215" s="100" t="s">
        <v>29116</v>
      </c>
      <c r="G10215" s="100"/>
      <c r="H10215" s="100"/>
      <c r="I10215" s="100"/>
      <c r="J10215" s="100"/>
      <c r="K10215" s="100"/>
      <c r="L10215" s="100"/>
      <c r="M10215" s="100"/>
      <c r="N10215" s="100"/>
      <c r="O10215" s="100" t="s">
        <v>29117</v>
      </c>
      <c r="P10215" s="100"/>
      <c r="Q10215" s="15" t="s">
        <v>45</v>
      </c>
    </row>
    <row r="10216" customFormat="false" ht="14.9" hidden="false" customHeight="false" outlineLevel="0" collapsed="false">
      <c r="A10216" s="100"/>
      <c r="B10216" s="100"/>
      <c r="C10216" s="100"/>
      <c r="D10216" s="100"/>
      <c r="E10216" s="100" t="s">
        <v>29118</v>
      </c>
      <c r="F10216" s="100"/>
      <c r="G10216" s="100"/>
      <c r="H10216" s="100"/>
      <c r="I10216" s="100"/>
      <c r="J10216" s="100"/>
      <c r="K10216" s="100"/>
      <c r="L10216" s="100"/>
      <c r="M10216" s="100"/>
      <c r="N10216" s="100"/>
      <c r="O10216" s="100"/>
      <c r="P10216" s="100"/>
      <c r="Q10216" s="15" t="s">
        <v>45</v>
      </c>
    </row>
    <row r="10217" customFormat="false" ht="14.9" hidden="false" customHeight="false" outlineLevel="0" collapsed="false">
      <c r="A10217" s="100" t="s">
        <v>25462</v>
      </c>
      <c r="B10217" s="1143" t="n">
        <v>0.552083333333333</v>
      </c>
      <c r="C10217" s="100" t="s">
        <v>29119</v>
      </c>
      <c r="D10217" s="100" t="s">
        <v>26364</v>
      </c>
      <c r="E10217" s="100" t="s">
        <v>29120</v>
      </c>
      <c r="F10217" s="100"/>
      <c r="O10217" s="1190" t="s">
        <v>29121</v>
      </c>
      <c r="P10217" s="100"/>
      <c r="Q10217" s="15" t="s">
        <v>45</v>
      </c>
    </row>
    <row r="10218" customFormat="false" ht="14.9" hidden="false" customHeight="false" outlineLevel="0" collapsed="false">
      <c r="A10218" s="391"/>
      <c r="B10218" s="391"/>
      <c r="C10218" s="391"/>
      <c r="D10218" s="391"/>
      <c r="E10218" s="391" t="s">
        <v>364</v>
      </c>
      <c r="F10218" s="391"/>
      <c r="G10218" s="391"/>
      <c r="H10218" s="391"/>
      <c r="I10218" s="391"/>
      <c r="J10218" s="391"/>
      <c r="K10218" s="391"/>
      <c r="L10218" s="391"/>
      <c r="M10218" s="391" t="s">
        <v>28776</v>
      </c>
      <c r="N10218" s="391"/>
      <c r="O10218" s="391" t="s">
        <v>29122</v>
      </c>
      <c r="P10218" s="391"/>
      <c r="Q10218" s="15" t="s">
        <v>45</v>
      </c>
      <c r="R10218" s="278"/>
      <c r="S10218" s="278"/>
      <c r="T10218" s="278"/>
      <c r="U10218" s="278"/>
      <c r="V10218" s="278"/>
      <c r="W10218" s="278"/>
      <c r="X10218" s="278"/>
      <c r="Y10218" s="278"/>
      <c r="Z10218" s="278"/>
      <c r="AA10218" s="278"/>
      <c r="AB10218" s="278"/>
      <c r="AC10218" s="278"/>
      <c r="AD10218" s="278"/>
      <c r="AE10218" s="278"/>
      <c r="AF10218" s="278"/>
      <c r="AG10218" s="278"/>
      <c r="AH10218" s="278"/>
      <c r="AI10218" s="278"/>
      <c r="AJ10218" s="278"/>
      <c r="AK10218" s="278"/>
    </row>
    <row r="10219" customFormat="false" ht="41.75" hidden="false" customHeight="false" outlineLevel="0" collapsed="false">
      <c r="A10219" s="100"/>
      <c r="B10219" s="100"/>
      <c r="C10219" s="100"/>
      <c r="D10219" s="100" t="s">
        <v>27370</v>
      </c>
      <c r="E10219" s="100" t="s">
        <v>29123</v>
      </c>
      <c r="F10219" s="100" t="s">
        <v>29124</v>
      </c>
      <c r="G10219" s="100" t="n">
        <v>5500</v>
      </c>
      <c r="H10219" s="100"/>
      <c r="I10219" s="100"/>
      <c r="J10219" s="100"/>
      <c r="K10219" s="100"/>
      <c r="L10219" s="100"/>
      <c r="M10219" s="100" t="s">
        <v>26391</v>
      </c>
      <c r="N10219" s="100"/>
      <c r="O10219" s="984" t="s">
        <v>15</v>
      </c>
      <c r="P10219" s="100"/>
      <c r="Q10219" s="15" t="s">
        <v>45</v>
      </c>
    </row>
    <row r="10220" customFormat="false" ht="79.85" hidden="false" customHeight="false" outlineLevel="0" collapsed="false">
      <c r="A10220" s="1091" t="s">
        <v>17111</v>
      </c>
      <c r="B10220" s="6" t="s">
        <v>17112</v>
      </c>
      <c r="C10220" s="1134"/>
      <c r="D10220" s="6" t="s">
        <v>17114</v>
      </c>
      <c r="E10220" s="6" t="s">
        <v>17115</v>
      </c>
      <c r="F10220" s="5" t="s">
        <v>10096</v>
      </c>
      <c r="G10220" s="6" t="s">
        <v>38</v>
      </c>
      <c r="H10220" s="6" t="s">
        <v>17116</v>
      </c>
      <c r="I10220" s="6" t="s">
        <v>40</v>
      </c>
      <c r="J10220" s="6" t="s">
        <v>21327</v>
      </c>
      <c r="K10220" s="6" t="s">
        <v>21328</v>
      </c>
      <c r="L10220" s="6" t="s">
        <v>19807</v>
      </c>
      <c r="M10220" s="6" t="s">
        <v>41</v>
      </c>
      <c r="N10220" s="6" t="s">
        <v>42</v>
      </c>
      <c r="O10220" s="6" t="s">
        <v>17117</v>
      </c>
      <c r="P10220" s="196"/>
      <c r="Q10220" s="15" t="s">
        <v>45</v>
      </c>
      <c r="R10220" s="196"/>
      <c r="S10220" s="196"/>
      <c r="T10220" s="274"/>
      <c r="U10220" s="274"/>
      <c r="V10220" s="274"/>
      <c r="W10220" s="274"/>
      <c r="X10220" s="274"/>
      <c r="Y10220" s="274"/>
      <c r="Z10220" s="274"/>
      <c r="AA10220" s="274"/>
      <c r="AB10220" s="274"/>
      <c r="AC10220" s="274"/>
      <c r="AD10220" s="274"/>
      <c r="AE10220" s="274"/>
      <c r="AF10220" s="274"/>
      <c r="AG10220" s="274"/>
      <c r="AH10220" s="274"/>
      <c r="AI10220" s="274"/>
      <c r="AJ10220" s="274"/>
      <c r="AK10220" s="274"/>
    </row>
    <row r="10221" customFormat="false" ht="15" hidden="false" customHeight="false" outlineLevel="0" collapsed="false">
      <c r="A10221" s="1228" t="n">
        <v>43822</v>
      </c>
      <c r="B10221" s="1182" t="s">
        <v>29125</v>
      </c>
      <c r="C10221" s="62"/>
      <c r="D10221" s="62"/>
      <c r="E10221" s="63"/>
      <c r="F10221" s="911" t="n">
        <f aca="false">G10221+H10221+I10221+J10221+K10221+L10221</f>
        <v>11281659408031.2</v>
      </c>
      <c r="G10221" s="1183" t="n">
        <f aca="false">SUM(G10222:G20156)</f>
        <v>3941107795900</v>
      </c>
      <c r="H10221" s="913" t="n">
        <f aca="false">SUM(H10222:H20156)</f>
        <v>7340551612131.2</v>
      </c>
      <c r="I10221" s="1093" t="n">
        <f aca="false">SUM(I10222:I20158)</f>
        <v>0</v>
      </c>
      <c r="J10221" s="1094" t="n">
        <f aca="false">SUM(J10222:J20156)</f>
        <v>0</v>
      </c>
      <c r="K10221" s="1095" t="n">
        <f aca="false">SUM(K10222:K20156)</f>
        <v>0</v>
      </c>
      <c r="L10221" s="1096" t="n">
        <f aca="false">SUM(L10222:L20156)</f>
        <v>0</v>
      </c>
      <c r="M10221" s="281"/>
      <c r="N10221" s="281"/>
      <c r="O10221" s="62"/>
      <c r="P10221" s="62"/>
      <c r="Q10221" s="15" t="s">
        <v>45</v>
      </c>
      <c r="R10221" s="62"/>
      <c r="S10221" s="62"/>
      <c r="T10221" s="274"/>
      <c r="U10221" s="274"/>
      <c r="V10221" s="274"/>
      <c r="W10221" s="274"/>
      <c r="X10221" s="274"/>
      <c r="Y10221" s="274"/>
      <c r="Z10221" s="274"/>
      <c r="AA10221" s="274"/>
      <c r="AB10221" s="274"/>
      <c r="AC10221" s="274"/>
      <c r="AD10221" s="274"/>
      <c r="AE10221" s="274"/>
      <c r="AF10221" s="274"/>
      <c r="AG10221" s="274"/>
      <c r="AH10221" s="274"/>
      <c r="AI10221" s="274"/>
      <c r="AJ10221" s="274"/>
      <c r="AK10221" s="274"/>
    </row>
    <row r="10222" customFormat="false" ht="28.35" hidden="false" customHeight="false" outlineLevel="0" collapsed="false">
      <c r="A10222" s="100" t="s">
        <v>25462</v>
      </c>
      <c r="B10222" s="1143" t="n">
        <v>0.389583333333333</v>
      </c>
      <c r="C10222" s="100" t="n">
        <v>89037526553</v>
      </c>
      <c r="D10222" s="100" t="s">
        <v>29126</v>
      </c>
      <c r="E10222" s="100" t="s">
        <v>29127</v>
      </c>
      <c r="F10222" s="100" t="s">
        <v>29128</v>
      </c>
      <c r="G10222" s="100"/>
      <c r="H10222" s="100"/>
      <c r="I10222" s="100"/>
      <c r="J10222" s="100"/>
      <c r="K10222" s="100"/>
      <c r="L10222" s="100"/>
      <c r="M10222" s="100"/>
      <c r="N10222" s="100"/>
      <c r="O10222" s="100" t="s">
        <v>29129</v>
      </c>
      <c r="P10222" s="100"/>
      <c r="Q10222" s="15" t="s">
        <v>45</v>
      </c>
    </row>
    <row r="10223" customFormat="false" ht="95.5" hidden="false" customHeight="false" outlineLevel="0" collapsed="false">
      <c r="A10223" s="100" t="s">
        <v>25462</v>
      </c>
      <c r="B10223" s="1143" t="n">
        <v>0.392361111111111</v>
      </c>
      <c r="C10223" s="24" t="s">
        <v>29130</v>
      </c>
      <c r="D10223" s="100" t="s">
        <v>29131</v>
      </c>
      <c r="E10223" s="100" t="s">
        <v>29132</v>
      </c>
      <c r="F10223" s="24" t="s">
        <v>29133</v>
      </c>
      <c r="G10223" s="100"/>
      <c r="H10223" s="100"/>
      <c r="I10223" s="100"/>
      <c r="J10223" s="100"/>
      <c r="K10223" s="100"/>
      <c r="L10223" s="100"/>
      <c r="M10223" s="100"/>
      <c r="N10223" s="100"/>
      <c r="O10223" s="355" t="s">
        <v>29134</v>
      </c>
      <c r="P10223" s="100"/>
      <c r="Q10223" s="15" t="s">
        <v>45</v>
      </c>
    </row>
    <row r="10224" customFormat="false" ht="14.9" hidden="false" customHeight="false" outlineLevel="0" collapsed="false">
      <c r="A10224" s="1144"/>
      <c r="B10224" s="1144"/>
      <c r="C10224" s="1144"/>
      <c r="D10224" s="1144"/>
      <c r="E10224" s="1144" t="s">
        <v>29135</v>
      </c>
      <c r="F10224" s="1144"/>
      <c r="G10224" s="1144"/>
      <c r="H10224" s="1144"/>
      <c r="I10224" s="1144"/>
      <c r="J10224" s="1144"/>
      <c r="K10224" s="1144"/>
      <c r="L10224" s="1144"/>
      <c r="M10224" s="1144"/>
      <c r="N10224" s="1144"/>
      <c r="O10224" s="1144"/>
      <c r="P10224" s="1144"/>
      <c r="Q10224" s="15" t="s">
        <v>45</v>
      </c>
      <c r="R10224" s="1145"/>
      <c r="S10224" s="1145"/>
      <c r="T10224" s="1145"/>
      <c r="U10224" s="1145"/>
      <c r="V10224" s="1145"/>
      <c r="W10224" s="1145"/>
      <c r="X10224" s="1145"/>
      <c r="Y10224" s="1145"/>
      <c r="Z10224" s="1145"/>
      <c r="AA10224" s="1145"/>
      <c r="AB10224" s="1145"/>
      <c r="AC10224" s="1145"/>
      <c r="AD10224" s="1145"/>
      <c r="AE10224" s="1145"/>
      <c r="AF10224" s="1145"/>
      <c r="AG10224" s="1145"/>
      <c r="AH10224" s="1145"/>
      <c r="AI10224" s="1145"/>
      <c r="AJ10224" s="1145"/>
      <c r="AK10224" s="1145"/>
    </row>
    <row r="10225" customFormat="false" ht="14.9" hidden="false" customHeight="false" outlineLevel="0" collapsed="false">
      <c r="A10225" s="100"/>
      <c r="B10225" s="100"/>
      <c r="C10225" s="100"/>
      <c r="D10225" s="100"/>
      <c r="E10225" s="100" t="s">
        <v>29136</v>
      </c>
      <c r="F10225" s="100"/>
      <c r="G10225" s="100"/>
      <c r="H10225" s="100"/>
      <c r="I10225" s="100"/>
      <c r="J10225" s="100"/>
      <c r="K10225" s="100"/>
      <c r="L10225" s="100"/>
      <c r="M10225" s="100"/>
      <c r="N10225" s="100"/>
      <c r="O10225" s="100"/>
      <c r="P10225" s="100"/>
      <c r="Q10225" s="15" t="s">
        <v>45</v>
      </c>
    </row>
    <row r="10226" customFormat="false" ht="14.9" hidden="false" customHeight="false" outlineLevel="0" collapsed="false">
      <c r="A10226" s="100"/>
      <c r="B10226" s="100"/>
      <c r="C10226" s="100"/>
      <c r="D10226" s="100"/>
      <c r="E10226" s="100" t="s">
        <v>29137</v>
      </c>
      <c r="F10226" s="100"/>
      <c r="G10226" s="100"/>
      <c r="H10226" s="100"/>
      <c r="I10226" s="100"/>
      <c r="J10226" s="100"/>
      <c r="K10226" s="100"/>
      <c r="L10226" s="100"/>
      <c r="M10226" s="100"/>
      <c r="N10226" s="100"/>
      <c r="O10226" s="100"/>
      <c r="P10226" s="100"/>
      <c r="Q10226" s="15" t="s">
        <v>45</v>
      </c>
    </row>
    <row r="10227" customFormat="false" ht="28.35" hidden="false" customHeight="false" outlineLevel="0" collapsed="false">
      <c r="A10227" s="1139"/>
      <c r="B10227" s="1139"/>
      <c r="C10227" s="1139"/>
      <c r="D10227" s="1139"/>
      <c r="E10227" s="1139" t="s">
        <v>29138</v>
      </c>
      <c r="F10227" s="1139"/>
      <c r="G10227" s="1139"/>
      <c r="H10227" s="1139"/>
      <c r="I10227" s="1139"/>
      <c r="J10227" s="1139"/>
      <c r="K10227" s="1139"/>
      <c r="L10227" s="1139"/>
      <c r="M10227" s="1139"/>
      <c r="N10227" s="1139"/>
      <c r="O10227" s="1139"/>
      <c r="P10227" s="1139"/>
      <c r="Q10227" s="15" t="s">
        <v>45</v>
      </c>
      <c r="R10227" s="1141"/>
      <c r="S10227" s="1141"/>
      <c r="T10227" s="1141"/>
      <c r="U10227" s="1141"/>
      <c r="V10227" s="1141"/>
      <c r="W10227" s="1141"/>
      <c r="X10227" s="1141"/>
      <c r="Y10227" s="1141"/>
      <c r="Z10227" s="1141"/>
      <c r="AA10227" s="1141"/>
      <c r="AB10227" s="1141"/>
      <c r="AC10227" s="1141"/>
      <c r="AD10227" s="1141"/>
      <c r="AE10227" s="1141"/>
      <c r="AF10227" s="1141"/>
      <c r="AG10227" s="1141"/>
      <c r="AH10227" s="1141"/>
      <c r="AI10227" s="1141"/>
      <c r="AJ10227" s="1141"/>
      <c r="AK10227" s="1141"/>
    </row>
    <row r="10228" customFormat="false" ht="68.65" hidden="false" customHeight="false" outlineLevel="0" collapsed="false">
      <c r="A10228" s="100" t="s">
        <v>25462</v>
      </c>
      <c r="B10228" s="1143" t="n">
        <v>0.455555555555556</v>
      </c>
      <c r="C10228" s="100" t="s">
        <v>29139</v>
      </c>
      <c r="D10228" s="100" t="s">
        <v>28447</v>
      </c>
      <c r="E10228" s="100" t="s">
        <v>29140</v>
      </c>
      <c r="F10228" s="100"/>
      <c r="G10228" s="100"/>
      <c r="H10228" s="100"/>
      <c r="I10228" s="100"/>
      <c r="J10228" s="100"/>
      <c r="K10228" s="100"/>
      <c r="L10228" s="100"/>
      <c r="M10228" s="100"/>
      <c r="N10228" s="100"/>
      <c r="O10228" s="100"/>
      <c r="P10228" s="100"/>
      <c r="Q10228" s="15" t="s">
        <v>45</v>
      </c>
    </row>
    <row r="10229" customFormat="false" ht="55.2" hidden="false" customHeight="false" outlineLevel="0" collapsed="false">
      <c r="A10229" s="100" t="s">
        <v>25462</v>
      </c>
      <c r="B10229" s="1143" t="n">
        <v>0.456944444444444</v>
      </c>
      <c r="C10229" s="100" t="n">
        <v>84999757156</v>
      </c>
      <c r="D10229" s="100" t="s">
        <v>27370</v>
      </c>
      <c r="E10229" s="100" t="s">
        <v>29141</v>
      </c>
      <c r="F10229" s="100" t="n">
        <v>4500</v>
      </c>
      <c r="G10229" s="100"/>
      <c r="H10229" s="100"/>
      <c r="I10229" s="100"/>
      <c r="J10229" s="100"/>
      <c r="K10229" s="100"/>
      <c r="L10229" s="100"/>
      <c r="M10229" s="100" t="s">
        <v>29142</v>
      </c>
      <c r="N10229" s="100"/>
      <c r="O10229" s="984" t="s">
        <v>27650</v>
      </c>
      <c r="P10229" s="100"/>
      <c r="Q10229" s="15" t="s">
        <v>45</v>
      </c>
    </row>
    <row r="10230" customFormat="false" ht="14.9" hidden="false" customHeight="false" outlineLevel="0" collapsed="false">
      <c r="A10230" s="100"/>
      <c r="B10230" s="100"/>
      <c r="C10230" s="100"/>
      <c r="D10230" s="100" t="s">
        <v>27370</v>
      </c>
      <c r="E10230" s="100"/>
      <c r="F10230" s="100" t="n">
        <v>14000</v>
      </c>
      <c r="G10230" s="100"/>
      <c r="H10230" s="100"/>
      <c r="I10230" s="100"/>
      <c r="J10230" s="100"/>
      <c r="K10230" s="100"/>
      <c r="L10230" s="100"/>
      <c r="M10230" s="100"/>
      <c r="N10230" s="100"/>
      <c r="O10230" s="984" t="s">
        <v>27650</v>
      </c>
      <c r="P10230" s="100"/>
      <c r="Q10230" s="15" t="s">
        <v>45</v>
      </c>
    </row>
    <row r="10231" customFormat="false" ht="14.9" hidden="false" customHeight="false" outlineLevel="0" collapsed="false">
      <c r="A10231" s="100" t="s">
        <v>25462</v>
      </c>
      <c r="B10231" s="100"/>
      <c r="C10231" s="100"/>
      <c r="D10231" s="100" t="s">
        <v>29143</v>
      </c>
      <c r="E10231" s="100"/>
      <c r="F10231" s="100"/>
      <c r="G10231" s="100" t="n">
        <v>12900</v>
      </c>
      <c r="H10231" s="100"/>
      <c r="I10231" s="100"/>
      <c r="J10231" s="100"/>
      <c r="K10231" s="100"/>
      <c r="L10231" s="100"/>
      <c r="M10231" s="100"/>
      <c r="N10231" s="1184" t="n">
        <v>43820</v>
      </c>
      <c r="O10231" s="984" t="s">
        <v>15</v>
      </c>
      <c r="P10231" s="100"/>
      <c r="Q10231" s="15" t="s">
        <v>45</v>
      </c>
    </row>
    <row r="10232" customFormat="false" ht="28.35" hidden="false" customHeight="false" outlineLevel="0" collapsed="false">
      <c r="A10232" s="100" t="s">
        <v>25462</v>
      </c>
      <c r="B10232" s="1143" t="n">
        <v>0.576388888888889</v>
      </c>
      <c r="C10232" s="100" t="s">
        <v>29144</v>
      </c>
      <c r="D10232" s="100" t="s">
        <v>29145</v>
      </c>
      <c r="E10232" s="100" t="s">
        <v>29146</v>
      </c>
      <c r="F10232" s="100"/>
      <c r="G10232" s="100"/>
      <c r="H10232" s="100"/>
      <c r="I10232" s="100"/>
      <c r="J10232" s="100"/>
      <c r="K10232" s="100"/>
      <c r="L10232" s="100"/>
      <c r="M10232" s="100"/>
      <c r="N10232" s="100"/>
      <c r="O10232" s="355" t="s">
        <v>29147</v>
      </c>
      <c r="P10232" s="100"/>
      <c r="Q10232" s="15" t="s">
        <v>45</v>
      </c>
    </row>
    <row r="10233" customFormat="false" ht="28.35" hidden="false" customHeight="false" outlineLevel="0" collapsed="false">
      <c r="A10233" s="100" t="s">
        <v>25462</v>
      </c>
      <c r="B10233" s="1143" t="n">
        <v>0.586805555555556</v>
      </c>
      <c r="C10233" s="100" t="s">
        <v>29148</v>
      </c>
      <c r="D10233" s="100" t="s">
        <v>28285</v>
      </c>
      <c r="E10233" s="100" t="s">
        <v>29149</v>
      </c>
      <c r="F10233" s="100"/>
      <c r="G10233" s="100"/>
      <c r="H10233" s="100"/>
      <c r="I10233" s="100"/>
      <c r="J10233" s="100"/>
      <c r="K10233" s="100"/>
      <c r="L10233" s="100"/>
      <c r="M10233" s="100"/>
      <c r="N10233" s="100"/>
      <c r="O10233" s="355" t="s">
        <v>29150</v>
      </c>
      <c r="P10233" s="100"/>
      <c r="Q10233" s="15" t="s">
        <v>45</v>
      </c>
    </row>
    <row r="10234" customFormat="false" ht="28.35" hidden="false" customHeight="false" outlineLevel="0" collapsed="false">
      <c r="A10234" s="1139"/>
      <c r="B10234" s="1139"/>
      <c r="C10234" s="1139" t="n">
        <v>89158920696</v>
      </c>
      <c r="D10234" s="1139" t="s">
        <v>29151</v>
      </c>
      <c r="E10234" s="1139" t="s">
        <v>29152</v>
      </c>
      <c r="F10234" s="1139"/>
      <c r="G10234" s="1139"/>
      <c r="H10234" s="1139"/>
      <c r="I10234" s="1139"/>
      <c r="J10234" s="1139"/>
      <c r="K10234" s="1139"/>
      <c r="L10234" s="1139"/>
      <c r="M10234" s="1139"/>
      <c r="N10234" s="1139"/>
      <c r="O10234" s="1139"/>
      <c r="P10234" s="1139"/>
      <c r="Q10234" s="15" t="s">
        <v>45</v>
      </c>
      <c r="R10234" s="1141"/>
      <c r="S10234" s="1141"/>
      <c r="T10234" s="1141"/>
      <c r="U10234" s="1141"/>
      <c r="V10234" s="1141"/>
      <c r="W10234" s="1141"/>
      <c r="X10234" s="1141"/>
      <c r="Y10234" s="1141"/>
      <c r="Z10234" s="1141"/>
      <c r="AA10234" s="1141"/>
      <c r="AB10234" s="1141"/>
      <c r="AC10234" s="1141"/>
      <c r="AD10234" s="1141"/>
      <c r="AE10234" s="1141"/>
      <c r="AF10234" s="1141"/>
      <c r="AG10234" s="1141"/>
      <c r="AH10234" s="1141"/>
      <c r="AI10234" s="1141"/>
      <c r="AJ10234" s="1141"/>
      <c r="AK10234" s="1141"/>
    </row>
    <row r="10235" customFormat="false" ht="28.35" hidden="false" customHeight="false" outlineLevel="0" collapsed="false">
      <c r="A10235" s="100" t="s">
        <v>25462</v>
      </c>
      <c r="B10235" s="1143" t="n">
        <v>0.600694444444444</v>
      </c>
      <c r="C10235" s="100" t="s">
        <v>29153</v>
      </c>
      <c r="D10235" s="100" t="s">
        <v>29154</v>
      </c>
      <c r="E10235" s="100" t="s">
        <v>29155</v>
      </c>
      <c r="F10235" s="100"/>
      <c r="G10235" s="100"/>
      <c r="H10235" s="100"/>
      <c r="I10235" s="100"/>
      <c r="J10235" s="100"/>
      <c r="K10235" s="100"/>
      <c r="L10235" s="100"/>
      <c r="M10235" s="100"/>
      <c r="N10235" s="100"/>
      <c r="O10235" s="100"/>
      <c r="P10235" s="100"/>
      <c r="Q10235" s="15" t="s">
        <v>45</v>
      </c>
    </row>
    <row r="10236" customFormat="false" ht="68.65" hidden="false" customHeight="false" outlineLevel="0" collapsed="false">
      <c r="A10236" s="100" t="s">
        <v>25462</v>
      </c>
      <c r="B10236" s="1143" t="n">
        <v>0.604166666666667</v>
      </c>
      <c r="C10236" s="100" t="s">
        <v>29156</v>
      </c>
      <c r="D10236" s="100" t="s">
        <v>29157</v>
      </c>
      <c r="E10236" s="100" t="s">
        <v>29158</v>
      </c>
      <c r="F10236" s="100" t="s">
        <v>29159</v>
      </c>
      <c r="G10236" s="100"/>
      <c r="H10236" s="100"/>
      <c r="I10236" s="100"/>
      <c r="J10236" s="100"/>
      <c r="K10236" s="100"/>
      <c r="L10236" s="100"/>
      <c r="M10236" s="100"/>
      <c r="N10236" s="100"/>
      <c r="O10236" s="100" t="s">
        <v>29160</v>
      </c>
      <c r="P10236" s="100"/>
      <c r="Q10236" s="15" t="s">
        <v>45</v>
      </c>
    </row>
    <row r="10237" customFormat="false" ht="28.35" hidden="false" customHeight="false" outlineLevel="0" collapsed="false">
      <c r="A10237" s="100" t="s">
        <v>25462</v>
      </c>
      <c r="B10237" s="1143" t="n">
        <v>0.675694444444444</v>
      </c>
      <c r="C10237" s="100" t="s">
        <v>29161</v>
      </c>
      <c r="D10237" s="100" t="s">
        <v>27370</v>
      </c>
      <c r="E10237" s="100" t="s">
        <v>29162</v>
      </c>
      <c r="F10237" s="100" t="s">
        <v>29163</v>
      </c>
      <c r="H10237" s="100" t="n">
        <v>19400</v>
      </c>
      <c r="I10237" s="100"/>
      <c r="J10237" s="100"/>
      <c r="K10237" s="100"/>
      <c r="L10237" s="100"/>
      <c r="M10237" s="100" t="s">
        <v>29164</v>
      </c>
      <c r="N10237" s="1184" t="n">
        <v>43823</v>
      </c>
      <c r="O10237" s="984" t="s">
        <v>26193</v>
      </c>
      <c r="P10237" s="100"/>
      <c r="Q10237" s="15" t="s">
        <v>45</v>
      </c>
    </row>
    <row r="10238" customFormat="false" ht="14.9" hidden="false" customHeight="false" outlineLevel="0" collapsed="false">
      <c r="A10238" s="1139" t="s">
        <v>25462</v>
      </c>
      <c r="B10238" s="1139"/>
      <c r="C10238" s="1139" t="n">
        <v>84991919199</v>
      </c>
      <c r="D10238" s="1139" t="s">
        <v>29165</v>
      </c>
      <c r="E10238" s="1139" t="s">
        <v>29166</v>
      </c>
      <c r="F10238" s="1139" t="s">
        <v>29167</v>
      </c>
      <c r="G10238" s="1139"/>
      <c r="H10238" s="1139"/>
      <c r="I10238" s="1139"/>
      <c r="J10238" s="1139"/>
      <c r="K10238" s="1139"/>
      <c r="L10238" s="1139"/>
      <c r="M10238" s="1139"/>
      <c r="N10238" s="1139"/>
      <c r="O10238" s="1139"/>
      <c r="P10238" s="1139"/>
      <c r="Q10238" s="15" t="s">
        <v>45</v>
      </c>
      <c r="R10238" s="1141"/>
      <c r="S10238" s="1141"/>
      <c r="T10238" s="1141"/>
      <c r="U10238" s="1141"/>
      <c r="V10238" s="1141"/>
      <c r="W10238" s="1141"/>
      <c r="X10238" s="1141"/>
      <c r="Y10238" s="1141"/>
      <c r="Z10238" s="1141"/>
      <c r="AA10238" s="1141"/>
      <c r="AB10238" s="1141"/>
      <c r="AC10238" s="1141"/>
      <c r="AD10238" s="1141"/>
      <c r="AE10238" s="1141"/>
      <c r="AF10238" s="1141"/>
      <c r="AG10238" s="1141"/>
      <c r="AH10238" s="1141"/>
      <c r="AI10238" s="1141"/>
      <c r="AJ10238" s="1141"/>
      <c r="AK10238" s="1141"/>
    </row>
    <row r="10239" customFormat="false" ht="108.95" hidden="false" customHeight="false" outlineLevel="0" collapsed="false">
      <c r="A10239" s="100"/>
      <c r="B10239" s="100"/>
      <c r="C10239" s="100" t="n">
        <v>89859388736</v>
      </c>
      <c r="D10239" s="100" t="s">
        <v>27370</v>
      </c>
      <c r="E10239" s="100" t="s">
        <v>29168</v>
      </c>
      <c r="F10239" s="100" t="n">
        <v>30000</v>
      </c>
      <c r="G10239" s="100"/>
      <c r="H10239" s="100"/>
      <c r="I10239" s="100"/>
      <c r="J10239" s="100"/>
      <c r="K10239" s="100"/>
      <c r="L10239" s="100"/>
      <c r="M10239" s="100"/>
      <c r="N10239" s="100"/>
      <c r="O10239" s="355" t="s">
        <v>29169</v>
      </c>
      <c r="P10239" s="100"/>
      <c r="Q10239" s="15" t="s">
        <v>45</v>
      </c>
    </row>
    <row r="10240" customFormat="false" ht="14.9" hidden="false" customHeight="false" outlineLevel="0" collapsed="false">
      <c r="A10240" s="100" t="s">
        <v>29170</v>
      </c>
      <c r="B10240" s="100"/>
      <c r="C10240" s="100" t="n">
        <v>84956162959</v>
      </c>
      <c r="D10240" s="100" t="s">
        <v>29171</v>
      </c>
      <c r="E10240" s="100" t="s">
        <v>29172</v>
      </c>
      <c r="F10240" s="100"/>
      <c r="G10240" s="100"/>
      <c r="H10240" s="100"/>
      <c r="I10240" s="100"/>
      <c r="J10240" s="100"/>
      <c r="K10240" s="100"/>
      <c r="L10240" s="100"/>
      <c r="M10240" s="100"/>
      <c r="N10240" s="100"/>
      <c r="O10240" s="100"/>
      <c r="P10240" s="100"/>
      <c r="Q10240" s="15" t="s">
        <v>45</v>
      </c>
    </row>
    <row r="10241" customFormat="false" ht="79.85" hidden="false" customHeight="false" outlineLevel="0" collapsed="false">
      <c r="A10241" s="1091" t="s">
        <v>17111</v>
      </c>
      <c r="B10241" s="6" t="s">
        <v>17112</v>
      </c>
      <c r="C10241" s="1134"/>
      <c r="D10241" s="6" t="s">
        <v>17114</v>
      </c>
      <c r="E10241" s="6" t="s">
        <v>17115</v>
      </c>
      <c r="F10241" s="5" t="s">
        <v>10096</v>
      </c>
      <c r="G10241" s="6" t="s">
        <v>38</v>
      </c>
      <c r="H10241" s="6" t="s">
        <v>17116</v>
      </c>
      <c r="I10241" s="6" t="s">
        <v>40</v>
      </c>
      <c r="J10241" s="6" t="s">
        <v>21327</v>
      </c>
      <c r="K10241" s="6" t="s">
        <v>21328</v>
      </c>
      <c r="L10241" s="6" t="s">
        <v>19807</v>
      </c>
      <c r="M10241" s="6" t="s">
        <v>41</v>
      </c>
      <c r="N10241" s="6" t="s">
        <v>42</v>
      </c>
      <c r="O10241" s="6" t="s">
        <v>17117</v>
      </c>
      <c r="P10241" s="196"/>
      <c r="Q10241" s="15" t="s">
        <v>45</v>
      </c>
      <c r="R10241" s="196"/>
      <c r="S10241" s="196"/>
      <c r="T10241" s="274"/>
      <c r="U10241" s="274"/>
      <c r="V10241" s="274"/>
      <c r="W10241" s="274"/>
      <c r="X10241" s="274"/>
      <c r="Y10241" s="274"/>
      <c r="Z10241" s="274"/>
      <c r="AA10241" s="274"/>
      <c r="AB10241" s="274"/>
      <c r="AC10241" s="274"/>
      <c r="AD10241" s="274"/>
      <c r="AE10241" s="274"/>
      <c r="AF10241" s="274"/>
      <c r="AG10241" s="274"/>
      <c r="AH10241" s="274"/>
      <c r="AI10241" s="274"/>
      <c r="AJ10241" s="274"/>
      <c r="AK10241" s="274"/>
    </row>
    <row r="10242" customFormat="false" ht="15" hidden="false" customHeight="false" outlineLevel="0" collapsed="false">
      <c r="A10242" s="1228" t="n">
        <v>43823</v>
      </c>
      <c r="B10242" s="1182" t="s">
        <v>260</v>
      </c>
      <c r="C10242" s="62"/>
      <c r="D10242" s="62"/>
      <c r="E10242" s="63"/>
      <c r="F10242" s="911" t="n">
        <f aca="false">G10242+H10242+I10242+J10242+K10242+L10242</f>
        <v>5640829687865.6</v>
      </c>
      <c r="G10242" s="1183" t="n">
        <f aca="false">SUM(G10243:G20177)</f>
        <v>1970553891500</v>
      </c>
      <c r="H10242" s="913" t="n">
        <f aca="false">SUM(H10243:H20177)</f>
        <v>3670275796365.6</v>
      </c>
      <c r="I10242" s="1093" t="n">
        <f aca="false">SUM(I10243:I20179)</f>
        <v>0</v>
      </c>
      <c r="J10242" s="1094" t="n">
        <f aca="false">SUM(J10243:J20177)</f>
        <v>0</v>
      </c>
      <c r="K10242" s="1095" t="n">
        <f aca="false">SUM(K10243:K20177)</f>
        <v>0</v>
      </c>
      <c r="L10242" s="1096" t="n">
        <f aca="false">SUM(L10243:L20177)</f>
        <v>0</v>
      </c>
      <c r="M10242" s="281"/>
      <c r="N10242" s="281"/>
      <c r="O10242" s="62"/>
      <c r="P10242" s="62"/>
      <c r="Q10242" s="15" t="s">
        <v>45</v>
      </c>
      <c r="R10242" s="62"/>
      <c r="S10242" s="62"/>
      <c r="T10242" s="274"/>
      <c r="U10242" s="274"/>
      <c r="V10242" s="274"/>
      <c r="W10242" s="274"/>
      <c r="X10242" s="274"/>
      <c r="Y10242" s="274"/>
      <c r="Z10242" s="274"/>
      <c r="AA10242" s="274"/>
      <c r="AB10242" s="274"/>
      <c r="AC10242" s="274"/>
      <c r="AD10242" s="274"/>
      <c r="AE10242" s="274"/>
      <c r="AF10242" s="274"/>
      <c r="AG10242" s="274"/>
      <c r="AH10242" s="274"/>
      <c r="AI10242" s="274"/>
      <c r="AJ10242" s="274"/>
      <c r="AK10242" s="274"/>
    </row>
    <row r="10243" customFormat="false" ht="68.65" hidden="false" customHeight="false" outlineLevel="0" collapsed="false">
      <c r="A10243" s="100" t="s">
        <v>25462</v>
      </c>
      <c r="B10243" s="1143" t="n">
        <v>0.420138888888889</v>
      </c>
      <c r="C10243" s="24" t="s">
        <v>29173</v>
      </c>
      <c r="D10243" s="100" t="s">
        <v>27370</v>
      </c>
      <c r="E10243" s="100" t="s">
        <v>29174</v>
      </c>
      <c r="F10243" s="100" t="s">
        <v>29175</v>
      </c>
      <c r="G10243" s="100" t="n">
        <v>5500</v>
      </c>
      <c r="H10243" s="100"/>
      <c r="I10243" s="100"/>
      <c r="J10243" s="100"/>
      <c r="K10243" s="100"/>
      <c r="L10243" s="100"/>
      <c r="M10243" s="100" t="s">
        <v>29176</v>
      </c>
      <c r="N10243" s="1184" t="n">
        <v>43824</v>
      </c>
      <c r="O10243" s="984" t="s">
        <v>15</v>
      </c>
      <c r="P10243" s="100"/>
      <c r="Q10243" s="15" t="s">
        <v>45</v>
      </c>
    </row>
    <row r="10244" customFormat="false" ht="108.95" hidden="false" customHeight="false" outlineLevel="0" collapsed="false">
      <c r="A10244" s="100"/>
      <c r="B10244" s="100"/>
      <c r="C10244" s="100"/>
      <c r="D10244" s="100"/>
      <c r="E10244" s="100" t="s">
        <v>29177</v>
      </c>
      <c r="F10244" s="100"/>
      <c r="G10244" s="100"/>
      <c r="H10244" s="100"/>
      <c r="I10244" s="100"/>
      <c r="J10244" s="100"/>
      <c r="K10244" s="100"/>
      <c r="L10244" s="100"/>
      <c r="M10244" s="100"/>
      <c r="N10244" s="100"/>
      <c r="O10244" s="100"/>
      <c r="P10244" s="100"/>
      <c r="Q10244" s="15" t="s">
        <v>45</v>
      </c>
    </row>
    <row r="10245" customFormat="false" ht="14.9" hidden="false" customHeight="false" outlineLevel="0" collapsed="false">
      <c r="A10245" s="100"/>
      <c r="B10245" s="100"/>
      <c r="C10245" s="100" t="s">
        <v>29178</v>
      </c>
      <c r="D10245" s="100" t="s">
        <v>25726</v>
      </c>
      <c r="E10245" s="100" t="s">
        <v>29179</v>
      </c>
      <c r="F10245" s="100"/>
      <c r="G10245" s="100"/>
      <c r="H10245" s="100"/>
      <c r="I10245" s="100"/>
      <c r="J10245" s="100"/>
      <c r="K10245" s="100"/>
      <c r="L10245" s="100"/>
      <c r="M10245" s="100"/>
      <c r="N10245" s="100"/>
      <c r="O10245" s="100" t="s">
        <v>29180</v>
      </c>
      <c r="P10245" s="100"/>
      <c r="Q10245" s="15" t="s">
        <v>45</v>
      </c>
    </row>
    <row r="10246" customFormat="false" ht="14.9" hidden="false" customHeight="false" outlineLevel="0" collapsed="false">
      <c r="A10246" s="1144"/>
      <c r="B10246" s="1144"/>
      <c r="C10246" s="1144" t="n">
        <v>89166477964</v>
      </c>
      <c r="D10246" s="1144"/>
      <c r="E10246" s="1144" t="s">
        <v>29181</v>
      </c>
      <c r="F10246" s="1144"/>
      <c r="G10246" s="1144"/>
      <c r="H10246" s="1144"/>
      <c r="I10246" s="1144"/>
      <c r="J10246" s="1144"/>
      <c r="K10246" s="1144"/>
      <c r="L10246" s="1144"/>
      <c r="M10246" s="1144"/>
      <c r="N10246" s="1144"/>
      <c r="O10246" s="1144"/>
      <c r="P10246" s="1144"/>
      <c r="Q10246" s="15" t="s">
        <v>45</v>
      </c>
      <c r="R10246" s="1145"/>
      <c r="S10246" s="1145"/>
      <c r="T10246" s="1145"/>
      <c r="U10246" s="1145"/>
      <c r="V10246" s="1145"/>
      <c r="W10246" s="1145"/>
      <c r="X10246" s="1145"/>
      <c r="Y10246" s="1145"/>
      <c r="Z10246" s="1145"/>
      <c r="AA10246" s="1145"/>
      <c r="AB10246" s="1145"/>
      <c r="AC10246" s="1145"/>
      <c r="AD10246" s="1145"/>
      <c r="AE10246" s="1145"/>
      <c r="AF10246" s="1145"/>
      <c r="AG10246" s="1145"/>
      <c r="AH10246" s="1145"/>
      <c r="AI10246" s="1145"/>
      <c r="AJ10246" s="1145"/>
      <c r="AK10246" s="1145"/>
    </row>
    <row r="10247" customFormat="false" ht="28.35" hidden="false" customHeight="false" outlineLevel="0" collapsed="false">
      <c r="A10247" s="100"/>
      <c r="B10247" s="100"/>
      <c r="C10247" s="100"/>
      <c r="D10247" s="100"/>
      <c r="E10247" s="100" t="s">
        <v>29182</v>
      </c>
      <c r="F10247" s="100"/>
      <c r="G10247" s="100"/>
      <c r="H10247" s="100"/>
      <c r="I10247" s="100"/>
      <c r="J10247" s="100"/>
      <c r="K10247" s="100"/>
      <c r="L10247" s="100"/>
      <c r="M10247" s="100"/>
      <c r="N10247" s="100"/>
      <c r="O10247" s="100"/>
      <c r="P10247" s="100"/>
      <c r="Q10247" s="15" t="s">
        <v>45</v>
      </c>
    </row>
    <row r="10248" customFormat="false" ht="28.35" hidden="false" customHeight="false" outlineLevel="0" collapsed="false">
      <c r="A10248" s="100" t="s">
        <v>25462</v>
      </c>
      <c r="B10248" s="100"/>
      <c r="C10248" s="100"/>
      <c r="D10248" s="100" t="s">
        <v>10514</v>
      </c>
      <c r="E10248" s="100" t="s">
        <v>29100</v>
      </c>
      <c r="F10248" s="100" t="s">
        <v>29183</v>
      </c>
      <c r="G10248" s="100"/>
      <c r="H10248" s="100" t="n">
        <v>8500</v>
      </c>
      <c r="I10248" s="100"/>
      <c r="J10248" s="100"/>
      <c r="K10248" s="100"/>
      <c r="L10248" s="100"/>
      <c r="M10248" s="100" t="s">
        <v>29184</v>
      </c>
      <c r="N10248" s="1184" t="n">
        <v>43829</v>
      </c>
      <c r="O10248" s="984" t="s">
        <v>26154</v>
      </c>
      <c r="P10248" s="100"/>
      <c r="Q10248" s="15" t="s">
        <v>45</v>
      </c>
    </row>
    <row r="10249" customFormat="false" ht="68.65" hidden="false" customHeight="false" outlineLevel="0" collapsed="false">
      <c r="A10249" s="1144" t="s">
        <v>25462</v>
      </c>
      <c r="B10249" s="1146" t="n">
        <v>0.451388888888889</v>
      </c>
      <c r="C10249" s="1144" t="s">
        <v>29185</v>
      </c>
      <c r="D10249" s="1144" t="s">
        <v>26332</v>
      </c>
      <c r="E10249" s="1144" t="s">
        <v>29186</v>
      </c>
      <c r="F10249" s="1144" t="s">
        <v>29187</v>
      </c>
      <c r="G10249" s="1144"/>
      <c r="H10249" s="1144"/>
      <c r="I10249" s="1144"/>
      <c r="J10249" s="1144"/>
      <c r="K10249" s="1144"/>
      <c r="L10249" s="1144"/>
      <c r="M10249" s="1144"/>
      <c r="N10249" s="1144"/>
      <c r="O10249" s="1144"/>
      <c r="P10249" s="1144"/>
      <c r="Q10249" s="15" t="s">
        <v>45</v>
      </c>
      <c r="R10249" s="1145"/>
      <c r="S10249" s="1145"/>
      <c r="T10249" s="1145"/>
      <c r="U10249" s="1145"/>
      <c r="V10249" s="1145"/>
      <c r="W10249" s="1145"/>
      <c r="X10249" s="1145"/>
      <c r="Y10249" s="1145"/>
      <c r="Z10249" s="1145"/>
      <c r="AA10249" s="1145"/>
      <c r="AB10249" s="1145"/>
      <c r="AC10249" s="1145"/>
      <c r="AD10249" s="1145"/>
      <c r="AE10249" s="1145"/>
      <c r="AF10249" s="1145"/>
      <c r="AG10249" s="1145"/>
      <c r="AH10249" s="1145"/>
      <c r="AI10249" s="1145"/>
      <c r="AJ10249" s="1145"/>
      <c r="AK10249" s="1145"/>
    </row>
    <row r="10250" customFormat="false" ht="14.9" hidden="false" customHeight="false" outlineLevel="0" collapsed="false">
      <c r="A10250" s="100"/>
      <c r="B10250" s="100"/>
      <c r="C10250" s="100"/>
      <c r="D10250" s="100"/>
      <c r="E10250" s="1154" t="s">
        <v>29188</v>
      </c>
      <c r="F10250" s="100"/>
      <c r="G10250" s="100"/>
      <c r="H10250" s="100"/>
      <c r="I10250" s="100"/>
      <c r="J10250" s="100"/>
      <c r="K10250" s="100"/>
      <c r="L10250" s="100"/>
      <c r="M10250" s="100"/>
      <c r="N10250" s="100"/>
      <c r="O10250" s="100"/>
      <c r="P10250" s="100"/>
      <c r="Q10250" s="15" t="s">
        <v>45</v>
      </c>
    </row>
    <row r="10251" customFormat="false" ht="14.9" hidden="false" customHeight="false" outlineLevel="0" collapsed="false">
      <c r="A10251" s="1139"/>
      <c r="B10251" s="1139"/>
      <c r="C10251" s="1139"/>
      <c r="D10251" s="1139"/>
      <c r="E10251" s="1139" t="s">
        <v>29189</v>
      </c>
      <c r="F10251" s="1139"/>
      <c r="G10251" s="1139"/>
      <c r="H10251" s="1139"/>
      <c r="I10251" s="1139"/>
      <c r="J10251" s="1139"/>
      <c r="K10251" s="1139"/>
      <c r="L10251" s="1139"/>
      <c r="M10251" s="1139"/>
      <c r="N10251" s="1139"/>
      <c r="O10251" s="1139"/>
      <c r="P10251" s="1139"/>
      <c r="Q10251" s="15" t="s">
        <v>45</v>
      </c>
      <c r="R10251" s="1141"/>
      <c r="S10251" s="1141"/>
      <c r="T10251" s="1141"/>
      <c r="U10251" s="1141"/>
      <c r="V10251" s="1141"/>
      <c r="W10251" s="1141"/>
      <c r="X10251" s="1141"/>
      <c r="Y10251" s="1141"/>
      <c r="Z10251" s="1141"/>
      <c r="AA10251" s="1141"/>
      <c r="AB10251" s="1141"/>
      <c r="AC10251" s="1141"/>
      <c r="AD10251" s="1141"/>
      <c r="AE10251" s="1141"/>
      <c r="AF10251" s="1141"/>
      <c r="AG10251" s="1141"/>
      <c r="AH10251" s="1141"/>
      <c r="AI10251" s="1141"/>
      <c r="AJ10251" s="1141"/>
      <c r="AK10251" s="1141"/>
    </row>
    <row r="10252" customFormat="false" ht="28.35" hidden="false" customHeight="false" outlineLevel="0" collapsed="false">
      <c r="A10252" s="100" t="s">
        <v>25492</v>
      </c>
      <c r="B10252" s="1143" t="n">
        <v>0.473611111111111</v>
      </c>
      <c r="C10252" s="100" t="s">
        <v>29190</v>
      </c>
      <c r="D10252" s="100" t="s">
        <v>26341</v>
      </c>
      <c r="E10252" s="100" t="s">
        <v>29191</v>
      </c>
      <c r="F10252" s="100"/>
      <c r="G10252" s="100"/>
      <c r="H10252" s="100"/>
      <c r="I10252" s="100"/>
      <c r="J10252" s="100"/>
      <c r="K10252" s="100"/>
      <c r="L10252" s="100"/>
      <c r="M10252" s="100"/>
      <c r="N10252" s="100"/>
      <c r="O10252" s="1144" t="s">
        <v>29192</v>
      </c>
      <c r="P10252" s="100"/>
      <c r="Q10252" s="15" t="s">
        <v>45</v>
      </c>
    </row>
    <row r="10253" customFormat="false" ht="41.75" hidden="false" customHeight="false" outlineLevel="0" collapsed="false">
      <c r="A10253" s="100" t="s">
        <v>25462</v>
      </c>
      <c r="B10253" s="1143" t="n">
        <v>0.477083333333333</v>
      </c>
      <c r="C10253" s="100" t="s">
        <v>29193</v>
      </c>
      <c r="D10253" s="100" t="s">
        <v>26354</v>
      </c>
      <c r="E10253" s="100" t="s">
        <v>29194</v>
      </c>
      <c r="F10253" s="100" t="s">
        <v>29195</v>
      </c>
      <c r="G10253" s="100" t="n">
        <v>3500</v>
      </c>
      <c r="H10253" s="100"/>
      <c r="I10253" s="100"/>
      <c r="J10253" s="100"/>
      <c r="K10253" s="100"/>
      <c r="L10253" s="100"/>
      <c r="M10253" s="100" t="s">
        <v>29196</v>
      </c>
      <c r="N10253" s="1184" t="n">
        <v>43823</v>
      </c>
      <c r="O10253" s="984" t="s">
        <v>15</v>
      </c>
      <c r="P10253" s="100"/>
      <c r="Q10253" s="15" t="s">
        <v>45</v>
      </c>
    </row>
    <row r="10254" customFormat="false" ht="28.35" hidden="false" customHeight="false" outlineLevel="0" collapsed="false">
      <c r="A10254" s="100" t="s">
        <v>25462</v>
      </c>
      <c r="B10254" s="1143" t="n">
        <v>0.509027777777778</v>
      </c>
      <c r="C10254" s="100" t="n">
        <v>84956128546</v>
      </c>
      <c r="D10254" s="100" t="s">
        <v>26364</v>
      </c>
      <c r="E10254" s="100" t="s">
        <v>29197</v>
      </c>
      <c r="F10254" s="100" t="s">
        <v>29198</v>
      </c>
      <c r="G10254" s="100"/>
      <c r="H10254" s="100"/>
      <c r="I10254" s="100"/>
      <c r="J10254" s="100"/>
      <c r="K10254" s="100"/>
      <c r="L10254" s="100"/>
      <c r="M10254" s="100"/>
      <c r="N10254" s="100"/>
      <c r="O10254" s="355" t="s">
        <v>29199</v>
      </c>
      <c r="P10254" s="100"/>
      <c r="Q10254" s="15" t="s">
        <v>45</v>
      </c>
    </row>
    <row r="10255" customFormat="false" ht="14.9" hidden="false" customHeight="false" outlineLevel="0" collapsed="false">
      <c r="A10255" s="1144"/>
      <c r="B10255" s="1144"/>
      <c r="C10255" s="1144"/>
      <c r="D10255" s="1144"/>
      <c r="E10255" s="1144" t="s">
        <v>29200</v>
      </c>
      <c r="F10255" s="1144" t="s">
        <v>359</v>
      </c>
      <c r="G10255" s="1144"/>
      <c r="H10255" s="1144"/>
      <c r="I10255" s="1144"/>
      <c r="J10255" s="1144"/>
      <c r="K10255" s="1144"/>
      <c r="L10255" s="1144"/>
      <c r="M10255" s="1144"/>
      <c r="N10255" s="1144"/>
      <c r="O10255" s="1144"/>
      <c r="P10255" s="1144"/>
      <c r="Q10255" s="15" t="s">
        <v>45</v>
      </c>
      <c r="R10255" s="1145"/>
      <c r="S10255" s="1145"/>
      <c r="T10255" s="1145"/>
      <c r="U10255" s="1145"/>
      <c r="V10255" s="1145"/>
      <c r="W10255" s="1145"/>
      <c r="X10255" s="1145"/>
      <c r="Y10255" s="1145"/>
      <c r="Z10255" s="1145"/>
      <c r="AA10255" s="1145"/>
      <c r="AB10255" s="1145"/>
      <c r="AC10255" s="1145"/>
      <c r="AD10255" s="1145"/>
      <c r="AE10255" s="1145"/>
      <c r="AF10255" s="1145"/>
      <c r="AG10255" s="1145"/>
      <c r="AH10255" s="1145"/>
      <c r="AI10255" s="1145"/>
      <c r="AJ10255" s="1145"/>
      <c r="AK10255" s="1145"/>
    </row>
    <row r="10256" customFormat="false" ht="28.35" hidden="false" customHeight="false" outlineLevel="0" collapsed="false">
      <c r="A10256" s="100" t="s">
        <v>25462</v>
      </c>
      <c r="B10256" s="1143" t="n">
        <v>0.51875</v>
      </c>
      <c r="C10256" s="100" t="s">
        <v>29201</v>
      </c>
      <c r="D10256" s="100" t="s">
        <v>27083</v>
      </c>
      <c r="E10256" s="100" t="s">
        <v>29202</v>
      </c>
      <c r="F10256" s="100"/>
      <c r="G10256" s="100"/>
      <c r="H10256" s="100"/>
      <c r="I10256" s="100"/>
      <c r="J10256" s="100"/>
      <c r="K10256" s="100"/>
      <c r="L10256" s="100"/>
      <c r="M10256" s="100"/>
      <c r="N10256" s="100"/>
      <c r="O10256" s="355" t="s">
        <v>29203</v>
      </c>
      <c r="P10256" s="100"/>
      <c r="Q10256" s="15" t="s">
        <v>45</v>
      </c>
    </row>
    <row r="10257" customFormat="false" ht="68.65" hidden="false" customHeight="false" outlineLevel="0" collapsed="false">
      <c r="A10257" s="100" t="s">
        <v>25462</v>
      </c>
      <c r="B10257" s="1143" t="n">
        <v>0.522222222222222</v>
      </c>
      <c r="C10257" s="100" t="s">
        <v>29204</v>
      </c>
      <c r="D10257" s="100" t="s">
        <v>29157</v>
      </c>
      <c r="E10257" s="100" t="s">
        <v>29205</v>
      </c>
      <c r="F10257" s="100" t="s">
        <v>29206</v>
      </c>
      <c r="G10257" s="100"/>
      <c r="H10257" s="100"/>
      <c r="I10257" s="100"/>
      <c r="J10257" s="100"/>
      <c r="K10257" s="100"/>
      <c r="L10257" s="100"/>
      <c r="M10257" s="100"/>
      <c r="N10257" s="100"/>
      <c r="O10257" s="355" t="s">
        <v>29207</v>
      </c>
      <c r="P10257" s="100"/>
      <c r="Q10257" s="15" t="s">
        <v>45</v>
      </c>
    </row>
    <row r="10258" customFormat="false" ht="14.9" hidden="false" customHeight="false" outlineLevel="0" collapsed="false">
      <c r="A10258" s="100" t="s">
        <v>25462</v>
      </c>
      <c r="B10258" s="1143" t="n">
        <v>0.534027777777778</v>
      </c>
      <c r="C10258" s="100" t="n">
        <v>89154110609</v>
      </c>
      <c r="D10258" s="100" t="s">
        <v>27022</v>
      </c>
      <c r="E10258" s="100" t="s">
        <v>29208</v>
      </c>
      <c r="F10258" s="100" t="s">
        <v>149</v>
      </c>
      <c r="G10258" s="100"/>
      <c r="H10258" s="100"/>
      <c r="I10258" s="100"/>
      <c r="J10258" s="100"/>
      <c r="K10258" s="100"/>
      <c r="L10258" s="100"/>
      <c r="M10258" s="100"/>
      <c r="N10258" s="100"/>
      <c r="O10258" s="100"/>
      <c r="P10258" s="100"/>
      <c r="Q10258" s="15" t="s">
        <v>45</v>
      </c>
    </row>
    <row r="10259" customFormat="false" ht="68.65" hidden="false" customHeight="false" outlineLevel="0" collapsed="false">
      <c r="A10259" s="100" t="s">
        <v>25462</v>
      </c>
      <c r="B10259" s="1184" t="n">
        <v>43823</v>
      </c>
      <c r="C10259" s="100" t="s">
        <v>29209</v>
      </c>
      <c r="D10259" s="100" t="s">
        <v>29210</v>
      </c>
      <c r="E10259" s="100" t="s">
        <v>29211</v>
      </c>
      <c r="F10259" s="100" t="s">
        <v>29212</v>
      </c>
      <c r="G10259" s="100" t="n">
        <v>13500</v>
      </c>
      <c r="H10259" s="100"/>
      <c r="I10259" s="100"/>
      <c r="J10259" s="100"/>
      <c r="K10259" s="100"/>
      <c r="L10259" s="100"/>
      <c r="M10259" s="100" t="s">
        <v>29213</v>
      </c>
      <c r="N10259" s="1184" t="n">
        <v>43825</v>
      </c>
      <c r="O10259" s="984" t="s">
        <v>15</v>
      </c>
      <c r="P10259" s="100"/>
      <c r="Q10259" s="15" t="s">
        <v>45</v>
      </c>
    </row>
    <row r="10260" customFormat="false" ht="41.75" hidden="false" customHeight="false" outlineLevel="0" collapsed="false">
      <c r="A10260" s="100" t="s">
        <v>25462</v>
      </c>
      <c r="B10260" s="1143" t="n">
        <v>0.559027777777778</v>
      </c>
      <c r="C10260" s="100" t="s">
        <v>29214</v>
      </c>
      <c r="D10260" s="100" t="s">
        <v>27251</v>
      </c>
      <c r="E10260" s="100" t="s">
        <v>29215</v>
      </c>
      <c r="F10260" s="100"/>
      <c r="G10260" s="100"/>
      <c r="H10260" s="100"/>
      <c r="I10260" s="100"/>
      <c r="J10260" s="100"/>
      <c r="K10260" s="100"/>
      <c r="L10260" s="100"/>
      <c r="M10260" s="100"/>
      <c r="N10260" s="100"/>
      <c r="O10260" s="355" t="s">
        <v>29216</v>
      </c>
      <c r="P10260" s="100"/>
      <c r="Q10260" s="15" t="s">
        <v>45</v>
      </c>
    </row>
    <row r="10261" customFormat="false" ht="41.75" hidden="false" customHeight="false" outlineLevel="0" collapsed="false">
      <c r="A10261" s="100"/>
      <c r="B10261" s="24"/>
      <c r="C10261" s="24" t="s">
        <v>27413</v>
      </c>
      <c r="D10261" s="100" t="s">
        <v>10514</v>
      </c>
      <c r="E10261" s="100" t="s">
        <v>27414</v>
      </c>
      <c r="F10261" s="100"/>
      <c r="G10261" s="100"/>
      <c r="H10261" s="100" t="n">
        <v>3000</v>
      </c>
      <c r="I10261" s="100"/>
      <c r="J10261" s="100"/>
      <c r="K10261" s="100"/>
      <c r="L10261" s="100"/>
      <c r="M10261" s="100" t="s">
        <v>27628</v>
      </c>
      <c r="N10261" s="1184" t="n">
        <v>43824</v>
      </c>
      <c r="O10261" s="984" t="s">
        <v>29217</v>
      </c>
      <c r="P10261" s="100"/>
      <c r="Q10261" s="15" t="s">
        <v>45</v>
      </c>
    </row>
    <row r="10262" customFormat="false" ht="189.55" hidden="false" customHeight="false" outlineLevel="0" collapsed="false">
      <c r="A10262" s="1139"/>
      <c r="B10262" s="1139"/>
      <c r="C10262" s="1139"/>
      <c r="D10262" s="1139"/>
      <c r="E10262" s="1139" t="s">
        <v>29218</v>
      </c>
      <c r="F10262" s="1139" t="s">
        <v>29219</v>
      </c>
      <c r="G10262" s="1139"/>
      <c r="H10262" s="1139"/>
      <c r="I10262" s="1139"/>
      <c r="J10262" s="1139"/>
      <c r="K10262" s="1139"/>
      <c r="L10262" s="1139"/>
      <c r="M10262" s="1139" t="s">
        <v>29220</v>
      </c>
      <c r="N10262" s="1192" t="n">
        <v>43827</v>
      </c>
      <c r="O10262" s="1139"/>
      <c r="P10262" s="1139"/>
      <c r="Q10262" s="15" t="s">
        <v>45</v>
      </c>
      <c r="R10262" s="1141"/>
      <c r="S10262" s="1141"/>
      <c r="T10262" s="1141"/>
      <c r="U10262" s="1141"/>
      <c r="V10262" s="1141"/>
      <c r="W10262" s="1141"/>
      <c r="X10262" s="1141"/>
      <c r="Y10262" s="1141"/>
      <c r="Z10262" s="1141"/>
      <c r="AA10262" s="1141"/>
      <c r="AB10262" s="1141"/>
      <c r="AC10262" s="1141"/>
      <c r="AD10262" s="1141"/>
      <c r="AE10262" s="1141"/>
      <c r="AF10262" s="1141"/>
      <c r="AG10262" s="1141"/>
      <c r="AH10262" s="1141"/>
      <c r="AI10262" s="1141"/>
      <c r="AJ10262" s="1141"/>
      <c r="AK10262" s="1141"/>
    </row>
    <row r="10263" customFormat="false" ht="28.35" hidden="false" customHeight="false" outlineLevel="0" collapsed="false">
      <c r="A10263" s="100" t="s">
        <v>25462</v>
      </c>
      <c r="B10263" s="1143" t="n">
        <v>0.738194444444444</v>
      </c>
      <c r="C10263" s="100" t="s">
        <v>29221</v>
      </c>
      <c r="D10263" s="100" t="s">
        <v>27256</v>
      </c>
      <c r="E10263" s="100" t="s">
        <v>29222</v>
      </c>
      <c r="F10263" s="100"/>
      <c r="G10263" s="100"/>
      <c r="H10263" s="100"/>
      <c r="I10263" s="100"/>
      <c r="J10263" s="100"/>
      <c r="K10263" s="100"/>
      <c r="L10263" s="100"/>
      <c r="M10263" s="100"/>
      <c r="N10263" s="100"/>
      <c r="O10263" s="100" t="s">
        <v>29223</v>
      </c>
      <c r="P10263" s="100"/>
      <c r="Q10263" s="15" t="s">
        <v>45</v>
      </c>
    </row>
    <row r="10264" customFormat="false" ht="14.9" hidden="false" customHeight="false" outlineLevel="0" collapsed="false">
      <c r="A10264" s="100" t="s">
        <v>25492</v>
      </c>
      <c r="B10264" s="1143"/>
      <c r="C10264" s="100"/>
      <c r="D10264" s="100" t="s">
        <v>29224</v>
      </c>
      <c r="E10264" s="100" t="s">
        <v>29225</v>
      </c>
      <c r="F10264" s="100"/>
      <c r="G10264" s="100"/>
      <c r="H10264" s="100"/>
      <c r="I10264" s="100"/>
      <c r="J10264" s="100"/>
      <c r="K10264" s="100"/>
      <c r="L10264" s="100"/>
      <c r="M10264" s="100"/>
      <c r="N10264" s="100"/>
      <c r="O10264" s="720" t="s">
        <v>27938</v>
      </c>
      <c r="P10264" s="100"/>
      <c r="Q10264" s="15" t="s">
        <v>45</v>
      </c>
    </row>
    <row r="10265" customFormat="false" ht="79.85" hidden="false" customHeight="false" outlineLevel="0" collapsed="false">
      <c r="A10265" s="1091" t="s">
        <v>17111</v>
      </c>
      <c r="B10265" s="6" t="s">
        <v>17112</v>
      </c>
      <c r="C10265" s="1134"/>
      <c r="D10265" s="6" t="s">
        <v>17114</v>
      </c>
      <c r="E10265" s="6" t="s">
        <v>17115</v>
      </c>
      <c r="F10265" s="5" t="s">
        <v>10096</v>
      </c>
      <c r="G10265" s="6" t="s">
        <v>38</v>
      </c>
      <c r="H10265" s="6" t="s">
        <v>17116</v>
      </c>
      <c r="I10265" s="6" t="s">
        <v>40</v>
      </c>
      <c r="J10265" s="6" t="s">
        <v>21327</v>
      </c>
      <c r="K10265" s="6" t="s">
        <v>21328</v>
      </c>
      <c r="L10265" s="6" t="s">
        <v>19807</v>
      </c>
      <c r="M10265" s="6" t="s">
        <v>41</v>
      </c>
      <c r="N10265" s="6" t="s">
        <v>42</v>
      </c>
      <c r="O10265" s="6" t="s">
        <v>17117</v>
      </c>
      <c r="P10265" s="196"/>
      <c r="Q10265" s="15" t="s">
        <v>45</v>
      </c>
      <c r="R10265" s="196"/>
      <c r="S10265" s="196"/>
      <c r="T10265" s="274"/>
      <c r="U10265" s="274"/>
      <c r="V10265" s="274"/>
      <c r="W10265" s="274"/>
      <c r="X10265" s="274"/>
      <c r="Y10265" s="274"/>
      <c r="Z10265" s="274"/>
      <c r="AA10265" s="274"/>
      <c r="AB10265" s="274"/>
      <c r="AC10265" s="274"/>
      <c r="AD10265" s="274"/>
      <c r="AE10265" s="274"/>
      <c r="AF10265" s="274"/>
      <c r="AG10265" s="274"/>
      <c r="AH10265" s="274"/>
      <c r="AI10265" s="274"/>
      <c r="AJ10265" s="274"/>
      <c r="AK10265" s="274"/>
    </row>
    <row r="10266" customFormat="false" ht="15" hidden="false" customHeight="false" outlineLevel="0" collapsed="false">
      <c r="A10266" s="1228" t="n">
        <v>43824</v>
      </c>
      <c r="B10266" s="1182" t="s">
        <v>311</v>
      </c>
      <c r="C10266" s="62"/>
      <c r="D10266" s="62"/>
      <c r="E10266" s="63"/>
      <c r="F10266" s="911" t="n">
        <f aca="false">G10266+H10266+I10266+J10266+K10266+L10266</f>
        <v>2820414826932.8</v>
      </c>
      <c r="G10266" s="1183" t="n">
        <f aca="false">SUM(G10267:G20200)</f>
        <v>985276934500</v>
      </c>
      <c r="H10266" s="913" t="n">
        <f aca="false">SUM(H10267:H20200)</f>
        <v>1835137892432.8</v>
      </c>
      <c r="I10266" s="1093" t="n">
        <f aca="false">SUM(I10267:I20202)</f>
        <v>0</v>
      </c>
      <c r="J10266" s="1094" t="n">
        <f aca="false">SUM(J10267:J20200)</f>
        <v>0</v>
      </c>
      <c r="K10266" s="1095" t="n">
        <f aca="false">SUM(K10267:K20200)</f>
        <v>0</v>
      </c>
      <c r="L10266" s="1096" t="n">
        <f aca="false">SUM(L10267:L20200)</f>
        <v>0</v>
      </c>
      <c r="M10266" s="281"/>
      <c r="N10266" s="281"/>
      <c r="O10266" s="62"/>
      <c r="P10266" s="62"/>
      <c r="Q10266" s="15" t="s">
        <v>45</v>
      </c>
      <c r="R10266" s="62"/>
      <c r="S10266" s="62"/>
      <c r="T10266" s="274"/>
      <c r="U10266" s="274"/>
      <c r="V10266" s="274"/>
      <c r="W10266" s="274"/>
      <c r="X10266" s="274"/>
      <c r="Y10266" s="274"/>
      <c r="Z10266" s="274"/>
      <c r="AA10266" s="274"/>
      <c r="AB10266" s="274"/>
      <c r="AC10266" s="274"/>
      <c r="AD10266" s="274"/>
      <c r="AE10266" s="274"/>
      <c r="AF10266" s="274"/>
      <c r="AG10266" s="274"/>
      <c r="AH10266" s="274"/>
      <c r="AI10266" s="274"/>
      <c r="AJ10266" s="274"/>
      <c r="AK10266" s="274"/>
    </row>
    <row r="10267" customFormat="false" ht="28.35" hidden="false" customHeight="false" outlineLevel="0" collapsed="false">
      <c r="A10267" s="391" t="s">
        <v>25462</v>
      </c>
      <c r="B10267" s="1147" t="n">
        <v>0.421527777777778</v>
      </c>
      <c r="C10267" s="391" t="s">
        <v>29226</v>
      </c>
      <c r="D10267" s="391" t="s">
        <v>29126</v>
      </c>
      <c r="E10267" s="391" t="s">
        <v>29227</v>
      </c>
      <c r="F10267" s="391"/>
      <c r="G10267" s="391"/>
      <c r="H10267" s="391"/>
      <c r="I10267" s="391"/>
      <c r="J10267" s="391"/>
      <c r="K10267" s="391"/>
      <c r="L10267" s="391"/>
      <c r="M10267" s="391" t="s">
        <v>29228</v>
      </c>
      <c r="N10267" s="1191" t="n">
        <v>43824</v>
      </c>
      <c r="O10267" s="391" t="s">
        <v>29229</v>
      </c>
      <c r="P10267" s="391"/>
      <c r="Q10267" s="15" t="s">
        <v>45</v>
      </c>
      <c r="R10267" s="278"/>
      <c r="S10267" s="278"/>
      <c r="T10267" s="278"/>
      <c r="U10267" s="278"/>
      <c r="V10267" s="278"/>
      <c r="W10267" s="278"/>
      <c r="X10267" s="278"/>
      <c r="Y10267" s="278"/>
      <c r="Z10267" s="278"/>
      <c r="AA10267" s="278"/>
      <c r="AB10267" s="278"/>
      <c r="AC10267" s="278"/>
      <c r="AD10267" s="278"/>
      <c r="AE10267" s="278"/>
      <c r="AF10267" s="278"/>
      <c r="AG10267" s="278"/>
      <c r="AH10267" s="278"/>
      <c r="AI10267" s="278"/>
      <c r="AJ10267" s="278"/>
      <c r="AK10267" s="278"/>
    </row>
    <row r="10268" customFormat="false" ht="14.9" hidden="false" customHeight="false" outlineLevel="0" collapsed="false">
      <c r="A10268" s="100"/>
      <c r="B10268" s="100"/>
      <c r="C10268" s="100"/>
      <c r="D10268" s="100"/>
      <c r="E10268" s="100" t="s">
        <v>29230</v>
      </c>
      <c r="F10268" s="100"/>
      <c r="G10268" s="100"/>
      <c r="H10268" s="100"/>
      <c r="I10268" s="100"/>
      <c r="J10268" s="100"/>
      <c r="K10268" s="100"/>
      <c r="L10268" s="100"/>
      <c r="M10268" s="100"/>
      <c r="N10268" s="100"/>
      <c r="O10268" s="100"/>
      <c r="P10268" s="100"/>
      <c r="Q10268" s="15" t="s">
        <v>45</v>
      </c>
    </row>
    <row r="10269" customFormat="false" ht="14.9" hidden="false" customHeight="false" outlineLevel="0" collapsed="false">
      <c r="A10269" s="1139"/>
      <c r="B10269" s="1139"/>
      <c r="C10269" s="1139" t="n">
        <v>89998105431</v>
      </c>
      <c r="D10269" s="1139" t="s">
        <v>29231</v>
      </c>
      <c r="E10269" s="1139" t="s">
        <v>29232</v>
      </c>
      <c r="F10269" s="1139"/>
      <c r="G10269" s="1139"/>
      <c r="H10269" s="1139"/>
      <c r="I10269" s="1139"/>
      <c r="J10269" s="1139"/>
      <c r="K10269" s="1139"/>
      <c r="L10269" s="1139"/>
      <c r="M10269" s="1139"/>
      <c r="N10269" s="1139"/>
      <c r="O10269" s="1139"/>
      <c r="P10269" s="1139"/>
      <c r="Q10269" s="15" t="s">
        <v>45</v>
      </c>
      <c r="R10269" s="1141"/>
      <c r="S10269" s="1141"/>
      <c r="T10269" s="1141"/>
      <c r="U10269" s="1141"/>
      <c r="V10269" s="1141"/>
      <c r="W10269" s="1141"/>
      <c r="X10269" s="1141"/>
      <c r="Y10269" s="1141"/>
      <c r="Z10269" s="1141"/>
      <c r="AA10269" s="1141"/>
      <c r="AB10269" s="1141"/>
      <c r="AC10269" s="1141"/>
      <c r="AD10269" s="1141"/>
      <c r="AE10269" s="1141"/>
      <c r="AF10269" s="1141"/>
      <c r="AG10269" s="1141"/>
      <c r="AH10269" s="1141"/>
      <c r="AI10269" s="1141"/>
      <c r="AJ10269" s="1141"/>
      <c r="AK10269" s="1141"/>
    </row>
    <row r="10270" customFormat="false" ht="68.65" hidden="false" customHeight="false" outlineLevel="0" collapsed="false">
      <c r="A10270" s="100" t="s">
        <v>25462</v>
      </c>
      <c r="B10270" s="1143" t="n">
        <v>0.4625</v>
      </c>
      <c r="C10270" s="100" t="n">
        <v>89162715296</v>
      </c>
      <c r="D10270" s="100" t="s">
        <v>29233</v>
      </c>
      <c r="E10270" s="100" t="s">
        <v>29234</v>
      </c>
      <c r="F10270" s="100"/>
      <c r="G10270" s="100"/>
      <c r="H10270" s="100"/>
      <c r="I10270" s="100"/>
      <c r="J10270" s="100"/>
      <c r="K10270" s="100"/>
      <c r="L10270" s="100"/>
      <c r="M10270" s="100"/>
      <c r="N10270" s="100"/>
      <c r="O10270" s="355" t="s">
        <v>29235</v>
      </c>
      <c r="P10270" s="100"/>
      <c r="Q10270" s="15" t="s">
        <v>45</v>
      </c>
    </row>
    <row r="10271" customFormat="false" ht="28.35" hidden="false" customHeight="false" outlineLevel="0" collapsed="false">
      <c r="A10271" s="100" t="s">
        <v>25462</v>
      </c>
      <c r="B10271" s="1143" t="n">
        <v>0.524305555555556</v>
      </c>
      <c r="C10271" s="100" t="s">
        <v>29236</v>
      </c>
      <c r="D10271" s="100" t="s">
        <v>29237</v>
      </c>
      <c r="E10271" s="100" t="s">
        <v>29238</v>
      </c>
      <c r="F10271" s="100" t="s">
        <v>28563</v>
      </c>
      <c r="G10271" s="100" t="n">
        <v>3100</v>
      </c>
      <c r="H10271" s="100"/>
      <c r="I10271" s="100"/>
      <c r="J10271" s="100"/>
      <c r="K10271" s="100"/>
      <c r="L10271" s="100"/>
      <c r="M10271" s="100" t="s">
        <v>29239</v>
      </c>
      <c r="N10271" s="1184" t="n">
        <v>43827</v>
      </c>
      <c r="O10271" s="984" t="s">
        <v>15</v>
      </c>
      <c r="P10271" s="100"/>
      <c r="Q10271" s="15" t="s">
        <v>45</v>
      </c>
    </row>
    <row r="10272" customFormat="false" ht="82.05" hidden="false" customHeight="false" outlineLevel="0" collapsed="false">
      <c r="A10272" s="100"/>
      <c r="B10272" s="100"/>
      <c r="C10272" s="100"/>
      <c r="D10272" s="100"/>
      <c r="E10272" s="100" t="s">
        <v>29240</v>
      </c>
      <c r="F10272" s="100" t="s">
        <v>29241</v>
      </c>
      <c r="G10272" s="100"/>
      <c r="H10272" s="100"/>
      <c r="I10272" s="100"/>
      <c r="J10272" s="100"/>
      <c r="K10272" s="100"/>
      <c r="L10272" s="100"/>
      <c r="M10272" s="100"/>
      <c r="N10272" s="100"/>
      <c r="O10272" s="100"/>
      <c r="P10272" s="100"/>
      <c r="Q10272" s="15" t="s">
        <v>45</v>
      </c>
    </row>
    <row r="10273" customFormat="false" ht="28.35" hidden="false" customHeight="false" outlineLevel="0" collapsed="false">
      <c r="A10273" s="100"/>
      <c r="B10273" s="100"/>
      <c r="C10273" s="100"/>
      <c r="D10273" s="100" t="s">
        <v>10514</v>
      </c>
      <c r="E10273" s="100" t="s">
        <v>29242</v>
      </c>
      <c r="F10273" s="100"/>
      <c r="G10273" s="100"/>
      <c r="H10273" s="100" t="n">
        <v>14000</v>
      </c>
      <c r="I10273" s="100"/>
      <c r="J10273" s="100"/>
      <c r="K10273" s="100"/>
      <c r="L10273" s="100"/>
      <c r="M10273" s="100" t="s">
        <v>29243</v>
      </c>
      <c r="N10273" s="1184" t="n">
        <v>43826</v>
      </c>
      <c r="O10273" s="984" t="s">
        <v>29244</v>
      </c>
      <c r="P10273" s="100"/>
      <c r="Q10273" s="15" t="s">
        <v>45</v>
      </c>
    </row>
    <row r="10274" customFormat="false" ht="14.9" hidden="false" customHeight="false" outlineLevel="0" collapsed="false">
      <c r="A10274" s="100" t="s">
        <v>25462</v>
      </c>
      <c r="B10274" s="1143" t="n">
        <v>0.623611111111111</v>
      </c>
      <c r="C10274" s="100" t="s">
        <v>29245</v>
      </c>
      <c r="D10274" s="100" t="s">
        <v>29246</v>
      </c>
      <c r="E10274" s="100" t="s">
        <v>29247</v>
      </c>
      <c r="F10274" s="100"/>
      <c r="G10274" s="100"/>
      <c r="H10274" s="100"/>
      <c r="I10274" s="100"/>
      <c r="J10274" s="100"/>
      <c r="K10274" s="100"/>
      <c r="L10274" s="100"/>
      <c r="M10274" s="100"/>
      <c r="N10274" s="984" t="s">
        <v>26943</v>
      </c>
      <c r="O10274" s="1144" t="s">
        <v>29248</v>
      </c>
      <c r="P10274" s="100"/>
      <c r="Q10274" s="15" t="s">
        <v>45</v>
      </c>
    </row>
    <row r="10275" customFormat="false" ht="41.75" hidden="false" customHeight="false" outlineLevel="0" collapsed="false">
      <c r="A10275" s="100" t="s">
        <v>25492</v>
      </c>
      <c r="B10275" s="100"/>
      <c r="C10275" s="100" t="s">
        <v>29249</v>
      </c>
      <c r="D10275" s="100" t="s">
        <v>29250</v>
      </c>
      <c r="E10275" s="100" t="s">
        <v>29251</v>
      </c>
      <c r="F10275" s="100"/>
      <c r="G10275" s="100"/>
      <c r="H10275" s="100"/>
      <c r="I10275" s="100"/>
      <c r="J10275" s="100"/>
      <c r="K10275" s="100"/>
      <c r="L10275" s="100"/>
      <c r="M10275" s="100" t="s">
        <v>29252</v>
      </c>
      <c r="N10275" s="984" t="s">
        <v>25766</v>
      </c>
      <c r="O10275" s="355" t="s">
        <v>29253</v>
      </c>
      <c r="P10275" s="100"/>
      <c r="Q10275" s="15" t="s">
        <v>45</v>
      </c>
    </row>
    <row r="10276" customFormat="false" ht="13.8" hidden="false" customHeight="false" outlineLevel="0" collapsed="false">
      <c r="A10276" s="100"/>
      <c r="B10276" s="100"/>
      <c r="C10276" s="100"/>
      <c r="D10276" s="100"/>
      <c r="E10276" s="100"/>
      <c r="F10276" s="100"/>
      <c r="G10276" s="100"/>
      <c r="I10276" s="100"/>
      <c r="J10276" s="100"/>
      <c r="K10276" s="100"/>
      <c r="L10276" s="100"/>
      <c r="M10276" s="100"/>
      <c r="N10276" s="100"/>
      <c r="P10276" s="100"/>
      <c r="Q10276" s="15" t="s">
        <v>45</v>
      </c>
    </row>
    <row r="10277" customFormat="false" ht="55.2" hidden="false" customHeight="false" outlineLevel="0" collapsed="false">
      <c r="A10277" s="100"/>
      <c r="B10277" s="100"/>
      <c r="C10277" s="100"/>
      <c r="D10277" s="100" t="s">
        <v>10514</v>
      </c>
      <c r="E10277" s="100" t="s">
        <v>29254</v>
      </c>
      <c r="F10277" s="100"/>
      <c r="G10277" s="100"/>
      <c r="H10277" s="100" t="n">
        <v>4500</v>
      </c>
      <c r="I10277" s="100"/>
      <c r="J10277" s="100"/>
      <c r="K10277" s="100"/>
      <c r="L10277" s="100"/>
      <c r="M10277" s="100" t="s">
        <v>29142</v>
      </c>
      <c r="N10277" s="1184" t="n">
        <v>43826</v>
      </c>
      <c r="O10277" s="984" t="s">
        <v>29244</v>
      </c>
      <c r="P10277" s="100"/>
      <c r="Q10277" s="15" t="s">
        <v>45</v>
      </c>
    </row>
    <row r="10278" customFormat="false" ht="28.35" hidden="false" customHeight="false" outlineLevel="0" collapsed="false">
      <c r="A10278" s="100"/>
      <c r="B10278" s="100"/>
      <c r="C10278" s="100"/>
      <c r="D10278" s="100"/>
      <c r="E10278" s="100" t="s">
        <v>29255</v>
      </c>
      <c r="F10278" s="100"/>
      <c r="G10278" s="100"/>
      <c r="H10278" s="100" t="n">
        <v>8000</v>
      </c>
      <c r="I10278" s="100"/>
      <c r="J10278" s="100"/>
      <c r="K10278" s="100"/>
      <c r="L10278" s="100"/>
      <c r="M10278" s="100" t="s">
        <v>26929</v>
      </c>
      <c r="N10278" s="1184" t="n">
        <v>43825</v>
      </c>
      <c r="O10278" s="100" t="s">
        <v>29256</v>
      </c>
      <c r="P10278" s="100"/>
      <c r="Q10278" s="15" t="s">
        <v>45</v>
      </c>
    </row>
    <row r="10279" customFormat="false" ht="79.85" hidden="false" customHeight="false" outlineLevel="0" collapsed="false">
      <c r="A10279" s="1091" t="s">
        <v>17111</v>
      </c>
      <c r="B10279" s="6" t="s">
        <v>17112</v>
      </c>
      <c r="C10279" s="1134"/>
      <c r="D10279" s="6" t="s">
        <v>17114</v>
      </c>
      <c r="E10279" s="6" t="s">
        <v>17115</v>
      </c>
      <c r="F10279" s="5" t="s">
        <v>10096</v>
      </c>
      <c r="G10279" s="6" t="s">
        <v>38</v>
      </c>
      <c r="H10279" s="6" t="s">
        <v>17116</v>
      </c>
      <c r="I10279" s="6" t="s">
        <v>40</v>
      </c>
      <c r="J10279" s="6" t="s">
        <v>21327</v>
      </c>
      <c r="K10279" s="6" t="s">
        <v>21328</v>
      </c>
      <c r="L10279" s="6" t="s">
        <v>19807</v>
      </c>
      <c r="M10279" s="6" t="s">
        <v>41</v>
      </c>
      <c r="N10279" s="6" t="s">
        <v>42</v>
      </c>
      <c r="O10279" s="6" t="s">
        <v>17117</v>
      </c>
      <c r="P10279" s="196"/>
      <c r="Q10279" s="15" t="s">
        <v>45</v>
      </c>
      <c r="R10279" s="196"/>
      <c r="S10279" s="196"/>
      <c r="T10279" s="274"/>
      <c r="U10279" s="274"/>
      <c r="V10279" s="274"/>
      <c r="W10279" s="274"/>
      <c r="X10279" s="274"/>
      <c r="Y10279" s="274"/>
      <c r="Z10279" s="274"/>
      <c r="AA10279" s="274"/>
      <c r="AB10279" s="274"/>
      <c r="AC10279" s="274"/>
      <c r="AD10279" s="274"/>
      <c r="AE10279" s="274"/>
      <c r="AF10279" s="274"/>
      <c r="AG10279" s="274"/>
      <c r="AH10279" s="274"/>
      <c r="AI10279" s="274"/>
      <c r="AJ10279" s="274"/>
      <c r="AK10279" s="274"/>
    </row>
    <row r="10280" customFormat="false" ht="15" hidden="false" customHeight="false" outlineLevel="0" collapsed="false">
      <c r="A10280" s="1228" t="n">
        <v>43825</v>
      </c>
      <c r="B10280" s="1182" t="s">
        <v>349</v>
      </c>
      <c r="C10280" s="62"/>
      <c r="D10280" s="62"/>
      <c r="E10280" s="63"/>
      <c r="F10280" s="911" t="n">
        <f aca="false">G10280+H10280+I10280+J10280+K10280+L10280</f>
        <v>1410207398666.4</v>
      </c>
      <c r="G10280" s="1183" t="n">
        <f aca="false">SUM(G10281:G20214)</f>
        <v>492638465700</v>
      </c>
      <c r="H10280" s="913" t="n">
        <f aca="false">SUM(H10281:H20214)</f>
        <v>917568932966.4</v>
      </c>
      <c r="I10280" s="1093" t="n">
        <f aca="false">SUM(I10281:I20216)</f>
        <v>0</v>
      </c>
      <c r="J10280" s="1094" t="n">
        <f aca="false">SUM(J10281:J20214)</f>
        <v>0</v>
      </c>
      <c r="K10280" s="1095" t="n">
        <f aca="false">SUM(K10281:K20214)</f>
        <v>0</v>
      </c>
      <c r="L10280" s="1096" t="n">
        <f aca="false">SUM(L10281:L20214)</f>
        <v>0</v>
      </c>
      <c r="M10280" s="281"/>
      <c r="N10280" s="281"/>
      <c r="O10280" s="62"/>
      <c r="P10280" s="62"/>
      <c r="Q10280" s="15" t="s">
        <v>45</v>
      </c>
      <c r="R10280" s="62"/>
      <c r="S10280" s="62"/>
      <c r="T10280" s="274"/>
      <c r="U10280" s="274"/>
      <c r="V10280" s="274"/>
      <c r="W10280" s="274"/>
      <c r="X10280" s="274"/>
      <c r="Y10280" s="274"/>
      <c r="Z10280" s="274"/>
      <c r="AA10280" s="274"/>
      <c r="AB10280" s="274"/>
      <c r="AC10280" s="274"/>
      <c r="AD10280" s="274"/>
      <c r="AE10280" s="274"/>
      <c r="AF10280" s="274"/>
      <c r="AG10280" s="274"/>
      <c r="AH10280" s="274"/>
      <c r="AI10280" s="274"/>
      <c r="AJ10280" s="274"/>
      <c r="AK10280" s="274"/>
    </row>
    <row r="10281" customFormat="false" ht="82.05" hidden="false" customHeight="false" outlineLevel="0" collapsed="false">
      <c r="A10281" s="100" t="s">
        <v>25462</v>
      </c>
      <c r="B10281" s="1143" t="n">
        <v>0.377083333333333</v>
      </c>
      <c r="C10281" s="100" t="n">
        <v>89638206026</v>
      </c>
      <c r="D10281" s="100" t="s">
        <v>28178</v>
      </c>
      <c r="E10281" s="100" t="s">
        <v>29257</v>
      </c>
      <c r="F10281" s="100" t="n">
        <v>15000</v>
      </c>
      <c r="G10281" s="100"/>
      <c r="H10281" s="100"/>
      <c r="I10281" s="100"/>
      <c r="J10281" s="100"/>
      <c r="K10281" s="100"/>
      <c r="L10281" s="100"/>
      <c r="M10281" s="100"/>
      <c r="N10281" s="100"/>
      <c r="O10281" s="355" t="s">
        <v>29258</v>
      </c>
      <c r="P10281" s="100"/>
      <c r="Q10281" s="15" t="s">
        <v>45</v>
      </c>
    </row>
    <row r="10282" customFormat="false" ht="14.9" hidden="false" customHeight="false" outlineLevel="0" collapsed="false">
      <c r="A10282" s="100"/>
      <c r="B10282" s="100"/>
      <c r="C10282" s="100" t="n">
        <v>84957539869</v>
      </c>
      <c r="D10282" s="100"/>
      <c r="E10282" s="100" t="s">
        <v>29259</v>
      </c>
      <c r="F10282" s="100"/>
      <c r="G10282" s="100"/>
      <c r="H10282" s="100"/>
      <c r="I10282" s="100"/>
      <c r="J10282" s="100"/>
      <c r="K10282" s="100"/>
      <c r="L10282" s="100"/>
      <c r="M10282" s="100"/>
      <c r="N10282" s="100"/>
      <c r="O10282" s="1173" t="s">
        <v>28573</v>
      </c>
      <c r="P10282" s="100"/>
      <c r="Q10282" s="15" t="s">
        <v>45</v>
      </c>
    </row>
    <row r="10283" customFormat="false" ht="108.95" hidden="false" customHeight="false" outlineLevel="0" collapsed="false">
      <c r="A10283" s="100" t="s">
        <v>25462</v>
      </c>
      <c r="B10283" s="1143" t="n">
        <v>0.441666666666667</v>
      </c>
      <c r="C10283" s="24" t="s">
        <v>29260</v>
      </c>
      <c r="D10283" s="100" t="s">
        <v>29261</v>
      </c>
      <c r="E10283" s="100" t="s">
        <v>29262</v>
      </c>
      <c r="F10283" s="100" t="s">
        <v>29263</v>
      </c>
      <c r="G10283" s="100"/>
      <c r="H10283" s="100"/>
      <c r="I10283" s="100"/>
      <c r="J10283" s="100"/>
      <c r="K10283" s="100"/>
      <c r="L10283" s="100"/>
      <c r="M10283" s="100"/>
      <c r="N10283" s="100"/>
      <c r="O10283" s="1173" t="s">
        <v>28573</v>
      </c>
      <c r="P10283" s="100"/>
      <c r="Q10283" s="15" t="s">
        <v>45</v>
      </c>
    </row>
    <row r="10284" customFormat="false" ht="28.35" hidden="false" customHeight="false" outlineLevel="0" collapsed="false">
      <c r="A10284" s="100" t="s">
        <v>25462</v>
      </c>
      <c r="B10284" s="1143" t="n">
        <v>0.430555555555556</v>
      </c>
      <c r="C10284" s="100" t="s">
        <v>29264</v>
      </c>
      <c r="D10284" s="100" t="s">
        <v>26332</v>
      </c>
      <c r="E10284" s="100" t="s">
        <v>29265</v>
      </c>
      <c r="F10284" s="100"/>
      <c r="G10284" s="100" t="n">
        <v>3200</v>
      </c>
      <c r="H10284" s="100"/>
      <c r="I10284" s="100"/>
      <c r="J10284" s="100"/>
      <c r="K10284" s="100"/>
      <c r="L10284" s="100"/>
      <c r="M10284" s="100" t="s">
        <v>29266</v>
      </c>
      <c r="N10284" s="1184" t="n">
        <v>43826</v>
      </c>
      <c r="O10284" s="984" t="s">
        <v>15</v>
      </c>
      <c r="P10284" s="100"/>
      <c r="Q10284" s="15" t="s">
        <v>45</v>
      </c>
    </row>
    <row r="10285" customFormat="false" ht="14.9" hidden="false" customHeight="false" outlineLevel="0" collapsed="false">
      <c r="A10285" s="1139" t="s">
        <v>28327</v>
      </c>
      <c r="B10285" s="1140" t="n">
        <v>0.460416666666667</v>
      </c>
      <c r="C10285" s="1139" t="n">
        <v>89852065955</v>
      </c>
      <c r="D10285" s="1139" t="s">
        <v>26341</v>
      </c>
      <c r="E10285" s="1139" t="s">
        <v>29267</v>
      </c>
      <c r="F10285" s="1139"/>
      <c r="G10285" s="1139"/>
      <c r="H10285" s="1139"/>
      <c r="I10285" s="1139"/>
      <c r="J10285" s="1139"/>
      <c r="K10285" s="1139"/>
      <c r="L10285" s="1139"/>
      <c r="M10285" s="1139"/>
      <c r="N10285" s="1139"/>
      <c r="O10285" s="1139"/>
      <c r="P10285" s="1139"/>
      <c r="Q10285" s="15" t="s">
        <v>45</v>
      </c>
      <c r="R10285" s="1141"/>
      <c r="S10285" s="1141"/>
      <c r="T10285" s="1141"/>
      <c r="U10285" s="1141"/>
      <c r="V10285" s="1141"/>
      <c r="W10285" s="1141"/>
      <c r="X10285" s="1141"/>
      <c r="Y10285" s="1141"/>
      <c r="Z10285" s="1141"/>
      <c r="AA10285" s="1141"/>
      <c r="AB10285" s="1141"/>
      <c r="AC10285" s="1141"/>
      <c r="AD10285" s="1141"/>
      <c r="AE10285" s="1141"/>
      <c r="AF10285" s="1141"/>
      <c r="AG10285" s="1141"/>
      <c r="AH10285" s="1141"/>
      <c r="AI10285" s="1141"/>
      <c r="AJ10285" s="1141"/>
      <c r="AK10285" s="1141"/>
    </row>
    <row r="10286" customFormat="false" ht="14.9" hidden="false" customHeight="false" outlineLevel="0" collapsed="false">
      <c r="A10286" s="100" t="s">
        <v>28327</v>
      </c>
      <c r="B10286" s="543" t="n">
        <v>0.477083333333333</v>
      </c>
      <c r="C10286" s="100" t="s">
        <v>29268</v>
      </c>
      <c r="D10286" s="100" t="s">
        <v>26354</v>
      </c>
      <c r="E10286" s="100" t="s">
        <v>29269</v>
      </c>
      <c r="F10286" s="100" t="s">
        <v>29270</v>
      </c>
      <c r="G10286" s="100"/>
      <c r="H10286" s="100"/>
      <c r="I10286" s="100"/>
      <c r="J10286" s="100"/>
      <c r="K10286" s="100"/>
      <c r="L10286" s="100"/>
      <c r="M10286" s="100"/>
      <c r="N10286" s="100"/>
      <c r="O10286" s="100"/>
      <c r="P10286" s="100"/>
      <c r="Q10286" s="15" t="s">
        <v>45</v>
      </c>
    </row>
    <row r="10287" customFormat="false" ht="14.9" hidden="false" customHeight="false" outlineLevel="0" collapsed="false">
      <c r="A10287" s="100"/>
      <c r="B10287" s="100"/>
      <c r="C10287" s="100"/>
      <c r="D10287" s="100"/>
      <c r="E10287" s="100" t="s">
        <v>29271</v>
      </c>
      <c r="F10287" s="100"/>
      <c r="G10287" s="100"/>
      <c r="H10287" s="100"/>
      <c r="I10287" s="100"/>
      <c r="J10287" s="100"/>
      <c r="K10287" s="100"/>
      <c r="L10287" s="100"/>
      <c r="M10287" s="100"/>
      <c r="N10287" s="100"/>
      <c r="O10287" s="100"/>
      <c r="P10287" s="100"/>
      <c r="Q10287" s="15" t="s">
        <v>45</v>
      </c>
    </row>
    <row r="10288" customFormat="false" ht="28.35" hidden="false" customHeight="false" outlineLevel="0" collapsed="false">
      <c r="A10288" s="100"/>
      <c r="B10288" s="100"/>
      <c r="C10288" s="100" t="s">
        <v>29272</v>
      </c>
      <c r="D10288" s="100" t="s">
        <v>28801</v>
      </c>
      <c r="E10288" s="100" t="s">
        <v>29273</v>
      </c>
      <c r="F10288" s="100" t="s">
        <v>29274</v>
      </c>
      <c r="G10288" s="100" t="n">
        <v>4500</v>
      </c>
      <c r="H10288" s="100"/>
      <c r="I10288" s="100"/>
      <c r="J10288" s="100"/>
      <c r="K10288" s="100"/>
      <c r="L10288" s="100"/>
      <c r="M10288" s="100" t="s">
        <v>29275</v>
      </c>
      <c r="N10288" s="1184" t="n">
        <v>43827</v>
      </c>
      <c r="O10288" s="984" t="s">
        <v>15</v>
      </c>
      <c r="P10288" s="100"/>
      <c r="Q10288" s="15" t="s">
        <v>45</v>
      </c>
    </row>
    <row r="10289" customFormat="false" ht="14.9" hidden="false" customHeight="false" outlineLevel="0" collapsed="false">
      <c r="A10289" s="100"/>
      <c r="B10289" s="100"/>
      <c r="C10289" s="100"/>
      <c r="D10289" s="100"/>
      <c r="E10289" s="100" t="s">
        <v>29276</v>
      </c>
      <c r="F10289" s="100"/>
      <c r="G10289" s="100"/>
      <c r="H10289" s="100"/>
      <c r="I10289" s="100"/>
      <c r="J10289" s="100"/>
      <c r="K10289" s="100"/>
      <c r="L10289" s="100"/>
      <c r="M10289" s="100"/>
      <c r="N10289" s="100"/>
      <c r="O10289" s="100"/>
      <c r="P10289" s="100"/>
      <c r="Q10289" s="15" t="s">
        <v>45</v>
      </c>
    </row>
    <row r="10290" customFormat="false" ht="55.2" hidden="false" customHeight="false" outlineLevel="0" collapsed="false">
      <c r="A10290" s="100" t="s">
        <v>25462</v>
      </c>
      <c r="B10290" s="1143" t="n">
        <v>0.590277777777778</v>
      </c>
      <c r="C10290" s="24" t="s">
        <v>29277</v>
      </c>
      <c r="D10290" s="100" t="s">
        <v>28012</v>
      </c>
      <c r="E10290" s="100" t="s">
        <v>29278</v>
      </c>
      <c r="F10290" s="100" t="s">
        <v>51</v>
      </c>
      <c r="G10290" s="100" t="n">
        <v>8200</v>
      </c>
      <c r="H10290" s="100"/>
      <c r="I10290" s="100"/>
      <c r="J10290" s="100"/>
      <c r="K10290" s="100"/>
      <c r="L10290" s="100"/>
      <c r="M10290" s="100" t="s">
        <v>29279</v>
      </c>
      <c r="N10290" s="1184" t="n">
        <v>43826</v>
      </c>
      <c r="O10290" s="984" t="s">
        <v>15</v>
      </c>
      <c r="P10290" s="100"/>
      <c r="Q10290" s="15" t="s">
        <v>45</v>
      </c>
    </row>
    <row r="10291" customFormat="false" ht="14.9" hidden="false" customHeight="false" outlineLevel="0" collapsed="false">
      <c r="A10291" s="1139"/>
      <c r="B10291" s="1139"/>
      <c r="C10291" s="1139"/>
      <c r="D10291" s="1139"/>
      <c r="E10291" s="1139" t="n">
        <v>84956567022</v>
      </c>
      <c r="F10291" s="1139"/>
      <c r="G10291" s="1139"/>
      <c r="H10291" s="1139"/>
      <c r="I10291" s="1139"/>
      <c r="J10291" s="1139"/>
      <c r="K10291" s="1139"/>
      <c r="L10291" s="1139"/>
      <c r="M10291" s="1139"/>
      <c r="N10291" s="1139"/>
      <c r="O10291" s="1139"/>
      <c r="P10291" s="1139"/>
      <c r="Q10291" s="15" t="s">
        <v>45</v>
      </c>
      <c r="R10291" s="1141"/>
      <c r="S10291" s="1141"/>
      <c r="T10291" s="1141"/>
      <c r="U10291" s="1141"/>
      <c r="V10291" s="1141"/>
      <c r="W10291" s="1141"/>
      <c r="X10291" s="1141"/>
      <c r="Y10291" s="1141"/>
      <c r="Z10291" s="1141"/>
      <c r="AA10291" s="1141"/>
      <c r="AB10291" s="1141"/>
      <c r="AC10291" s="1141"/>
      <c r="AD10291" s="1141"/>
      <c r="AE10291" s="1141"/>
      <c r="AF10291" s="1141"/>
      <c r="AG10291" s="1141"/>
      <c r="AH10291" s="1141"/>
      <c r="AI10291" s="1141"/>
      <c r="AJ10291" s="1141"/>
      <c r="AK10291" s="1141"/>
    </row>
    <row r="10292" customFormat="false" ht="79.85" hidden="false" customHeight="false" outlineLevel="0" collapsed="false">
      <c r="A10292" s="1091" t="s">
        <v>17111</v>
      </c>
      <c r="B10292" s="6" t="s">
        <v>17112</v>
      </c>
      <c r="C10292" s="1134"/>
      <c r="D10292" s="6" t="s">
        <v>17114</v>
      </c>
      <c r="E10292" s="6" t="s">
        <v>17115</v>
      </c>
      <c r="F10292" s="5" t="s">
        <v>10096</v>
      </c>
      <c r="G10292" s="6" t="s">
        <v>38</v>
      </c>
      <c r="H10292" s="6" t="s">
        <v>17116</v>
      </c>
      <c r="I10292" s="6" t="s">
        <v>40</v>
      </c>
      <c r="J10292" s="6" t="s">
        <v>21327</v>
      </c>
      <c r="K10292" s="6" t="s">
        <v>21328</v>
      </c>
      <c r="L10292" s="6" t="s">
        <v>19807</v>
      </c>
      <c r="M10292" s="6" t="s">
        <v>41</v>
      </c>
      <c r="N10292" s="6" t="s">
        <v>42</v>
      </c>
      <c r="O10292" s="6" t="s">
        <v>17117</v>
      </c>
      <c r="P10292" s="196"/>
      <c r="Q10292" s="15" t="s">
        <v>45</v>
      </c>
      <c r="R10292" s="196"/>
      <c r="S10292" s="196"/>
      <c r="T10292" s="274"/>
      <c r="U10292" s="274"/>
      <c r="V10292" s="274"/>
      <c r="W10292" s="274"/>
      <c r="X10292" s="274"/>
      <c r="Y10292" s="274"/>
      <c r="Z10292" s="274"/>
      <c r="AA10292" s="274"/>
      <c r="AB10292" s="274"/>
      <c r="AC10292" s="274"/>
      <c r="AD10292" s="274"/>
      <c r="AE10292" s="274"/>
      <c r="AF10292" s="274"/>
      <c r="AG10292" s="274"/>
      <c r="AH10292" s="274"/>
      <c r="AI10292" s="274"/>
      <c r="AJ10292" s="274"/>
      <c r="AK10292" s="274"/>
    </row>
    <row r="10293" customFormat="false" ht="15" hidden="false" customHeight="false" outlineLevel="0" collapsed="false">
      <c r="A10293" s="1228" t="n">
        <v>43826</v>
      </c>
      <c r="B10293" s="1182" t="s">
        <v>394</v>
      </c>
      <c r="C10293" s="62"/>
      <c r="D10293" s="62"/>
      <c r="E10293" s="63"/>
      <c r="F10293" s="911" t="n">
        <f aca="false">G10293+H10293+I10293+J10293+K10293+L10293</f>
        <v>705103691383.2</v>
      </c>
      <c r="G10293" s="1183" t="n">
        <f aca="false">SUM(G10294:G20227)</f>
        <v>246319224900</v>
      </c>
      <c r="H10293" s="913" t="n">
        <f aca="false">SUM(H10294:H20227)</f>
        <v>458784466483.2</v>
      </c>
      <c r="I10293" s="1093" t="n">
        <f aca="false">SUM(I10294:I20229)</f>
        <v>0</v>
      </c>
      <c r="J10293" s="1094" t="n">
        <f aca="false">SUM(J10294:J20227)</f>
        <v>0</v>
      </c>
      <c r="K10293" s="1095" t="n">
        <f aca="false">SUM(K10294:K20227)</f>
        <v>0</v>
      </c>
      <c r="L10293" s="1096" t="n">
        <f aca="false">SUM(L10294:L20227)</f>
        <v>0</v>
      </c>
      <c r="M10293" s="281"/>
      <c r="N10293" s="281"/>
      <c r="O10293" s="62"/>
      <c r="P10293" s="62"/>
      <c r="Q10293" s="15" t="s">
        <v>45</v>
      </c>
      <c r="R10293" s="62"/>
      <c r="S10293" s="62"/>
      <c r="T10293" s="274"/>
      <c r="U10293" s="274"/>
      <c r="V10293" s="274"/>
      <c r="W10293" s="274"/>
      <c r="X10293" s="274"/>
      <c r="Y10293" s="274"/>
      <c r="Z10293" s="274"/>
      <c r="AA10293" s="274"/>
      <c r="AB10293" s="274"/>
      <c r="AC10293" s="274"/>
      <c r="AD10293" s="274"/>
      <c r="AE10293" s="274"/>
      <c r="AF10293" s="274"/>
      <c r="AG10293" s="274"/>
      <c r="AH10293" s="274"/>
      <c r="AI10293" s="274"/>
      <c r="AJ10293" s="274"/>
      <c r="AK10293" s="274"/>
    </row>
    <row r="10294" customFormat="false" ht="68.65" hidden="false" customHeight="false" outlineLevel="0" collapsed="false">
      <c r="A10294" s="100" t="s">
        <v>25462</v>
      </c>
      <c r="B10294" s="1143" t="n">
        <v>0.389583333333333</v>
      </c>
      <c r="C10294" s="100" t="s">
        <v>29280</v>
      </c>
      <c r="D10294" s="100" t="s">
        <v>26332</v>
      </c>
      <c r="E10294" s="100" t="s">
        <v>29281</v>
      </c>
      <c r="F10294" s="100" t="s">
        <v>29282</v>
      </c>
      <c r="G10294" s="100" t="n">
        <v>4900</v>
      </c>
      <c r="H10294" s="100"/>
      <c r="I10294" s="100"/>
      <c r="J10294" s="100"/>
      <c r="K10294" s="100"/>
      <c r="L10294" s="100"/>
      <c r="M10294" s="100" t="s">
        <v>29283</v>
      </c>
      <c r="N10294" s="1184" t="n">
        <v>43829</v>
      </c>
      <c r="O10294" s="984" t="s">
        <v>15</v>
      </c>
      <c r="P10294" s="100"/>
      <c r="Q10294" s="15" t="s">
        <v>45</v>
      </c>
    </row>
    <row r="10295" customFormat="false" ht="28.35" hidden="false" customHeight="false" outlineLevel="0" collapsed="false">
      <c r="A10295" s="100" t="s">
        <v>25462</v>
      </c>
      <c r="B10295" s="1143" t="n">
        <v>0.384722222222222</v>
      </c>
      <c r="C10295" s="100" t="s">
        <v>29284</v>
      </c>
      <c r="D10295" s="100" t="s">
        <v>25726</v>
      </c>
      <c r="E10295" s="100" t="s">
        <v>29285</v>
      </c>
      <c r="F10295" s="100"/>
      <c r="G10295" s="100"/>
      <c r="H10295" s="100"/>
      <c r="I10295" s="100"/>
      <c r="J10295" s="100"/>
      <c r="K10295" s="100"/>
      <c r="L10295" s="100"/>
      <c r="M10295" s="100"/>
      <c r="N10295" s="100"/>
      <c r="O10295" s="355" t="s">
        <v>26346</v>
      </c>
      <c r="P10295" s="100"/>
      <c r="Q10295" s="15" t="s">
        <v>45</v>
      </c>
    </row>
    <row r="10296" customFormat="false" ht="14.9" hidden="false" customHeight="false" outlineLevel="0" collapsed="false">
      <c r="A10296" s="100" t="s">
        <v>25462</v>
      </c>
      <c r="B10296" s="1143" t="n">
        <v>0.411111111111111</v>
      </c>
      <c r="C10296" s="100" t="n">
        <v>89779207903</v>
      </c>
      <c r="D10296" s="100" t="s">
        <v>29286</v>
      </c>
      <c r="E10296" s="100" t="s">
        <v>29287</v>
      </c>
      <c r="F10296" s="100"/>
      <c r="G10296" s="100"/>
      <c r="H10296" s="100"/>
      <c r="I10296" s="100"/>
      <c r="J10296" s="100"/>
      <c r="K10296" s="100"/>
      <c r="L10296" s="100"/>
      <c r="M10296" s="100"/>
      <c r="N10296" s="100"/>
      <c r="O10296" s="100"/>
      <c r="P10296" s="100"/>
      <c r="Q10296" s="15" t="s">
        <v>45</v>
      </c>
    </row>
    <row r="10297" customFormat="false" ht="14.9" hidden="false" customHeight="false" outlineLevel="0" collapsed="false">
      <c r="A10297" s="1162" t="s">
        <v>25462</v>
      </c>
      <c r="B10297" s="1217" t="n">
        <v>0.427083333333333</v>
      </c>
      <c r="C10297" s="1162" t="n">
        <v>89067615913</v>
      </c>
      <c r="D10297" s="1162" t="s">
        <v>29288</v>
      </c>
      <c r="E10297" s="1162" t="s">
        <v>29289</v>
      </c>
      <c r="F10297" s="1162" t="s">
        <v>29290</v>
      </c>
      <c r="G10297" s="1162"/>
      <c r="H10297" s="1162"/>
      <c r="I10297" s="1162"/>
      <c r="J10297" s="1162"/>
      <c r="K10297" s="1162"/>
      <c r="L10297" s="1162"/>
      <c r="M10297" s="1162"/>
      <c r="N10297" s="1162"/>
      <c r="O10297" s="1162" t="s">
        <v>29291</v>
      </c>
      <c r="P10297" s="1162"/>
      <c r="Q10297" s="15" t="s">
        <v>45</v>
      </c>
      <c r="R10297" s="1177"/>
      <c r="S10297" s="1177"/>
      <c r="T10297" s="1177"/>
      <c r="U10297" s="1177"/>
      <c r="V10297" s="1177"/>
      <c r="W10297" s="1177"/>
      <c r="X10297" s="1177"/>
      <c r="Y10297" s="1177"/>
      <c r="Z10297" s="1177"/>
      <c r="AA10297" s="1177"/>
      <c r="AB10297" s="1177"/>
      <c r="AC10297" s="1177"/>
      <c r="AD10297" s="1177"/>
      <c r="AE10297" s="1177"/>
      <c r="AF10297" s="1177"/>
      <c r="AG10297" s="1177"/>
      <c r="AH10297" s="1177"/>
      <c r="AI10297" s="1177"/>
      <c r="AJ10297" s="1177"/>
      <c r="AK10297" s="1177"/>
    </row>
    <row r="10298" customFormat="false" ht="68.65" hidden="false" customHeight="false" outlineLevel="0" collapsed="false">
      <c r="A10298" s="100" t="s">
        <v>29292</v>
      </c>
      <c r="B10298" s="1143" t="n">
        <v>0.477777777777778</v>
      </c>
      <c r="C10298" s="24" t="s">
        <v>29293</v>
      </c>
      <c r="D10298" s="100" t="s">
        <v>26364</v>
      </c>
      <c r="E10298" s="100" t="s">
        <v>29294</v>
      </c>
      <c r="F10298" s="100" t="s">
        <v>29295</v>
      </c>
      <c r="G10298" s="100"/>
      <c r="H10298" s="100"/>
      <c r="I10298" s="100"/>
      <c r="J10298" s="100"/>
      <c r="K10298" s="100"/>
      <c r="L10298" s="100"/>
      <c r="M10298" s="100"/>
      <c r="N10298" s="100"/>
      <c r="O10298" s="100"/>
      <c r="P10298" s="100"/>
      <c r="Q10298" s="15" t="s">
        <v>45</v>
      </c>
    </row>
    <row r="10299" customFormat="false" ht="14.9" hidden="false" customHeight="false" outlineLevel="0" collapsed="false">
      <c r="A10299" s="100" t="s">
        <v>28327</v>
      </c>
      <c r="B10299" s="1143" t="n">
        <v>0.640972222222222</v>
      </c>
      <c r="C10299" s="100" t="n">
        <v>89771198537</v>
      </c>
      <c r="D10299" s="100" t="s">
        <v>27083</v>
      </c>
      <c r="E10299" s="100" t="s">
        <v>29296</v>
      </c>
      <c r="F10299" s="100" t="s">
        <v>29297</v>
      </c>
      <c r="G10299" s="100"/>
      <c r="H10299" s="100"/>
      <c r="I10299" s="100"/>
      <c r="J10299" s="100"/>
      <c r="K10299" s="100"/>
      <c r="L10299" s="100"/>
      <c r="M10299" s="100"/>
      <c r="N10299" s="100"/>
      <c r="O10299" s="100"/>
      <c r="P10299" s="100"/>
      <c r="Q10299" s="15" t="s">
        <v>45</v>
      </c>
    </row>
    <row r="10300" customFormat="false" ht="14.9" hidden="false" customHeight="false" outlineLevel="0" collapsed="false">
      <c r="A10300" s="100" t="s">
        <v>25462</v>
      </c>
      <c r="B10300" s="1143" t="n">
        <v>0.676388888888889</v>
      </c>
      <c r="C10300" s="100" t="n">
        <v>89158766218</v>
      </c>
      <c r="D10300" s="100" t="s">
        <v>27017</v>
      </c>
      <c r="E10300" s="100" t="s">
        <v>29298</v>
      </c>
      <c r="F10300" s="100"/>
      <c r="G10300" s="100"/>
      <c r="H10300" s="100"/>
      <c r="I10300" s="100"/>
      <c r="J10300" s="100"/>
      <c r="K10300" s="100"/>
      <c r="L10300" s="100"/>
      <c r="M10300" s="100"/>
      <c r="N10300" s="100"/>
      <c r="O10300" s="100"/>
      <c r="P10300" s="100"/>
      <c r="Q10300" s="15" t="s">
        <v>45</v>
      </c>
    </row>
    <row r="10301" customFormat="false" ht="79.85" hidden="false" customHeight="false" outlineLevel="0" collapsed="false">
      <c r="A10301" s="1091" t="s">
        <v>17111</v>
      </c>
      <c r="B10301" s="6" t="s">
        <v>17112</v>
      </c>
      <c r="C10301" s="1134"/>
      <c r="D10301" s="6" t="s">
        <v>17114</v>
      </c>
      <c r="E10301" s="6" t="s">
        <v>17115</v>
      </c>
      <c r="F10301" s="5" t="s">
        <v>10096</v>
      </c>
      <c r="G10301" s="6" t="s">
        <v>38</v>
      </c>
      <c r="H10301" s="6" t="s">
        <v>17116</v>
      </c>
      <c r="I10301" s="6" t="s">
        <v>40</v>
      </c>
      <c r="J10301" s="6" t="s">
        <v>21327</v>
      </c>
      <c r="K10301" s="6" t="s">
        <v>21328</v>
      </c>
      <c r="L10301" s="6" t="s">
        <v>19807</v>
      </c>
      <c r="M10301" s="6" t="s">
        <v>41</v>
      </c>
      <c r="N10301" s="6" t="s">
        <v>42</v>
      </c>
      <c r="O10301" s="6" t="s">
        <v>17117</v>
      </c>
      <c r="P10301" s="196"/>
      <c r="Q10301" s="15" t="s">
        <v>45</v>
      </c>
      <c r="R10301" s="196"/>
      <c r="S10301" s="196"/>
      <c r="T10301" s="274"/>
      <c r="U10301" s="274"/>
      <c r="V10301" s="274"/>
      <c r="W10301" s="274"/>
      <c r="X10301" s="274"/>
      <c r="Y10301" s="274"/>
      <c r="Z10301" s="274"/>
      <c r="AA10301" s="274"/>
      <c r="AB10301" s="274"/>
      <c r="AC10301" s="274"/>
      <c r="AD10301" s="274"/>
      <c r="AE10301" s="274"/>
      <c r="AF10301" s="274"/>
      <c r="AG10301" s="274"/>
      <c r="AH10301" s="274"/>
      <c r="AI10301" s="274"/>
      <c r="AJ10301" s="274"/>
      <c r="AK10301" s="274"/>
    </row>
    <row r="10302" customFormat="false" ht="15" hidden="false" customHeight="false" outlineLevel="0" collapsed="false">
      <c r="A10302" s="1228" t="n">
        <v>43826</v>
      </c>
      <c r="B10302" s="1182" t="s">
        <v>394</v>
      </c>
      <c r="C10302" s="62"/>
      <c r="D10302" s="62"/>
      <c r="E10302" s="63"/>
      <c r="F10302" s="911" t="n">
        <f aca="false">G10302+H10302+I10302+J10302+K10302+L10302</f>
        <v>352551843241.6</v>
      </c>
      <c r="G10302" s="1183" t="n">
        <f aca="false">SUM(G10303:G20236)</f>
        <v>123159610000</v>
      </c>
      <c r="H10302" s="913" t="n">
        <f aca="false">SUM(H10303:H20236)</f>
        <v>229392233241.6</v>
      </c>
      <c r="I10302" s="1093" t="n">
        <f aca="false">SUM(I10303:I20238)</f>
        <v>0</v>
      </c>
      <c r="J10302" s="1094" t="n">
        <f aca="false">SUM(J10303:J20236)</f>
        <v>0</v>
      </c>
      <c r="K10302" s="1095" t="n">
        <f aca="false">SUM(K10303:K20236)</f>
        <v>0</v>
      </c>
      <c r="L10302" s="1096" t="n">
        <f aca="false">SUM(L10303:L20236)</f>
        <v>0</v>
      </c>
      <c r="M10302" s="281"/>
      <c r="N10302" s="281"/>
      <c r="O10302" s="62"/>
      <c r="P10302" s="62"/>
      <c r="Q10302" s="15" t="s">
        <v>45</v>
      </c>
      <c r="R10302" s="62"/>
      <c r="S10302" s="62"/>
      <c r="T10302" s="274"/>
      <c r="U10302" s="274"/>
      <c r="V10302" s="274"/>
      <c r="W10302" s="274"/>
      <c r="X10302" s="274"/>
      <c r="Y10302" s="274"/>
      <c r="Z10302" s="274"/>
      <c r="AA10302" s="274"/>
      <c r="AB10302" s="274"/>
      <c r="AC10302" s="274"/>
      <c r="AD10302" s="274"/>
      <c r="AE10302" s="274"/>
      <c r="AF10302" s="274"/>
      <c r="AG10302" s="274"/>
      <c r="AH10302" s="274"/>
      <c r="AI10302" s="274"/>
      <c r="AJ10302" s="274"/>
      <c r="AK10302" s="274"/>
    </row>
    <row r="10303" customFormat="false" ht="41.75" hidden="false" customHeight="false" outlineLevel="0" collapsed="false">
      <c r="A10303" s="391" t="s">
        <v>25462</v>
      </c>
      <c r="B10303" s="1147" t="n">
        <v>0.379166666666667</v>
      </c>
      <c r="C10303" s="391" t="s">
        <v>29299</v>
      </c>
      <c r="D10303" s="391" t="s">
        <v>26417</v>
      </c>
      <c r="E10303" s="391" t="s">
        <v>29300</v>
      </c>
      <c r="F10303" s="391"/>
      <c r="G10303" s="391" t="s">
        <v>3347</v>
      </c>
      <c r="H10303" s="391"/>
      <c r="I10303" s="391"/>
      <c r="J10303" s="391"/>
      <c r="K10303" s="391"/>
      <c r="L10303" s="391"/>
      <c r="M10303" s="391" t="s">
        <v>29301</v>
      </c>
      <c r="N10303" s="1148" t="n">
        <v>43808</v>
      </c>
      <c r="O10303" s="391" t="s">
        <v>29302</v>
      </c>
      <c r="P10303" s="391"/>
      <c r="Q10303" s="15" t="s">
        <v>45</v>
      </c>
      <c r="R10303" s="278"/>
      <c r="S10303" s="278"/>
      <c r="T10303" s="278"/>
      <c r="U10303" s="278"/>
      <c r="V10303" s="278"/>
      <c r="W10303" s="278"/>
      <c r="X10303" s="278"/>
      <c r="Y10303" s="278"/>
      <c r="Z10303" s="278"/>
      <c r="AA10303" s="278"/>
      <c r="AB10303" s="278"/>
      <c r="AC10303" s="278"/>
      <c r="AD10303" s="278"/>
      <c r="AE10303" s="278"/>
      <c r="AF10303" s="278"/>
      <c r="AG10303" s="278"/>
      <c r="AH10303" s="278"/>
      <c r="AI10303" s="278"/>
      <c r="AJ10303" s="278"/>
      <c r="AK10303" s="278"/>
    </row>
    <row r="10304" customFormat="false" ht="14.9" hidden="false" customHeight="false" outlineLevel="0" collapsed="false">
      <c r="A10304" s="1139"/>
      <c r="B10304" s="1139"/>
      <c r="C10304" s="1139"/>
      <c r="D10304" s="1139"/>
      <c r="E10304" s="1139" t="s">
        <v>29303</v>
      </c>
      <c r="F10304" s="1139"/>
      <c r="G10304" s="1139"/>
      <c r="H10304" s="1139"/>
      <c r="I10304" s="1139"/>
      <c r="J10304" s="1139"/>
      <c r="K10304" s="1139"/>
      <c r="L10304" s="1139"/>
      <c r="M10304" s="1139"/>
      <c r="N10304" s="1139"/>
      <c r="O10304" s="1139"/>
      <c r="P10304" s="1139"/>
      <c r="Q10304" s="15" t="s">
        <v>45</v>
      </c>
      <c r="R10304" s="1141"/>
      <c r="S10304" s="1141"/>
      <c r="T10304" s="1141"/>
      <c r="U10304" s="1141"/>
      <c r="V10304" s="1141"/>
      <c r="W10304" s="1141"/>
      <c r="X10304" s="1141"/>
      <c r="Y10304" s="1141"/>
      <c r="Z10304" s="1141"/>
      <c r="AA10304" s="1141"/>
      <c r="AB10304" s="1141"/>
      <c r="AC10304" s="1141"/>
      <c r="AD10304" s="1141"/>
      <c r="AE10304" s="1141"/>
      <c r="AF10304" s="1141"/>
      <c r="AG10304" s="1141"/>
      <c r="AH10304" s="1141"/>
      <c r="AI10304" s="1141"/>
      <c r="AJ10304" s="1141"/>
      <c r="AK10304" s="1141"/>
    </row>
    <row r="10305" customFormat="false" ht="14.9" hidden="false" customHeight="false" outlineLevel="0" collapsed="false">
      <c r="A10305" s="100" t="s">
        <v>25462</v>
      </c>
      <c r="B10305" s="1143" t="n">
        <v>0.502777777777778</v>
      </c>
      <c r="C10305" s="100" t="n">
        <v>89099015344</v>
      </c>
      <c r="D10305" s="100" t="s">
        <v>25726</v>
      </c>
      <c r="E10305" s="100" t="s">
        <v>29304</v>
      </c>
      <c r="F10305" s="100"/>
      <c r="G10305" s="100"/>
      <c r="H10305" s="100"/>
      <c r="I10305" s="100"/>
      <c r="J10305" s="100"/>
      <c r="K10305" s="100"/>
      <c r="L10305" s="100"/>
      <c r="M10305" s="100"/>
      <c r="N10305" s="100"/>
      <c r="O10305" s="100"/>
      <c r="P10305" s="100"/>
      <c r="Q10305" s="15" t="s">
        <v>45</v>
      </c>
    </row>
    <row r="10306" customFormat="false" ht="14.9" hidden="false" customHeight="false" outlineLevel="0" collapsed="false">
      <c r="A10306" s="100" t="s">
        <v>25462</v>
      </c>
      <c r="B10306" s="1143" t="n">
        <v>0.508333333333333</v>
      </c>
      <c r="C10306" s="100" t="s">
        <v>29305</v>
      </c>
      <c r="D10306" s="100" t="s">
        <v>26332</v>
      </c>
      <c r="E10306" s="100" t="s">
        <v>29306</v>
      </c>
      <c r="F10306" s="100"/>
      <c r="G10306" s="100"/>
      <c r="H10306" s="100"/>
      <c r="I10306" s="100"/>
      <c r="J10306" s="100"/>
      <c r="K10306" s="100"/>
      <c r="L10306" s="100"/>
      <c r="M10306" s="100"/>
      <c r="N10306" s="100"/>
      <c r="O10306" s="355" t="s">
        <v>29307</v>
      </c>
      <c r="P10306" s="100"/>
      <c r="Q10306" s="15" t="s">
        <v>45</v>
      </c>
    </row>
    <row r="10307" customFormat="false" ht="14.9" hidden="false" customHeight="false" outlineLevel="0" collapsed="false">
      <c r="A10307" s="1144"/>
      <c r="B10307" s="1144"/>
      <c r="C10307" s="1144"/>
      <c r="D10307" s="1144"/>
      <c r="E10307" s="1144" t="s">
        <v>29308</v>
      </c>
      <c r="F10307" s="1144"/>
      <c r="G10307" s="1144"/>
      <c r="H10307" s="1144"/>
      <c r="I10307" s="1144"/>
      <c r="J10307" s="1144"/>
      <c r="K10307" s="1144"/>
      <c r="L10307" s="1144"/>
      <c r="M10307" s="1144"/>
      <c r="N10307" s="1188" t="n">
        <v>43830</v>
      </c>
      <c r="O10307" s="1144" t="s">
        <v>26797</v>
      </c>
      <c r="P10307" s="1144"/>
      <c r="Q10307" s="15" t="s">
        <v>45</v>
      </c>
      <c r="R10307" s="1145"/>
      <c r="S10307" s="1145"/>
      <c r="T10307" s="1145"/>
      <c r="U10307" s="1145"/>
      <c r="V10307" s="1145"/>
      <c r="W10307" s="1145"/>
      <c r="X10307" s="1145"/>
      <c r="Y10307" s="1145"/>
      <c r="Z10307" s="1145"/>
      <c r="AA10307" s="1145"/>
      <c r="AB10307" s="1145"/>
      <c r="AC10307" s="1145"/>
      <c r="AD10307" s="1145"/>
      <c r="AE10307" s="1145"/>
      <c r="AF10307" s="1145"/>
      <c r="AG10307" s="1145"/>
      <c r="AH10307" s="1145"/>
      <c r="AI10307" s="1145"/>
      <c r="AJ10307" s="1145"/>
      <c r="AK10307" s="1145"/>
    </row>
    <row r="10308" customFormat="false" ht="28.35" hidden="false" customHeight="false" outlineLevel="0" collapsed="false">
      <c r="A10308" s="100" t="s">
        <v>28327</v>
      </c>
      <c r="B10308" s="1143" t="n">
        <v>0.573611111111111</v>
      </c>
      <c r="C10308" s="100" t="s">
        <v>29309</v>
      </c>
      <c r="D10308" s="100" t="s">
        <v>29310</v>
      </c>
      <c r="E10308" s="100" t="s">
        <v>29311</v>
      </c>
      <c r="F10308" s="100" t="n">
        <v>15000</v>
      </c>
      <c r="G10308" s="100"/>
      <c r="H10308" s="100"/>
      <c r="I10308" s="100"/>
      <c r="J10308" s="100"/>
      <c r="K10308" s="100"/>
      <c r="L10308" s="100"/>
      <c r="M10308" s="100"/>
      <c r="N10308" s="100"/>
      <c r="O10308" s="984" t="s">
        <v>29312</v>
      </c>
      <c r="P10308" s="100"/>
      <c r="Q10308" s="15" t="s">
        <v>45</v>
      </c>
    </row>
    <row r="10309" customFormat="false" ht="14.9" hidden="false" customHeight="false" outlineLevel="0" collapsed="false">
      <c r="A10309" s="100" t="s">
        <v>28327</v>
      </c>
      <c r="B10309" s="1143" t="n">
        <v>0.582638888888889</v>
      </c>
      <c r="C10309" s="100" t="s">
        <v>29313</v>
      </c>
      <c r="D10309" s="100" t="s">
        <v>26354</v>
      </c>
      <c r="E10309" s="100" t="s">
        <v>29314</v>
      </c>
      <c r="F10309" s="100"/>
      <c r="G10309" s="100"/>
      <c r="H10309" s="100"/>
      <c r="I10309" s="100"/>
      <c r="J10309" s="100"/>
      <c r="K10309" s="100"/>
      <c r="L10309" s="100"/>
      <c r="M10309" s="100"/>
      <c r="N10309" s="100"/>
      <c r="O10309" s="100"/>
      <c r="P10309" s="100"/>
      <c r="Q10309" s="15" t="s">
        <v>45</v>
      </c>
    </row>
    <row r="10310" customFormat="false" ht="14.9" hidden="false" customHeight="false" outlineLevel="0" collapsed="false">
      <c r="A10310" s="100" t="s">
        <v>28327</v>
      </c>
      <c r="B10310" s="1143" t="n">
        <v>0.591666666666667</v>
      </c>
      <c r="C10310" s="100" t="n">
        <v>89162468883</v>
      </c>
      <c r="D10310" s="100" t="s">
        <v>26364</v>
      </c>
      <c r="E10310" s="100" t="s">
        <v>29315</v>
      </c>
      <c r="F10310" s="100"/>
      <c r="G10310" s="100"/>
      <c r="H10310" s="100"/>
      <c r="I10310" s="100"/>
      <c r="J10310" s="100"/>
      <c r="K10310" s="100"/>
      <c r="L10310" s="100"/>
      <c r="M10310" s="100"/>
      <c r="N10310" s="100"/>
      <c r="O10310" s="100"/>
      <c r="P10310" s="100"/>
      <c r="Q10310" s="15" t="s">
        <v>45</v>
      </c>
    </row>
    <row r="10311" customFormat="false" ht="28.35" hidden="false" customHeight="false" outlineLevel="0" collapsed="false">
      <c r="A10311" s="100"/>
      <c r="B10311" s="100"/>
      <c r="C10311" s="100"/>
      <c r="D10311" s="100" t="s">
        <v>10514</v>
      </c>
      <c r="E10311" s="100"/>
      <c r="F10311" s="100"/>
      <c r="G10311" s="100"/>
      <c r="H10311" s="100" t="n">
        <v>11000</v>
      </c>
      <c r="I10311" s="100"/>
      <c r="J10311" s="100"/>
      <c r="K10311" s="100"/>
      <c r="L10311" s="100"/>
      <c r="M10311" s="100" t="s">
        <v>29316</v>
      </c>
      <c r="N10311" s="1184" t="n">
        <v>43810</v>
      </c>
      <c r="O10311" s="984" t="s">
        <v>26196</v>
      </c>
      <c r="P10311" s="100"/>
      <c r="Q10311" s="15" t="s">
        <v>45</v>
      </c>
    </row>
    <row r="10312" customFormat="false" ht="270.1" hidden="false" customHeight="false" outlineLevel="0" collapsed="false">
      <c r="A10312" s="100"/>
      <c r="B10312" s="100"/>
      <c r="C10312" s="100"/>
      <c r="D10312" s="100"/>
      <c r="E10312" s="100" t="s">
        <v>29317</v>
      </c>
      <c r="F10312" s="100"/>
      <c r="G10312" s="100"/>
      <c r="H10312" s="100"/>
      <c r="I10312" s="100"/>
      <c r="J10312" s="100"/>
      <c r="K10312" s="100"/>
      <c r="L10312" s="100"/>
      <c r="M10312" s="100"/>
      <c r="N10312" s="100"/>
      <c r="O10312" s="100"/>
      <c r="P10312" s="100"/>
      <c r="Q10312" s="15" t="s">
        <v>45</v>
      </c>
    </row>
    <row r="10313" customFormat="false" ht="79.85" hidden="false" customHeight="false" outlineLevel="0" collapsed="false">
      <c r="A10313" s="1091" t="s">
        <v>17111</v>
      </c>
      <c r="B10313" s="6" t="s">
        <v>17112</v>
      </c>
      <c r="C10313" s="1134"/>
      <c r="D10313" s="6" t="s">
        <v>17114</v>
      </c>
      <c r="E10313" s="6" t="s">
        <v>17115</v>
      </c>
      <c r="F10313" s="5" t="s">
        <v>10096</v>
      </c>
      <c r="G10313" s="6" t="s">
        <v>38</v>
      </c>
      <c r="H10313" s="6" t="s">
        <v>17116</v>
      </c>
      <c r="I10313" s="6" t="s">
        <v>40</v>
      </c>
      <c r="J10313" s="6" t="s">
        <v>21327</v>
      </c>
      <c r="K10313" s="6" t="s">
        <v>21328</v>
      </c>
      <c r="L10313" s="6" t="s">
        <v>19807</v>
      </c>
      <c r="M10313" s="6" t="s">
        <v>41</v>
      </c>
      <c r="N10313" s="6" t="s">
        <v>42</v>
      </c>
      <c r="O10313" s="6" t="s">
        <v>17117</v>
      </c>
      <c r="P10313" s="196"/>
      <c r="Q10313" s="15" t="s">
        <v>45</v>
      </c>
      <c r="R10313" s="196"/>
      <c r="S10313" s="196"/>
      <c r="T10313" s="274"/>
      <c r="U10313" s="274"/>
      <c r="V10313" s="274"/>
      <c r="W10313" s="274"/>
      <c r="X10313" s="274"/>
      <c r="Y10313" s="274"/>
      <c r="Z10313" s="274"/>
      <c r="AA10313" s="274"/>
      <c r="AB10313" s="274"/>
      <c r="AC10313" s="274"/>
      <c r="AD10313" s="274"/>
      <c r="AE10313" s="274"/>
      <c r="AF10313" s="274"/>
      <c r="AG10313" s="274"/>
      <c r="AH10313" s="274"/>
      <c r="AI10313" s="274"/>
      <c r="AJ10313" s="274"/>
      <c r="AK10313" s="274"/>
    </row>
    <row r="10314" customFormat="false" ht="15" hidden="false" customHeight="false" outlineLevel="0" collapsed="false">
      <c r="A10314" s="1228" t="n">
        <v>43839</v>
      </c>
      <c r="B10314" s="1182" t="s">
        <v>349</v>
      </c>
      <c r="C10314" s="62"/>
      <c r="D10314" s="62"/>
      <c r="E10314" s="63"/>
      <c r="F10314" s="911" t="n">
        <f aca="false">G10314+H10314+I10314+J10314+K10314+L10314</f>
        <v>176275916120.8</v>
      </c>
      <c r="G10314" s="1183" t="n">
        <f aca="false">SUM(G10315:G20248)</f>
        <v>61579805000</v>
      </c>
      <c r="H10314" s="913" t="n">
        <f aca="false">SUM(H10315:H20248)</f>
        <v>114696111120.8</v>
      </c>
      <c r="I10314" s="1093" t="n">
        <f aca="false">SUM(I10315:I20250)</f>
        <v>0</v>
      </c>
      <c r="J10314" s="1094" t="n">
        <f aca="false">SUM(J10315:J20248)</f>
        <v>0</v>
      </c>
      <c r="K10314" s="1095" t="n">
        <f aca="false">SUM(K10315:K20248)</f>
        <v>0</v>
      </c>
      <c r="L10314" s="1096" t="n">
        <f aca="false">SUM(L10315:L20248)</f>
        <v>0</v>
      </c>
      <c r="M10314" s="281"/>
      <c r="N10314" s="281"/>
      <c r="O10314" s="62"/>
      <c r="P10314" s="62"/>
      <c r="Q10314" s="15" t="s">
        <v>45</v>
      </c>
      <c r="R10314" s="62"/>
      <c r="S10314" s="62"/>
      <c r="T10314" s="274"/>
      <c r="U10314" s="274"/>
      <c r="V10314" s="274"/>
      <c r="W10314" s="274"/>
      <c r="X10314" s="274"/>
      <c r="Y10314" s="274"/>
      <c r="Z10314" s="274"/>
      <c r="AA10314" s="274"/>
      <c r="AB10314" s="274"/>
      <c r="AC10314" s="274"/>
      <c r="AD10314" s="274"/>
      <c r="AE10314" s="274"/>
      <c r="AF10314" s="274"/>
      <c r="AG10314" s="274"/>
      <c r="AH10314" s="274"/>
      <c r="AI10314" s="274"/>
      <c r="AJ10314" s="274"/>
      <c r="AK10314" s="274"/>
    </row>
    <row r="10315" customFormat="false" ht="55.2" hidden="false" customHeight="false" outlineLevel="0" collapsed="false">
      <c r="A10315" s="100"/>
      <c r="B10315" s="100"/>
      <c r="C10315" s="100"/>
      <c r="D10315" s="100"/>
      <c r="E10315" s="100" t="s">
        <v>29318</v>
      </c>
      <c r="F10315" s="100" t="s">
        <v>26027</v>
      </c>
      <c r="G10315" s="100"/>
      <c r="H10315" s="100"/>
      <c r="I10315" s="100"/>
      <c r="J10315" s="100"/>
      <c r="K10315" s="100"/>
      <c r="L10315" s="100"/>
      <c r="M10315" s="100"/>
      <c r="N10315" s="100"/>
      <c r="O10315" s="100"/>
      <c r="P10315" s="100"/>
      <c r="Q10315" s="15" t="s">
        <v>45</v>
      </c>
    </row>
    <row r="10316" customFormat="false" ht="28.35" hidden="false" customHeight="false" outlineLevel="0" collapsed="false">
      <c r="A10316" s="100" t="s">
        <v>25462</v>
      </c>
      <c r="B10316" s="1143" t="n">
        <v>0.415972222222222</v>
      </c>
      <c r="C10316" s="24" t="s">
        <v>29319</v>
      </c>
      <c r="D10316" s="100" t="s">
        <v>25726</v>
      </c>
      <c r="E10316" s="100" t="s">
        <v>29320</v>
      </c>
      <c r="F10316" s="100" t="s">
        <v>27127</v>
      </c>
      <c r="G10316" s="100" t="n">
        <v>4500</v>
      </c>
      <c r="H10316" s="100"/>
      <c r="I10316" s="100"/>
      <c r="J10316" s="100"/>
      <c r="K10316" s="100"/>
      <c r="L10316" s="100"/>
      <c r="M10316" s="100" t="s">
        <v>29321</v>
      </c>
      <c r="N10316" s="1138" t="n">
        <v>43839</v>
      </c>
      <c r="O10316" s="984" t="s">
        <v>15</v>
      </c>
      <c r="P10316" s="100"/>
      <c r="Q10316" s="15" t="s">
        <v>45</v>
      </c>
    </row>
    <row r="10317" customFormat="false" ht="14.9" hidden="false" customHeight="false" outlineLevel="0" collapsed="false">
      <c r="A10317" s="1145"/>
      <c r="B10317" s="1145"/>
      <c r="C10317" s="1145"/>
      <c r="D10317" s="1195" t="s">
        <v>25535</v>
      </c>
      <c r="E10317" s="1144" t="s">
        <v>29322</v>
      </c>
      <c r="F10317" s="1144" t="s">
        <v>14844</v>
      </c>
      <c r="G10317" s="1144"/>
      <c r="H10317" s="1144"/>
      <c r="I10317" s="1144"/>
      <c r="J10317" s="1144"/>
      <c r="K10317" s="1144"/>
      <c r="L10317" s="1144"/>
      <c r="M10317" s="1144"/>
      <c r="N10317" s="1144"/>
      <c r="O10317" s="1144"/>
      <c r="P10317" s="1144"/>
      <c r="Q10317" s="15" t="s">
        <v>45</v>
      </c>
      <c r="R10317" s="1145"/>
      <c r="S10317" s="1145"/>
      <c r="T10317" s="1145"/>
      <c r="U10317" s="1145"/>
      <c r="V10317" s="1145"/>
      <c r="W10317" s="1145"/>
      <c r="X10317" s="1145"/>
      <c r="Y10317" s="1145"/>
      <c r="Z10317" s="1145"/>
      <c r="AA10317" s="1145"/>
      <c r="AB10317" s="1145"/>
      <c r="AC10317" s="1145"/>
      <c r="AD10317" s="1145"/>
      <c r="AE10317" s="1145"/>
      <c r="AF10317" s="1145"/>
      <c r="AG10317" s="1145"/>
      <c r="AH10317" s="1145"/>
      <c r="AI10317" s="1145"/>
      <c r="AJ10317" s="1145"/>
      <c r="AK10317" s="1145"/>
    </row>
    <row r="10318" customFormat="false" ht="28.35" hidden="false" customHeight="false" outlineLevel="0" collapsed="false">
      <c r="A10318" s="1144"/>
      <c r="B10318" s="1144"/>
      <c r="C10318" s="1144"/>
      <c r="D10318" s="1144"/>
      <c r="E10318" s="1144" t="s">
        <v>29323</v>
      </c>
      <c r="F10318" s="1144"/>
      <c r="G10318" s="1144"/>
      <c r="H10318" s="1144"/>
      <c r="I10318" s="1144"/>
      <c r="J10318" s="1144"/>
      <c r="K10318" s="1144"/>
      <c r="L10318" s="1144"/>
      <c r="M10318" s="1144"/>
      <c r="N10318" s="1176" t="n">
        <v>43840</v>
      </c>
      <c r="O10318" s="1144" t="s">
        <v>26797</v>
      </c>
      <c r="P10318" s="1144"/>
      <c r="Q10318" s="15" t="s">
        <v>45</v>
      </c>
      <c r="R10318" s="1145"/>
      <c r="S10318" s="1145"/>
      <c r="T10318" s="1145"/>
      <c r="U10318" s="1145"/>
      <c r="V10318" s="1145"/>
      <c r="W10318" s="1145"/>
      <c r="X10318" s="1145"/>
      <c r="Y10318" s="1145"/>
      <c r="Z10318" s="1145"/>
      <c r="AA10318" s="1145"/>
      <c r="AB10318" s="1145"/>
      <c r="AC10318" s="1145"/>
      <c r="AD10318" s="1145"/>
      <c r="AE10318" s="1145"/>
      <c r="AF10318" s="1145"/>
      <c r="AG10318" s="1145"/>
      <c r="AH10318" s="1145"/>
      <c r="AI10318" s="1145"/>
      <c r="AJ10318" s="1145"/>
      <c r="AK10318" s="1145"/>
    </row>
    <row r="10319" customFormat="false" ht="82.05" hidden="false" customHeight="false" outlineLevel="0" collapsed="false">
      <c r="A10319" s="100"/>
      <c r="B10319" s="100"/>
      <c r="C10319" s="100"/>
      <c r="D10319" s="100"/>
      <c r="E10319" s="100" t="s">
        <v>29324</v>
      </c>
      <c r="F10319" s="984" t="s">
        <v>29325</v>
      </c>
      <c r="G10319" s="100"/>
      <c r="H10319" s="100"/>
      <c r="I10319" s="100"/>
      <c r="J10319" s="100"/>
      <c r="K10319" s="100"/>
      <c r="L10319" s="100"/>
      <c r="M10319" s="100"/>
      <c r="N10319" s="100"/>
      <c r="O10319" s="391" t="s">
        <v>29326</v>
      </c>
      <c r="P10319" s="100"/>
      <c r="Q10319" s="15" t="s">
        <v>45</v>
      </c>
    </row>
    <row r="10320" customFormat="false" ht="28.35" hidden="false" customHeight="false" outlineLevel="0" collapsed="false">
      <c r="A10320" s="1139"/>
      <c r="B10320" s="1139"/>
      <c r="C10320" s="1139"/>
      <c r="D10320" s="1139"/>
      <c r="E10320" s="1139" t="s">
        <v>29327</v>
      </c>
      <c r="F10320" s="1139" t="s">
        <v>29328</v>
      </c>
      <c r="G10320" s="1139"/>
      <c r="H10320" s="1139"/>
      <c r="I10320" s="1139"/>
      <c r="J10320" s="1139"/>
      <c r="K10320" s="1139"/>
      <c r="L10320" s="1139"/>
      <c r="M10320" s="1139"/>
      <c r="N10320" s="1139"/>
      <c r="O10320" s="1139" t="s">
        <v>28405</v>
      </c>
      <c r="P10320" s="1139"/>
      <c r="Q10320" s="15" t="s">
        <v>45</v>
      </c>
      <c r="R10320" s="1141"/>
      <c r="S10320" s="1141"/>
      <c r="T10320" s="1141"/>
      <c r="U10320" s="1141"/>
      <c r="V10320" s="1141"/>
      <c r="W10320" s="1141"/>
      <c r="X10320" s="1141"/>
      <c r="Y10320" s="1141"/>
      <c r="Z10320" s="1141"/>
      <c r="AA10320" s="1141"/>
      <c r="AB10320" s="1141"/>
      <c r="AC10320" s="1141"/>
      <c r="AD10320" s="1141"/>
      <c r="AE10320" s="1141"/>
      <c r="AF10320" s="1141"/>
      <c r="AG10320" s="1141"/>
      <c r="AH10320" s="1141"/>
      <c r="AI10320" s="1141"/>
      <c r="AJ10320" s="1141"/>
      <c r="AK10320" s="1141"/>
    </row>
    <row r="10321" customFormat="false" ht="28.35" hidden="false" customHeight="false" outlineLevel="0" collapsed="false">
      <c r="A10321" s="100" t="s">
        <v>25462</v>
      </c>
      <c r="B10321" s="1143" t="n">
        <v>0.480555555555556</v>
      </c>
      <c r="C10321" s="100" t="s">
        <v>29329</v>
      </c>
      <c r="D10321" s="100" t="s">
        <v>26332</v>
      </c>
      <c r="E10321" s="100" t="s">
        <v>29330</v>
      </c>
      <c r="F10321" s="664" t="s">
        <v>29331</v>
      </c>
      <c r="G10321" s="100"/>
      <c r="H10321" s="100"/>
      <c r="I10321" s="100"/>
      <c r="J10321" s="100"/>
      <c r="K10321" s="100"/>
      <c r="L10321" s="100"/>
      <c r="M10321" s="100" t="s">
        <v>29332</v>
      </c>
      <c r="N10321" s="100"/>
      <c r="O10321" s="355" t="s">
        <v>29333</v>
      </c>
      <c r="P10321" s="100"/>
      <c r="Q10321" s="15" t="s">
        <v>45</v>
      </c>
    </row>
    <row r="10322" customFormat="false" ht="41.75" hidden="false" customHeight="false" outlineLevel="0" collapsed="false">
      <c r="A10322" s="100" t="s">
        <v>25462</v>
      </c>
      <c r="B10322" s="1143" t="n">
        <v>0.488194444444444</v>
      </c>
      <c r="C10322" s="100" t="n">
        <v>89032606881</v>
      </c>
      <c r="D10322" s="100" t="s">
        <v>26341</v>
      </c>
      <c r="E10322" s="100" t="s">
        <v>29334</v>
      </c>
      <c r="F10322" s="100" t="s">
        <v>29335</v>
      </c>
      <c r="G10322" s="100"/>
      <c r="H10322" s="100"/>
      <c r="I10322" s="100"/>
      <c r="J10322" s="100"/>
      <c r="K10322" s="100"/>
      <c r="L10322" s="100"/>
      <c r="M10322" s="100"/>
      <c r="N10322" s="100"/>
      <c r="O10322" s="355" t="s">
        <v>29335</v>
      </c>
      <c r="P10322" s="100"/>
      <c r="Q10322" s="15" t="s">
        <v>45</v>
      </c>
    </row>
    <row r="10323" customFormat="false" ht="41.75" hidden="false" customHeight="false" outlineLevel="0" collapsed="false">
      <c r="A10323" s="100" t="s">
        <v>25462</v>
      </c>
      <c r="B10323" s="1143" t="n">
        <v>0.49375</v>
      </c>
      <c r="C10323" s="100" t="s">
        <v>29336</v>
      </c>
      <c r="D10323" s="100" t="s">
        <v>26354</v>
      </c>
      <c r="E10323" s="100" t="s">
        <v>29337</v>
      </c>
      <c r="F10323" s="100" t="s">
        <v>29338</v>
      </c>
      <c r="G10323" s="100" t="n">
        <v>11500</v>
      </c>
      <c r="H10323" s="100"/>
      <c r="I10323" s="100"/>
      <c r="J10323" s="100"/>
      <c r="K10323" s="100"/>
      <c r="L10323" s="100"/>
      <c r="M10323" s="100" t="s">
        <v>29339</v>
      </c>
      <c r="N10323" s="1138" t="n">
        <v>43840</v>
      </c>
      <c r="O10323" s="984" t="s">
        <v>3963</v>
      </c>
      <c r="P10323" s="100"/>
      <c r="Q10323" s="15" t="s">
        <v>45</v>
      </c>
    </row>
    <row r="10324" customFormat="false" ht="28.35" hidden="false" customHeight="false" outlineLevel="0" collapsed="false">
      <c r="C10324" s="100"/>
      <c r="D10324" s="100"/>
      <c r="E10324" s="1154" t="s">
        <v>29340</v>
      </c>
      <c r="F10324" s="100" t="s">
        <v>29341</v>
      </c>
      <c r="G10324" s="100"/>
      <c r="H10324" s="100"/>
      <c r="I10324" s="100"/>
      <c r="J10324" s="100"/>
      <c r="K10324" s="100"/>
      <c r="L10324" s="100"/>
      <c r="M10324" s="100"/>
      <c r="N10324" s="100"/>
      <c r="O10324" s="100"/>
      <c r="P10324" s="100"/>
      <c r="Q10324" s="15" t="s">
        <v>45</v>
      </c>
    </row>
    <row r="10325" customFormat="false" ht="14.9" hidden="false" customHeight="false" outlineLevel="0" collapsed="false">
      <c r="A10325" s="100" t="s">
        <v>28327</v>
      </c>
      <c r="B10325" s="1143" t="n">
        <v>0.511111111111111</v>
      </c>
      <c r="C10325" s="100" t="s">
        <v>29342</v>
      </c>
      <c r="D10325" s="100" t="s">
        <v>26364</v>
      </c>
      <c r="E10325" s="100" t="s">
        <v>29343</v>
      </c>
      <c r="F10325" s="100"/>
      <c r="G10325" s="100"/>
      <c r="H10325" s="100"/>
      <c r="I10325" s="100"/>
      <c r="J10325" s="100"/>
      <c r="K10325" s="100"/>
      <c r="L10325" s="100"/>
      <c r="M10325" s="100"/>
      <c r="N10325" s="100"/>
      <c r="O10325" s="355" t="s">
        <v>29344</v>
      </c>
      <c r="P10325" s="100"/>
      <c r="Q10325" s="15" t="s">
        <v>45</v>
      </c>
    </row>
    <row r="10326" customFormat="false" ht="122.35" hidden="false" customHeight="false" outlineLevel="0" collapsed="false">
      <c r="A10326" s="100"/>
      <c r="B10326" s="100"/>
      <c r="C10326" s="100"/>
      <c r="D10326" s="100"/>
      <c r="E10326" s="100" t="s">
        <v>29345</v>
      </c>
      <c r="F10326" s="100"/>
      <c r="G10326" s="100"/>
      <c r="H10326" s="100"/>
      <c r="I10326" s="100"/>
      <c r="J10326" s="100"/>
      <c r="K10326" s="100"/>
      <c r="L10326" s="100"/>
      <c r="M10326" s="100"/>
      <c r="N10326" s="100"/>
      <c r="O10326" s="100"/>
      <c r="P10326" s="100"/>
      <c r="Q10326" s="15" t="s">
        <v>45</v>
      </c>
    </row>
    <row r="10327" customFormat="false" ht="108.95" hidden="false" customHeight="false" outlineLevel="0" collapsed="false">
      <c r="A10327" s="1144"/>
      <c r="B10327" s="1144"/>
      <c r="C10327" s="1144"/>
      <c r="D10327" s="1144"/>
      <c r="E10327" s="1144" t="s">
        <v>29346</v>
      </c>
      <c r="F10327" s="1144"/>
      <c r="G10327" s="1144"/>
      <c r="H10327" s="1144"/>
      <c r="I10327" s="1144"/>
      <c r="J10327" s="1144"/>
      <c r="K10327" s="1144"/>
      <c r="L10327" s="1144"/>
      <c r="M10327" s="1144"/>
      <c r="N10327" s="1176" t="n">
        <v>43841</v>
      </c>
      <c r="O10327" s="1144" t="s">
        <v>26797</v>
      </c>
      <c r="P10327" s="1144"/>
      <c r="Q10327" s="15" t="s">
        <v>45</v>
      </c>
      <c r="R10327" s="1145"/>
      <c r="S10327" s="1145"/>
      <c r="T10327" s="1145"/>
      <c r="U10327" s="1145"/>
      <c r="V10327" s="1145"/>
      <c r="W10327" s="1145"/>
      <c r="X10327" s="1145"/>
      <c r="Y10327" s="1145"/>
      <c r="Z10327" s="1145"/>
      <c r="AA10327" s="1145"/>
      <c r="AB10327" s="1145"/>
      <c r="AC10327" s="1145"/>
      <c r="AD10327" s="1145"/>
      <c r="AE10327" s="1145"/>
      <c r="AF10327" s="1145"/>
      <c r="AG10327" s="1145"/>
      <c r="AH10327" s="1145"/>
      <c r="AI10327" s="1145"/>
      <c r="AJ10327" s="1145"/>
      <c r="AK10327" s="1145"/>
    </row>
    <row r="10328" customFormat="false" ht="68.65" hidden="false" customHeight="false" outlineLevel="0" collapsed="false">
      <c r="A10328" s="100" t="s">
        <v>25462</v>
      </c>
      <c r="B10328" s="1143" t="n">
        <v>0.525694444444444</v>
      </c>
      <c r="C10328" s="100" t="s">
        <v>29347</v>
      </c>
      <c r="D10328" s="100" t="s">
        <v>27083</v>
      </c>
      <c r="E10328" s="100" t="s">
        <v>29348</v>
      </c>
      <c r="F10328" s="100" t="s">
        <v>27244</v>
      </c>
      <c r="G10328" s="100" t="n">
        <v>5400</v>
      </c>
      <c r="H10328" s="100"/>
      <c r="I10328" s="100"/>
      <c r="J10328" s="100"/>
      <c r="K10328" s="100"/>
      <c r="L10328" s="100"/>
      <c r="M10328" s="100" t="s">
        <v>29349</v>
      </c>
      <c r="N10328" s="1138" t="n">
        <v>43840</v>
      </c>
      <c r="O10328" s="984" t="s">
        <v>15</v>
      </c>
      <c r="P10328" s="100"/>
      <c r="Q10328" s="15" t="s">
        <v>45</v>
      </c>
    </row>
    <row r="10329" customFormat="false" ht="41.75" hidden="false" customHeight="false" outlineLevel="0" collapsed="false">
      <c r="A10329" s="100"/>
      <c r="B10329" s="100"/>
      <c r="C10329" s="100"/>
      <c r="D10329" s="100"/>
      <c r="E10329" s="1154" t="s">
        <v>29350</v>
      </c>
      <c r="F10329" s="984" t="s">
        <v>29351</v>
      </c>
      <c r="G10329" s="100"/>
      <c r="H10329" s="100"/>
      <c r="I10329" s="100"/>
      <c r="J10329" s="100"/>
      <c r="K10329" s="100"/>
      <c r="L10329" s="100"/>
      <c r="M10329" s="100"/>
      <c r="N10329" s="100"/>
      <c r="O10329" s="100"/>
      <c r="P10329" s="100"/>
      <c r="Q10329" s="15" t="s">
        <v>45</v>
      </c>
    </row>
    <row r="10330" customFormat="false" ht="41.75" hidden="false" customHeight="false" outlineLevel="0" collapsed="false">
      <c r="A10330" s="100" t="s">
        <v>25492</v>
      </c>
      <c r="B10330" s="100"/>
      <c r="C10330" s="100" t="s">
        <v>29249</v>
      </c>
      <c r="D10330" s="100" t="s">
        <v>29352</v>
      </c>
      <c r="E10330" s="100" t="s">
        <v>29251</v>
      </c>
      <c r="F10330" s="353" t="s">
        <v>29353</v>
      </c>
      <c r="G10330" s="100"/>
      <c r="H10330" s="100" t="n">
        <v>15000</v>
      </c>
      <c r="I10330" s="100"/>
      <c r="J10330" s="100"/>
      <c r="K10330" s="100"/>
      <c r="L10330" s="100"/>
      <c r="M10330" s="100" t="s">
        <v>29252</v>
      </c>
      <c r="N10330" s="984" t="s">
        <v>26216</v>
      </c>
      <c r="O10330" s="984" t="s">
        <v>26154</v>
      </c>
      <c r="P10330" s="100"/>
      <c r="Q10330" s="15" t="s">
        <v>45</v>
      </c>
      <c r="R10330" s="100"/>
      <c r="S10330" s="100"/>
      <c r="T10330" s="100"/>
      <c r="U10330" s="100"/>
      <c r="V10330" s="100"/>
      <c r="W10330" s="100"/>
      <c r="X10330" s="100"/>
      <c r="Y10330" s="100"/>
      <c r="Z10330" s="100"/>
      <c r="AA10330" s="100"/>
      <c r="AB10330" s="100"/>
      <c r="AC10330" s="984"/>
      <c r="AD10330" s="355"/>
    </row>
    <row r="10331" customFormat="false" ht="14.9" hidden="false" customHeight="false" outlineLevel="0" collapsed="false">
      <c r="A10331" s="1139"/>
      <c r="B10331" s="1139"/>
      <c r="C10331" s="1139"/>
      <c r="D10331" s="1139"/>
      <c r="E10331" s="1139" t="s">
        <v>29354</v>
      </c>
      <c r="F10331" s="1139"/>
      <c r="G10331" s="1139"/>
      <c r="H10331" s="1139"/>
      <c r="I10331" s="1139"/>
      <c r="J10331" s="1139"/>
      <c r="K10331" s="1139"/>
      <c r="L10331" s="1139"/>
      <c r="M10331" s="1139"/>
      <c r="N10331" s="1231" t="n">
        <v>43844</v>
      </c>
      <c r="O10331" s="1139" t="s">
        <v>26797</v>
      </c>
      <c r="P10331" s="1139"/>
      <c r="Q10331" s="15" t="s">
        <v>45</v>
      </c>
      <c r="R10331" s="1141"/>
      <c r="S10331" s="1141"/>
      <c r="T10331" s="1141"/>
      <c r="U10331" s="1141"/>
      <c r="V10331" s="1141"/>
      <c r="W10331" s="1141"/>
      <c r="X10331" s="1141"/>
      <c r="Y10331" s="1141"/>
      <c r="Z10331" s="1141"/>
      <c r="AA10331" s="1141"/>
      <c r="AB10331" s="1141"/>
      <c r="AC10331" s="1141"/>
      <c r="AD10331" s="1141"/>
      <c r="AE10331" s="1141"/>
      <c r="AF10331" s="1141"/>
      <c r="AG10331" s="1141"/>
      <c r="AH10331" s="1141"/>
      <c r="AI10331" s="1141"/>
      <c r="AJ10331" s="1141"/>
      <c r="AK10331" s="1141"/>
    </row>
    <row r="10332" customFormat="false" ht="41.75" hidden="false" customHeight="false" outlineLevel="0" collapsed="false">
      <c r="A10332" s="100"/>
      <c r="B10332" s="100"/>
      <c r="C10332" s="100"/>
      <c r="D10332" s="100" t="s">
        <v>27370</v>
      </c>
      <c r="E10332" s="100" t="s">
        <v>29355</v>
      </c>
      <c r="F10332" s="100" t="n">
        <v>8536</v>
      </c>
      <c r="G10332" s="100"/>
      <c r="H10332" s="100"/>
      <c r="I10332" s="100"/>
      <c r="J10332" s="100"/>
      <c r="K10332" s="100"/>
      <c r="L10332" s="100"/>
      <c r="M10332" s="100" t="s">
        <v>28747</v>
      </c>
      <c r="N10332" s="100"/>
      <c r="O10332" s="984" t="s">
        <v>25766</v>
      </c>
      <c r="P10332" s="100"/>
      <c r="Q10332" s="15" t="s">
        <v>45</v>
      </c>
    </row>
    <row r="10333" customFormat="false" ht="14.9" hidden="false" customHeight="false" outlineLevel="0" collapsed="false">
      <c r="A10333" s="100"/>
      <c r="B10333" s="100"/>
      <c r="C10333" s="100"/>
      <c r="D10333" s="100"/>
      <c r="E10333" s="100" t="s">
        <v>29356</v>
      </c>
      <c r="F10333" s="100"/>
      <c r="G10333" s="100"/>
      <c r="H10333" s="100"/>
      <c r="I10333" s="100"/>
      <c r="J10333" s="100"/>
      <c r="K10333" s="100"/>
      <c r="L10333" s="100"/>
      <c r="M10333" s="100"/>
      <c r="N10333" s="100"/>
      <c r="O10333" s="100"/>
      <c r="P10333" s="100"/>
      <c r="Q10333" s="15" t="s">
        <v>45</v>
      </c>
    </row>
    <row r="10334" customFormat="false" ht="79.85" hidden="false" customHeight="false" outlineLevel="0" collapsed="false">
      <c r="A10334" s="1091" t="s">
        <v>17111</v>
      </c>
      <c r="B10334" s="6" t="s">
        <v>17112</v>
      </c>
      <c r="C10334" s="1134"/>
      <c r="D10334" s="6" t="s">
        <v>17114</v>
      </c>
      <c r="E10334" s="6" t="s">
        <v>17115</v>
      </c>
      <c r="F10334" s="5" t="s">
        <v>10096</v>
      </c>
      <c r="G10334" s="6" t="s">
        <v>38</v>
      </c>
      <c r="H10334" s="6" t="s">
        <v>17116</v>
      </c>
      <c r="I10334" s="6" t="s">
        <v>40</v>
      </c>
      <c r="J10334" s="6" t="s">
        <v>21327</v>
      </c>
      <c r="K10334" s="6" t="s">
        <v>21328</v>
      </c>
      <c r="L10334" s="6" t="s">
        <v>19807</v>
      </c>
      <c r="M10334" s="6" t="s">
        <v>41</v>
      </c>
      <c r="N10334" s="6" t="s">
        <v>42</v>
      </c>
      <c r="O10334" s="6" t="s">
        <v>17117</v>
      </c>
      <c r="P10334" s="196"/>
      <c r="Q10334" s="15" t="s">
        <v>45</v>
      </c>
      <c r="R10334" s="196"/>
      <c r="S10334" s="196"/>
      <c r="T10334" s="274"/>
      <c r="U10334" s="274"/>
      <c r="V10334" s="274"/>
      <c r="W10334" s="274"/>
      <c r="X10334" s="274"/>
      <c r="Y10334" s="274"/>
      <c r="Z10334" s="274"/>
      <c r="AA10334" s="274"/>
      <c r="AB10334" s="274"/>
      <c r="AC10334" s="274"/>
      <c r="AD10334" s="274"/>
      <c r="AE10334" s="274"/>
      <c r="AF10334" s="274"/>
      <c r="AG10334" s="274"/>
      <c r="AH10334" s="274"/>
      <c r="AI10334" s="274"/>
      <c r="AJ10334" s="274"/>
      <c r="AK10334" s="274"/>
    </row>
    <row r="10335" customFormat="false" ht="15" hidden="false" customHeight="false" outlineLevel="0" collapsed="false">
      <c r="A10335" s="1228" t="n">
        <v>43840</v>
      </c>
      <c r="B10335" s="1182" t="s">
        <v>394</v>
      </c>
      <c r="C10335" s="62"/>
      <c r="D10335" s="62"/>
      <c r="E10335" s="63"/>
      <c r="F10335" s="911" t="n">
        <f aca="false">G10335+H10335+I10335+J10335+K10335+L10335</f>
        <v>88137939860.4</v>
      </c>
      <c r="G10335" s="1183" t="n">
        <f aca="false">SUM(G10336:G20269)</f>
        <v>30789891800</v>
      </c>
      <c r="H10335" s="913" t="n">
        <f aca="false">SUM(H10336:H20269)</f>
        <v>57348048060.4</v>
      </c>
      <c r="I10335" s="1093" t="n">
        <f aca="false">SUM(I10336:I20271)</f>
        <v>0</v>
      </c>
      <c r="J10335" s="1094" t="n">
        <f aca="false">SUM(J10336:J20269)</f>
        <v>0</v>
      </c>
      <c r="K10335" s="1095" t="n">
        <f aca="false">SUM(K10336:K20269)</f>
        <v>0</v>
      </c>
      <c r="L10335" s="1096" t="n">
        <f aca="false">SUM(L10336:L20269)</f>
        <v>0</v>
      </c>
      <c r="M10335" s="281"/>
      <c r="N10335" s="281"/>
      <c r="O10335" s="62"/>
      <c r="P10335" s="62"/>
      <c r="Q10335" s="15" t="s">
        <v>45</v>
      </c>
      <c r="R10335" s="62"/>
      <c r="S10335" s="62"/>
      <c r="T10335" s="274"/>
      <c r="U10335" s="274"/>
      <c r="V10335" s="274"/>
      <c r="W10335" s="274"/>
      <c r="X10335" s="274"/>
      <c r="Y10335" s="274"/>
      <c r="Z10335" s="274"/>
      <c r="AA10335" s="274"/>
      <c r="AB10335" s="274"/>
      <c r="AC10335" s="274"/>
      <c r="AD10335" s="274"/>
      <c r="AE10335" s="274"/>
      <c r="AF10335" s="274"/>
      <c r="AG10335" s="274"/>
      <c r="AH10335" s="274"/>
      <c r="AI10335" s="274"/>
      <c r="AJ10335" s="274"/>
      <c r="AK10335" s="274"/>
    </row>
    <row r="10336" customFormat="false" ht="28.35" hidden="false" customHeight="false" outlineLevel="0" collapsed="false">
      <c r="A10336" s="100" t="s">
        <v>26065</v>
      </c>
      <c r="B10336" s="100"/>
      <c r="C10336" s="100" t="s">
        <v>29357</v>
      </c>
      <c r="D10336" s="100" t="s">
        <v>29358</v>
      </c>
      <c r="E10336" s="100" t="s">
        <v>29359</v>
      </c>
      <c r="F10336" s="664" t="s">
        <v>29360</v>
      </c>
      <c r="G10336" s="100"/>
      <c r="H10336" s="100"/>
      <c r="I10336" s="100"/>
      <c r="J10336" s="100"/>
      <c r="K10336" s="100"/>
      <c r="L10336" s="100"/>
      <c r="M10336" s="100"/>
      <c r="N10336" s="100"/>
      <c r="O10336" s="355" t="s">
        <v>29361</v>
      </c>
      <c r="P10336" s="100"/>
      <c r="Q10336" s="15" t="s">
        <v>45</v>
      </c>
    </row>
    <row r="10337" customFormat="false" ht="41.75" hidden="false" customHeight="false" outlineLevel="0" collapsed="false">
      <c r="A10337" s="100" t="s">
        <v>25462</v>
      </c>
      <c r="B10337" s="1143" t="n">
        <v>0.428472222222222</v>
      </c>
      <c r="C10337" s="24" t="s">
        <v>29362</v>
      </c>
      <c r="D10337" s="100" t="s">
        <v>29363</v>
      </c>
      <c r="E10337" s="100" t="s">
        <v>29364</v>
      </c>
      <c r="F10337" s="984" t="s">
        <v>29365</v>
      </c>
      <c r="G10337" s="100"/>
      <c r="H10337" s="100"/>
      <c r="I10337" s="100"/>
      <c r="J10337" s="100"/>
      <c r="K10337" s="100"/>
      <c r="L10337" s="100"/>
      <c r="M10337" s="100"/>
      <c r="N10337" s="100" t="s">
        <v>29366</v>
      </c>
      <c r="O10337" s="1154" t="s">
        <v>29367</v>
      </c>
      <c r="P10337" s="100"/>
      <c r="Q10337" s="15" t="s">
        <v>45</v>
      </c>
    </row>
    <row r="10338" customFormat="false" ht="95.5" hidden="false" customHeight="false" outlineLevel="0" collapsed="false">
      <c r="A10338" s="100" t="s">
        <v>25462</v>
      </c>
      <c r="B10338" s="100" t="s">
        <v>28498</v>
      </c>
      <c r="C10338" s="24" t="s">
        <v>25044</v>
      </c>
      <c r="D10338" s="100" t="s">
        <v>28700</v>
      </c>
      <c r="E10338" s="100" t="s">
        <v>26898</v>
      </c>
      <c r="F10338" s="100" t="n">
        <v>13600</v>
      </c>
      <c r="H10338" s="100"/>
      <c r="I10338" s="100"/>
      <c r="J10338" s="100"/>
      <c r="K10338" s="100"/>
      <c r="L10338" s="100"/>
      <c r="M10338" s="664" t="s">
        <v>26899</v>
      </c>
      <c r="N10338" s="391" t="s">
        <v>29368</v>
      </c>
      <c r="O10338" s="1154" t="s">
        <v>26781</v>
      </c>
      <c r="P10338" s="100"/>
      <c r="Q10338" s="15" t="s">
        <v>45</v>
      </c>
    </row>
    <row r="10339" customFormat="false" ht="14.9" hidden="false" customHeight="false" outlineLevel="0" collapsed="false">
      <c r="A10339" s="100" t="s">
        <v>25492</v>
      </c>
      <c r="B10339" s="1143" t="n">
        <v>0.443055555555556</v>
      </c>
      <c r="C10339" s="100" t="s">
        <v>29369</v>
      </c>
      <c r="D10339" s="100" t="s">
        <v>25586</v>
      </c>
      <c r="E10339" s="100" t="s">
        <v>29370</v>
      </c>
      <c r="F10339" s="100"/>
      <c r="G10339" s="100"/>
      <c r="H10339" s="100"/>
      <c r="I10339" s="100"/>
      <c r="J10339" s="100"/>
      <c r="K10339" s="100"/>
      <c r="L10339" s="100"/>
      <c r="M10339" s="100"/>
      <c r="N10339" s="100"/>
      <c r="O10339" s="100"/>
      <c r="P10339" s="100"/>
      <c r="Q10339" s="15" t="s">
        <v>45</v>
      </c>
    </row>
    <row r="10340" customFormat="false" ht="55.2" hidden="false" customHeight="false" outlineLevel="0" collapsed="false">
      <c r="A10340" s="100" t="s">
        <v>25462</v>
      </c>
      <c r="B10340" s="1143" t="n">
        <v>0.455555555555556</v>
      </c>
      <c r="C10340" s="100" t="s">
        <v>29371</v>
      </c>
      <c r="D10340" s="100" t="s">
        <v>29261</v>
      </c>
      <c r="E10340" s="100" t="s">
        <v>29372</v>
      </c>
      <c r="F10340" s="100"/>
      <c r="G10340" s="100"/>
      <c r="H10340" s="100"/>
      <c r="I10340" s="100"/>
      <c r="J10340" s="100"/>
      <c r="K10340" s="100"/>
      <c r="L10340" s="100"/>
      <c r="M10340" s="100"/>
      <c r="N10340" s="100"/>
      <c r="O10340" s="355" t="s">
        <v>29373</v>
      </c>
      <c r="P10340" s="100"/>
      <c r="Q10340" s="15" t="s">
        <v>45</v>
      </c>
    </row>
    <row r="10341" customFormat="false" ht="28.35" hidden="false" customHeight="false" outlineLevel="0" collapsed="false">
      <c r="A10341" s="100" t="s">
        <v>25462</v>
      </c>
      <c r="B10341" s="1143" t="n">
        <v>0.465972222222222</v>
      </c>
      <c r="C10341" s="100" t="s">
        <v>29374</v>
      </c>
      <c r="D10341" s="100" t="s">
        <v>25662</v>
      </c>
      <c r="E10341" s="100" t="s">
        <v>29375</v>
      </c>
      <c r="F10341" s="984" t="n">
        <v>10000</v>
      </c>
      <c r="G10341" s="100"/>
      <c r="H10341" s="100"/>
      <c r="I10341" s="100"/>
      <c r="J10341" s="100"/>
      <c r="K10341" s="100"/>
      <c r="L10341" s="100"/>
      <c r="N10341" s="100"/>
      <c r="O10341" s="984" t="s">
        <v>29376</v>
      </c>
      <c r="P10341" s="100"/>
      <c r="Q10341" s="15" t="s">
        <v>45</v>
      </c>
    </row>
    <row r="10342" customFormat="false" ht="176.1" hidden="false" customHeight="false" outlineLevel="0" collapsed="false">
      <c r="A10342" s="100"/>
      <c r="B10342" s="100"/>
      <c r="C10342" s="100"/>
      <c r="D10342" s="100"/>
      <c r="E10342" s="100" t="s">
        <v>29377</v>
      </c>
      <c r="F10342" s="984" t="s">
        <v>29378</v>
      </c>
      <c r="G10342" s="100"/>
      <c r="H10342" s="100"/>
      <c r="I10342" s="100"/>
      <c r="J10342" s="100"/>
      <c r="K10342" s="100"/>
      <c r="L10342" s="100"/>
      <c r="M10342" s="100" t="s">
        <v>29379</v>
      </c>
      <c r="N10342" s="100"/>
      <c r="O10342" s="984" t="s">
        <v>29380</v>
      </c>
      <c r="P10342" s="100"/>
      <c r="Q10342" s="15" t="s">
        <v>45</v>
      </c>
    </row>
    <row r="10343" customFormat="false" ht="68.65" hidden="false" customHeight="false" outlineLevel="0" collapsed="false">
      <c r="A10343" s="100"/>
      <c r="B10343" s="100"/>
      <c r="C10343" s="100"/>
      <c r="D10343" s="100"/>
      <c r="E10343" s="100" t="s">
        <v>29381</v>
      </c>
      <c r="F10343" s="100" t="s">
        <v>29382</v>
      </c>
      <c r="G10343" s="100"/>
      <c r="H10343" s="100"/>
      <c r="I10343" s="100"/>
      <c r="J10343" s="100"/>
      <c r="K10343" s="100"/>
      <c r="L10343" s="100"/>
      <c r="M10343" s="100"/>
      <c r="N10343" s="100"/>
      <c r="O10343" s="100"/>
      <c r="P10343" s="100"/>
      <c r="Q10343" s="15" t="s">
        <v>45</v>
      </c>
    </row>
    <row r="10344" customFormat="false" ht="28.35" hidden="false" customHeight="false" outlineLevel="0" collapsed="false">
      <c r="A10344" s="100"/>
      <c r="B10344" s="100"/>
      <c r="C10344" s="100" t="n">
        <v>89162106893</v>
      </c>
      <c r="D10344" s="100" t="s">
        <v>28700</v>
      </c>
      <c r="E10344" s="100" t="s">
        <v>29383</v>
      </c>
      <c r="F10344" s="157" t="n">
        <v>7600</v>
      </c>
      <c r="G10344" s="100"/>
      <c r="H10344" s="100"/>
      <c r="I10344" s="100"/>
      <c r="J10344" s="100"/>
      <c r="K10344" s="100"/>
      <c r="L10344" s="100"/>
      <c r="M10344" s="100" t="s">
        <v>29384</v>
      </c>
      <c r="N10344" s="100"/>
      <c r="O10344" s="984" t="s">
        <v>27650</v>
      </c>
      <c r="P10344" s="100"/>
      <c r="Q10344" s="15" t="s">
        <v>45</v>
      </c>
    </row>
    <row r="10345" customFormat="false" ht="14.9" hidden="false" customHeight="false" outlineLevel="0" collapsed="false">
      <c r="A10345" s="100"/>
      <c r="B10345" s="100"/>
      <c r="C10345" s="100"/>
      <c r="D10345" s="100"/>
      <c r="E10345" s="100" t="s">
        <v>29385</v>
      </c>
      <c r="F10345" s="100"/>
      <c r="G10345" s="100"/>
      <c r="H10345" s="100"/>
      <c r="I10345" s="100"/>
      <c r="J10345" s="100"/>
      <c r="K10345" s="100"/>
      <c r="L10345" s="100"/>
      <c r="M10345" s="100"/>
      <c r="N10345" s="100"/>
      <c r="O10345" s="100"/>
      <c r="P10345" s="100"/>
      <c r="Q10345" s="15" t="s">
        <v>45</v>
      </c>
    </row>
    <row r="10346" customFormat="false" ht="28.35" hidden="false" customHeight="false" outlineLevel="0" collapsed="false">
      <c r="A10346" s="1144" t="s">
        <v>19374</v>
      </c>
      <c r="B10346" s="1146" t="n">
        <v>0.688888888888889</v>
      </c>
      <c r="C10346" s="1144" t="n">
        <v>89639237210</v>
      </c>
      <c r="D10346" s="1144" t="s">
        <v>29386</v>
      </c>
      <c r="E10346" s="1144" t="s">
        <v>29387</v>
      </c>
      <c r="F10346" s="1144"/>
      <c r="G10346" s="1144"/>
      <c r="H10346" s="1144"/>
      <c r="I10346" s="1144"/>
      <c r="J10346" s="1144"/>
      <c r="K10346" s="1144"/>
      <c r="L10346" s="1144"/>
      <c r="M10346" s="1144"/>
      <c r="N10346" s="1144"/>
      <c r="O10346" s="1144"/>
      <c r="P10346" s="1144"/>
      <c r="Q10346" s="15" t="s">
        <v>45</v>
      </c>
      <c r="R10346" s="1145"/>
      <c r="S10346" s="1145"/>
      <c r="T10346" s="1145"/>
      <c r="U10346" s="1145"/>
      <c r="V10346" s="1145"/>
      <c r="W10346" s="1145"/>
      <c r="X10346" s="1145"/>
      <c r="Y10346" s="1145"/>
      <c r="Z10346" s="1145"/>
      <c r="AA10346" s="1145"/>
      <c r="AB10346" s="1145"/>
      <c r="AC10346" s="1145"/>
      <c r="AD10346" s="1145"/>
      <c r="AE10346" s="1145"/>
      <c r="AF10346" s="1145"/>
      <c r="AG10346" s="1145"/>
      <c r="AH10346" s="1145"/>
      <c r="AI10346" s="1145"/>
      <c r="AJ10346" s="1145"/>
      <c r="AK10346" s="1145"/>
    </row>
    <row r="10347" customFormat="false" ht="79.85" hidden="false" customHeight="false" outlineLevel="0" collapsed="false">
      <c r="A10347" s="1091" t="s">
        <v>17111</v>
      </c>
      <c r="B10347" s="6" t="s">
        <v>17112</v>
      </c>
      <c r="C10347" s="1134"/>
      <c r="D10347" s="6" t="s">
        <v>17114</v>
      </c>
      <c r="E10347" s="6" t="s">
        <v>17115</v>
      </c>
      <c r="F10347" s="5" t="s">
        <v>10096</v>
      </c>
      <c r="G10347" s="6" t="s">
        <v>38</v>
      </c>
      <c r="H10347" s="6" t="s">
        <v>17116</v>
      </c>
      <c r="I10347" s="6" t="s">
        <v>40</v>
      </c>
      <c r="J10347" s="6" t="s">
        <v>21327</v>
      </c>
      <c r="K10347" s="6" t="s">
        <v>21328</v>
      </c>
      <c r="L10347" s="6" t="s">
        <v>19807</v>
      </c>
      <c r="M10347" s="6" t="s">
        <v>41</v>
      </c>
      <c r="N10347" s="6" t="s">
        <v>42</v>
      </c>
      <c r="O10347" s="6" t="s">
        <v>17117</v>
      </c>
      <c r="P10347" s="196"/>
      <c r="Q10347" s="15" t="s">
        <v>45</v>
      </c>
      <c r="R10347" s="196"/>
      <c r="S10347" s="196"/>
      <c r="T10347" s="274"/>
      <c r="U10347" s="274"/>
      <c r="V10347" s="274"/>
      <c r="W10347" s="274"/>
      <c r="X10347" s="274"/>
      <c r="Y10347" s="274"/>
      <c r="Z10347" s="274"/>
      <c r="AA10347" s="274"/>
      <c r="AB10347" s="274"/>
      <c r="AC10347" s="274"/>
      <c r="AD10347" s="274"/>
      <c r="AE10347" s="274"/>
      <c r="AF10347" s="274"/>
      <c r="AG10347" s="274"/>
      <c r="AH10347" s="274"/>
      <c r="AI10347" s="274"/>
      <c r="AJ10347" s="274"/>
      <c r="AK10347" s="274"/>
    </row>
    <row r="10348" customFormat="false" ht="15" hidden="false" customHeight="false" outlineLevel="0" collapsed="false">
      <c r="A10348" s="1228" t="n">
        <v>43843</v>
      </c>
      <c r="B10348" s="1182" t="s">
        <v>422</v>
      </c>
      <c r="C10348" s="62"/>
      <c r="D10348" s="62"/>
      <c r="E10348" s="63"/>
      <c r="F10348" s="911" t="n">
        <f aca="false">G10348+H10348+I10348+J10348+K10348+L10348</f>
        <v>44068969930.2</v>
      </c>
      <c r="G10348" s="1183" t="n">
        <f aca="false">SUM(G10349:G20282)</f>
        <v>15394945900</v>
      </c>
      <c r="H10348" s="913" t="n">
        <f aca="false">SUM(H10349:H20282)</f>
        <v>28674024030.2</v>
      </c>
      <c r="I10348" s="1093" t="n">
        <f aca="false">SUM(I10349:I20284)</f>
        <v>0</v>
      </c>
      <c r="J10348" s="1094" t="n">
        <f aca="false">SUM(J10349:J20282)</f>
        <v>0</v>
      </c>
      <c r="K10348" s="1095" t="n">
        <f aca="false">SUM(K10349:K20282)</f>
        <v>0</v>
      </c>
      <c r="L10348" s="1096" t="n">
        <f aca="false">SUM(L10349:L20282)</f>
        <v>0</v>
      </c>
      <c r="M10348" s="281"/>
      <c r="N10348" s="281"/>
      <c r="O10348" s="62"/>
      <c r="P10348" s="62"/>
      <c r="Q10348" s="15" t="s">
        <v>45</v>
      </c>
      <c r="R10348" s="62"/>
      <c r="S10348" s="62"/>
      <c r="T10348" s="274"/>
      <c r="U10348" s="274"/>
      <c r="V10348" s="274"/>
      <c r="W10348" s="274"/>
      <c r="X10348" s="274"/>
      <c r="Y10348" s="274"/>
      <c r="Z10348" s="274"/>
      <c r="AA10348" s="274"/>
      <c r="AB10348" s="274"/>
      <c r="AC10348" s="274"/>
      <c r="AD10348" s="274"/>
      <c r="AE10348" s="274"/>
      <c r="AF10348" s="274"/>
      <c r="AG10348" s="274"/>
      <c r="AH10348" s="274"/>
      <c r="AI10348" s="274"/>
      <c r="AJ10348" s="274"/>
      <c r="AK10348" s="274"/>
    </row>
    <row r="10349" customFormat="false" ht="41.75" hidden="false" customHeight="false" outlineLevel="0" collapsed="false">
      <c r="A10349" s="100"/>
      <c r="B10349" s="100"/>
      <c r="C10349" s="100"/>
      <c r="D10349" s="100" t="s">
        <v>27105</v>
      </c>
      <c r="E10349" s="100" t="s">
        <v>29388</v>
      </c>
      <c r="F10349" s="100"/>
      <c r="G10349" s="100" t="n">
        <v>10000</v>
      </c>
      <c r="H10349" s="100"/>
      <c r="I10349" s="100"/>
      <c r="J10349" s="100"/>
      <c r="K10349" s="100"/>
      <c r="L10349" s="100"/>
      <c r="M10349" s="100" t="s">
        <v>29389</v>
      </c>
      <c r="N10349" s="1076" t="n">
        <v>43843</v>
      </c>
      <c r="O10349" s="984" t="s">
        <v>15</v>
      </c>
      <c r="P10349" s="100"/>
      <c r="Q10349" s="15" t="s">
        <v>45</v>
      </c>
    </row>
    <row r="10350" customFormat="false" ht="82.05" hidden="false" customHeight="false" outlineLevel="0" collapsed="false">
      <c r="A10350" s="100"/>
      <c r="B10350" s="100"/>
      <c r="C10350" s="100"/>
      <c r="D10350" s="100" t="s">
        <v>28700</v>
      </c>
      <c r="E10350" s="100" t="s">
        <v>29390</v>
      </c>
      <c r="F10350" s="984" t="s">
        <v>29391</v>
      </c>
      <c r="G10350" s="100"/>
      <c r="H10350" s="100"/>
      <c r="I10350" s="100"/>
      <c r="J10350" s="100"/>
      <c r="K10350" s="100"/>
      <c r="L10350" s="100"/>
      <c r="M10350" s="100" t="s">
        <v>28111</v>
      </c>
      <c r="N10350" s="1157" t="n">
        <v>43845</v>
      </c>
      <c r="O10350" s="984" t="s">
        <v>25766</v>
      </c>
      <c r="P10350" s="100"/>
      <c r="Q10350" s="15" t="s">
        <v>45</v>
      </c>
    </row>
    <row r="10351" customFormat="false" ht="41.75" hidden="false" customHeight="false" outlineLevel="0" collapsed="false">
      <c r="A10351" s="100" t="s">
        <v>25492</v>
      </c>
      <c r="B10351" s="100"/>
      <c r="C10351" s="100"/>
      <c r="D10351" s="100" t="s">
        <v>27105</v>
      </c>
      <c r="E10351" s="100" t="s">
        <v>29392</v>
      </c>
      <c r="F10351" s="984" t="s">
        <v>29393</v>
      </c>
      <c r="G10351" s="100"/>
      <c r="H10351" s="100"/>
      <c r="I10351" s="100"/>
      <c r="J10351" s="100"/>
      <c r="K10351" s="100"/>
      <c r="L10351" s="100"/>
      <c r="M10351" s="100" t="s">
        <v>29394</v>
      </c>
      <c r="N10351" s="100"/>
      <c r="O10351" s="984" t="s">
        <v>25766</v>
      </c>
      <c r="P10351" s="100"/>
      <c r="Q10351" s="15" t="s">
        <v>45</v>
      </c>
    </row>
    <row r="10352" customFormat="false" ht="14.9" hidden="false" customHeight="false" outlineLevel="0" collapsed="false">
      <c r="A10352" s="100" t="s">
        <v>25462</v>
      </c>
      <c r="B10352" s="1143" t="n">
        <v>0.417361111111111</v>
      </c>
      <c r="C10352" s="100" t="n">
        <v>89269903311</v>
      </c>
      <c r="D10352" s="100" t="s">
        <v>25726</v>
      </c>
      <c r="E10352" s="100" t="s">
        <v>29395</v>
      </c>
      <c r="F10352" s="100"/>
      <c r="G10352" s="100"/>
      <c r="H10352" s="100"/>
      <c r="I10352" s="100"/>
      <c r="J10352" s="100"/>
      <c r="K10352" s="100"/>
      <c r="L10352" s="100"/>
      <c r="M10352" s="100"/>
      <c r="N10352" s="100"/>
      <c r="O10352" s="353" t="s">
        <v>29396</v>
      </c>
      <c r="P10352" s="100"/>
      <c r="Q10352" s="15" t="s">
        <v>45</v>
      </c>
    </row>
    <row r="10353" customFormat="false" ht="28.35" hidden="false" customHeight="false" outlineLevel="0" collapsed="false">
      <c r="A10353" s="100" t="s">
        <v>25462</v>
      </c>
      <c r="B10353" s="1143" t="n">
        <v>0.438888888888889</v>
      </c>
      <c r="C10353" s="100" t="n">
        <v>89166477471</v>
      </c>
      <c r="D10353" s="100" t="s">
        <v>29397</v>
      </c>
      <c r="E10353" s="100" t="s">
        <v>29398</v>
      </c>
      <c r="F10353" s="100"/>
      <c r="G10353" s="100"/>
      <c r="H10353" s="100"/>
      <c r="I10353" s="100"/>
      <c r="J10353" s="100"/>
      <c r="K10353" s="100"/>
      <c r="L10353" s="100"/>
      <c r="M10353" s="100"/>
      <c r="N10353" s="100"/>
      <c r="O10353" s="355" t="s">
        <v>29399</v>
      </c>
      <c r="P10353" s="100"/>
      <c r="Q10353" s="15" t="s">
        <v>45</v>
      </c>
    </row>
    <row r="10354" customFormat="false" ht="41.75" hidden="false" customHeight="false" outlineLevel="0" collapsed="false">
      <c r="A10354" s="100"/>
      <c r="B10354" s="100"/>
      <c r="C10354" s="100" t="n">
        <v>89162106893</v>
      </c>
      <c r="D10354" s="100" t="s">
        <v>28700</v>
      </c>
      <c r="E10354" s="100" t="s">
        <v>29383</v>
      </c>
      <c r="F10354" s="100" t="s">
        <v>29400</v>
      </c>
      <c r="G10354" s="100"/>
      <c r="H10354" s="1154" t="n">
        <v>7600</v>
      </c>
      <c r="I10354" s="100"/>
      <c r="J10354" s="100"/>
      <c r="K10354" s="100"/>
      <c r="L10354" s="100"/>
      <c r="M10354" s="100" t="s">
        <v>29384</v>
      </c>
      <c r="N10354" s="1221" t="s">
        <v>29401</v>
      </c>
      <c r="O10354" s="984" t="s">
        <v>26154</v>
      </c>
      <c r="P10354" s="100"/>
      <c r="Q10354" s="15" t="s">
        <v>45</v>
      </c>
    </row>
    <row r="10355" customFormat="false" ht="41.75" hidden="false" customHeight="false" outlineLevel="0" collapsed="false">
      <c r="A10355" s="100" t="s">
        <v>29017</v>
      </c>
      <c r="B10355" s="1143" t="n">
        <v>0.48125</v>
      </c>
      <c r="C10355" s="100" t="s">
        <v>29402</v>
      </c>
      <c r="D10355" s="100" t="s">
        <v>28447</v>
      </c>
      <c r="E10355" s="664" t="s">
        <v>29403</v>
      </c>
      <c r="F10355" s="100" t="s">
        <v>29404</v>
      </c>
      <c r="G10355" s="100"/>
      <c r="H10355" s="100"/>
      <c r="I10355" s="100"/>
      <c r="J10355" s="100"/>
      <c r="K10355" s="100"/>
      <c r="L10355" s="100"/>
      <c r="M10355" s="100"/>
      <c r="N10355" s="100"/>
      <c r="O10355" s="355" t="s">
        <v>29405</v>
      </c>
      <c r="P10355" s="100"/>
      <c r="Q10355" s="15" t="s">
        <v>45</v>
      </c>
    </row>
    <row r="10356" customFormat="false" ht="28.35" hidden="false" customHeight="false" outlineLevel="0" collapsed="false">
      <c r="A10356" s="100" t="s">
        <v>25462</v>
      </c>
      <c r="B10356" s="100"/>
      <c r="C10356" s="100" t="s">
        <v>29406</v>
      </c>
      <c r="D10356" s="100" t="s">
        <v>29407</v>
      </c>
      <c r="E10356" s="100" t="s">
        <v>29408</v>
      </c>
      <c r="F10356" s="100"/>
      <c r="G10356" s="100"/>
      <c r="H10356" s="100"/>
      <c r="I10356" s="100"/>
      <c r="J10356" s="100"/>
      <c r="K10356" s="100"/>
      <c r="L10356" s="100"/>
      <c r="M10356" s="100"/>
      <c r="N10356" s="100"/>
      <c r="O10356" s="100"/>
      <c r="P10356" s="100"/>
      <c r="Q10356" s="15" t="s">
        <v>45</v>
      </c>
    </row>
    <row r="10357" customFormat="false" ht="55.2" hidden="false" customHeight="false" outlineLevel="0" collapsed="false">
      <c r="A10357" s="100" t="s">
        <v>25462</v>
      </c>
      <c r="B10357" s="100"/>
      <c r="C10357" s="100" t="s">
        <v>29409</v>
      </c>
      <c r="D10357" s="100" t="s">
        <v>26364</v>
      </c>
      <c r="E10357" s="100" t="s">
        <v>29410</v>
      </c>
      <c r="F10357" s="100" t="s">
        <v>29411</v>
      </c>
      <c r="G10357" s="100"/>
      <c r="H10357" s="100"/>
      <c r="I10357" s="100"/>
      <c r="J10357" s="100"/>
      <c r="K10357" s="100"/>
      <c r="L10357" s="100"/>
      <c r="M10357" s="100"/>
      <c r="N10357" s="100"/>
      <c r="O10357" s="664" t="s">
        <v>29412</v>
      </c>
      <c r="P10357" s="100"/>
      <c r="Q10357" s="15" t="s">
        <v>45</v>
      </c>
    </row>
    <row r="10358" customFormat="false" ht="14.9" hidden="false" customHeight="false" outlineLevel="0" collapsed="false">
      <c r="A10358" s="100" t="s">
        <v>25492</v>
      </c>
      <c r="B10358" s="1143" t="n">
        <v>0.536111111111111</v>
      </c>
      <c r="C10358" s="100" t="n">
        <v>89683781661</v>
      </c>
      <c r="D10358" s="100" t="s">
        <v>27083</v>
      </c>
      <c r="E10358" s="100" t="s">
        <v>29413</v>
      </c>
      <c r="F10358" s="100"/>
      <c r="G10358" s="100"/>
      <c r="H10358" s="100"/>
      <c r="I10358" s="100"/>
      <c r="J10358" s="100"/>
      <c r="K10358" s="100"/>
      <c r="L10358" s="100"/>
      <c r="M10358" s="100"/>
      <c r="N10358" s="100"/>
      <c r="O10358" s="355" t="s">
        <v>25015</v>
      </c>
      <c r="P10358" s="100"/>
      <c r="Q10358" s="15" t="s">
        <v>45</v>
      </c>
    </row>
    <row r="10359" customFormat="false" ht="68.65" hidden="false" customHeight="false" outlineLevel="0" collapsed="false">
      <c r="A10359" s="100"/>
      <c r="B10359" s="100"/>
      <c r="C10359" s="100"/>
      <c r="D10359" s="100" t="s">
        <v>27370</v>
      </c>
      <c r="E10359" s="100" t="s">
        <v>26815</v>
      </c>
      <c r="F10359" s="984" t="s">
        <v>29414</v>
      </c>
      <c r="G10359" s="100"/>
      <c r="H10359" s="100"/>
      <c r="I10359" s="100"/>
      <c r="J10359" s="100"/>
      <c r="K10359" s="100"/>
      <c r="L10359" s="100"/>
      <c r="M10359" s="100" t="s">
        <v>26817</v>
      </c>
      <c r="N10359" s="1076"/>
      <c r="O10359" s="984" t="s">
        <v>25766</v>
      </c>
      <c r="Q10359" s="15" t="s">
        <v>45</v>
      </c>
    </row>
    <row r="10360" customFormat="false" ht="41.75" hidden="false" customHeight="false" outlineLevel="0" collapsed="false">
      <c r="A10360" s="100"/>
      <c r="B10360" s="100"/>
      <c r="C10360" s="100"/>
      <c r="D10360" s="100" t="s">
        <v>28700</v>
      </c>
      <c r="E10360" s="100" t="s">
        <v>29415</v>
      </c>
      <c r="F10360" s="100"/>
      <c r="G10360" s="100" t="n">
        <v>4500</v>
      </c>
      <c r="H10360" s="100"/>
      <c r="I10360" s="100"/>
      <c r="J10360" s="100"/>
      <c r="K10360" s="100"/>
      <c r="L10360" s="100"/>
      <c r="M10360" s="100" t="s">
        <v>27235</v>
      </c>
      <c r="N10360" s="1076" t="n">
        <v>43848</v>
      </c>
      <c r="O10360" s="984" t="s">
        <v>15</v>
      </c>
      <c r="P10360" s="100"/>
      <c r="Q10360" s="15" t="s">
        <v>45</v>
      </c>
    </row>
    <row r="10361" customFormat="false" ht="41.75" hidden="false" customHeight="false" outlineLevel="0" collapsed="false">
      <c r="A10361" s="100"/>
      <c r="B10361" s="100"/>
      <c r="C10361" s="100"/>
      <c r="D10361" s="100" t="s">
        <v>28700</v>
      </c>
      <c r="E10361" s="100" t="s">
        <v>29416</v>
      </c>
      <c r="F10361" s="1194" t="n">
        <v>3000</v>
      </c>
      <c r="G10361" s="100"/>
      <c r="H10361" s="100" t="n">
        <v>3000</v>
      </c>
      <c r="I10361" s="100"/>
      <c r="J10361" s="100"/>
      <c r="K10361" s="100"/>
      <c r="L10361" s="100"/>
      <c r="M10361" s="100" t="s">
        <v>29417</v>
      </c>
      <c r="N10361" s="984" t="s">
        <v>26216</v>
      </c>
      <c r="O10361" s="984" t="s">
        <v>29418</v>
      </c>
      <c r="P10361" s="100"/>
      <c r="Q10361" s="15" t="s">
        <v>45</v>
      </c>
    </row>
    <row r="10362" customFormat="false" ht="149.25" hidden="false" customHeight="false" outlineLevel="0" collapsed="false">
      <c r="A10362" s="100"/>
      <c r="B10362" s="100"/>
      <c r="C10362" s="100" t="s">
        <v>29419</v>
      </c>
      <c r="D10362" s="100"/>
      <c r="E10362" s="100" t="s">
        <v>29420</v>
      </c>
      <c r="F10362" s="100"/>
      <c r="G10362" s="100"/>
      <c r="H10362" s="100"/>
      <c r="I10362" s="100"/>
      <c r="J10362" s="100"/>
      <c r="K10362" s="100"/>
      <c r="L10362" s="100"/>
      <c r="M10362" s="100"/>
      <c r="N10362" s="100"/>
      <c r="O10362" s="100" t="s">
        <v>29421</v>
      </c>
      <c r="P10362" s="100"/>
      <c r="Q10362" s="15" t="s">
        <v>45</v>
      </c>
    </row>
    <row r="10363" customFormat="false" ht="176.1" hidden="false" customHeight="false" outlineLevel="0" collapsed="false">
      <c r="A10363" s="100"/>
      <c r="B10363" s="100"/>
      <c r="C10363" s="100"/>
      <c r="D10363" s="100"/>
      <c r="E10363" s="100" t="s">
        <v>29422</v>
      </c>
      <c r="F10363" s="100" t="s">
        <v>29423</v>
      </c>
      <c r="G10363" s="100"/>
      <c r="H10363" s="100"/>
      <c r="I10363" s="100"/>
      <c r="J10363" s="100"/>
      <c r="K10363" s="100"/>
      <c r="L10363" s="100"/>
      <c r="M10363" s="100"/>
      <c r="N10363" s="100"/>
      <c r="O10363" s="1173" t="s">
        <v>25687</v>
      </c>
      <c r="P10363" s="100"/>
      <c r="Q10363" s="15" t="s">
        <v>45</v>
      </c>
    </row>
    <row r="10364" customFormat="false" ht="28.35" hidden="false" customHeight="false" outlineLevel="0" collapsed="false">
      <c r="A10364" s="100"/>
      <c r="B10364" s="100"/>
      <c r="C10364" s="100"/>
      <c r="D10364" s="100"/>
      <c r="E10364" s="100" t="s">
        <v>19724</v>
      </c>
      <c r="F10364" s="100"/>
      <c r="G10364" s="100"/>
      <c r="H10364" s="100" t="n">
        <v>2883</v>
      </c>
      <c r="I10364" s="100"/>
      <c r="J10364" s="100"/>
      <c r="K10364" s="100"/>
      <c r="L10364" s="100"/>
      <c r="M10364" s="100" t="s">
        <v>29424</v>
      </c>
      <c r="N10364" s="984" t="s">
        <v>26216</v>
      </c>
      <c r="O10364" s="984" t="s">
        <v>26154</v>
      </c>
      <c r="P10364" s="100"/>
      <c r="Q10364" s="15" t="s">
        <v>45</v>
      </c>
    </row>
    <row r="10365" customFormat="false" ht="55.2" hidden="false" customHeight="false" outlineLevel="0" collapsed="false">
      <c r="A10365" s="100" t="s">
        <v>25462</v>
      </c>
      <c r="B10365" s="1143" t="n">
        <v>0.713888888888889</v>
      </c>
      <c r="C10365" s="100" t="s">
        <v>29425</v>
      </c>
      <c r="D10365" s="100" t="s">
        <v>29426</v>
      </c>
      <c r="E10365" s="100" t="s">
        <v>29427</v>
      </c>
      <c r="F10365" s="100" t="s">
        <v>29428</v>
      </c>
      <c r="G10365" s="100"/>
      <c r="H10365" s="100"/>
      <c r="I10365" s="100"/>
      <c r="J10365" s="100"/>
      <c r="K10365" s="100"/>
      <c r="L10365" s="100"/>
      <c r="M10365" s="100"/>
      <c r="N10365" s="100"/>
      <c r="O10365" s="355" t="s">
        <v>23976</v>
      </c>
      <c r="P10365" s="100"/>
      <c r="Q10365" s="15" t="s">
        <v>45</v>
      </c>
    </row>
    <row r="10366" customFormat="false" ht="41.75" hidden="false" customHeight="false" outlineLevel="0" collapsed="false">
      <c r="A10366" s="100" t="s">
        <v>25462</v>
      </c>
      <c r="B10366" s="100"/>
      <c r="C10366" s="100"/>
      <c r="D10366" s="100" t="s">
        <v>28700</v>
      </c>
      <c r="E10366" s="100" t="s">
        <v>29429</v>
      </c>
      <c r="F10366" s="984" t="s">
        <v>29430</v>
      </c>
      <c r="G10366" s="100"/>
      <c r="H10366" s="100"/>
      <c r="I10366" s="100"/>
      <c r="J10366" s="100"/>
      <c r="K10366" s="100"/>
      <c r="L10366" s="100"/>
      <c r="M10366" s="100" t="s">
        <v>27614</v>
      </c>
      <c r="N10366" s="100"/>
      <c r="O10366" s="984" t="s">
        <v>25766</v>
      </c>
      <c r="P10366" s="100"/>
      <c r="Q10366" s="15" t="s">
        <v>45</v>
      </c>
    </row>
    <row r="10367" customFormat="false" ht="79.85" hidden="false" customHeight="false" outlineLevel="0" collapsed="false">
      <c r="A10367" s="1091" t="s">
        <v>17111</v>
      </c>
      <c r="B10367" s="6" t="s">
        <v>17112</v>
      </c>
      <c r="C10367" s="1134"/>
      <c r="D10367" s="6" t="s">
        <v>17114</v>
      </c>
      <c r="E10367" s="6" t="s">
        <v>17115</v>
      </c>
      <c r="F10367" s="5" t="s">
        <v>10096</v>
      </c>
      <c r="G10367" s="6" t="s">
        <v>38</v>
      </c>
      <c r="H10367" s="6" t="s">
        <v>17116</v>
      </c>
      <c r="I10367" s="6" t="s">
        <v>40</v>
      </c>
      <c r="J10367" s="6" t="s">
        <v>21327</v>
      </c>
      <c r="K10367" s="6" t="s">
        <v>21328</v>
      </c>
      <c r="L10367" s="6" t="s">
        <v>19807</v>
      </c>
      <c r="M10367" s="6" t="s">
        <v>41</v>
      </c>
      <c r="N10367" s="6" t="s">
        <v>42</v>
      </c>
      <c r="O10367" s="6" t="s">
        <v>17117</v>
      </c>
      <c r="P10367" s="196"/>
      <c r="Q10367" s="15" t="s">
        <v>45</v>
      </c>
      <c r="R10367" s="196"/>
      <c r="S10367" s="196"/>
      <c r="T10367" s="274"/>
      <c r="U10367" s="274"/>
      <c r="V10367" s="274"/>
      <c r="W10367" s="274"/>
      <c r="X10367" s="274"/>
      <c r="Y10367" s="274"/>
      <c r="Z10367" s="274"/>
      <c r="AA10367" s="274"/>
      <c r="AB10367" s="274"/>
      <c r="AC10367" s="274"/>
      <c r="AD10367" s="274"/>
      <c r="AE10367" s="274"/>
      <c r="AF10367" s="274"/>
      <c r="AG10367" s="274"/>
      <c r="AH10367" s="274"/>
      <c r="AI10367" s="274"/>
      <c r="AJ10367" s="274"/>
      <c r="AK10367" s="274"/>
    </row>
    <row r="10368" customFormat="false" ht="15" hidden="false" customHeight="false" outlineLevel="0" collapsed="false">
      <c r="A10368" s="1228" t="n">
        <v>43843</v>
      </c>
      <c r="B10368" s="1182" t="s">
        <v>260</v>
      </c>
      <c r="C10368" s="62"/>
      <c r="D10368" s="62"/>
      <c r="E10368" s="63"/>
      <c r="F10368" s="911" t="n">
        <f aca="false">G10368+H10368+I10368+J10368+K10368+L10368</f>
        <v>22034470973.6</v>
      </c>
      <c r="G10368" s="1183" t="n">
        <f aca="false">SUM(G10369:G20302)</f>
        <v>7697465700</v>
      </c>
      <c r="H10368" s="913" t="n">
        <f aca="false">SUM(H10369:H20302)</f>
        <v>14337005273.6</v>
      </c>
      <c r="I10368" s="1093" t="n">
        <f aca="false">SUM(I10369:I20304)</f>
        <v>0</v>
      </c>
      <c r="J10368" s="1094" t="n">
        <f aca="false">SUM(J10369:J20302)</f>
        <v>0</v>
      </c>
      <c r="K10368" s="1095" t="n">
        <f aca="false">SUM(K10369:K20302)</f>
        <v>0</v>
      </c>
      <c r="L10368" s="1096" t="n">
        <f aca="false">SUM(L10369:L20302)</f>
        <v>0</v>
      </c>
      <c r="M10368" s="281"/>
      <c r="N10368" s="281"/>
      <c r="O10368" s="62"/>
      <c r="P10368" s="62"/>
      <c r="Q10368" s="15" t="s">
        <v>45</v>
      </c>
      <c r="R10368" s="62"/>
      <c r="S10368" s="62"/>
      <c r="T10368" s="274"/>
      <c r="U10368" s="274"/>
      <c r="V10368" s="274"/>
      <c r="W10368" s="274"/>
      <c r="X10368" s="274"/>
      <c r="Y10368" s="274"/>
      <c r="Z10368" s="274"/>
      <c r="AA10368" s="274"/>
      <c r="AB10368" s="274"/>
      <c r="AC10368" s="274"/>
      <c r="AD10368" s="274"/>
      <c r="AE10368" s="274"/>
      <c r="AF10368" s="274"/>
      <c r="AG10368" s="274"/>
      <c r="AH10368" s="274"/>
      <c r="AI10368" s="274"/>
      <c r="AJ10368" s="274"/>
      <c r="AK10368" s="274"/>
    </row>
    <row r="10369" customFormat="false" ht="28.35" hidden="false" customHeight="false" outlineLevel="0" collapsed="false">
      <c r="D10369" s="15" t="s">
        <v>29352</v>
      </c>
      <c r="G10369" s="100"/>
      <c r="H10369" s="24" t="n">
        <v>7040</v>
      </c>
      <c r="I10369" s="100"/>
      <c r="J10369" s="100"/>
      <c r="K10369" s="100"/>
      <c r="L10369" s="100"/>
      <c r="M10369" s="100" t="s">
        <v>29431</v>
      </c>
      <c r="N10369" s="1232" t="n">
        <v>43852</v>
      </c>
      <c r="O10369" s="984" t="s">
        <v>26154</v>
      </c>
      <c r="P10369" s="100"/>
      <c r="Q10369" s="15" t="s">
        <v>45</v>
      </c>
    </row>
    <row r="10370" customFormat="false" ht="55.2" hidden="false" customHeight="false" outlineLevel="0" collapsed="false">
      <c r="A10370" s="100" t="s">
        <v>25462</v>
      </c>
      <c r="B10370" s="1143" t="n">
        <v>0.377083333333333</v>
      </c>
      <c r="C10370" s="100" t="s">
        <v>29432</v>
      </c>
      <c r="D10370" s="100" t="s">
        <v>29433</v>
      </c>
      <c r="E10370" s="100" t="s">
        <v>29434</v>
      </c>
      <c r="F10370" s="100" t="s">
        <v>29435</v>
      </c>
      <c r="G10370" s="100"/>
      <c r="H10370" s="100"/>
      <c r="I10370" s="100"/>
      <c r="J10370" s="100"/>
      <c r="K10370" s="100"/>
      <c r="L10370" s="100"/>
      <c r="M10370" s="100"/>
      <c r="N10370" s="100"/>
      <c r="O10370" s="1173" t="s">
        <v>29436</v>
      </c>
      <c r="P10370" s="100"/>
      <c r="Q10370" s="15" t="s">
        <v>45</v>
      </c>
    </row>
    <row r="10371" customFormat="false" ht="55.2" hidden="false" customHeight="false" outlineLevel="0" collapsed="false">
      <c r="A10371" s="100" t="s">
        <v>25462</v>
      </c>
      <c r="B10371" s="1143"/>
      <c r="C10371" s="100"/>
      <c r="D10371" s="100" t="s">
        <v>10514</v>
      </c>
      <c r="E10371" s="100" t="s">
        <v>29437</v>
      </c>
      <c r="F10371" s="100"/>
      <c r="G10371" s="100"/>
      <c r="H10371" s="100" t="n">
        <v>3000</v>
      </c>
      <c r="I10371" s="100"/>
      <c r="J10371" s="100"/>
      <c r="K10371" s="100"/>
      <c r="L10371" s="100"/>
      <c r="M10371" s="100" t="s">
        <v>27614</v>
      </c>
      <c r="N10371" s="1076" t="n">
        <v>43845</v>
      </c>
      <c r="O10371" s="100"/>
      <c r="P10371" s="100"/>
      <c r="Q10371" s="15" t="s">
        <v>45</v>
      </c>
    </row>
    <row r="10372" customFormat="false" ht="41.75" hidden="false" customHeight="false" outlineLevel="0" collapsed="false">
      <c r="A10372" s="100" t="s">
        <v>25462</v>
      </c>
      <c r="B10372" s="1143" t="n">
        <v>0.428472222222222</v>
      </c>
      <c r="C10372" s="100" t="s">
        <v>29438</v>
      </c>
      <c r="D10372" s="100" t="s">
        <v>29439</v>
      </c>
      <c r="E10372" s="100" t="s">
        <v>29440</v>
      </c>
      <c r="F10372" s="984" t="s">
        <v>29441</v>
      </c>
      <c r="G10372" s="100"/>
      <c r="H10372" s="100"/>
      <c r="I10372" s="100"/>
      <c r="J10372" s="100"/>
      <c r="K10372" s="100"/>
      <c r="L10372" s="100"/>
      <c r="M10372" s="100"/>
      <c r="N10372" s="100"/>
      <c r="O10372" s="984" t="s">
        <v>25766</v>
      </c>
      <c r="P10372" s="100"/>
      <c r="Q10372" s="15" t="s">
        <v>45</v>
      </c>
    </row>
    <row r="10373" customFormat="false" ht="68.65" hidden="false" customHeight="false" outlineLevel="0" collapsed="false">
      <c r="A10373" s="100"/>
      <c r="B10373" s="100"/>
      <c r="C10373" s="100"/>
      <c r="D10373" s="100" t="s">
        <v>27370</v>
      </c>
      <c r="E10373" s="100" t="s">
        <v>29442</v>
      </c>
      <c r="F10373" s="100" t="s">
        <v>29443</v>
      </c>
      <c r="G10373" s="100"/>
      <c r="H10373" s="100"/>
      <c r="I10373" s="100"/>
      <c r="J10373" s="100"/>
      <c r="K10373" s="100"/>
      <c r="L10373" s="100"/>
      <c r="M10373" s="100"/>
      <c r="N10373" s="100"/>
      <c r="O10373" s="100"/>
      <c r="P10373" s="100"/>
      <c r="Q10373" s="15" t="s">
        <v>45</v>
      </c>
    </row>
    <row r="10374" customFormat="false" ht="41.75" hidden="false" customHeight="false" outlineLevel="0" collapsed="false">
      <c r="A10374" s="100" t="s">
        <v>29444</v>
      </c>
      <c r="B10374" s="1143" t="n">
        <v>0.482638888888889</v>
      </c>
      <c r="C10374" s="100" t="n">
        <v>84955930397</v>
      </c>
      <c r="D10374" s="100" t="s">
        <v>26341</v>
      </c>
      <c r="E10374" s="100" t="s">
        <v>29445</v>
      </c>
      <c r="F10374" s="100"/>
      <c r="G10374" s="100"/>
      <c r="H10374" s="100"/>
      <c r="I10374" s="100"/>
      <c r="J10374" s="100"/>
      <c r="K10374" s="100"/>
      <c r="L10374" s="100"/>
      <c r="M10374" s="100"/>
      <c r="N10374" s="100"/>
      <c r="O10374" s="1173" t="s">
        <v>29446</v>
      </c>
      <c r="P10374" s="100"/>
      <c r="Q10374" s="15" t="s">
        <v>45</v>
      </c>
    </row>
    <row r="10375" customFormat="false" ht="14.9" hidden="false" customHeight="false" outlineLevel="0" collapsed="false">
      <c r="A10375" s="100" t="s">
        <v>25462</v>
      </c>
      <c r="B10375" s="1143" t="n">
        <v>0.491666666666667</v>
      </c>
      <c r="C10375" s="100" t="s">
        <v>29447</v>
      </c>
      <c r="D10375" s="100" t="s">
        <v>26354</v>
      </c>
      <c r="E10375" s="100" t="s">
        <v>29448</v>
      </c>
      <c r="F10375" s="100"/>
      <c r="G10375" s="100"/>
      <c r="H10375" s="100"/>
      <c r="I10375" s="100"/>
      <c r="J10375" s="100"/>
      <c r="K10375" s="100"/>
      <c r="L10375" s="100"/>
      <c r="M10375" s="100"/>
      <c r="N10375" s="100"/>
      <c r="O10375" s="355" t="s">
        <v>23976</v>
      </c>
      <c r="P10375" s="100"/>
      <c r="Q10375" s="15" t="s">
        <v>45</v>
      </c>
    </row>
    <row r="10376" customFormat="false" ht="68.65" hidden="false" customHeight="false" outlineLevel="0" collapsed="false">
      <c r="A10376" s="1144" t="s">
        <v>25462</v>
      </c>
      <c r="B10376" s="1146" t="n">
        <v>0.498611111111111</v>
      </c>
      <c r="C10376" s="1144" t="s">
        <v>29449</v>
      </c>
      <c r="D10376" s="1144" t="s">
        <v>26364</v>
      </c>
      <c r="E10376" s="1144" t="s">
        <v>29450</v>
      </c>
      <c r="F10376" s="1144" t="s">
        <v>29451</v>
      </c>
      <c r="G10376" s="1144"/>
      <c r="H10376" s="1144"/>
      <c r="I10376" s="1144"/>
      <c r="J10376" s="1144"/>
      <c r="K10376" s="1144"/>
      <c r="L10376" s="1144"/>
      <c r="M10376" s="1144"/>
      <c r="N10376" s="1144"/>
      <c r="O10376" s="1195" t="s">
        <v>29452</v>
      </c>
      <c r="P10376" s="1144"/>
      <c r="Q10376" s="15" t="s">
        <v>45</v>
      </c>
      <c r="R10376" s="1145"/>
      <c r="S10376" s="1145"/>
      <c r="T10376" s="1145"/>
      <c r="U10376" s="1145"/>
      <c r="V10376" s="1145"/>
      <c r="W10376" s="1145"/>
      <c r="X10376" s="1145"/>
      <c r="Y10376" s="1145"/>
      <c r="Z10376" s="1145"/>
      <c r="AA10376" s="1145"/>
      <c r="AB10376" s="1145"/>
      <c r="AC10376" s="1145"/>
      <c r="AD10376" s="1145"/>
      <c r="AE10376" s="1145"/>
      <c r="AF10376" s="1145"/>
      <c r="AG10376" s="1145"/>
      <c r="AH10376" s="1145"/>
      <c r="AI10376" s="1145"/>
      <c r="AJ10376" s="1145"/>
      <c r="AK10376" s="1145"/>
    </row>
    <row r="10377" customFormat="false" ht="229.85" hidden="false" customHeight="false" outlineLevel="0" collapsed="false">
      <c r="A10377" s="100" t="s">
        <v>29453</v>
      </c>
      <c r="B10377" s="100"/>
      <c r="C10377" s="100" t="s">
        <v>29454</v>
      </c>
      <c r="D10377" s="100" t="s">
        <v>27256</v>
      </c>
      <c r="E10377" s="100" t="s">
        <v>29455</v>
      </c>
      <c r="F10377" s="100"/>
      <c r="G10377" s="100"/>
      <c r="H10377" s="100"/>
      <c r="I10377" s="100"/>
      <c r="J10377" s="100"/>
      <c r="K10377" s="100"/>
      <c r="L10377" s="100"/>
      <c r="M10377" s="100"/>
      <c r="N10377" s="100"/>
      <c r="O10377" s="1173" t="s">
        <v>29456</v>
      </c>
      <c r="P10377" s="100"/>
      <c r="Q10377" s="15" t="s">
        <v>45</v>
      </c>
    </row>
    <row r="10378" customFormat="false" ht="14.9" hidden="false" customHeight="false" outlineLevel="0" collapsed="false">
      <c r="A10378" s="100" t="s">
        <v>25462</v>
      </c>
      <c r="B10378" s="1143" t="n">
        <v>0.509027777777778</v>
      </c>
      <c r="C10378" s="100" t="n">
        <v>89654387913</v>
      </c>
      <c r="D10378" s="100" t="s">
        <v>27083</v>
      </c>
      <c r="E10378" s="100" t="s">
        <v>29457</v>
      </c>
      <c r="F10378" s="100" t="n">
        <v>89654387813</v>
      </c>
      <c r="G10378" s="100"/>
      <c r="H10378" s="100"/>
      <c r="I10378" s="100"/>
      <c r="J10378" s="100"/>
      <c r="K10378" s="100"/>
      <c r="L10378" s="100"/>
      <c r="M10378" s="100"/>
      <c r="N10378" s="100"/>
      <c r="O10378" s="1173" t="s">
        <v>25687</v>
      </c>
      <c r="P10378" s="100"/>
      <c r="Q10378" s="15" t="s">
        <v>45</v>
      </c>
    </row>
    <row r="10379" customFormat="false" ht="82.05" hidden="false" customHeight="false" outlineLevel="0" collapsed="false">
      <c r="A10379" s="100" t="s">
        <v>25492</v>
      </c>
      <c r="B10379" s="1143" t="n">
        <v>0.509722222222222</v>
      </c>
      <c r="C10379" s="24" t="s">
        <v>29458</v>
      </c>
      <c r="D10379" s="100" t="s">
        <v>27017</v>
      </c>
      <c r="E10379" s="100" t="s">
        <v>29459</v>
      </c>
      <c r="F10379" s="984" t="s">
        <v>29460</v>
      </c>
      <c r="G10379" s="100"/>
      <c r="H10379" s="100" t="n">
        <v>10000</v>
      </c>
      <c r="I10379" s="100"/>
      <c r="J10379" s="100"/>
      <c r="K10379" s="100"/>
      <c r="L10379" s="100"/>
      <c r="M10379" s="100" t="s">
        <v>29461</v>
      </c>
      <c r="N10379" s="1076" t="n">
        <v>43845</v>
      </c>
      <c r="O10379" s="984" t="s">
        <v>26193</v>
      </c>
      <c r="P10379" s="100"/>
      <c r="Q10379" s="15" t="s">
        <v>45</v>
      </c>
    </row>
    <row r="10380" customFormat="false" ht="14.9" hidden="false" customHeight="false" outlineLevel="0" collapsed="false">
      <c r="A10380" s="1141"/>
      <c r="B10380" s="1139"/>
      <c r="C10380" s="1139"/>
      <c r="D10380" s="1139"/>
      <c r="E10380" s="1139" t="s">
        <v>29462</v>
      </c>
      <c r="F10380" s="1139"/>
      <c r="G10380" s="1139"/>
      <c r="H10380" s="1139"/>
      <c r="I10380" s="1139"/>
      <c r="J10380" s="1139"/>
      <c r="K10380" s="1139"/>
      <c r="L10380" s="1139"/>
      <c r="M10380" s="1139"/>
      <c r="N10380" s="1139"/>
      <c r="O10380" s="1139" t="s">
        <v>28405</v>
      </c>
      <c r="P10380" s="1139"/>
      <c r="Q10380" s="15" t="s">
        <v>45</v>
      </c>
      <c r="R10380" s="1141"/>
      <c r="S10380" s="1141"/>
      <c r="T10380" s="1141"/>
      <c r="U10380" s="1141"/>
      <c r="V10380" s="1141"/>
      <c r="W10380" s="1141"/>
      <c r="X10380" s="1141"/>
      <c r="Y10380" s="1141"/>
      <c r="Z10380" s="1141"/>
      <c r="AA10380" s="1141"/>
      <c r="AB10380" s="1141"/>
      <c r="AC10380" s="1141"/>
      <c r="AD10380" s="1141"/>
      <c r="AE10380" s="1141"/>
      <c r="AF10380" s="1141"/>
      <c r="AG10380" s="1141"/>
      <c r="AH10380" s="1141"/>
      <c r="AI10380" s="1141"/>
      <c r="AJ10380" s="1141"/>
      <c r="AK10380" s="1141"/>
    </row>
    <row r="10381" customFormat="false" ht="14.9" hidden="false" customHeight="false" outlineLevel="0" collapsed="false">
      <c r="A10381" s="100" t="s">
        <v>25462</v>
      </c>
      <c r="B10381" s="1143" t="n">
        <v>0.554861111111111</v>
      </c>
      <c r="C10381" s="100" t="s">
        <v>29463</v>
      </c>
      <c r="D10381" s="100" t="s">
        <v>29464</v>
      </c>
      <c r="E10381" s="100" t="s">
        <v>29465</v>
      </c>
      <c r="F10381" s="100"/>
      <c r="G10381" s="100" t="n">
        <v>3100</v>
      </c>
      <c r="I10381" s="100"/>
      <c r="J10381" s="100"/>
      <c r="K10381" s="100"/>
      <c r="L10381" s="100"/>
      <c r="M10381" s="100" t="s">
        <v>29466</v>
      </c>
      <c r="N10381" s="1076" t="n">
        <v>43844</v>
      </c>
      <c r="O10381" s="984" t="s">
        <v>15</v>
      </c>
      <c r="P10381" s="100"/>
      <c r="Q10381" s="15" t="s">
        <v>45</v>
      </c>
    </row>
    <row r="10382" customFormat="false" ht="14.9" hidden="false" customHeight="false" outlineLevel="0" collapsed="false">
      <c r="A10382" s="100"/>
      <c r="B10382" s="100"/>
      <c r="C10382" s="100"/>
      <c r="D10382" s="100" t="s">
        <v>28700</v>
      </c>
      <c r="E10382" s="100" t="s">
        <v>29467</v>
      </c>
      <c r="F10382" s="100" t="s">
        <v>29468</v>
      </c>
      <c r="G10382" s="100"/>
      <c r="H10382" s="100"/>
      <c r="I10382" s="100"/>
      <c r="J10382" s="100"/>
      <c r="K10382" s="100"/>
      <c r="L10382" s="100"/>
      <c r="M10382" s="100"/>
      <c r="N10382" s="100"/>
      <c r="O10382" s="984" t="s">
        <v>29469</v>
      </c>
      <c r="P10382" s="100"/>
      <c r="Q10382" s="15" t="s">
        <v>45</v>
      </c>
    </row>
    <row r="10383" customFormat="false" ht="41.75" hidden="false" customHeight="false" outlineLevel="0" collapsed="false">
      <c r="A10383" s="100" t="s">
        <v>25462</v>
      </c>
      <c r="B10383" s="1143" t="n">
        <v>0.668055555555555</v>
      </c>
      <c r="C10383" s="100" t="s">
        <v>29470</v>
      </c>
      <c r="D10383" s="100" t="s">
        <v>27251</v>
      </c>
      <c r="E10383" s="100" t="s">
        <v>29471</v>
      </c>
      <c r="F10383" s="100" t="s">
        <v>29472</v>
      </c>
      <c r="G10383" s="100"/>
      <c r="H10383" s="100"/>
      <c r="I10383" s="100"/>
      <c r="J10383" s="100"/>
      <c r="K10383" s="100"/>
      <c r="L10383" s="100"/>
      <c r="M10383" s="100"/>
      <c r="N10383" s="100"/>
      <c r="O10383" s="1144" t="s">
        <v>29473</v>
      </c>
      <c r="P10383" s="100"/>
      <c r="Q10383" s="15" t="s">
        <v>45</v>
      </c>
    </row>
    <row r="10384" customFormat="false" ht="391" hidden="false" customHeight="false" outlineLevel="0" collapsed="false">
      <c r="A10384" s="100" t="s">
        <v>29474</v>
      </c>
      <c r="B10384" s="100"/>
      <c r="C10384" s="100"/>
      <c r="D10384" s="100" t="s">
        <v>29224</v>
      </c>
      <c r="E10384" s="100" t="s">
        <v>29475</v>
      </c>
      <c r="F10384" s="100"/>
      <c r="G10384" s="100"/>
      <c r="H10384" s="100"/>
      <c r="I10384" s="100"/>
      <c r="J10384" s="100"/>
      <c r="K10384" s="100"/>
      <c r="L10384" s="100"/>
      <c r="M10384" s="100"/>
      <c r="N10384" s="1233" t="s">
        <v>29476</v>
      </c>
      <c r="O10384" s="1173" t="s">
        <v>29477</v>
      </c>
      <c r="P10384" s="100"/>
      <c r="Q10384" s="15" t="s">
        <v>45</v>
      </c>
    </row>
    <row r="10385" customFormat="false" ht="14.9" hidden="false" customHeight="false" outlineLevel="0" collapsed="false">
      <c r="A10385" s="1139"/>
      <c r="B10385" s="1139"/>
      <c r="C10385" s="1139"/>
      <c r="D10385" s="1139"/>
      <c r="E10385" s="1139" t="s">
        <v>29478</v>
      </c>
      <c r="F10385" s="1139"/>
      <c r="G10385" s="1139"/>
      <c r="H10385" s="1139"/>
      <c r="I10385" s="1139"/>
      <c r="J10385" s="1139"/>
      <c r="K10385" s="1139"/>
      <c r="L10385" s="1139"/>
      <c r="M10385" s="1139"/>
      <c r="N10385" s="1139"/>
      <c r="O10385" s="1139" t="s">
        <v>28405</v>
      </c>
      <c r="P10385" s="1139"/>
      <c r="Q10385" s="15" t="s">
        <v>45</v>
      </c>
      <c r="R10385" s="1141"/>
      <c r="S10385" s="1141"/>
      <c r="T10385" s="1141"/>
      <c r="U10385" s="1141"/>
      <c r="V10385" s="1141"/>
      <c r="W10385" s="1141"/>
      <c r="X10385" s="1141"/>
      <c r="Y10385" s="1141"/>
      <c r="Z10385" s="1141"/>
      <c r="AA10385" s="1141"/>
      <c r="AB10385" s="1141"/>
      <c r="AC10385" s="1141"/>
      <c r="AD10385" s="1141"/>
      <c r="AE10385" s="1141"/>
      <c r="AF10385" s="1141"/>
      <c r="AG10385" s="1141"/>
      <c r="AH10385" s="1141"/>
      <c r="AI10385" s="1141"/>
      <c r="AJ10385" s="1141"/>
      <c r="AK10385" s="1141"/>
    </row>
    <row r="10386" customFormat="false" ht="82.05" hidden="false" customHeight="false" outlineLevel="0" collapsed="false">
      <c r="A10386" s="100"/>
      <c r="B10386" s="100"/>
      <c r="C10386" s="100"/>
      <c r="D10386" s="100" t="s">
        <v>28700</v>
      </c>
      <c r="E10386" s="100" t="s">
        <v>29390</v>
      </c>
      <c r="F10386" s="664"/>
      <c r="G10386" s="100"/>
      <c r="H10386" s="100" t="n">
        <v>11000</v>
      </c>
      <c r="I10386" s="100"/>
      <c r="J10386" s="100"/>
      <c r="K10386" s="100"/>
      <c r="L10386" s="100"/>
      <c r="M10386" s="100" t="s">
        <v>28111</v>
      </c>
      <c r="N10386" s="1157" t="n">
        <v>43845</v>
      </c>
      <c r="O10386" s="984" t="s">
        <v>25766</v>
      </c>
      <c r="P10386" s="100"/>
      <c r="Q10386" s="15" t="s">
        <v>45</v>
      </c>
    </row>
    <row r="10387" customFormat="false" ht="79.85" hidden="false" customHeight="false" outlineLevel="0" collapsed="false">
      <c r="A10387" s="1091" t="s">
        <v>17111</v>
      </c>
      <c r="B10387" s="6" t="s">
        <v>17112</v>
      </c>
      <c r="C10387" s="1134"/>
      <c r="D10387" s="6" t="s">
        <v>17114</v>
      </c>
      <c r="E10387" s="6" t="s">
        <v>17115</v>
      </c>
      <c r="F10387" s="5" t="s">
        <v>10096</v>
      </c>
      <c r="G10387" s="6" t="s">
        <v>38</v>
      </c>
      <c r="H10387" s="6" t="s">
        <v>17116</v>
      </c>
      <c r="I10387" s="6" t="s">
        <v>40</v>
      </c>
      <c r="J10387" s="6" t="s">
        <v>21327</v>
      </c>
      <c r="K10387" s="6" t="s">
        <v>21328</v>
      </c>
      <c r="L10387" s="6" t="s">
        <v>19807</v>
      </c>
      <c r="M10387" s="6" t="s">
        <v>41</v>
      </c>
      <c r="N10387" s="6" t="s">
        <v>42</v>
      </c>
      <c r="O10387" s="6" t="s">
        <v>17117</v>
      </c>
      <c r="P10387" s="196"/>
      <c r="Q10387" s="15" t="s">
        <v>45</v>
      </c>
      <c r="R10387" s="196"/>
      <c r="S10387" s="196"/>
      <c r="T10387" s="274"/>
      <c r="U10387" s="274"/>
      <c r="V10387" s="274"/>
      <c r="W10387" s="274"/>
      <c r="X10387" s="274"/>
      <c r="Y10387" s="274"/>
      <c r="Z10387" s="274"/>
      <c r="AA10387" s="274"/>
      <c r="AB10387" s="274"/>
      <c r="AC10387" s="274"/>
      <c r="AD10387" s="274"/>
      <c r="AE10387" s="274"/>
      <c r="AF10387" s="274"/>
      <c r="AG10387" s="274"/>
      <c r="AH10387" s="274"/>
      <c r="AI10387" s="274"/>
      <c r="AJ10387" s="274"/>
      <c r="AK10387" s="274"/>
    </row>
    <row r="10388" customFormat="false" ht="15" hidden="false" customHeight="false" outlineLevel="0" collapsed="false">
      <c r="A10388" s="1228" t="n">
        <v>43845</v>
      </c>
      <c r="B10388" s="1182" t="s">
        <v>311</v>
      </c>
      <c r="C10388" s="62"/>
      <c r="D10388" s="62"/>
      <c r="E10388" s="63"/>
      <c r="F10388" s="911" t="n">
        <f aca="false">G10388+H10388+I10388+J10388+K10388+L10388</f>
        <v>11017218416.8</v>
      </c>
      <c r="G10388" s="1183" t="n">
        <f aca="false">SUM(G10389:G20322)</f>
        <v>3848731300</v>
      </c>
      <c r="H10388" s="913" t="n">
        <f aca="false">SUM(H10389:H20322)</f>
        <v>7168487116.8</v>
      </c>
      <c r="I10388" s="1093" t="n">
        <f aca="false">SUM(I10389:I20324)</f>
        <v>0</v>
      </c>
      <c r="J10388" s="1094" t="n">
        <f aca="false">SUM(J10389:J20322)</f>
        <v>0</v>
      </c>
      <c r="K10388" s="1095" t="n">
        <f aca="false">SUM(K10389:K20322)</f>
        <v>0</v>
      </c>
      <c r="L10388" s="1096" t="n">
        <f aca="false">SUM(L10389:L20322)</f>
        <v>0</v>
      </c>
      <c r="M10388" s="281"/>
      <c r="N10388" s="281"/>
      <c r="O10388" s="62"/>
      <c r="P10388" s="62"/>
      <c r="Q10388" s="15" t="s">
        <v>45</v>
      </c>
      <c r="R10388" s="62"/>
      <c r="S10388" s="62"/>
      <c r="T10388" s="274"/>
      <c r="U10388" s="274"/>
      <c r="V10388" s="274"/>
      <c r="W10388" s="274"/>
      <c r="X10388" s="274"/>
      <c r="Y10388" s="274"/>
      <c r="Z10388" s="274"/>
      <c r="AA10388" s="274"/>
      <c r="AB10388" s="274"/>
      <c r="AC10388" s="274"/>
      <c r="AD10388" s="274"/>
      <c r="AE10388" s="274"/>
      <c r="AF10388" s="274"/>
      <c r="AG10388" s="274"/>
      <c r="AH10388" s="274"/>
      <c r="AI10388" s="274"/>
      <c r="AJ10388" s="274"/>
      <c r="AK10388" s="274"/>
    </row>
    <row r="10389" customFormat="false" ht="14.9" hidden="false" customHeight="false" outlineLevel="0" collapsed="false">
      <c r="A10389" s="100"/>
      <c r="B10389" s="100"/>
      <c r="C10389" s="100"/>
      <c r="D10389" s="100"/>
      <c r="E10389" s="100" t="s">
        <v>29479</v>
      </c>
      <c r="F10389" s="100" t="s">
        <v>29480</v>
      </c>
      <c r="G10389" s="100"/>
      <c r="H10389" s="100"/>
      <c r="I10389" s="100"/>
      <c r="J10389" s="100"/>
      <c r="K10389" s="100"/>
      <c r="L10389" s="100"/>
      <c r="M10389" s="100"/>
      <c r="N10389" s="100"/>
      <c r="O10389" s="100"/>
      <c r="P10389" s="100"/>
      <c r="Q10389" s="15" t="s">
        <v>45</v>
      </c>
    </row>
    <row r="10390" customFormat="false" ht="28.35" hidden="false" customHeight="false" outlineLevel="0" collapsed="false">
      <c r="A10390" s="100"/>
      <c r="B10390" s="100"/>
      <c r="C10390" s="100" t="s">
        <v>29481</v>
      </c>
      <c r="D10390" s="100" t="s">
        <v>10514</v>
      </c>
      <c r="E10390" s="100" t="s">
        <v>28023</v>
      </c>
      <c r="F10390" s="664" t="s">
        <v>28024</v>
      </c>
      <c r="G10390" s="100"/>
      <c r="H10390" s="100" t="n">
        <v>15440</v>
      </c>
      <c r="I10390" s="100"/>
      <c r="J10390" s="100"/>
      <c r="K10390" s="100"/>
      <c r="L10390" s="100"/>
      <c r="M10390" s="100" t="s">
        <v>28112</v>
      </c>
      <c r="N10390" s="984" t="s">
        <v>26216</v>
      </c>
      <c r="O10390" s="984" t="s">
        <v>26193</v>
      </c>
      <c r="P10390" s="100"/>
      <c r="Q10390" s="15" t="s">
        <v>45</v>
      </c>
    </row>
    <row r="10391" customFormat="false" ht="135.8" hidden="false" customHeight="false" outlineLevel="0" collapsed="false">
      <c r="A10391" s="100"/>
      <c r="B10391" s="100"/>
      <c r="C10391" s="100"/>
      <c r="D10391" s="100" t="s">
        <v>29482</v>
      </c>
      <c r="E10391" s="100" t="s">
        <v>29483</v>
      </c>
      <c r="F10391" s="100"/>
      <c r="G10391" s="100"/>
      <c r="H10391" s="100"/>
      <c r="I10391" s="100"/>
      <c r="J10391" s="100"/>
      <c r="K10391" s="100"/>
      <c r="L10391" s="100"/>
      <c r="M10391" s="100"/>
      <c r="N10391" s="100"/>
      <c r="O10391" s="1196" t="s">
        <v>27938</v>
      </c>
      <c r="P10391" s="100"/>
      <c r="Q10391" s="15" t="s">
        <v>45</v>
      </c>
    </row>
    <row r="10392" customFormat="false" ht="41.75" hidden="false" customHeight="false" outlineLevel="0" collapsed="false">
      <c r="A10392" s="100" t="s">
        <v>25462</v>
      </c>
      <c r="B10392" s="1143" t="n">
        <v>0.461805555555556</v>
      </c>
      <c r="C10392" s="100" t="s">
        <v>29484</v>
      </c>
      <c r="D10392" s="100" t="s">
        <v>26332</v>
      </c>
      <c r="E10392" s="100" t="s">
        <v>29485</v>
      </c>
      <c r="F10392" s="100"/>
      <c r="G10392" s="100"/>
      <c r="H10392" s="100"/>
      <c r="I10392" s="100"/>
      <c r="J10392" s="100"/>
      <c r="K10392" s="100"/>
      <c r="L10392" s="100"/>
      <c r="M10392" s="100"/>
      <c r="N10392" s="100"/>
      <c r="O10392" s="355" t="s">
        <v>29486</v>
      </c>
      <c r="P10392" s="100"/>
      <c r="Q10392" s="15" t="s">
        <v>45</v>
      </c>
    </row>
    <row r="10393" customFormat="false" ht="122.35" hidden="false" customHeight="false" outlineLevel="0" collapsed="false">
      <c r="A10393" s="1139"/>
      <c r="B10393" s="1139"/>
      <c r="C10393" s="1139"/>
      <c r="D10393" s="1139" t="s">
        <v>28018</v>
      </c>
      <c r="E10393" s="1139" t="s">
        <v>29487</v>
      </c>
      <c r="F10393" s="1139"/>
      <c r="G10393" s="1139"/>
      <c r="H10393" s="1139"/>
      <c r="I10393" s="1139"/>
      <c r="J10393" s="1139"/>
      <c r="K10393" s="1139"/>
      <c r="L10393" s="1139"/>
      <c r="M10393" s="1139"/>
      <c r="N10393" s="1139"/>
      <c r="O10393" s="1139" t="s">
        <v>29488</v>
      </c>
      <c r="P10393" s="1139"/>
      <c r="Q10393" s="15" t="s">
        <v>45</v>
      </c>
      <c r="R10393" s="1141"/>
      <c r="S10393" s="1141"/>
      <c r="T10393" s="1141"/>
      <c r="U10393" s="1141"/>
      <c r="V10393" s="1141"/>
      <c r="W10393" s="1141"/>
      <c r="X10393" s="1141"/>
      <c r="Y10393" s="1141"/>
      <c r="Z10393" s="1141"/>
      <c r="AA10393" s="1141"/>
      <c r="AB10393" s="1141"/>
      <c r="AC10393" s="1141"/>
      <c r="AD10393" s="1141"/>
      <c r="AE10393" s="1141"/>
      <c r="AF10393" s="1141"/>
      <c r="AG10393" s="1141"/>
      <c r="AH10393" s="1141"/>
      <c r="AI10393" s="1141"/>
      <c r="AJ10393" s="1141"/>
      <c r="AK10393" s="1141"/>
    </row>
    <row r="10394" customFormat="false" ht="55.2" hidden="false" customHeight="false" outlineLevel="0" collapsed="false">
      <c r="A10394" s="1144"/>
      <c r="B10394" s="1144"/>
      <c r="C10394" s="1144"/>
      <c r="D10394" s="1144" t="s">
        <v>600</v>
      </c>
      <c r="E10394" s="1144" t="s">
        <v>29489</v>
      </c>
      <c r="F10394" s="1144" t="s">
        <v>25931</v>
      </c>
      <c r="G10394" s="1144"/>
      <c r="H10394" s="1144"/>
      <c r="I10394" s="1144"/>
      <c r="J10394" s="1144"/>
      <c r="K10394" s="1144"/>
      <c r="L10394" s="1144"/>
      <c r="M10394" s="1144"/>
      <c r="N10394" s="1144"/>
      <c r="O10394" s="1144"/>
      <c r="P10394" s="1144"/>
      <c r="Q10394" s="15" t="s">
        <v>45</v>
      </c>
      <c r="R10394" s="1145"/>
      <c r="S10394" s="1145"/>
      <c r="T10394" s="1145"/>
      <c r="U10394" s="1145"/>
      <c r="V10394" s="1145"/>
      <c r="W10394" s="1145"/>
      <c r="X10394" s="1145"/>
      <c r="Y10394" s="1145"/>
      <c r="Z10394" s="1145"/>
      <c r="AA10394" s="1145"/>
      <c r="AB10394" s="1145"/>
      <c r="AC10394" s="1145"/>
      <c r="AD10394" s="1145"/>
      <c r="AE10394" s="1145"/>
      <c r="AF10394" s="1145"/>
      <c r="AG10394" s="1145"/>
      <c r="AH10394" s="1145"/>
      <c r="AI10394" s="1145"/>
      <c r="AJ10394" s="1145"/>
      <c r="AK10394" s="1145"/>
    </row>
    <row r="10395" customFormat="false" ht="28.35" hidden="false" customHeight="false" outlineLevel="0" collapsed="false">
      <c r="A10395" s="100"/>
      <c r="B10395" s="100"/>
      <c r="C10395" s="100" t="n">
        <v>89104404773</v>
      </c>
      <c r="D10395" s="100" t="s">
        <v>27370</v>
      </c>
      <c r="E10395" s="100" t="s">
        <v>29490</v>
      </c>
      <c r="F10395" s="100" t="s">
        <v>29491</v>
      </c>
      <c r="G10395" s="100"/>
      <c r="H10395" s="100"/>
      <c r="I10395" s="100"/>
      <c r="J10395" s="100"/>
      <c r="K10395" s="100"/>
      <c r="L10395" s="100"/>
      <c r="M10395" s="100"/>
      <c r="N10395" s="100"/>
      <c r="O10395" s="100"/>
      <c r="P10395" s="100"/>
      <c r="Q10395" s="15" t="s">
        <v>45</v>
      </c>
    </row>
    <row r="10396" customFormat="false" ht="14.9" hidden="false" customHeight="false" outlineLevel="0" collapsed="false">
      <c r="A10396" s="100"/>
      <c r="B10396" s="100"/>
      <c r="C10396" s="100" t="n">
        <v>89265873608</v>
      </c>
      <c r="D10396" s="100"/>
      <c r="E10396" s="100" t="s">
        <v>29492</v>
      </c>
      <c r="F10396" s="100"/>
      <c r="G10396" s="100"/>
      <c r="H10396" s="100"/>
      <c r="I10396" s="100"/>
      <c r="J10396" s="100"/>
      <c r="K10396" s="100"/>
      <c r="L10396" s="100"/>
      <c r="M10396" s="100"/>
      <c r="N10396" s="100"/>
      <c r="O10396" s="100"/>
      <c r="P10396" s="100"/>
      <c r="Q10396" s="15" t="s">
        <v>45</v>
      </c>
    </row>
    <row r="10397" customFormat="false" ht="14.9" hidden="false" customHeight="false" outlineLevel="0" collapsed="false">
      <c r="A10397" s="100"/>
      <c r="B10397" s="100"/>
      <c r="C10397" s="100"/>
      <c r="D10397" s="100"/>
      <c r="E10397" s="100" t="s">
        <v>29493</v>
      </c>
      <c r="F10397" s="100"/>
      <c r="G10397" s="100"/>
      <c r="H10397" s="100"/>
      <c r="I10397" s="100"/>
      <c r="J10397" s="100"/>
      <c r="K10397" s="100"/>
      <c r="L10397" s="100"/>
      <c r="M10397" s="100"/>
      <c r="N10397" s="100"/>
      <c r="O10397" s="100"/>
      <c r="P10397" s="100"/>
      <c r="Q10397" s="15" t="s">
        <v>45</v>
      </c>
    </row>
    <row r="10398" customFormat="false" ht="202.95" hidden="false" customHeight="false" outlineLevel="0" collapsed="false">
      <c r="A10398" s="100"/>
      <c r="B10398" s="100"/>
      <c r="C10398" s="100"/>
      <c r="D10398" s="100"/>
      <c r="E10398" s="100" t="s">
        <v>29494</v>
      </c>
      <c r="F10398" s="100"/>
      <c r="G10398" s="100"/>
      <c r="H10398" s="100"/>
      <c r="I10398" s="100"/>
      <c r="J10398" s="100"/>
      <c r="K10398" s="100"/>
      <c r="L10398" s="100"/>
      <c r="M10398" s="100"/>
      <c r="N10398" s="100"/>
      <c r="O10398" s="100"/>
      <c r="P10398" s="100"/>
      <c r="Q10398" s="15" t="s">
        <v>45</v>
      </c>
    </row>
    <row r="10399" customFormat="false" ht="14.9" hidden="false" customHeight="false" outlineLevel="0" collapsed="false">
      <c r="A10399" s="100"/>
      <c r="B10399" s="100"/>
      <c r="C10399" s="100" t="s">
        <v>29495</v>
      </c>
      <c r="D10399" s="100" t="s">
        <v>10514</v>
      </c>
      <c r="E10399" s="100" t="s">
        <v>29496</v>
      </c>
      <c r="F10399" s="100"/>
      <c r="G10399" s="100" t="n">
        <v>3500</v>
      </c>
      <c r="H10399" s="100"/>
      <c r="I10399" s="100"/>
      <c r="J10399" s="100"/>
      <c r="K10399" s="100"/>
      <c r="L10399" s="100"/>
      <c r="M10399" s="100" t="s">
        <v>29497</v>
      </c>
      <c r="N10399" s="1076" t="n">
        <v>43846</v>
      </c>
      <c r="O10399" s="984" t="s">
        <v>15</v>
      </c>
      <c r="P10399" s="100"/>
      <c r="Q10399" s="15" t="s">
        <v>45</v>
      </c>
    </row>
    <row r="10400" customFormat="false" ht="68.65" hidden="false" customHeight="false" outlineLevel="0" collapsed="false">
      <c r="A10400" s="100"/>
      <c r="B10400" s="100"/>
      <c r="C10400" s="100" t="n">
        <v>89067529793</v>
      </c>
      <c r="D10400" s="100" t="s">
        <v>26301</v>
      </c>
      <c r="E10400" s="100" t="s">
        <v>29498</v>
      </c>
      <c r="F10400" s="100"/>
      <c r="G10400" s="100"/>
      <c r="H10400" s="100"/>
      <c r="I10400" s="100"/>
      <c r="J10400" s="100"/>
      <c r="K10400" s="100"/>
      <c r="L10400" s="100"/>
      <c r="M10400" s="100" t="s">
        <v>29499</v>
      </c>
      <c r="N10400" s="100"/>
      <c r="O10400" s="984" t="s">
        <v>25766</v>
      </c>
      <c r="P10400" s="100"/>
      <c r="Q10400" s="15" t="s">
        <v>45</v>
      </c>
    </row>
    <row r="10401" customFormat="false" ht="79.85" hidden="false" customHeight="false" outlineLevel="0" collapsed="false">
      <c r="A10401" s="1091" t="s">
        <v>17111</v>
      </c>
      <c r="B10401" s="6" t="s">
        <v>17112</v>
      </c>
      <c r="C10401" s="1134"/>
      <c r="D10401" s="6" t="s">
        <v>17114</v>
      </c>
      <c r="E10401" s="6" t="s">
        <v>17115</v>
      </c>
      <c r="F10401" s="5" t="s">
        <v>10096</v>
      </c>
      <c r="G10401" s="6" t="s">
        <v>38</v>
      </c>
      <c r="H10401" s="6" t="s">
        <v>17116</v>
      </c>
      <c r="I10401" s="6" t="s">
        <v>40</v>
      </c>
      <c r="J10401" s="6" t="s">
        <v>21327</v>
      </c>
      <c r="K10401" s="6" t="s">
        <v>21328</v>
      </c>
      <c r="L10401" s="6" t="s">
        <v>19807</v>
      </c>
      <c r="M10401" s="6" t="s">
        <v>41</v>
      </c>
      <c r="N10401" s="6" t="s">
        <v>42</v>
      </c>
      <c r="O10401" s="6" t="s">
        <v>17117</v>
      </c>
      <c r="P10401" s="196"/>
      <c r="Q10401" s="15" t="s">
        <v>45</v>
      </c>
      <c r="R10401" s="196"/>
      <c r="S10401" s="196"/>
      <c r="T10401" s="274"/>
      <c r="U10401" s="274"/>
      <c r="V10401" s="274"/>
      <c r="W10401" s="274"/>
      <c r="X10401" s="274"/>
      <c r="Y10401" s="274"/>
      <c r="Z10401" s="274"/>
      <c r="AA10401" s="274"/>
      <c r="AB10401" s="274"/>
      <c r="AC10401" s="274"/>
      <c r="AD10401" s="274"/>
      <c r="AE10401" s="274"/>
      <c r="AF10401" s="274"/>
      <c r="AG10401" s="274"/>
      <c r="AH10401" s="274"/>
      <c r="AI10401" s="274"/>
      <c r="AJ10401" s="274"/>
      <c r="AK10401" s="274"/>
    </row>
    <row r="10402" customFormat="false" ht="15" hidden="false" customHeight="false" outlineLevel="0" collapsed="false">
      <c r="A10402" s="1228" t="n">
        <v>43846</v>
      </c>
      <c r="B10402" s="1182" t="s">
        <v>349</v>
      </c>
      <c r="C10402" s="62"/>
      <c r="D10402" s="62"/>
      <c r="E10402" s="63"/>
      <c r="F10402" s="911" t="n">
        <f aca="false">G10402+H10402+I10402+J10402+K10402+L10402</f>
        <v>5508599738.4</v>
      </c>
      <c r="G10402" s="1183" t="n">
        <f aca="false">SUM(G10403:G20336)</f>
        <v>1924363900</v>
      </c>
      <c r="H10402" s="913" t="n">
        <f aca="false">SUM(H10403:H20336)</f>
        <v>3584235838.4</v>
      </c>
      <c r="I10402" s="1093" t="n">
        <f aca="false">SUM(I10403:I20338)</f>
        <v>0</v>
      </c>
      <c r="J10402" s="1094" t="n">
        <f aca="false">SUM(J10403:J20336)</f>
        <v>0</v>
      </c>
      <c r="K10402" s="1095" t="n">
        <f aca="false">SUM(K10403:K20336)</f>
        <v>0</v>
      </c>
      <c r="L10402" s="1096" t="n">
        <f aca="false">SUM(L10403:L20336)</f>
        <v>0</v>
      </c>
      <c r="M10402" s="281"/>
      <c r="N10402" s="281"/>
      <c r="O10402" s="62"/>
      <c r="P10402" s="62"/>
      <c r="Q10402" s="15" t="s">
        <v>45</v>
      </c>
      <c r="R10402" s="62"/>
      <c r="S10402" s="62"/>
      <c r="T10402" s="274"/>
      <c r="U10402" s="274"/>
      <c r="V10402" s="274"/>
      <c r="W10402" s="274"/>
      <c r="X10402" s="274"/>
      <c r="Y10402" s="274"/>
      <c r="Z10402" s="274"/>
      <c r="AA10402" s="274"/>
      <c r="AB10402" s="274"/>
      <c r="AC10402" s="274"/>
      <c r="AD10402" s="274"/>
      <c r="AE10402" s="274"/>
      <c r="AF10402" s="274"/>
      <c r="AG10402" s="274"/>
      <c r="AH10402" s="274"/>
      <c r="AI10402" s="274"/>
      <c r="AJ10402" s="274"/>
      <c r="AK10402" s="274"/>
    </row>
    <row r="10403" customFormat="false" ht="41.75" hidden="false" customHeight="false" outlineLevel="0" collapsed="false">
      <c r="A10403" s="1195" t="s">
        <v>25462</v>
      </c>
      <c r="B10403" s="1146" t="n">
        <v>0.441666666666667</v>
      </c>
      <c r="C10403" s="1144" t="n">
        <v>89889668638</v>
      </c>
      <c r="D10403" s="1144" t="s">
        <v>25726</v>
      </c>
      <c r="E10403" s="1144" t="s">
        <v>29500</v>
      </c>
      <c r="F10403" s="1144" t="s">
        <v>29501</v>
      </c>
      <c r="G10403" s="1144"/>
      <c r="H10403" s="1144"/>
      <c r="I10403" s="1144"/>
      <c r="J10403" s="1144"/>
      <c r="K10403" s="1144"/>
      <c r="L10403" s="1144"/>
      <c r="M10403" s="1144"/>
      <c r="N10403" s="1144"/>
      <c r="O10403" s="1144" t="s">
        <v>29502</v>
      </c>
      <c r="P10403" s="1144"/>
      <c r="Q10403" s="15" t="s">
        <v>45</v>
      </c>
      <c r="R10403" s="1145"/>
      <c r="S10403" s="1145"/>
      <c r="T10403" s="1145"/>
      <c r="U10403" s="1145"/>
      <c r="V10403" s="1145"/>
      <c r="W10403" s="1145"/>
      <c r="X10403" s="1145"/>
      <c r="Y10403" s="1145"/>
      <c r="Z10403" s="1145"/>
      <c r="AA10403" s="1145"/>
      <c r="AB10403" s="1145"/>
      <c r="AC10403" s="1145"/>
      <c r="AD10403" s="1145"/>
      <c r="AE10403" s="1145"/>
      <c r="AF10403" s="1145"/>
      <c r="AG10403" s="1145"/>
      <c r="AH10403" s="1145"/>
      <c r="AI10403" s="1145"/>
      <c r="AJ10403" s="1145"/>
      <c r="AK10403" s="1145"/>
    </row>
    <row r="10404" customFormat="false" ht="28.35" hidden="false" customHeight="false" outlineLevel="0" collapsed="false">
      <c r="A10404" s="15" t="s">
        <v>25462</v>
      </c>
      <c r="B10404" s="1143" t="n">
        <v>0.451388888888889</v>
      </c>
      <c r="C10404" s="24" t="s">
        <v>29503</v>
      </c>
      <c r="D10404" s="100" t="s">
        <v>26332</v>
      </c>
      <c r="E10404" s="100" t="s">
        <v>29504</v>
      </c>
      <c r="F10404" s="100" t="s">
        <v>29505</v>
      </c>
      <c r="G10404" s="100" t="n">
        <v>500</v>
      </c>
      <c r="H10404" s="100"/>
      <c r="I10404" s="100"/>
      <c r="J10404" s="100"/>
      <c r="K10404" s="100"/>
      <c r="L10404" s="100"/>
      <c r="M10404" s="100" t="s">
        <v>29506</v>
      </c>
      <c r="N10404" s="1076" t="n">
        <v>43848</v>
      </c>
      <c r="O10404" s="984" t="s">
        <v>15</v>
      </c>
      <c r="P10404" s="100"/>
      <c r="Q10404" s="15" t="s">
        <v>45</v>
      </c>
    </row>
    <row r="10405" customFormat="false" ht="55.2" hidden="false" customHeight="false" outlineLevel="0" collapsed="false">
      <c r="A10405" s="15" t="s">
        <v>25462</v>
      </c>
      <c r="B10405" s="100"/>
      <c r="C10405" s="100" t="s">
        <v>29507</v>
      </c>
      <c r="D10405" s="100" t="s">
        <v>26341</v>
      </c>
      <c r="E10405" s="100" t="s">
        <v>29508</v>
      </c>
      <c r="F10405" s="100" t="s">
        <v>29509</v>
      </c>
      <c r="G10405" s="100"/>
      <c r="H10405" s="100"/>
      <c r="I10405" s="100"/>
      <c r="J10405" s="100"/>
      <c r="K10405" s="100"/>
      <c r="L10405" s="100"/>
      <c r="M10405" s="100"/>
      <c r="N10405" s="100"/>
      <c r="O10405" s="1196" t="s">
        <v>29510</v>
      </c>
      <c r="P10405" s="100"/>
      <c r="Q10405" s="15" t="s">
        <v>45</v>
      </c>
    </row>
    <row r="10406" customFormat="false" ht="28.35" hidden="false" customHeight="false" outlineLevel="0" collapsed="false">
      <c r="A10406" s="15" t="s">
        <v>25462</v>
      </c>
      <c r="B10406" s="1143" t="n">
        <v>0.461111111111111</v>
      </c>
      <c r="C10406" s="100" t="n">
        <v>89266028294</v>
      </c>
      <c r="D10406" s="100" t="s">
        <v>26354</v>
      </c>
      <c r="E10406" s="100" t="s">
        <v>29511</v>
      </c>
      <c r="F10406" s="100"/>
      <c r="G10406" s="100"/>
      <c r="H10406" s="100"/>
      <c r="I10406" s="100"/>
      <c r="J10406" s="100"/>
      <c r="K10406" s="100"/>
      <c r="L10406" s="100"/>
      <c r="M10406" s="100"/>
      <c r="N10406" s="100"/>
      <c r="O10406" s="355" t="s">
        <v>29512</v>
      </c>
      <c r="P10406" s="100"/>
      <c r="Q10406" s="15" t="s">
        <v>45</v>
      </c>
    </row>
    <row r="10407" customFormat="false" ht="28.35" hidden="false" customHeight="false" outlineLevel="0" collapsed="false">
      <c r="A10407" s="15" t="s">
        <v>25462</v>
      </c>
      <c r="B10407" s="1143" t="n">
        <v>0.467361111111111</v>
      </c>
      <c r="C10407" s="100" t="s">
        <v>29513</v>
      </c>
      <c r="D10407" s="100" t="s">
        <v>26364</v>
      </c>
      <c r="E10407" s="100" t="s">
        <v>29514</v>
      </c>
      <c r="F10407" s="100"/>
      <c r="G10407" s="100"/>
      <c r="H10407" s="100"/>
      <c r="I10407" s="100"/>
      <c r="J10407" s="100"/>
      <c r="K10407" s="100"/>
      <c r="L10407" s="100"/>
      <c r="M10407" s="100"/>
      <c r="N10407" s="100"/>
      <c r="O10407" s="1196" t="s">
        <v>29515</v>
      </c>
      <c r="P10407" s="100"/>
      <c r="Q10407" s="15" t="s">
        <v>45</v>
      </c>
    </row>
    <row r="10408" customFormat="false" ht="14.9" hidden="false" customHeight="false" outlineLevel="0" collapsed="false">
      <c r="A10408" s="100" t="s">
        <v>25492</v>
      </c>
      <c r="B10408" s="1143" t="n">
        <v>0.494444444444444</v>
      </c>
      <c r="C10408" s="100" t="s">
        <v>29516</v>
      </c>
      <c r="D10408" s="100" t="s">
        <v>27083</v>
      </c>
      <c r="E10408" s="100" t="s">
        <v>29517</v>
      </c>
      <c r="F10408" s="984" t="s">
        <v>29518</v>
      </c>
      <c r="G10408" s="100"/>
      <c r="H10408" s="100"/>
      <c r="I10408" s="100"/>
      <c r="J10408" s="100"/>
      <c r="K10408" s="100"/>
      <c r="L10408" s="100"/>
      <c r="M10408" s="100"/>
      <c r="N10408" s="100"/>
      <c r="O10408" s="984" t="s">
        <v>29519</v>
      </c>
      <c r="P10408" s="100"/>
      <c r="Q10408" s="15" t="s">
        <v>45</v>
      </c>
    </row>
    <row r="10409" customFormat="false" ht="28.35" hidden="false" customHeight="false" outlineLevel="0" collapsed="false">
      <c r="A10409" s="1154"/>
      <c r="B10409" s="1154"/>
      <c r="C10409" s="1154" t="n">
        <v>89150446996</v>
      </c>
      <c r="D10409" s="1154"/>
      <c r="E10409" s="1154" t="s">
        <v>29520</v>
      </c>
      <c r="F10409" s="1154" t="s">
        <v>29521</v>
      </c>
      <c r="G10409" s="1154"/>
      <c r="H10409" s="1154"/>
      <c r="I10409" s="1154"/>
      <c r="J10409" s="1154"/>
      <c r="K10409" s="1154"/>
      <c r="L10409" s="1154"/>
      <c r="M10409" s="1154"/>
      <c r="N10409" s="1154"/>
      <c r="O10409" s="1154" t="s">
        <v>25547</v>
      </c>
      <c r="P10409" s="1154"/>
      <c r="Q10409" s="15" t="s">
        <v>45</v>
      </c>
      <c r="R10409" s="1161"/>
      <c r="S10409" s="1161"/>
      <c r="T10409" s="1161"/>
      <c r="U10409" s="1161"/>
      <c r="V10409" s="1161"/>
      <c r="W10409" s="1161"/>
      <c r="X10409" s="1161"/>
      <c r="Y10409" s="1161"/>
      <c r="Z10409" s="1161"/>
      <c r="AA10409" s="1161"/>
      <c r="AB10409" s="1161"/>
      <c r="AC10409" s="1161"/>
      <c r="AD10409" s="1161"/>
      <c r="AE10409" s="1161"/>
      <c r="AF10409" s="1161"/>
      <c r="AG10409" s="1161"/>
      <c r="AH10409" s="1161"/>
      <c r="AI10409" s="1161"/>
      <c r="AJ10409" s="1161"/>
      <c r="AK10409" s="1161"/>
    </row>
    <row r="10410" customFormat="false" ht="14.9" hidden="false" customHeight="false" outlineLevel="0" collapsed="false">
      <c r="A10410" s="15" t="s">
        <v>25462</v>
      </c>
      <c r="B10410" s="1143" t="n">
        <v>0.5375</v>
      </c>
      <c r="C10410" s="24" t="s">
        <v>29522</v>
      </c>
      <c r="D10410" s="100" t="s">
        <v>27017</v>
      </c>
      <c r="E10410" s="100" t="s">
        <v>29523</v>
      </c>
      <c r="F10410" s="100"/>
      <c r="G10410" s="100"/>
      <c r="H10410" s="100"/>
      <c r="I10410" s="100"/>
      <c r="J10410" s="100"/>
      <c r="K10410" s="100"/>
      <c r="L10410" s="100"/>
      <c r="M10410" s="100"/>
      <c r="N10410" s="100"/>
      <c r="O10410" s="355" t="s">
        <v>29524</v>
      </c>
      <c r="P10410" s="100"/>
      <c r="Q10410" s="15" t="s">
        <v>45</v>
      </c>
    </row>
    <row r="10411" customFormat="false" ht="14.9" hidden="false" customHeight="false" outlineLevel="0" collapsed="false">
      <c r="A10411" s="1144"/>
      <c r="B10411" s="1144"/>
      <c r="C10411" s="1144"/>
      <c r="D10411" s="1144"/>
      <c r="E10411" s="1144" t="s">
        <v>29525</v>
      </c>
      <c r="F10411" s="1144"/>
      <c r="G10411" s="1144"/>
      <c r="H10411" s="1144"/>
      <c r="I10411" s="1144"/>
      <c r="J10411" s="1144"/>
      <c r="K10411" s="1144"/>
      <c r="L10411" s="1144"/>
      <c r="M10411" s="1144"/>
      <c r="N10411" s="1144"/>
      <c r="O10411" s="1144" t="s">
        <v>26797</v>
      </c>
      <c r="P10411" s="1144"/>
      <c r="Q10411" s="15" t="s">
        <v>45</v>
      </c>
      <c r="R10411" s="1145"/>
      <c r="S10411" s="1145"/>
      <c r="T10411" s="1145"/>
      <c r="U10411" s="1145"/>
      <c r="V10411" s="1145"/>
      <c r="W10411" s="1145"/>
      <c r="X10411" s="1145"/>
      <c r="Y10411" s="1145"/>
      <c r="Z10411" s="1145"/>
      <c r="AA10411" s="1145"/>
      <c r="AB10411" s="1145"/>
      <c r="AC10411" s="1145"/>
      <c r="AD10411" s="1145"/>
      <c r="AE10411" s="1145"/>
      <c r="AF10411" s="1145"/>
      <c r="AG10411" s="1145"/>
      <c r="AH10411" s="1145"/>
      <c r="AI10411" s="1145"/>
      <c r="AJ10411" s="1145"/>
      <c r="AK10411" s="1145"/>
    </row>
    <row r="10412" customFormat="false" ht="14.9" hidden="false" customHeight="false" outlineLevel="0" collapsed="false">
      <c r="A10412" s="1141"/>
      <c r="B10412" s="1139"/>
      <c r="C10412" s="1139"/>
      <c r="D10412" s="1139" t="s">
        <v>27022</v>
      </c>
      <c r="E10412" s="1139" t="s">
        <v>29526</v>
      </c>
      <c r="F10412" s="1139" t="s">
        <v>29527</v>
      </c>
      <c r="G10412" s="1139"/>
      <c r="H10412" s="1139"/>
      <c r="I10412" s="1139"/>
      <c r="J10412" s="1139"/>
      <c r="K10412" s="1139"/>
      <c r="L10412" s="1139"/>
      <c r="M10412" s="1139"/>
      <c r="N10412" s="1139"/>
      <c r="O10412" s="1139" t="s">
        <v>29528</v>
      </c>
      <c r="P10412" s="1139"/>
      <c r="Q10412" s="15" t="s">
        <v>45</v>
      </c>
      <c r="R10412" s="1141"/>
      <c r="S10412" s="1141"/>
      <c r="T10412" s="1141"/>
      <c r="U10412" s="1141"/>
      <c r="V10412" s="1141"/>
      <c r="W10412" s="1141"/>
      <c r="X10412" s="1141"/>
      <c r="Y10412" s="1141"/>
      <c r="Z10412" s="1141"/>
      <c r="AA10412" s="1141"/>
      <c r="AB10412" s="1141"/>
      <c r="AC10412" s="1141"/>
      <c r="AD10412" s="1141"/>
      <c r="AE10412" s="1141"/>
      <c r="AF10412" s="1141"/>
      <c r="AG10412" s="1141"/>
      <c r="AH10412" s="1141"/>
      <c r="AI10412" s="1141"/>
      <c r="AJ10412" s="1141"/>
      <c r="AK10412" s="1141"/>
    </row>
    <row r="10413" customFormat="false" ht="28.35" hidden="false" customHeight="false" outlineLevel="0" collapsed="false">
      <c r="A10413" s="100"/>
      <c r="B10413" s="100"/>
      <c r="C10413" s="100"/>
      <c r="D10413" s="100" t="s">
        <v>27370</v>
      </c>
      <c r="E10413" s="100" t="s">
        <v>29529</v>
      </c>
      <c r="F10413" s="984" t="n">
        <v>14500</v>
      </c>
      <c r="G10413" s="100"/>
      <c r="H10413" s="100"/>
      <c r="I10413" s="100"/>
      <c r="J10413" s="100"/>
      <c r="K10413" s="100"/>
      <c r="L10413" s="100"/>
      <c r="M10413" s="100" t="s">
        <v>29530</v>
      </c>
      <c r="N10413" s="100"/>
      <c r="O10413" s="984" t="s">
        <v>29531</v>
      </c>
      <c r="P10413" s="100"/>
      <c r="Q10413" s="15" t="s">
        <v>45</v>
      </c>
    </row>
    <row r="10414" customFormat="false" ht="14.9" hidden="false" customHeight="false" outlineLevel="0" collapsed="false">
      <c r="A10414" s="100"/>
      <c r="B10414" s="100"/>
      <c r="C10414" s="100"/>
      <c r="D10414" s="100"/>
      <c r="E10414" s="100" t="s">
        <v>29532</v>
      </c>
      <c r="F10414" s="100"/>
      <c r="G10414" s="100"/>
      <c r="H10414" s="100"/>
      <c r="I10414" s="100"/>
      <c r="J10414" s="100"/>
      <c r="K10414" s="100"/>
      <c r="L10414" s="100"/>
      <c r="M10414" s="100"/>
      <c r="N10414" s="100"/>
      <c r="O10414" s="100"/>
      <c r="P10414" s="100"/>
      <c r="Q10414" s="15" t="s">
        <v>45</v>
      </c>
    </row>
    <row r="10415" customFormat="false" ht="28.35" hidden="false" customHeight="false" outlineLevel="0" collapsed="false">
      <c r="A10415" s="100"/>
      <c r="B10415" s="100"/>
      <c r="C10415" s="100"/>
      <c r="D10415" s="100" t="s">
        <v>27370</v>
      </c>
      <c r="E10415" s="100" t="s">
        <v>29533</v>
      </c>
      <c r="F10415" s="984" t="n">
        <v>11400</v>
      </c>
      <c r="G10415" s="100"/>
      <c r="H10415" s="100"/>
      <c r="I10415" s="100"/>
      <c r="J10415" s="100"/>
      <c r="K10415" s="100"/>
      <c r="L10415" s="100"/>
      <c r="M10415" s="100" t="s">
        <v>29534</v>
      </c>
      <c r="N10415" s="100"/>
      <c r="O10415" s="984" t="s">
        <v>25766</v>
      </c>
      <c r="P10415" s="100"/>
      <c r="Q10415" s="15" t="s">
        <v>45</v>
      </c>
    </row>
    <row r="10416" customFormat="false" ht="14.9" hidden="false" customHeight="false" outlineLevel="0" collapsed="false">
      <c r="A10416" s="100"/>
      <c r="B10416" s="100"/>
      <c r="C10416" s="100"/>
      <c r="D10416" s="100"/>
      <c r="E10416" s="100" t="s">
        <v>29535</v>
      </c>
      <c r="F10416" s="100"/>
      <c r="G10416" s="100"/>
      <c r="H10416" s="100"/>
      <c r="I10416" s="100"/>
      <c r="J10416" s="100"/>
      <c r="K10416" s="100"/>
      <c r="L10416" s="100"/>
      <c r="M10416" s="100"/>
      <c r="N10416" s="100"/>
      <c r="O10416" s="100"/>
      <c r="P10416" s="100"/>
      <c r="Q10416" s="15" t="s">
        <v>45</v>
      </c>
    </row>
    <row r="10417" customFormat="false" ht="79.85" hidden="false" customHeight="false" outlineLevel="0" collapsed="false">
      <c r="A10417" s="1091" t="s">
        <v>17111</v>
      </c>
      <c r="B10417" s="6" t="s">
        <v>17112</v>
      </c>
      <c r="C10417" s="1134"/>
      <c r="D10417" s="6" t="s">
        <v>17114</v>
      </c>
      <c r="E10417" s="6" t="s">
        <v>17115</v>
      </c>
      <c r="F10417" s="5" t="s">
        <v>10096</v>
      </c>
      <c r="G10417" s="6" t="s">
        <v>38</v>
      </c>
      <c r="H10417" s="6" t="s">
        <v>17116</v>
      </c>
      <c r="I10417" s="6" t="s">
        <v>40</v>
      </c>
      <c r="J10417" s="6" t="s">
        <v>21327</v>
      </c>
      <c r="K10417" s="6" t="s">
        <v>21328</v>
      </c>
      <c r="L10417" s="6" t="s">
        <v>19807</v>
      </c>
      <c r="M10417" s="6" t="s">
        <v>41</v>
      </c>
      <c r="N10417" s="6" t="s">
        <v>42</v>
      </c>
      <c r="O10417" s="6" t="s">
        <v>17117</v>
      </c>
      <c r="P10417" s="196"/>
      <c r="Q10417" s="15" t="s">
        <v>45</v>
      </c>
      <c r="R10417" s="196"/>
      <c r="S10417" s="196"/>
      <c r="T10417" s="274"/>
      <c r="U10417" s="274"/>
      <c r="V10417" s="274"/>
      <c r="W10417" s="274"/>
      <c r="X10417" s="274"/>
      <c r="Y10417" s="274"/>
      <c r="Z10417" s="274"/>
      <c r="AA10417" s="274"/>
      <c r="AB10417" s="274"/>
      <c r="AC10417" s="274"/>
      <c r="AD10417" s="274"/>
      <c r="AE10417" s="274"/>
      <c r="AF10417" s="274"/>
      <c r="AG10417" s="274"/>
      <c r="AH10417" s="274"/>
      <c r="AI10417" s="274"/>
      <c r="AJ10417" s="274"/>
      <c r="AK10417" s="274"/>
    </row>
    <row r="10418" customFormat="false" ht="15" hidden="false" customHeight="false" outlineLevel="0" collapsed="false">
      <c r="A10418" s="1228" t="n">
        <v>43847</v>
      </c>
      <c r="B10418" s="1182" t="s">
        <v>394</v>
      </c>
      <c r="C10418" s="62"/>
      <c r="D10418" s="62"/>
      <c r="E10418" s="63"/>
      <c r="F10418" s="911" t="n">
        <f aca="false">G10418+H10418+I10418+J10418+K10418+L10418</f>
        <v>2754299619.2</v>
      </c>
      <c r="G10418" s="1183" t="n">
        <f aca="false">SUM(G10419:G20352)</f>
        <v>962181700</v>
      </c>
      <c r="H10418" s="913" t="n">
        <f aca="false">SUM(H10419:H20352)</f>
        <v>1792117919.2</v>
      </c>
      <c r="I10418" s="1093" t="n">
        <f aca="false">SUM(I10419:I20354)</f>
        <v>0</v>
      </c>
      <c r="J10418" s="1094" t="n">
        <f aca="false">SUM(J10419:J20352)</f>
        <v>0</v>
      </c>
      <c r="K10418" s="1095" t="n">
        <f aca="false">SUM(K10419:K20352)</f>
        <v>0</v>
      </c>
      <c r="L10418" s="1096" t="n">
        <f aca="false">SUM(L10419:L20352)</f>
        <v>0</v>
      </c>
      <c r="M10418" s="281"/>
      <c r="N10418" s="281"/>
      <c r="O10418" s="62"/>
      <c r="P10418" s="62"/>
      <c r="Q10418" s="15" t="s">
        <v>45</v>
      </c>
      <c r="R10418" s="62"/>
      <c r="S10418" s="62"/>
      <c r="T10418" s="274"/>
      <c r="U10418" s="274"/>
      <c r="V10418" s="274"/>
      <c r="W10418" s="274"/>
      <c r="X10418" s="274"/>
      <c r="Y10418" s="274"/>
      <c r="Z10418" s="274"/>
      <c r="AA10418" s="274"/>
      <c r="AB10418" s="274"/>
      <c r="AC10418" s="274"/>
      <c r="AD10418" s="274"/>
      <c r="AE10418" s="274"/>
      <c r="AF10418" s="274"/>
      <c r="AG10418" s="274"/>
      <c r="AH10418" s="274"/>
      <c r="AI10418" s="274"/>
      <c r="AJ10418" s="274"/>
      <c r="AK10418" s="274"/>
    </row>
    <row r="10419" customFormat="false" ht="28.35" hidden="false" customHeight="false" outlineLevel="0" collapsed="false">
      <c r="A10419" s="100" t="s">
        <v>25462</v>
      </c>
      <c r="B10419" s="1143" t="n">
        <v>0.381944444444444</v>
      </c>
      <c r="C10419" s="100" t="s">
        <v>29536</v>
      </c>
      <c r="D10419" s="100" t="s">
        <v>27370</v>
      </c>
      <c r="E10419" s="100" t="s">
        <v>29537</v>
      </c>
      <c r="F10419" s="1194" t="s">
        <v>29538</v>
      </c>
      <c r="G10419" s="100"/>
      <c r="H10419" s="100"/>
      <c r="I10419" s="100"/>
      <c r="J10419" s="100"/>
      <c r="K10419" s="100"/>
      <c r="L10419" s="100"/>
      <c r="M10419" s="100"/>
      <c r="N10419" s="100"/>
      <c r="O10419" s="799" t="s">
        <v>29539</v>
      </c>
      <c r="P10419" s="100"/>
      <c r="Q10419" s="15" t="s">
        <v>45</v>
      </c>
    </row>
    <row r="10420" customFormat="false" ht="28.35" hidden="false" customHeight="false" outlineLevel="0" collapsed="false">
      <c r="A10420" s="100"/>
      <c r="B10420" s="100"/>
      <c r="C10420" s="100"/>
      <c r="D10420" s="100"/>
      <c r="E10420" s="1154" t="s">
        <v>29540</v>
      </c>
      <c r="F10420" s="100"/>
      <c r="G10420" s="100"/>
      <c r="H10420" s="100"/>
      <c r="I10420" s="100"/>
      <c r="J10420" s="100"/>
      <c r="K10420" s="100"/>
      <c r="L10420" s="100"/>
      <c r="M10420" s="100"/>
      <c r="N10420" s="100"/>
      <c r="P10420" s="100"/>
      <c r="Q10420" s="15" t="s">
        <v>45</v>
      </c>
    </row>
    <row r="10421" customFormat="false" ht="68.65" hidden="false" customHeight="false" outlineLevel="0" collapsed="false">
      <c r="A10421" s="100" t="s">
        <v>25462</v>
      </c>
      <c r="B10421" s="1143" t="n">
        <v>0.424305555555556</v>
      </c>
      <c r="C10421" s="100" t="s">
        <v>29541</v>
      </c>
      <c r="D10421" s="100" t="s">
        <v>25726</v>
      </c>
      <c r="E10421" s="100" t="s">
        <v>29542</v>
      </c>
      <c r="F10421" s="984" t="s">
        <v>29543</v>
      </c>
      <c r="G10421" s="100"/>
      <c r="H10421" s="100" t="n">
        <v>11500</v>
      </c>
      <c r="I10421" s="100"/>
      <c r="J10421" s="100"/>
      <c r="K10421" s="100"/>
      <c r="L10421" s="100"/>
      <c r="M10421" s="100" t="s">
        <v>29544</v>
      </c>
      <c r="N10421" s="100" t="s">
        <v>29545</v>
      </c>
      <c r="O10421" s="984" t="s">
        <v>26193</v>
      </c>
      <c r="P10421" s="100"/>
      <c r="Q10421" s="15" t="s">
        <v>45</v>
      </c>
    </row>
    <row r="10422" customFormat="false" ht="28.35" hidden="false" customHeight="false" outlineLevel="0" collapsed="false">
      <c r="A10422" s="100" t="s">
        <v>25492</v>
      </c>
      <c r="B10422" s="1143" t="n">
        <v>0.430555555555556</v>
      </c>
      <c r="C10422" s="100" t="n">
        <v>89199900992</v>
      </c>
      <c r="D10422" s="100" t="s">
        <v>26332</v>
      </c>
      <c r="E10422" s="100" t="s">
        <v>29546</v>
      </c>
      <c r="F10422" s="100"/>
      <c r="G10422" s="100"/>
      <c r="H10422" s="100"/>
      <c r="I10422" s="100"/>
      <c r="J10422" s="100"/>
      <c r="K10422" s="100"/>
      <c r="L10422" s="100"/>
      <c r="M10422" s="100"/>
      <c r="N10422" s="100"/>
      <c r="O10422" s="355" t="s">
        <v>29547</v>
      </c>
      <c r="P10422" s="100"/>
      <c r="Q10422" s="15" t="s">
        <v>45</v>
      </c>
    </row>
    <row r="10423" customFormat="false" ht="189.55" hidden="false" customHeight="false" outlineLevel="0" collapsed="false">
      <c r="A10423" s="100"/>
      <c r="B10423" s="100"/>
      <c r="C10423" s="24" t="n">
        <v>89017226445</v>
      </c>
      <c r="D10423" s="100" t="s">
        <v>29548</v>
      </c>
      <c r="E10423" s="100" t="s">
        <v>29549</v>
      </c>
      <c r="F10423" s="100"/>
      <c r="G10423" s="100"/>
      <c r="H10423" s="100"/>
      <c r="I10423" s="100"/>
      <c r="J10423" s="100"/>
      <c r="K10423" s="100"/>
      <c r="L10423" s="100"/>
      <c r="M10423" s="100"/>
      <c r="N10423" s="100"/>
      <c r="O10423" s="1173" t="s">
        <v>27938</v>
      </c>
      <c r="P10423" s="100"/>
      <c r="Q10423" s="15" t="s">
        <v>45</v>
      </c>
    </row>
    <row r="10424" customFormat="false" ht="41.75" hidden="false" customHeight="false" outlineLevel="0" collapsed="false">
      <c r="A10424" s="100" t="s">
        <v>25462</v>
      </c>
      <c r="B10424" s="1143" t="n">
        <v>0.455555555555556</v>
      </c>
      <c r="C10424" s="100" t="s">
        <v>29550</v>
      </c>
      <c r="D10424" s="100" t="s">
        <v>26341</v>
      </c>
      <c r="E10424" s="100" t="s">
        <v>29551</v>
      </c>
      <c r="F10424" s="100" t="s">
        <v>29552</v>
      </c>
      <c r="G10424" s="100" t="n">
        <v>6900</v>
      </c>
      <c r="H10424" s="100"/>
      <c r="I10424" s="100"/>
      <c r="J10424" s="100"/>
      <c r="K10424" s="100"/>
      <c r="L10424" s="100"/>
      <c r="M10424" s="100" t="s">
        <v>29553</v>
      </c>
      <c r="N10424" s="1076" t="n">
        <v>43848</v>
      </c>
      <c r="O10424" s="984" t="s">
        <v>15</v>
      </c>
      <c r="P10424" s="100"/>
      <c r="Q10424" s="15" t="s">
        <v>45</v>
      </c>
    </row>
    <row r="10425" customFormat="false" ht="28.35" hidden="false" customHeight="false" outlineLevel="0" collapsed="false">
      <c r="A10425" s="100" t="s">
        <v>25462</v>
      </c>
      <c r="B10425" s="100"/>
      <c r="C10425" s="100"/>
      <c r="D10425" s="100" t="s">
        <v>27370</v>
      </c>
      <c r="E10425" s="100" t="s">
        <v>29554</v>
      </c>
      <c r="F10425" s="100" t="s">
        <v>29555</v>
      </c>
      <c r="G10425" s="984" t="s">
        <v>29556</v>
      </c>
      <c r="H10425" s="100"/>
      <c r="I10425" s="100"/>
      <c r="J10425" s="100"/>
      <c r="K10425" s="100"/>
      <c r="L10425" s="100"/>
      <c r="M10425" s="100" t="s">
        <v>28789</v>
      </c>
      <c r="N10425" s="391" t="s">
        <v>29557</v>
      </c>
      <c r="O10425" s="984" t="s">
        <v>25766</v>
      </c>
      <c r="P10425" s="100"/>
      <c r="Q10425" s="15" t="s">
        <v>45</v>
      </c>
    </row>
    <row r="10426" customFormat="false" ht="14.9" hidden="false" customHeight="false" outlineLevel="0" collapsed="false">
      <c r="A10426" s="1144"/>
      <c r="B10426" s="1144"/>
      <c r="C10426" s="1144"/>
      <c r="D10426" s="1144"/>
      <c r="E10426" s="1144" t="s">
        <v>29558</v>
      </c>
      <c r="F10426" s="1144"/>
      <c r="G10426" s="1144"/>
      <c r="H10426" s="1144"/>
      <c r="I10426" s="1144"/>
      <c r="J10426" s="1144"/>
      <c r="K10426" s="1144"/>
      <c r="L10426" s="1144"/>
      <c r="M10426" s="1144"/>
      <c r="N10426" s="1144"/>
      <c r="O10426" s="1144"/>
      <c r="P10426" s="1144"/>
      <c r="Q10426" s="15" t="s">
        <v>45</v>
      </c>
      <c r="R10426" s="1145"/>
      <c r="S10426" s="1145"/>
      <c r="T10426" s="1145"/>
      <c r="U10426" s="1145"/>
      <c r="V10426" s="1145"/>
      <c r="W10426" s="1145"/>
      <c r="X10426" s="1145"/>
      <c r="Y10426" s="1145"/>
      <c r="Z10426" s="1145"/>
      <c r="AA10426" s="1145"/>
      <c r="AB10426" s="1145"/>
      <c r="AC10426" s="1145"/>
      <c r="AD10426" s="1145"/>
      <c r="AE10426" s="1145"/>
      <c r="AF10426" s="1145"/>
      <c r="AG10426" s="1145"/>
      <c r="AH10426" s="1145"/>
      <c r="AI10426" s="1145"/>
      <c r="AJ10426" s="1145"/>
      <c r="AK10426" s="1145"/>
    </row>
    <row r="10427" customFormat="false" ht="14.9" hidden="false" customHeight="false" outlineLevel="0" collapsed="false">
      <c r="A10427" s="100" t="s">
        <v>25492</v>
      </c>
      <c r="B10427" s="1143"/>
      <c r="C10427" s="100" t="s">
        <v>29516</v>
      </c>
      <c r="D10427" s="100" t="s">
        <v>27105</v>
      </c>
      <c r="E10427" s="100" t="s">
        <v>29517</v>
      </c>
      <c r="F10427" s="984" t="s">
        <v>29518</v>
      </c>
      <c r="G10427" s="100"/>
      <c r="H10427" s="100"/>
      <c r="I10427" s="100"/>
      <c r="J10427" s="100"/>
      <c r="K10427" s="100"/>
      <c r="L10427" s="100"/>
      <c r="M10427" s="100"/>
      <c r="N10427" s="100" t="s">
        <v>26216</v>
      </c>
      <c r="O10427" s="984" t="s">
        <v>25766</v>
      </c>
      <c r="P10427" s="100"/>
      <c r="Q10427" s="15" t="s">
        <v>45</v>
      </c>
    </row>
    <row r="10428" customFormat="false" ht="28.35" hidden="false" customHeight="false" outlineLevel="0" collapsed="false">
      <c r="A10428" s="100" t="s">
        <v>25462</v>
      </c>
      <c r="B10428" s="100"/>
      <c r="C10428" s="100"/>
      <c r="D10428" s="100" t="s">
        <v>27370</v>
      </c>
      <c r="E10428" s="100" t="s">
        <v>29533</v>
      </c>
      <c r="F10428" s="100" t="n">
        <v>11400</v>
      </c>
      <c r="G10428" s="100"/>
      <c r="H10428" s="100" t="n">
        <v>11400</v>
      </c>
      <c r="I10428" s="100"/>
      <c r="J10428" s="100"/>
      <c r="K10428" s="100"/>
      <c r="L10428" s="100"/>
      <c r="M10428" s="100" t="s">
        <v>29534</v>
      </c>
      <c r="N10428" s="391" t="s">
        <v>29559</v>
      </c>
      <c r="O10428" s="984" t="s">
        <v>26193</v>
      </c>
      <c r="P10428" s="100"/>
      <c r="Q10428" s="15" t="s">
        <v>45</v>
      </c>
    </row>
    <row r="10429" customFormat="false" ht="82.05" hidden="false" customHeight="false" outlineLevel="0" collapsed="false">
      <c r="A10429" s="100"/>
      <c r="B10429" s="100"/>
      <c r="C10429" s="100"/>
      <c r="D10429" s="100" t="s">
        <v>27105</v>
      </c>
      <c r="E10429" s="100" t="s">
        <v>29560</v>
      </c>
      <c r="F10429" s="984" t="n">
        <v>7000</v>
      </c>
      <c r="G10429" s="100"/>
      <c r="H10429" s="100"/>
      <c r="I10429" s="100"/>
      <c r="J10429" s="100"/>
      <c r="K10429" s="100"/>
      <c r="L10429" s="100"/>
      <c r="M10429" s="100"/>
      <c r="N10429" s="100"/>
      <c r="O10429" s="984" t="s">
        <v>25766</v>
      </c>
      <c r="P10429" s="100"/>
      <c r="Q10429" s="15" t="s">
        <v>45</v>
      </c>
    </row>
    <row r="10430" customFormat="false" ht="68.65" hidden="false" customHeight="false" outlineLevel="0" collapsed="false">
      <c r="A10430" s="1139" t="s">
        <v>25462</v>
      </c>
      <c r="B10430" s="1139"/>
      <c r="C10430" s="1139"/>
      <c r="D10430" s="1139" t="s">
        <v>10514</v>
      </c>
      <c r="E10430" s="1139" t="s">
        <v>29561</v>
      </c>
      <c r="F10430" s="1139" t="s">
        <v>29562</v>
      </c>
      <c r="G10430" s="1139"/>
      <c r="H10430" s="1139"/>
      <c r="I10430" s="1139"/>
      <c r="J10430" s="1139"/>
      <c r="K10430" s="1139"/>
      <c r="L10430" s="1139"/>
      <c r="M10430" s="1139"/>
      <c r="N10430" s="1139"/>
      <c r="O10430" s="1139"/>
      <c r="P10430" s="1139"/>
      <c r="Q10430" s="15" t="s">
        <v>45</v>
      </c>
      <c r="R10430" s="1141"/>
      <c r="S10430" s="1141"/>
      <c r="T10430" s="1141"/>
      <c r="U10430" s="1141"/>
      <c r="V10430" s="1141"/>
      <c r="W10430" s="1141"/>
      <c r="X10430" s="1141"/>
      <c r="Y10430" s="1141"/>
      <c r="Z10430" s="1141"/>
      <c r="AA10430" s="1141"/>
      <c r="AB10430" s="1141"/>
      <c r="AC10430" s="1141"/>
      <c r="AD10430" s="1141"/>
      <c r="AE10430" s="1141"/>
      <c r="AF10430" s="1141"/>
      <c r="AG10430" s="1141"/>
      <c r="AH10430" s="1141"/>
      <c r="AI10430" s="1141"/>
      <c r="AJ10430" s="1141"/>
      <c r="AK10430" s="1141"/>
    </row>
    <row r="10431" customFormat="false" ht="135.8" hidden="false" customHeight="false" outlineLevel="0" collapsed="false">
      <c r="A10431" s="100" t="s">
        <v>25462</v>
      </c>
      <c r="B10431" s="1143" t="n">
        <v>0.622916666666667</v>
      </c>
      <c r="C10431" s="100" t="s">
        <v>29563</v>
      </c>
      <c r="D10431" s="100" t="s">
        <v>29564</v>
      </c>
      <c r="E10431" s="100" t="s">
        <v>29565</v>
      </c>
      <c r="F10431" s="100" t="s">
        <v>29566</v>
      </c>
      <c r="G10431" s="100"/>
      <c r="H10431" s="100"/>
      <c r="I10431" s="100"/>
      <c r="J10431" s="100"/>
      <c r="K10431" s="100"/>
      <c r="L10431" s="100"/>
      <c r="M10431" s="100"/>
      <c r="N10431" s="1076" t="n">
        <v>43848</v>
      </c>
      <c r="O10431" s="664"/>
      <c r="P10431" s="100"/>
      <c r="Q10431" s="15" t="s">
        <v>45</v>
      </c>
    </row>
    <row r="10432" customFormat="false" ht="14.9" hidden="false" customHeight="false" outlineLevel="0" collapsed="false">
      <c r="A10432" s="100" t="s">
        <v>25462</v>
      </c>
      <c r="B10432" s="1143" t="n">
        <v>0.652777777777778</v>
      </c>
      <c r="C10432" s="100" t="s">
        <v>29567</v>
      </c>
      <c r="D10432" s="100" t="s">
        <v>29564</v>
      </c>
      <c r="E10432" s="100" t="s">
        <v>29568</v>
      </c>
      <c r="F10432" s="100" t="s">
        <v>29569</v>
      </c>
      <c r="G10432" s="100"/>
      <c r="H10432" s="100"/>
      <c r="I10432" s="100"/>
      <c r="J10432" s="100"/>
      <c r="K10432" s="100"/>
      <c r="L10432" s="100"/>
      <c r="M10432" s="100"/>
      <c r="N10432" s="100"/>
      <c r="P10432" s="100"/>
      <c r="Q10432" s="15" t="s">
        <v>45</v>
      </c>
    </row>
    <row r="10433" customFormat="false" ht="14.9" hidden="false" customHeight="false" outlineLevel="0" collapsed="false">
      <c r="A10433" s="100"/>
      <c r="B10433" s="100"/>
      <c r="C10433" s="100"/>
      <c r="D10433" s="100" t="s">
        <v>29570</v>
      </c>
      <c r="E10433" s="100" t="s">
        <v>29571</v>
      </c>
      <c r="F10433" s="100"/>
      <c r="G10433" s="100"/>
      <c r="H10433" s="100"/>
      <c r="I10433" s="100"/>
      <c r="J10433" s="100"/>
      <c r="K10433" s="100"/>
      <c r="L10433" s="100"/>
      <c r="M10433" s="100"/>
      <c r="N10433" s="100"/>
      <c r="O10433" s="1173" t="s">
        <v>16948</v>
      </c>
      <c r="P10433" s="100"/>
      <c r="Q10433" s="15" t="s">
        <v>45</v>
      </c>
    </row>
    <row r="10434" customFormat="false" ht="79.85" hidden="false" customHeight="false" outlineLevel="0" collapsed="false">
      <c r="A10434" s="1091" t="s">
        <v>17111</v>
      </c>
      <c r="B10434" s="6" t="s">
        <v>17112</v>
      </c>
      <c r="C10434" s="1134"/>
      <c r="D10434" s="6" t="s">
        <v>17114</v>
      </c>
      <c r="E10434" s="6" t="s">
        <v>17115</v>
      </c>
      <c r="F10434" s="5" t="s">
        <v>10096</v>
      </c>
      <c r="G10434" s="6" t="s">
        <v>38</v>
      </c>
      <c r="H10434" s="6" t="s">
        <v>17116</v>
      </c>
      <c r="I10434" s="6" t="s">
        <v>40</v>
      </c>
      <c r="J10434" s="6" t="s">
        <v>21327</v>
      </c>
      <c r="K10434" s="6" t="s">
        <v>21328</v>
      </c>
      <c r="L10434" s="6" t="s">
        <v>19807</v>
      </c>
      <c r="M10434" s="6" t="s">
        <v>41</v>
      </c>
      <c r="N10434" s="6" t="s">
        <v>42</v>
      </c>
      <c r="O10434" s="6" t="s">
        <v>17117</v>
      </c>
      <c r="P10434" s="196"/>
      <c r="Q10434" s="15" t="s">
        <v>45</v>
      </c>
      <c r="R10434" s="196"/>
      <c r="S10434" s="196"/>
      <c r="T10434" s="274"/>
      <c r="U10434" s="274"/>
      <c r="V10434" s="274"/>
      <c r="W10434" s="274"/>
      <c r="X10434" s="274"/>
      <c r="Y10434" s="274"/>
      <c r="Z10434" s="274"/>
      <c r="AA10434" s="274"/>
      <c r="AB10434" s="274"/>
      <c r="AC10434" s="274"/>
      <c r="AD10434" s="274"/>
      <c r="AE10434" s="274"/>
      <c r="AF10434" s="274"/>
      <c r="AG10434" s="274"/>
      <c r="AH10434" s="274"/>
      <c r="AI10434" s="274"/>
      <c r="AJ10434" s="274"/>
      <c r="AK10434" s="274"/>
    </row>
    <row r="10435" customFormat="false" ht="15" hidden="false" customHeight="false" outlineLevel="0" collapsed="false">
      <c r="A10435" s="1228" t="n">
        <v>43850</v>
      </c>
      <c r="B10435" s="1182" t="s">
        <v>422</v>
      </c>
      <c r="C10435" s="62"/>
      <c r="D10435" s="62"/>
      <c r="E10435" s="63"/>
      <c r="F10435" s="911" t="n">
        <f aca="false">G10435+H10435+I10435+J10435+K10435+L10435</f>
        <v>1377134909.6</v>
      </c>
      <c r="G10435" s="1183" t="n">
        <f aca="false">SUM(G10436:G20369)</f>
        <v>481087400</v>
      </c>
      <c r="H10435" s="913" t="n">
        <f aca="false">SUM(H10436:H20369)</f>
        <v>896047509.6</v>
      </c>
      <c r="I10435" s="1093" t="n">
        <f aca="false">SUM(I10436:I20371)</f>
        <v>0</v>
      </c>
      <c r="J10435" s="1094" t="n">
        <f aca="false">SUM(J10436:J20369)</f>
        <v>0</v>
      </c>
      <c r="K10435" s="1095" t="n">
        <f aca="false">SUM(K10436:K20369)</f>
        <v>0</v>
      </c>
      <c r="L10435" s="1096" t="n">
        <f aca="false">SUM(L10436:L20369)</f>
        <v>0</v>
      </c>
      <c r="M10435" s="281"/>
      <c r="N10435" s="281"/>
      <c r="O10435" s="62"/>
      <c r="P10435" s="62"/>
      <c r="Q10435" s="15" t="s">
        <v>45</v>
      </c>
      <c r="R10435" s="62"/>
      <c r="S10435" s="62"/>
      <c r="T10435" s="274"/>
      <c r="U10435" s="274"/>
      <c r="V10435" s="274"/>
      <c r="W10435" s="274"/>
      <c r="X10435" s="274"/>
      <c r="Y10435" s="274"/>
      <c r="Z10435" s="274"/>
      <c r="AA10435" s="274"/>
      <c r="AB10435" s="274"/>
      <c r="AC10435" s="274"/>
      <c r="AD10435" s="274"/>
      <c r="AE10435" s="274"/>
      <c r="AF10435" s="274"/>
      <c r="AG10435" s="274"/>
      <c r="AH10435" s="274"/>
      <c r="AI10435" s="274"/>
      <c r="AJ10435" s="274"/>
      <c r="AK10435" s="274"/>
    </row>
    <row r="10436" customFormat="false" ht="82.05" hidden="false" customHeight="false" outlineLevel="0" collapsed="false">
      <c r="A10436" s="100"/>
      <c r="B10436" s="100"/>
      <c r="C10436" s="100"/>
      <c r="D10436" s="100" t="s">
        <v>29572</v>
      </c>
      <c r="E10436" s="100" t="s">
        <v>29573</v>
      </c>
      <c r="F10436" s="100"/>
      <c r="G10436" s="100"/>
      <c r="H10436" s="100"/>
      <c r="I10436" s="100"/>
      <c r="J10436" s="100"/>
      <c r="K10436" s="100"/>
      <c r="L10436" s="100"/>
      <c r="M10436" s="100"/>
      <c r="N10436" s="100"/>
      <c r="O10436" s="100" t="s">
        <v>29574</v>
      </c>
      <c r="P10436" s="100"/>
      <c r="Q10436" s="15" t="s">
        <v>45</v>
      </c>
    </row>
    <row r="10437" customFormat="false" ht="14.9" hidden="false" customHeight="false" outlineLevel="0" collapsed="false">
      <c r="A10437" s="100" t="s">
        <v>25462</v>
      </c>
      <c r="B10437" s="1143" t="n">
        <v>0.402777777777778</v>
      </c>
      <c r="C10437" s="100"/>
      <c r="D10437" s="100" t="s">
        <v>29575</v>
      </c>
      <c r="E10437" s="100" t="s">
        <v>29576</v>
      </c>
      <c r="F10437" s="100"/>
      <c r="G10437" s="100"/>
      <c r="H10437" s="100"/>
      <c r="I10437" s="100"/>
      <c r="J10437" s="100"/>
      <c r="K10437" s="100"/>
      <c r="L10437" s="100"/>
      <c r="M10437" s="100"/>
      <c r="N10437" s="100"/>
      <c r="O10437" s="1173" t="s">
        <v>29577</v>
      </c>
      <c r="P10437" s="100"/>
      <c r="Q10437" s="15" t="s">
        <v>45</v>
      </c>
    </row>
    <row r="10438" customFormat="false" ht="55.2" hidden="false" customHeight="false" outlineLevel="0" collapsed="false">
      <c r="A10438" s="100" t="s">
        <v>25462</v>
      </c>
      <c r="B10438" s="1143" t="n">
        <v>0.428472222222222</v>
      </c>
      <c r="C10438" s="100" t="s">
        <v>29578</v>
      </c>
      <c r="D10438" s="100" t="s">
        <v>26332</v>
      </c>
      <c r="E10438" s="100" t="s">
        <v>29579</v>
      </c>
      <c r="F10438" s="100"/>
      <c r="G10438" s="100" t="n">
        <v>22400</v>
      </c>
      <c r="H10438" s="100"/>
      <c r="I10438" s="100"/>
      <c r="J10438" s="100"/>
      <c r="K10438" s="100"/>
      <c r="L10438" s="100"/>
      <c r="M10438" s="100" t="s">
        <v>29580</v>
      </c>
      <c r="N10438" s="1076" t="n">
        <v>43851</v>
      </c>
      <c r="O10438" s="1173" t="s">
        <v>29581</v>
      </c>
      <c r="P10438" s="100"/>
      <c r="Q10438" s="15" t="s">
        <v>45</v>
      </c>
    </row>
    <row r="10439" customFormat="false" ht="95.5" hidden="false" customHeight="false" outlineLevel="0" collapsed="false">
      <c r="A10439" s="100" t="s">
        <v>25462</v>
      </c>
      <c r="B10439" s="1143" t="n">
        <v>0.430555555555556</v>
      </c>
      <c r="C10439" s="24" t="s">
        <v>29173</v>
      </c>
      <c r="D10439" s="100" t="s">
        <v>27370</v>
      </c>
      <c r="E10439" s="100" t="s">
        <v>29582</v>
      </c>
      <c r="F10439" s="100"/>
      <c r="G10439" s="100" t="n">
        <v>5500</v>
      </c>
      <c r="H10439" s="100"/>
      <c r="I10439" s="100"/>
      <c r="J10439" s="100"/>
      <c r="K10439" s="100"/>
      <c r="L10439" s="100"/>
      <c r="M10439" s="100" t="s">
        <v>29583</v>
      </c>
      <c r="N10439" s="1076" t="n">
        <v>43850</v>
      </c>
      <c r="O10439" s="984" t="s">
        <v>15</v>
      </c>
      <c r="P10439" s="100"/>
      <c r="Q10439" s="15" t="s">
        <v>45</v>
      </c>
    </row>
    <row r="10440" customFormat="false" ht="68.65" hidden="false" customHeight="false" outlineLevel="0" collapsed="false">
      <c r="A10440" s="100" t="s">
        <v>25462</v>
      </c>
      <c r="B10440" s="1143" t="n">
        <v>0.472916666666667</v>
      </c>
      <c r="C10440" s="100" t="s">
        <v>29584</v>
      </c>
      <c r="D10440" s="100" t="s">
        <v>26341</v>
      </c>
      <c r="E10440" s="100" t="s">
        <v>29585</v>
      </c>
      <c r="F10440" s="100"/>
      <c r="G10440" s="100"/>
      <c r="H10440" s="100"/>
      <c r="I10440" s="100"/>
      <c r="J10440" s="100"/>
      <c r="K10440" s="100"/>
      <c r="L10440" s="100"/>
      <c r="M10440" s="100"/>
      <c r="N10440" s="100"/>
      <c r="O10440" s="355" t="s">
        <v>29586</v>
      </c>
      <c r="P10440" s="100"/>
      <c r="Q10440" s="15" t="s">
        <v>45</v>
      </c>
    </row>
    <row r="10441" customFormat="false" ht="135.8" hidden="false" customHeight="false" outlineLevel="0" collapsed="false">
      <c r="A10441" s="100" t="s">
        <v>25462</v>
      </c>
      <c r="B10441" s="1143"/>
      <c r="C10441" s="100" t="s">
        <v>29563</v>
      </c>
      <c r="D10441" s="100" t="s">
        <v>29564</v>
      </c>
      <c r="E10441" s="100" t="s">
        <v>29565</v>
      </c>
      <c r="F10441" s="100" t="s">
        <v>29566</v>
      </c>
      <c r="G10441" s="100" t="n">
        <v>6500</v>
      </c>
      <c r="H10441" s="100"/>
      <c r="I10441" s="100"/>
      <c r="J10441" s="100"/>
      <c r="K10441" s="100"/>
      <c r="L10441" s="100"/>
      <c r="M10441" s="100" t="s">
        <v>29587</v>
      </c>
      <c r="N10441" s="1076" t="n">
        <v>43851</v>
      </c>
      <c r="O10441" s="984" t="s">
        <v>15</v>
      </c>
      <c r="P10441" s="100"/>
      <c r="Q10441" s="15" t="s">
        <v>45</v>
      </c>
    </row>
    <row r="10442" customFormat="false" ht="229.85" hidden="false" customHeight="false" outlineLevel="0" collapsed="false">
      <c r="A10442" s="100" t="s">
        <v>25492</v>
      </c>
      <c r="B10442" s="1143" t="n">
        <v>0.496527777777778</v>
      </c>
      <c r="C10442" s="100" t="s">
        <v>29588</v>
      </c>
      <c r="D10442" s="100" t="s">
        <v>26354</v>
      </c>
      <c r="E10442" s="100" t="s">
        <v>29589</v>
      </c>
      <c r="F10442" s="100"/>
      <c r="G10442" s="100"/>
      <c r="H10442" s="100"/>
      <c r="I10442" s="100"/>
      <c r="J10442" s="100"/>
      <c r="K10442" s="100"/>
      <c r="L10442" s="100"/>
      <c r="M10442" s="100"/>
      <c r="N10442" s="100"/>
      <c r="O10442" s="1173" t="s">
        <v>28231</v>
      </c>
      <c r="P10442" s="100"/>
      <c r="Q10442" s="15" t="s">
        <v>45</v>
      </c>
    </row>
    <row r="10443" customFormat="false" ht="14.9" hidden="false" customHeight="false" outlineLevel="0" collapsed="false">
      <c r="A10443" s="1144"/>
      <c r="B10443" s="1144"/>
      <c r="C10443" s="1144"/>
      <c r="D10443" s="1144"/>
      <c r="E10443" s="1144" t="s">
        <v>29590</v>
      </c>
      <c r="F10443" s="1144"/>
      <c r="G10443" s="1144"/>
      <c r="H10443" s="1144"/>
      <c r="I10443" s="1144"/>
      <c r="J10443" s="1144"/>
      <c r="K10443" s="1144"/>
      <c r="L10443" s="1144"/>
      <c r="M10443" s="1144"/>
      <c r="N10443" s="1144"/>
      <c r="O10443" s="1144" t="s">
        <v>29591</v>
      </c>
      <c r="P10443" s="1144"/>
      <c r="Q10443" s="15" t="s">
        <v>45</v>
      </c>
      <c r="R10443" s="1145"/>
      <c r="S10443" s="1145"/>
      <c r="T10443" s="1145"/>
      <c r="U10443" s="1145"/>
      <c r="V10443" s="1145"/>
      <c r="W10443" s="1145"/>
      <c r="X10443" s="1145"/>
      <c r="Y10443" s="1145"/>
      <c r="Z10443" s="1145"/>
      <c r="AA10443" s="1145"/>
      <c r="AB10443" s="1145"/>
      <c r="AC10443" s="1145"/>
      <c r="AD10443" s="1145"/>
      <c r="AE10443" s="1145"/>
      <c r="AF10443" s="1145"/>
      <c r="AG10443" s="1145"/>
      <c r="AH10443" s="1145"/>
      <c r="AI10443" s="1145"/>
      <c r="AJ10443" s="1145"/>
      <c r="AK10443" s="1145"/>
    </row>
    <row r="10444" customFormat="false" ht="55.2" hidden="false" customHeight="false" outlineLevel="0" collapsed="false">
      <c r="A10444" s="100" t="s">
        <v>25462</v>
      </c>
      <c r="B10444" s="100"/>
      <c r="C10444" s="100"/>
      <c r="D10444" s="100" t="s">
        <v>26364</v>
      </c>
      <c r="E10444" s="100" t="s">
        <v>29592</v>
      </c>
      <c r="F10444" s="100" t="s">
        <v>29593</v>
      </c>
      <c r="G10444" s="100"/>
      <c r="H10444" s="100"/>
      <c r="I10444" s="100"/>
      <c r="J10444" s="100"/>
      <c r="K10444" s="100"/>
      <c r="L10444" s="100"/>
      <c r="M10444" s="100"/>
      <c r="N10444" s="100"/>
      <c r="O10444" s="100"/>
      <c r="P10444" s="100"/>
      <c r="Q10444" s="15" t="s">
        <v>45</v>
      </c>
    </row>
    <row r="10445" customFormat="false" ht="41.75" hidden="false" customHeight="false" outlineLevel="0" collapsed="false">
      <c r="A10445" s="100"/>
      <c r="B10445" s="100"/>
      <c r="C10445" s="100"/>
      <c r="D10445" s="100"/>
      <c r="E10445" s="100" t="s">
        <v>29594</v>
      </c>
      <c r="F10445" s="984" t="s">
        <v>29595</v>
      </c>
      <c r="G10445" s="100"/>
      <c r="H10445" s="100" t="n">
        <v>27060</v>
      </c>
      <c r="I10445" s="100"/>
      <c r="J10445" s="100"/>
      <c r="K10445" s="100"/>
      <c r="L10445" s="100"/>
      <c r="M10445" s="100" t="s">
        <v>29596</v>
      </c>
      <c r="N10445" s="391" t="s">
        <v>26216</v>
      </c>
      <c r="O10445" s="984" t="s">
        <v>26196</v>
      </c>
      <c r="P10445" s="100"/>
      <c r="Q10445" s="15" t="s">
        <v>45</v>
      </c>
    </row>
    <row r="10446" customFormat="false" ht="28.35" hidden="false" customHeight="false" outlineLevel="0" collapsed="false">
      <c r="A10446" s="100" t="s">
        <v>25462</v>
      </c>
      <c r="B10446" s="1143" t="n">
        <v>0.665277777777778</v>
      </c>
      <c r="C10446" s="100" t="s">
        <v>29597</v>
      </c>
      <c r="D10446" s="100" t="s">
        <v>27083</v>
      </c>
      <c r="E10446" s="100" t="s">
        <v>29598</v>
      </c>
      <c r="F10446" s="100" t="s">
        <v>29599</v>
      </c>
      <c r="G10446" s="100"/>
      <c r="H10446" s="100"/>
      <c r="I10446" s="100"/>
      <c r="J10446" s="100"/>
      <c r="K10446" s="100"/>
      <c r="L10446" s="100"/>
      <c r="M10446" s="100"/>
      <c r="O10446" s="984" t="s">
        <v>25766</v>
      </c>
      <c r="P10446" s="100"/>
      <c r="Q10446" s="15" t="s">
        <v>45</v>
      </c>
    </row>
    <row r="10447" customFormat="false" ht="14.9" hidden="false" customHeight="false" outlineLevel="0" collapsed="false">
      <c r="A10447" s="1144"/>
      <c r="B10447" s="1144"/>
      <c r="C10447" s="1144"/>
      <c r="D10447" s="1144"/>
      <c r="E10447" s="1144" t="s">
        <v>29600</v>
      </c>
      <c r="F10447" s="1144"/>
      <c r="G10447" s="1144"/>
      <c r="H10447" s="1144"/>
      <c r="I10447" s="1144"/>
      <c r="J10447" s="1144"/>
      <c r="K10447" s="1144"/>
      <c r="L10447" s="1144"/>
      <c r="M10447" s="1144"/>
      <c r="N10447" s="1234" t="n">
        <v>43852</v>
      </c>
      <c r="O10447" s="1144" t="s">
        <v>29601</v>
      </c>
      <c r="P10447" s="1144"/>
      <c r="Q10447" s="15" t="s">
        <v>45</v>
      </c>
      <c r="R10447" s="1145"/>
      <c r="S10447" s="1145"/>
      <c r="T10447" s="1145"/>
      <c r="U10447" s="1145"/>
      <c r="V10447" s="1145"/>
      <c r="W10447" s="1145"/>
      <c r="X10447" s="1145"/>
      <c r="Y10447" s="1145"/>
      <c r="Z10447" s="1145"/>
      <c r="AA10447" s="1145"/>
      <c r="AB10447" s="1145"/>
      <c r="AC10447" s="1145"/>
      <c r="AD10447" s="1145"/>
      <c r="AE10447" s="1145"/>
      <c r="AF10447" s="1145"/>
      <c r="AG10447" s="1145"/>
      <c r="AH10447" s="1145"/>
      <c r="AI10447" s="1145"/>
      <c r="AJ10447" s="1145"/>
      <c r="AK10447" s="1145"/>
    </row>
    <row r="10448" customFormat="false" ht="404.45" hidden="false" customHeight="false" outlineLevel="0" collapsed="false">
      <c r="A10448" s="100"/>
      <c r="B10448" s="100"/>
      <c r="C10448" s="100"/>
      <c r="D10448" s="100" t="s">
        <v>25535</v>
      </c>
      <c r="E10448" s="100" t="s">
        <v>29602</v>
      </c>
      <c r="F10448" s="100"/>
      <c r="G10448" s="100"/>
      <c r="H10448" s="100"/>
      <c r="I10448" s="100"/>
      <c r="J10448" s="100"/>
      <c r="K10448" s="100"/>
      <c r="L10448" s="100"/>
      <c r="M10448" s="100"/>
      <c r="N10448" s="100"/>
      <c r="O10448" s="100"/>
      <c r="P10448" s="100"/>
      <c r="Q10448" s="15" t="s">
        <v>45</v>
      </c>
    </row>
    <row r="10449" customFormat="false" ht="14.9" hidden="false" customHeight="false" outlineLevel="0" collapsed="false">
      <c r="A10449" s="100"/>
      <c r="B10449" s="100"/>
      <c r="C10449" s="100"/>
      <c r="D10449" s="100"/>
      <c r="E10449" s="391" t="s">
        <v>29603</v>
      </c>
      <c r="F10449" s="100"/>
      <c r="G10449" s="100"/>
      <c r="H10449" s="100"/>
      <c r="I10449" s="100"/>
      <c r="J10449" s="100"/>
      <c r="K10449" s="100"/>
      <c r="L10449" s="100"/>
      <c r="M10449" s="100"/>
      <c r="N10449" s="100"/>
      <c r="O10449" s="100"/>
      <c r="P10449" s="100"/>
      <c r="Q10449" s="15" t="s">
        <v>45</v>
      </c>
    </row>
    <row r="10450" customFormat="false" ht="79.85" hidden="false" customHeight="false" outlineLevel="0" collapsed="false">
      <c r="A10450" s="1091" t="s">
        <v>17111</v>
      </c>
      <c r="B10450" s="6" t="s">
        <v>17112</v>
      </c>
      <c r="C10450" s="1134"/>
      <c r="D10450" s="6" t="s">
        <v>17114</v>
      </c>
      <c r="E10450" s="6" t="s">
        <v>17115</v>
      </c>
      <c r="F10450" s="5" t="s">
        <v>10096</v>
      </c>
      <c r="G10450" s="6" t="s">
        <v>38</v>
      </c>
      <c r="H10450" s="6" t="s">
        <v>17116</v>
      </c>
      <c r="I10450" s="6" t="s">
        <v>40</v>
      </c>
      <c r="J10450" s="6" t="s">
        <v>21327</v>
      </c>
      <c r="K10450" s="6" t="s">
        <v>21328</v>
      </c>
      <c r="L10450" s="6" t="s">
        <v>19807</v>
      </c>
      <c r="M10450" s="6" t="s">
        <v>41</v>
      </c>
      <c r="N10450" s="6" t="s">
        <v>42</v>
      </c>
      <c r="O10450" s="6" t="s">
        <v>17117</v>
      </c>
      <c r="P10450" s="196"/>
      <c r="Q10450" s="15" t="s">
        <v>45</v>
      </c>
      <c r="R10450" s="196"/>
      <c r="S10450" s="196"/>
      <c r="T10450" s="274"/>
      <c r="U10450" s="274"/>
      <c r="V10450" s="274"/>
      <c r="W10450" s="274"/>
      <c r="X10450" s="274"/>
      <c r="Y10450" s="274"/>
      <c r="Z10450" s="274"/>
      <c r="AA10450" s="274"/>
      <c r="AB10450" s="274"/>
      <c r="AC10450" s="274"/>
      <c r="AD10450" s="274"/>
      <c r="AE10450" s="274"/>
      <c r="AF10450" s="274"/>
      <c r="AG10450" s="274"/>
      <c r="AH10450" s="274"/>
      <c r="AI10450" s="274"/>
      <c r="AJ10450" s="274"/>
      <c r="AK10450" s="274"/>
    </row>
    <row r="10451" customFormat="false" ht="15" hidden="false" customHeight="false" outlineLevel="0" collapsed="false">
      <c r="A10451" s="1228" t="n">
        <v>43851</v>
      </c>
      <c r="B10451" s="1182" t="s">
        <v>260</v>
      </c>
      <c r="C10451" s="62"/>
      <c r="D10451" s="62"/>
      <c r="E10451" s="63"/>
      <c r="F10451" s="911" t="n">
        <f aca="false">G10451+H10451+I10451+J10451+K10451+L10451</f>
        <v>688536724.8</v>
      </c>
      <c r="G10451" s="1183" t="n">
        <f aca="false">SUM(G10452:G20385)</f>
        <v>240526500</v>
      </c>
      <c r="H10451" s="913" t="n">
        <f aca="false">SUM(H10452:H20385)</f>
        <v>448010224.8</v>
      </c>
      <c r="I10451" s="1093" t="n">
        <f aca="false">SUM(I10452:I20387)</f>
        <v>0</v>
      </c>
      <c r="J10451" s="1094" t="n">
        <f aca="false">SUM(J10452:J20385)</f>
        <v>0</v>
      </c>
      <c r="K10451" s="1095" t="n">
        <f aca="false">SUM(K10452:K20385)</f>
        <v>0</v>
      </c>
      <c r="L10451" s="1096" t="n">
        <f aca="false">SUM(L10452:L20385)</f>
        <v>0</v>
      </c>
      <c r="M10451" s="281"/>
      <c r="N10451" s="281"/>
      <c r="O10451" s="62"/>
      <c r="P10451" s="62"/>
      <c r="Q10451" s="15" t="s">
        <v>45</v>
      </c>
      <c r="R10451" s="62"/>
      <c r="S10451" s="62"/>
      <c r="T10451" s="274"/>
      <c r="U10451" s="274"/>
      <c r="V10451" s="274"/>
      <c r="W10451" s="274"/>
      <c r="X10451" s="274"/>
      <c r="Y10451" s="274"/>
      <c r="Z10451" s="274"/>
      <c r="AA10451" s="274"/>
      <c r="AB10451" s="274"/>
      <c r="AC10451" s="274"/>
      <c r="AD10451" s="274"/>
      <c r="AE10451" s="274"/>
      <c r="AF10451" s="274"/>
      <c r="AG10451" s="274"/>
      <c r="AH10451" s="274"/>
      <c r="AI10451" s="274"/>
      <c r="AJ10451" s="274"/>
      <c r="AK10451" s="274"/>
    </row>
    <row r="10452" customFormat="false" ht="149.25" hidden="false" customHeight="false" outlineLevel="0" collapsed="false">
      <c r="A10452" s="100"/>
      <c r="B10452" s="100"/>
      <c r="C10452" s="100"/>
      <c r="D10452" s="100"/>
      <c r="E10452" s="100" t="s">
        <v>29604</v>
      </c>
      <c r="F10452" s="100"/>
      <c r="G10452" s="100"/>
      <c r="H10452" s="100"/>
      <c r="I10452" s="100"/>
      <c r="J10452" s="100"/>
      <c r="K10452" s="100"/>
      <c r="L10452" s="100"/>
      <c r="M10452" s="100"/>
      <c r="N10452" s="100"/>
      <c r="O10452" s="100"/>
      <c r="P10452" s="100"/>
      <c r="Q10452" s="15" t="s">
        <v>45</v>
      </c>
    </row>
    <row r="10453" customFormat="false" ht="14.9" hidden="false" customHeight="false" outlineLevel="0" collapsed="false">
      <c r="A10453" s="100"/>
      <c r="B10453" s="100"/>
      <c r="C10453" s="100"/>
      <c r="D10453" s="100" t="s">
        <v>29605</v>
      </c>
      <c r="E10453" s="100" t="s">
        <v>29606</v>
      </c>
      <c r="F10453" s="100" t="s">
        <v>29607</v>
      </c>
      <c r="G10453" s="100"/>
      <c r="H10453" s="100"/>
      <c r="I10453" s="100"/>
      <c r="J10453" s="100"/>
      <c r="K10453" s="100"/>
      <c r="L10453" s="100"/>
      <c r="M10453" s="100"/>
      <c r="N10453" s="100"/>
      <c r="O10453" s="100"/>
      <c r="P10453" s="100"/>
      <c r="Q10453" s="15" t="s">
        <v>45</v>
      </c>
    </row>
    <row r="10454" customFormat="false" ht="28.35" hidden="false" customHeight="false" outlineLevel="0" collapsed="false">
      <c r="A10454" s="100"/>
      <c r="B10454" s="100"/>
      <c r="C10454" s="100"/>
      <c r="D10454" s="100"/>
      <c r="E10454" s="100" t="s">
        <v>29608</v>
      </c>
      <c r="F10454" s="100"/>
      <c r="G10454" s="100"/>
      <c r="H10454" s="100"/>
      <c r="I10454" s="100"/>
      <c r="J10454" s="100"/>
      <c r="K10454" s="100"/>
      <c r="L10454" s="100"/>
      <c r="M10454" s="100" t="s">
        <v>29609</v>
      </c>
      <c r="N10454" s="100"/>
      <c r="O10454" s="100"/>
      <c r="P10454" s="100"/>
      <c r="Q10454" s="15" t="s">
        <v>45</v>
      </c>
    </row>
    <row r="10455" customFormat="false" ht="82.05" hidden="false" customHeight="false" outlineLevel="0" collapsed="false">
      <c r="A10455" s="100" t="s">
        <v>25462</v>
      </c>
      <c r="B10455" s="100"/>
      <c r="C10455" s="24" t="s">
        <v>29108</v>
      </c>
      <c r="D10455" s="100" t="s">
        <v>26734</v>
      </c>
      <c r="E10455" s="100" t="s">
        <v>29610</v>
      </c>
      <c r="F10455" s="100" t="s">
        <v>29611</v>
      </c>
      <c r="G10455" s="100" t="n">
        <v>1200</v>
      </c>
      <c r="H10455" s="100"/>
      <c r="I10455" s="100"/>
      <c r="J10455" s="100"/>
      <c r="K10455" s="100"/>
      <c r="L10455" s="100"/>
      <c r="M10455" s="24" t="s">
        <v>29110</v>
      </c>
      <c r="N10455" s="1076" t="n">
        <v>43855</v>
      </c>
      <c r="O10455" s="984" t="s">
        <v>29612</v>
      </c>
      <c r="P10455" s="100"/>
      <c r="Q10455" s="15" t="s">
        <v>45</v>
      </c>
    </row>
    <row r="10456" customFormat="false" ht="14.9" hidden="false" customHeight="false" outlineLevel="0" collapsed="false">
      <c r="A10456" s="1139"/>
      <c r="B10456" s="1139"/>
      <c r="C10456" s="1139"/>
      <c r="D10456" s="1139" t="s">
        <v>29613</v>
      </c>
      <c r="E10456" s="1139" t="s">
        <v>29614</v>
      </c>
      <c r="F10456" s="1139"/>
      <c r="G10456" s="1139"/>
      <c r="H10456" s="1139"/>
      <c r="I10456" s="1139"/>
      <c r="J10456" s="1139"/>
      <c r="K10456" s="1139"/>
      <c r="L10456" s="1139"/>
      <c r="M10456" s="1139"/>
      <c r="N10456" s="1139"/>
      <c r="O10456" s="1139" t="s">
        <v>29615</v>
      </c>
      <c r="P10456" s="1139"/>
      <c r="Q10456" s="15" t="s">
        <v>45</v>
      </c>
      <c r="R10456" s="1141"/>
      <c r="S10456" s="1141"/>
      <c r="T10456" s="1141"/>
      <c r="U10456" s="1141"/>
      <c r="V10456" s="1141"/>
      <c r="W10456" s="1141"/>
      <c r="X10456" s="1141"/>
      <c r="Y10456" s="1141"/>
      <c r="Z10456" s="1141"/>
      <c r="AA10456" s="1141"/>
      <c r="AB10456" s="1141"/>
      <c r="AC10456" s="1141"/>
      <c r="AD10456" s="1141"/>
      <c r="AE10456" s="1141"/>
      <c r="AF10456" s="1141"/>
      <c r="AG10456" s="1141"/>
      <c r="AH10456" s="1141"/>
      <c r="AI10456" s="1141"/>
      <c r="AJ10456" s="1141"/>
      <c r="AK10456" s="1141"/>
    </row>
    <row r="10457" customFormat="false" ht="41.75" hidden="false" customHeight="false" outlineLevel="0" collapsed="false">
      <c r="A10457" s="100" t="s">
        <v>25462</v>
      </c>
      <c r="B10457" s="1143" t="n">
        <v>0.474305555555556</v>
      </c>
      <c r="C10457" s="100"/>
      <c r="D10457" s="1144" t="s">
        <v>29616</v>
      </c>
      <c r="E10457" s="100" t="s">
        <v>29617</v>
      </c>
      <c r="F10457" s="100" t="s">
        <v>29618</v>
      </c>
      <c r="G10457" s="100"/>
      <c r="H10457" s="100"/>
      <c r="I10457" s="100"/>
      <c r="J10457" s="100"/>
      <c r="K10457" s="100"/>
      <c r="L10457" s="100"/>
      <c r="M10457" s="100"/>
      <c r="N10457" s="100"/>
      <c r="O10457" s="100"/>
      <c r="P10457" s="100"/>
      <c r="Q10457" s="15" t="s">
        <v>45</v>
      </c>
    </row>
    <row r="10458" customFormat="false" ht="28.35" hidden="false" customHeight="false" outlineLevel="0" collapsed="false">
      <c r="A10458" s="100"/>
      <c r="B10458" s="100"/>
      <c r="C10458" s="100"/>
      <c r="D10458" s="100" t="s">
        <v>28012</v>
      </c>
      <c r="E10458" s="100"/>
      <c r="F10458" s="100"/>
      <c r="G10458" s="100"/>
      <c r="H10458" s="100" t="n">
        <v>7000</v>
      </c>
      <c r="I10458" s="100"/>
      <c r="J10458" s="100"/>
      <c r="K10458" s="100"/>
      <c r="L10458" s="100"/>
      <c r="M10458" s="100" t="s">
        <v>29619</v>
      </c>
      <c r="N10458" s="1076" t="n">
        <v>43852</v>
      </c>
      <c r="O10458" s="984" t="s">
        <v>26154</v>
      </c>
      <c r="P10458" s="100"/>
      <c r="Q10458" s="15" t="s">
        <v>45</v>
      </c>
    </row>
    <row r="10459" customFormat="false" ht="14.9" hidden="false" customHeight="false" outlineLevel="0" collapsed="false">
      <c r="A10459" s="1144"/>
      <c r="B10459" s="1144"/>
      <c r="C10459" s="1144"/>
      <c r="D10459" s="1144"/>
      <c r="E10459" s="1144" t="s">
        <v>29620</v>
      </c>
      <c r="F10459" s="1144"/>
      <c r="G10459" s="1144"/>
      <c r="H10459" s="1144"/>
      <c r="I10459" s="1144"/>
      <c r="J10459" s="1144"/>
      <c r="K10459" s="1144"/>
      <c r="L10459" s="1144"/>
      <c r="M10459" s="1144"/>
      <c r="N10459" s="1144"/>
      <c r="O10459" s="1144"/>
      <c r="P10459" s="1144"/>
      <c r="Q10459" s="15" t="s">
        <v>45</v>
      </c>
      <c r="R10459" s="1145"/>
      <c r="S10459" s="1145"/>
      <c r="T10459" s="1145"/>
      <c r="U10459" s="1145"/>
      <c r="V10459" s="1145"/>
      <c r="W10459" s="1145"/>
      <c r="X10459" s="1145"/>
      <c r="Y10459" s="1145"/>
      <c r="Z10459" s="1145"/>
      <c r="AA10459" s="1145"/>
      <c r="AB10459" s="1145"/>
      <c r="AC10459" s="1145"/>
      <c r="AD10459" s="1145"/>
      <c r="AE10459" s="1145"/>
      <c r="AF10459" s="1145"/>
      <c r="AG10459" s="1145"/>
      <c r="AH10459" s="1145"/>
      <c r="AI10459" s="1145"/>
      <c r="AJ10459" s="1145"/>
      <c r="AK10459" s="1145"/>
    </row>
    <row r="10460" customFormat="false" ht="82.05" hidden="false" customHeight="false" outlineLevel="0" collapsed="false">
      <c r="A10460" s="100" t="s">
        <v>25462</v>
      </c>
      <c r="B10460" s="1143" t="n">
        <v>0.458333333333333</v>
      </c>
      <c r="C10460" s="100" t="s">
        <v>29621</v>
      </c>
      <c r="D10460" s="100" t="s">
        <v>25598</v>
      </c>
      <c r="E10460" s="100" t="s">
        <v>29622</v>
      </c>
      <c r="F10460" s="984" t="s">
        <v>29623</v>
      </c>
      <c r="G10460" s="100"/>
      <c r="H10460" s="100"/>
      <c r="I10460" s="100"/>
      <c r="J10460" s="100"/>
      <c r="K10460" s="100"/>
      <c r="L10460" s="100"/>
      <c r="M10460" s="100"/>
      <c r="N10460" s="100"/>
      <c r="O10460" s="984" t="s">
        <v>29624</v>
      </c>
      <c r="P10460" s="100"/>
      <c r="Q10460" s="15" t="s">
        <v>45</v>
      </c>
    </row>
    <row r="10461" customFormat="false" ht="28.35" hidden="false" customHeight="false" outlineLevel="0" collapsed="false">
      <c r="A10461" s="100" t="s">
        <v>25462</v>
      </c>
      <c r="B10461" s="1143" t="n">
        <v>0.517361111111111</v>
      </c>
      <c r="C10461" s="100" t="s">
        <v>29625</v>
      </c>
      <c r="D10461" s="100" t="s">
        <v>25662</v>
      </c>
      <c r="E10461" s="100" t="s">
        <v>29626</v>
      </c>
      <c r="F10461" s="100" t="s">
        <v>29627</v>
      </c>
      <c r="G10461" s="100"/>
      <c r="H10461" s="100"/>
      <c r="I10461" s="100"/>
      <c r="J10461" s="100"/>
      <c r="K10461" s="100"/>
      <c r="L10461" s="100"/>
      <c r="M10461" s="100"/>
      <c r="N10461" s="100"/>
      <c r="O10461" s="355" t="s">
        <v>29628</v>
      </c>
      <c r="P10461" s="100"/>
      <c r="Q10461" s="15" t="s">
        <v>45</v>
      </c>
    </row>
    <row r="10462" customFormat="false" ht="55.2" hidden="false" customHeight="false" outlineLevel="0" collapsed="false">
      <c r="A10462" s="100" t="s">
        <v>25462</v>
      </c>
      <c r="B10462" s="1143" t="n">
        <v>0.636805555555555</v>
      </c>
      <c r="C10462" s="100" t="s">
        <v>29629</v>
      </c>
      <c r="D10462" s="100" t="s">
        <v>26364</v>
      </c>
      <c r="E10462" s="100" t="s">
        <v>29630</v>
      </c>
      <c r="F10462" s="100" t="s">
        <v>29631</v>
      </c>
      <c r="G10462" s="100"/>
      <c r="H10462" s="100"/>
      <c r="I10462" s="100"/>
      <c r="J10462" s="100"/>
      <c r="K10462" s="100"/>
      <c r="L10462" s="100"/>
      <c r="M10462" s="100"/>
      <c r="N10462" s="100"/>
      <c r="O10462" s="100"/>
      <c r="P10462" s="100"/>
      <c r="Q10462" s="15" t="s">
        <v>45</v>
      </c>
    </row>
    <row r="10463" customFormat="false" ht="55.2" hidden="false" customHeight="false" outlineLevel="0" collapsed="false">
      <c r="A10463" s="100" t="s">
        <v>25462</v>
      </c>
      <c r="B10463" s="1143" t="n">
        <v>0.649305555555556</v>
      </c>
      <c r="C10463" s="100" t="s">
        <v>29632</v>
      </c>
      <c r="D10463" s="1144" t="s">
        <v>29633</v>
      </c>
      <c r="E10463" s="100" t="s">
        <v>29634</v>
      </c>
      <c r="F10463" s="100" t="s">
        <v>29635</v>
      </c>
      <c r="G10463" s="100"/>
      <c r="H10463" s="100"/>
      <c r="I10463" s="100"/>
      <c r="J10463" s="100"/>
      <c r="K10463" s="100"/>
      <c r="L10463" s="100"/>
      <c r="M10463" s="100"/>
      <c r="N10463" s="100"/>
      <c r="O10463" s="100"/>
      <c r="P10463" s="100"/>
      <c r="Q10463" s="15" t="s">
        <v>45</v>
      </c>
    </row>
    <row r="10464" customFormat="false" ht="14.9" hidden="false" customHeight="false" outlineLevel="0" collapsed="false">
      <c r="A10464" s="1144"/>
      <c r="B10464" s="1144"/>
      <c r="C10464" s="1144"/>
      <c r="D10464" s="1144"/>
      <c r="E10464" s="1144" t="s">
        <v>29636</v>
      </c>
      <c r="F10464" s="1144"/>
      <c r="G10464" s="1144"/>
      <c r="H10464" s="1144"/>
      <c r="I10464" s="1144"/>
      <c r="J10464" s="1144"/>
      <c r="K10464" s="1144"/>
      <c r="L10464" s="1144"/>
      <c r="M10464" s="1144"/>
      <c r="N10464" s="1144"/>
      <c r="O10464" s="1144"/>
      <c r="P10464" s="1144"/>
      <c r="Q10464" s="15" t="s">
        <v>45</v>
      </c>
      <c r="R10464" s="1145"/>
      <c r="S10464" s="1145"/>
      <c r="T10464" s="1145"/>
      <c r="U10464" s="1145"/>
      <c r="V10464" s="1145"/>
      <c r="W10464" s="1145"/>
      <c r="X10464" s="1145"/>
      <c r="Y10464" s="1145"/>
      <c r="Z10464" s="1145"/>
      <c r="AA10464" s="1145"/>
      <c r="AB10464" s="1145"/>
      <c r="AC10464" s="1145"/>
      <c r="AD10464" s="1145"/>
      <c r="AE10464" s="1145"/>
      <c r="AF10464" s="1145"/>
      <c r="AG10464" s="1145"/>
      <c r="AH10464" s="1145"/>
      <c r="AI10464" s="1145"/>
      <c r="AJ10464" s="1145"/>
      <c r="AK10464" s="1145"/>
    </row>
    <row r="10465" customFormat="false" ht="28.35" hidden="false" customHeight="false" outlineLevel="0" collapsed="false">
      <c r="A10465" s="100" t="s">
        <v>25462</v>
      </c>
      <c r="B10465" s="1143" t="n">
        <v>0.682638888888889</v>
      </c>
      <c r="C10465" s="100" t="s">
        <v>29637</v>
      </c>
      <c r="D10465" s="100" t="s">
        <v>27017</v>
      </c>
      <c r="E10465" s="100" t="s">
        <v>29638</v>
      </c>
      <c r="F10465" s="100" t="s">
        <v>29639</v>
      </c>
      <c r="G10465" s="100"/>
      <c r="H10465" s="100"/>
      <c r="I10465" s="100"/>
      <c r="J10465" s="100"/>
      <c r="K10465" s="100"/>
      <c r="L10465" s="100"/>
      <c r="M10465" s="100"/>
      <c r="N10465" s="100"/>
      <c r="O10465" s="355" t="s">
        <v>29640</v>
      </c>
      <c r="P10465" s="100"/>
      <c r="Q10465" s="15" t="s">
        <v>45</v>
      </c>
    </row>
    <row r="10466" customFormat="false" ht="68.65" hidden="false" customHeight="false" outlineLevel="0" collapsed="false">
      <c r="A10466" s="100" t="s">
        <v>25462</v>
      </c>
      <c r="B10466" s="1143" t="n">
        <v>0.688194444444444</v>
      </c>
      <c r="C10466" s="100" t="s">
        <v>29641</v>
      </c>
      <c r="D10466" s="664" t="s">
        <v>29642</v>
      </c>
      <c r="E10466" s="100" t="s">
        <v>29643</v>
      </c>
      <c r="F10466" s="100"/>
      <c r="G10466" s="100"/>
      <c r="H10466" s="100"/>
      <c r="I10466" s="100"/>
      <c r="J10466" s="100"/>
      <c r="K10466" s="100"/>
      <c r="L10466" s="100"/>
      <c r="M10466" s="100"/>
      <c r="N10466" s="100"/>
      <c r="O10466" s="355" t="s">
        <v>29644</v>
      </c>
      <c r="P10466" s="100"/>
      <c r="Q10466" s="15" t="s">
        <v>45</v>
      </c>
    </row>
    <row r="10467" customFormat="false" ht="68.65" hidden="false" customHeight="false" outlineLevel="0" collapsed="false">
      <c r="A10467" s="100" t="s">
        <v>25462</v>
      </c>
      <c r="B10467" s="1143" t="n">
        <v>0.699305555555555</v>
      </c>
      <c r="C10467" s="100" t="s">
        <v>29645</v>
      </c>
      <c r="D10467" s="100" t="s">
        <v>27251</v>
      </c>
      <c r="E10467" s="100" t="s">
        <v>29646</v>
      </c>
      <c r="F10467" s="100" t="s">
        <v>27244</v>
      </c>
      <c r="G10467" s="100" t="n">
        <v>6200</v>
      </c>
      <c r="H10467" s="100"/>
      <c r="I10467" s="100"/>
      <c r="J10467" s="100"/>
      <c r="K10467" s="100"/>
      <c r="L10467" s="100"/>
      <c r="M10467" s="100" t="s">
        <v>29647</v>
      </c>
      <c r="N10467" s="1157" t="n">
        <v>43855</v>
      </c>
      <c r="O10467" s="984" t="s">
        <v>15</v>
      </c>
      <c r="P10467" s="100"/>
      <c r="Q10467" s="15" t="s">
        <v>45</v>
      </c>
    </row>
    <row r="10468" customFormat="false" ht="41.75" hidden="false" customHeight="false" outlineLevel="0" collapsed="false">
      <c r="A10468" s="100" t="s">
        <v>25462</v>
      </c>
      <c r="B10468" s="1143" t="n">
        <v>0.706944444444444</v>
      </c>
      <c r="C10468" s="24" t="s">
        <v>29648</v>
      </c>
      <c r="D10468" s="100" t="s">
        <v>27256</v>
      </c>
      <c r="E10468" s="100" t="s">
        <v>29649</v>
      </c>
      <c r="F10468" s="100"/>
      <c r="G10468" s="100" t="n">
        <v>4700</v>
      </c>
      <c r="H10468" s="100"/>
      <c r="I10468" s="100"/>
      <c r="J10468" s="100"/>
      <c r="K10468" s="100"/>
      <c r="L10468" s="100"/>
      <c r="M10468" s="100" t="s">
        <v>29650</v>
      </c>
      <c r="N10468" s="1157" t="n">
        <v>43852</v>
      </c>
      <c r="O10468" s="984" t="s">
        <v>15</v>
      </c>
      <c r="P10468" s="100"/>
      <c r="Q10468" s="15" t="s">
        <v>45</v>
      </c>
    </row>
    <row r="10469" customFormat="false" ht="28.35" hidden="false" customHeight="false" outlineLevel="0" collapsed="false">
      <c r="A10469" s="100"/>
      <c r="B10469" s="100"/>
      <c r="C10469" s="100"/>
      <c r="D10469" s="100"/>
      <c r="E10469" s="100" t="s">
        <v>29651</v>
      </c>
      <c r="F10469" s="100" t="s">
        <v>29652</v>
      </c>
      <c r="G10469" s="100"/>
      <c r="H10469" s="100" t="n">
        <v>15500</v>
      </c>
      <c r="I10469" s="100"/>
      <c r="J10469" s="100"/>
      <c r="K10469" s="100"/>
      <c r="L10469" s="100"/>
      <c r="M10469" s="100" t="s">
        <v>29653</v>
      </c>
      <c r="N10469" s="984" t="s">
        <v>29654</v>
      </c>
      <c r="O10469" s="984" t="s">
        <v>26154</v>
      </c>
      <c r="P10469" s="100"/>
      <c r="Q10469" s="15" t="s">
        <v>45</v>
      </c>
    </row>
    <row r="10470" customFormat="false" ht="79.85" hidden="false" customHeight="false" outlineLevel="0" collapsed="false">
      <c r="A10470" s="1091" t="s">
        <v>17111</v>
      </c>
      <c r="B10470" s="6" t="s">
        <v>17112</v>
      </c>
      <c r="C10470" s="1134"/>
      <c r="D10470" s="6" t="s">
        <v>17114</v>
      </c>
      <c r="E10470" s="6" t="s">
        <v>17115</v>
      </c>
      <c r="F10470" s="5" t="s">
        <v>10096</v>
      </c>
      <c r="G10470" s="6" t="s">
        <v>38</v>
      </c>
      <c r="H10470" s="6" t="s">
        <v>17116</v>
      </c>
      <c r="I10470" s="6" t="s">
        <v>40</v>
      </c>
      <c r="J10470" s="6" t="s">
        <v>21327</v>
      </c>
      <c r="K10470" s="6" t="s">
        <v>21328</v>
      </c>
      <c r="L10470" s="6" t="s">
        <v>19807</v>
      </c>
      <c r="M10470" s="6" t="s">
        <v>41</v>
      </c>
      <c r="N10470" s="6" t="s">
        <v>42</v>
      </c>
      <c r="O10470" s="6" t="s">
        <v>17117</v>
      </c>
      <c r="P10470" s="196"/>
      <c r="Q10470" s="15" t="s">
        <v>45</v>
      </c>
      <c r="R10470" s="196"/>
      <c r="S10470" s="196"/>
      <c r="T10470" s="274"/>
      <c r="U10470" s="274"/>
      <c r="V10470" s="274"/>
      <c r="W10470" s="274"/>
      <c r="X10470" s="274"/>
      <c r="Y10470" s="274"/>
      <c r="Z10470" s="274"/>
      <c r="AA10470" s="274"/>
      <c r="AB10470" s="274"/>
      <c r="AC10470" s="274"/>
      <c r="AD10470" s="274"/>
      <c r="AE10470" s="274"/>
      <c r="AF10470" s="274"/>
      <c r="AG10470" s="274"/>
      <c r="AH10470" s="274"/>
      <c r="AI10470" s="274"/>
      <c r="AJ10470" s="274"/>
      <c r="AK10470" s="274"/>
    </row>
    <row r="10471" customFormat="false" ht="15" hidden="false" customHeight="false" outlineLevel="0" collapsed="false">
      <c r="A10471" s="1228" t="n">
        <v>43852</v>
      </c>
      <c r="B10471" s="1182" t="s">
        <v>311</v>
      </c>
      <c r="C10471" s="62"/>
      <c r="D10471" s="62"/>
      <c r="E10471" s="63"/>
      <c r="F10471" s="911" t="n">
        <f aca="false">G10471+H10471+I10471+J10471+K10471+L10471</f>
        <v>344251062.4</v>
      </c>
      <c r="G10471" s="1183" t="n">
        <f aca="false">SUM(G10472:G20405)</f>
        <v>120257200</v>
      </c>
      <c r="H10471" s="913" t="n">
        <f aca="false">SUM(H10472:H20405)</f>
        <v>223993862.4</v>
      </c>
      <c r="I10471" s="1093" t="n">
        <f aca="false">SUM(I10472:I20407)</f>
        <v>0</v>
      </c>
      <c r="J10471" s="1094" t="n">
        <f aca="false">SUM(J10472:J20405)</f>
        <v>0</v>
      </c>
      <c r="K10471" s="1095" t="n">
        <f aca="false">SUM(K10472:K20405)</f>
        <v>0</v>
      </c>
      <c r="L10471" s="1096" t="n">
        <f aca="false">SUM(L10472:L20405)</f>
        <v>0</v>
      </c>
      <c r="M10471" s="281"/>
      <c r="N10471" s="281"/>
      <c r="O10471" s="62"/>
      <c r="P10471" s="62"/>
      <c r="Q10471" s="15" t="s">
        <v>45</v>
      </c>
      <c r="R10471" s="62"/>
      <c r="S10471" s="62"/>
      <c r="T10471" s="274"/>
      <c r="U10471" s="274"/>
      <c r="V10471" s="274"/>
      <c r="W10471" s="274"/>
      <c r="X10471" s="274"/>
      <c r="Y10471" s="274"/>
      <c r="Z10471" s="274"/>
      <c r="AA10471" s="274"/>
      <c r="AB10471" s="274"/>
      <c r="AC10471" s="274"/>
      <c r="AD10471" s="274"/>
      <c r="AE10471" s="274"/>
      <c r="AF10471" s="274"/>
      <c r="AG10471" s="274"/>
      <c r="AH10471" s="274"/>
      <c r="AI10471" s="274"/>
      <c r="AJ10471" s="274"/>
      <c r="AK10471" s="274"/>
    </row>
    <row r="10472" customFormat="false" ht="28.35" hidden="false" customHeight="false" outlineLevel="0" collapsed="false">
      <c r="A10472" s="100" t="s">
        <v>25462</v>
      </c>
      <c r="B10472" s="100" t="s">
        <v>25462</v>
      </c>
      <c r="C10472" s="100" t="s">
        <v>29655</v>
      </c>
      <c r="D10472" s="100" t="s">
        <v>29575</v>
      </c>
      <c r="E10472" s="100" t="s">
        <v>29656</v>
      </c>
      <c r="F10472" s="100"/>
      <c r="G10472" s="100"/>
      <c r="H10472" s="100"/>
      <c r="I10472" s="100"/>
      <c r="J10472" s="100"/>
      <c r="K10472" s="100"/>
      <c r="L10472" s="100"/>
      <c r="M10472" s="100"/>
      <c r="N10472" s="100"/>
      <c r="O10472" s="355" t="s">
        <v>29657</v>
      </c>
      <c r="P10472" s="100"/>
      <c r="Q10472" s="15" t="s">
        <v>45</v>
      </c>
    </row>
    <row r="10473" customFormat="false" ht="68.65" hidden="false" customHeight="false" outlineLevel="0" collapsed="false">
      <c r="A10473" s="1139"/>
      <c r="B10473" s="1139"/>
      <c r="C10473" s="1139"/>
      <c r="D10473" s="1139"/>
      <c r="E10473" s="1139" t="s">
        <v>29658</v>
      </c>
      <c r="F10473" s="1139"/>
      <c r="G10473" s="1139"/>
      <c r="H10473" s="1139"/>
      <c r="I10473" s="1139"/>
      <c r="J10473" s="1139"/>
      <c r="K10473" s="1139"/>
      <c r="L10473" s="1139"/>
      <c r="M10473" s="1139"/>
      <c r="N10473" s="1139"/>
      <c r="O10473" s="1139"/>
      <c r="P10473" s="1139"/>
      <c r="Q10473" s="15" t="s">
        <v>45</v>
      </c>
      <c r="R10473" s="1141"/>
      <c r="S10473" s="1141"/>
      <c r="T10473" s="1141"/>
      <c r="U10473" s="1141"/>
      <c r="V10473" s="1141"/>
      <c r="W10473" s="1141"/>
      <c r="X10473" s="1141"/>
      <c r="Y10473" s="1141"/>
      <c r="Z10473" s="1141"/>
      <c r="AA10473" s="1141"/>
      <c r="AB10473" s="1141"/>
      <c r="AC10473" s="1141"/>
      <c r="AD10473" s="1141"/>
      <c r="AE10473" s="1141"/>
      <c r="AF10473" s="1141"/>
      <c r="AG10473" s="1141"/>
      <c r="AH10473" s="1141"/>
      <c r="AI10473" s="1141"/>
      <c r="AJ10473" s="1141"/>
      <c r="AK10473" s="1141"/>
    </row>
    <row r="10474" customFormat="false" ht="216.4" hidden="false" customHeight="false" outlineLevel="0" collapsed="false">
      <c r="A10474" s="100"/>
      <c r="B10474" s="100" t="s">
        <v>25462</v>
      </c>
      <c r="C10474" s="100"/>
      <c r="D10474" s="100" t="s">
        <v>27017</v>
      </c>
      <c r="E10474" s="100" t="s">
        <v>29659</v>
      </c>
      <c r="F10474" s="100"/>
      <c r="G10474" s="100"/>
      <c r="H10474" s="100"/>
      <c r="I10474" s="100"/>
      <c r="J10474" s="100"/>
      <c r="K10474" s="100"/>
      <c r="L10474" s="100"/>
      <c r="M10474" s="100"/>
      <c r="N10474" s="100"/>
      <c r="O10474" s="1173" t="s">
        <v>28231</v>
      </c>
      <c r="P10474" s="100"/>
      <c r="Q10474" s="15" t="s">
        <v>45</v>
      </c>
    </row>
    <row r="10475" customFormat="false" ht="28.35" hidden="false" customHeight="false" outlineLevel="0" collapsed="false">
      <c r="A10475" s="1144"/>
      <c r="B10475" s="1144"/>
      <c r="C10475" s="1144"/>
      <c r="D10475" s="1144"/>
      <c r="E10475" s="1144" t="s">
        <v>29660</v>
      </c>
      <c r="F10475" s="1144" t="s">
        <v>29661</v>
      </c>
      <c r="G10475" s="1144"/>
      <c r="H10475" s="1144"/>
      <c r="I10475" s="1144"/>
      <c r="J10475" s="1144"/>
      <c r="K10475" s="1144"/>
      <c r="L10475" s="1144"/>
      <c r="M10475" s="1144"/>
      <c r="N10475" s="1144"/>
      <c r="O10475" s="1144"/>
      <c r="P10475" s="1144"/>
      <c r="Q10475" s="15" t="s">
        <v>45</v>
      </c>
      <c r="R10475" s="1145"/>
      <c r="S10475" s="1145"/>
      <c r="T10475" s="1145"/>
      <c r="U10475" s="1145"/>
      <c r="V10475" s="1145"/>
      <c r="W10475" s="1145"/>
      <c r="X10475" s="1145"/>
      <c r="Y10475" s="1145"/>
      <c r="Z10475" s="1145"/>
      <c r="AA10475" s="1145"/>
      <c r="AB10475" s="1145"/>
      <c r="AC10475" s="1145"/>
      <c r="AD10475" s="1145"/>
      <c r="AE10475" s="1145"/>
      <c r="AF10475" s="1145"/>
      <c r="AG10475" s="1145"/>
      <c r="AH10475" s="1145"/>
      <c r="AI10475" s="1145"/>
      <c r="AJ10475" s="1145"/>
      <c r="AK10475" s="1145"/>
    </row>
    <row r="10476" customFormat="false" ht="82.05" hidden="false" customHeight="false" outlineLevel="0" collapsed="false">
      <c r="A10476" s="100"/>
      <c r="B10476" s="100"/>
      <c r="C10476" s="100"/>
      <c r="D10476" s="100" t="s">
        <v>27370</v>
      </c>
      <c r="E10476" s="100" t="s">
        <v>29662</v>
      </c>
      <c r="F10476" s="984" t="n">
        <v>7800</v>
      </c>
      <c r="G10476" s="100"/>
      <c r="H10476" s="100"/>
      <c r="I10476" s="100"/>
      <c r="J10476" s="100"/>
      <c r="K10476" s="100"/>
      <c r="L10476" s="100"/>
      <c r="M10476" s="100"/>
      <c r="N10476" s="100"/>
      <c r="O10476" s="984" t="s">
        <v>25766</v>
      </c>
      <c r="P10476" s="100"/>
      <c r="Q10476" s="15" t="s">
        <v>45</v>
      </c>
    </row>
    <row r="10477" customFormat="false" ht="28.35" hidden="false" customHeight="false" outlineLevel="0" collapsed="false">
      <c r="A10477" s="1139"/>
      <c r="B10477" s="1139"/>
      <c r="C10477" s="1139"/>
      <c r="D10477" s="1139"/>
      <c r="E10477" s="1139" t="s">
        <v>29663</v>
      </c>
      <c r="F10477" s="1139" t="s">
        <v>29664</v>
      </c>
      <c r="G10477" s="1139"/>
      <c r="H10477" s="1139"/>
      <c r="I10477" s="1139"/>
      <c r="J10477" s="1139"/>
      <c r="K10477" s="1139"/>
      <c r="L10477" s="1139"/>
      <c r="M10477" s="1139"/>
      <c r="N10477" s="1139"/>
      <c r="O10477" s="1139"/>
      <c r="P10477" s="1139"/>
      <c r="Q10477" s="15" t="s">
        <v>45</v>
      </c>
      <c r="R10477" s="1141"/>
      <c r="S10477" s="1141"/>
      <c r="T10477" s="1141"/>
      <c r="U10477" s="1141"/>
      <c r="V10477" s="1141"/>
      <c r="W10477" s="1141"/>
      <c r="X10477" s="1141"/>
      <c r="Y10477" s="1141"/>
      <c r="Z10477" s="1141"/>
      <c r="AA10477" s="1141"/>
      <c r="AB10477" s="1141"/>
      <c r="AC10477" s="1141"/>
      <c r="AD10477" s="1141"/>
      <c r="AE10477" s="1141"/>
      <c r="AF10477" s="1141"/>
      <c r="AG10477" s="1141"/>
      <c r="AH10477" s="1141"/>
      <c r="AI10477" s="1141"/>
      <c r="AJ10477" s="1141"/>
      <c r="AK10477" s="1141"/>
    </row>
    <row r="10478" customFormat="false" ht="28.35" hidden="false" customHeight="false" outlineLevel="0" collapsed="false">
      <c r="A10478" s="100" t="s">
        <v>25462</v>
      </c>
      <c r="B10478" s="100"/>
      <c r="C10478" s="100" t="s">
        <v>29665</v>
      </c>
      <c r="D10478" s="100" t="s">
        <v>26332</v>
      </c>
      <c r="E10478" s="100" t="s">
        <v>29666</v>
      </c>
      <c r="F10478" s="100"/>
      <c r="G10478" s="100"/>
      <c r="H10478" s="100"/>
      <c r="I10478" s="100"/>
      <c r="J10478" s="100"/>
      <c r="K10478" s="100"/>
      <c r="L10478" s="100"/>
      <c r="M10478" s="100"/>
      <c r="N10478" s="100"/>
      <c r="O10478" s="1173" t="s">
        <v>28231</v>
      </c>
      <c r="P10478" s="100"/>
      <c r="Q10478" s="15" t="s">
        <v>45</v>
      </c>
    </row>
    <row r="10479" customFormat="false" ht="41.75" hidden="false" customHeight="false" outlineLevel="0" collapsed="false">
      <c r="A10479" s="100" t="s">
        <v>25462</v>
      </c>
      <c r="B10479" s="1143" t="n">
        <v>0.524305555555556</v>
      </c>
      <c r="C10479" s="100" t="s">
        <v>29667</v>
      </c>
      <c r="D10479" s="100" t="s">
        <v>26341</v>
      </c>
      <c r="E10479" s="100" t="s">
        <v>29668</v>
      </c>
      <c r="F10479" s="100" t="s">
        <v>29669</v>
      </c>
      <c r="G10479" s="100"/>
      <c r="H10479" s="100"/>
      <c r="I10479" s="100"/>
      <c r="J10479" s="100"/>
      <c r="K10479" s="100"/>
      <c r="L10479" s="100"/>
      <c r="M10479" s="100"/>
      <c r="N10479" s="100"/>
      <c r="O10479" s="355" t="s">
        <v>23976</v>
      </c>
      <c r="P10479" s="100"/>
      <c r="Q10479" s="15" t="s">
        <v>45</v>
      </c>
    </row>
    <row r="10480" customFormat="false" ht="189.55" hidden="false" customHeight="false" outlineLevel="0" collapsed="false">
      <c r="A10480" s="100"/>
      <c r="B10480" s="100"/>
      <c r="C10480" s="100"/>
      <c r="D10480" s="100" t="s">
        <v>27370</v>
      </c>
      <c r="E10480" s="100" t="s">
        <v>29670</v>
      </c>
      <c r="F10480" s="984" t="n">
        <v>7500</v>
      </c>
      <c r="G10480" s="100"/>
      <c r="H10480" s="100"/>
      <c r="I10480" s="100"/>
      <c r="J10480" s="100"/>
      <c r="K10480" s="100"/>
      <c r="L10480" s="100"/>
      <c r="M10480" s="100"/>
      <c r="N10480" s="100"/>
      <c r="O10480" s="984" t="s">
        <v>25766</v>
      </c>
      <c r="P10480" s="100"/>
      <c r="Q10480" s="15" t="s">
        <v>45</v>
      </c>
    </row>
    <row r="10481" customFormat="false" ht="55.2" hidden="false" customHeight="false" outlineLevel="0" collapsed="false">
      <c r="A10481" s="100"/>
      <c r="B10481" s="100"/>
      <c r="C10481" s="100"/>
      <c r="D10481" s="100" t="s">
        <v>27370</v>
      </c>
      <c r="E10481" s="100" t="s">
        <v>29671</v>
      </c>
      <c r="F10481" s="984" t="n">
        <v>28000</v>
      </c>
      <c r="G10481" s="100"/>
      <c r="H10481" s="100"/>
      <c r="I10481" s="100"/>
      <c r="J10481" s="100"/>
      <c r="K10481" s="100"/>
      <c r="L10481" s="100"/>
      <c r="M10481" s="100"/>
      <c r="N10481" s="100"/>
      <c r="O10481" s="984" t="s">
        <v>25766</v>
      </c>
      <c r="P10481" s="100"/>
      <c r="Q10481" s="15" t="s">
        <v>45</v>
      </c>
    </row>
    <row r="10482" customFormat="false" ht="28.35" hidden="false" customHeight="false" outlineLevel="0" collapsed="false">
      <c r="A10482" s="1144"/>
      <c r="B10482" s="1144"/>
      <c r="C10482" s="1144"/>
      <c r="D10482" s="1144"/>
      <c r="E10482" s="1144" t="s">
        <v>29672</v>
      </c>
      <c r="F10482" s="1144"/>
      <c r="G10482" s="1144"/>
      <c r="H10482" s="1144"/>
      <c r="I10482" s="1144"/>
      <c r="J10482" s="1144"/>
      <c r="K10482" s="1144"/>
      <c r="L10482" s="1144"/>
      <c r="M10482" s="1144"/>
      <c r="N10482" s="1144"/>
      <c r="O10482" s="1144"/>
      <c r="P10482" s="1144"/>
      <c r="Q10482" s="15" t="s">
        <v>45</v>
      </c>
      <c r="R10482" s="1145"/>
      <c r="S10482" s="1145"/>
      <c r="T10482" s="1145"/>
      <c r="U10482" s="1145"/>
      <c r="V10482" s="1145"/>
      <c r="W10482" s="1145"/>
      <c r="X10482" s="1145"/>
      <c r="Y10482" s="1145"/>
      <c r="Z10482" s="1145"/>
      <c r="AA10482" s="1145"/>
      <c r="AB10482" s="1145"/>
      <c r="AC10482" s="1145"/>
      <c r="AD10482" s="1145"/>
      <c r="AE10482" s="1145"/>
      <c r="AF10482" s="1145"/>
      <c r="AG10482" s="1145"/>
      <c r="AH10482" s="1145"/>
      <c r="AI10482" s="1145"/>
      <c r="AJ10482" s="1145"/>
      <c r="AK10482" s="1145"/>
    </row>
    <row r="10483" customFormat="false" ht="14.9" hidden="false" customHeight="false" outlineLevel="0" collapsed="false">
      <c r="A10483" s="1144" t="s">
        <v>25492</v>
      </c>
      <c r="B10483" s="1144"/>
      <c r="C10483" s="1144"/>
      <c r="D10483" s="1144" t="s">
        <v>600</v>
      </c>
      <c r="E10483" s="1144" t="s">
        <v>29673</v>
      </c>
      <c r="F10483" s="1144" t="s">
        <v>26077</v>
      </c>
      <c r="G10483" s="1144"/>
      <c r="H10483" s="1144"/>
      <c r="I10483" s="1144"/>
      <c r="J10483" s="1144"/>
      <c r="K10483" s="1144"/>
      <c r="L10483" s="1144"/>
      <c r="M10483" s="1144"/>
      <c r="N10483" s="1144"/>
      <c r="O10483" s="1144"/>
      <c r="P10483" s="1144"/>
      <c r="Q10483" s="15" t="s">
        <v>45</v>
      </c>
      <c r="R10483" s="1145"/>
      <c r="S10483" s="1145"/>
      <c r="T10483" s="1145"/>
      <c r="U10483" s="1145"/>
      <c r="V10483" s="1145"/>
      <c r="W10483" s="1145"/>
      <c r="X10483" s="1145"/>
      <c r="Y10483" s="1145"/>
      <c r="Z10483" s="1145"/>
      <c r="AA10483" s="1145"/>
      <c r="AB10483" s="1145"/>
      <c r="AC10483" s="1145"/>
      <c r="AD10483" s="1145"/>
      <c r="AE10483" s="1145"/>
      <c r="AF10483" s="1145"/>
      <c r="AG10483" s="1145"/>
      <c r="AH10483" s="1145"/>
      <c r="AI10483" s="1145"/>
      <c r="AJ10483" s="1145"/>
      <c r="AK10483" s="1145"/>
    </row>
    <row r="10484" customFormat="false" ht="28.35" hidden="false" customHeight="false" outlineLevel="0" collapsed="false">
      <c r="A10484" s="664" t="s">
        <v>25462</v>
      </c>
      <c r="B10484" s="1142" t="n">
        <v>0.583333333333333</v>
      </c>
      <c r="C10484" s="664" t="s">
        <v>29674</v>
      </c>
      <c r="D10484" s="664" t="s">
        <v>29675</v>
      </c>
      <c r="E10484" s="664" t="s">
        <v>29676</v>
      </c>
      <c r="F10484" s="664"/>
      <c r="G10484" s="664"/>
      <c r="H10484" s="664"/>
      <c r="I10484" s="664"/>
      <c r="J10484" s="664"/>
      <c r="K10484" s="664"/>
      <c r="L10484" s="664"/>
      <c r="M10484" s="664"/>
      <c r="N10484" s="664"/>
      <c r="O10484" s="664" t="s">
        <v>29677</v>
      </c>
      <c r="P10484" s="664"/>
      <c r="Q10484" s="15" t="s">
        <v>45</v>
      </c>
      <c r="R10484" s="265"/>
      <c r="S10484" s="265"/>
      <c r="T10484" s="265"/>
      <c r="U10484" s="265"/>
      <c r="V10484" s="265"/>
      <c r="W10484" s="265"/>
      <c r="X10484" s="265"/>
      <c r="Y10484" s="265"/>
      <c r="Z10484" s="265"/>
      <c r="AA10484" s="265"/>
      <c r="AB10484" s="265"/>
      <c r="AC10484" s="265"/>
      <c r="AD10484" s="265"/>
      <c r="AE10484" s="265"/>
      <c r="AF10484" s="265"/>
      <c r="AG10484" s="265"/>
      <c r="AH10484" s="265"/>
      <c r="AI10484" s="265"/>
      <c r="AJ10484" s="265"/>
      <c r="AK10484" s="265"/>
    </row>
    <row r="10485" customFormat="false" ht="216.4" hidden="false" customHeight="false" outlineLevel="0" collapsed="false">
      <c r="A10485" s="100" t="s">
        <v>25492</v>
      </c>
      <c r="B10485" s="100"/>
      <c r="C10485" s="100" t="s">
        <v>29678</v>
      </c>
      <c r="D10485" s="100" t="s">
        <v>26364</v>
      </c>
      <c r="E10485" s="100" t="s">
        <v>29679</v>
      </c>
      <c r="F10485" s="100"/>
      <c r="G10485" s="100"/>
      <c r="H10485" s="100"/>
      <c r="I10485" s="100"/>
      <c r="J10485" s="100"/>
      <c r="K10485" s="100"/>
      <c r="L10485" s="100"/>
      <c r="M10485" s="100"/>
      <c r="N10485" s="100"/>
      <c r="O10485" s="1173" t="s">
        <v>29680</v>
      </c>
      <c r="P10485" s="100"/>
      <c r="Q10485" s="15" t="s">
        <v>45</v>
      </c>
    </row>
    <row r="10486" customFormat="false" ht="14.9" hidden="false" customHeight="false" outlineLevel="0" collapsed="false">
      <c r="A10486" s="100" t="s">
        <v>25492</v>
      </c>
      <c r="B10486" s="1143" t="n">
        <v>0.638888888888889</v>
      </c>
      <c r="C10486" s="100" t="s">
        <v>29681</v>
      </c>
      <c r="D10486" s="100" t="s">
        <v>27083</v>
      </c>
      <c r="E10486" s="100" t="s">
        <v>29682</v>
      </c>
      <c r="F10486" s="100"/>
      <c r="G10486" s="100"/>
      <c r="H10486" s="100"/>
      <c r="I10486" s="100"/>
      <c r="J10486" s="100"/>
      <c r="K10486" s="100"/>
      <c r="L10486" s="100"/>
      <c r="M10486" s="100"/>
      <c r="N10486" s="100"/>
      <c r="O10486" s="355" t="s">
        <v>26027</v>
      </c>
      <c r="P10486" s="100"/>
      <c r="Q10486" s="15" t="s">
        <v>45</v>
      </c>
    </row>
    <row r="10487" customFormat="false" ht="14.9" hidden="false" customHeight="false" outlineLevel="0" collapsed="false">
      <c r="A10487" s="1144" t="s">
        <v>25492</v>
      </c>
      <c r="B10487" s="1144"/>
      <c r="C10487" s="1144"/>
      <c r="D10487" s="1144" t="s">
        <v>600</v>
      </c>
      <c r="E10487" s="1144" t="s">
        <v>29683</v>
      </c>
      <c r="F10487" s="1145"/>
      <c r="G10487" s="1144"/>
      <c r="H10487" s="1144"/>
      <c r="I10487" s="1144"/>
      <c r="J10487" s="1144"/>
      <c r="K10487" s="1144"/>
      <c r="L10487" s="1144"/>
      <c r="M10487" s="1144"/>
      <c r="N10487" s="1144"/>
      <c r="O10487" s="1144"/>
      <c r="P10487" s="1144"/>
      <c r="Q10487" s="15" t="s">
        <v>45</v>
      </c>
      <c r="R10487" s="1145"/>
      <c r="S10487" s="1145"/>
      <c r="T10487" s="1145"/>
      <c r="U10487" s="1145"/>
      <c r="V10487" s="1145"/>
      <c r="W10487" s="1145"/>
      <c r="X10487" s="1145"/>
      <c r="Y10487" s="1145"/>
      <c r="Z10487" s="1145"/>
      <c r="AA10487" s="1145"/>
      <c r="AB10487" s="1145"/>
      <c r="AC10487" s="1145"/>
      <c r="AD10487" s="1145"/>
      <c r="AE10487" s="1145"/>
      <c r="AF10487" s="1145"/>
      <c r="AG10487" s="1145"/>
      <c r="AH10487" s="1145"/>
      <c r="AI10487" s="1145"/>
      <c r="AJ10487" s="1145"/>
      <c r="AK10487" s="1145"/>
    </row>
    <row r="10488" customFormat="false" ht="14.9" hidden="false" customHeight="false" outlineLevel="0" collapsed="false">
      <c r="A10488" s="100"/>
      <c r="B10488" s="100"/>
      <c r="C10488" s="100"/>
      <c r="D10488" s="100" t="s">
        <v>27370</v>
      </c>
      <c r="E10488" s="100" t="s">
        <v>29684</v>
      </c>
      <c r="F10488" s="984" t="s">
        <v>29685</v>
      </c>
      <c r="G10488" s="100"/>
      <c r="H10488" s="100"/>
      <c r="I10488" s="100"/>
      <c r="J10488" s="100"/>
      <c r="K10488" s="100"/>
      <c r="L10488" s="100"/>
      <c r="M10488" s="100"/>
      <c r="N10488" s="100"/>
      <c r="O10488" s="984" t="s">
        <v>25766</v>
      </c>
      <c r="P10488" s="100"/>
      <c r="Q10488" s="15" t="s">
        <v>45</v>
      </c>
    </row>
    <row r="10489" customFormat="false" ht="55.2" hidden="false" customHeight="false" outlineLevel="0" collapsed="false">
      <c r="A10489" s="100" t="s">
        <v>25462</v>
      </c>
      <c r="B10489" s="1143" t="n">
        <v>0.760416666666667</v>
      </c>
      <c r="C10489" s="100" t="s">
        <v>29686</v>
      </c>
      <c r="D10489" s="100" t="s">
        <v>25625</v>
      </c>
      <c r="E10489" s="100" t="s">
        <v>29687</v>
      </c>
      <c r="F10489" s="100" t="s">
        <v>29688</v>
      </c>
      <c r="G10489" s="100"/>
      <c r="H10489" s="100"/>
      <c r="I10489" s="100"/>
      <c r="J10489" s="100"/>
      <c r="K10489" s="100"/>
      <c r="L10489" s="100"/>
      <c r="M10489" s="100"/>
      <c r="N10489" s="100"/>
      <c r="O10489" s="355" t="s">
        <v>29689</v>
      </c>
      <c r="P10489" s="100"/>
      <c r="Q10489" s="15" t="s">
        <v>45</v>
      </c>
    </row>
    <row r="10490" customFormat="false" ht="216.4" hidden="false" customHeight="false" outlineLevel="0" collapsed="false">
      <c r="A10490" s="100"/>
      <c r="B10490" s="100"/>
      <c r="C10490" s="100"/>
      <c r="D10490" s="100" t="s">
        <v>25625</v>
      </c>
      <c r="E10490" s="100" t="s">
        <v>29659</v>
      </c>
      <c r="F10490" s="100"/>
      <c r="G10490" s="100"/>
      <c r="H10490" s="100"/>
      <c r="I10490" s="100"/>
      <c r="J10490" s="100"/>
      <c r="K10490" s="100"/>
      <c r="L10490" s="100"/>
      <c r="M10490" s="100"/>
      <c r="N10490" s="100"/>
      <c r="O10490" s="1173" t="s">
        <v>28231</v>
      </c>
      <c r="P10490" s="100"/>
      <c r="Q10490" s="15" t="s">
        <v>45</v>
      </c>
    </row>
    <row r="10491" customFormat="false" ht="14.9" hidden="false" customHeight="false" outlineLevel="0" collapsed="false">
      <c r="A10491" s="100"/>
      <c r="B10491" s="100"/>
      <c r="C10491" s="100"/>
      <c r="D10491" s="100" t="s">
        <v>25636</v>
      </c>
      <c r="E10491" s="100" t="s">
        <v>29690</v>
      </c>
      <c r="F10491" s="100"/>
      <c r="G10491" s="100"/>
      <c r="H10491" s="100"/>
      <c r="I10491" s="100"/>
      <c r="J10491" s="100"/>
      <c r="K10491" s="100"/>
      <c r="L10491" s="100"/>
      <c r="M10491" s="100"/>
      <c r="N10491" s="100"/>
      <c r="O10491" s="1173" t="s">
        <v>28231</v>
      </c>
      <c r="P10491" s="100"/>
      <c r="Q10491" s="15" t="s">
        <v>45</v>
      </c>
    </row>
    <row r="10492" customFormat="false" ht="79.85" hidden="false" customHeight="false" outlineLevel="0" collapsed="false">
      <c r="A10492" s="1091" t="s">
        <v>17111</v>
      </c>
      <c r="B10492" s="6" t="s">
        <v>17112</v>
      </c>
      <c r="C10492" s="1134"/>
      <c r="D10492" s="6" t="s">
        <v>17114</v>
      </c>
      <c r="E10492" s="6" t="s">
        <v>17115</v>
      </c>
      <c r="F10492" s="5" t="s">
        <v>10096</v>
      </c>
      <c r="G10492" s="6" t="s">
        <v>38</v>
      </c>
      <c r="H10492" s="6" t="s">
        <v>17116</v>
      </c>
      <c r="I10492" s="6" t="s">
        <v>40</v>
      </c>
      <c r="J10492" s="6" t="s">
        <v>21327</v>
      </c>
      <c r="K10492" s="6" t="s">
        <v>21328</v>
      </c>
      <c r="L10492" s="6" t="s">
        <v>19807</v>
      </c>
      <c r="M10492" s="6" t="s">
        <v>41</v>
      </c>
      <c r="N10492" s="6" t="s">
        <v>42</v>
      </c>
      <c r="O10492" s="6" t="s">
        <v>17117</v>
      </c>
      <c r="P10492" s="196"/>
      <c r="Q10492" s="15" t="s">
        <v>45</v>
      </c>
      <c r="R10492" s="196"/>
      <c r="S10492" s="196"/>
      <c r="T10492" s="274"/>
      <c r="U10492" s="274"/>
      <c r="V10492" s="274"/>
      <c r="W10492" s="274"/>
      <c r="X10492" s="274"/>
      <c r="Y10492" s="274"/>
      <c r="Z10492" s="274"/>
      <c r="AA10492" s="274"/>
      <c r="AB10492" s="274"/>
      <c r="AC10492" s="274"/>
      <c r="AD10492" s="274"/>
      <c r="AE10492" s="274"/>
      <c r="AF10492" s="274"/>
      <c r="AG10492" s="274"/>
      <c r="AH10492" s="274"/>
      <c r="AI10492" s="274"/>
      <c r="AJ10492" s="274"/>
      <c r="AK10492" s="274"/>
    </row>
    <row r="10493" customFormat="false" ht="15" hidden="false" customHeight="false" outlineLevel="0" collapsed="false">
      <c r="A10493" s="1228" t="n">
        <v>43853</v>
      </c>
      <c r="B10493" s="1182" t="s">
        <v>349</v>
      </c>
      <c r="C10493" s="62"/>
      <c r="D10493" s="62"/>
      <c r="E10493" s="63"/>
      <c r="F10493" s="911" t="n">
        <f aca="false">G10493+H10493+I10493+J10493+K10493+L10493</f>
        <v>172125531.2</v>
      </c>
      <c r="G10493" s="1183" t="n">
        <f aca="false">SUM(G10494:G20427)</f>
        <v>60128600</v>
      </c>
      <c r="H10493" s="913" t="n">
        <f aca="false">SUM(H10494:H20427)</f>
        <v>111996931.2</v>
      </c>
      <c r="I10493" s="1093" t="n">
        <f aca="false">SUM(I10494:I20429)</f>
        <v>0</v>
      </c>
      <c r="J10493" s="1094" t="n">
        <f aca="false">SUM(J10494:J20427)</f>
        <v>0</v>
      </c>
      <c r="K10493" s="1095" t="n">
        <f aca="false">SUM(K10494:K20427)</f>
        <v>0</v>
      </c>
      <c r="L10493" s="1096" t="n">
        <f aca="false">SUM(L10494:L20427)</f>
        <v>0</v>
      </c>
      <c r="M10493" s="281"/>
      <c r="N10493" s="281"/>
      <c r="O10493" s="62"/>
      <c r="P10493" s="62"/>
      <c r="Q10493" s="15" t="s">
        <v>45</v>
      </c>
      <c r="R10493" s="62"/>
      <c r="S10493" s="62"/>
      <c r="T10493" s="274"/>
      <c r="U10493" s="274"/>
      <c r="V10493" s="274"/>
      <c r="W10493" s="274"/>
      <c r="X10493" s="274"/>
      <c r="Y10493" s="274"/>
      <c r="Z10493" s="274"/>
      <c r="AA10493" s="274"/>
      <c r="AB10493" s="274"/>
      <c r="AC10493" s="274"/>
      <c r="AD10493" s="274"/>
      <c r="AE10493" s="274"/>
      <c r="AF10493" s="274"/>
      <c r="AG10493" s="274"/>
      <c r="AH10493" s="274"/>
      <c r="AI10493" s="274"/>
      <c r="AJ10493" s="274"/>
      <c r="AK10493" s="274"/>
    </row>
    <row r="10494" customFormat="false" ht="189.55" hidden="false" customHeight="false" outlineLevel="0" collapsed="false">
      <c r="A10494" s="1144"/>
      <c r="B10494" s="1144"/>
      <c r="C10494" s="1144"/>
      <c r="D10494" s="1144"/>
      <c r="E10494" s="1144" t="s">
        <v>29691</v>
      </c>
      <c r="F10494" s="1144"/>
      <c r="G10494" s="1144"/>
      <c r="H10494" s="1144"/>
      <c r="I10494" s="1144"/>
      <c r="J10494" s="1144"/>
      <c r="K10494" s="1144"/>
      <c r="L10494" s="1144"/>
      <c r="M10494" s="1144"/>
      <c r="N10494" s="1144"/>
      <c r="O10494" s="1144" t="s">
        <v>29692</v>
      </c>
      <c r="P10494" s="1144"/>
      <c r="Q10494" s="15" t="s">
        <v>45</v>
      </c>
      <c r="R10494" s="1145"/>
      <c r="S10494" s="1145"/>
      <c r="T10494" s="1145"/>
      <c r="U10494" s="1145"/>
      <c r="V10494" s="1145"/>
      <c r="W10494" s="1145"/>
      <c r="X10494" s="1145"/>
      <c r="Y10494" s="1145"/>
      <c r="Z10494" s="1145"/>
      <c r="AA10494" s="1145"/>
      <c r="AB10494" s="1145"/>
      <c r="AC10494" s="1145"/>
      <c r="AD10494" s="1145"/>
      <c r="AE10494" s="1145"/>
      <c r="AF10494" s="1145"/>
      <c r="AG10494" s="1145"/>
      <c r="AH10494" s="1145"/>
      <c r="AI10494" s="1145"/>
      <c r="AJ10494" s="1145"/>
      <c r="AK10494" s="1145"/>
    </row>
    <row r="10495" customFormat="false" ht="149.25" hidden="false" customHeight="false" outlineLevel="0" collapsed="false">
      <c r="A10495" s="100"/>
      <c r="B10495" s="100"/>
      <c r="C10495" s="100"/>
      <c r="D10495" s="100"/>
      <c r="E10495" s="100" t="s">
        <v>29693</v>
      </c>
      <c r="F10495" s="100"/>
      <c r="G10495" s="100"/>
      <c r="H10495" s="100"/>
      <c r="I10495" s="100"/>
      <c r="J10495" s="100"/>
      <c r="K10495" s="100"/>
      <c r="L10495" s="100"/>
      <c r="M10495" s="100"/>
      <c r="N10495" s="100"/>
      <c r="O10495" s="1173" t="s">
        <v>29694</v>
      </c>
      <c r="P10495" s="100"/>
      <c r="Q10495" s="15" t="s">
        <v>45</v>
      </c>
    </row>
    <row r="10496" customFormat="false" ht="28.35" hidden="false" customHeight="false" outlineLevel="0" collapsed="false">
      <c r="A10496" s="15" t="s">
        <v>25462</v>
      </c>
      <c r="B10496" s="1143" t="n">
        <v>0.451388888888889</v>
      </c>
      <c r="C10496" s="24" t="s">
        <v>29503</v>
      </c>
      <c r="D10496" s="100" t="s">
        <v>29695</v>
      </c>
      <c r="E10496" s="100" t="s">
        <v>29504</v>
      </c>
      <c r="F10496" s="100" t="s">
        <v>29505</v>
      </c>
      <c r="G10496" s="100" t="n">
        <v>13000</v>
      </c>
      <c r="H10496" s="100"/>
      <c r="I10496" s="100"/>
      <c r="J10496" s="100"/>
      <c r="K10496" s="100"/>
      <c r="L10496" s="100"/>
      <c r="M10496" s="100" t="s">
        <v>29506</v>
      </c>
      <c r="N10496" s="1076" t="n">
        <v>43854</v>
      </c>
      <c r="O10496" s="984" t="s">
        <v>15</v>
      </c>
      <c r="P10496" s="100"/>
      <c r="Q10496" s="15" t="s">
        <v>45</v>
      </c>
    </row>
    <row r="10497" customFormat="false" ht="28.35" hidden="false" customHeight="false" outlineLevel="0" collapsed="false">
      <c r="B10497" s="100"/>
      <c r="C10497" s="100"/>
      <c r="D10497" s="100" t="s">
        <v>25535</v>
      </c>
      <c r="E10497" s="1154" t="s">
        <v>29696</v>
      </c>
      <c r="F10497" s="100"/>
      <c r="G10497" s="100"/>
      <c r="H10497" s="100"/>
      <c r="I10497" s="100"/>
      <c r="J10497" s="100"/>
      <c r="K10497" s="100"/>
      <c r="L10497" s="100"/>
      <c r="M10497" s="100"/>
      <c r="N10497" s="100"/>
      <c r="O10497" s="100"/>
      <c r="P10497" s="100"/>
      <c r="Q10497" s="15" t="s">
        <v>45</v>
      </c>
    </row>
    <row r="10498" customFormat="false" ht="28.35" hidden="false" customHeight="false" outlineLevel="0" collapsed="false">
      <c r="A10498" s="15" t="s">
        <v>25462</v>
      </c>
      <c r="B10498" s="1143" t="n">
        <v>0.445833333333333</v>
      </c>
      <c r="C10498" s="100" t="n">
        <v>89295907177</v>
      </c>
      <c r="D10498" s="100" t="s">
        <v>25726</v>
      </c>
      <c r="E10498" s="100" t="s">
        <v>29697</v>
      </c>
      <c r="F10498" s="100" t="s">
        <v>29698</v>
      </c>
      <c r="G10498" s="100" t="n">
        <v>8000</v>
      </c>
      <c r="H10498" s="100"/>
      <c r="I10498" s="100"/>
      <c r="J10498" s="100"/>
      <c r="K10498" s="100"/>
      <c r="L10498" s="100"/>
      <c r="M10498" s="100" t="s">
        <v>29699</v>
      </c>
      <c r="N10498" s="1076" t="n">
        <v>43854</v>
      </c>
      <c r="O10498" s="984" t="s">
        <v>15</v>
      </c>
      <c r="P10498" s="100"/>
      <c r="Q10498" s="15" t="s">
        <v>45</v>
      </c>
    </row>
    <row r="10499" customFormat="false" ht="377.6" hidden="false" customHeight="false" outlineLevel="0" collapsed="false">
      <c r="A10499" s="15" t="s">
        <v>25462</v>
      </c>
      <c r="B10499" s="1143" t="n">
        <v>0.448611111111111</v>
      </c>
      <c r="C10499" s="100" t="s">
        <v>29700</v>
      </c>
      <c r="D10499" s="100" t="s">
        <v>26332</v>
      </c>
      <c r="E10499" s="100" t="s">
        <v>29701</v>
      </c>
      <c r="F10499" s="100"/>
      <c r="G10499" s="100"/>
      <c r="H10499" s="100"/>
      <c r="I10499" s="100"/>
      <c r="J10499" s="100"/>
      <c r="K10499" s="100"/>
      <c r="L10499" s="100"/>
      <c r="M10499" s="100"/>
      <c r="N10499" s="100"/>
      <c r="O10499" s="1196" t="s">
        <v>29702</v>
      </c>
      <c r="P10499" s="100"/>
      <c r="Q10499" s="15" t="s">
        <v>45</v>
      </c>
    </row>
    <row r="10500" customFormat="false" ht="323.85" hidden="false" customHeight="false" outlineLevel="0" collapsed="false">
      <c r="A10500" s="15" t="s">
        <v>25462</v>
      </c>
      <c r="B10500" s="1143" t="n">
        <v>0.453472222222222</v>
      </c>
      <c r="C10500" s="24" t="s">
        <v>5402</v>
      </c>
      <c r="D10500" s="100" t="s">
        <v>27105</v>
      </c>
      <c r="E10500" s="100" t="s">
        <v>29703</v>
      </c>
      <c r="F10500" s="984" t="s">
        <v>29704</v>
      </c>
      <c r="G10500" s="100"/>
      <c r="H10500" s="100"/>
      <c r="I10500" s="100"/>
      <c r="J10500" s="100"/>
      <c r="K10500" s="100"/>
      <c r="L10500" s="100"/>
      <c r="M10500" s="100" t="s">
        <v>29705</v>
      </c>
      <c r="N10500" s="100"/>
      <c r="O10500" s="984" t="s">
        <v>25766</v>
      </c>
      <c r="P10500" s="100"/>
      <c r="Q10500" s="15" t="s">
        <v>45</v>
      </c>
    </row>
    <row r="10501" customFormat="false" ht="41.75" hidden="false" customHeight="false" outlineLevel="0" collapsed="false">
      <c r="A10501" s="100" t="s">
        <v>25492</v>
      </c>
      <c r="B10501" s="543" t="n">
        <v>0.463888888888889</v>
      </c>
      <c r="C10501" s="15" t="s">
        <v>29706</v>
      </c>
      <c r="D10501" s="15" t="s">
        <v>26354</v>
      </c>
      <c r="E10501" s="100" t="s">
        <v>29707</v>
      </c>
      <c r="F10501" s="15" t="s">
        <v>29708</v>
      </c>
      <c r="G10501" s="15" t="n">
        <v>3800</v>
      </c>
      <c r="M10501" s="15" t="s">
        <v>29709</v>
      </c>
      <c r="N10501" s="362" t="n">
        <v>43855</v>
      </c>
      <c r="O10501" s="984" t="s">
        <v>15</v>
      </c>
      <c r="Q10501" s="15" t="s">
        <v>45</v>
      </c>
    </row>
    <row r="10502" customFormat="false" ht="14.9" hidden="false" customHeight="false" outlineLevel="0" collapsed="false">
      <c r="A10502" s="100" t="s">
        <v>25492</v>
      </c>
      <c r="E10502" s="15" t="s">
        <v>29710</v>
      </c>
      <c r="F10502" s="15" t="s">
        <v>26271</v>
      </c>
      <c r="Q10502" s="15" t="s">
        <v>45</v>
      </c>
    </row>
    <row r="10503" customFormat="false" ht="28.35" hidden="false" customHeight="false" outlineLevel="0" collapsed="false">
      <c r="A10503" s="15" t="s">
        <v>25462</v>
      </c>
      <c r="B10503" s="1143" t="n">
        <v>0.459722222222222</v>
      </c>
      <c r="C10503" s="100" t="n">
        <v>84955030932</v>
      </c>
      <c r="D10503" s="100" t="s">
        <v>26341</v>
      </c>
      <c r="E10503" s="100" t="s">
        <v>29711</v>
      </c>
      <c r="F10503" s="100" t="s">
        <v>708</v>
      </c>
      <c r="G10503" s="100" t="n">
        <v>2100</v>
      </c>
      <c r="H10503" s="100"/>
      <c r="I10503" s="100"/>
      <c r="J10503" s="100"/>
      <c r="K10503" s="100"/>
      <c r="L10503" s="100"/>
      <c r="M10503" s="100" t="s">
        <v>29712</v>
      </c>
      <c r="N10503" s="1076" t="n">
        <v>43853</v>
      </c>
      <c r="O10503" s="984" t="s">
        <v>15</v>
      </c>
      <c r="P10503" s="100"/>
      <c r="Q10503" s="15" t="s">
        <v>45</v>
      </c>
    </row>
    <row r="10504" customFormat="false" ht="14.9" hidden="false" customHeight="false" outlineLevel="0" collapsed="false">
      <c r="A10504" s="100"/>
      <c r="B10504" s="100"/>
      <c r="C10504" s="100"/>
      <c r="D10504" s="100" t="s">
        <v>29713</v>
      </c>
      <c r="E10504" s="100" t="s">
        <v>29714</v>
      </c>
      <c r="F10504" s="984" t="s">
        <v>29715</v>
      </c>
      <c r="G10504" s="100"/>
      <c r="H10504" s="100"/>
      <c r="I10504" s="100"/>
      <c r="J10504" s="100"/>
      <c r="K10504" s="100"/>
      <c r="L10504" s="100"/>
      <c r="M10504" s="100"/>
      <c r="N10504" s="100"/>
      <c r="O10504" s="984" t="s">
        <v>25766</v>
      </c>
      <c r="P10504" s="100"/>
      <c r="Q10504" s="15" t="s">
        <v>45</v>
      </c>
    </row>
    <row r="10505" customFormat="false" ht="14.9" hidden="false" customHeight="false" outlineLevel="0" collapsed="false">
      <c r="A10505" s="100"/>
      <c r="B10505" s="100"/>
      <c r="C10505" s="100"/>
      <c r="D10505" s="100" t="s">
        <v>29713</v>
      </c>
      <c r="E10505" s="100"/>
      <c r="F10505" s="984" t="s">
        <v>29716</v>
      </c>
      <c r="G10505" s="100"/>
      <c r="H10505" s="100"/>
      <c r="I10505" s="100"/>
      <c r="J10505" s="100"/>
      <c r="K10505" s="100"/>
      <c r="L10505" s="100"/>
      <c r="M10505" s="100"/>
      <c r="N10505" s="100"/>
      <c r="O10505" s="984" t="s">
        <v>25766</v>
      </c>
      <c r="P10505" s="100"/>
      <c r="Q10505" s="15" t="s">
        <v>45</v>
      </c>
    </row>
    <row r="10506" customFormat="false" ht="28.35" hidden="false" customHeight="false" outlineLevel="0" collapsed="false">
      <c r="A10506" s="1139"/>
      <c r="B10506" s="1139"/>
      <c r="C10506" s="1139" t="n">
        <v>89289191505</v>
      </c>
      <c r="D10506" s="1139" t="s">
        <v>21</v>
      </c>
      <c r="E10506" s="1139" t="s">
        <v>29717</v>
      </c>
      <c r="F10506" s="1139"/>
      <c r="G10506" s="1139"/>
      <c r="H10506" s="1139"/>
      <c r="I10506" s="1139"/>
      <c r="J10506" s="1139"/>
      <c r="K10506" s="1139"/>
      <c r="L10506" s="1139"/>
      <c r="M10506" s="1139"/>
      <c r="N10506" s="1139"/>
      <c r="O10506" s="1139" t="s">
        <v>29718</v>
      </c>
      <c r="P10506" s="1139"/>
      <c r="Q10506" s="15" t="s">
        <v>45</v>
      </c>
      <c r="R10506" s="1141"/>
      <c r="S10506" s="1141"/>
      <c r="T10506" s="1141"/>
      <c r="U10506" s="1141"/>
      <c r="V10506" s="1141"/>
      <c r="W10506" s="1141"/>
      <c r="X10506" s="1141"/>
      <c r="Y10506" s="1141"/>
      <c r="Z10506" s="1141"/>
      <c r="AA10506" s="1141"/>
      <c r="AB10506" s="1141"/>
      <c r="AC10506" s="1141"/>
      <c r="AD10506" s="1141"/>
      <c r="AE10506" s="1141"/>
      <c r="AF10506" s="1141"/>
      <c r="AG10506" s="1141"/>
      <c r="AH10506" s="1141"/>
      <c r="AI10506" s="1141"/>
      <c r="AJ10506" s="1141"/>
      <c r="AK10506" s="1141"/>
    </row>
    <row r="10507" customFormat="false" ht="82.05" hidden="false" customHeight="false" outlineLevel="0" collapsed="false">
      <c r="A10507" s="364" t="s">
        <v>25462</v>
      </c>
      <c r="B10507" s="1147" t="n">
        <v>0.556944444444444</v>
      </c>
      <c r="C10507" s="391" t="n">
        <v>89036739557</v>
      </c>
      <c r="D10507" s="391" t="s">
        <v>28012</v>
      </c>
      <c r="E10507" s="391" t="s">
        <v>29719</v>
      </c>
      <c r="F10507" s="391" t="s">
        <v>29720</v>
      </c>
      <c r="G10507" s="391"/>
      <c r="H10507" s="391"/>
      <c r="I10507" s="391"/>
      <c r="J10507" s="391"/>
      <c r="K10507" s="391"/>
      <c r="L10507" s="391"/>
      <c r="M10507" s="391"/>
      <c r="N10507" s="391" t="s">
        <v>29721</v>
      </c>
      <c r="O10507" s="391" t="s">
        <v>25766</v>
      </c>
      <c r="P10507" s="391"/>
      <c r="Q10507" s="15" t="s">
        <v>45</v>
      </c>
      <c r="R10507" s="278"/>
      <c r="S10507" s="278"/>
      <c r="T10507" s="278"/>
      <c r="U10507" s="278"/>
      <c r="V10507" s="278"/>
      <c r="W10507" s="278"/>
      <c r="X10507" s="278"/>
      <c r="Y10507" s="278"/>
      <c r="Z10507" s="278"/>
      <c r="AA10507" s="278"/>
      <c r="AB10507" s="278"/>
      <c r="AC10507" s="278"/>
      <c r="AD10507" s="278"/>
      <c r="AE10507" s="278"/>
      <c r="AF10507" s="278"/>
      <c r="AG10507" s="278"/>
      <c r="AH10507" s="278"/>
      <c r="AI10507" s="278"/>
      <c r="AJ10507" s="278"/>
      <c r="AK10507" s="278"/>
    </row>
    <row r="10508" customFormat="false" ht="14.9" hidden="false" customHeight="false" outlineLevel="0" collapsed="false">
      <c r="A10508" s="100" t="s">
        <v>25462</v>
      </c>
      <c r="B10508" s="1143" t="n">
        <v>0.656944444444444</v>
      </c>
      <c r="C10508" s="100" t="s">
        <v>29722</v>
      </c>
      <c r="D10508" s="100" t="s">
        <v>26364</v>
      </c>
      <c r="E10508" s="100" t="s">
        <v>29723</v>
      </c>
      <c r="F10508" s="100"/>
      <c r="G10508" s="100"/>
      <c r="H10508" s="100"/>
      <c r="I10508" s="100"/>
      <c r="J10508" s="100"/>
      <c r="K10508" s="100"/>
      <c r="L10508" s="100"/>
      <c r="M10508" s="100"/>
      <c r="N10508" s="100"/>
      <c r="O10508" s="355" t="s">
        <v>25015</v>
      </c>
      <c r="P10508" s="100"/>
      <c r="Q10508" s="15" t="s">
        <v>45</v>
      </c>
    </row>
    <row r="10509" customFormat="false" ht="122.35" hidden="false" customHeight="false" outlineLevel="0" collapsed="false">
      <c r="A10509" s="100"/>
      <c r="B10509" s="100"/>
      <c r="C10509" s="100"/>
      <c r="D10509" s="100" t="s">
        <v>27083</v>
      </c>
      <c r="E10509" s="100" t="s">
        <v>29724</v>
      </c>
      <c r="F10509" s="100"/>
      <c r="G10509" s="100"/>
      <c r="H10509" s="100"/>
      <c r="I10509" s="100"/>
      <c r="J10509" s="100"/>
      <c r="K10509" s="100"/>
      <c r="L10509" s="100"/>
      <c r="M10509" s="100"/>
      <c r="N10509" s="100"/>
      <c r="O10509" s="1173" t="s">
        <v>28231</v>
      </c>
      <c r="P10509" s="100"/>
      <c r="Q10509" s="15" t="s">
        <v>45</v>
      </c>
    </row>
    <row r="10510" customFormat="false" ht="14.9" hidden="false" customHeight="false" outlineLevel="0" collapsed="false">
      <c r="A10510" s="100"/>
      <c r="B10510" s="100"/>
      <c r="C10510" s="100"/>
      <c r="D10510" s="100"/>
      <c r="E10510" s="100"/>
      <c r="F10510" s="100"/>
      <c r="G10510" s="100"/>
      <c r="H10510" s="100" t="n">
        <v>8320</v>
      </c>
      <c r="I10510" s="100"/>
      <c r="J10510" s="100"/>
      <c r="K10510" s="100"/>
      <c r="L10510" s="100"/>
      <c r="M10510" s="100" t="s">
        <v>29725</v>
      </c>
      <c r="N10510" s="100"/>
      <c r="O10510" s="100"/>
      <c r="P10510" s="100"/>
      <c r="Q10510" s="15" t="s">
        <v>45</v>
      </c>
    </row>
    <row r="10511" customFormat="false" ht="14.9" hidden="false" customHeight="false" outlineLevel="0" collapsed="false">
      <c r="A10511" s="15" t="s">
        <v>25462</v>
      </c>
      <c r="B10511" s="1143" t="n">
        <v>0.728472222222222</v>
      </c>
      <c r="C10511" s="100" t="s">
        <v>29726</v>
      </c>
      <c r="D10511" s="100" t="s">
        <v>27017</v>
      </c>
      <c r="E10511" s="100" t="s">
        <v>29727</v>
      </c>
      <c r="F10511" s="100" t="s">
        <v>149</v>
      </c>
      <c r="G10511" s="100" t="n">
        <v>7000</v>
      </c>
      <c r="H10511" s="100"/>
      <c r="I10511" s="100"/>
      <c r="J10511" s="100"/>
      <c r="K10511" s="100"/>
      <c r="L10511" s="100"/>
      <c r="M10511" s="100" t="s">
        <v>29728</v>
      </c>
      <c r="N10511" s="1076" t="n">
        <v>43854</v>
      </c>
      <c r="O10511" s="984" t="s">
        <v>15</v>
      </c>
      <c r="P10511" s="100"/>
      <c r="Q10511" s="15" t="s">
        <v>45</v>
      </c>
    </row>
    <row r="10512" customFormat="false" ht="108.95" hidden="false" customHeight="false" outlineLevel="0" collapsed="false">
      <c r="A10512" s="15" t="s">
        <v>25462</v>
      </c>
      <c r="B10512" s="1143" t="n">
        <v>0.740972222222222</v>
      </c>
      <c r="C10512" s="100" t="s">
        <v>29729</v>
      </c>
      <c r="D10512" s="100" t="s">
        <v>29730</v>
      </c>
      <c r="E10512" s="100" t="s">
        <v>29731</v>
      </c>
      <c r="F10512" s="100" t="s">
        <v>29732</v>
      </c>
      <c r="G10512" s="100" t="n">
        <v>4700</v>
      </c>
      <c r="H10512" s="100"/>
      <c r="I10512" s="100"/>
      <c r="J10512" s="100"/>
      <c r="K10512" s="100"/>
      <c r="L10512" s="100"/>
      <c r="M10512" s="100" t="s">
        <v>29733</v>
      </c>
      <c r="N10512" s="1076" t="n">
        <v>43855</v>
      </c>
      <c r="O10512" s="984" t="s">
        <v>15</v>
      </c>
      <c r="P10512" s="100"/>
      <c r="Q10512" s="15" t="s">
        <v>45</v>
      </c>
    </row>
    <row r="10513" customFormat="false" ht="41.75" hidden="false" customHeight="false" outlineLevel="0" collapsed="false">
      <c r="A10513" s="100"/>
      <c r="B10513" s="100"/>
      <c r="C10513" s="100"/>
      <c r="D10513" s="100"/>
      <c r="E10513" s="100"/>
      <c r="F10513" s="100" t="s">
        <v>29734</v>
      </c>
      <c r="G10513" s="100"/>
      <c r="H10513" s="100" t="n">
        <v>10000</v>
      </c>
      <c r="I10513" s="100"/>
      <c r="J10513" s="100"/>
      <c r="K10513" s="100"/>
      <c r="L10513" s="100"/>
      <c r="M10513" s="100" t="s">
        <v>29735</v>
      </c>
      <c r="N10513" s="984" t="s">
        <v>29736</v>
      </c>
      <c r="O10513" s="984" t="s">
        <v>26154</v>
      </c>
      <c r="P10513" s="100"/>
      <c r="Q10513" s="15" t="s">
        <v>45</v>
      </c>
    </row>
    <row r="10514" customFormat="false" ht="79.85" hidden="false" customHeight="false" outlineLevel="0" collapsed="false">
      <c r="A10514" s="1091" t="s">
        <v>17111</v>
      </c>
      <c r="B10514" s="6" t="s">
        <v>17112</v>
      </c>
      <c r="C10514" s="1134"/>
      <c r="D10514" s="6" t="s">
        <v>17114</v>
      </c>
      <c r="E10514" s="6" t="s">
        <v>17115</v>
      </c>
      <c r="F10514" s="5" t="s">
        <v>10096</v>
      </c>
      <c r="G10514" s="6" t="s">
        <v>38</v>
      </c>
      <c r="H10514" s="6" t="s">
        <v>17116</v>
      </c>
      <c r="I10514" s="6" t="s">
        <v>40</v>
      </c>
      <c r="J10514" s="6" t="s">
        <v>21327</v>
      </c>
      <c r="K10514" s="6" t="s">
        <v>21328</v>
      </c>
      <c r="L10514" s="6" t="s">
        <v>19807</v>
      </c>
      <c r="M10514" s="6" t="s">
        <v>41</v>
      </c>
      <c r="N10514" s="6" t="s">
        <v>42</v>
      </c>
      <c r="O10514" s="6" t="s">
        <v>17117</v>
      </c>
      <c r="P10514" s="196"/>
      <c r="Q10514" s="15" t="s">
        <v>45</v>
      </c>
      <c r="R10514" s="196"/>
      <c r="S10514" s="196"/>
      <c r="T10514" s="274"/>
      <c r="U10514" s="274"/>
      <c r="V10514" s="274"/>
      <c r="W10514" s="274"/>
      <c r="X10514" s="274"/>
      <c r="Y10514" s="274"/>
      <c r="Z10514" s="274"/>
      <c r="AA10514" s="274"/>
      <c r="AB10514" s="274"/>
      <c r="AC10514" s="274"/>
      <c r="AD10514" s="274"/>
      <c r="AE10514" s="274"/>
      <c r="AF10514" s="274"/>
      <c r="AG10514" s="274"/>
      <c r="AH10514" s="274"/>
      <c r="AI10514" s="274"/>
      <c r="AJ10514" s="274"/>
      <c r="AK10514" s="274"/>
    </row>
    <row r="10515" customFormat="false" ht="15" hidden="false" customHeight="false" outlineLevel="0" collapsed="false">
      <c r="A10515" s="1228" t="n">
        <v>43854</v>
      </c>
      <c r="B10515" s="1182" t="s">
        <v>394</v>
      </c>
      <c r="C10515" s="62"/>
      <c r="D10515" s="62"/>
      <c r="E10515" s="63"/>
      <c r="F10515" s="911" t="n">
        <f aca="false">G10515+H10515+I10515+J10515+K10515+L10515</f>
        <v>86034305.6</v>
      </c>
      <c r="G10515" s="1183" t="n">
        <f aca="false">SUM(G10516:G20449)</f>
        <v>30045000</v>
      </c>
      <c r="H10515" s="913" t="n">
        <f aca="false">SUM(H10516:H20449)</f>
        <v>55989305.6</v>
      </c>
      <c r="I10515" s="1093" t="n">
        <f aca="false">SUM(I10516:I20451)</f>
        <v>0</v>
      </c>
      <c r="J10515" s="1094" t="n">
        <f aca="false">SUM(J10516:J20449)</f>
        <v>0</v>
      </c>
      <c r="K10515" s="1095" t="n">
        <f aca="false">SUM(K10516:K20449)</f>
        <v>0</v>
      </c>
      <c r="L10515" s="1096" t="n">
        <f aca="false">SUM(L10516:L20449)</f>
        <v>0</v>
      </c>
      <c r="M10515" s="281"/>
      <c r="N10515" s="281"/>
      <c r="O10515" s="62"/>
      <c r="P10515" s="62"/>
      <c r="Q10515" s="15" t="s">
        <v>45</v>
      </c>
      <c r="R10515" s="62"/>
      <c r="S10515" s="62"/>
      <c r="T10515" s="274"/>
      <c r="U10515" s="274"/>
      <c r="V10515" s="274"/>
      <c r="W10515" s="274"/>
      <c r="X10515" s="274"/>
      <c r="Y10515" s="274"/>
      <c r="Z10515" s="274"/>
      <c r="AA10515" s="274"/>
      <c r="AB10515" s="274"/>
      <c r="AC10515" s="274"/>
      <c r="AD10515" s="274"/>
      <c r="AE10515" s="274"/>
      <c r="AF10515" s="274"/>
      <c r="AG10515" s="274"/>
      <c r="AH10515" s="274"/>
      <c r="AI10515" s="274"/>
      <c r="AJ10515" s="274"/>
      <c r="AK10515" s="274"/>
    </row>
    <row r="10516" customFormat="false" ht="14.9" hidden="false" customHeight="false" outlineLevel="0" collapsed="false">
      <c r="A10516" s="15" t="s">
        <v>25462</v>
      </c>
      <c r="B10516" s="1143" t="n">
        <v>0.4</v>
      </c>
      <c r="C10516" s="100" t="s">
        <v>29737</v>
      </c>
      <c r="D10516" s="100" t="s">
        <v>25726</v>
      </c>
      <c r="E10516" s="100" t="s">
        <v>29738</v>
      </c>
      <c r="F10516" s="100" t="s">
        <v>29739</v>
      </c>
      <c r="G10516" s="100"/>
      <c r="H10516" s="100"/>
      <c r="I10516" s="100"/>
      <c r="J10516" s="100"/>
      <c r="K10516" s="100"/>
      <c r="L10516" s="100"/>
      <c r="M10516" s="100"/>
      <c r="N10516" s="100"/>
      <c r="O10516" s="355" t="s">
        <v>26686</v>
      </c>
      <c r="P10516" s="100"/>
      <c r="Q10516" s="15" t="s">
        <v>45</v>
      </c>
    </row>
    <row r="10517" customFormat="false" ht="55.2" hidden="false" customHeight="false" outlineLevel="0" collapsed="false">
      <c r="A10517" s="15" t="s">
        <v>25462</v>
      </c>
      <c r="B10517" s="1143" t="n">
        <v>0.401388888888889</v>
      </c>
      <c r="C10517" s="100" t="s">
        <v>29740</v>
      </c>
      <c r="D10517" s="1144" t="s">
        <v>29741</v>
      </c>
      <c r="E10517" s="100" t="s">
        <v>29742</v>
      </c>
      <c r="F10517" s="100" t="s">
        <v>26271</v>
      </c>
      <c r="G10517" s="100"/>
      <c r="H10517" s="100"/>
      <c r="I10517" s="100"/>
      <c r="J10517" s="100"/>
      <c r="K10517" s="100"/>
      <c r="L10517" s="100"/>
      <c r="M10517" s="100"/>
      <c r="N10517" s="100"/>
      <c r="O10517" s="100"/>
      <c r="P10517" s="100"/>
      <c r="Q10517" s="15" t="s">
        <v>45</v>
      </c>
    </row>
    <row r="10518" customFormat="false" ht="28.35" hidden="false" customHeight="false" outlineLevel="0" collapsed="false">
      <c r="A10518" s="100"/>
      <c r="B10518" s="100"/>
      <c r="C10518" s="100" t="n">
        <v>84994978344</v>
      </c>
      <c r="D10518" s="100"/>
      <c r="E10518" s="1154" t="s">
        <v>29743</v>
      </c>
      <c r="F10518" s="1154" t="s">
        <v>29744</v>
      </c>
      <c r="G10518" s="100"/>
      <c r="H10518" s="100"/>
      <c r="I10518" s="100"/>
      <c r="J10518" s="100"/>
      <c r="K10518" s="100"/>
      <c r="L10518" s="100"/>
      <c r="M10518" s="100"/>
      <c r="N10518" s="100"/>
      <c r="O10518" s="100"/>
      <c r="P10518" s="100"/>
      <c r="Q10518" s="15" t="s">
        <v>45</v>
      </c>
    </row>
    <row r="10519" customFormat="false" ht="55.2" hidden="false" customHeight="false" outlineLevel="0" collapsed="false">
      <c r="A10519" s="100"/>
      <c r="B10519" s="100"/>
      <c r="C10519" s="100"/>
      <c r="D10519" s="100"/>
      <c r="E10519" s="100" t="s">
        <v>29745</v>
      </c>
      <c r="F10519" s="100" t="s">
        <v>29746</v>
      </c>
      <c r="G10519" s="100"/>
      <c r="H10519" s="100"/>
      <c r="I10519" s="100"/>
      <c r="J10519" s="100"/>
      <c r="K10519" s="100"/>
      <c r="L10519" s="100"/>
      <c r="M10519" s="100"/>
      <c r="N10519" s="100"/>
      <c r="O10519" s="100"/>
      <c r="P10519" s="100"/>
      <c r="Q10519" s="15" t="s">
        <v>45</v>
      </c>
    </row>
    <row r="10520" customFormat="false" ht="323.85" hidden="false" customHeight="false" outlineLevel="0" collapsed="false">
      <c r="A10520" s="100"/>
      <c r="B10520" s="100"/>
      <c r="C10520" s="100"/>
      <c r="D10520" s="100" t="s">
        <v>29605</v>
      </c>
      <c r="E10520" s="100" t="s">
        <v>29747</v>
      </c>
      <c r="F10520" s="100"/>
      <c r="G10520" s="100"/>
      <c r="H10520" s="100"/>
      <c r="I10520" s="100"/>
      <c r="J10520" s="100"/>
      <c r="K10520" s="100"/>
      <c r="L10520" s="100"/>
      <c r="M10520" s="100"/>
      <c r="N10520" s="100"/>
      <c r="O10520" s="100"/>
      <c r="P10520" s="100"/>
      <c r="Q10520" s="15" t="s">
        <v>45</v>
      </c>
    </row>
    <row r="10521" customFormat="false" ht="28.35" hidden="false" customHeight="false" outlineLevel="0" collapsed="false">
      <c r="A10521" s="100" t="s">
        <v>25492</v>
      </c>
      <c r="B10521" s="1143" t="n">
        <v>0.457638888888889</v>
      </c>
      <c r="C10521" s="100" t="s">
        <v>29748</v>
      </c>
      <c r="D10521" s="100" t="s">
        <v>26332</v>
      </c>
      <c r="E10521" s="100" t="s">
        <v>29749</v>
      </c>
      <c r="F10521" s="100"/>
      <c r="G10521" s="100"/>
      <c r="H10521" s="100"/>
      <c r="I10521" s="100"/>
      <c r="J10521" s="100"/>
      <c r="K10521" s="100"/>
      <c r="L10521" s="100"/>
      <c r="M10521" s="100"/>
      <c r="N10521" s="100"/>
      <c r="O10521" s="355" t="s">
        <v>26261</v>
      </c>
      <c r="P10521" s="100"/>
      <c r="Q10521" s="15" t="s">
        <v>45</v>
      </c>
    </row>
    <row r="10522" customFormat="false" ht="28.35" hidden="false" customHeight="false" outlineLevel="0" collapsed="false">
      <c r="A10522" s="100"/>
      <c r="B10522" s="100"/>
      <c r="C10522" s="100"/>
      <c r="D10522" s="100" t="s">
        <v>29750</v>
      </c>
      <c r="E10522" s="100" t="s">
        <v>29751</v>
      </c>
      <c r="F10522" s="100"/>
      <c r="G10522" s="100" t="n">
        <v>3200</v>
      </c>
      <c r="H10522" s="100"/>
      <c r="I10522" s="100"/>
      <c r="J10522" s="100"/>
      <c r="K10522" s="100"/>
      <c r="L10522" s="100"/>
      <c r="M10522" s="100" t="s">
        <v>29752</v>
      </c>
      <c r="N10522" s="1157" t="n">
        <v>43855</v>
      </c>
      <c r="O10522" s="984" t="s">
        <v>15</v>
      </c>
      <c r="P10522" s="100"/>
      <c r="Q10522" s="15" t="s">
        <v>45</v>
      </c>
    </row>
    <row r="10523" customFormat="false" ht="41.75" hidden="false" customHeight="false" outlineLevel="0" collapsed="false">
      <c r="A10523" s="100"/>
      <c r="B10523" s="100"/>
      <c r="C10523" s="100"/>
      <c r="D10523" s="100" t="s">
        <v>28012</v>
      </c>
      <c r="E10523" s="100" t="s">
        <v>29753</v>
      </c>
      <c r="F10523" s="100" t="s">
        <v>29754</v>
      </c>
      <c r="G10523" s="100"/>
      <c r="H10523" s="100" t="n">
        <v>11600</v>
      </c>
      <c r="I10523" s="100"/>
      <c r="J10523" s="100"/>
      <c r="K10523" s="100"/>
      <c r="L10523" s="100"/>
      <c r="M10523" s="100" t="s">
        <v>29755</v>
      </c>
      <c r="N10523" s="391" t="s">
        <v>29736</v>
      </c>
      <c r="O10523" s="984" t="s">
        <v>26196</v>
      </c>
      <c r="P10523" s="100"/>
      <c r="Q10523" s="15" t="s">
        <v>45</v>
      </c>
    </row>
    <row r="10524" customFormat="false" ht="41.75" hidden="false" customHeight="false" outlineLevel="0" collapsed="false">
      <c r="A10524" s="100"/>
      <c r="B10524" s="100"/>
      <c r="C10524" s="100"/>
      <c r="D10524" s="100" t="s">
        <v>28012</v>
      </c>
      <c r="E10524" s="100"/>
      <c r="F10524" s="100" t="s">
        <v>29754</v>
      </c>
      <c r="G10524" s="100"/>
      <c r="H10524" s="100" t="n">
        <v>11600</v>
      </c>
      <c r="I10524" s="100"/>
      <c r="J10524" s="100"/>
      <c r="K10524" s="100"/>
      <c r="L10524" s="100"/>
      <c r="M10524" s="100" t="s">
        <v>29756</v>
      </c>
      <c r="N10524" s="391" t="s">
        <v>29736</v>
      </c>
      <c r="O10524" s="984" t="s">
        <v>26196</v>
      </c>
      <c r="P10524" s="100"/>
      <c r="Q10524" s="15" t="s">
        <v>45</v>
      </c>
    </row>
    <row r="10525" customFormat="false" ht="41.75" hidden="false" customHeight="false" outlineLevel="0" collapsed="false">
      <c r="A10525" s="100"/>
      <c r="B10525" s="100"/>
      <c r="C10525" s="100"/>
      <c r="D10525" s="100" t="s">
        <v>28012</v>
      </c>
      <c r="E10525" s="100"/>
      <c r="F10525" s="100" t="s">
        <v>29754</v>
      </c>
      <c r="G10525" s="100"/>
      <c r="H10525" s="100" t="n">
        <v>11600</v>
      </c>
      <c r="I10525" s="100"/>
      <c r="J10525" s="100"/>
      <c r="K10525" s="100"/>
      <c r="L10525" s="100"/>
      <c r="M10525" s="100" t="s">
        <v>29757</v>
      </c>
      <c r="N10525" s="391" t="s">
        <v>29736</v>
      </c>
      <c r="O10525" s="984" t="s">
        <v>26196</v>
      </c>
      <c r="P10525" s="100"/>
      <c r="Q10525" s="15" t="s">
        <v>45</v>
      </c>
    </row>
    <row r="10526" customFormat="false" ht="189.55" hidden="false" customHeight="false" outlineLevel="0" collapsed="false">
      <c r="A10526" s="100"/>
      <c r="B10526" s="100"/>
      <c r="C10526" s="100"/>
      <c r="D10526" s="100" t="s">
        <v>27370</v>
      </c>
      <c r="E10526" s="100" t="s">
        <v>29758</v>
      </c>
      <c r="F10526" s="1154" t="s">
        <v>11178</v>
      </c>
      <c r="G10526" s="100"/>
      <c r="H10526" s="100"/>
      <c r="I10526" s="100"/>
      <c r="J10526" s="100"/>
      <c r="K10526" s="100"/>
      <c r="L10526" s="100"/>
      <c r="M10526" s="100"/>
      <c r="N10526" s="100"/>
      <c r="O10526" s="1154" t="s">
        <v>29759</v>
      </c>
      <c r="P10526" s="100"/>
      <c r="Q10526" s="15" t="s">
        <v>45</v>
      </c>
    </row>
    <row r="10527" customFormat="false" ht="41.75" hidden="false" customHeight="false" outlineLevel="0" collapsed="false">
      <c r="A10527" s="100"/>
      <c r="B10527" s="100"/>
      <c r="C10527" s="100"/>
      <c r="D10527" s="100" t="s">
        <v>28012</v>
      </c>
      <c r="E10527" s="100"/>
      <c r="F10527" s="100"/>
      <c r="G10527" s="100"/>
      <c r="H10527" s="100" t="n">
        <v>7800</v>
      </c>
      <c r="I10527" s="100"/>
      <c r="J10527" s="100"/>
      <c r="K10527" s="100"/>
      <c r="L10527" s="100"/>
      <c r="M10527" s="100" t="s">
        <v>19883</v>
      </c>
      <c r="N10527" s="984" t="s">
        <v>29736</v>
      </c>
      <c r="O10527" s="984" t="s">
        <v>26196</v>
      </c>
      <c r="P10527" s="100"/>
      <c r="Q10527" s="15" t="s">
        <v>45</v>
      </c>
    </row>
    <row r="10528" customFormat="false" ht="41.75" hidden="false" customHeight="false" outlineLevel="0" collapsed="false">
      <c r="A10528" s="100"/>
      <c r="B10528" s="100"/>
      <c r="C10528" s="100"/>
      <c r="D10528" s="100" t="s">
        <v>28012</v>
      </c>
      <c r="E10528" s="100"/>
      <c r="F10528" s="100" t="s">
        <v>29760</v>
      </c>
      <c r="G10528" s="100"/>
      <c r="H10528" s="100" t="n">
        <v>10000</v>
      </c>
      <c r="I10528" s="100"/>
      <c r="J10528" s="100"/>
      <c r="K10528" s="100"/>
      <c r="L10528" s="100"/>
      <c r="M10528" s="100" t="s">
        <v>29761</v>
      </c>
      <c r="N10528" s="984" t="s">
        <v>29736</v>
      </c>
      <c r="O10528" s="984" t="s">
        <v>26196</v>
      </c>
      <c r="P10528" s="100"/>
      <c r="Q10528" s="15" t="s">
        <v>45</v>
      </c>
    </row>
    <row r="10529" customFormat="false" ht="68.65" hidden="false" customHeight="false" outlineLevel="0" collapsed="false">
      <c r="A10529" s="100"/>
      <c r="B10529" s="100"/>
      <c r="C10529" s="100"/>
      <c r="D10529" s="100" t="s">
        <v>27370</v>
      </c>
      <c r="E10529" s="100" t="s">
        <v>29762</v>
      </c>
      <c r="F10529" s="100" t="s">
        <v>29763</v>
      </c>
      <c r="G10529" s="100"/>
      <c r="H10529" s="100"/>
      <c r="I10529" s="100"/>
      <c r="J10529" s="100"/>
      <c r="K10529" s="100"/>
      <c r="L10529" s="100"/>
      <c r="M10529" s="100" t="s">
        <v>29764</v>
      </c>
      <c r="N10529" s="100"/>
      <c r="O10529" s="984" t="s">
        <v>25766</v>
      </c>
      <c r="P10529" s="100"/>
      <c r="Q10529" s="15" t="s">
        <v>45</v>
      </c>
    </row>
    <row r="10530" customFormat="false" ht="79.85" hidden="false" customHeight="false" outlineLevel="0" collapsed="false">
      <c r="A10530" s="1091" t="s">
        <v>17111</v>
      </c>
      <c r="B10530" s="6" t="s">
        <v>17112</v>
      </c>
      <c r="C10530" s="1134"/>
      <c r="D10530" s="6" t="s">
        <v>17114</v>
      </c>
      <c r="E10530" s="6" t="s">
        <v>17115</v>
      </c>
      <c r="F10530" s="5" t="s">
        <v>10096</v>
      </c>
      <c r="G10530" s="6" t="s">
        <v>38</v>
      </c>
      <c r="H10530" s="6" t="s">
        <v>17116</v>
      </c>
      <c r="I10530" s="6" t="s">
        <v>40</v>
      </c>
      <c r="J10530" s="6" t="s">
        <v>21327</v>
      </c>
      <c r="K10530" s="6" t="s">
        <v>21328</v>
      </c>
      <c r="L10530" s="6" t="s">
        <v>19807</v>
      </c>
      <c r="M10530" s="6" t="s">
        <v>41</v>
      </c>
      <c r="N10530" s="6" t="s">
        <v>42</v>
      </c>
      <c r="O10530" s="6" t="s">
        <v>17117</v>
      </c>
      <c r="P10530" s="196"/>
      <c r="Q10530" s="15" t="s">
        <v>45</v>
      </c>
      <c r="R10530" s="196"/>
      <c r="S10530" s="196"/>
      <c r="T10530" s="274"/>
      <c r="U10530" s="274"/>
      <c r="V10530" s="274"/>
      <c r="W10530" s="274"/>
      <c r="X10530" s="274"/>
      <c r="Y10530" s="274"/>
      <c r="Z10530" s="274"/>
      <c r="AA10530" s="274"/>
      <c r="AB10530" s="274"/>
      <c r="AC10530" s="274"/>
      <c r="AD10530" s="274"/>
      <c r="AE10530" s="274"/>
      <c r="AF10530" s="274"/>
      <c r="AG10530" s="274"/>
      <c r="AH10530" s="274"/>
      <c r="AI10530" s="274"/>
      <c r="AJ10530" s="274"/>
      <c r="AK10530" s="274"/>
    </row>
    <row r="10531" customFormat="false" ht="15" hidden="false" customHeight="false" outlineLevel="0" collapsed="false">
      <c r="A10531" s="1228" t="n">
        <v>43857</v>
      </c>
      <c r="B10531" s="1182" t="s">
        <v>422</v>
      </c>
      <c r="C10531" s="62"/>
      <c r="D10531" s="62"/>
      <c r="E10531" s="63"/>
      <c r="F10531" s="911" t="n">
        <f aca="false">G10531+H10531+I10531+J10531+K10531+L10531</f>
        <v>42989252.8</v>
      </c>
      <c r="G10531" s="1183" t="n">
        <f aca="false">SUM(G10532:G20465)</f>
        <v>15020900</v>
      </c>
      <c r="H10531" s="913" t="n">
        <f aca="false">SUM(H10532:H20465)</f>
        <v>27968352.8</v>
      </c>
      <c r="I10531" s="1093" t="n">
        <f aca="false">SUM(I10532:I20467)</f>
        <v>0</v>
      </c>
      <c r="J10531" s="1094" t="n">
        <f aca="false">SUM(J10532:J20465)</f>
        <v>0</v>
      </c>
      <c r="K10531" s="1095" t="n">
        <f aca="false">SUM(K10532:K20465)</f>
        <v>0</v>
      </c>
      <c r="L10531" s="1096" t="n">
        <f aca="false">SUM(L10532:L20465)</f>
        <v>0</v>
      </c>
      <c r="M10531" s="281"/>
      <c r="N10531" s="281"/>
      <c r="O10531" s="62"/>
      <c r="P10531" s="62"/>
      <c r="Q10531" s="15" t="s">
        <v>45</v>
      </c>
      <c r="R10531" s="62"/>
      <c r="S10531" s="62"/>
      <c r="T10531" s="274"/>
      <c r="U10531" s="274"/>
      <c r="V10531" s="274"/>
      <c r="W10531" s="274"/>
      <c r="X10531" s="274"/>
      <c r="Y10531" s="274"/>
      <c r="Z10531" s="274"/>
      <c r="AA10531" s="274"/>
      <c r="AB10531" s="274"/>
      <c r="AC10531" s="274"/>
      <c r="AD10531" s="274"/>
      <c r="AE10531" s="274"/>
      <c r="AF10531" s="274"/>
      <c r="AG10531" s="274"/>
      <c r="AH10531" s="274"/>
      <c r="AI10531" s="274"/>
      <c r="AJ10531" s="274"/>
      <c r="AK10531" s="274"/>
    </row>
    <row r="10532" customFormat="false" ht="14.9" hidden="false" customHeight="false" outlineLevel="0" collapsed="false">
      <c r="A10532" s="1144"/>
      <c r="B10532" s="1144"/>
      <c r="C10532" s="1144"/>
      <c r="D10532" s="1144"/>
      <c r="E10532" s="1144" t="s">
        <v>29765</v>
      </c>
      <c r="F10532" s="1144"/>
      <c r="G10532" s="1144"/>
      <c r="H10532" s="1144"/>
      <c r="I10532" s="1144"/>
      <c r="J10532" s="1144"/>
      <c r="K10532" s="1144"/>
      <c r="L10532" s="1144"/>
      <c r="M10532" s="1144"/>
      <c r="N10532" s="1144"/>
      <c r="O10532" s="1144"/>
      <c r="P10532" s="1144"/>
      <c r="Q10532" s="15" t="s">
        <v>45</v>
      </c>
      <c r="R10532" s="1145"/>
      <c r="S10532" s="1145"/>
      <c r="T10532" s="1145"/>
      <c r="U10532" s="1145"/>
      <c r="V10532" s="1145"/>
      <c r="W10532" s="1145"/>
      <c r="X10532" s="1145"/>
      <c r="Y10532" s="1145"/>
      <c r="Z10532" s="1145"/>
      <c r="AA10532" s="1145"/>
      <c r="AB10532" s="1145"/>
      <c r="AC10532" s="1145"/>
      <c r="AD10532" s="1145"/>
      <c r="AE10532" s="1145"/>
      <c r="AF10532" s="1145"/>
      <c r="AG10532" s="1145"/>
      <c r="AH10532" s="1145"/>
      <c r="AI10532" s="1145"/>
      <c r="AJ10532" s="1145"/>
      <c r="AK10532" s="1145"/>
    </row>
    <row r="10533" customFormat="false" ht="68.65" hidden="false" customHeight="false" outlineLevel="0" collapsed="false">
      <c r="A10533" s="100" t="s">
        <v>25462</v>
      </c>
      <c r="B10533" s="100"/>
      <c r="C10533" s="24" t="s">
        <v>29766</v>
      </c>
      <c r="D10533" s="100" t="s">
        <v>28012</v>
      </c>
      <c r="E10533" s="100" t="s">
        <v>29767</v>
      </c>
      <c r="F10533" s="984" t="s">
        <v>29768</v>
      </c>
      <c r="G10533" s="100"/>
      <c r="H10533" s="100"/>
      <c r="I10533" s="100"/>
      <c r="J10533" s="100"/>
      <c r="K10533" s="100"/>
      <c r="L10533" s="100"/>
      <c r="M10533" s="100" t="s">
        <v>29769</v>
      </c>
      <c r="N10533" s="100"/>
      <c r="O10533" s="984" t="s">
        <v>29770</v>
      </c>
      <c r="P10533" s="100"/>
      <c r="Q10533" s="15" t="s">
        <v>45</v>
      </c>
    </row>
    <row r="10534" customFormat="false" ht="28.35" hidden="false" customHeight="false" outlineLevel="0" collapsed="false">
      <c r="A10534" s="1144"/>
      <c r="B10534" s="1144"/>
      <c r="C10534" s="1144"/>
      <c r="D10534" s="1144"/>
      <c r="E10534" s="1144" t="s">
        <v>29771</v>
      </c>
      <c r="F10534" s="1144"/>
      <c r="G10534" s="1144"/>
      <c r="H10534" s="1144"/>
      <c r="I10534" s="1144"/>
      <c r="J10534" s="1144"/>
      <c r="K10534" s="1144"/>
      <c r="L10534" s="1144"/>
      <c r="M10534" s="1144"/>
      <c r="N10534" s="1144"/>
      <c r="O10534" s="1144"/>
      <c r="P10534" s="1144"/>
      <c r="Q10534" s="15" t="s">
        <v>45</v>
      </c>
      <c r="R10534" s="1145"/>
      <c r="S10534" s="1145"/>
      <c r="T10534" s="1145"/>
      <c r="U10534" s="1145"/>
      <c r="V10534" s="1145"/>
      <c r="W10534" s="1145"/>
      <c r="X10534" s="1145"/>
      <c r="Y10534" s="1145"/>
      <c r="Z10534" s="1145"/>
      <c r="AA10534" s="1145"/>
      <c r="AB10534" s="1145"/>
      <c r="AC10534" s="1145"/>
      <c r="AD10534" s="1145"/>
      <c r="AE10534" s="1145"/>
      <c r="AF10534" s="1145"/>
      <c r="AG10534" s="1145"/>
      <c r="AH10534" s="1145"/>
      <c r="AI10534" s="1145"/>
      <c r="AJ10534" s="1145"/>
      <c r="AK10534" s="1145"/>
    </row>
    <row r="10535" customFormat="false" ht="41.75" hidden="false" customHeight="false" outlineLevel="0" collapsed="false">
      <c r="A10535" s="100" t="s">
        <v>25462</v>
      </c>
      <c r="B10535" s="100"/>
      <c r="C10535" s="100"/>
      <c r="D10535" s="100" t="s">
        <v>29772</v>
      </c>
      <c r="E10535" s="100" t="s">
        <v>29773</v>
      </c>
      <c r="F10535" s="100"/>
      <c r="G10535" s="100"/>
      <c r="H10535" s="100"/>
      <c r="I10535" s="100"/>
      <c r="J10535" s="100"/>
      <c r="K10535" s="100"/>
      <c r="L10535" s="100"/>
      <c r="M10535" s="100"/>
      <c r="N10535" s="100"/>
      <c r="O10535" s="1173" t="s">
        <v>27938</v>
      </c>
      <c r="P10535" s="100"/>
      <c r="Q10535" s="15" t="s">
        <v>45</v>
      </c>
    </row>
    <row r="10536" customFormat="false" ht="28.35" hidden="false" customHeight="false" outlineLevel="0" collapsed="false">
      <c r="A10536" s="1144"/>
      <c r="B10536" s="1144"/>
      <c r="C10536" s="1144"/>
      <c r="D10536" s="1144"/>
      <c r="E10536" s="1144" t="s">
        <v>29774</v>
      </c>
      <c r="F10536" s="1144"/>
      <c r="G10536" s="1144"/>
      <c r="H10536" s="1144"/>
      <c r="I10536" s="1144"/>
      <c r="J10536" s="1144"/>
      <c r="K10536" s="1144"/>
      <c r="L10536" s="1144"/>
      <c r="M10536" s="1144"/>
      <c r="N10536" s="1176" t="n">
        <v>43860</v>
      </c>
      <c r="O10536" s="1144"/>
      <c r="P10536" s="1144"/>
      <c r="Q10536" s="15" t="s">
        <v>45</v>
      </c>
      <c r="R10536" s="1145"/>
      <c r="S10536" s="1145"/>
      <c r="T10536" s="1145"/>
      <c r="U10536" s="1145"/>
      <c r="V10536" s="1145"/>
      <c r="W10536" s="1145"/>
      <c r="X10536" s="1145"/>
      <c r="Y10536" s="1145"/>
      <c r="Z10536" s="1145"/>
      <c r="AA10536" s="1145"/>
      <c r="AB10536" s="1145"/>
      <c r="AC10536" s="1145"/>
      <c r="AD10536" s="1145"/>
      <c r="AE10536" s="1145"/>
      <c r="AF10536" s="1145"/>
      <c r="AG10536" s="1145"/>
      <c r="AH10536" s="1145"/>
      <c r="AI10536" s="1145"/>
      <c r="AJ10536" s="1145"/>
      <c r="AK10536" s="1145"/>
    </row>
    <row r="10537" customFormat="false" ht="14.9" hidden="false" customHeight="false" outlineLevel="0" collapsed="false">
      <c r="A10537" s="1144"/>
      <c r="B10537" s="1144"/>
      <c r="C10537" s="1144"/>
      <c r="D10537" s="1144"/>
      <c r="E10537" s="1144" t="s">
        <v>29775</v>
      </c>
      <c r="F10537" s="1144"/>
      <c r="G10537" s="1144"/>
      <c r="H10537" s="1144"/>
      <c r="I10537" s="1144"/>
      <c r="J10537" s="1144"/>
      <c r="K10537" s="1144"/>
      <c r="L10537" s="1144"/>
      <c r="M10537" s="1144"/>
      <c r="N10537" s="1144"/>
      <c r="O10537" s="1144"/>
      <c r="P10537" s="1144"/>
      <c r="Q10537" s="15" t="s">
        <v>45</v>
      </c>
      <c r="R10537" s="1145"/>
      <c r="S10537" s="1145"/>
      <c r="T10537" s="1145"/>
      <c r="U10537" s="1145"/>
      <c r="V10537" s="1145"/>
      <c r="W10537" s="1145"/>
      <c r="X10537" s="1145"/>
      <c r="Y10537" s="1145"/>
      <c r="Z10537" s="1145"/>
      <c r="AA10537" s="1145"/>
      <c r="AB10537" s="1145"/>
      <c r="AC10537" s="1145"/>
      <c r="AD10537" s="1145"/>
      <c r="AE10537" s="1145"/>
      <c r="AF10537" s="1145"/>
      <c r="AG10537" s="1145"/>
      <c r="AH10537" s="1145"/>
      <c r="AI10537" s="1145"/>
      <c r="AJ10537" s="1145"/>
      <c r="AK10537" s="1145"/>
    </row>
    <row r="10538" customFormat="false" ht="28.35" hidden="false" customHeight="false" outlineLevel="0" collapsed="false">
      <c r="A10538" s="100" t="s">
        <v>25462</v>
      </c>
      <c r="B10538" s="1143" t="n">
        <v>0.449305555555556</v>
      </c>
      <c r="C10538" s="100" t="s">
        <v>29776</v>
      </c>
      <c r="D10538" s="100" t="s">
        <v>26332</v>
      </c>
      <c r="E10538" s="100" t="s">
        <v>29777</v>
      </c>
      <c r="G10538" s="100"/>
      <c r="H10538" s="100"/>
      <c r="I10538" s="100"/>
      <c r="J10538" s="100"/>
      <c r="K10538" s="100"/>
      <c r="L10538" s="100"/>
      <c r="M10538" s="100"/>
      <c r="N10538" s="1076"/>
      <c r="O10538" s="355" t="s">
        <v>29778</v>
      </c>
      <c r="P10538" s="100"/>
      <c r="Q10538" s="15" t="s">
        <v>45</v>
      </c>
    </row>
    <row r="10539" customFormat="false" ht="28.35" hidden="false" customHeight="false" outlineLevel="0" collapsed="false">
      <c r="A10539" s="100" t="s">
        <v>25462</v>
      </c>
      <c r="B10539" s="1143" t="n">
        <v>0.492361111111111</v>
      </c>
      <c r="C10539" s="100" t="s">
        <v>29779</v>
      </c>
      <c r="D10539" s="100" t="s">
        <v>26341</v>
      </c>
      <c r="E10539" s="100" t="s">
        <v>29780</v>
      </c>
      <c r="F10539" s="984" t="s">
        <v>27003</v>
      </c>
      <c r="G10539" s="100"/>
      <c r="H10539" s="100"/>
      <c r="I10539" s="100"/>
      <c r="J10539" s="100"/>
      <c r="K10539" s="100"/>
      <c r="L10539" s="100"/>
      <c r="M10539" s="100" t="s">
        <v>29781</v>
      </c>
      <c r="N10539" s="100"/>
      <c r="O10539" s="984" t="s">
        <v>25766</v>
      </c>
      <c r="P10539" s="100"/>
      <c r="Q10539" s="15" t="s">
        <v>45</v>
      </c>
    </row>
    <row r="10540" customFormat="false" ht="28.35" hidden="false" customHeight="false" outlineLevel="0" collapsed="false">
      <c r="A10540" s="1144"/>
      <c r="B10540" s="1144"/>
      <c r="C10540" s="1144"/>
      <c r="D10540" s="1144"/>
      <c r="E10540" s="1144" t="s">
        <v>29782</v>
      </c>
      <c r="F10540" s="1144"/>
      <c r="G10540" s="1144"/>
      <c r="H10540" s="1144"/>
      <c r="I10540" s="1144"/>
      <c r="J10540" s="1144"/>
      <c r="K10540" s="1144"/>
      <c r="L10540" s="1144"/>
      <c r="M10540" s="1144"/>
      <c r="N10540" s="1144"/>
      <c r="O10540" s="1144" t="s">
        <v>29783</v>
      </c>
      <c r="P10540" s="1144"/>
      <c r="Q10540" s="15" t="s">
        <v>45</v>
      </c>
      <c r="R10540" s="1145"/>
      <c r="S10540" s="1145"/>
      <c r="T10540" s="1145"/>
      <c r="U10540" s="1145"/>
      <c r="V10540" s="1145"/>
      <c r="W10540" s="1145"/>
      <c r="X10540" s="1145"/>
      <c r="Y10540" s="1145"/>
      <c r="Z10540" s="1145"/>
      <c r="AA10540" s="1145"/>
      <c r="AB10540" s="1145"/>
      <c r="AC10540" s="1145"/>
      <c r="AD10540" s="1145"/>
      <c r="AE10540" s="1145"/>
      <c r="AF10540" s="1145"/>
      <c r="AG10540" s="1145"/>
      <c r="AH10540" s="1145"/>
      <c r="AI10540" s="1145"/>
      <c r="AJ10540" s="1145"/>
      <c r="AK10540" s="1145"/>
    </row>
    <row r="10541" customFormat="false" ht="14.9" hidden="false" customHeight="false" outlineLevel="0" collapsed="false">
      <c r="A10541" s="100"/>
      <c r="B10541" s="100"/>
      <c r="C10541" s="100"/>
      <c r="D10541" s="1154" t="s">
        <v>25535</v>
      </c>
      <c r="E10541" s="1154" t="s">
        <v>26765</v>
      </c>
      <c r="F10541" s="100" t="s">
        <v>29784</v>
      </c>
      <c r="G10541" s="100"/>
      <c r="H10541" s="100"/>
      <c r="I10541" s="100"/>
      <c r="J10541" s="100"/>
      <c r="K10541" s="100"/>
      <c r="L10541" s="100"/>
      <c r="M10541" s="100"/>
      <c r="N10541" s="100"/>
      <c r="O10541" s="100"/>
      <c r="P10541" s="100"/>
      <c r="Q10541" s="15" t="s">
        <v>45</v>
      </c>
    </row>
    <row r="10542" customFormat="false" ht="14.9" hidden="false" customHeight="false" outlineLevel="0" collapsed="false">
      <c r="A10542" s="100"/>
      <c r="B10542" s="100"/>
      <c r="C10542" s="100"/>
      <c r="D10542" s="1154" t="s">
        <v>25535</v>
      </c>
      <c r="E10542" s="1154" t="s">
        <v>29785</v>
      </c>
      <c r="F10542" s="100"/>
      <c r="G10542" s="100"/>
      <c r="H10542" s="100"/>
      <c r="I10542" s="100"/>
      <c r="J10542" s="100"/>
      <c r="K10542" s="100"/>
      <c r="L10542" s="100"/>
      <c r="M10542" s="100"/>
      <c r="N10542" s="100"/>
      <c r="O10542" s="100"/>
      <c r="P10542" s="100"/>
      <c r="Q10542" s="15" t="s">
        <v>45</v>
      </c>
    </row>
    <row r="10543" customFormat="false" ht="14.9" hidden="false" customHeight="false" outlineLevel="0" collapsed="false">
      <c r="A10543" s="100" t="s">
        <v>25462</v>
      </c>
      <c r="B10543" s="1143" t="n">
        <v>0.534027777777778</v>
      </c>
      <c r="C10543" s="100"/>
      <c r="D10543" s="100" t="s">
        <v>29786</v>
      </c>
      <c r="E10543" s="100" t="s">
        <v>29787</v>
      </c>
      <c r="F10543" s="100"/>
      <c r="G10543" s="100"/>
      <c r="H10543" s="100"/>
      <c r="I10543" s="100"/>
      <c r="J10543" s="100"/>
      <c r="K10543" s="100"/>
      <c r="L10543" s="100"/>
      <c r="M10543" s="100"/>
      <c r="N10543" s="100"/>
      <c r="O10543" s="1173" t="s">
        <v>19668</v>
      </c>
      <c r="P10543" s="100"/>
      <c r="Q10543" s="15" t="s">
        <v>45</v>
      </c>
    </row>
    <row r="10544" customFormat="false" ht="14.9" hidden="false" customHeight="false" outlineLevel="0" collapsed="false">
      <c r="A10544" s="100" t="s">
        <v>25462</v>
      </c>
      <c r="B10544" s="1143" t="n">
        <v>0.635416666666667</v>
      </c>
      <c r="C10544" s="100" t="s">
        <v>29788</v>
      </c>
      <c r="D10544" s="100" t="s">
        <v>25606</v>
      </c>
      <c r="E10544" s="100" t="s">
        <v>29789</v>
      </c>
      <c r="F10544" s="100"/>
      <c r="G10544" s="100"/>
      <c r="H10544" s="100"/>
      <c r="I10544" s="100"/>
      <c r="J10544" s="100"/>
      <c r="K10544" s="100"/>
      <c r="L10544" s="100"/>
      <c r="M10544" s="100"/>
      <c r="N10544" s="100"/>
      <c r="O10544" s="355" t="s">
        <v>29790</v>
      </c>
      <c r="P10544" s="100"/>
      <c r="Q10544" s="15" t="s">
        <v>45</v>
      </c>
    </row>
    <row r="10545" customFormat="false" ht="28.35" hidden="false" customHeight="false" outlineLevel="0" collapsed="false">
      <c r="A10545" s="100" t="s">
        <v>25462</v>
      </c>
      <c r="B10545" s="1143" t="n">
        <v>0.639583333333333</v>
      </c>
      <c r="C10545" s="100" t="s">
        <v>29791</v>
      </c>
      <c r="D10545" s="100" t="s">
        <v>25615</v>
      </c>
      <c r="E10545" s="100" t="s">
        <v>29792</v>
      </c>
      <c r="F10545" s="100" t="s">
        <v>29793</v>
      </c>
      <c r="G10545" s="100" t="n">
        <v>6500</v>
      </c>
      <c r="H10545" s="100"/>
      <c r="I10545" s="100"/>
      <c r="J10545" s="100"/>
      <c r="K10545" s="100"/>
      <c r="L10545" s="100"/>
      <c r="M10545" s="100" t="s">
        <v>29794</v>
      </c>
      <c r="N10545" s="1076" t="n">
        <v>43858</v>
      </c>
      <c r="O10545" s="984" t="s">
        <v>15</v>
      </c>
      <c r="P10545" s="100"/>
      <c r="Q10545" s="15" t="s">
        <v>45</v>
      </c>
    </row>
    <row r="10546" customFormat="false" ht="28.35" hidden="false" customHeight="false" outlineLevel="0" collapsed="false">
      <c r="A10546" s="1144"/>
      <c r="B10546" s="1144"/>
      <c r="C10546" s="1144" t="s">
        <v>29795</v>
      </c>
      <c r="D10546" s="1144"/>
      <c r="E10546" s="1144" t="s">
        <v>29796</v>
      </c>
      <c r="F10546" s="1144"/>
      <c r="G10546" s="1144"/>
      <c r="H10546" s="1144"/>
      <c r="I10546" s="1144"/>
      <c r="J10546" s="1144"/>
      <c r="K10546" s="1144"/>
      <c r="L10546" s="1144"/>
      <c r="M10546" s="1144"/>
      <c r="N10546" s="1144"/>
      <c r="O10546" s="1144"/>
      <c r="P10546" s="1144"/>
      <c r="Q10546" s="15" t="s">
        <v>45</v>
      </c>
      <c r="R10546" s="1145"/>
      <c r="S10546" s="1145"/>
      <c r="T10546" s="1145"/>
      <c r="U10546" s="1145"/>
      <c r="V10546" s="1145"/>
      <c r="W10546" s="1145"/>
      <c r="X10546" s="1145"/>
      <c r="Y10546" s="1145"/>
      <c r="Z10546" s="1145"/>
      <c r="AA10546" s="1145"/>
      <c r="AB10546" s="1145"/>
      <c r="AC10546" s="1145"/>
      <c r="AD10546" s="1145"/>
      <c r="AE10546" s="1145"/>
      <c r="AF10546" s="1145"/>
      <c r="AG10546" s="1145"/>
      <c r="AH10546" s="1145"/>
      <c r="AI10546" s="1145"/>
      <c r="AJ10546" s="1145"/>
      <c r="AK10546" s="1145"/>
    </row>
    <row r="10547" customFormat="false" ht="41.75" hidden="false" customHeight="false" outlineLevel="0" collapsed="false">
      <c r="A10547" s="100" t="s">
        <v>25462</v>
      </c>
      <c r="B10547" s="1143" t="n">
        <v>0.6625</v>
      </c>
      <c r="C10547" s="100" t="s">
        <v>29797</v>
      </c>
      <c r="D10547" s="100" t="s">
        <v>25619</v>
      </c>
      <c r="E10547" s="100" t="s">
        <v>29798</v>
      </c>
      <c r="F10547" s="100" t="s">
        <v>29799</v>
      </c>
      <c r="G10547" s="100" t="n">
        <v>10000</v>
      </c>
      <c r="H10547" s="100"/>
      <c r="I10547" s="100"/>
      <c r="J10547" s="100"/>
      <c r="K10547" s="100"/>
      <c r="L10547" s="100"/>
      <c r="M10547" s="100" t="s">
        <v>29800</v>
      </c>
      <c r="N10547" s="1076" t="n">
        <v>43859</v>
      </c>
      <c r="O10547" s="984" t="s">
        <v>15</v>
      </c>
      <c r="P10547" s="100"/>
      <c r="Q10547" s="15" t="s">
        <v>45</v>
      </c>
    </row>
    <row r="10548" customFormat="false" ht="41.75" hidden="false" customHeight="false" outlineLevel="0" collapsed="false">
      <c r="A10548" s="100" t="s">
        <v>25462</v>
      </c>
      <c r="B10548" s="1143" t="n">
        <v>0.670833333333333</v>
      </c>
      <c r="C10548" s="100" t="s">
        <v>29801</v>
      </c>
      <c r="D10548" s="100" t="s">
        <v>25625</v>
      </c>
      <c r="E10548" s="100" t="s">
        <v>29802</v>
      </c>
      <c r="F10548" s="100" t="s">
        <v>29803</v>
      </c>
      <c r="G10548" s="100"/>
      <c r="H10548" s="100"/>
      <c r="I10548" s="100"/>
      <c r="J10548" s="100"/>
      <c r="K10548" s="100"/>
      <c r="L10548" s="100"/>
      <c r="M10548" s="100"/>
      <c r="N10548" s="100"/>
      <c r="O10548" s="1154" t="s">
        <v>29804</v>
      </c>
      <c r="P10548" s="100"/>
      <c r="Q10548" s="15" t="s">
        <v>45</v>
      </c>
    </row>
    <row r="10549" customFormat="false" ht="14.9" hidden="false" customHeight="false" outlineLevel="0" collapsed="false">
      <c r="A10549" s="100" t="s">
        <v>25462</v>
      </c>
      <c r="B10549" s="1143" t="n">
        <v>0.702777777777778</v>
      </c>
      <c r="C10549" s="100" t="s">
        <v>29805</v>
      </c>
      <c r="D10549" s="100" t="s">
        <v>25636</v>
      </c>
      <c r="E10549" s="100" t="s">
        <v>29806</v>
      </c>
      <c r="F10549" s="100"/>
      <c r="G10549" s="100"/>
      <c r="H10549" s="100"/>
      <c r="I10549" s="100"/>
      <c r="J10549" s="100"/>
      <c r="K10549" s="100"/>
      <c r="L10549" s="100"/>
      <c r="M10549" s="100"/>
      <c r="N10549" s="100"/>
      <c r="O10549" s="355" t="s">
        <v>29807</v>
      </c>
      <c r="P10549" s="100"/>
      <c r="Q10549" s="15" t="s">
        <v>45</v>
      </c>
    </row>
    <row r="10550" customFormat="false" ht="79.85" hidden="false" customHeight="false" outlineLevel="0" collapsed="false">
      <c r="A10550" s="1091" t="s">
        <v>17111</v>
      </c>
      <c r="B10550" s="6" t="s">
        <v>17112</v>
      </c>
      <c r="C10550" s="1134"/>
      <c r="D10550" s="6" t="s">
        <v>17114</v>
      </c>
      <c r="E10550" s="6" t="s">
        <v>17115</v>
      </c>
      <c r="F10550" s="5" t="s">
        <v>10096</v>
      </c>
      <c r="G10550" s="6" t="s">
        <v>38</v>
      </c>
      <c r="H10550" s="6" t="s">
        <v>17116</v>
      </c>
      <c r="I10550" s="6" t="s">
        <v>40</v>
      </c>
      <c r="J10550" s="6" t="s">
        <v>21327</v>
      </c>
      <c r="K10550" s="6" t="s">
        <v>21328</v>
      </c>
      <c r="L10550" s="6" t="s">
        <v>19807</v>
      </c>
      <c r="M10550" s="6" t="s">
        <v>41</v>
      </c>
      <c r="N10550" s="6" t="s">
        <v>42</v>
      </c>
      <c r="O10550" s="6" t="s">
        <v>17117</v>
      </c>
      <c r="P10550" s="196"/>
      <c r="Q10550" s="15" t="s">
        <v>45</v>
      </c>
      <c r="R10550" s="196"/>
      <c r="S10550" s="196"/>
      <c r="T10550" s="274"/>
      <c r="U10550" s="274"/>
      <c r="V10550" s="274"/>
      <c r="W10550" s="274"/>
      <c r="X10550" s="274"/>
      <c r="Y10550" s="274"/>
      <c r="Z10550" s="274"/>
      <c r="AA10550" s="274"/>
      <c r="AB10550" s="274"/>
      <c r="AC10550" s="274"/>
      <c r="AD10550" s="274"/>
      <c r="AE10550" s="274"/>
      <c r="AF10550" s="274"/>
      <c r="AG10550" s="274"/>
      <c r="AH10550" s="274"/>
      <c r="AI10550" s="274"/>
      <c r="AJ10550" s="274"/>
      <c r="AK10550" s="274"/>
    </row>
    <row r="10551" customFormat="false" ht="15" hidden="false" customHeight="false" outlineLevel="0" collapsed="false">
      <c r="A10551" s="1228" t="n">
        <v>43858</v>
      </c>
      <c r="B10551" s="1182" t="s">
        <v>260</v>
      </c>
      <c r="C10551" s="62"/>
      <c r="D10551" s="62"/>
      <c r="E10551" s="63"/>
      <c r="F10551" s="911" t="n">
        <f aca="false">G10551+H10551+I10551+J10551+K10551+L10551</f>
        <v>21486376.4</v>
      </c>
      <c r="G10551" s="1183" t="n">
        <f aca="false">SUM(G10552:G20485)</f>
        <v>7502200</v>
      </c>
      <c r="H10551" s="913" t="n">
        <f aca="false">SUM(H10552:H20485)</f>
        <v>13984176.4</v>
      </c>
      <c r="I10551" s="1093" t="n">
        <f aca="false">SUM(I10552:I20487)</f>
        <v>0</v>
      </c>
      <c r="J10551" s="1094" t="n">
        <f aca="false">SUM(J10552:J20485)</f>
        <v>0</v>
      </c>
      <c r="K10551" s="1095" t="n">
        <f aca="false">SUM(K10552:K20485)</f>
        <v>0</v>
      </c>
      <c r="L10551" s="1096" t="n">
        <f aca="false">SUM(L10552:L20485)</f>
        <v>0</v>
      </c>
      <c r="M10551" s="281"/>
      <c r="N10551" s="281"/>
      <c r="O10551" s="62"/>
      <c r="P10551" s="62"/>
      <c r="Q10551" s="15" t="s">
        <v>45</v>
      </c>
      <c r="R10551" s="62"/>
      <c r="S10551" s="62"/>
      <c r="T10551" s="274"/>
      <c r="U10551" s="274"/>
      <c r="V10551" s="274"/>
      <c r="W10551" s="274"/>
      <c r="X10551" s="274"/>
      <c r="Y10551" s="274"/>
      <c r="Z10551" s="274"/>
      <c r="AA10551" s="274"/>
      <c r="AB10551" s="274"/>
      <c r="AC10551" s="274"/>
      <c r="AD10551" s="274"/>
      <c r="AE10551" s="274"/>
      <c r="AF10551" s="274"/>
      <c r="AG10551" s="274"/>
      <c r="AH10551" s="274"/>
      <c r="AI10551" s="274"/>
      <c r="AJ10551" s="274"/>
      <c r="AK10551" s="274"/>
    </row>
    <row r="10552" customFormat="false" ht="68.65" hidden="false" customHeight="false" outlineLevel="0" collapsed="false">
      <c r="A10552" s="100" t="s">
        <v>25462</v>
      </c>
      <c r="B10552" s="1143" t="n">
        <v>0.433333333333333</v>
      </c>
      <c r="C10552" s="24" t="s">
        <v>29808</v>
      </c>
      <c r="D10552" s="100" t="s">
        <v>25581</v>
      </c>
      <c r="E10552" s="100" t="s">
        <v>29809</v>
      </c>
      <c r="F10552" s="100" t="s">
        <v>29810</v>
      </c>
      <c r="G10552" s="100"/>
      <c r="H10552" s="100"/>
      <c r="I10552" s="100"/>
      <c r="J10552" s="100"/>
      <c r="K10552" s="100"/>
      <c r="L10552" s="100"/>
      <c r="M10552" s="100"/>
      <c r="N10552" s="100"/>
      <c r="O10552" s="355" t="s">
        <v>26261</v>
      </c>
      <c r="P10552" s="100"/>
      <c r="Q10552" s="15" t="s">
        <v>45</v>
      </c>
    </row>
    <row r="10553" customFormat="false" ht="14.9" hidden="false" customHeight="false" outlineLevel="0" collapsed="false">
      <c r="A10553" s="100"/>
      <c r="B10553" s="100"/>
      <c r="C10553" s="100"/>
      <c r="D10553" s="1154" t="s">
        <v>25535</v>
      </c>
      <c r="E10553" s="1154" t="s">
        <v>29811</v>
      </c>
      <c r="F10553" s="100"/>
      <c r="G10553" s="100"/>
      <c r="H10553" s="100"/>
      <c r="I10553" s="100"/>
      <c r="J10553" s="100"/>
      <c r="K10553" s="100"/>
      <c r="L10553" s="100"/>
      <c r="M10553" s="100"/>
      <c r="N10553" s="100"/>
      <c r="O10553" s="100"/>
      <c r="P10553" s="100"/>
      <c r="Q10553" s="15" t="s">
        <v>45</v>
      </c>
    </row>
    <row r="10554" customFormat="false" ht="41.75" hidden="false" customHeight="false" outlineLevel="0" collapsed="false">
      <c r="A10554" s="100" t="s">
        <v>19374</v>
      </c>
      <c r="B10554" s="100"/>
      <c r="C10554" s="100" t="n">
        <v>84955892387</v>
      </c>
      <c r="D10554" s="100" t="s">
        <v>27370</v>
      </c>
      <c r="E10554" s="100" t="s">
        <v>29812</v>
      </c>
      <c r="F10554" s="100"/>
      <c r="G10554" s="100"/>
      <c r="H10554" s="100"/>
      <c r="I10554" s="100"/>
      <c r="J10554" s="100"/>
      <c r="K10554" s="100"/>
      <c r="L10554" s="100"/>
      <c r="M10554" s="100"/>
      <c r="N10554" s="100"/>
      <c r="O10554" s="100" t="s">
        <v>29813</v>
      </c>
      <c r="P10554" s="100"/>
      <c r="Q10554" s="15" t="s">
        <v>45</v>
      </c>
    </row>
    <row r="10555" customFormat="false" ht="41.75" hidden="false" customHeight="false" outlineLevel="0" collapsed="false">
      <c r="A10555" s="100" t="s">
        <v>19374</v>
      </c>
      <c r="B10555" s="543" t="n">
        <v>0.481944444444444</v>
      </c>
      <c r="C10555" s="100" t="s">
        <v>29814</v>
      </c>
      <c r="D10555" s="100" t="s">
        <v>29815</v>
      </c>
      <c r="E10555" s="100" t="s">
        <v>29816</v>
      </c>
      <c r="F10555" s="100"/>
      <c r="G10555" s="100"/>
      <c r="H10555" s="100"/>
      <c r="I10555" s="100"/>
      <c r="J10555" s="100"/>
      <c r="K10555" s="100"/>
      <c r="L10555" s="100"/>
      <c r="M10555" s="100"/>
      <c r="N10555" s="100"/>
      <c r="O10555" s="355" t="s">
        <v>29817</v>
      </c>
      <c r="P10555" s="100"/>
      <c r="Q10555" s="15" t="s">
        <v>45</v>
      </c>
    </row>
    <row r="10556" customFormat="false" ht="14.9" hidden="false" customHeight="false" outlineLevel="0" collapsed="false">
      <c r="A10556" s="100" t="s">
        <v>25462</v>
      </c>
      <c r="B10556" s="1143" t="n">
        <v>0.4875</v>
      </c>
      <c r="C10556" s="100" t="s">
        <v>29818</v>
      </c>
      <c r="D10556" s="100" t="s">
        <v>25586</v>
      </c>
      <c r="E10556" s="15" t="s">
        <v>29819</v>
      </c>
      <c r="F10556" s="984" t="s">
        <v>29820</v>
      </c>
      <c r="G10556" s="100"/>
      <c r="H10556" s="100"/>
      <c r="I10556" s="100"/>
      <c r="J10556" s="100"/>
      <c r="K10556" s="100"/>
      <c r="L10556" s="100"/>
      <c r="M10556" s="100"/>
      <c r="N10556" s="100"/>
      <c r="O10556" s="984" t="s">
        <v>25766</v>
      </c>
      <c r="P10556" s="100"/>
      <c r="Q10556" s="15" t="s">
        <v>45</v>
      </c>
    </row>
    <row r="10557" customFormat="false" ht="28.35" hidden="false" customHeight="false" outlineLevel="0" collapsed="false">
      <c r="A10557" s="100"/>
      <c r="B10557" s="100"/>
      <c r="C10557" s="100"/>
      <c r="D10557" s="100"/>
      <c r="E10557" s="100" t="s">
        <v>29821</v>
      </c>
      <c r="F10557" s="984" t="n">
        <f aca="false">3500+2500</f>
        <v>6000</v>
      </c>
      <c r="G10557" s="100"/>
      <c r="H10557" s="100"/>
      <c r="I10557" s="100"/>
      <c r="J10557" s="100"/>
      <c r="K10557" s="100"/>
      <c r="L10557" s="100"/>
      <c r="M10557" s="100"/>
      <c r="N10557" s="100"/>
      <c r="O10557" s="984" t="s">
        <v>25766</v>
      </c>
      <c r="P10557" s="100"/>
      <c r="Q10557" s="15" t="s">
        <v>45</v>
      </c>
    </row>
    <row r="10558" customFormat="false" ht="82.05" hidden="false" customHeight="false" outlineLevel="0" collapsed="false">
      <c r="A10558" s="100"/>
      <c r="B10558" s="100"/>
      <c r="C10558" s="100"/>
      <c r="D10558" s="100" t="s">
        <v>25535</v>
      </c>
      <c r="E10558" s="100" t="s">
        <v>29822</v>
      </c>
      <c r="F10558" s="100" t="s">
        <v>29823</v>
      </c>
      <c r="G10558" s="100"/>
      <c r="H10558" s="100"/>
      <c r="I10558" s="100"/>
      <c r="J10558" s="100"/>
      <c r="K10558" s="100"/>
      <c r="L10558" s="100"/>
      <c r="M10558" s="100"/>
      <c r="N10558" s="100"/>
      <c r="O10558" s="664"/>
      <c r="P10558" s="100"/>
      <c r="Q10558" s="15" t="s">
        <v>45</v>
      </c>
    </row>
    <row r="10559" customFormat="false" ht="14.9" hidden="false" customHeight="false" outlineLevel="0" collapsed="false">
      <c r="A10559" s="100"/>
      <c r="B10559" s="100"/>
      <c r="C10559" s="100"/>
      <c r="D10559" s="100"/>
      <c r="E10559" s="100" t="s">
        <v>29824</v>
      </c>
      <c r="F10559" s="100"/>
      <c r="G10559" s="100"/>
      <c r="H10559" s="100"/>
      <c r="I10559" s="100"/>
      <c r="J10559" s="100"/>
      <c r="K10559" s="100"/>
      <c r="L10559" s="100"/>
      <c r="M10559" s="100"/>
      <c r="N10559" s="100"/>
      <c r="O10559" s="100"/>
      <c r="P10559" s="100"/>
      <c r="Q10559" s="15" t="s">
        <v>45</v>
      </c>
    </row>
    <row r="10560" customFormat="false" ht="68.65" hidden="false" customHeight="false" outlineLevel="0" collapsed="false">
      <c r="A10560" s="100" t="s">
        <v>25462</v>
      </c>
      <c r="B10560" s="1143" t="n">
        <v>0.617361111111111</v>
      </c>
      <c r="C10560" s="24" t="n">
        <v>89255046067</v>
      </c>
      <c r="D10560" s="100" t="s">
        <v>29825</v>
      </c>
      <c r="E10560" s="100" t="s">
        <v>29826</v>
      </c>
      <c r="F10560" s="100"/>
      <c r="G10560" s="100"/>
      <c r="H10560" s="100"/>
      <c r="I10560" s="100"/>
      <c r="J10560" s="100"/>
      <c r="K10560" s="100"/>
      <c r="L10560" s="100"/>
      <c r="M10560" s="100"/>
      <c r="N10560" s="100"/>
      <c r="O10560" s="100" t="s">
        <v>29827</v>
      </c>
      <c r="P10560" s="100"/>
      <c r="Q10560" s="15" t="s">
        <v>45</v>
      </c>
    </row>
    <row r="10561" customFormat="false" ht="28.35" hidden="false" customHeight="false" outlineLevel="0" collapsed="false">
      <c r="A10561" s="100" t="s">
        <v>25462</v>
      </c>
      <c r="B10561" s="1143" t="n">
        <v>0.63125</v>
      </c>
      <c r="C10561" s="100" t="s">
        <v>29828</v>
      </c>
      <c r="D10561" s="100" t="s">
        <v>29407</v>
      </c>
      <c r="E10561" s="100" t="s">
        <v>29829</v>
      </c>
      <c r="F10561" s="100" t="s">
        <v>29830</v>
      </c>
      <c r="G10561" s="100" t="n">
        <v>8600</v>
      </c>
      <c r="H10561" s="100"/>
      <c r="I10561" s="100"/>
      <c r="J10561" s="100"/>
      <c r="K10561" s="100"/>
      <c r="L10561" s="100"/>
      <c r="M10561" s="100" t="s">
        <v>29831</v>
      </c>
      <c r="N10561" s="1076" t="n">
        <v>43861</v>
      </c>
      <c r="O10561" s="984" t="s">
        <v>15</v>
      </c>
      <c r="P10561" s="100"/>
      <c r="Q10561" s="15" t="s">
        <v>45</v>
      </c>
    </row>
    <row r="10562" customFormat="false" ht="14.9" hidden="false" customHeight="false" outlineLevel="0" collapsed="false">
      <c r="A10562" s="100"/>
      <c r="B10562" s="100"/>
      <c r="C10562" s="100"/>
      <c r="D10562" s="100"/>
      <c r="E10562" s="100" t="s">
        <v>29832</v>
      </c>
      <c r="F10562" s="100" t="s">
        <v>29833</v>
      </c>
      <c r="G10562" s="100"/>
      <c r="H10562" s="100"/>
      <c r="I10562" s="100"/>
      <c r="J10562" s="100"/>
      <c r="K10562" s="100"/>
      <c r="L10562" s="100"/>
      <c r="M10562" s="100"/>
      <c r="N10562" s="100"/>
      <c r="P10562" s="100"/>
      <c r="Q10562" s="15" t="s">
        <v>45</v>
      </c>
    </row>
    <row r="10563" customFormat="false" ht="41.75" hidden="false" customHeight="false" outlineLevel="0" collapsed="false">
      <c r="A10563" s="100"/>
      <c r="B10563" s="100"/>
      <c r="C10563" s="100"/>
      <c r="D10563" s="100"/>
      <c r="E10563" s="100" t="s">
        <v>29834</v>
      </c>
      <c r="F10563" s="100"/>
      <c r="G10563" s="100"/>
      <c r="H10563" s="100" t="n">
        <v>54496.4</v>
      </c>
      <c r="I10563" s="100"/>
      <c r="J10563" s="100"/>
      <c r="K10563" s="100"/>
      <c r="L10563" s="100"/>
      <c r="M10563" s="100" t="s">
        <v>29835</v>
      </c>
      <c r="N10563" s="1076" t="n">
        <v>43861</v>
      </c>
      <c r="O10563" s="984" t="s">
        <v>26196</v>
      </c>
      <c r="P10563" s="100"/>
      <c r="Q10563" s="15" t="s">
        <v>45</v>
      </c>
    </row>
    <row r="10564" customFormat="false" ht="28.35" hidden="false" customHeight="false" outlineLevel="0" collapsed="false">
      <c r="A10564" s="100" t="s">
        <v>25492</v>
      </c>
      <c r="B10564" s="100"/>
      <c r="C10564" s="100"/>
      <c r="D10564" s="100" t="s">
        <v>29836</v>
      </c>
      <c r="E10564" s="100"/>
      <c r="F10564" s="100" t="s">
        <v>29837</v>
      </c>
      <c r="G10564" s="100"/>
      <c r="H10564" s="100"/>
      <c r="I10564" s="100"/>
      <c r="J10564" s="100"/>
      <c r="K10564" s="100"/>
      <c r="L10564" s="100"/>
      <c r="M10564" s="100"/>
      <c r="N10564" s="100"/>
      <c r="O10564" s="100"/>
      <c r="P10564" s="100"/>
      <c r="Q10564" s="15" t="s">
        <v>45</v>
      </c>
    </row>
    <row r="10565" customFormat="false" ht="79.85" hidden="false" customHeight="false" outlineLevel="0" collapsed="false">
      <c r="A10565" s="1091" t="s">
        <v>17111</v>
      </c>
      <c r="B10565" s="6" t="s">
        <v>17112</v>
      </c>
      <c r="C10565" s="1134"/>
      <c r="D10565" s="6" t="s">
        <v>17114</v>
      </c>
      <c r="E10565" s="6" t="s">
        <v>17115</v>
      </c>
      <c r="F10565" s="5" t="s">
        <v>10096</v>
      </c>
      <c r="G10565" s="6" t="s">
        <v>38</v>
      </c>
      <c r="H10565" s="6" t="s">
        <v>17116</v>
      </c>
      <c r="I10565" s="6" t="s">
        <v>40</v>
      </c>
      <c r="J10565" s="6" t="s">
        <v>21327</v>
      </c>
      <c r="K10565" s="6" t="s">
        <v>21328</v>
      </c>
      <c r="L10565" s="6" t="s">
        <v>19807</v>
      </c>
      <c r="M10565" s="6" t="s">
        <v>41</v>
      </c>
      <c r="N10565" s="6" t="s">
        <v>42</v>
      </c>
      <c r="O10565" s="6" t="s">
        <v>17117</v>
      </c>
      <c r="P10565" s="196"/>
      <c r="Q10565" s="15" t="s">
        <v>45</v>
      </c>
      <c r="R10565" s="196"/>
      <c r="S10565" s="196"/>
      <c r="T10565" s="274"/>
      <c r="U10565" s="274"/>
      <c r="V10565" s="274"/>
      <c r="W10565" s="274"/>
      <c r="X10565" s="274"/>
      <c r="Y10565" s="274"/>
      <c r="Z10565" s="274"/>
      <c r="AA10565" s="274"/>
      <c r="AB10565" s="274"/>
      <c r="AC10565" s="274"/>
      <c r="AD10565" s="274"/>
      <c r="AE10565" s="274"/>
      <c r="AF10565" s="274"/>
      <c r="AG10565" s="274"/>
      <c r="AH10565" s="274"/>
      <c r="AI10565" s="274"/>
      <c r="AJ10565" s="274"/>
      <c r="AK10565" s="274"/>
    </row>
    <row r="10566" customFormat="false" ht="15" hidden="false" customHeight="false" outlineLevel="0" collapsed="false">
      <c r="A10566" s="1228" t="n">
        <v>43859</v>
      </c>
      <c r="B10566" s="1182" t="s">
        <v>311</v>
      </c>
      <c r="C10566" s="62"/>
      <c r="D10566" s="62"/>
      <c r="E10566" s="63"/>
      <c r="F10566" s="911" t="n">
        <f aca="false">G10566+H10566+I10566+J10566+K10566+L10566</f>
        <v>10711640</v>
      </c>
      <c r="G10566" s="1183" t="n">
        <f aca="false">SUM(G10567:G20500)</f>
        <v>3746800</v>
      </c>
      <c r="H10566" s="913" t="n">
        <f aca="false">SUM(H10567:H20500)</f>
        <v>6964840</v>
      </c>
      <c r="I10566" s="1093" t="n">
        <f aca="false">SUM(I10567:I20502)</f>
        <v>0</v>
      </c>
      <c r="J10566" s="1094" t="n">
        <f aca="false">SUM(J10567:J20500)</f>
        <v>0</v>
      </c>
      <c r="K10566" s="1095" t="n">
        <f aca="false">SUM(K10567:K20500)</f>
        <v>0</v>
      </c>
      <c r="L10566" s="1096" t="n">
        <f aca="false">SUM(L10567:L20500)</f>
        <v>0</v>
      </c>
      <c r="M10566" s="281"/>
      <c r="N10566" s="281"/>
      <c r="O10566" s="62"/>
      <c r="P10566" s="62"/>
      <c r="Q10566" s="15" t="s">
        <v>45</v>
      </c>
      <c r="R10566" s="62"/>
      <c r="S10566" s="62"/>
      <c r="T10566" s="274"/>
      <c r="U10566" s="274"/>
      <c r="V10566" s="274"/>
      <c r="W10566" s="274"/>
      <c r="X10566" s="274"/>
      <c r="Y10566" s="274"/>
      <c r="Z10566" s="274"/>
      <c r="AA10566" s="274"/>
      <c r="AB10566" s="274"/>
      <c r="AC10566" s="274"/>
      <c r="AD10566" s="274"/>
      <c r="AE10566" s="274"/>
      <c r="AF10566" s="274"/>
      <c r="AG10566" s="274"/>
      <c r="AH10566" s="274"/>
      <c r="AI10566" s="274"/>
      <c r="AJ10566" s="274"/>
      <c r="AK10566" s="274"/>
    </row>
    <row r="10567" customFormat="false" ht="14.9" hidden="false" customHeight="false" outlineLevel="0" collapsed="false">
      <c r="A10567" s="100"/>
      <c r="B10567" s="100"/>
      <c r="C10567" s="100"/>
      <c r="D10567" s="100"/>
      <c r="E10567" s="100" t="s">
        <v>29838</v>
      </c>
      <c r="F10567" s="100"/>
      <c r="G10567" s="100"/>
      <c r="H10567" s="100"/>
      <c r="I10567" s="100"/>
      <c r="J10567" s="100"/>
      <c r="K10567" s="100"/>
      <c r="L10567" s="100"/>
      <c r="M10567" s="100"/>
      <c r="N10567" s="100"/>
      <c r="O10567" s="100"/>
      <c r="P10567" s="100"/>
      <c r="Q10567" s="15" t="s">
        <v>45</v>
      </c>
    </row>
    <row r="10568" customFormat="false" ht="28.35" hidden="false" customHeight="false" outlineLevel="0" collapsed="false">
      <c r="A10568" s="100" t="s">
        <v>25462</v>
      </c>
      <c r="B10568" s="1143" t="n">
        <v>0.402083333333333</v>
      </c>
      <c r="C10568" s="100" t="s">
        <v>29839</v>
      </c>
      <c r="D10568" s="100" t="s">
        <v>25726</v>
      </c>
      <c r="E10568" s="100" t="s">
        <v>29840</v>
      </c>
      <c r="F10568" s="100"/>
      <c r="G10568" s="100"/>
      <c r="H10568" s="100"/>
      <c r="I10568" s="100"/>
      <c r="J10568" s="100"/>
      <c r="K10568" s="100"/>
      <c r="L10568" s="100"/>
      <c r="M10568" s="100" t="s">
        <v>29841</v>
      </c>
      <c r="N10568" s="100"/>
      <c r="O10568" s="984" t="s">
        <v>29842</v>
      </c>
      <c r="P10568" s="100"/>
      <c r="Q10568" s="15" t="s">
        <v>45</v>
      </c>
    </row>
    <row r="10569" customFormat="false" ht="28.35" hidden="false" customHeight="false" outlineLevel="0" collapsed="false">
      <c r="A10569" s="100" t="s">
        <v>25462</v>
      </c>
      <c r="B10569" s="1143" t="n">
        <v>0.415972222222222</v>
      </c>
      <c r="C10569" s="100" t="s">
        <v>29843</v>
      </c>
      <c r="D10569" s="100" t="s">
        <v>26332</v>
      </c>
      <c r="E10569" s="100" t="s">
        <v>29844</v>
      </c>
      <c r="F10569" s="100"/>
      <c r="G10569" s="100"/>
      <c r="H10569" s="100"/>
      <c r="I10569" s="100"/>
      <c r="J10569" s="100"/>
      <c r="K10569" s="100"/>
      <c r="L10569" s="100"/>
      <c r="M10569" s="100"/>
      <c r="N10569" s="100"/>
      <c r="O10569" s="355" t="s">
        <v>29845</v>
      </c>
      <c r="P10569" s="100"/>
      <c r="Q10569" s="15" t="s">
        <v>45</v>
      </c>
    </row>
    <row r="10570" customFormat="false" ht="55.2" hidden="false" customHeight="false" outlineLevel="0" collapsed="false">
      <c r="A10570" s="100" t="s">
        <v>25462</v>
      </c>
      <c r="B10570" s="1143" t="n">
        <v>0.427083333333333</v>
      </c>
      <c r="C10570" s="100" t="s">
        <v>29846</v>
      </c>
      <c r="D10570" s="100" t="s">
        <v>26341</v>
      </c>
      <c r="E10570" s="100" t="s">
        <v>29847</v>
      </c>
      <c r="F10570" s="100"/>
      <c r="G10570" s="100" t="n">
        <v>12000</v>
      </c>
      <c r="H10570" s="100"/>
      <c r="I10570" s="100"/>
      <c r="J10570" s="100"/>
      <c r="K10570" s="100"/>
      <c r="L10570" s="100"/>
      <c r="M10570" s="100" t="s">
        <v>29848</v>
      </c>
      <c r="N10570" s="1076" t="n">
        <v>43859</v>
      </c>
      <c r="O10570" s="984" t="s">
        <v>15</v>
      </c>
      <c r="P10570" s="100"/>
      <c r="Q10570" s="15" t="s">
        <v>45</v>
      </c>
    </row>
    <row r="10571" customFormat="false" ht="14.9" hidden="false" customHeight="false" outlineLevel="0" collapsed="false">
      <c r="A10571" s="1162" t="s">
        <v>28327</v>
      </c>
      <c r="B10571" s="1162"/>
      <c r="C10571" s="1162"/>
      <c r="D10571" s="1162" t="s">
        <v>600</v>
      </c>
      <c r="E10571" s="1162" t="s">
        <v>29849</v>
      </c>
      <c r="F10571" s="1162" t="s">
        <v>26027</v>
      </c>
      <c r="G10571" s="1162"/>
      <c r="H10571" s="1162"/>
      <c r="I10571" s="1162"/>
      <c r="J10571" s="1162"/>
      <c r="K10571" s="1162"/>
      <c r="L10571" s="1162"/>
      <c r="M10571" s="1162"/>
      <c r="N10571" s="1162"/>
      <c r="O10571" s="1162"/>
      <c r="P10571" s="1162"/>
      <c r="Q10571" s="15" t="s">
        <v>45</v>
      </c>
      <c r="R10571" s="1177"/>
      <c r="S10571" s="1177"/>
      <c r="T10571" s="1177"/>
      <c r="U10571" s="1177"/>
      <c r="V10571" s="1177"/>
      <c r="W10571" s="1177"/>
      <c r="X10571" s="1177"/>
      <c r="Y10571" s="1177"/>
      <c r="Z10571" s="1177"/>
      <c r="AA10571" s="1177"/>
      <c r="AB10571" s="1177"/>
      <c r="AC10571" s="1177"/>
      <c r="AD10571" s="1177"/>
      <c r="AE10571" s="1177"/>
      <c r="AF10571" s="1177"/>
      <c r="AG10571" s="1177"/>
      <c r="AH10571" s="1177"/>
      <c r="AI10571" s="1177"/>
      <c r="AJ10571" s="1177"/>
      <c r="AK10571" s="1177"/>
    </row>
    <row r="10572" customFormat="false" ht="28.35" hidden="false" customHeight="false" outlineLevel="0" collapsed="false">
      <c r="A10572" s="100" t="s">
        <v>28327</v>
      </c>
      <c r="B10572" s="1143" t="n">
        <v>0.444444444444444</v>
      </c>
      <c r="C10572" s="100" t="s">
        <v>29850</v>
      </c>
      <c r="D10572" s="100" t="s">
        <v>26354</v>
      </c>
      <c r="E10572" s="100" t="s">
        <v>29851</v>
      </c>
      <c r="F10572" s="100"/>
      <c r="G10572" s="100"/>
      <c r="H10572" s="100"/>
      <c r="I10572" s="100"/>
      <c r="J10572" s="100"/>
      <c r="K10572" s="100"/>
      <c r="L10572" s="100"/>
      <c r="M10572" s="100"/>
      <c r="N10572" s="100"/>
      <c r="O10572" s="355" t="s">
        <v>29852</v>
      </c>
      <c r="P10572" s="100"/>
      <c r="Q10572" s="15" t="s">
        <v>45</v>
      </c>
    </row>
    <row r="10573" customFormat="false" ht="28.35" hidden="false" customHeight="false" outlineLevel="0" collapsed="false">
      <c r="A10573" s="1144"/>
      <c r="B10573" s="1144"/>
      <c r="C10573" s="1144"/>
      <c r="D10573" s="1144"/>
      <c r="E10573" s="1144" t="s">
        <v>29853</v>
      </c>
      <c r="F10573" s="1144"/>
      <c r="G10573" s="1144"/>
      <c r="H10573" s="1144"/>
      <c r="I10573" s="1144"/>
      <c r="J10573" s="1144"/>
      <c r="K10573" s="1144"/>
      <c r="L10573" s="1144"/>
      <c r="M10573" s="1144"/>
      <c r="N10573" s="1144"/>
      <c r="O10573" s="1144"/>
      <c r="P10573" s="1144"/>
      <c r="Q10573" s="15" t="s">
        <v>45</v>
      </c>
      <c r="R10573" s="1145"/>
      <c r="S10573" s="1145"/>
      <c r="T10573" s="1145"/>
      <c r="U10573" s="1145"/>
      <c r="V10573" s="1145"/>
      <c r="W10573" s="1145"/>
      <c r="X10573" s="1145"/>
      <c r="Y10573" s="1145"/>
      <c r="Z10573" s="1145"/>
      <c r="AA10573" s="1145"/>
      <c r="AB10573" s="1145"/>
      <c r="AC10573" s="1145"/>
      <c r="AD10573" s="1145"/>
      <c r="AE10573" s="1145"/>
      <c r="AF10573" s="1145"/>
      <c r="AG10573" s="1145"/>
      <c r="AH10573" s="1145"/>
      <c r="AI10573" s="1145"/>
      <c r="AJ10573" s="1145"/>
      <c r="AK10573" s="1145"/>
    </row>
    <row r="10574" customFormat="false" ht="14.9" hidden="false" customHeight="false" outlineLevel="0" collapsed="false">
      <c r="A10574" s="100" t="s">
        <v>25462</v>
      </c>
      <c r="B10574" s="1143" t="n">
        <v>0.467361111111111</v>
      </c>
      <c r="C10574" s="100" t="s">
        <v>29854</v>
      </c>
      <c r="D10574" s="100" t="s">
        <v>25606</v>
      </c>
      <c r="E10574" s="100" t="s">
        <v>29855</v>
      </c>
      <c r="F10574" s="100"/>
      <c r="G10574" s="100"/>
      <c r="H10574" s="100"/>
      <c r="I10574" s="100"/>
      <c r="J10574" s="100"/>
      <c r="K10574" s="100"/>
      <c r="L10574" s="100"/>
      <c r="M10574" s="100"/>
      <c r="N10574" s="100"/>
      <c r="O10574" s="100"/>
      <c r="P10574" s="100"/>
      <c r="Q10574" s="15" t="s">
        <v>45</v>
      </c>
    </row>
    <row r="10575" customFormat="false" ht="41.75" hidden="false" customHeight="false" outlineLevel="0" collapsed="false">
      <c r="A10575" s="100" t="s">
        <v>25462</v>
      </c>
      <c r="B10575" s="1143" t="n">
        <v>0.479166666666667</v>
      </c>
      <c r="C10575" s="100" t="s">
        <v>29856</v>
      </c>
      <c r="D10575" s="100" t="s">
        <v>27083</v>
      </c>
      <c r="E10575" s="100" t="s">
        <v>29857</v>
      </c>
      <c r="F10575" s="100" t="s">
        <v>29754</v>
      </c>
      <c r="G10575" s="100"/>
      <c r="I10575" s="100"/>
      <c r="J10575" s="100"/>
      <c r="K10575" s="100"/>
      <c r="L10575" s="100"/>
      <c r="M10575" s="15" t="s">
        <v>29858</v>
      </c>
      <c r="N10575" s="100"/>
      <c r="O10575" s="984" t="s">
        <v>29859</v>
      </c>
      <c r="P10575" s="100"/>
      <c r="Q10575" s="15" t="s">
        <v>45</v>
      </c>
    </row>
    <row r="10576" customFormat="false" ht="108.95" hidden="false" customHeight="false" outlineLevel="0" collapsed="false">
      <c r="A10576" s="100" t="s">
        <v>25462</v>
      </c>
      <c r="B10576" s="1143" t="n">
        <v>0.490277777777778</v>
      </c>
      <c r="C10576" s="100" t="s">
        <v>29860</v>
      </c>
      <c r="D10576" s="100" t="s">
        <v>29157</v>
      </c>
      <c r="E10576" s="100" t="s">
        <v>29861</v>
      </c>
      <c r="F10576" s="100"/>
      <c r="G10576" s="100"/>
      <c r="H10576" s="100"/>
      <c r="I10576" s="100"/>
      <c r="J10576" s="100"/>
      <c r="K10576" s="100"/>
      <c r="L10576" s="100"/>
      <c r="M10576" s="100"/>
      <c r="N10576" s="100"/>
      <c r="O10576" s="355" t="s">
        <v>29862</v>
      </c>
      <c r="P10576" s="100"/>
      <c r="Q10576" s="15" t="s">
        <v>45</v>
      </c>
    </row>
    <row r="10577" customFormat="false" ht="28.35" hidden="false" customHeight="false" outlineLevel="0" collapsed="false">
      <c r="A10577" s="100"/>
      <c r="B10577" s="100"/>
      <c r="C10577" s="100"/>
      <c r="D10577" s="100" t="s">
        <v>28012</v>
      </c>
      <c r="E10577" s="100"/>
      <c r="F10577" s="100"/>
      <c r="G10577" s="100"/>
      <c r="H10577" s="100" t="n">
        <v>28000</v>
      </c>
      <c r="I10577" s="100"/>
      <c r="J10577" s="100"/>
      <c r="K10577" s="100"/>
      <c r="L10577" s="100"/>
      <c r="M10577" s="100" t="s">
        <v>29863</v>
      </c>
      <c r="N10577" s="1076" t="n">
        <v>43878</v>
      </c>
      <c r="O10577" s="984" t="s">
        <v>26196</v>
      </c>
      <c r="P10577" s="100"/>
      <c r="Q10577" s="15" t="s">
        <v>45</v>
      </c>
    </row>
    <row r="10578" customFormat="false" ht="28.35" hidden="false" customHeight="false" outlineLevel="0" collapsed="false">
      <c r="A10578" s="100" t="s">
        <v>25462</v>
      </c>
      <c r="B10578" s="1143" t="n">
        <v>0.502083333333333</v>
      </c>
      <c r="C10578" s="100" t="s">
        <v>29864</v>
      </c>
      <c r="D10578" s="100" t="s">
        <v>27022</v>
      </c>
      <c r="E10578" s="100" t="s">
        <v>29865</v>
      </c>
      <c r="F10578" s="100" t="n">
        <v>4500</v>
      </c>
      <c r="G10578" s="100"/>
      <c r="H10578" s="100"/>
      <c r="I10578" s="100"/>
      <c r="J10578" s="100"/>
      <c r="K10578" s="100"/>
      <c r="L10578" s="100"/>
      <c r="M10578" s="100"/>
      <c r="N10578" s="100"/>
      <c r="O10578" s="355" t="s">
        <v>29866</v>
      </c>
      <c r="P10578" s="100"/>
      <c r="Q10578" s="15" t="s">
        <v>45</v>
      </c>
    </row>
    <row r="10579" customFormat="false" ht="28.35" hidden="false" customHeight="false" outlineLevel="0" collapsed="false">
      <c r="A10579" s="100" t="s">
        <v>25462</v>
      </c>
      <c r="B10579" s="1143" t="n">
        <v>0.526388888888889</v>
      </c>
      <c r="C10579" s="100" t="n">
        <v>89384427212</v>
      </c>
      <c r="D10579" s="100" t="s">
        <v>27251</v>
      </c>
      <c r="E10579" s="100" t="s">
        <v>29867</v>
      </c>
      <c r="F10579" s="100" t="s">
        <v>29868</v>
      </c>
      <c r="G10579" s="100"/>
      <c r="H10579" s="100"/>
      <c r="I10579" s="100"/>
      <c r="J10579" s="100"/>
      <c r="K10579" s="100"/>
      <c r="L10579" s="100"/>
      <c r="M10579" s="100"/>
      <c r="N10579" s="100"/>
      <c r="O10579" s="100"/>
      <c r="P10579" s="100"/>
      <c r="Q10579" s="15" t="s">
        <v>45</v>
      </c>
    </row>
    <row r="10580" customFormat="false" ht="41.75" hidden="false" customHeight="false" outlineLevel="0" collapsed="false">
      <c r="A10580" s="100"/>
      <c r="B10580" s="100"/>
      <c r="C10580" s="100"/>
      <c r="D10580" s="100"/>
      <c r="E10580" s="100" t="s">
        <v>29869</v>
      </c>
      <c r="F10580" s="100"/>
      <c r="G10580" s="100"/>
      <c r="H10580" s="100" t="n">
        <v>7000</v>
      </c>
      <c r="I10580" s="100"/>
      <c r="J10580" s="100"/>
      <c r="K10580" s="100"/>
      <c r="L10580" s="100"/>
      <c r="M10580" s="100" t="s">
        <v>29870</v>
      </c>
      <c r="N10580" s="1076" t="n">
        <v>43862</v>
      </c>
      <c r="O10580" s="984" t="s">
        <v>26196</v>
      </c>
      <c r="P10580" s="100"/>
      <c r="Q10580" s="15" t="s">
        <v>45</v>
      </c>
    </row>
    <row r="10581" customFormat="false" ht="122.35" hidden="false" customHeight="false" outlineLevel="0" collapsed="false">
      <c r="A10581" s="100"/>
      <c r="B10581" s="100"/>
      <c r="C10581" s="100"/>
      <c r="D10581" s="100"/>
      <c r="E10581" s="100" t="s">
        <v>29871</v>
      </c>
      <c r="F10581" s="100"/>
      <c r="G10581" s="100"/>
      <c r="H10581" s="100"/>
      <c r="I10581" s="100"/>
      <c r="J10581" s="100"/>
      <c r="K10581" s="100"/>
      <c r="L10581" s="100"/>
      <c r="M10581" s="100"/>
      <c r="N10581" s="100"/>
      <c r="O10581" s="1154" t="s">
        <v>29872</v>
      </c>
      <c r="P10581" s="100"/>
      <c r="Q10581" s="15" t="s">
        <v>45</v>
      </c>
    </row>
    <row r="10582" customFormat="false" ht="162.65" hidden="false" customHeight="false" outlineLevel="0" collapsed="false">
      <c r="A10582" s="100"/>
      <c r="B10582" s="100"/>
      <c r="C10582" s="100"/>
      <c r="D10582" s="100"/>
      <c r="E10582" s="100" t="s">
        <v>29873</v>
      </c>
      <c r="F10582" s="100"/>
      <c r="G10582" s="100"/>
      <c r="H10582" s="100"/>
      <c r="I10582" s="100"/>
      <c r="J10582" s="100"/>
      <c r="K10582" s="100"/>
      <c r="L10582" s="100"/>
      <c r="M10582" s="100"/>
      <c r="N10582" s="100"/>
      <c r="O10582" s="984" t="s">
        <v>29842</v>
      </c>
      <c r="P10582" s="100"/>
      <c r="Q10582" s="15" t="s">
        <v>45</v>
      </c>
    </row>
    <row r="10583" customFormat="false" ht="14.9" hidden="false" customHeight="false" outlineLevel="0" collapsed="false">
      <c r="A10583" s="100" t="s">
        <v>28327</v>
      </c>
      <c r="B10583" s="1143" t="n">
        <v>0.698611111111111</v>
      </c>
      <c r="C10583" s="100" t="s">
        <v>29874</v>
      </c>
      <c r="D10583" s="100" t="s">
        <v>26136</v>
      </c>
      <c r="E10583" s="100" t="s">
        <v>29875</v>
      </c>
      <c r="F10583" s="100"/>
      <c r="G10583" s="100"/>
      <c r="H10583" s="100"/>
      <c r="I10583" s="100"/>
      <c r="J10583" s="100"/>
      <c r="K10583" s="100"/>
      <c r="L10583" s="100"/>
      <c r="M10583" s="100"/>
      <c r="N10583" s="100"/>
      <c r="O10583" s="355" t="s">
        <v>26216</v>
      </c>
      <c r="P10583" s="100"/>
      <c r="Q10583" s="15" t="s">
        <v>45</v>
      </c>
    </row>
    <row r="10584" customFormat="false" ht="108.95" hidden="false" customHeight="false" outlineLevel="0" collapsed="false">
      <c r="A10584" s="100"/>
      <c r="B10584" s="100"/>
      <c r="C10584" s="100"/>
      <c r="D10584" s="100"/>
      <c r="E10584" s="100" t="s">
        <v>29876</v>
      </c>
      <c r="F10584" s="100"/>
      <c r="G10584" s="100"/>
      <c r="H10584" s="100"/>
      <c r="I10584" s="100"/>
      <c r="J10584" s="100"/>
      <c r="K10584" s="100"/>
      <c r="L10584" s="100"/>
      <c r="M10584" s="100"/>
      <c r="N10584" s="100"/>
      <c r="O10584" s="100"/>
      <c r="P10584" s="100"/>
      <c r="Q10584" s="15" t="s">
        <v>45</v>
      </c>
    </row>
    <row r="10585" customFormat="false" ht="122.35" hidden="false" customHeight="false" outlineLevel="0" collapsed="false">
      <c r="A10585" s="100"/>
      <c r="B10585" s="100"/>
      <c r="C10585" s="100"/>
      <c r="D10585" s="100" t="s">
        <v>29224</v>
      </c>
      <c r="E10585" s="100" t="s">
        <v>29877</v>
      </c>
      <c r="F10585" s="100"/>
      <c r="G10585" s="100"/>
      <c r="H10585" s="100"/>
      <c r="I10585" s="100"/>
      <c r="J10585" s="100"/>
      <c r="K10585" s="100"/>
      <c r="L10585" s="100"/>
      <c r="M10585" s="100"/>
      <c r="N10585" s="100"/>
      <c r="O10585" s="1173" t="s">
        <v>19668</v>
      </c>
      <c r="P10585" s="100"/>
      <c r="Q10585" s="15" t="s">
        <v>45</v>
      </c>
    </row>
    <row r="10586" customFormat="false" ht="216.4" hidden="false" customHeight="false" outlineLevel="0" collapsed="false">
      <c r="A10586" s="100"/>
      <c r="B10586" s="1235" t="s">
        <v>29878</v>
      </c>
      <c r="C10586" s="100"/>
      <c r="D10586" s="100" t="s">
        <v>29879</v>
      </c>
      <c r="E10586" s="100" t="s">
        <v>29880</v>
      </c>
      <c r="F10586" s="100"/>
      <c r="G10586" s="100"/>
      <c r="H10586" s="100"/>
      <c r="I10586" s="100"/>
      <c r="J10586" s="100"/>
      <c r="K10586" s="100"/>
      <c r="L10586" s="100"/>
      <c r="M10586" s="100"/>
      <c r="N10586" s="100"/>
      <c r="O10586" s="1173" t="s">
        <v>29881</v>
      </c>
      <c r="P10586" s="100"/>
      <c r="Q10586" s="15" t="s">
        <v>45</v>
      </c>
    </row>
    <row r="10587" customFormat="false" ht="350.7" hidden="false" customHeight="false" outlineLevel="0" collapsed="false">
      <c r="A10587" s="100"/>
      <c r="B10587" s="100" t="s">
        <v>25462</v>
      </c>
      <c r="C10587" s="100"/>
      <c r="D10587" s="100" t="s">
        <v>29882</v>
      </c>
      <c r="E10587" s="100" t="s">
        <v>29883</v>
      </c>
      <c r="F10587" s="100"/>
      <c r="G10587" s="100"/>
      <c r="H10587" s="100"/>
      <c r="I10587" s="100"/>
      <c r="J10587" s="100"/>
      <c r="K10587" s="100"/>
      <c r="L10587" s="100"/>
      <c r="M10587" s="100"/>
      <c r="N10587" s="100"/>
      <c r="O10587" s="1154" t="s">
        <v>29884</v>
      </c>
      <c r="P10587" s="100"/>
      <c r="Q10587" s="15" t="s">
        <v>45</v>
      </c>
    </row>
    <row r="10588" customFormat="false" ht="79.85" hidden="false" customHeight="false" outlineLevel="0" collapsed="false">
      <c r="A10588" s="1091" t="s">
        <v>17111</v>
      </c>
      <c r="B10588" s="6" t="s">
        <v>17112</v>
      </c>
      <c r="C10588" s="1134"/>
      <c r="D10588" s="6" t="s">
        <v>17114</v>
      </c>
      <c r="E10588" s="6" t="s">
        <v>17115</v>
      </c>
      <c r="F10588" s="5" t="s">
        <v>10096</v>
      </c>
      <c r="G10588" s="6" t="s">
        <v>38</v>
      </c>
      <c r="H10588" s="6" t="s">
        <v>17116</v>
      </c>
      <c r="I10588" s="6" t="s">
        <v>40</v>
      </c>
      <c r="J10588" s="6" t="s">
        <v>21327</v>
      </c>
      <c r="K10588" s="6" t="s">
        <v>21328</v>
      </c>
      <c r="L10588" s="6" t="s">
        <v>19807</v>
      </c>
      <c r="M10588" s="6" t="s">
        <v>41</v>
      </c>
      <c r="N10588" s="6" t="s">
        <v>42</v>
      </c>
      <c r="O10588" s="6" t="s">
        <v>17117</v>
      </c>
      <c r="P10588" s="196"/>
      <c r="Q10588" s="15" t="s">
        <v>45</v>
      </c>
      <c r="R10588" s="196"/>
      <c r="S10588" s="196"/>
      <c r="T10588" s="274"/>
      <c r="U10588" s="274"/>
      <c r="V10588" s="274"/>
      <c r="W10588" s="274"/>
      <c r="X10588" s="274"/>
      <c r="Y10588" s="274"/>
      <c r="Z10588" s="274"/>
      <c r="AA10588" s="274"/>
      <c r="AB10588" s="274"/>
      <c r="AC10588" s="274"/>
      <c r="AD10588" s="274"/>
      <c r="AE10588" s="274"/>
      <c r="AF10588" s="274"/>
      <c r="AG10588" s="274"/>
      <c r="AH10588" s="274"/>
      <c r="AI10588" s="274"/>
      <c r="AJ10588" s="274"/>
      <c r="AK10588" s="274"/>
    </row>
    <row r="10589" customFormat="false" ht="15" hidden="false" customHeight="false" outlineLevel="0" collapsed="false">
      <c r="A10589" s="1228" t="n">
        <v>43860</v>
      </c>
      <c r="B10589" s="1182" t="s">
        <v>349</v>
      </c>
      <c r="C10589" s="62"/>
      <c r="D10589" s="62"/>
      <c r="E10589" s="63"/>
      <c r="F10589" s="911" t="n">
        <f aca="false">G10589+H10589+I10589+J10589+K10589+L10589</f>
        <v>5332320</v>
      </c>
      <c r="G10589" s="1183" t="n">
        <f aca="false">SUM(G10590:G20523)</f>
        <v>1867400</v>
      </c>
      <c r="H10589" s="913" t="n">
        <f aca="false">SUM(H10590:H20523)</f>
        <v>3464920</v>
      </c>
      <c r="I10589" s="1093" t="n">
        <f aca="false">SUM(I10590:I20525)</f>
        <v>0</v>
      </c>
      <c r="J10589" s="1094" t="n">
        <f aca="false">SUM(J10590:J20523)</f>
        <v>0</v>
      </c>
      <c r="K10589" s="1095" t="n">
        <f aca="false">SUM(K10590:K20523)</f>
        <v>0</v>
      </c>
      <c r="L10589" s="1096" t="n">
        <f aca="false">SUM(L10590:L20523)</f>
        <v>0</v>
      </c>
      <c r="M10589" s="281"/>
      <c r="N10589" s="281"/>
      <c r="O10589" s="62"/>
      <c r="P10589" s="62"/>
      <c r="Q10589" s="15" t="s">
        <v>45</v>
      </c>
      <c r="R10589" s="62"/>
      <c r="S10589" s="62"/>
      <c r="T10589" s="274"/>
      <c r="U10589" s="274"/>
      <c r="V10589" s="274"/>
      <c r="W10589" s="274"/>
      <c r="X10589" s="274"/>
      <c r="Y10589" s="274"/>
      <c r="Z10589" s="274"/>
      <c r="AA10589" s="274"/>
      <c r="AB10589" s="274"/>
      <c r="AC10589" s="274"/>
      <c r="AD10589" s="274"/>
      <c r="AE10589" s="274"/>
      <c r="AF10589" s="274"/>
      <c r="AG10589" s="274"/>
      <c r="AH10589" s="274"/>
      <c r="AI10589" s="274"/>
      <c r="AJ10589" s="274"/>
      <c r="AK10589" s="274"/>
    </row>
    <row r="10590" customFormat="false" ht="68.65" hidden="false" customHeight="false" outlineLevel="0" collapsed="false">
      <c r="A10590" s="100"/>
      <c r="B10590" s="100"/>
      <c r="C10590" s="100"/>
      <c r="D10590" s="100" t="s">
        <v>29885</v>
      </c>
      <c r="E10590" s="100" t="s">
        <v>29886</v>
      </c>
      <c r="F10590" s="100" t="s">
        <v>29887</v>
      </c>
      <c r="G10590" s="100"/>
      <c r="H10590" s="100"/>
      <c r="I10590" s="100"/>
      <c r="J10590" s="100"/>
      <c r="K10590" s="100"/>
      <c r="L10590" s="100"/>
      <c r="M10590" s="100"/>
      <c r="N10590" s="100"/>
      <c r="O10590" s="100" t="s">
        <v>29888</v>
      </c>
      <c r="P10590" s="100"/>
      <c r="Q10590" s="15" t="s">
        <v>45</v>
      </c>
    </row>
    <row r="10591" customFormat="false" ht="28.35" hidden="false" customHeight="false" outlineLevel="0" collapsed="false">
      <c r="A10591" s="100"/>
      <c r="B10591" s="100"/>
      <c r="C10591" s="100"/>
      <c r="D10591" s="100" t="s">
        <v>27370</v>
      </c>
      <c r="E10591" s="100" t="s">
        <v>29889</v>
      </c>
      <c r="F10591" s="100" t="s">
        <v>29890</v>
      </c>
      <c r="G10591" s="100" t="n">
        <v>1800</v>
      </c>
      <c r="H10591" s="100"/>
      <c r="I10591" s="100"/>
      <c r="J10591" s="100"/>
      <c r="K10591" s="100"/>
      <c r="L10591" s="100"/>
      <c r="M10591" s="100" t="s">
        <v>29891</v>
      </c>
      <c r="N10591" s="362" t="n">
        <v>43860</v>
      </c>
      <c r="O10591" s="984" t="s">
        <v>15</v>
      </c>
      <c r="P10591" s="100"/>
      <c r="Q10591" s="15" t="s">
        <v>45</v>
      </c>
    </row>
    <row r="10592" customFormat="false" ht="28.35" hidden="false" customHeight="false" outlineLevel="0" collapsed="false">
      <c r="A10592" s="1139"/>
      <c r="B10592" s="1139"/>
      <c r="C10592" s="1139"/>
      <c r="D10592" s="1139"/>
      <c r="E10592" s="1139" t="s">
        <v>29892</v>
      </c>
      <c r="F10592" s="1139" t="s">
        <v>359</v>
      </c>
      <c r="G10592" s="1139"/>
      <c r="H10592" s="1139"/>
      <c r="I10592" s="1139"/>
      <c r="J10592" s="1139"/>
      <c r="K10592" s="1139"/>
      <c r="L10592" s="1139"/>
      <c r="M10592" s="1139"/>
      <c r="N10592" s="1139"/>
      <c r="O10592" s="1139"/>
      <c r="P10592" s="1139"/>
      <c r="Q10592" s="15" t="s">
        <v>45</v>
      </c>
      <c r="R10592" s="1141"/>
      <c r="S10592" s="1141"/>
      <c r="T10592" s="1141"/>
      <c r="U10592" s="1141"/>
      <c r="V10592" s="1141"/>
      <c r="W10592" s="1141"/>
      <c r="X10592" s="1141"/>
      <c r="Y10592" s="1141"/>
      <c r="Z10592" s="1141"/>
      <c r="AA10592" s="1141"/>
      <c r="AB10592" s="1141"/>
      <c r="AC10592" s="1141"/>
      <c r="AD10592" s="1141"/>
      <c r="AE10592" s="1141"/>
      <c r="AF10592" s="1141"/>
      <c r="AG10592" s="1141"/>
      <c r="AH10592" s="1141"/>
      <c r="AI10592" s="1141"/>
      <c r="AJ10592" s="1141"/>
      <c r="AK10592" s="1141"/>
    </row>
    <row r="10593" customFormat="false" ht="176.1" hidden="false" customHeight="false" outlineLevel="0" collapsed="false">
      <c r="A10593" s="100"/>
      <c r="B10593" s="100"/>
      <c r="C10593" s="100"/>
      <c r="D10593" s="100"/>
      <c r="E10593" s="1154" t="s">
        <v>29893</v>
      </c>
      <c r="F10593" s="100"/>
      <c r="G10593" s="100"/>
      <c r="H10593" s="100"/>
      <c r="I10593" s="100"/>
      <c r="J10593" s="100"/>
      <c r="K10593" s="100"/>
      <c r="L10593" s="100"/>
      <c r="M10593" s="100"/>
      <c r="N10593" s="100"/>
      <c r="O10593" s="100"/>
      <c r="P10593" s="100"/>
      <c r="Q10593" s="15" t="s">
        <v>45</v>
      </c>
    </row>
    <row r="10594" customFormat="false" ht="229.85" hidden="false" customHeight="false" outlineLevel="0" collapsed="false">
      <c r="A10594" s="1144"/>
      <c r="B10594" s="1144"/>
      <c r="C10594" s="1144"/>
      <c r="D10594" s="1144"/>
      <c r="E10594" s="1144" t="s">
        <v>29894</v>
      </c>
      <c r="F10594" s="1144"/>
      <c r="G10594" s="1144"/>
      <c r="H10594" s="1144"/>
      <c r="I10594" s="1144"/>
      <c r="J10594" s="1144"/>
      <c r="K10594" s="1144"/>
      <c r="L10594" s="1144"/>
      <c r="M10594" s="1144"/>
      <c r="N10594" s="1144"/>
      <c r="O10594" s="1144"/>
      <c r="P10594" s="1144"/>
      <c r="Q10594" s="15" t="s">
        <v>45</v>
      </c>
      <c r="R10594" s="1145"/>
      <c r="S10594" s="1145"/>
      <c r="T10594" s="1145"/>
      <c r="U10594" s="1145"/>
      <c r="V10594" s="1145"/>
      <c r="W10594" s="1145"/>
      <c r="X10594" s="1145"/>
      <c r="Y10594" s="1145"/>
      <c r="Z10594" s="1145"/>
      <c r="AA10594" s="1145"/>
      <c r="AB10594" s="1145"/>
      <c r="AC10594" s="1145"/>
      <c r="AD10594" s="1145"/>
      <c r="AE10594" s="1145"/>
      <c r="AF10594" s="1145"/>
      <c r="AG10594" s="1145"/>
      <c r="AH10594" s="1145"/>
      <c r="AI10594" s="1145"/>
      <c r="AJ10594" s="1145"/>
      <c r="AK10594" s="1145"/>
    </row>
    <row r="10595" customFormat="false" ht="68.65" hidden="false" customHeight="false" outlineLevel="0" collapsed="false">
      <c r="A10595" s="100"/>
      <c r="B10595" s="100"/>
      <c r="C10595" s="100"/>
      <c r="D10595" s="100" t="s">
        <v>28012</v>
      </c>
      <c r="E10595" s="664" t="s">
        <v>29895</v>
      </c>
      <c r="F10595" s="100" t="s">
        <v>29896</v>
      </c>
      <c r="G10595" s="100"/>
      <c r="H10595" s="100" t="n">
        <v>9500</v>
      </c>
      <c r="I10595" s="100"/>
      <c r="J10595" s="100"/>
      <c r="K10595" s="100"/>
      <c r="L10595" s="100"/>
      <c r="M10595" s="100" t="s">
        <v>29897</v>
      </c>
      <c r="N10595" s="984" t="s">
        <v>29898</v>
      </c>
      <c r="O10595" s="984" t="s">
        <v>26154</v>
      </c>
      <c r="P10595" s="100"/>
      <c r="Q10595" s="15" t="s">
        <v>45</v>
      </c>
    </row>
    <row r="10596" customFormat="false" ht="55.2" hidden="false" customHeight="false" outlineLevel="0" collapsed="false">
      <c r="A10596" s="100" t="s">
        <v>25462</v>
      </c>
      <c r="B10596" s="543" t="n">
        <v>0.427083333333333</v>
      </c>
      <c r="C10596" s="100" t="s">
        <v>29899</v>
      </c>
      <c r="D10596" s="100" t="s">
        <v>29900</v>
      </c>
      <c r="E10596" s="100" t="s">
        <v>29901</v>
      </c>
      <c r="F10596" s="984" t="s">
        <v>29902</v>
      </c>
      <c r="G10596" s="100"/>
      <c r="H10596" s="100" t="n">
        <v>11000</v>
      </c>
      <c r="I10596" s="100"/>
      <c r="J10596" s="100"/>
      <c r="K10596" s="100"/>
      <c r="L10596" s="100"/>
      <c r="M10596" s="100" t="s">
        <v>29903</v>
      </c>
      <c r="N10596" s="100"/>
      <c r="O10596" s="799" t="s">
        <v>29904</v>
      </c>
      <c r="P10596" s="100"/>
      <c r="Q10596" s="15" t="s">
        <v>45</v>
      </c>
    </row>
    <row r="10597" customFormat="false" ht="55.2" hidden="false" customHeight="false" outlineLevel="0" collapsed="false">
      <c r="A10597" s="100"/>
      <c r="B10597" s="100"/>
      <c r="C10597" s="100"/>
      <c r="E10597" s="100" t="s">
        <v>29905</v>
      </c>
      <c r="F10597" s="100" t="s">
        <v>29906</v>
      </c>
      <c r="P10597" s="100"/>
      <c r="Q10597" s="15" t="s">
        <v>45</v>
      </c>
    </row>
    <row r="10598" customFormat="false" ht="14.9" hidden="false" customHeight="false" outlineLevel="0" collapsed="false">
      <c r="A10598" s="100"/>
      <c r="B10598" s="100"/>
      <c r="C10598" s="100"/>
      <c r="D10598" s="100" t="s">
        <v>25726</v>
      </c>
      <c r="E10598" s="100"/>
      <c r="F10598" s="100"/>
      <c r="G10598" s="100" t="n">
        <v>12400</v>
      </c>
      <c r="H10598" s="100"/>
      <c r="I10598" s="100"/>
      <c r="J10598" s="100"/>
      <c r="K10598" s="100"/>
      <c r="L10598" s="100"/>
      <c r="M10598" s="100" t="s">
        <v>29907</v>
      </c>
      <c r="N10598" s="1076" t="n">
        <v>43861</v>
      </c>
      <c r="O10598" s="984" t="s">
        <v>15</v>
      </c>
      <c r="P10598" s="100"/>
      <c r="Q10598" s="15" t="s">
        <v>45</v>
      </c>
    </row>
    <row r="10599" customFormat="false" ht="14.9" hidden="false" customHeight="false" outlineLevel="0" collapsed="false">
      <c r="A10599" s="100" t="s">
        <v>28327</v>
      </c>
      <c r="B10599" s="543" t="n">
        <v>0.458333333333333</v>
      </c>
      <c r="C10599" s="100" t="s">
        <v>29908</v>
      </c>
      <c r="D10599" s="100" t="s">
        <v>26332</v>
      </c>
      <c r="E10599" s="100" t="s">
        <v>29909</v>
      </c>
      <c r="F10599" s="100"/>
      <c r="G10599" s="100"/>
      <c r="H10599" s="100"/>
      <c r="I10599" s="100"/>
      <c r="J10599" s="100"/>
      <c r="K10599" s="100"/>
      <c r="L10599" s="100"/>
      <c r="M10599" s="100"/>
      <c r="N10599" s="100"/>
      <c r="O10599" s="100"/>
      <c r="P10599" s="100"/>
      <c r="Q10599" s="15" t="s">
        <v>45</v>
      </c>
    </row>
    <row r="10600" customFormat="false" ht="14.9" hidden="false" customHeight="false" outlineLevel="0" collapsed="false">
      <c r="A10600" s="100" t="s">
        <v>25462</v>
      </c>
      <c r="B10600" s="1143" t="n">
        <v>0.463194444444444</v>
      </c>
      <c r="C10600" s="100" t="n">
        <v>89135329955</v>
      </c>
      <c r="D10600" s="100" t="s">
        <v>26341</v>
      </c>
      <c r="E10600" s="100" t="s">
        <v>29910</v>
      </c>
      <c r="F10600" s="100"/>
      <c r="G10600" s="100"/>
      <c r="H10600" s="100"/>
      <c r="I10600" s="100"/>
      <c r="J10600" s="100"/>
      <c r="K10600" s="100"/>
      <c r="L10600" s="100"/>
      <c r="M10600" s="100"/>
      <c r="N10600" s="100"/>
      <c r="O10600" s="355" t="s">
        <v>29911</v>
      </c>
      <c r="P10600" s="100"/>
      <c r="Q10600" s="15" t="s">
        <v>45</v>
      </c>
    </row>
    <row r="10601" customFormat="false" ht="68.65" hidden="false" customHeight="false" outlineLevel="0" collapsed="false">
      <c r="A10601" s="100" t="s">
        <v>25462</v>
      </c>
      <c r="B10601" s="1143" t="n">
        <v>0.499305555555556</v>
      </c>
      <c r="C10601" s="100" t="s">
        <v>29912</v>
      </c>
      <c r="D10601" s="100" t="s">
        <v>26354</v>
      </c>
      <c r="E10601" s="100" t="s">
        <v>29913</v>
      </c>
      <c r="F10601" s="100" t="s">
        <v>29914</v>
      </c>
      <c r="G10601" s="100"/>
      <c r="H10601" s="100"/>
      <c r="I10601" s="100"/>
      <c r="J10601" s="100"/>
      <c r="K10601" s="100"/>
      <c r="L10601" s="100"/>
      <c r="M10601" s="100"/>
      <c r="N10601" s="100"/>
      <c r="O10601" s="984" t="s">
        <v>29915</v>
      </c>
      <c r="P10601" s="100"/>
      <c r="Q10601" s="15" t="s">
        <v>45</v>
      </c>
    </row>
    <row r="10602" customFormat="false" ht="13.8" hidden="false" customHeight="false" outlineLevel="0" collapsed="false">
      <c r="A10602" s="100"/>
      <c r="B10602" s="100"/>
      <c r="C10602" s="100"/>
      <c r="D10602" s="100"/>
      <c r="E10602" s="100"/>
      <c r="F10602" s="100"/>
      <c r="G10602" s="100"/>
      <c r="H10602" s="100"/>
      <c r="I10602" s="100"/>
      <c r="J10602" s="100"/>
      <c r="K10602" s="100"/>
      <c r="L10602" s="100"/>
      <c r="M10602" s="100"/>
      <c r="N10602" s="100"/>
      <c r="O10602" s="100"/>
      <c r="P10602" s="100"/>
      <c r="Q10602" s="15" t="s">
        <v>45</v>
      </c>
    </row>
    <row r="10603" customFormat="false" ht="189.55" hidden="false" customHeight="false" outlineLevel="0" collapsed="false">
      <c r="A10603" s="100" t="s">
        <v>25462</v>
      </c>
      <c r="B10603" s="1143" t="n">
        <v>0.513888888888889</v>
      </c>
      <c r="C10603" s="100" t="s">
        <v>29916</v>
      </c>
      <c r="D10603" s="100" t="s">
        <v>26364</v>
      </c>
      <c r="E10603" s="100" t="s">
        <v>29917</v>
      </c>
      <c r="F10603" s="100"/>
      <c r="G10603" s="100"/>
      <c r="H10603" s="100"/>
      <c r="I10603" s="100"/>
      <c r="J10603" s="100"/>
      <c r="K10603" s="100"/>
      <c r="L10603" s="100"/>
      <c r="M10603" s="100"/>
      <c r="N10603" s="100"/>
      <c r="O10603" s="984" t="s">
        <v>29918</v>
      </c>
      <c r="P10603" s="100"/>
      <c r="Q10603" s="15" t="s">
        <v>45</v>
      </c>
    </row>
    <row r="10604" customFormat="false" ht="14.9" hidden="false" customHeight="false" outlineLevel="0" collapsed="false">
      <c r="A10604" s="100" t="s">
        <v>25462</v>
      </c>
      <c r="B10604" s="1143" t="n">
        <v>0.515277777777778</v>
      </c>
      <c r="C10604" s="100" t="s">
        <v>29919</v>
      </c>
      <c r="D10604" s="100" t="s">
        <v>27083</v>
      </c>
      <c r="E10604" s="100" t="s">
        <v>29920</v>
      </c>
      <c r="F10604" s="100"/>
      <c r="G10604" s="100"/>
      <c r="H10604" s="100"/>
      <c r="I10604" s="100"/>
      <c r="J10604" s="100"/>
      <c r="K10604" s="100"/>
      <c r="L10604" s="100"/>
      <c r="M10604" s="100"/>
      <c r="N10604" s="100"/>
      <c r="O10604" s="355" t="s">
        <v>27566</v>
      </c>
      <c r="P10604" s="100"/>
      <c r="Q10604" s="15" t="s">
        <v>45</v>
      </c>
    </row>
    <row r="10605" customFormat="false" ht="14.9" hidden="false" customHeight="false" outlineLevel="0" collapsed="false">
      <c r="A10605" s="100" t="s">
        <v>25462</v>
      </c>
      <c r="B10605" s="1143" t="n">
        <v>0.516666666666667</v>
      </c>
      <c r="C10605" s="100" t="s">
        <v>29921</v>
      </c>
      <c r="D10605" s="100" t="s">
        <v>27017</v>
      </c>
      <c r="E10605" s="100" t="s">
        <v>29922</v>
      </c>
      <c r="F10605" s="100"/>
      <c r="G10605" s="100"/>
      <c r="H10605" s="100"/>
      <c r="I10605" s="100"/>
      <c r="J10605" s="100"/>
      <c r="K10605" s="100"/>
      <c r="L10605" s="100"/>
      <c r="M10605" s="100"/>
      <c r="N10605" s="100"/>
      <c r="O10605" s="355" t="s">
        <v>26216</v>
      </c>
      <c r="P10605" s="100"/>
      <c r="Q10605" s="15" t="s">
        <v>45</v>
      </c>
    </row>
    <row r="10606" customFormat="false" ht="14.9" hidden="false" customHeight="false" outlineLevel="0" collapsed="false">
      <c r="A10606" s="664"/>
      <c r="B10606" s="1142" t="n">
        <v>0.55625</v>
      </c>
      <c r="C10606" s="664"/>
      <c r="D10606" s="664"/>
      <c r="E10606" s="664" t="s">
        <v>29923</v>
      </c>
      <c r="F10606" s="1236" t="n">
        <v>43866.375</v>
      </c>
      <c r="G10606" s="664"/>
      <c r="H10606" s="664"/>
      <c r="I10606" s="664"/>
      <c r="J10606" s="664"/>
      <c r="K10606" s="664"/>
      <c r="L10606" s="664"/>
      <c r="M10606" s="664"/>
      <c r="N10606" s="1157" t="n">
        <v>43866</v>
      </c>
      <c r="O10606" s="984" t="s">
        <v>29924</v>
      </c>
      <c r="P10606" s="664"/>
      <c r="Q10606" s="15" t="s">
        <v>45</v>
      </c>
      <c r="R10606" s="265"/>
      <c r="S10606" s="265"/>
      <c r="T10606" s="265"/>
      <c r="U10606" s="265"/>
      <c r="V10606" s="265"/>
      <c r="W10606" s="265"/>
      <c r="X10606" s="265"/>
      <c r="Y10606" s="265"/>
      <c r="Z10606" s="265"/>
      <c r="AA10606" s="265"/>
      <c r="AB10606" s="265"/>
      <c r="AC10606" s="265"/>
      <c r="AD10606" s="265"/>
      <c r="AE10606" s="265"/>
      <c r="AF10606" s="265"/>
      <c r="AG10606" s="265"/>
      <c r="AH10606" s="265"/>
      <c r="AI10606" s="265"/>
      <c r="AJ10606" s="265"/>
      <c r="AK10606" s="265"/>
    </row>
    <row r="10607" customFormat="false" ht="28.35" hidden="false" customHeight="false" outlineLevel="0" collapsed="false">
      <c r="A10607" s="100" t="s">
        <v>25462</v>
      </c>
      <c r="B10607" s="1143" t="n">
        <v>0.565277777777778</v>
      </c>
      <c r="C10607" s="100" t="s">
        <v>29925</v>
      </c>
      <c r="D10607" s="100" t="s">
        <v>27022</v>
      </c>
      <c r="E10607" s="100" t="s">
        <v>29926</v>
      </c>
      <c r="F10607" s="100" t="s">
        <v>29927</v>
      </c>
      <c r="G10607" s="100"/>
      <c r="H10607" s="100"/>
      <c r="I10607" s="100"/>
      <c r="J10607" s="100"/>
      <c r="K10607" s="100"/>
      <c r="L10607" s="100"/>
      <c r="M10607" s="100"/>
      <c r="N10607" s="100"/>
      <c r="O10607" s="355" t="s">
        <v>29928</v>
      </c>
      <c r="P10607" s="100"/>
      <c r="Q10607" s="15" t="s">
        <v>45</v>
      </c>
    </row>
    <row r="10608" customFormat="false" ht="108.95" hidden="false" customHeight="false" outlineLevel="0" collapsed="false">
      <c r="A10608" s="1139"/>
      <c r="B10608" s="1139"/>
      <c r="C10608" s="1139"/>
      <c r="D10608" s="1139"/>
      <c r="E10608" s="1139" t="s">
        <v>29929</v>
      </c>
      <c r="F10608" s="1139"/>
      <c r="G10608" s="1139"/>
      <c r="H10608" s="1139"/>
      <c r="I10608" s="1139"/>
      <c r="J10608" s="1139"/>
      <c r="K10608" s="1139"/>
      <c r="L10608" s="1139"/>
      <c r="M10608" s="1139"/>
      <c r="N10608" s="1139"/>
      <c r="O10608" s="1139"/>
      <c r="P10608" s="1139"/>
      <c r="Q10608" s="15" t="s">
        <v>45</v>
      </c>
      <c r="R10608" s="1141"/>
      <c r="S10608" s="1141"/>
      <c r="T10608" s="1141"/>
      <c r="U10608" s="1141"/>
      <c r="V10608" s="1141"/>
      <c r="W10608" s="1141"/>
      <c r="X10608" s="1141"/>
      <c r="Y10608" s="1141"/>
      <c r="Z10608" s="1141"/>
      <c r="AA10608" s="1141"/>
      <c r="AB10608" s="1141"/>
      <c r="AC10608" s="1141"/>
      <c r="AD10608" s="1141"/>
      <c r="AE10608" s="1141"/>
      <c r="AF10608" s="1141"/>
      <c r="AG10608" s="1141"/>
      <c r="AH10608" s="1141"/>
      <c r="AI10608" s="1141"/>
      <c r="AJ10608" s="1141"/>
      <c r="AK10608" s="1141"/>
    </row>
    <row r="10609" customFormat="false" ht="68.65" hidden="false" customHeight="false" outlineLevel="0" collapsed="false">
      <c r="A10609" s="100" t="s">
        <v>25462</v>
      </c>
      <c r="B10609" s="1143" t="n">
        <v>0.669444444444444</v>
      </c>
      <c r="C10609" s="100" t="n">
        <v>89242126216</v>
      </c>
      <c r="D10609" s="100" t="s">
        <v>29930</v>
      </c>
      <c r="E10609" s="100" t="s">
        <v>29931</v>
      </c>
      <c r="F10609" s="100" t="s">
        <v>29932</v>
      </c>
      <c r="G10609" s="100"/>
      <c r="H10609" s="100"/>
      <c r="I10609" s="100"/>
      <c r="J10609" s="100"/>
      <c r="K10609" s="100"/>
      <c r="L10609" s="100"/>
      <c r="M10609" s="100"/>
      <c r="N10609" s="100"/>
      <c r="O10609" s="100"/>
      <c r="P10609" s="100"/>
      <c r="Q10609" s="15" t="s">
        <v>45</v>
      </c>
    </row>
    <row r="10610" customFormat="false" ht="28.35" hidden="false" customHeight="false" outlineLevel="0" collapsed="false">
      <c r="A10610" s="100"/>
      <c r="B10610" s="100"/>
      <c r="C10610" s="100"/>
      <c r="D10610" s="100" t="s">
        <v>28012</v>
      </c>
      <c r="F10610" s="100"/>
      <c r="G10610" s="100"/>
      <c r="H10610" s="100" t="n">
        <v>14500</v>
      </c>
      <c r="I10610" s="100"/>
      <c r="J10610" s="100"/>
      <c r="K10610" s="100"/>
      <c r="L10610" s="100"/>
      <c r="M10610" s="100" t="s">
        <v>29933</v>
      </c>
      <c r="N10610" s="1076" t="n">
        <v>43835</v>
      </c>
      <c r="O10610" s="984" t="s">
        <v>26154</v>
      </c>
      <c r="P10610" s="100"/>
      <c r="Q10610" s="15" t="s">
        <v>45</v>
      </c>
    </row>
    <row r="10611" customFormat="false" ht="14.9" hidden="false" customHeight="false" outlineLevel="0" collapsed="false">
      <c r="A10611" s="100" t="s">
        <v>25462</v>
      </c>
      <c r="B10611" s="100"/>
      <c r="C10611" s="100" t="n">
        <v>84956020452</v>
      </c>
      <c r="D10611" s="100" t="s">
        <v>27370</v>
      </c>
      <c r="E10611" s="100" t="s">
        <v>29934</v>
      </c>
      <c r="F10611" s="100"/>
      <c r="G10611" s="100"/>
      <c r="H10611" s="100"/>
      <c r="I10611" s="100"/>
      <c r="J10611" s="100"/>
      <c r="K10611" s="100"/>
      <c r="L10611" s="100"/>
      <c r="M10611" s="100"/>
      <c r="N10611" s="100"/>
      <c r="O10611" s="984" t="s">
        <v>29935</v>
      </c>
      <c r="P10611" s="100"/>
      <c r="Q10611" s="15" t="s">
        <v>45</v>
      </c>
    </row>
    <row r="10612" customFormat="false" ht="14.9" hidden="false" customHeight="false" outlineLevel="0" collapsed="false">
      <c r="A10612" s="1144"/>
      <c r="B10612" s="1144"/>
      <c r="C10612" s="1144"/>
      <c r="D10612" s="1144"/>
      <c r="E10612" s="1144" t="s">
        <v>29936</v>
      </c>
      <c r="F10612" s="1144"/>
      <c r="G10612" s="1144"/>
      <c r="H10612" s="1144"/>
      <c r="I10612" s="1144"/>
      <c r="J10612" s="1144"/>
      <c r="K10612" s="1144"/>
      <c r="L10612" s="1144"/>
      <c r="M10612" s="1144"/>
      <c r="N10612" s="1144"/>
      <c r="O10612" s="1144"/>
      <c r="P10612" s="1144"/>
      <c r="Q10612" s="15" t="s">
        <v>45</v>
      </c>
      <c r="R10612" s="1145"/>
      <c r="S10612" s="1145"/>
      <c r="T10612" s="1145"/>
      <c r="U10612" s="1145"/>
      <c r="V10612" s="1145"/>
      <c r="W10612" s="1145"/>
      <c r="X10612" s="1145"/>
      <c r="Y10612" s="1145"/>
      <c r="Z10612" s="1145"/>
      <c r="AA10612" s="1145"/>
      <c r="AB10612" s="1145"/>
      <c r="AC10612" s="1145"/>
      <c r="AD10612" s="1145"/>
      <c r="AE10612" s="1145"/>
      <c r="AF10612" s="1145"/>
      <c r="AG10612" s="1145"/>
      <c r="AH10612" s="1145"/>
      <c r="AI10612" s="1145"/>
      <c r="AJ10612" s="1145"/>
      <c r="AK10612" s="1145"/>
    </row>
    <row r="10613" customFormat="false" ht="79.85" hidden="false" customHeight="false" outlineLevel="0" collapsed="false">
      <c r="A10613" s="1091" t="s">
        <v>17111</v>
      </c>
      <c r="B10613" s="6" t="s">
        <v>17112</v>
      </c>
      <c r="C10613" s="1134"/>
      <c r="D10613" s="6" t="s">
        <v>17114</v>
      </c>
      <c r="E10613" s="6" t="s">
        <v>17115</v>
      </c>
      <c r="F10613" s="5" t="s">
        <v>10096</v>
      </c>
      <c r="G10613" s="6" t="s">
        <v>38</v>
      </c>
      <c r="H10613" s="6" t="s">
        <v>17116</v>
      </c>
      <c r="I10613" s="6" t="s">
        <v>40</v>
      </c>
      <c r="J10613" s="6" t="s">
        <v>21327</v>
      </c>
      <c r="K10613" s="6" t="s">
        <v>21328</v>
      </c>
      <c r="L10613" s="6" t="s">
        <v>19807</v>
      </c>
      <c r="M10613" s="6" t="s">
        <v>41</v>
      </c>
      <c r="N10613" s="6" t="s">
        <v>42</v>
      </c>
      <c r="O10613" s="6" t="s">
        <v>17117</v>
      </c>
      <c r="P10613" s="196"/>
      <c r="Q10613" s="15" t="s">
        <v>45</v>
      </c>
      <c r="R10613" s="196"/>
      <c r="S10613" s="196"/>
      <c r="T10613" s="274"/>
      <c r="U10613" s="274"/>
      <c r="V10613" s="274"/>
      <c r="W10613" s="274"/>
      <c r="X10613" s="274"/>
      <c r="Y10613" s="274"/>
      <c r="Z10613" s="274"/>
      <c r="AA10613" s="274"/>
      <c r="AB10613" s="274"/>
      <c r="AC10613" s="274"/>
      <c r="AD10613" s="274"/>
      <c r="AE10613" s="274"/>
      <c r="AF10613" s="274"/>
      <c r="AG10613" s="274"/>
      <c r="AH10613" s="274"/>
      <c r="AI10613" s="274"/>
      <c r="AJ10613" s="274"/>
      <c r="AK10613" s="274"/>
    </row>
    <row r="10614" customFormat="false" ht="15" hidden="false" customHeight="false" outlineLevel="0" collapsed="false">
      <c r="A10614" s="1228" t="n">
        <v>43861</v>
      </c>
      <c r="B10614" s="1182" t="s">
        <v>349</v>
      </c>
      <c r="C10614" s="62"/>
      <c r="D10614" s="62"/>
      <c r="E10614" s="63"/>
      <c r="F10614" s="911" t="n">
        <f aca="false">G10614+H10614+I10614+J10614+K10614+L10614</f>
        <v>2641560</v>
      </c>
      <c r="G10614" s="1183" t="n">
        <f aca="false">SUM(G10615:G20548)</f>
        <v>926600</v>
      </c>
      <c r="H10614" s="913" t="n">
        <f aca="false">SUM(H10615:H20548)</f>
        <v>1714960</v>
      </c>
      <c r="I10614" s="1093" t="n">
        <f aca="false">SUM(I10615:I20550)</f>
        <v>0</v>
      </c>
      <c r="J10614" s="1094" t="n">
        <f aca="false">SUM(J10615:J20548)</f>
        <v>0</v>
      </c>
      <c r="K10614" s="1095" t="n">
        <f aca="false">SUM(K10615:K20548)</f>
        <v>0</v>
      </c>
      <c r="L10614" s="1096" t="n">
        <f aca="false">SUM(L10615:L20548)</f>
        <v>0</v>
      </c>
      <c r="M10614" s="281"/>
      <c r="N10614" s="281"/>
      <c r="O10614" s="62"/>
      <c r="P10614" s="62"/>
      <c r="Q10614" s="15" t="s">
        <v>45</v>
      </c>
      <c r="R10614" s="62"/>
      <c r="S10614" s="62"/>
      <c r="T10614" s="274"/>
      <c r="U10614" s="274"/>
      <c r="V10614" s="274"/>
      <c r="W10614" s="274"/>
      <c r="X10614" s="274"/>
      <c r="Y10614" s="274"/>
      <c r="Z10614" s="274"/>
      <c r="AA10614" s="274"/>
      <c r="AB10614" s="274"/>
      <c r="AC10614" s="274"/>
      <c r="AD10614" s="274"/>
      <c r="AE10614" s="274"/>
      <c r="AF10614" s="274"/>
      <c r="AG10614" s="274"/>
      <c r="AH10614" s="274"/>
      <c r="AI10614" s="274"/>
      <c r="AJ10614" s="274"/>
      <c r="AK10614" s="274"/>
    </row>
    <row r="10615" customFormat="false" ht="14.9" hidden="false" customHeight="false" outlineLevel="0" collapsed="false">
      <c r="A10615" s="100" t="s">
        <v>25462</v>
      </c>
      <c r="B10615" s="1143" t="n">
        <v>0.421527777777778</v>
      </c>
      <c r="C10615" s="100" t="s">
        <v>29937</v>
      </c>
      <c r="D10615" s="100" t="s">
        <v>25726</v>
      </c>
      <c r="E10615" s="100" t="s">
        <v>29938</v>
      </c>
      <c r="F10615" s="100"/>
      <c r="G10615" s="100"/>
      <c r="H10615" s="100"/>
      <c r="I10615" s="100"/>
      <c r="J10615" s="100"/>
      <c r="K10615" s="100"/>
      <c r="L10615" s="100"/>
      <c r="M10615" s="100"/>
      <c r="N10615" s="100"/>
      <c r="O10615" s="355" t="s">
        <v>29939</v>
      </c>
      <c r="P10615" s="100"/>
      <c r="Q10615" s="15" t="s">
        <v>45</v>
      </c>
    </row>
    <row r="10616" customFormat="false" ht="14.9" hidden="false" customHeight="false" outlineLevel="0" collapsed="false">
      <c r="C10616" s="100" t="n">
        <v>89060603968</v>
      </c>
      <c r="D10616" s="100" t="s">
        <v>25861</v>
      </c>
      <c r="E10616" s="100" t="s">
        <v>29940</v>
      </c>
      <c r="F10616" s="100"/>
      <c r="G10616" s="100"/>
      <c r="H10616" s="100"/>
      <c r="I10616" s="100"/>
      <c r="J10616" s="100"/>
      <c r="K10616" s="100"/>
      <c r="L10616" s="100"/>
      <c r="M10616" s="100"/>
      <c r="N10616" s="100"/>
      <c r="O10616" s="100"/>
      <c r="P10616" s="100"/>
      <c r="Q10616" s="15" t="s">
        <v>45</v>
      </c>
    </row>
    <row r="10617" customFormat="false" ht="41.75" hidden="false" customHeight="false" outlineLevel="0" collapsed="false">
      <c r="A10617" s="100" t="s">
        <v>25462</v>
      </c>
      <c r="B10617" s="1143" t="n">
        <v>0.463888888888889</v>
      </c>
      <c r="C10617" s="100" t="s">
        <v>29941</v>
      </c>
      <c r="D10617" s="100" t="s">
        <v>26332</v>
      </c>
      <c r="E10617" s="100" t="s">
        <v>29942</v>
      </c>
      <c r="F10617" s="100"/>
      <c r="G10617" s="100"/>
      <c r="H10617" s="100"/>
      <c r="I10617" s="100"/>
      <c r="J10617" s="100"/>
      <c r="K10617" s="100"/>
      <c r="L10617" s="100"/>
      <c r="M10617" s="100"/>
      <c r="N10617" s="100"/>
      <c r="O10617" s="355" t="s">
        <v>29943</v>
      </c>
      <c r="P10617" s="100"/>
      <c r="Q10617" s="15" t="s">
        <v>45</v>
      </c>
    </row>
    <row r="10618" customFormat="false" ht="14.9" hidden="false" customHeight="false" outlineLevel="0" collapsed="false">
      <c r="A10618" s="100"/>
      <c r="B10618" s="100"/>
      <c r="C10618" s="100"/>
      <c r="D10618" s="100"/>
      <c r="E10618" s="100" t="s">
        <v>29944</v>
      </c>
      <c r="F10618" s="100"/>
      <c r="G10618" s="100"/>
      <c r="H10618" s="100"/>
      <c r="I10618" s="100"/>
      <c r="J10618" s="100"/>
      <c r="K10618" s="100"/>
      <c r="L10618" s="100"/>
      <c r="M10618" s="100"/>
      <c r="N10618" s="100"/>
      <c r="O10618" s="100"/>
      <c r="P10618" s="100"/>
      <c r="Q10618" s="15" t="s">
        <v>45</v>
      </c>
    </row>
    <row r="10619" customFormat="false" ht="55.2" hidden="false" customHeight="false" outlineLevel="0" collapsed="false">
      <c r="A10619" s="100" t="s">
        <v>25462</v>
      </c>
      <c r="B10619" s="1143" t="n">
        <v>0.479166666666667</v>
      </c>
      <c r="C10619" s="100" t="s">
        <v>29856</v>
      </c>
      <c r="D10619" s="100" t="s">
        <v>28012</v>
      </c>
      <c r="E10619" s="100" t="s">
        <v>29857</v>
      </c>
      <c r="F10619" s="100" t="s">
        <v>29754</v>
      </c>
      <c r="G10619" s="100"/>
      <c r="H10619" s="15" t="n">
        <v>21500</v>
      </c>
      <c r="I10619" s="100"/>
      <c r="J10619" s="100"/>
      <c r="K10619" s="100"/>
      <c r="L10619" s="100"/>
      <c r="M10619" s="15" t="s">
        <v>29858</v>
      </c>
      <c r="N10619" s="391" t="s">
        <v>29945</v>
      </c>
      <c r="O10619" s="984" t="s">
        <v>26154</v>
      </c>
      <c r="P10619" s="100"/>
      <c r="Q10619" s="15" t="s">
        <v>45</v>
      </c>
    </row>
    <row r="10620" customFormat="false" ht="14.9" hidden="false" customHeight="false" outlineLevel="0" collapsed="false">
      <c r="A10620" s="100" t="s">
        <v>25462</v>
      </c>
      <c r="B10620" s="1143" t="n">
        <v>0.536111111111111</v>
      </c>
      <c r="C10620" s="100" t="s">
        <v>29946</v>
      </c>
      <c r="D10620" s="100" t="s">
        <v>25598</v>
      </c>
      <c r="E10620" s="100" t="s">
        <v>29947</v>
      </c>
      <c r="F10620" s="100"/>
      <c r="G10620" s="100"/>
      <c r="H10620" s="100"/>
      <c r="I10620" s="100"/>
      <c r="J10620" s="100"/>
      <c r="K10620" s="100"/>
      <c r="L10620" s="100"/>
      <c r="M10620" s="100"/>
      <c r="N10620" s="100"/>
      <c r="O10620" s="355" t="s">
        <v>29948</v>
      </c>
      <c r="P10620" s="100"/>
      <c r="Q10620" s="15" t="s">
        <v>45</v>
      </c>
    </row>
    <row r="10621" customFormat="false" ht="14.9" hidden="false" customHeight="false" outlineLevel="0" collapsed="false">
      <c r="A10621" s="100" t="s">
        <v>25462</v>
      </c>
      <c r="B10621" s="1143" t="n">
        <v>0.545138888888889</v>
      </c>
      <c r="C10621" s="100" t="s">
        <v>29949</v>
      </c>
      <c r="D10621" s="100" t="s">
        <v>29950</v>
      </c>
      <c r="E10621" s="100" t="s">
        <v>29951</v>
      </c>
      <c r="F10621" s="100"/>
      <c r="G10621" s="100"/>
      <c r="H10621" s="100"/>
      <c r="I10621" s="100"/>
      <c r="J10621" s="100"/>
      <c r="K10621" s="100"/>
      <c r="L10621" s="100"/>
      <c r="M10621" s="100"/>
      <c r="N10621" s="100"/>
      <c r="O10621" s="355" t="s">
        <v>29952</v>
      </c>
      <c r="P10621" s="100"/>
      <c r="Q10621" s="15" t="s">
        <v>45</v>
      </c>
    </row>
    <row r="10622" customFormat="false" ht="14.9" hidden="false" customHeight="false" outlineLevel="0" collapsed="false">
      <c r="A10622" s="100"/>
      <c r="B10622" s="100"/>
      <c r="C10622" s="100"/>
      <c r="D10622" s="100" t="s">
        <v>28012</v>
      </c>
      <c r="E10622" s="100"/>
      <c r="F10622" s="100" t="s">
        <v>29953</v>
      </c>
      <c r="G10622" s="100"/>
      <c r="H10622" s="100" t="n">
        <f aca="false">7500+2500</f>
        <v>10000</v>
      </c>
      <c r="I10622" s="100"/>
      <c r="J10622" s="100"/>
      <c r="K10622" s="100"/>
      <c r="L10622" s="100"/>
      <c r="M10622" s="100" t="s">
        <v>29903</v>
      </c>
      <c r="N10622" s="1076" t="n">
        <v>43864</v>
      </c>
      <c r="O10622" s="984" t="s">
        <v>26154</v>
      </c>
      <c r="P10622" s="100"/>
      <c r="Q10622" s="15" t="s">
        <v>45</v>
      </c>
    </row>
    <row r="10623" customFormat="false" ht="28.35" hidden="false" customHeight="false" outlineLevel="0" collapsed="false">
      <c r="A10623" s="100" t="s">
        <v>28327</v>
      </c>
      <c r="B10623" s="1143" t="n">
        <v>0.572222222222222</v>
      </c>
      <c r="C10623" s="100" t="s">
        <v>29954</v>
      </c>
      <c r="D10623" s="100" t="s">
        <v>25606</v>
      </c>
      <c r="E10623" s="100" t="s">
        <v>29955</v>
      </c>
      <c r="F10623" s="100"/>
      <c r="G10623" s="100"/>
      <c r="H10623" s="100"/>
      <c r="I10623" s="100"/>
      <c r="J10623" s="100"/>
      <c r="K10623" s="100"/>
      <c r="L10623" s="100"/>
      <c r="M10623" s="100"/>
      <c r="N10623" s="100"/>
      <c r="O10623" s="355" t="s">
        <v>29956</v>
      </c>
      <c r="P10623" s="100"/>
      <c r="Q10623" s="15" t="s">
        <v>45</v>
      </c>
    </row>
    <row r="10624" customFormat="false" ht="82.05" hidden="false" customHeight="false" outlineLevel="0" collapsed="false">
      <c r="A10624" s="100"/>
      <c r="B10624" s="100"/>
      <c r="C10624" s="100"/>
      <c r="D10624" s="100" t="s">
        <v>29572</v>
      </c>
      <c r="E10624" s="100" t="s">
        <v>29573</v>
      </c>
      <c r="F10624" s="100" t="s">
        <v>16182</v>
      </c>
      <c r="G10624" s="100"/>
      <c r="H10624" s="100" t="n">
        <v>7500</v>
      </c>
      <c r="I10624" s="100"/>
      <c r="J10624" s="100"/>
      <c r="K10624" s="100"/>
      <c r="L10624" s="100"/>
      <c r="M10624" s="100"/>
      <c r="N10624" s="391" t="s">
        <v>29957</v>
      </c>
      <c r="O10624" s="984" t="s">
        <v>26154</v>
      </c>
      <c r="Q10624" s="15" t="s">
        <v>45</v>
      </c>
    </row>
    <row r="10625" customFormat="false" ht="79.85" hidden="false" customHeight="false" outlineLevel="0" collapsed="false">
      <c r="A10625" s="1091" t="s">
        <v>17111</v>
      </c>
      <c r="B10625" s="6" t="s">
        <v>17112</v>
      </c>
      <c r="C10625" s="1134"/>
      <c r="D10625" s="6" t="s">
        <v>17114</v>
      </c>
      <c r="E10625" s="6" t="s">
        <v>17115</v>
      </c>
      <c r="F10625" s="5" t="s">
        <v>10096</v>
      </c>
      <c r="G10625" s="6" t="s">
        <v>38</v>
      </c>
      <c r="H10625" s="6" t="s">
        <v>17116</v>
      </c>
      <c r="I10625" s="6" t="s">
        <v>40</v>
      </c>
      <c r="J10625" s="6" t="s">
        <v>21327</v>
      </c>
      <c r="K10625" s="6" t="s">
        <v>21328</v>
      </c>
      <c r="L10625" s="6" t="s">
        <v>19807</v>
      </c>
      <c r="M10625" s="6" t="s">
        <v>41</v>
      </c>
      <c r="N10625" s="6" t="s">
        <v>42</v>
      </c>
      <c r="O10625" s="6" t="s">
        <v>17117</v>
      </c>
      <c r="P10625" s="196"/>
      <c r="Q10625" s="15" t="s">
        <v>45</v>
      </c>
      <c r="R10625" s="196"/>
      <c r="S10625" s="196"/>
      <c r="T10625" s="274"/>
      <c r="U10625" s="274"/>
      <c r="V10625" s="274"/>
      <c r="W10625" s="274"/>
      <c r="X10625" s="274"/>
      <c r="Y10625" s="274"/>
      <c r="Z10625" s="274"/>
      <c r="AA10625" s="274"/>
      <c r="AB10625" s="274"/>
      <c r="AC10625" s="274"/>
      <c r="AD10625" s="274"/>
      <c r="AE10625" s="274"/>
      <c r="AF10625" s="274"/>
      <c r="AG10625" s="274"/>
      <c r="AH10625" s="274"/>
      <c r="AI10625" s="274"/>
      <c r="AJ10625" s="274"/>
      <c r="AK10625" s="274"/>
    </row>
    <row r="10626" customFormat="false" ht="15" hidden="false" customHeight="false" outlineLevel="0" collapsed="false">
      <c r="A10626" s="1228" t="n">
        <v>43864</v>
      </c>
      <c r="B10626" s="1182" t="s">
        <v>422</v>
      </c>
      <c r="C10626" s="62"/>
      <c r="D10626" s="62"/>
      <c r="E10626" s="63"/>
      <c r="F10626" s="911" t="n">
        <f aca="false">G10626+H10626+I10626+J10626+K10626+L10626</f>
        <v>1301280</v>
      </c>
      <c r="G10626" s="1183" t="n">
        <f aca="false">SUM(G10627:G20560)</f>
        <v>463300</v>
      </c>
      <c r="H10626" s="913" t="n">
        <f aca="false">SUM(H10627:H20560)</f>
        <v>837980</v>
      </c>
      <c r="I10626" s="1093" t="n">
        <f aca="false">SUM(I10627:I20562)</f>
        <v>0</v>
      </c>
      <c r="J10626" s="1094" t="n">
        <f aca="false">SUM(J10627:J20560)</f>
        <v>0</v>
      </c>
      <c r="K10626" s="1095" t="n">
        <f aca="false">SUM(K10627:K20560)</f>
        <v>0</v>
      </c>
      <c r="L10626" s="1096" t="n">
        <f aca="false">SUM(L10627:L20560)</f>
        <v>0</v>
      </c>
      <c r="M10626" s="281"/>
      <c r="N10626" s="281"/>
      <c r="O10626" s="62"/>
      <c r="P10626" s="62"/>
      <c r="Q10626" s="15" t="s">
        <v>45</v>
      </c>
      <c r="R10626" s="62"/>
      <c r="S10626" s="62"/>
      <c r="T10626" s="274"/>
      <c r="U10626" s="274"/>
      <c r="V10626" s="274"/>
      <c r="W10626" s="274"/>
      <c r="X10626" s="274"/>
      <c r="Y10626" s="274"/>
      <c r="Z10626" s="274"/>
      <c r="AA10626" s="274"/>
      <c r="AB10626" s="274"/>
      <c r="AC10626" s="274"/>
      <c r="AD10626" s="274"/>
      <c r="AE10626" s="274"/>
      <c r="AF10626" s="274"/>
      <c r="AG10626" s="274"/>
      <c r="AH10626" s="274"/>
      <c r="AI10626" s="274"/>
      <c r="AJ10626" s="274"/>
      <c r="AK10626" s="274"/>
    </row>
    <row r="10627" customFormat="false" ht="176.1" hidden="false" customHeight="false" outlineLevel="0" collapsed="false">
      <c r="A10627" s="1139"/>
      <c r="B10627" s="1139"/>
      <c r="C10627" s="1139"/>
      <c r="D10627" s="1139"/>
      <c r="E10627" s="1139" t="s">
        <v>29958</v>
      </c>
      <c r="F10627" s="1139"/>
      <c r="G10627" s="1139"/>
      <c r="H10627" s="1139"/>
      <c r="I10627" s="1139"/>
      <c r="J10627" s="1139"/>
      <c r="K10627" s="1139"/>
      <c r="L10627" s="1139"/>
      <c r="M10627" s="1139"/>
      <c r="N10627" s="1139"/>
      <c r="O10627" s="1139" t="s">
        <v>29959</v>
      </c>
      <c r="P10627" s="1139"/>
      <c r="Q10627" s="15" t="s">
        <v>45</v>
      </c>
      <c r="R10627" s="1141"/>
      <c r="S10627" s="1141"/>
      <c r="T10627" s="1141"/>
      <c r="U10627" s="1141"/>
      <c r="V10627" s="1141"/>
      <c r="W10627" s="1141"/>
      <c r="X10627" s="1141"/>
      <c r="Y10627" s="1141"/>
      <c r="Z10627" s="1141"/>
      <c r="AA10627" s="1141"/>
      <c r="AB10627" s="1141"/>
      <c r="AC10627" s="1141"/>
      <c r="AD10627" s="1141"/>
      <c r="AE10627" s="1141"/>
      <c r="AF10627" s="1141"/>
      <c r="AG10627" s="1141"/>
      <c r="AH10627" s="1141"/>
      <c r="AI10627" s="1141"/>
      <c r="AJ10627" s="1141"/>
      <c r="AK10627" s="1141"/>
    </row>
    <row r="10628" customFormat="false" ht="14.9" hidden="false" customHeight="false" outlineLevel="0" collapsed="false">
      <c r="A10628" s="100"/>
      <c r="B10628" s="100"/>
      <c r="C10628" s="100" t="s">
        <v>29960</v>
      </c>
      <c r="D10628" s="100" t="s">
        <v>29143</v>
      </c>
      <c r="E10628" s="100"/>
      <c r="F10628" s="100"/>
      <c r="G10628" s="100" t="n">
        <v>7000</v>
      </c>
      <c r="H10628" s="100"/>
      <c r="I10628" s="100"/>
      <c r="J10628" s="100"/>
      <c r="K10628" s="100"/>
      <c r="L10628" s="100"/>
      <c r="M10628" s="100" t="s">
        <v>29961</v>
      </c>
      <c r="N10628" s="1076" t="n">
        <v>43862</v>
      </c>
      <c r="O10628" s="984" t="s">
        <v>15</v>
      </c>
      <c r="P10628" s="100"/>
      <c r="Q10628" s="15" t="s">
        <v>45</v>
      </c>
    </row>
    <row r="10629" customFormat="false" ht="14.9" hidden="false" customHeight="false" outlineLevel="0" collapsed="false">
      <c r="A10629" s="100"/>
      <c r="B10629" s="100"/>
      <c r="C10629" s="100" t="s">
        <v>29962</v>
      </c>
      <c r="D10629" s="100" t="s">
        <v>29143</v>
      </c>
      <c r="E10629" s="100"/>
      <c r="F10629" s="100"/>
      <c r="G10629" s="100" t="n">
        <v>3000</v>
      </c>
      <c r="H10629" s="100"/>
      <c r="I10629" s="100"/>
      <c r="J10629" s="100"/>
      <c r="K10629" s="100"/>
      <c r="L10629" s="100"/>
      <c r="M10629" s="100" t="s">
        <v>29963</v>
      </c>
      <c r="N10629" s="1076" t="n">
        <v>43865</v>
      </c>
      <c r="O10629" s="984" t="s">
        <v>15</v>
      </c>
      <c r="P10629" s="100"/>
      <c r="Q10629" s="15" t="s">
        <v>45</v>
      </c>
    </row>
    <row r="10630" customFormat="false" ht="41.75" hidden="false" customHeight="false" outlineLevel="0" collapsed="false">
      <c r="A10630" s="100" t="s">
        <v>25462</v>
      </c>
      <c r="B10630" s="1143" t="n">
        <v>0.405555555555556</v>
      </c>
      <c r="C10630" s="100" t="s">
        <v>29964</v>
      </c>
      <c r="D10630" s="100" t="s">
        <v>25726</v>
      </c>
      <c r="E10630" s="100" t="s">
        <v>29965</v>
      </c>
      <c r="F10630" s="100" t="s">
        <v>29966</v>
      </c>
      <c r="G10630" s="100"/>
      <c r="H10630" s="100"/>
      <c r="I10630" s="100"/>
      <c r="J10630" s="100"/>
      <c r="K10630" s="100"/>
      <c r="L10630" s="100"/>
      <c r="M10630" s="100"/>
      <c r="N10630" s="100"/>
      <c r="O10630" s="1173" t="s">
        <v>27938</v>
      </c>
      <c r="P10630" s="100"/>
      <c r="Q10630" s="15" t="s">
        <v>45</v>
      </c>
    </row>
    <row r="10631" customFormat="false" ht="14.9" hidden="false" customHeight="false" outlineLevel="0" collapsed="false">
      <c r="A10631" s="100" t="s">
        <v>25462</v>
      </c>
      <c r="B10631" s="1143" t="n">
        <v>0.440277777777778</v>
      </c>
      <c r="C10631" s="100" t="s">
        <v>29967</v>
      </c>
      <c r="D10631" s="100" t="s">
        <v>25586</v>
      </c>
      <c r="E10631" s="100" t="s">
        <v>29968</v>
      </c>
      <c r="F10631" s="100"/>
      <c r="G10631" s="100"/>
      <c r="H10631" s="100"/>
      <c r="I10631" s="100"/>
      <c r="J10631" s="100"/>
      <c r="K10631" s="100"/>
      <c r="L10631" s="100"/>
      <c r="M10631" s="100"/>
      <c r="N10631" s="100"/>
      <c r="O10631" s="355" t="s">
        <v>29969</v>
      </c>
      <c r="P10631" s="100"/>
      <c r="Q10631" s="15" t="s">
        <v>45</v>
      </c>
    </row>
    <row r="10632" customFormat="false" ht="68.65" hidden="false" customHeight="false" outlineLevel="0" collapsed="false">
      <c r="A10632" s="100" t="s">
        <v>25462</v>
      </c>
      <c r="B10632" s="1143" t="n">
        <v>0.445833333333333</v>
      </c>
      <c r="C10632" s="24" t="s">
        <v>29854</v>
      </c>
      <c r="D10632" s="100" t="s">
        <v>27105</v>
      </c>
      <c r="E10632" s="100" t="s">
        <v>29970</v>
      </c>
      <c r="F10632" s="100" t="s">
        <v>29971</v>
      </c>
      <c r="G10632" s="100"/>
      <c r="H10632" s="100"/>
      <c r="I10632" s="100"/>
      <c r="J10632" s="100"/>
      <c r="K10632" s="100"/>
      <c r="L10632" s="100"/>
      <c r="M10632" s="100"/>
      <c r="N10632" s="100"/>
      <c r="O10632" s="355" t="s">
        <v>25384</v>
      </c>
      <c r="P10632" s="100"/>
      <c r="Q10632" s="15" t="s">
        <v>45</v>
      </c>
    </row>
    <row r="10633" customFormat="false" ht="14.9" hidden="false" customHeight="false" outlineLevel="0" collapsed="false">
      <c r="A10633" s="100" t="s">
        <v>25462</v>
      </c>
      <c r="B10633" s="1143" t="n">
        <v>0.451388888888889</v>
      </c>
      <c r="C10633" s="100" t="s">
        <v>29972</v>
      </c>
      <c r="D10633" s="100" t="s">
        <v>26341</v>
      </c>
      <c r="E10633" s="100" t="s">
        <v>29973</v>
      </c>
      <c r="F10633" s="100"/>
      <c r="G10633" s="100"/>
      <c r="H10633" s="100"/>
      <c r="I10633" s="100"/>
      <c r="J10633" s="100"/>
      <c r="K10633" s="100"/>
      <c r="L10633" s="100"/>
      <c r="M10633" s="100"/>
      <c r="N10633" s="100"/>
      <c r="O10633" s="355" t="s">
        <v>29974</v>
      </c>
      <c r="P10633" s="100"/>
      <c r="Q10633" s="15" t="s">
        <v>45</v>
      </c>
    </row>
    <row r="10634" customFormat="false" ht="68.65" hidden="false" customHeight="false" outlineLevel="0" collapsed="false">
      <c r="A10634" s="100" t="s">
        <v>25462</v>
      </c>
      <c r="B10634" s="1143" t="n">
        <v>0.455555555555556</v>
      </c>
      <c r="C10634" s="100" t="s">
        <v>29975</v>
      </c>
      <c r="D10634" s="100" t="s">
        <v>26354</v>
      </c>
      <c r="E10634" s="100" t="s">
        <v>29976</v>
      </c>
      <c r="F10634" s="100" t="s">
        <v>29977</v>
      </c>
      <c r="G10634" s="100"/>
      <c r="H10634" s="100"/>
      <c r="I10634" s="100"/>
      <c r="J10634" s="100"/>
      <c r="K10634" s="100"/>
      <c r="L10634" s="100"/>
      <c r="M10634" s="100"/>
      <c r="N10634" s="100"/>
      <c r="O10634" s="355" t="s">
        <v>29978</v>
      </c>
      <c r="P10634" s="100"/>
      <c r="Q10634" s="15" t="s">
        <v>45</v>
      </c>
    </row>
    <row r="10635" customFormat="false" ht="41.75" hidden="false" customHeight="false" outlineLevel="0" collapsed="false">
      <c r="A10635" s="100" t="s">
        <v>25462</v>
      </c>
      <c r="B10635" s="1143" t="n">
        <v>0.471527777777778</v>
      </c>
      <c r="C10635" s="100" t="s">
        <v>29979</v>
      </c>
      <c r="D10635" s="100" t="s">
        <v>26364</v>
      </c>
      <c r="E10635" s="100" t="s">
        <v>29980</v>
      </c>
      <c r="F10635" s="984" t="s">
        <v>29981</v>
      </c>
      <c r="G10635" s="100"/>
      <c r="H10635" s="100"/>
      <c r="I10635" s="100"/>
      <c r="J10635" s="100"/>
      <c r="K10635" s="100"/>
      <c r="L10635" s="100"/>
      <c r="M10635" s="100" t="s">
        <v>29982</v>
      </c>
      <c r="N10635" s="1232" t="n">
        <v>43866</v>
      </c>
      <c r="O10635" s="984" t="s">
        <v>25766</v>
      </c>
      <c r="P10635" s="100"/>
      <c r="Q10635" s="15" t="s">
        <v>45</v>
      </c>
    </row>
    <row r="10636" customFormat="false" ht="28.35" hidden="false" customHeight="false" outlineLevel="0" collapsed="false">
      <c r="A10636" s="100" t="s">
        <v>25462</v>
      </c>
      <c r="B10636" s="1143" t="n">
        <v>0.472916666666667</v>
      </c>
      <c r="C10636" s="100" t="s">
        <v>29983</v>
      </c>
      <c r="D10636" s="100" t="s">
        <v>29984</v>
      </c>
      <c r="E10636" s="100" t="s">
        <v>29985</v>
      </c>
      <c r="F10636" s="100"/>
      <c r="G10636" s="100"/>
      <c r="H10636" s="100"/>
      <c r="I10636" s="100"/>
      <c r="J10636" s="100"/>
      <c r="K10636" s="100"/>
      <c r="L10636" s="100"/>
      <c r="M10636" s="100"/>
      <c r="N10636" s="100"/>
      <c r="O10636" s="352" t="s">
        <v>29986</v>
      </c>
      <c r="P10636" s="100"/>
      <c r="Q10636" s="15" t="s">
        <v>45</v>
      </c>
    </row>
    <row r="10637" customFormat="false" ht="28.35" hidden="false" customHeight="false" outlineLevel="0" collapsed="false">
      <c r="A10637" s="100" t="s">
        <v>19374</v>
      </c>
      <c r="B10637" s="1143" t="n">
        <v>0.565277777777778</v>
      </c>
      <c r="C10637" s="100" t="s">
        <v>29987</v>
      </c>
      <c r="D10637" s="100" t="s">
        <v>27083</v>
      </c>
      <c r="E10637" s="100" t="s">
        <v>29988</v>
      </c>
      <c r="F10637" s="100" t="s">
        <v>29989</v>
      </c>
      <c r="G10637" s="100" t="n">
        <v>4700</v>
      </c>
      <c r="H10637" s="100"/>
      <c r="I10637" s="100"/>
      <c r="J10637" s="100"/>
      <c r="K10637" s="100"/>
      <c r="L10637" s="100"/>
      <c r="M10637" s="100" t="s">
        <v>29990</v>
      </c>
      <c r="N10637" s="1076" t="n">
        <v>43865</v>
      </c>
      <c r="O10637" s="984" t="s">
        <v>15</v>
      </c>
      <c r="P10637" s="100"/>
      <c r="Q10637" s="15" t="s">
        <v>45</v>
      </c>
    </row>
    <row r="10638" customFormat="false" ht="41.75" hidden="false" customHeight="false" outlineLevel="0" collapsed="false">
      <c r="A10638" s="100"/>
      <c r="B10638" s="100"/>
      <c r="C10638" s="100"/>
      <c r="D10638" s="100" t="s">
        <v>28012</v>
      </c>
      <c r="E10638" s="100"/>
      <c r="F10638" s="100"/>
      <c r="G10638" s="100"/>
      <c r="H10638" s="100" t="n">
        <v>3000</v>
      </c>
      <c r="I10638" s="100"/>
      <c r="J10638" s="100"/>
      <c r="K10638" s="100"/>
      <c r="L10638" s="100"/>
      <c r="M10638" s="100" t="s">
        <v>27614</v>
      </c>
      <c r="N10638" s="100"/>
      <c r="O10638" s="984" t="s">
        <v>26154</v>
      </c>
      <c r="P10638" s="100"/>
      <c r="Q10638" s="15" t="s">
        <v>45</v>
      </c>
    </row>
    <row r="10639" customFormat="false" ht="41.75" hidden="false" customHeight="false" outlineLevel="0" collapsed="false">
      <c r="A10639" s="100"/>
      <c r="B10639" s="100"/>
      <c r="C10639" s="100"/>
      <c r="D10639" s="100" t="s">
        <v>28012</v>
      </c>
      <c r="E10639" s="100"/>
      <c r="F10639" s="100"/>
      <c r="G10639" s="100"/>
      <c r="H10639" s="100" t="n">
        <v>13200</v>
      </c>
      <c r="I10639" s="100"/>
      <c r="J10639" s="100"/>
      <c r="K10639" s="100"/>
      <c r="L10639" s="100"/>
      <c r="M10639" s="100" t="s">
        <v>27614</v>
      </c>
      <c r="N10639" s="100"/>
      <c r="O10639" s="984" t="s">
        <v>26154</v>
      </c>
      <c r="P10639" s="100"/>
      <c r="Q10639" s="15" t="s">
        <v>45</v>
      </c>
    </row>
    <row r="10640" customFormat="false" ht="41.75" hidden="false" customHeight="false" outlineLevel="0" collapsed="false">
      <c r="A10640" s="100"/>
      <c r="B10640" s="100"/>
      <c r="C10640" s="100"/>
      <c r="D10640" s="100" t="s">
        <v>28012</v>
      </c>
      <c r="E10640" s="100"/>
      <c r="F10640" s="100"/>
      <c r="G10640" s="100"/>
      <c r="H10640" s="100" t="n">
        <v>3500</v>
      </c>
      <c r="I10640" s="100"/>
      <c r="J10640" s="100"/>
      <c r="K10640" s="100"/>
      <c r="L10640" s="100"/>
      <c r="M10640" s="100" t="s">
        <v>27614</v>
      </c>
      <c r="N10640" s="100"/>
      <c r="O10640" s="984" t="s">
        <v>26154</v>
      </c>
      <c r="P10640" s="100"/>
      <c r="Q10640" s="15" t="s">
        <v>45</v>
      </c>
    </row>
    <row r="10641" customFormat="false" ht="41.75" hidden="false" customHeight="false" outlineLevel="0" collapsed="false">
      <c r="A10641" s="100"/>
      <c r="B10641" s="100"/>
      <c r="C10641" s="100"/>
      <c r="D10641" s="100" t="s">
        <v>28012</v>
      </c>
      <c r="E10641" s="100"/>
      <c r="F10641" s="100"/>
      <c r="G10641" s="100"/>
      <c r="H10641" s="100" t="n">
        <v>14500</v>
      </c>
      <c r="I10641" s="100"/>
      <c r="J10641" s="100"/>
      <c r="K10641" s="100"/>
      <c r="L10641" s="100"/>
      <c r="M10641" s="100" t="s">
        <v>27614</v>
      </c>
      <c r="N10641" s="100"/>
      <c r="O10641" s="984" t="s">
        <v>26154</v>
      </c>
      <c r="P10641" s="100"/>
      <c r="Q10641" s="15" t="s">
        <v>45</v>
      </c>
    </row>
    <row r="10642" customFormat="false" ht="28.35" hidden="false" customHeight="false" outlineLevel="0" collapsed="false">
      <c r="A10642" s="100" t="s">
        <v>28327</v>
      </c>
      <c r="B10642" s="1143" t="n">
        <v>0.515277777777778</v>
      </c>
      <c r="C10642" s="100" t="s">
        <v>23481</v>
      </c>
      <c r="D10642" s="100" t="s">
        <v>27017</v>
      </c>
      <c r="E10642" s="100" t="s">
        <v>29991</v>
      </c>
      <c r="F10642" s="1143" t="n">
        <v>0.958333333333333</v>
      </c>
      <c r="G10642" s="100" t="n">
        <v>12400</v>
      </c>
      <c r="H10642" s="100"/>
      <c r="I10642" s="100"/>
      <c r="J10642" s="100"/>
      <c r="K10642" s="100"/>
      <c r="L10642" s="100"/>
      <c r="M10642" s="100" t="s">
        <v>29992</v>
      </c>
      <c r="N10642" s="1076" t="n">
        <v>43865</v>
      </c>
      <c r="O10642" s="984" t="s">
        <v>15</v>
      </c>
      <c r="P10642" s="100"/>
      <c r="Q10642" s="15" t="s">
        <v>45</v>
      </c>
    </row>
    <row r="10643" customFormat="false" ht="55.2" hidden="false" customHeight="false" outlineLevel="0" collapsed="false">
      <c r="A10643" s="100" t="s">
        <v>25462</v>
      </c>
      <c r="B10643" s="1143" t="n">
        <v>0.555555555555556</v>
      </c>
      <c r="C10643" s="100" t="n">
        <v>89859243451</v>
      </c>
      <c r="D10643" s="100"/>
      <c r="E10643" s="100" t="s">
        <v>29993</v>
      </c>
      <c r="F10643" s="100" t="s">
        <v>29994</v>
      </c>
      <c r="G10643" s="100"/>
      <c r="H10643" s="100"/>
      <c r="I10643" s="100"/>
      <c r="J10643" s="100"/>
      <c r="K10643" s="100"/>
      <c r="L10643" s="100"/>
      <c r="M10643" s="100"/>
      <c r="N10643" s="100"/>
      <c r="O10643" s="100"/>
      <c r="P10643" s="100"/>
      <c r="Q10643" s="15" t="s">
        <v>45</v>
      </c>
    </row>
    <row r="10644" customFormat="false" ht="95.5" hidden="false" customHeight="false" outlineLevel="0" collapsed="false">
      <c r="A10644" s="100"/>
      <c r="B10644" s="100"/>
      <c r="C10644" s="100"/>
      <c r="D10644" s="100" t="s">
        <v>25535</v>
      </c>
      <c r="E10644" s="100" t="s">
        <v>29995</v>
      </c>
      <c r="F10644" s="100"/>
      <c r="G10644" s="100"/>
      <c r="H10644" s="100"/>
      <c r="I10644" s="100"/>
      <c r="J10644" s="100"/>
      <c r="K10644" s="100"/>
      <c r="L10644" s="100"/>
      <c r="M10644" s="100"/>
      <c r="N10644" s="100"/>
      <c r="O10644" s="100"/>
      <c r="P10644" s="100"/>
      <c r="Q10644" s="15" t="s">
        <v>45</v>
      </c>
    </row>
    <row r="10645" customFormat="false" ht="68.65" hidden="false" customHeight="false" outlineLevel="0" collapsed="false">
      <c r="A10645" s="100" t="s">
        <v>28327</v>
      </c>
      <c r="B10645" s="1143" t="n">
        <v>0.597222222222222</v>
      </c>
      <c r="C10645" s="100"/>
      <c r="D10645" s="100" t="s">
        <v>27105</v>
      </c>
      <c r="E10645" s="100" t="s">
        <v>29996</v>
      </c>
      <c r="F10645" s="100" t="s">
        <v>29997</v>
      </c>
      <c r="G10645" s="100" t="n">
        <v>3000</v>
      </c>
      <c r="H10645" s="100"/>
      <c r="I10645" s="100"/>
      <c r="J10645" s="100"/>
      <c r="K10645" s="100"/>
      <c r="L10645" s="100"/>
      <c r="M10645" s="100" t="s">
        <v>29998</v>
      </c>
      <c r="N10645" s="1076" t="n">
        <v>43864</v>
      </c>
      <c r="O10645" s="984" t="s">
        <v>15</v>
      </c>
      <c r="P10645" s="100"/>
      <c r="Q10645" s="15" t="s">
        <v>45</v>
      </c>
    </row>
    <row r="10646" customFormat="false" ht="14.9" hidden="false" customHeight="false" outlineLevel="0" collapsed="false">
      <c r="A10646" s="100" t="s">
        <v>25462</v>
      </c>
      <c r="B10646" s="1143" t="n">
        <v>0.63125</v>
      </c>
      <c r="C10646" s="100" t="n">
        <v>89563891917</v>
      </c>
      <c r="D10646" s="100" t="s">
        <v>25625</v>
      </c>
      <c r="E10646" s="100" t="s">
        <v>29999</v>
      </c>
      <c r="F10646" s="100" t="n">
        <v>2500</v>
      </c>
      <c r="G10646" s="100"/>
      <c r="H10646" s="100"/>
      <c r="I10646" s="100"/>
      <c r="J10646" s="100"/>
      <c r="K10646" s="100"/>
      <c r="L10646" s="100"/>
      <c r="M10646" s="100"/>
      <c r="N10646" s="100"/>
      <c r="O10646" s="100"/>
      <c r="P10646" s="100"/>
      <c r="Q10646" s="15" t="s">
        <v>45</v>
      </c>
    </row>
    <row r="10647" customFormat="false" ht="14.9" hidden="false" customHeight="false" outlineLevel="0" collapsed="false">
      <c r="A10647" s="100" t="s">
        <v>25462</v>
      </c>
      <c r="B10647" s="100"/>
      <c r="C10647" s="100" t="n">
        <v>89251851762</v>
      </c>
      <c r="D10647" s="100" t="s">
        <v>25636</v>
      </c>
      <c r="E10647" s="100" t="s">
        <v>30000</v>
      </c>
      <c r="F10647" s="100"/>
      <c r="G10647" s="100"/>
      <c r="H10647" s="100"/>
      <c r="I10647" s="100"/>
      <c r="J10647" s="100"/>
      <c r="K10647" s="100"/>
      <c r="L10647" s="100"/>
      <c r="M10647" s="100"/>
      <c r="N10647" s="100"/>
      <c r="O10647" s="355" t="s">
        <v>30001</v>
      </c>
      <c r="P10647" s="100"/>
      <c r="Q10647" s="15" t="s">
        <v>45</v>
      </c>
    </row>
    <row r="10648" customFormat="false" ht="28.35" hidden="false" customHeight="false" outlineLevel="0" collapsed="false">
      <c r="A10648" s="100" t="s">
        <v>25462</v>
      </c>
      <c r="B10648" s="100"/>
      <c r="C10648" s="100" t="s">
        <v>30002</v>
      </c>
      <c r="D10648" s="100" t="s">
        <v>26136</v>
      </c>
      <c r="E10648" s="100" t="s">
        <v>30003</v>
      </c>
      <c r="F10648" s="100"/>
      <c r="G10648" s="100"/>
      <c r="H10648" s="100"/>
      <c r="I10648" s="100"/>
      <c r="J10648" s="100"/>
      <c r="K10648" s="100"/>
      <c r="L10648" s="100"/>
      <c r="M10648" s="100"/>
      <c r="N10648" s="100"/>
      <c r="O10648" s="100"/>
      <c r="P10648" s="100"/>
      <c r="Q10648" s="15" t="s">
        <v>45</v>
      </c>
    </row>
    <row r="10649" customFormat="false" ht="28.35" hidden="false" customHeight="false" outlineLevel="0" collapsed="false">
      <c r="A10649" s="100" t="s">
        <v>25462</v>
      </c>
      <c r="B10649" s="1143" t="n">
        <v>0.667361111111111</v>
      </c>
      <c r="C10649" s="100" t="n">
        <v>89683803111</v>
      </c>
      <c r="D10649" s="100" t="s">
        <v>26146</v>
      </c>
      <c r="E10649" s="100" t="s">
        <v>30004</v>
      </c>
      <c r="F10649" s="100"/>
      <c r="G10649" s="100"/>
      <c r="H10649" s="100"/>
      <c r="I10649" s="100"/>
      <c r="J10649" s="100"/>
      <c r="K10649" s="100"/>
      <c r="L10649" s="100"/>
      <c r="M10649" s="100"/>
      <c r="N10649" s="100"/>
      <c r="O10649" s="355" t="s">
        <v>30005</v>
      </c>
      <c r="P10649" s="100"/>
      <c r="Q10649" s="15" t="s">
        <v>45</v>
      </c>
    </row>
    <row r="10650" customFormat="false" ht="108.95" hidden="false" customHeight="false" outlineLevel="0" collapsed="false">
      <c r="A10650" s="100"/>
      <c r="B10650" s="100"/>
      <c r="C10650" s="100"/>
      <c r="D10650" s="100"/>
      <c r="E10650" s="100" t="s">
        <v>30006</v>
      </c>
      <c r="F10650" s="100"/>
      <c r="G10650" s="100"/>
      <c r="H10650" s="100"/>
      <c r="I10650" s="100"/>
      <c r="J10650" s="100"/>
      <c r="K10650" s="100"/>
      <c r="L10650" s="100"/>
      <c r="M10650" s="100"/>
      <c r="N10650" s="100"/>
      <c r="O10650" s="100"/>
      <c r="P10650" s="100"/>
      <c r="Q10650" s="15" t="s">
        <v>45</v>
      </c>
    </row>
    <row r="10651" customFormat="false" ht="108.95" hidden="false" customHeight="false" outlineLevel="0" collapsed="false">
      <c r="A10651" s="100"/>
      <c r="B10651" s="100"/>
      <c r="C10651" s="100"/>
      <c r="D10651" s="100"/>
      <c r="E10651" s="100" t="s">
        <v>30007</v>
      </c>
      <c r="F10651" s="100"/>
      <c r="G10651" s="100"/>
      <c r="H10651" s="100" t="n">
        <v>7800</v>
      </c>
      <c r="I10651" s="100"/>
      <c r="J10651" s="100"/>
      <c r="K10651" s="100"/>
      <c r="L10651" s="100"/>
      <c r="M10651" s="100" t="s">
        <v>30008</v>
      </c>
      <c r="N10651" s="391" t="s">
        <v>29754</v>
      </c>
      <c r="O10651" s="984" t="s">
        <v>26154</v>
      </c>
      <c r="P10651" s="100"/>
      <c r="Q10651" s="15" t="s">
        <v>45</v>
      </c>
    </row>
    <row r="10652" customFormat="false" ht="189.55" hidden="false" customHeight="false" outlineLevel="0" collapsed="false">
      <c r="A10652" s="100"/>
      <c r="B10652" s="100"/>
      <c r="C10652" s="100"/>
      <c r="D10652" s="100" t="s">
        <v>27105</v>
      </c>
      <c r="E10652" s="100" t="s">
        <v>29670</v>
      </c>
      <c r="F10652" s="664"/>
      <c r="H10652" s="100" t="n">
        <v>7500</v>
      </c>
      <c r="I10652" s="100"/>
      <c r="J10652" s="100"/>
      <c r="K10652" s="100"/>
      <c r="L10652" s="100"/>
      <c r="M10652" s="24" t="s">
        <v>30009</v>
      </c>
      <c r="N10652" s="100"/>
      <c r="O10652" s="984" t="s">
        <v>26154</v>
      </c>
      <c r="P10652" s="100"/>
      <c r="Q10652" s="15" t="s">
        <v>45</v>
      </c>
    </row>
    <row r="10653" customFormat="false" ht="28.35" hidden="false" customHeight="false" outlineLevel="0" collapsed="false">
      <c r="A10653" s="100"/>
      <c r="B10653" s="100"/>
      <c r="C10653" s="100"/>
      <c r="D10653" s="100" t="s">
        <v>27105</v>
      </c>
      <c r="E10653" s="100"/>
      <c r="F10653" s="100"/>
      <c r="G10653" s="100"/>
      <c r="H10653" s="100" t="n">
        <v>10000</v>
      </c>
      <c r="I10653" s="100"/>
      <c r="J10653" s="100"/>
      <c r="K10653" s="100"/>
      <c r="L10653" s="100"/>
      <c r="M10653" s="100" t="s">
        <v>30010</v>
      </c>
      <c r="N10653" s="1076" t="n">
        <v>43866</v>
      </c>
      <c r="O10653" s="984" t="s">
        <v>26154</v>
      </c>
      <c r="P10653" s="100"/>
      <c r="Q10653" s="15" t="s">
        <v>45</v>
      </c>
    </row>
    <row r="10654" customFormat="false" ht="79.85" hidden="false" customHeight="false" outlineLevel="0" collapsed="false">
      <c r="A10654" s="1091" t="s">
        <v>17111</v>
      </c>
      <c r="B10654" s="6" t="s">
        <v>17112</v>
      </c>
      <c r="C10654" s="1134"/>
      <c r="D10654" s="6" t="s">
        <v>17114</v>
      </c>
      <c r="E10654" s="6" t="s">
        <v>17115</v>
      </c>
      <c r="F10654" s="5" t="s">
        <v>10096</v>
      </c>
      <c r="G10654" s="6" t="s">
        <v>38</v>
      </c>
      <c r="H10654" s="6" t="s">
        <v>17116</v>
      </c>
      <c r="I10654" s="6" t="s">
        <v>40</v>
      </c>
      <c r="J10654" s="6" t="s">
        <v>21327</v>
      </c>
      <c r="K10654" s="6" t="s">
        <v>21328</v>
      </c>
      <c r="L10654" s="6" t="s">
        <v>19807</v>
      </c>
      <c r="M10654" s="6" t="s">
        <v>41</v>
      </c>
      <c r="N10654" s="6" t="s">
        <v>42</v>
      </c>
      <c r="O10654" s="6" t="s">
        <v>17117</v>
      </c>
      <c r="P10654" s="196"/>
      <c r="Q10654" s="15" t="s">
        <v>45</v>
      </c>
      <c r="R10654" s="196"/>
      <c r="S10654" s="196"/>
      <c r="T10654" s="274"/>
      <c r="U10654" s="274"/>
      <c r="V10654" s="274"/>
      <c r="W10654" s="274"/>
      <c r="X10654" s="274"/>
      <c r="Y10654" s="274"/>
      <c r="Z10654" s="274"/>
      <c r="AA10654" s="274"/>
      <c r="AB10654" s="274"/>
      <c r="AC10654" s="274"/>
      <c r="AD10654" s="274"/>
      <c r="AE10654" s="274"/>
      <c r="AF10654" s="274"/>
      <c r="AG10654" s="274"/>
      <c r="AH10654" s="274"/>
      <c r="AI10654" s="274"/>
      <c r="AJ10654" s="274"/>
      <c r="AK10654" s="274"/>
    </row>
    <row r="10655" customFormat="false" ht="15" hidden="false" customHeight="false" outlineLevel="0" collapsed="false">
      <c r="A10655" s="1228" t="n">
        <v>43865</v>
      </c>
      <c r="B10655" s="1182" t="s">
        <v>260</v>
      </c>
      <c r="C10655" s="62"/>
      <c r="D10655" s="62"/>
      <c r="E10655" s="63"/>
      <c r="F10655" s="911" t="n">
        <f aca="false">G10655+H10655+I10655+J10655+K10655+L10655</f>
        <v>605840</v>
      </c>
      <c r="G10655" s="1183" t="n">
        <f aca="false">SUM(G10656:G20589)</f>
        <v>216600</v>
      </c>
      <c r="H10655" s="913" t="n">
        <f aca="false">SUM(H10656:H20589)</f>
        <v>389240</v>
      </c>
      <c r="I10655" s="1093" t="n">
        <f aca="false">SUM(I10656:I20591)</f>
        <v>0</v>
      </c>
      <c r="J10655" s="1094" t="n">
        <f aca="false">SUM(J10656:J20589)</f>
        <v>0</v>
      </c>
      <c r="K10655" s="1095" t="n">
        <f aca="false">SUM(K10656:K20589)</f>
        <v>0</v>
      </c>
      <c r="L10655" s="1096" t="n">
        <f aca="false">SUM(L10656:L20589)</f>
        <v>0</v>
      </c>
      <c r="M10655" s="281"/>
      <c r="N10655" s="281"/>
      <c r="O10655" s="62"/>
      <c r="P10655" s="62"/>
      <c r="Q10655" s="15" t="s">
        <v>45</v>
      </c>
      <c r="R10655" s="62"/>
      <c r="S10655" s="62"/>
      <c r="T10655" s="274"/>
      <c r="U10655" s="274"/>
      <c r="V10655" s="274"/>
      <c r="W10655" s="274"/>
      <c r="X10655" s="274"/>
      <c r="Y10655" s="274"/>
      <c r="Z10655" s="274"/>
      <c r="AA10655" s="274"/>
      <c r="AB10655" s="274"/>
      <c r="AC10655" s="274"/>
      <c r="AD10655" s="274"/>
      <c r="AE10655" s="274"/>
      <c r="AF10655" s="274"/>
      <c r="AG10655" s="274"/>
      <c r="AH10655" s="274"/>
      <c r="AI10655" s="274"/>
      <c r="AJ10655" s="274"/>
      <c r="AK10655" s="274"/>
    </row>
    <row r="10656" customFormat="false" ht="41.75" hidden="false" customHeight="false" outlineLevel="0" collapsed="false">
      <c r="A10656" s="1144"/>
      <c r="B10656" s="1144"/>
      <c r="C10656" s="1144"/>
      <c r="D10656" s="1144" t="s">
        <v>19</v>
      </c>
      <c r="E10656" s="1144" t="s">
        <v>30011</v>
      </c>
      <c r="F10656" s="1144" t="s">
        <v>30012</v>
      </c>
      <c r="G10656" s="1144"/>
      <c r="H10656" s="1144"/>
      <c r="I10656" s="1144"/>
      <c r="J10656" s="1144"/>
      <c r="K10656" s="1144"/>
      <c r="L10656" s="1144"/>
      <c r="M10656" s="1144"/>
      <c r="N10656" s="1144"/>
      <c r="O10656" s="1144" t="s">
        <v>30013</v>
      </c>
      <c r="P10656" s="1144"/>
      <c r="Q10656" s="15" t="s">
        <v>45</v>
      </c>
      <c r="R10656" s="1145"/>
      <c r="S10656" s="1145"/>
      <c r="T10656" s="1145"/>
      <c r="U10656" s="1145"/>
      <c r="V10656" s="1145"/>
      <c r="W10656" s="1145"/>
      <c r="X10656" s="1145"/>
      <c r="Y10656" s="1145"/>
      <c r="Z10656" s="1145"/>
      <c r="AA10656" s="1145"/>
      <c r="AB10656" s="1145"/>
      <c r="AC10656" s="1145"/>
      <c r="AD10656" s="1145"/>
      <c r="AE10656" s="1145"/>
      <c r="AF10656" s="1145"/>
      <c r="AG10656" s="1145"/>
      <c r="AH10656" s="1145"/>
      <c r="AI10656" s="1145"/>
      <c r="AJ10656" s="1145"/>
      <c r="AK10656" s="1145"/>
    </row>
    <row r="10657" customFormat="false" ht="55.2" hidden="false" customHeight="false" outlineLevel="0" collapsed="false">
      <c r="A10657" s="1144"/>
      <c r="B10657" s="1144"/>
      <c r="C10657" s="1144"/>
      <c r="D10657" s="1144" t="s">
        <v>30014</v>
      </c>
      <c r="E10657" s="1144" t="s">
        <v>30015</v>
      </c>
      <c r="F10657" s="1144" t="s">
        <v>30016</v>
      </c>
      <c r="G10657" s="1144"/>
      <c r="H10657" s="1144"/>
      <c r="I10657" s="1144"/>
      <c r="J10657" s="1144"/>
      <c r="K10657" s="1144"/>
      <c r="L10657" s="1144"/>
      <c r="M10657" s="1144"/>
      <c r="N10657" s="1144"/>
      <c r="O10657" s="1144" t="s">
        <v>30014</v>
      </c>
      <c r="P10657" s="1144"/>
      <c r="Q10657" s="15" t="s">
        <v>45</v>
      </c>
      <c r="R10657" s="1145"/>
      <c r="S10657" s="1145"/>
      <c r="T10657" s="1145"/>
      <c r="U10657" s="1145"/>
      <c r="V10657" s="1145"/>
      <c r="W10657" s="1145"/>
      <c r="X10657" s="1145"/>
      <c r="Y10657" s="1145"/>
      <c r="Z10657" s="1145"/>
      <c r="AA10657" s="1145"/>
      <c r="AB10657" s="1145"/>
      <c r="AC10657" s="1145"/>
      <c r="AD10657" s="1145"/>
      <c r="AE10657" s="1145"/>
      <c r="AF10657" s="1145"/>
      <c r="AG10657" s="1145"/>
      <c r="AH10657" s="1145"/>
      <c r="AI10657" s="1145"/>
      <c r="AJ10657" s="1145"/>
      <c r="AK10657" s="1145"/>
    </row>
    <row r="10658" customFormat="false" ht="28.35" hidden="false" customHeight="false" outlineLevel="0" collapsed="false">
      <c r="A10658" s="100" t="s">
        <v>25462</v>
      </c>
      <c r="B10658" s="1143" t="n">
        <v>0.423611111111111</v>
      </c>
      <c r="C10658" s="100" t="s">
        <v>30017</v>
      </c>
      <c r="D10658" s="100" t="s">
        <v>25726</v>
      </c>
      <c r="E10658" s="100" t="s">
        <v>30018</v>
      </c>
      <c r="F10658" s="100"/>
      <c r="G10658" s="100"/>
      <c r="H10658" s="100"/>
      <c r="I10658" s="100"/>
      <c r="J10658" s="100"/>
      <c r="K10658" s="100"/>
      <c r="L10658" s="100"/>
      <c r="M10658" s="100"/>
      <c r="N10658" s="100"/>
      <c r="O10658" s="1173" t="s">
        <v>30019</v>
      </c>
      <c r="P10658" s="100"/>
      <c r="Q10658" s="15" t="s">
        <v>45</v>
      </c>
    </row>
    <row r="10659" customFormat="false" ht="82.05" hidden="false" customHeight="false" outlineLevel="0" collapsed="false">
      <c r="A10659" s="100"/>
      <c r="B10659" s="100"/>
      <c r="C10659" s="100"/>
      <c r="D10659" s="100" t="s">
        <v>28012</v>
      </c>
      <c r="E10659" s="100" t="s">
        <v>30020</v>
      </c>
      <c r="F10659" s="100" t="s">
        <v>29754</v>
      </c>
      <c r="G10659" s="100"/>
      <c r="H10659" s="100" t="n">
        <v>4000</v>
      </c>
      <c r="I10659" s="100"/>
      <c r="J10659" s="100"/>
      <c r="K10659" s="100"/>
      <c r="L10659" s="100"/>
      <c r="M10659" s="100" t="s">
        <v>29982</v>
      </c>
      <c r="N10659" s="100"/>
      <c r="O10659" s="984" t="s">
        <v>26154</v>
      </c>
      <c r="P10659" s="100"/>
      <c r="Q10659" s="15" t="s">
        <v>45</v>
      </c>
    </row>
    <row r="10660" customFormat="false" ht="28.35" hidden="false" customHeight="false" outlineLevel="0" collapsed="false">
      <c r="A10660" s="100" t="s">
        <v>25462</v>
      </c>
      <c r="B10660" s="1143" t="n">
        <v>0.448611111111111</v>
      </c>
      <c r="C10660" s="100" t="s">
        <v>30021</v>
      </c>
      <c r="D10660" s="100" t="s">
        <v>30022</v>
      </c>
      <c r="E10660" s="100" t="s">
        <v>30023</v>
      </c>
      <c r="F10660" s="100" t="s">
        <v>30024</v>
      </c>
      <c r="G10660" s="100"/>
      <c r="H10660" s="100"/>
      <c r="I10660" s="100"/>
      <c r="J10660" s="100"/>
      <c r="K10660" s="100"/>
      <c r="L10660" s="100"/>
      <c r="M10660" s="100"/>
      <c r="N10660" s="100"/>
      <c r="O10660" s="355" t="s">
        <v>30025</v>
      </c>
      <c r="P10660" s="100"/>
      <c r="Q10660" s="15" t="s">
        <v>45</v>
      </c>
    </row>
    <row r="10661" customFormat="false" ht="14.9" hidden="false" customHeight="false" outlineLevel="0" collapsed="false">
      <c r="A10661" s="100" t="s">
        <v>28327</v>
      </c>
      <c r="B10661" s="1143" t="n">
        <v>0.452777777777778</v>
      </c>
      <c r="C10661" s="100" t="s">
        <v>30026</v>
      </c>
      <c r="D10661" s="100" t="s">
        <v>26341</v>
      </c>
      <c r="E10661" s="100" t="s">
        <v>30027</v>
      </c>
      <c r="F10661" s="100"/>
      <c r="G10661" s="100"/>
      <c r="H10661" s="100"/>
      <c r="I10661" s="100"/>
      <c r="J10661" s="100"/>
      <c r="K10661" s="100"/>
      <c r="L10661" s="100"/>
      <c r="M10661" s="100"/>
      <c r="N10661" s="100"/>
      <c r="O10661" s="355" t="s">
        <v>30028</v>
      </c>
      <c r="P10661" s="100"/>
      <c r="Q10661" s="15" t="s">
        <v>45</v>
      </c>
    </row>
    <row r="10662" customFormat="false" ht="14.9" hidden="false" customHeight="false" outlineLevel="0" collapsed="false">
      <c r="A10662" s="100"/>
      <c r="B10662" s="100"/>
      <c r="C10662" s="100"/>
      <c r="D10662" s="100"/>
      <c r="E10662" s="355" t="s">
        <v>30008</v>
      </c>
      <c r="F10662" s="100"/>
      <c r="G10662" s="100"/>
      <c r="H10662" s="100"/>
      <c r="I10662" s="100"/>
      <c r="J10662" s="100"/>
      <c r="K10662" s="100"/>
      <c r="L10662" s="100"/>
      <c r="M10662" s="100"/>
      <c r="N10662" s="100"/>
      <c r="O10662" s="100"/>
      <c r="P10662" s="100"/>
      <c r="Q10662" s="15" t="s">
        <v>45</v>
      </c>
    </row>
    <row r="10663" customFormat="false" ht="41.75" hidden="false" customHeight="false" outlineLevel="0" collapsed="false">
      <c r="A10663" s="100"/>
      <c r="B10663" s="100"/>
      <c r="C10663" s="100"/>
      <c r="D10663" s="100"/>
      <c r="E10663" s="100" t="s">
        <v>30029</v>
      </c>
      <c r="F10663" s="100"/>
      <c r="G10663" s="100"/>
      <c r="H10663" s="100"/>
      <c r="I10663" s="100"/>
      <c r="J10663" s="100"/>
      <c r="K10663" s="100"/>
      <c r="L10663" s="100"/>
      <c r="M10663" s="100"/>
      <c r="N10663" s="100"/>
      <c r="O10663" s="100"/>
      <c r="P10663" s="100"/>
      <c r="Q10663" s="15" t="s">
        <v>45</v>
      </c>
    </row>
    <row r="10664" customFormat="false" ht="68.65" hidden="false" customHeight="false" outlineLevel="0" collapsed="false">
      <c r="A10664" s="100" t="s">
        <v>25462</v>
      </c>
      <c r="B10664" s="100"/>
      <c r="C10664" s="100"/>
      <c r="D10664" s="100" t="s">
        <v>30030</v>
      </c>
      <c r="E10664" s="100" t="s">
        <v>30031</v>
      </c>
      <c r="F10664" s="100"/>
      <c r="G10664" s="100"/>
      <c r="H10664" s="100" t="n">
        <v>36640</v>
      </c>
      <c r="I10664" s="100"/>
      <c r="J10664" s="100"/>
      <c r="K10664" s="100"/>
      <c r="L10664" s="100"/>
      <c r="M10664" s="100" t="s">
        <v>30032</v>
      </c>
      <c r="N10664" s="100" t="s">
        <v>30033</v>
      </c>
      <c r="O10664" s="984" t="s">
        <v>26154</v>
      </c>
      <c r="P10664" s="100"/>
      <c r="Q10664" s="15" t="s">
        <v>45</v>
      </c>
    </row>
    <row r="10665" customFormat="false" ht="68.65" hidden="false" customHeight="false" outlineLevel="0" collapsed="false">
      <c r="A10665" s="100" t="s">
        <v>25462</v>
      </c>
      <c r="B10665" s="1143" t="n">
        <v>0.525694444444444</v>
      </c>
      <c r="C10665" s="100" t="s">
        <v>30034</v>
      </c>
      <c r="D10665" s="100" t="s">
        <v>26354</v>
      </c>
      <c r="E10665" s="100" t="s">
        <v>30035</v>
      </c>
      <c r="F10665" s="100" t="s">
        <v>30036</v>
      </c>
      <c r="G10665" s="100"/>
      <c r="H10665" s="100"/>
      <c r="I10665" s="100"/>
      <c r="J10665" s="100"/>
      <c r="K10665" s="100"/>
      <c r="L10665" s="100"/>
      <c r="M10665" s="100"/>
      <c r="N10665" s="100"/>
      <c r="O10665" s="355" t="s">
        <v>30037</v>
      </c>
      <c r="P10665" s="100"/>
      <c r="Q10665" s="15" t="s">
        <v>45</v>
      </c>
    </row>
    <row r="10666" customFormat="false" ht="82.05" hidden="false" customHeight="false" outlineLevel="0" collapsed="false">
      <c r="A10666" s="100"/>
      <c r="B10666" s="100"/>
      <c r="C10666" s="100"/>
      <c r="D10666" s="100" t="s">
        <v>28012</v>
      </c>
      <c r="E10666" s="100" t="s">
        <v>30038</v>
      </c>
      <c r="F10666" s="100"/>
      <c r="G10666" s="100"/>
      <c r="H10666" s="100"/>
      <c r="I10666" s="100"/>
      <c r="J10666" s="100"/>
      <c r="K10666" s="100"/>
      <c r="L10666" s="100"/>
      <c r="M10666" s="100"/>
      <c r="N10666" s="100"/>
      <c r="O10666" s="984" t="s">
        <v>30039</v>
      </c>
      <c r="P10666" s="100"/>
      <c r="Q10666" s="15" t="s">
        <v>45</v>
      </c>
    </row>
    <row r="10667" customFormat="false" ht="28.35" hidden="false" customHeight="false" outlineLevel="0" collapsed="false">
      <c r="A10667" s="100" t="s">
        <v>25462</v>
      </c>
      <c r="B10667" s="1143" t="n">
        <v>0.603472222222222</v>
      </c>
      <c r="C10667" s="100" t="s">
        <v>30040</v>
      </c>
      <c r="D10667" s="100" t="s">
        <v>26364</v>
      </c>
      <c r="E10667" s="15" t="s">
        <v>30041</v>
      </c>
      <c r="F10667" s="100"/>
      <c r="G10667" s="100"/>
      <c r="H10667" s="100"/>
      <c r="I10667" s="100"/>
      <c r="J10667" s="100"/>
      <c r="K10667" s="100"/>
      <c r="L10667" s="100"/>
      <c r="M10667" s="100"/>
      <c r="N10667" s="100"/>
      <c r="O10667" s="984" t="s">
        <v>30042</v>
      </c>
      <c r="P10667" s="100"/>
      <c r="Q10667" s="15" t="s">
        <v>45</v>
      </c>
    </row>
    <row r="10668" customFormat="false" ht="95.5" hidden="false" customHeight="false" outlineLevel="0" collapsed="false">
      <c r="A10668" s="100" t="s">
        <v>25462</v>
      </c>
      <c r="B10668" s="1143" t="n">
        <v>0.606944444444444</v>
      </c>
      <c r="C10668" s="100" t="s">
        <v>30043</v>
      </c>
      <c r="D10668" s="100" t="s">
        <v>27083</v>
      </c>
      <c r="E10668" s="100" t="s">
        <v>30044</v>
      </c>
      <c r="F10668" s="100" t="s">
        <v>30045</v>
      </c>
      <c r="G10668" s="100"/>
      <c r="H10668" s="100"/>
      <c r="I10668" s="100"/>
      <c r="J10668" s="100"/>
      <c r="K10668" s="100"/>
      <c r="L10668" s="100"/>
      <c r="M10668" s="100"/>
      <c r="N10668" s="100"/>
      <c r="O10668" s="355" t="s">
        <v>30046</v>
      </c>
      <c r="P10668" s="100"/>
      <c r="Q10668" s="15" t="s">
        <v>45</v>
      </c>
    </row>
    <row r="10669" customFormat="false" ht="28.35" hidden="false" customHeight="false" outlineLevel="0" collapsed="false">
      <c r="A10669" s="100" t="s">
        <v>25462</v>
      </c>
      <c r="B10669" s="1143" t="n">
        <v>0.648611111111111</v>
      </c>
      <c r="C10669" s="100" t="s">
        <v>30047</v>
      </c>
      <c r="D10669" s="100" t="s">
        <v>27017</v>
      </c>
      <c r="E10669" s="100" t="s">
        <v>30048</v>
      </c>
      <c r="F10669" s="100" t="s">
        <v>30049</v>
      </c>
      <c r="G10669" s="100"/>
      <c r="H10669" s="100"/>
      <c r="I10669" s="100"/>
      <c r="J10669" s="100"/>
      <c r="K10669" s="100"/>
      <c r="L10669" s="100"/>
      <c r="M10669" s="100"/>
      <c r="N10669" s="100"/>
      <c r="O10669" s="355" t="s">
        <v>389</v>
      </c>
      <c r="P10669" s="100"/>
      <c r="Q10669" s="15" t="s">
        <v>45</v>
      </c>
    </row>
    <row r="10670" customFormat="false" ht="28.35" hidden="false" customHeight="false" outlineLevel="0" collapsed="false">
      <c r="A10670" s="100" t="s">
        <v>25462</v>
      </c>
      <c r="B10670" s="1143" t="n">
        <v>0.727777777777778</v>
      </c>
      <c r="C10670" s="100" t="s">
        <v>30050</v>
      </c>
      <c r="D10670" s="100" t="s">
        <v>25625</v>
      </c>
      <c r="E10670" s="100" t="s">
        <v>30051</v>
      </c>
      <c r="F10670" s="100" t="n">
        <v>15000</v>
      </c>
      <c r="G10670" s="100"/>
      <c r="H10670" s="100"/>
      <c r="I10670" s="100"/>
      <c r="J10670" s="100"/>
      <c r="K10670" s="100"/>
      <c r="L10670" s="100"/>
      <c r="M10670" s="100"/>
      <c r="N10670" s="100"/>
      <c r="O10670" s="100"/>
      <c r="P10670" s="100"/>
      <c r="Q10670" s="15" t="s">
        <v>45</v>
      </c>
    </row>
    <row r="10671" customFormat="false" ht="79.85" hidden="false" customHeight="false" outlineLevel="0" collapsed="false">
      <c r="A10671" s="1091" t="s">
        <v>17111</v>
      </c>
      <c r="B10671" s="6" t="s">
        <v>17112</v>
      </c>
      <c r="C10671" s="1134"/>
      <c r="D10671" s="6" t="s">
        <v>17114</v>
      </c>
      <c r="E10671" s="6" t="s">
        <v>17115</v>
      </c>
      <c r="F10671" s="5" t="s">
        <v>10096</v>
      </c>
      <c r="G10671" s="6" t="s">
        <v>38</v>
      </c>
      <c r="H10671" s="6" t="s">
        <v>17116</v>
      </c>
      <c r="I10671" s="6" t="s">
        <v>40</v>
      </c>
      <c r="J10671" s="6" t="s">
        <v>21327</v>
      </c>
      <c r="K10671" s="6" t="s">
        <v>21328</v>
      </c>
      <c r="L10671" s="6" t="s">
        <v>19807</v>
      </c>
      <c r="M10671" s="6" t="s">
        <v>41</v>
      </c>
      <c r="N10671" s="6" t="s">
        <v>42</v>
      </c>
      <c r="O10671" s="6" t="s">
        <v>17117</v>
      </c>
      <c r="P10671" s="196"/>
      <c r="Q10671" s="15" t="s">
        <v>45</v>
      </c>
      <c r="R10671" s="196"/>
      <c r="S10671" s="196"/>
      <c r="T10671" s="274"/>
      <c r="U10671" s="274"/>
      <c r="V10671" s="274"/>
      <c r="W10671" s="274"/>
      <c r="X10671" s="274"/>
      <c r="Y10671" s="274"/>
      <c r="Z10671" s="274"/>
      <c r="AA10671" s="274"/>
      <c r="AB10671" s="274"/>
      <c r="AC10671" s="274"/>
      <c r="AD10671" s="274"/>
      <c r="AE10671" s="274"/>
      <c r="AF10671" s="274"/>
      <c r="AG10671" s="274"/>
      <c r="AH10671" s="274"/>
      <c r="AI10671" s="274"/>
      <c r="AJ10671" s="274"/>
      <c r="AK10671" s="274"/>
    </row>
    <row r="10672" customFormat="false" ht="15" hidden="false" customHeight="false" outlineLevel="0" collapsed="false">
      <c r="A10672" s="1228" t="n">
        <v>43866</v>
      </c>
      <c r="B10672" s="1182" t="s">
        <v>311</v>
      </c>
      <c r="C10672" s="62"/>
      <c r="D10672" s="62"/>
      <c r="E10672" s="63"/>
      <c r="F10672" s="911" t="n">
        <f aca="false">G10672+H10672+I10672+J10672+K10672+L10672</f>
        <v>282600</v>
      </c>
      <c r="G10672" s="1183" t="n">
        <f aca="false">SUM(G10673:G20606)</f>
        <v>108300</v>
      </c>
      <c r="H10672" s="913" t="n">
        <f aca="false">SUM(H10673:H20606)</f>
        <v>174300</v>
      </c>
      <c r="I10672" s="1093" t="n">
        <f aca="false">SUM(I10673:I20608)</f>
        <v>0</v>
      </c>
      <c r="J10672" s="1094" t="n">
        <f aca="false">SUM(J10673:J20606)</f>
        <v>0</v>
      </c>
      <c r="K10672" s="1095" t="n">
        <f aca="false">SUM(K10673:K20606)</f>
        <v>0</v>
      </c>
      <c r="L10672" s="1096" t="n">
        <f aca="false">SUM(L10673:L20606)</f>
        <v>0</v>
      </c>
      <c r="M10672" s="281"/>
      <c r="N10672" s="281"/>
      <c r="O10672" s="62"/>
      <c r="P10672" s="62"/>
      <c r="Q10672" s="15" t="s">
        <v>45</v>
      </c>
      <c r="R10672" s="62"/>
      <c r="S10672" s="62"/>
      <c r="T10672" s="274"/>
      <c r="U10672" s="274"/>
      <c r="V10672" s="274"/>
      <c r="W10672" s="274"/>
      <c r="X10672" s="274"/>
      <c r="Y10672" s="274"/>
      <c r="Z10672" s="274"/>
      <c r="AA10672" s="274"/>
      <c r="AB10672" s="274"/>
      <c r="AC10672" s="274"/>
      <c r="AD10672" s="274"/>
      <c r="AE10672" s="274"/>
      <c r="AF10672" s="274"/>
      <c r="AG10672" s="274"/>
      <c r="AH10672" s="274"/>
      <c r="AI10672" s="274"/>
      <c r="AJ10672" s="274"/>
      <c r="AK10672" s="274"/>
    </row>
    <row r="10673" customFormat="false" ht="14.9" hidden="false" customHeight="false" outlineLevel="0" collapsed="false">
      <c r="A10673" s="100"/>
      <c r="B10673" s="100"/>
      <c r="C10673" s="100"/>
      <c r="D10673" s="100"/>
      <c r="E10673" s="391" t="s">
        <v>30052</v>
      </c>
      <c r="F10673" s="100"/>
      <c r="G10673" s="100"/>
      <c r="H10673" s="100"/>
      <c r="I10673" s="100"/>
      <c r="J10673" s="100"/>
      <c r="K10673" s="100"/>
      <c r="L10673" s="100"/>
      <c r="M10673" s="100"/>
      <c r="N10673" s="100"/>
      <c r="O10673" s="100"/>
      <c r="P10673" s="100"/>
      <c r="Q10673" s="15" t="s">
        <v>45</v>
      </c>
    </row>
    <row r="10674" customFormat="false" ht="41.75" hidden="false" customHeight="false" outlineLevel="0" collapsed="false">
      <c r="A10674" s="100" t="s">
        <v>25462</v>
      </c>
      <c r="B10674" s="1143" t="n">
        <v>0.449305555555556</v>
      </c>
      <c r="C10674" s="100" t="s">
        <v>30053</v>
      </c>
      <c r="D10674" s="100" t="s">
        <v>25726</v>
      </c>
      <c r="E10674" s="100" t="s">
        <v>30054</v>
      </c>
      <c r="F10674" s="100"/>
      <c r="G10674" s="100"/>
      <c r="H10674" s="100"/>
      <c r="I10674" s="100"/>
      <c r="J10674" s="100"/>
      <c r="K10674" s="100"/>
      <c r="L10674" s="100"/>
      <c r="M10674" s="100" t="s">
        <v>30055</v>
      </c>
      <c r="N10674" s="100"/>
      <c r="O10674" s="355" t="s">
        <v>27122</v>
      </c>
      <c r="P10674" s="100"/>
      <c r="Q10674" s="15" t="s">
        <v>45</v>
      </c>
    </row>
    <row r="10675" customFormat="false" ht="14.9" hidden="false" customHeight="false" outlineLevel="0" collapsed="false">
      <c r="A10675" s="100" t="s">
        <v>28327</v>
      </c>
      <c r="B10675" s="1143" t="n">
        <v>0.461805555555556</v>
      </c>
      <c r="C10675" s="100" t="n">
        <v>84957755409</v>
      </c>
      <c r="D10675" s="100" t="s">
        <v>26332</v>
      </c>
      <c r="E10675" s="100" t="s">
        <v>30056</v>
      </c>
      <c r="F10675" s="100"/>
      <c r="G10675" s="100"/>
      <c r="H10675" s="100"/>
      <c r="I10675" s="100"/>
      <c r="J10675" s="100"/>
      <c r="K10675" s="100"/>
      <c r="L10675" s="100"/>
      <c r="M10675" s="100"/>
      <c r="N10675" s="100"/>
      <c r="O10675" s="355" t="s">
        <v>26261</v>
      </c>
      <c r="P10675" s="100"/>
      <c r="Q10675" s="15" t="s">
        <v>45</v>
      </c>
    </row>
    <row r="10676" customFormat="false" ht="55.2" hidden="false" customHeight="false" outlineLevel="0" collapsed="false">
      <c r="A10676" s="100"/>
      <c r="B10676" s="100"/>
      <c r="C10676" s="100"/>
      <c r="D10676" s="100" t="s">
        <v>28012</v>
      </c>
      <c r="E10676" s="100" t="s">
        <v>30057</v>
      </c>
      <c r="F10676" s="100"/>
      <c r="G10676" s="100"/>
      <c r="H10676" s="100" t="n">
        <v>34500</v>
      </c>
      <c r="I10676" s="100"/>
      <c r="J10676" s="100"/>
      <c r="K10676" s="100"/>
      <c r="L10676" s="100"/>
      <c r="M10676" s="100" t="s">
        <v>30058</v>
      </c>
      <c r="N10676" s="364" t="s">
        <v>26216</v>
      </c>
      <c r="O10676" s="984" t="s">
        <v>26196</v>
      </c>
      <c r="P10676" s="100"/>
      <c r="Q10676" s="15" t="s">
        <v>45</v>
      </c>
    </row>
    <row r="10677" customFormat="false" ht="14.9" hidden="false" customHeight="false" outlineLevel="0" collapsed="false">
      <c r="A10677" s="100"/>
      <c r="B10677" s="100"/>
      <c r="C10677" s="100" t="n">
        <v>89283273132</v>
      </c>
      <c r="D10677" s="1154" t="s">
        <v>25535</v>
      </c>
      <c r="E10677" s="1154" t="s">
        <v>30059</v>
      </c>
      <c r="F10677" s="100" t="s">
        <v>30060</v>
      </c>
      <c r="G10677" s="100"/>
      <c r="H10677" s="100"/>
      <c r="I10677" s="100"/>
      <c r="J10677" s="100"/>
      <c r="K10677" s="100"/>
      <c r="L10677" s="100"/>
      <c r="M10677" s="100"/>
      <c r="N10677" s="100"/>
      <c r="O10677" s="100"/>
      <c r="P10677" s="100"/>
      <c r="Q10677" s="15" t="s">
        <v>45</v>
      </c>
    </row>
    <row r="10678" customFormat="false" ht="14.9" hidden="false" customHeight="false" outlineLevel="0" collapsed="false">
      <c r="A10678" s="100" t="s">
        <v>25462</v>
      </c>
      <c r="B10678" s="100"/>
      <c r="C10678" s="100" t="s">
        <v>30061</v>
      </c>
      <c r="D10678" s="100" t="s">
        <v>26341</v>
      </c>
      <c r="E10678" s="100" t="s">
        <v>30062</v>
      </c>
      <c r="F10678" s="100"/>
      <c r="G10678" s="100"/>
      <c r="H10678" s="100"/>
      <c r="I10678" s="100"/>
      <c r="J10678" s="100"/>
      <c r="K10678" s="100"/>
      <c r="L10678" s="100"/>
      <c r="M10678" s="100"/>
      <c r="N10678" s="100"/>
      <c r="O10678" s="355" t="s">
        <v>30063</v>
      </c>
      <c r="P10678" s="100"/>
      <c r="Q10678" s="15" t="s">
        <v>45</v>
      </c>
    </row>
    <row r="10679" customFormat="false" ht="28.35" hidden="false" customHeight="false" outlineLevel="0" collapsed="false">
      <c r="A10679" s="100" t="s">
        <v>25462</v>
      </c>
      <c r="B10679" s="1143" t="n">
        <v>0.486111111111111</v>
      </c>
      <c r="C10679" s="100" t="n">
        <v>89015065405</v>
      </c>
      <c r="D10679" s="100" t="s">
        <v>26354</v>
      </c>
      <c r="E10679" s="100" t="s">
        <v>30064</v>
      </c>
      <c r="F10679" s="100" t="s">
        <v>11426</v>
      </c>
      <c r="G10679" s="100" t="n">
        <v>4900</v>
      </c>
      <c r="H10679" s="100"/>
      <c r="I10679" s="100"/>
      <c r="J10679" s="100"/>
      <c r="K10679" s="100"/>
      <c r="L10679" s="100"/>
      <c r="M10679" s="1078" t="s">
        <v>30065</v>
      </c>
      <c r="N10679" s="1076" t="n">
        <v>43867</v>
      </c>
      <c r="O10679" s="984" t="s">
        <v>15</v>
      </c>
      <c r="P10679" s="100"/>
      <c r="Q10679" s="15" t="s">
        <v>45</v>
      </c>
    </row>
    <row r="10680" customFormat="false" ht="28.35" hidden="false" customHeight="false" outlineLevel="0" collapsed="false">
      <c r="A10680" s="100" t="s">
        <v>25462</v>
      </c>
      <c r="B10680" s="1143" t="n">
        <v>0.490972222222222</v>
      </c>
      <c r="C10680" s="100" t="n">
        <v>89261581010</v>
      </c>
      <c r="D10680" s="100" t="s">
        <v>26364</v>
      </c>
      <c r="E10680" s="100" t="s">
        <v>30066</v>
      </c>
      <c r="F10680" s="100"/>
      <c r="G10680" s="100"/>
      <c r="H10680" s="100"/>
      <c r="I10680" s="100"/>
      <c r="J10680" s="100"/>
      <c r="K10680" s="100"/>
      <c r="L10680" s="100"/>
      <c r="M10680" s="100"/>
      <c r="N10680" s="100"/>
      <c r="O10680" s="1139" t="s">
        <v>30067</v>
      </c>
      <c r="P10680" s="100"/>
      <c r="Q10680" s="15" t="s">
        <v>45</v>
      </c>
    </row>
    <row r="10681" customFormat="false" ht="14.9" hidden="false" customHeight="false" outlineLevel="0" collapsed="false">
      <c r="A10681" s="100"/>
      <c r="B10681" s="100"/>
      <c r="C10681" s="100"/>
      <c r="D10681" s="100" t="s">
        <v>27370</v>
      </c>
      <c r="E10681" s="100" t="s">
        <v>30068</v>
      </c>
      <c r="F10681" s="100"/>
      <c r="G10681" s="100"/>
      <c r="H10681" s="100"/>
      <c r="I10681" s="100"/>
      <c r="J10681" s="100"/>
      <c r="K10681" s="100"/>
      <c r="L10681" s="100"/>
      <c r="M10681" s="100"/>
      <c r="N10681" s="100"/>
      <c r="O10681" s="100"/>
      <c r="P10681" s="100"/>
      <c r="Q10681" s="15" t="s">
        <v>45</v>
      </c>
    </row>
    <row r="10682" customFormat="false" ht="28.35" hidden="false" customHeight="false" outlineLevel="0" collapsed="false">
      <c r="A10682" s="100" t="s">
        <v>25462</v>
      </c>
      <c r="B10682" s="1143" t="n">
        <v>0.507638888888889</v>
      </c>
      <c r="C10682" s="100" t="s">
        <v>30069</v>
      </c>
      <c r="D10682" s="100" t="s">
        <v>27083</v>
      </c>
      <c r="E10682" s="100" t="s">
        <v>30070</v>
      </c>
      <c r="F10682" s="100" t="s">
        <v>30071</v>
      </c>
      <c r="G10682" s="100"/>
      <c r="H10682" s="100"/>
      <c r="I10682" s="100"/>
      <c r="J10682" s="100"/>
      <c r="K10682" s="100"/>
      <c r="L10682" s="100"/>
      <c r="M10682" s="100"/>
      <c r="N10682" s="100"/>
      <c r="O10682" s="1173" t="s">
        <v>19668</v>
      </c>
      <c r="P10682" s="100"/>
      <c r="Q10682" s="15" t="s">
        <v>45</v>
      </c>
    </row>
    <row r="10683" customFormat="false" ht="68.65" hidden="false" customHeight="false" outlineLevel="0" collapsed="false">
      <c r="A10683" s="1139"/>
      <c r="B10683" s="1139"/>
      <c r="C10683" s="1139"/>
      <c r="D10683" s="1139" t="s">
        <v>25535</v>
      </c>
      <c r="E10683" s="1139" t="s">
        <v>30072</v>
      </c>
      <c r="F10683" s="1139" t="s">
        <v>30073</v>
      </c>
      <c r="G10683" s="1139"/>
      <c r="H10683" s="1139"/>
      <c r="I10683" s="1139"/>
      <c r="J10683" s="1139"/>
      <c r="K10683" s="1139"/>
      <c r="L10683" s="1139"/>
      <c r="M10683" s="1139"/>
      <c r="N10683" s="1139"/>
      <c r="O10683" s="1139"/>
      <c r="P10683" s="1139"/>
      <c r="Q10683" s="15" t="s">
        <v>45</v>
      </c>
      <c r="R10683" s="1141"/>
      <c r="S10683" s="1141"/>
      <c r="T10683" s="1141"/>
      <c r="U10683" s="1141"/>
      <c r="V10683" s="1141"/>
      <c r="W10683" s="1141"/>
      <c r="X10683" s="1141"/>
      <c r="Y10683" s="1141"/>
      <c r="Z10683" s="1141"/>
      <c r="AA10683" s="1141"/>
      <c r="AB10683" s="1141"/>
      <c r="AC10683" s="1141"/>
      <c r="AD10683" s="1141"/>
      <c r="AE10683" s="1141"/>
      <c r="AF10683" s="1141"/>
      <c r="AG10683" s="1141"/>
      <c r="AH10683" s="1141"/>
      <c r="AI10683" s="1141"/>
      <c r="AJ10683" s="1141"/>
      <c r="AK10683" s="1141"/>
    </row>
    <row r="10684" customFormat="false" ht="82.05" hidden="false" customHeight="false" outlineLevel="0" collapsed="false">
      <c r="A10684" s="24" t="s">
        <v>28327</v>
      </c>
      <c r="B10684" s="1143" t="n">
        <v>0.520833333333333</v>
      </c>
      <c r="C10684" s="100" t="s">
        <v>30074</v>
      </c>
      <c r="D10684" s="100" t="s">
        <v>27105</v>
      </c>
      <c r="E10684" s="100" t="s">
        <v>30075</v>
      </c>
      <c r="F10684" s="100" t="s">
        <v>30076</v>
      </c>
      <c r="G10684" s="100" t="n">
        <v>5000</v>
      </c>
      <c r="H10684" s="100"/>
      <c r="I10684" s="100"/>
      <c r="J10684" s="100"/>
      <c r="K10684" s="100"/>
      <c r="L10684" s="100"/>
      <c r="M10684" s="100" t="s">
        <v>30077</v>
      </c>
      <c r="N10684" s="1076" t="n">
        <v>43867</v>
      </c>
      <c r="O10684" s="984" t="s">
        <v>15</v>
      </c>
      <c r="P10684" s="100"/>
      <c r="Q10684" s="15" t="s">
        <v>45</v>
      </c>
    </row>
    <row r="10685" customFormat="false" ht="28.35" hidden="false" customHeight="false" outlineLevel="0" collapsed="false">
      <c r="A10685" s="1139" t="s">
        <v>25462</v>
      </c>
      <c r="B10685" s="1139"/>
      <c r="C10685" s="1139" t="n">
        <v>89161439320</v>
      </c>
      <c r="D10685" s="1139" t="s">
        <v>30078</v>
      </c>
      <c r="E10685" s="1139" t="s">
        <v>30079</v>
      </c>
      <c r="F10685" s="1139" t="s">
        <v>19</v>
      </c>
      <c r="G10685" s="1139"/>
      <c r="H10685" s="1139"/>
      <c r="I10685" s="1139"/>
      <c r="J10685" s="1139"/>
      <c r="K10685" s="1139"/>
      <c r="L10685" s="1139"/>
      <c r="M10685" s="1139"/>
      <c r="N10685" s="1139"/>
      <c r="O10685" s="1139" t="s">
        <v>30080</v>
      </c>
      <c r="P10685" s="1139"/>
      <c r="Q10685" s="15" t="s">
        <v>45</v>
      </c>
      <c r="R10685" s="1141"/>
      <c r="S10685" s="1141"/>
      <c r="T10685" s="1141"/>
      <c r="U10685" s="1141"/>
      <c r="V10685" s="1141"/>
      <c r="W10685" s="1141"/>
      <c r="X10685" s="1141"/>
      <c r="Y10685" s="1141"/>
      <c r="Z10685" s="1141"/>
      <c r="AA10685" s="1141"/>
      <c r="AB10685" s="1141"/>
      <c r="AC10685" s="1141"/>
      <c r="AD10685" s="1141"/>
      <c r="AE10685" s="1141"/>
      <c r="AF10685" s="1141"/>
      <c r="AG10685" s="1141"/>
      <c r="AH10685" s="1141"/>
      <c r="AI10685" s="1141"/>
      <c r="AJ10685" s="1141"/>
      <c r="AK10685" s="1141"/>
    </row>
    <row r="10686" customFormat="false" ht="55.2" hidden="false" customHeight="false" outlineLevel="0" collapsed="false">
      <c r="A10686" s="1144"/>
      <c r="B10686" s="1144"/>
      <c r="C10686" s="1144"/>
      <c r="D10686" s="1144" t="s">
        <v>600</v>
      </c>
      <c r="E10686" s="1144" t="s">
        <v>30081</v>
      </c>
      <c r="F10686" s="1144"/>
      <c r="G10686" s="1144"/>
      <c r="H10686" s="1144"/>
      <c r="I10686" s="1144"/>
      <c r="J10686" s="1144"/>
      <c r="K10686" s="1144"/>
      <c r="L10686" s="1144"/>
      <c r="M10686" s="1144"/>
      <c r="N10686" s="1144"/>
      <c r="O10686" s="1144"/>
      <c r="P10686" s="1144"/>
      <c r="Q10686" s="15" t="s">
        <v>45</v>
      </c>
      <c r="R10686" s="1145"/>
      <c r="S10686" s="1145"/>
      <c r="T10686" s="1145"/>
      <c r="U10686" s="1145"/>
      <c r="V10686" s="1145"/>
      <c r="W10686" s="1145"/>
      <c r="X10686" s="1145"/>
      <c r="Y10686" s="1145"/>
      <c r="Z10686" s="1145"/>
      <c r="AA10686" s="1145"/>
      <c r="AB10686" s="1145"/>
      <c r="AC10686" s="1145"/>
      <c r="AD10686" s="1145"/>
      <c r="AE10686" s="1145"/>
      <c r="AF10686" s="1145"/>
      <c r="AG10686" s="1145"/>
      <c r="AH10686" s="1145"/>
      <c r="AI10686" s="1145"/>
      <c r="AJ10686" s="1145"/>
      <c r="AK10686" s="1145"/>
    </row>
    <row r="10687" customFormat="false" ht="108.95" hidden="false" customHeight="false" outlineLevel="0" collapsed="false">
      <c r="A10687" s="100" t="s">
        <v>25462</v>
      </c>
      <c r="B10687" s="100"/>
      <c r="C10687" s="100"/>
      <c r="D10687" s="100" t="s">
        <v>27017</v>
      </c>
      <c r="E10687" s="100" t="s">
        <v>30082</v>
      </c>
      <c r="F10687" s="100" t="s">
        <v>30083</v>
      </c>
      <c r="G10687" s="100"/>
      <c r="H10687" s="100"/>
      <c r="I10687" s="100"/>
      <c r="J10687" s="100"/>
      <c r="K10687" s="100"/>
      <c r="L10687" s="100"/>
      <c r="M10687" s="100"/>
      <c r="N10687" s="100"/>
      <c r="O10687" s="355" t="s">
        <v>30084</v>
      </c>
      <c r="P10687" s="100"/>
      <c r="Q10687" s="15" t="s">
        <v>45</v>
      </c>
    </row>
    <row r="10688" customFormat="false" ht="28.35" hidden="false" customHeight="false" outlineLevel="0" collapsed="false">
      <c r="A10688" s="100" t="s">
        <v>28327</v>
      </c>
      <c r="B10688" s="1143" t="n">
        <v>0.676388888888889</v>
      </c>
      <c r="C10688" s="100" t="s">
        <v>30085</v>
      </c>
      <c r="D10688" s="100" t="s">
        <v>30086</v>
      </c>
      <c r="E10688" s="100" t="s">
        <v>30087</v>
      </c>
      <c r="F10688" s="100" t="s">
        <v>708</v>
      </c>
      <c r="G10688" s="100" t="n">
        <v>5200</v>
      </c>
      <c r="H10688" s="100"/>
      <c r="I10688" s="100"/>
      <c r="J10688" s="100"/>
      <c r="K10688" s="100"/>
      <c r="L10688" s="100"/>
      <c r="M10688" s="100" t="s">
        <v>30088</v>
      </c>
      <c r="N10688" s="1076" t="n">
        <v>43869</v>
      </c>
      <c r="O10688" s="984" t="s">
        <v>15</v>
      </c>
      <c r="P10688" s="100"/>
      <c r="Q10688" s="15" t="s">
        <v>45</v>
      </c>
    </row>
    <row r="10689" customFormat="false" ht="79.85" hidden="false" customHeight="false" outlineLevel="0" collapsed="false">
      <c r="A10689" s="1091" t="s">
        <v>17111</v>
      </c>
      <c r="B10689" s="6" t="s">
        <v>17112</v>
      </c>
      <c r="C10689" s="1134"/>
      <c r="D10689" s="6" t="s">
        <v>17114</v>
      </c>
      <c r="E10689" s="6" t="s">
        <v>17115</v>
      </c>
      <c r="F10689" s="5" t="s">
        <v>10096</v>
      </c>
      <c r="G10689" s="6" t="s">
        <v>38</v>
      </c>
      <c r="H10689" s="6" t="s">
        <v>17116</v>
      </c>
      <c r="I10689" s="6" t="s">
        <v>40</v>
      </c>
      <c r="J10689" s="6" t="s">
        <v>21327</v>
      </c>
      <c r="K10689" s="6" t="s">
        <v>21328</v>
      </c>
      <c r="L10689" s="6" t="s">
        <v>19807</v>
      </c>
      <c r="M10689" s="6" t="s">
        <v>41</v>
      </c>
      <c r="N10689" s="6" t="s">
        <v>42</v>
      </c>
      <c r="O10689" s="6" t="s">
        <v>17117</v>
      </c>
      <c r="P10689" s="196"/>
      <c r="Q10689" s="15" t="s">
        <v>45</v>
      </c>
      <c r="R10689" s="196"/>
      <c r="S10689" s="196"/>
      <c r="T10689" s="274"/>
      <c r="U10689" s="274"/>
      <c r="V10689" s="274"/>
      <c r="W10689" s="274"/>
      <c r="X10689" s="274"/>
      <c r="Y10689" s="274"/>
      <c r="Z10689" s="274"/>
      <c r="AA10689" s="274"/>
      <c r="AB10689" s="274"/>
      <c r="AC10689" s="274"/>
      <c r="AD10689" s="274"/>
      <c r="AE10689" s="274"/>
      <c r="AF10689" s="274"/>
      <c r="AG10689" s="274"/>
      <c r="AH10689" s="274"/>
      <c r="AI10689" s="274"/>
      <c r="AJ10689" s="274"/>
      <c r="AK10689" s="274"/>
    </row>
    <row r="10690" customFormat="false" ht="15" hidden="false" customHeight="false" outlineLevel="0" collapsed="false">
      <c r="A10690" s="1228" t="n">
        <v>43867</v>
      </c>
      <c r="B10690" s="1182" t="s">
        <v>311</v>
      </c>
      <c r="C10690" s="62"/>
      <c r="D10690" s="62"/>
      <c r="E10690" s="63"/>
      <c r="F10690" s="911" t="n">
        <f aca="false">G10690+H10690+I10690+J10690+K10690+L10690</f>
        <v>116500</v>
      </c>
      <c r="G10690" s="1183" t="n">
        <f aca="false">SUM(G10691:G20624)</f>
        <v>46600</v>
      </c>
      <c r="H10690" s="913" t="n">
        <f aca="false">SUM(H10691:H20624)</f>
        <v>69900</v>
      </c>
      <c r="I10690" s="1093" t="n">
        <f aca="false">SUM(I10691:I20626)</f>
        <v>0</v>
      </c>
      <c r="J10690" s="1094" t="n">
        <f aca="false">SUM(J10691:J20624)</f>
        <v>0</v>
      </c>
      <c r="K10690" s="1095" t="n">
        <f aca="false">SUM(K10691:K20624)</f>
        <v>0</v>
      </c>
      <c r="L10690" s="1096" t="n">
        <f aca="false">SUM(L10691:L20624)</f>
        <v>0</v>
      </c>
      <c r="M10690" s="281"/>
      <c r="N10690" s="281"/>
      <c r="O10690" s="62"/>
      <c r="P10690" s="62"/>
      <c r="Q10690" s="15" t="s">
        <v>45</v>
      </c>
      <c r="R10690" s="62"/>
      <c r="S10690" s="62"/>
      <c r="T10690" s="274"/>
      <c r="U10690" s="274"/>
      <c r="V10690" s="274"/>
      <c r="W10690" s="274"/>
      <c r="X10690" s="274"/>
      <c r="Y10690" s="274"/>
      <c r="Z10690" s="274"/>
      <c r="AA10690" s="274"/>
      <c r="AB10690" s="274"/>
      <c r="AC10690" s="274"/>
      <c r="AD10690" s="274"/>
      <c r="AE10690" s="274"/>
      <c r="AF10690" s="274"/>
      <c r="AG10690" s="274"/>
      <c r="AH10690" s="274"/>
      <c r="AI10690" s="274"/>
      <c r="AJ10690" s="274"/>
      <c r="AK10690" s="274"/>
    </row>
    <row r="10691" customFormat="false" ht="149.25" hidden="false" customHeight="false" outlineLevel="0" collapsed="false">
      <c r="A10691" s="100" t="s">
        <v>25462</v>
      </c>
      <c r="B10691" s="100"/>
      <c r="C10691" s="100"/>
      <c r="D10691" s="100" t="s">
        <v>27370</v>
      </c>
      <c r="E10691" s="100" t="s">
        <v>30089</v>
      </c>
      <c r="F10691" s="100" t="n">
        <v>7736</v>
      </c>
      <c r="G10691" s="100"/>
      <c r="H10691" s="100"/>
      <c r="I10691" s="100"/>
      <c r="J10691" s="100"/>
      <c r="K10691" s="100"/>
      <c r="L10691" s="100"/>
      <c r="M10691" s="100" t="s">
        <v>29764</v>
      </c>
      <c r="N10691" s="1076" t="n">
        <v>43868</v>
      </c>
      <c r="O10691" s="984" t="s">
        <v>30090</v>
      </c>
      <c r="P10691" s="100"/>
      <c r="Q10691" s="15" t="s">
        <v>45</v>
      </c>
    </row>
    <row r="10692" customFormat="false" ht="28.35" hidden="false" customHeight="false" outlineLevel="0" collapsed="false">
      <c r="A10692" s="100"/>
      <c r="B10692" s="100"/>
      <c r="C10692" s="100"/>
      <c r="D10692" s="100" t="s">
        <v>28012</v>
      </c>
      <c r="E10692" s="100" t="s">
        <v>30091</v>
      </c>
      <c r="F10692" s="100" t="s">
        <v>30092</v>
      </c>
      <c r="G10692" s="100"/>
      <c r="H10692" s="100"/>
      <c r="I10692" s="100"/>
      <c r="J10692" s="100"/>
      <c r="K10692" s="100"/>
      <c r="L10692" s="100"/>
      <c r="M10692" s="100"/>
      <c r="N10692" s="100"/>
      <c r="O10692" s="100"/>
      <c r="P10692" s="100"/>
      <c r="Q10692" s="15" t="s">
        <v>45</v>
      </c>
    </row>
    <row r="10693" customFormat="false" ht="41.75" hidden="false" customHeight="false" outlineLevel="0" collapsed="false">
      <c r="A10693" s="100" t="s">
        <v>25462</v>
      </c>
      <c r="B10693" s="100" t="s">
        <v>30093</v>
      </c>
      <c r="C10693" s="100"/>
      <c r="D10693" s="100" t="s">
        <v>29363</v>
      </c>
      <c r="E10693" s="100" t="s">
        <v>30094</v>
      </c>
      <c r="F10693" s="100"/>
      <c r="G10693" s="100"/>
      <c r="H10693" s="100"/>
      <c r="I10693" s="100"/>
      <c r="J10693" s="100"/>
      <c r="K10693" s="100"/>
      <c r="L10693" s="100"/>
      <c r="M10693" s="100"/>
      <c r="N10693" s="100"/>
      <c r="O10693" s="1196" t="s">
        <v>28573</v>
      </c>
      <c r="P10693" s="100"/>
      <c r="Q10693" s="15" t="s">
        <v>45</v>
      </c>
    </row>
    <row r="10694" customFormat="false" ht="41.75" hidden="false" customHeight="false" outlineLevel="0" collapsed="false">
      <c r="A10694" s="100"/>
      <c r="B10694" s="100"/>
      <c r="C10694" s="100"/>
      <c r="D10694" s="100" t="s">
        <v>30095</v>
      </c>
      <c r="E10694" s="100"/>
      <c r="F10694" s="100" t="s">
        <v>30096</v>
      </c>
      <c r="G10694" s="100"/>
      <c r="H10694" s="100" t="n">
        <v>6000</v>
      </c>
      <c r="I10694" s="100"/>
      <c r="J10694" s="100"/>
      <c r="K10694" s="100"/>
      <c r="L10694" s="100"/>
      <c r="M10694" s="100" t="s">
        <v>29705</v>
      </c>
      <c r="N10694" s="1076" t="n">
        <v>43872</v>
      </c>
      <c r="O10694" s="984" t="s">
        <v>30097</v>
      </c>
      <c r="P10694" s="100"/>
      <c r="Q10694" s="15" t="s">
        <v>45</v>
      </c>
    </row>
    <row r="10695" customFormat="false" ht="55.2" hidden="false" customHeight="false" outlineLevel="0" collapsed="false">
      <c r="A10695" s="100" t="s">
        <v>25462</v>
      </c>
      <c r="B10695" s="100"/>
      <c r="C10695" s="100" t="s">
        <v>30098</v>
      </c>
      <c r="D10695" s="100" t="s">
        <v>27370</v>
      </c>
      <c r="E10695" s="100" t="s">
        <v>30099</v>
      </c>
      <c r="F10695" s="100" t="s">
        <v>27244</v>
      </c>
      <c r="G10695" s="100" t="n">
        <v>4000</v>
      </c>
      <c r="H10695" s="100"/>
      <c r="I10695" s="100"/>
      <c r="J10695" s="100"/>
      <c r="K10695" s="100"/>
      <c r="L10695" s="100"/>
      <c r="M10695" s="100" t="s">
        <v>30100</v>
      </c>
      <c r="N10695" s="1076" t="n">
        <v>43868</v>
      </c>
      <c r="O10695" s="984" t="s">
        <v>15</v>
      </c>
      <c r="P10695" s="100"/>
      <c r="Q10695" s="15" t="s">
        <v>45</v>
      </c>
    </row>
    <row r="10696" customFormat="false" ht="28.35" hidden="false" customHeight="false" outlineLevel="0" collapsed="false">
      <c r="A10696" s="100"/>
      <c r="B10696" s="100"/>
      <c r="C10696" s="100" t="n">
        <v>89167389565</v>
      </c>
      <c r="D10696" s="100" t="s">
        <v>30101</v>
      </c>
      <c r="E10696" s="100" t="s">
        <v>30102</v>
      </c>
      <c r="F10696" s="100"/>
      <c r="G10696" s="100"/>
      <c r="H10696" s="100"/>
      <c r="I10696" s="100"/>
      <c r="J10696" s="100"/>
      <c r="K10696" s="100"/>
      <c r="L10696" s="100"/>
      <c r="M10696" s="100"/>
      <c r="N10696" s="100"/>
      <c r="O10696" s="100"/>
      <c r="P10696" s="100"/>
      <c r="Q10696" s="15" t="s">
        <v>45</v>
      </c>
    </row>
    <row r="10697" customFormat="false" ht="28.35" hidden="false" customHeight="false" outlineLevel="0" collapsed="false">
      <c r="A10697" s="100" t="s">
        <v>25462</v>
      </c>
      <c r="B10697" s="1143" t="n">
        <v>0.600694444444444</v>
      </c>
      <c r="C10697" s="100" t="s">
        <v>30103</v>
      </c>
      <c r="D10697" s="100" t="s">
        <v>26332</v>
      </c>
      <c r="E10697" s="100" t="s">
        <v>30104</v>
      </c>
      <c r="F10697" s="100" t="s">
        <v>30105</v>
      </c>
      <c r="G10697" s="100"/>
      <c r="H10697" s="100"/>
      <c r="I10697" s="100"/>
      <c r="J10697" s="100"/>
      <c r="K10697" s="100"/>
      <c r="L10697" s="100"/>
      <c r="M10697" s="100"/>
      <c r="N10697" s="100"/>
      <c r="O10697" s="1196" t="s">
        <v>28573</v>
      </c>
      <c r="P10697" s="100"/>
      <c r="Q10697" s="15" t="s">
        <v>45</v>
      </c>
    </row>
    <row r="10698" customFormat="false" ht="28.35" hidden="false" customHeight="false" outlineLevel="0" collapsed="false">
      <c r="A10698" s="100" t="s">
        <v>25462</v>
      </c>
      <c r="B10698" s="1143" t="n">
        <v>0.602777777777778</v>
      </c>
      <c r="C10698" s="100" t="s">
        <v>30106</v>
      </c>
      <c r="D10698" s="100" t="s">
        <v>26341</v>
      </c>
      <c r="E10698" s="100" t="s">
        <v>30107</v>
      </c>
      <c r="F10698" s="100"/>
      <c r="G10698" s="100"/>
      <c r="H10698" s="100"/>
      <c r="I10698" s="100"/>
      <c r="J10698" s="100"/>
      <c r="K10698" s="100"/>
      <c r="L10698" s="100"/>
      <c r="M10698" s="100"/>
      <c r="N10698" s="100"/>
      <c r="O10698" s="100"/>
      <c r="P10698" s="100"/>
      <c r="Q10698" s="15" t="s">
        <v>45</v>
      </c>
    </row>
    <row r="10699" customFormat="false" ht="28.35" hidden="false" customHeight="false" outlineLevel="0" collapsed="false">
      <c r="A10699" s="100" t="s">
        <v>25462</v>
      </c>
      <c r="B10699" s="1143" t="n">
        <v>0.615972222222222</v>
      </c>
      <c r="C10699" s="100" t="s">
        <v>30108</v>
      </c>
      <c r="D10699" s="100" t="s">
        <v>26354</v>
      </c>
      <c r="E10699" s="100" t="s">
        <v>30109</v>
      </c>
      <c r="F10699" s="100"/>
      <c r="G10699" s="100"/>
      <c r="H10699" s="100"/>
      <c r="I10699" s="100"/>
      <c r="J10699" s="100"/>
      <c r="K10699" s="100"/>
      <c r="L10699" s="100"/>
      <c r="M10699" s="100"/>
      <c r="N10699" s="100"/>
      <c r="O10699" s="100"/>
      <c r="P10699" s="100"/>
      <c r="Q10699" s="15" t="s">
        <v>45</v>
      </c>
    </row>
    <row r="10700" customFormat="false" ht="14.9" hidden="false" customHeight="false" outlineLevel="0" collapsed="false">
      <c r="A10700" s="100" t="s">
        <v>25462</v>
      </c>
      <c r="B10700" s="1143" t="n">
        <v>0.620833333333333</v>
      </c>
      <c r="C10700" s="100" t="s">
        <v>30110</v>
      </c>
      <c r="D10700" s="100" t="s">
        <v>26364</v>
      </c>
      <c r="E10700" s="100" t="s">
        <v>30111</v>
      </c>
      <c r="F10700" s="100"/>
      <c r="G10700" s="100"/>
      <c r="H10700" s="100"/>
      <c r="I10700" s="100"/>
      <c r="J10700" s="100"/>
      <c r="K10700" s="100"/>
      <c r="L10700" s="100"/>
      <c r="M10700" s="100"/>
      <c r="N10700" s="100"/>
      <c r="O10700" s="100"/>
      <c r="P10700" s="100"/>
      <c r="Q10700" s="15" t="s">
        <v>45</v>
      </c>
    </row>
    <row r="10701" customFormat="false" ht="14.9" hidden="false" customHeight="false" outlineLevel="0" collapsed="false">
      <c r="A10701" s="100" t="s">
        <v>25462</v>
      </c>
      <c r="B10701" s="1143" t="n">
        <v>0.647916666666667</v>
      </c>
      <c r="C10701" s="100" t="s">
        <v>30112</v>
      </c>
      <c r="D10701" s="100" t="s">
        <v>27083</v>
      </c>
      <c r="E10701" s="100" t="s">
        <v>30113</v>
      </c>
      <c r="F10701" s="100"/>
      <c r="G10701" s="100"/>
      <c r="H10701" s="100"/>
      <c r="I10701" s="100"/>
      <c r="J10701" s="100"/>
      <c r="K10701" s="100"/>
      <c r="L10701" s="100"/>
      <c r="M10701" s="100"/>
      <c r="N10701" s="100"/>
      <c r="O10701" s="100"/>
      <c r="P10701" s="100"/>
      <c r="Q10701" s="15" t="s">
        <v>45</v>
      </c>
    </row>
    <row r="10702" customFormat="false" ht="41.75" hidden="false" customHeight="false" outlineLevel="0" collapsed="false">
      <c r="A10702" s="100" t="s">
        <v>25462</v>
      </c>
      <c r="B10702" s="1143" t="n">
        <v>0.678472222222222</v>
      </c>
      <c r="C10702" s="100" t="n">
        <v>89161375929</v>
      </c>
      <c r="D10702" s="100" t="s">
        <v>30114</v>
      </c>
      <c r="E10702" s="100" t="s">
        <v>30115</v>
      </c>
      <c r="F10702" s="100"/>
      <c r="G10702" s="100"/>
      <c r="H10702" s="100"/>
      <c r="I10702" s="100"/>
      <c r="J10702" s="100"/>
      <c r="K10702" s="100"/>
      <c r="L10702" s="100"/>
      <c r="M10702" s="100"/>
      <c r="N10702" s="100"/>
      <c r="O10702" s="1144" t="s">
        <v>30116</v>
      </c>
      <c r="P10702" s="100"/>
      <c r="Q10702" s="15" t="s">
        <v>45</v>
      </c>
    </row>
    <row r="10703" customFormat="false" ht="28.35" hidden="false" customHeight="false" outlineLevel="0" collapsed="false">
      <c r="A10703" s="100"/>
      <c r="B10703" s="100"/>
      <c r="C10703" s="100"/>
      <c r="D10703" s="100" t="s">
        <v>28012</v>
      </c>
      <c r="E10703" s="100"/>
      <c r="F10703" s="100" t="s">
        <v>30117</v>
      </c>
      <c r="G10703" s="100"/>
      <c r="H10703" s="100" t="n">
        <v>7100</v>
      </c>
      <c r="I10703" s="100"/>
      <c r="J10703" s="100"/>
      <c r="K10703" s="100"/>
      <c r="L10703" s="100"/>
      <c r="M10703" s="100" t="s">
        <v>29609</v>
      </c>
      <c r="N10703" s="1076" t="n">
        <v>43871</v>
      </c>
      <c r="O10703" s="984" t="s">
        <v>26154</v>
      </c>
      <c r="P10703" s="100"/>
      <c r="Q10703" s="15" t="s">
        <v>45</v>
      </c>
    </row>
    <row r="10704" customFormat="false" ht="79.85" hidden="false" customHeight="false" outlineLevel="0" collapsed="false">
      <c r="A10704" s="1091" t="s">
        <v>17111</v>
      </c>
      <c r="B10704" s="6" t="s">
        <v>17112</v>
      </c>
      <c r="C10704" s="1134"/>
      <c r="D10704" s="6" t="s">
        <v>17114</v>
      </c>
      <c r="E10704" s="6" t="s">
        <v>17115</v>
      </c>
      <c r="F10704" s="5" t="s">
        <v>10096</v>
      </c>
      <c r="G10704" s="6" t="s">
        <v>38</v>
      </c>
      <c r="H10704" s="6" t="s">
        <v>17116</v>
      </c>
      <c r="I10704" s="6" t="s">
        <v>40</v>
      </c>
      <c r="J10704" s="6" t="s">
        <v>21327</v>
      </c>
      <c r="K10704" s="6" t="s">
        <v>21328</v>
      </c>
      <c r="L10704" s="6" t="s">
        <v>19807</v>
      </c>
      <c r="M10704" s="6" t="s">
        <v>41</v>
      </c>
      <c r="N10704" s="6" t="s">
        <v>42</v>
      </c>
      <c r="O10704" s="6" t="s">
        <v>17117</v>
      </c>
      <c r="P10704" s="196"/>
      <c r="Q10704" s="15" t="s">
        <v>45</v>
      </c>
      <c r="R10704" s="196"/>
      <c r="S10704" s="196"/>
      <c r="T10704" s="274"/>
      <c r="U10704" s="274"/>
      <c r="V10704" s="274"/>
      <c r="W10704" s="274"/>
      <c r="X10704" s="274"/>
      <c r="Y10704" s="274"/>
      <c r="Z10704" s="274"/>
      <c r="AA10704" s="274"/>
      <c r="AB10704" s="274"/>
      <c r="AC10704" s="274"/>
      <c r="AD10704" s="274"/>
      <c r="AE10704" s="274"/>
      <c r="AF10704" s="274"/>
      <c r="AG10704" s="274"/>
      <c r="AH10704" s="274"/>
      <c r="AI10704" s="274"/>
      <c r="AJ10704" s="274"/>
      <c r="AK10704" s="274"/>
    </row>
    <row r="10705" customFormat="false" ht="15" hidden="false" customHeight="false" outlineLevel="0" collapsed="false">
      <c r="A10705" s="1228" t="n">
        <v>43867</v>
      </c>
      <c r="B10705" s="1182" t="s">
        <v>311</v>
      </c>
      <c r="C10705" s="62"/>
      <c r="D10705" s="62"/>
      <c r="E10705" s="63"/>
      <c r="F10705" s="911" t="n">
        <f aca="false">G10705+H10705+I10705+J10705+K10705+L10705</f>
        <v>49700</v>
      </c>
      <c r="G10705" s="1183" t="n">
        <f aca="false">SUM(G10706:G20639)</f>
        <v>21300</v>
      </c>
      <c r="H10705" s="913" t="n">
        <f aca="false">SUM(H10706:H20639)</f>
        <v>28400</v>
      </c>
      <c r="I10705" s="1093" t="n">
        <f aca="false">SUM(I10706:I20641)</f>
        <v>0</v>
      </c>
      <c r="J10705" s="1094" t="n">
        <f aca="false">SUM(J10706:J20639)</f>
        <v>0</v>
      </c>
      <c r="K10705" s="1095" t="n">
        <f aca="false">SUM(K10706:K20639)</f>
        <v>0</v>
      </c>
      <c r="L10705" s="1096" t="n">
        <f aca="false">SUM(L10706:L20639)</f>
        <v>0</v>
      </c>
      <c r="M10705" s="281"/>
      <c r="N10705" s="281"/>
      <c r="O10705" s="62"/>
      <c r="P10705" s="62"/>
      <c r="Q10705" s="15" t="s">
        <v>45</v>
      </c>
      <c r="R10705" s="62"/>
      <c r="S10705" s="62"/>
      <c r="T10705" s="274"/>
      <c r="U10705" s="274"/>
      <c r="V10705" s="274"/>
      <c r="W10705" s="274"/>
      <c r="X10705" s="274"/>
      <c r="Y10705" s="274"/>
      <c r="Z10705" s="274"/>
      <c r="AA10705" s="274"/>
      <c r="AB10705" s="274"/>
      <c r="AC10705" s="274"/>
      <c r="AD10705" s="274"/>
      <c r="AE10705" s="274"/>
      <c r="AF10705" s="274"/>
      <c r="AG10705" s="274"/>
      <c r="AH10705" s="274"/>
      <c r="AI10705" s="274"/>
      <c r="AJ10705" s="274"/>
      <c r="AK10705" s="274"/>
    </row>
    <row r="10706" customFormat="false" ht="14.9" hidden="false" customHeight="false" outlineLevel="0" collapsed="false">
      <c r="A10706" s="100" t="s">
        <v>25462</v>
      </c>
      <c r="B10706" s="1143" t="n">
        <v>0.397222222222222</v>
      </c>
      <c r="C10706" s="100" t="n">
        <v>89996716166</v>
      </c>
      <c r="D10706" s="100" t="s">
        <v>25726</v>
      </c>
      <c r="E10706" s="100" t="s">
        <v>30118</v>
      </c>
      <c r="F10706" s="100"/>
      <c r="G10706" s="100"/>
      <c r="H10706" s="100"/>
      <c r="I10706" s="100"/>
      <c r="J10706" s="100"/>
      <c r="K10706" s="100"/>
      <c r="L10706" s="100"/>
      <c r="M10706" s="100"/>
      <c r="N10706" s="100"/>
      <c r="O10706" s="355" t="s">
        <v>389</v>
      </c>
      <c r="P10706" s="100"/>
      <c r="Q10706" s="15" t="s">
        <v>45</v>
      </c>
    </row>
    <row r="10707" customFormat="false" ht="28.35" hidden="false" customHeight="false" outlineLevel="0" collapsed="false">
      <c r="A10707" s="100" t="s">
        <v>25462</v>
      </c>
      <c r="B10707" s="1143" t="n">
        <v>0.398611111111111</v>
      </c>
      <c r="C10707" s="100" t="s">
        <v>30119</v>
      </c>
      <c r="D10707" s="100" t="s">
        <v>26332</v>
      </c>
      <c r="E10707" s="100" t="s">
        <v>30120</v>
      </c>
      <c r="F10707" s="100" t="s">
        <v>386</v>
      </c>
      <c r="G10707" s="100" t="n">
        <v>3100</v>
      </c>
      <c r="H10707" s="100"/>
      <c r="I10707" s="100"/>
      <c r="J10707" s="100"/>
      <c r="K10707" s="100"/>
      <c r="L10707" s="100"/>
      <c r="M10707" s="100" t="s">
        <v>30121</v>
      </c>
      <c r="N10707" s="1076" t="n">
        <v>43868</v>
      </c>
      <c r="O10707" s="984" t="s">
        <v>15</v>
      </c>
      <c r="P10707" s="100"/>
      <c r="Q10707" s="15" t="s">
        <v>45</v>
      </c>
    </row>
    <row r="10708" customFormat="false" ht="82.05" hidden="false" customHeight="false" outlineLevel="0" collapsed="false">
      <c r="A10708" s="100" t="s">
        <v>25462</v>
      </c>
      <c r="B10708" s="1143" t="n">
        <v>0.41875</v>
      </c>
      <c r="C10708" s="100" t="s">
        <v>30122</v>
      </c>
      <c r="D10708" s="100" t="s">
        <v>28447</v>
      </c>
      <c r="E10708" s="100" t="s">
        <v>30123</v>
      </c>
      <c r="F10708" s="100" t="s">
        <v>26148</v>
      </c>
      <c r="G10708" s="100" t="n">
        <v>2800</v>
      </c>
      <c r="H10708" s="100"/>
      <c r="I10708" s="100"/>
      <c r="J10708" s="100"/>
      <c r="K10708" s="100"/>
      <c r="L10708" s="100"/>
      <c r="M10708" s="100" t="s">
        <v>30124</v>
      </c>
      <c r="N10708" s="1076" t="n">
        <v>43869</v>
      </c>
      <c r="O10708" s="984" t="s">
        <v>15</v>
      </c>
      <c r="P10708" s="100"/>
      <c r="Q10708" s="15" t="s">
        <v>45</v>
      </c>
    </row>
    <row r="10709" customFormat="false" ht="28.35" hidden="false" customHeight="false" outlineLevel="0" collapsed="false">
      <c r="A10709" s="100" t="s">
        <v>25462</v>
      </c>
      <c r="B10709" s="1143" t="n">
        <v>0.431944444444444</v>
      </c>
      <c r="C10709" s="24" t="s">
        <v>30125</v>
      </c>
      <c r="D10709" s="100" t="s">
        <v>26354</v>
      </c>
      <c r="E10709" s="100" t="s">
        <v>30126</v>
      </c>
      <c r="F10709" s="100"/>
      <c r="G10709" s="100" t="n">
        <v>6400</v>
      </c>
      <c r="H10709" s="100"/>
      <c r="I10709" s="100"/>
      <c r="J10709" s="100"/>
      <c r="K10709" s="100"/>
      <c r="L10709" s="100"/>
      <c r="M10709" s="100" t="s">
        <v>30127</v>
      </c>
      <c r="N10709" s="1076" t="n">
        <v>43868</v>
      </c>
      <c r="O10709" s="984" t="s">
        <v>15</v>
      </c>
      <c r="P10709" s="100"/>
      <c r="Q10709" s="15" t="s">
        <v>45</v>
      </c>
    </row>
    <row r="10710" customFormat="false" ht="216.4" hidden="false" customHeight="false" outlineLevel="0" collapsed="false">
      <c r="A10710" s="100" t="s">
        <v>25462</v>
      </c>
      <c r="B10710" s="1143" t="n">
        <v>0.442361111111111</v>
      </c>
      <c r="C10710" s="100" t="s">
        <v>30128</v>
      </c>
      <c r="D10710" s="100" t="s">
        <v>26364</v>
      </c>
      <c r="E10710" s="100" t="s">
        <v>30129</v>
      </c>
      <c r="F10710" s="100" t="s">
        <v>30130</v>
      </c>
      <c r="G10710" s="100"/>
      <c r="H10710" s="100"/>
      <c r="I10710" s="100"/>
      <c r="J10710" s="100"/>
      <c r="K10710" s="100"/>
      <c r="L10710" s="100"/>
      <c r="M10710" s="100" t="s">
        <v>30131</v>
      </c>
      <c r="N10710" s="100"/>
      <c r="O10710" s="984" t="s">
        <v>30132</v>
      </c>
      <c r="P10710" s="100"/>
      <c r="Q10710" s="15" t="s">
        <v>45</v>
      </c>
    </row>
    <row r="10711" customFormat="false" ht="41.75" hidden="false" customHeight="false" outlineLevel="0" collapsed="false">
      <c r="A10711" s="1144"/>
      <c r="B10711" s="1144"/>
      <c r="C10711" s="1144"/>
      <c r="D10711" s="1144" t="s">
        <v>30133</v>
      </c>
      <c r="E10711" s="1144" t="s">
        <v>30134</v>
      </c>
      <c r="F10711" s="1144"/>
      <c r="G10711" s="1144"/>
      <c r="H10711" s="1144"/>
      <c r="I10711" s="1144"/>
      <c r="J10711" s="1144"/>
      <c r="K10711" s="1144"/>
      <c r="L10711" s="1144"/>
      <c r="M10711" s="1144"/>
      <c r="N10711" s="1144"/>
      <c r="O10711" s="1144" t="s">
        <v>30135</v>
      </c>
      <c r="P10711" s="1144"/>
      <c r="Q10711" s="15" t="s">
        <v>45</v>
      </c>
      <c r="R10711" s="1145"/>
      <c r="S10711" s="1145"/>
      <c r="T10711" s="1145"/>
      <c r="U10711" s="1145"/>
      <c r="V10711" s="1145"/>
      <c r="W10711" s="1145"/>
      <c r="X10711" s="1145"/>
      <c r="Y10711" s="1145"/>
      <c r="Z10711" s="1145"/>
      <c r="AA10711" s="1145"/>
      <c r="AB10711" s="1145"/>
      <c r="AC10711" s="1145"/>
      <c r="AD10711" s="1145"/>
      <c r="AE10711" s="1145"/>
      <c r="AF10711" s="1145"/>
      <c r="AG10711" s="1145"/>
      <c r="AH10711" s="1145"/>
      <c r="AI10711" s="1145"/>
      <c r="AJ10711" s="1145"/>
      <c r="AK10711" s="1145"/>
    </row>
    <row r="10712" customFormat="false" ht="14.9" hidden="false" customHeight="false" outlineLevel="0" collapsed="false">
      <c r="A10712" s="100" t="s">
        <v>25462</v>
      </c>
      <c r="B10712" s="1143" t="n">
        <v>0.479861111111111</v>
      </c>
      <c r="C10712" s="100" t="s">
        <v>30136</v>
      </c>
      <c r="D10712" s="100" t="s">
        <v>27017</v>
      </c>
      <c r="E10712" s="100" t="s">
        <v>30137</v>
      </c>
      <c r="F10712" s="100"/>
      <c r="G10712" s="100"/>
      <c r="H10712" s="100"/>
      <c r="I10712" s="100"/>
      <c r="J10712" s="100"/>
      <c r="K10712" s="100"/>
      <c r="L10712" s="100"/>
      <c r="M10712" s="100"/>
      <c r="N10712" s="100"/>
      <c r="O10712" s="355" t="s">
        <v>23976</v>
      </c>
      <c r="P10712" s="100"/>
      <c r="Q10712" s="15" t="s">
        <v>45</v>
      </c>
    </row>
    <row r="10713" customFormat="false" ht="41.75" hidden="false" customHeight="false" outlineLevel="0" collapsed="false">
      <c r="A10713" s="100" t="s">
        <v>28327</v>
      </c>
      <c r="B10713" s="100"/>
      <c r="C10713" s="100" t="s">
        <v>30138</v>
      </c>
      <c r="D10713" s="100" t="s">
        <v>27022</v>
      </c>
      <c r="E10713" s="100" t="s">
        <v>30139</v>
      </c>
      <c r="F10713" s="100"/>
      <c r="G10713" s="100"/>
      <c r="H10713" s="100"/>
      <c r="I10713" s="100"/>
      <c r="J10713" s="100"/>
      <c r="K10713" s="100"/>
      <c r="L10713" s="100"/>
      <c r="M10713" s="100"/>
      <c r="N10713" s="100"/>
      <c r="O10713" s="355" t="s">
        <v>389</v>
      </c>
      <c r="P10713" s="100"/>
      <c r="Q10713" s="15" t="s">
        <v>45</v>
      </c>
    </row>
    <row r="10714" customFormat="false" ht="28.35" hidden="false" customHeight="false" outlineLevel="0" collapsed="false">
      <c r="A10714" s="100"/>
      <c r="B10714" s="100"/>
      <c r="C10714" s="100"/>
      <c r="D10714" s="100" t="s">
        <v>27251</v>
      </c>
      <c r="E10714" s="100"/>
      <c r="F10714" s="100"/>
      <c r="G10714" s="100"/>
      <c r="H10714" s="100"/>
      <c r="I10714" s="100"/>
      <c r="J10714" s="100"/>
      <c r="K10714" s="100"/>
      <c r="L10714" s="100"/>
      <c r="M10714" s="100"/>
      <c r="N10714" s="100"/>
      <c r="O10714" s="1173" t="s">
        <v>30140</v>
      </c>
      <c r="P10714" s="100"/>
      <c r="Q10714" s="15" t="s">
        <v>45</v>
      </c>
    </row>
    <row r="10715" customFormat="false" ht="41.75" hidden="false" customHeight="false" outlineLevel="0" collapsed="false">
      <c r="A10715" s="1144"/>
      <c r="B10715" s="1144"/>
      <c r="C10715" s="1144"/>
      <c r="D10715" s="1144"/>
      <c r="E10715" s="1144" t="s">
        <v>30141</v>
      </c>
      <c r="F10715" s="1144"/>
      <c r="G10715" s="1144"/>
      <c r="H10715" s="1144"/>
      <c r="I10715" s="1144"/>
      <c r="J10715" s="1144"/>
      <c r="K10715" s="1144"/>
      <c r="L10715" s="1144"/>
      <c r="M10715" s="1144"/>
      <c r="N10715" s="1144"/>
      <c r="O10715" s="1144"/>
      <c r="P10715" s="1144"/>
      <c r="Q10715" s="15" t="s">
        <v>45</v>
      </c>
      <c r="R10715" s="1145"/>
      <c r="S10715" s="1145"/>
      <c r="T10715" s="1145"/>
      <c r="U10715" s="1145"/>
      <c r="V10715" s="1145"/>
      <c r="W10715" s="1145"/>
      <c r="X10715" s="1145"/>
      <c r="Y10715" s="1145"/>
      <c r="Z10715" s="1145"/>
      <c r="AA10715" s="1145"/>
      <c r="AB10715" s="1145"/>
      <c r="AC10715" s="1145"/>
      <c r="AD10715" s="1145"/>
      <c r="AE10715" s="1145"/>
      <c r="AF10715" s="1145"/>
      <c r="AG10715" s="1145"/>
      <c r="AH10715" s="1145"/>
      <c r="AI10715" s="1145"/>
      <c r="AJ10715" s="1145"/>
      <c r="AK10715" s="1145"/>
    </row>
    <row r="10716" customFormat="false" ht="28.35" hidden="false" customHeight="false" outlineLevel="0" collapsed="false">
      <c r="A10716" s="100" t="s">
        <v>25462</v>
      </c>
      <c r="B10716" s="1143" t="n">
        <v>0.528472222222222</v>
      </c>
      <c r="C10716" s="100"/>
      <c r="D10716" s="100" t="s">
        <v>28012</v>
      </c>
      <c r="E10716" s="100" t="s">
        <v>30142</v>
      </c>
      <c r="F10716" s="100"/>
      <c r="G10716" s="100"/>
      <c r="H10716" s="100" t="n">
        <v>28400</v>
      </c>
      <c r="I10716" s="100"/>
      <c r="J10716" s="100"/>
      <c r="K10716" s="100"/>
      <c r="L10716" s="100"/>
      <c r="M10716" s="1237" t="s">
        <v>30143</v>
      </c>
      <c r="N10716" s="1076" t="n">
        <v>43870</v>
      </c>
      <c r="O10716" s="984" t="s">
        <v>30144</v>
      </c>
      <c r="P10716" s="100"/>
      <c r="Q10716" s="15" t="s">
        <v>45</v>
      </c>
    </row>
    <row r="10717" customFormat="false" ht="68.65" hidden="false" customHeight="false" outlineLevel="0" collapsed="false">
      <c r="A10717" s="100"/>
      <c r="B10717" s="100"/>
      <c r="C10717" s="100"/>
      <c r="D10717" s="100"/>
      <c r="E10717" s="100" t="s">
        <v>30145</v>
      </c>
      <c r="F10717" s="100"/>
      <c r="G10717" s="100"/>
      <c r="H10717" s="100"/>
      <c r="I10717" s="100"/>
      <c r="J10717" s="100"/>
      <c r="K10717" s="100"/>
      <c r="L10717" s="100"/>
      <c r="M10717" s="100"/>
      <c r="N10717" s="100"/>
      <c r="O10717" s="100"/>
      <c r="P10717" s="100"/>
      <c r="Q10717" s="15" t="s">
        <v>45</v>
      </c>
    </row>
    <row r="10718" customFormat="false" ht="14.9" hidden="false" customHeight="false" outlineLevel="0" collapsed="false">
      <c r="A10718" s="100" t="s">
        <v>25462</v>
      </c>
      <c r="B10718" s="100"/>
      <c r="C10718" s="24" t="n">
        <v>84991863990</v>
      </c>
      <c r="D10718" s="100" t="s">
        <v>27370</v>
      </c>
      <c r="E10718" s="100" t="s">
        <v>30146</v>
      </c>
      <c r="F10718" s="100"/>
      <c r="G10718" s="100"/>
      <c r="H10718" s="100"/>
      <c r="I10718" s="100"/>
      <c r="J10718" s="100"/>
      <c r="K10718" s="100"/>
      <c r="L10718" s="100"/>
      <c r="M10718" s="100"/>
      <c r="N10718" s="100"/>
      <c r="O10718" s="355" t="s">
        <v>30147</v>
      </c>
      <c r="P10718" s="100"/>
      <c r="Q10718" s="15" t="s">
        <v>45</v>
      </c>
    </row>
    <row r="10719" customFormat="false" ht="55.2" hidden="false" customHeight="false" outlineLevel="0" collapsed="false">
      <c r="A10719" s="100" t="s">
        <v>25462</v>
      </c>
      <c r="B10719" s="1143" t="n">
        <v>0.629166666666667</v>
      </c>
      <c r="C10719" s="24" t="s">
        <v>26071</v>
      </c>
      <c r="D10719" s="100" t="s">
        <v>27370</v>
      </c>
      <c r="E10719" s="100" t="s">
        <v>30148</v>
      </c>
      <c r="F10719" s="100"/>
      <c r="G10719" s="100" t="n">
        <v>4000</v>
      </c>
      <c r="H10719" s="100"/>
      <c r="I10719" s="100"/>
      <c r="J10719" s="100"/>
      <c r="K10719" s="100"/>
      <c r="L10719" s="100"/>
      <c r="M10719" s="100" t="s">
        <v>30149</v>
      </c>
      <c r="N10719" s="1076" t="n">
        <v>43870</v>
      </c>
      <c r="O10719" s="984" t="s">
        <v>15</v>
      </c>
      <c r="P10719" s="100"/>
      <c r="Q10719" s="15" t="s">
        <v>45</v>
      </c>
    </row>
    <row r="10720" customFormat="false" ht="68.65" hidden="false" customHeight="false" outlineLevel="0" collapsed="false">
      <c r="A10720" s="100" t="s">
        <v>25462</v>
      </c>
      <c r="B10720" s="1143" t="n">
        <v>0.63125</v>
      </c>
      <c r="C10720" s="100" t="s">
        <v>30150</v>
      </c>
      <c r="D10720" s="100" t="s">
        <v>27370</v>
      </c>
      <c r="E10720" s="100" t="s">
        <v>30151</v>
      </c>
      <c r="F10720" s="100" t="s">
        <v>30152</v>
      </c>
      <c r="G10720" s="100" t="n">
        <v>5000</v>
      </c>
      <c r="H10720" s="100"/>
      <c r="I10720" s="100"/>
      <c r="J10720" s="100"/>
      <c r="K10720" s="100"/>
      <c r="L10720" s="100"/>
      <c r="M10720" s="100" t="s">
        <v>30153</v>
      </c>
      <c r="N10720" s="1076" t="n">
        <v>43871</v>
      </c>
      <c r="O10720" s="984" t="s">
        <v>30154</v>
      </c>
      <c r="P10720" s="100"/>
      <c r="Q10720" s="15" t="s">
        <v>45</v>
      </c>
    </row>
    <row r="10721" customFormat="false" ht="68.65" hidden="false" customHeight="false" outlineLevel="0" collapsed="false">
      <c r="A10721" s="1139"/>
      <c r="B10721" s="1139"/>
      <c r="C10721" s="1139"/>
      <c r="D10721" s="1139" t="s">
        <v>30155</v>
      </c>
      <c r="E10721" s="1139" t="s">
        <v>30156</v>
      </c>
      <c r="F10721" s="1139"/>
      <c r="G10721" s="1139"/>
      <c r="H10721" s="1139"/>
      <c r="I10721" s="1139"/>
      <c r="J10721" s="1139"/>
      <c r="K10721" s="1139"/>
      <c r="L10721" s="1139"/>
      <c r="M10721" s="1139"/>
      <c r="N10721" s="1139"/>
      <c r="O10721" s="1139"/>
      <c r="P10721" s="1139"/>
      <c r="Q10721" s="15" t="s">
        <v>45</v>
      </c>
      <c r="R10721" s="1141"/>
      <c r="S10721" s="1141"/>
      <c r="T10721" s="1141"/>
      <c r="U10721" s="1141"/>
      <c r="V10721" s="1141"/>
      <c r="W10721" s="1141"/>
      <c r="X10721" s="1141"/>
      <c r="Y10721" s="1141"/>
      <c r="Z10721" s="1141"/>
      <c r="AA10721" s="1141"/>
      <c r="AB10721" s="1141"/>
      <c r="AC10721" s="1141"/>
      <c r="AD10721" s="1141"/>
      <c r="AE10721" s="1141"/>
      <c r="AF10721" s="1141"/>
      <c r="AG10721" s="1141"/>
      <c r="AH10721" s="1141"/>
      <c r="AI10721" s="1141"/>
      <c r="AJ10721" s="1141"/>
      <c r="AK10721" s="1141"/>
    </row>
    <row r="10722" customFormat="false" ht="28.35" hidden="false" customHeight="false" outlineLevel="0" collapsed="false">
      <c r="A10722" s="100" t="s">
        <v>25462</v>
      </c>
      <c r="B10722" s="1143" t="n">
        <v>0.693055555555556</v>
      </c>
      <c r="C10722" s="100" t="n">
        <v>84951390981</v>
      </c>
      <c r="D10722" s="100" t="s">
        <v>27370</v>
      </c>
      <c r="E10722" s="100" t="s">
        <v>30157</v>
      </c>
      <c r="F10722" s="100" t="s">
        <v>30158</v>
      </c>
      <c r="G10722" s="100"/>
      <c r="H10722" s="100"/>
      <c r="I10722" s="100"/>
      <c r="J10722" s="100"/>
      <c r="K10722" s="100"/>
      <c r="L10722" s="100"/>
      <c r="M10722" s="100"/>
      <c r="N10722" s="100"/>
      <c r="O10722" s="355" t="s">
        <v>30159</v>
      </c>
      <c r="P10722" s="100"/>
      <c r="Q10722" s="15" t="s">
        <v>45</v>
      </c>
    </row>
    <row r="1048099" customFormat="false" ht="12.8" hidden="false" customHeight="true" outlineLevel="0" collapsed="false"/>
    <row r="1048100" customFormat="false" ht="12.8" hidden="false" customHeight="true" outlineLevel="0" collapsed="false"/>
    <row r="1048101" customFormat="false" ht="12.8" hidden="false" customHeight="true" outlineLevel="0" collapsed="false"/>
    <row r="1048102" customFormat="false" ht="12.8" hidden="false" customHeight="true" outlineLevel="0" collapsed="false"/>
    <row r="1048103" customFormat="false" ht="12.8" hidden="false" customHeight="true" outlineLevel="0" collapsed="false"/>
    <row r="1048104" customFormat="false" ht="12.8" hidden="false" customHeight="true" outlineLevel="0" collapsed="false"/>
    <row r="1048105" customFormat="false" ht="12.8" hidden="false" customHeight="true" outlineLevel="0" collapsed="false"/>
    <row r="1048106" customFormat="false" ht="12.8" hidden="false" customHeight="true" outlineLevel="0" collapsed="false"/>
    <row r="1048107" customFormat="false" ht="12.8" hidden="false" customHeight="true" outlineLevel="0" collapsed="false"/>
    <row r="1048108" customFormat="false" ht="12.8" hidden="false" customHeight="true" outlineLevel="0" collapsed="false"/>
    <row r="1048109" customFormat="false" ht="12.8" hidden="false" customHeight="true" outlineLevel="0" collapsed="false"/>
    <row r="1048110" customFormat="false" ht="12.8" hidden="false" customHeight="true" outlineLevel="0" collapsed="false"/>
    <row r="1048111" customFormat="false" ht="12.8" hidden="false" customHeight="true" outlineLevel="0" collapsed="false"/>
    <row r="1048112" customFormat="false" ht="12.8" hidden="false" customHeight="true" outlineLevel="0" collapsed="false"/>
    <row r="1048113" customFormat="false" ht="12.8" hidden="false" customHeight="true" outlineLevel="0" collapsed="false"/>
    <row r="1048114" customFormat="false" ht="12.8" hidden="false" customHeight="true" outlineLevel="0" collapsed="false"/>
    <row r="1048115" customFormat="false" ht="12.8" hidden="false" customHeight="true" outlineLevel="0" collapsed="false"/>
    <row r="1048116" customFormat="false" ht="12.8" hidden="false" customHeight="true" outlineLevel="0" collapsed="false"/>
    <row r="1048117" customFormat="false" ht="12.8" hidden="false" customHeight="true" outlineLevel="0" collapsed="false"/>
    <row r="1048118" customFormat="false" ht="12.8" hidden="false" customHeight="true" outlineLevel="0" collapsed="false"/>
    <row r="1048119" customFormat="false" ht="12.8" hidden="false" customHeight="true" outlineLevel="0" collapsed="false"/>
    <row r="1048120" customFormat="false" ht="12.8" hidden="false" customHeight="true" outlineLevel="0" collapsed="false"/>
    <row r="1048121" customFormat="false" ht="12.8" hidden="false" customHeight="true" outlineLevel="0" collapsed="false"/>
    <row r="1048122" customFormat="false" ht="12.8" hidden="false" customHeight="true" outlineLevel="0" collapsed="false"/>
    <row r="1048123" customFormat="false" ht="12.8" hidden="false" customHeight="true" outlineLevel="0" collapsed="false"/>
    <row r="1048124" customFormat="false" ht="12.8" hidden="false" customHeight="true" outlineLevel="0" collapsed="false"/>
    <row r="1048125" customFormat="false" ht="12.8" hidden="false" customHeight="true" outlineLevel="0" collapsed="false"/>
    <row r="1048126" customFormat="false" ht="12.8" hidden="false" customHeight="true" outlineLevel="0" collapsed="false"/>
    <row r="1048127" customFormat="false" ht="12.8" hidden="false" customHeight="true" outlineLevel="0" collapsed="false"/>
    <row r="1048128" customFormat="false" ht="12.8" hidden="false" customHeight="true" outlineLevel="0" collapsed="false"/>
    <row r="1048129" customFormat="false" ht="12.8" hidden="false" customHeight="true" outlineLevel="0" collapsed="false"/>
    <row r="1048130" customFormat="false" ht="12.8" hidden="false" customHeight="true" outlineLevel="0" collapsed="false"/>
    <row r="1048131" customFormat="false" ht="12.8" hidden="false" customHeight="true" outlineLevel="0" collapsed="false"/>
    <row r="1048132" customFormat="false" ht="12.8" hidden="false" customHeight="true" outlineLevel="0" collapsed="false"/>
    <row r="1048133" customFormat="false" ht="12.8" hidden="false" customHeight="true" outlineLevel="0" collapsed="false"/>
    <row r="1048134" customFormat="false" ht="12.8" hidden="false" customHeight="true" outlineLevel="0" collapsed="false"/>
    <row r="1048135" customFormat="false" ht="12.8" hidden="false" customHeight="true" outlineLevel="0" collapsed="false"/>
    <row r="1048136" customFormat="false" ht="12.8" hidden="false" customHeight="true" outlineLevel="0" collapsed="false"/>
    <row r="1048137" customFormat="false" ht="12.8" hidden="false" customHeight="true" outlineLevel="0" collapsed="false"/>
    <row r="1048138" customFormat="false" ht="12.8" hidden="false" customHeight="true" outlineLevel="0" collapsed="false"/>
    <row r="1048139" customFormat="false" ht="12.8" hidden="false" customHeight="true" outlineLevel="0" collapsed="false"/>
    <row r="1048140" customFormat="false" ht="12.8" hidden="false" customHeight="true" outlineLevel="0" collapsed="false"/>
    <row r="1048141" customFormat="false" ht="12.8" hidden="false" customHeight="true" outlineLevel="0" collapsed="false"/>
    <row r="1048142" customFormat="false" ht="12.8" hidden="false" customHeight="true" outlineLevel="0" collapsed="false"/>
    <row r="1048143" customFormat="false" ht="12.8" hidden="false" customHeight="true" outlineLevel="0" collapsed="false"/>
    <row r="1048144" customFormat="false" ht="12.8" hidden="false" customHeight="true" outlineLevel="0" collapsed="false"/>
    <row r="1048145" customFormat="false" ht="12.8" hidden="false" customHeight="true" outlineLevel="0" collapsed="false"/>
    <row r="1048146" customFormat="false" ht="12.8" hidden="false" customHeight="true" outlineLevel="0" collapsed="false"/>
    <row r="1048147" customFormat="false" ht="12.8" hidden="false" customHeight="true" outlineLevel="0" collapsed="false"/>
    <row r="1048148" customFormat="false" ht="12.8" hidden="false" customHeight="true" outlineLevel="0" collapsed="false"/>
    <row r="1048149" customFormat="false" ht="12.8" hidden="false" customHeight="true" outlineLevel="0" collapsed="false"/>
    <row r="1048150" customFormat="false" ht="12.8" hidden="false" customHeight="true" outlineLevel="0" collapsed="false"/>
    <row r="1048151" customFormat="false" ht="12.8" hidden="false" customHeight="true" outlineLevel="0" collapsed="false"/>
    <row r="1048152" customFormat="false" ht="12.8" hidden="false" customHeight="true" outlineLevel="0" collapsed="false"/>
    <row r="1048153" customFormat="false" ht="12.8" hidden="false" customHeight="true" outlineLevel="0" collapsed="false"/>
    <row r="1048154" customFormat="false" ht="12.8" hidden="false" customHeight="true" outlineLevel="0" collapsed="false"/>
    <row r="1048155" customFormat="false" ht="12.8" hidden="false" customHeight="true" outlineLevel="0" collapsed="false"/>
    <row r="1048156" customFormat="false" ht="12.8" hidden="false" customHeight="true" outlineLevel="0" collapsed="false"/>
    <row r="1048157" customFormat="false" ht="12.8" hidden="false" customHeight="true" outlineLevel="0" collapsed="false"/>
    <row r="1048158" customFormat="false" ht="12.8" hidden="false" customHeight="true" outlineLevel="0" collapsed="false"/>
    <row r="1048159" customFormat="false" ht="12.8" hidden="false" customHeight="true" outlineLevel="0" collapsed="false"/>
    <row r="1048160" customFormat="false" ht="12.8" hidden="false" customHeight="true" outlineLevel="0" collapsed="false"/>
    <row r="1048161" customFormat="false" ht="12.8" hidden="false" customHeight="true" outlineLevel="0" collapsed="false"/>
    <row r="1048162" customFormat="false" ht="12.8" hidden="false" customHeight="true" outlineLevel="0" collapsed="false"/>
    <row r="1048163" customFormat="false" ht="12.8" hidden="false" customHeight="true" outlineLevel="0" collapsed="false"/>
    <row r="1048164" customFormat="false" ht="12.8" hidden="false" customHeight="true" outlineLevel="0" collapsed="false"/>
    <row r="1048165" customFormat="false" ht="12.8" hidden="false" customHeight="true" outlineLevel="0" collapsed="false"/>
    <row r="1048166" customFormat="false" ht="12.8" hidden="false" customHeight="true" outlineLevel="0" collapsed="false"/>
    <row r="1048167" customFormat="false" ht="12.8" hidden="false" customHeight="true" outlineLevel="0" collapsed="false"/>
    <row r="1048168" customFormat="false" ht="12.8" hidden="false" customHeight="true" outlineLevel="0" collapsed="false"/>
    <row r="1048169" customFormat="false" ht="12.8" hidden="false" customHeight="true" outlineLevel="0" collapsed="false"/>
    <row r="1048170" customFormat="false" ht="12.8" hidden="false" customHeight="true" outlineLevel="0" collapsed="false"/>
    <row r="1048171" customFormat="false" ht="12.8" hidden="false" customHeight="true" outlineLevel="0" collapsed="false"/>
    <row r="1048172" customFormat="false" ht="12.8" hidden="false" customHeight="true" outlineLevel="0" collapsed="false"/>
    <row r="1048173" customFormat="false" ht="12.8" hidden="false" customHeight="true" outlineLevel="0" collapsed="false"/>
    <row r="1048174" customFormat="false" ht="12.8" hidden="false" customHeight="true" outlineLevel="0" collapsed="false"/>
    <row r="1048175" customFormat="false" ht="12.8" hidden="false" customHeight="true" outlineLevel="0" collapsed="false"/>
    <row r="1048176" customFormat="false" ht="12.8" hidden="false" customHeight="true" outlineLevel="0" collapsed="false"/>
    <row r="1048177" customFormat="false" ht="12.8" hidden="false" customHeight="true" outlineLevel="0" collapsed="false"/>
    <row r="1048178" customFormat="false" ht="12.8" hidden="false" customHeight="true" outlineLevel="0" collapsed="false"/>
    <row r="1048179" customFormat="false" ht="12.8" hidden="false" customHeight="true" outlineLevel="0" collapsed="false"/>
    <row r="1048180" customFormat="false" ht="12.8" hidden="false" customHeight="true" outlineLevel="0" collapsed="false"/>
    <row r="1048181" customFormat="false" ht="12.8" hidden="false" customHeight="true" outlineLevel="0" collapsed="false"/>
    <row r="1048182" customFormat="false" ht="12.8" hidden="false" customHeight="true" outlineLevel="0" collapsed="false"/>
    <row r="1048183" customFormat="false" ht="12.8" hidden="false" customHeight="true" outlineLevel="0" collapsed="false"/>
    <row r="1048184" customFormat="false" ht="12.8" hidden="false" customHeight="true" outlineLevel="0" collapsed="false"/>
    <row r="1048185" customFormat="false" ht="12.8" hidden="false" customHeight="true" outlineLevel="0" collapsed="false"/>
    <row r="1048186" customFormat="false" ht="12.8" hidden="false" customHeight="true" outlineLevel="0" collapsed="false"/>
    <row r="1048187" customFormat="false" ht="12.8" hidden="false" customHeight="true" outlineLevel="0" collapsed="false"/>
    <row r="1048188" customFormat="false" ht="12.8" hidden="false" customHeight="true" outlineLevel="0" collapsed="false"/>
    <row r="1048189" customFormat="false" ht="12.8" hidden="false" customHeight="true" outlineLevel="0" collapsed="false"/>
    <row r="1048190" customFormat="false" ht="12.8" hidden="false" customHeight="true" outlineLevel="0" collapsed="false"/>
    <row r="1048191" customFormat="false" ht="12.8" hidden="false" customHeight="true" outlineLevel="0" collapsed="false"/>
    <row r="1048192" customFormat="false" ht="12.8" hidden="false" customHeight="true" outlineLevel="0" collapsed="false"/>
    <row r="1048193" customFormat="false" ht="12.8" hidden="false" customHeight="true" outlineLevel="0" collapsed="false"/>
    <row r="1048194" customFormat="false" ht="12.8" hidden="false" customHeight="true" outlineLevel="0" collapsed="false"/>
    <row r="1048195" customFormat="false" ht="12.8" hidden="false" customHeight="true" outlineLevel="0" collapsed="false"/>
    <row r="1048196" customFormat="false" ht="12.8" hidden="false" customHeight="true" outlineLevel="0" collapsed="false"/>
    <row r="1048197" customFormat="false" ht="12.8" hidden="false" customHeight="true" outlineLevel="0" collapsed="false"/>
    <row r="1048198" customFormat="false" ht="12.8" hidden="false" customHeight="true" outlineLevel="0" collapsed="false"/>
    <row r="1048199" customFormat="false" ht="12.8" hidden="false" customHeight="true" outlineLevel="0" collapsed="false"/>
    <row r="1048200" customFormat="false" ht="12.8" hidden="false" customHeight="true" outlineLevel="0" collapsed="false"/>
    <row r="1048201" customFormat="false" ht="12.8" hidden="false" customHeight="true" outlineLevel="0" collapsed="false"/>
    <row r="1048202" customFormat="false" ht="12.8" hidden="false" customHeight="true" outlineLevel="0" collapsed="false"/>
    <row r="1048203" customFormat="false" ht="12.8" hidden="false" customHeight="true" outlineLevel="0" collapsed="false"/>
    <row r="1048204" customFormat="false" ht="12.8" hidden="false" customHeight="true" outlineLevel="0" collapsed="false"/>
    <row r="1048205" customFormat="false" ht="12.8" hidden="false" customHeight="true" outlineLevel="0" collapsed="false"/>
    <row r="1048206" customFormat="false" ht="12.8" hidden="false" customHeight="true" outlineLevel="0" collapsed="false"/>
    <row r="1048207" customFormat="false" ht="12.8" hidden="false" customHeight="true" outlineLevel="0" collapsed="false"/>
    <row r="1048208" customFormat="false" ht="12.8" hidden="false" customHeight="true" outlineLevel="0" collapsed="false"/>
    <row r="1048209" customFormat="false" ht="12.8" hidden="false" customHeight="true" outlineLevel="0" collapsed="false"/>
    <row r="1048210" customFormat="false" ht="12.8" hidden="false" customHeight="true" outlineLevel="0" collapsed="false"/>
    <row r="1048211" customFormat="false" ht="12.8" hidden="false" customHeight="true" outlineLevel="0" collapsed="false"/>
    <row r="1048212" customFormat="false" ht="12.8" hidden="false" customHeight="true" outlineLevel="0" collapsed="false"/>
    <row r="1048213" customFormat="false" ht="12.8" hidden="false" customHeight="true" outlineLevel="0" collapsed="false"/>
    <row r="1048214" customFormat="false" ht="12.8" hidden="false" customHeight="true" outlineLevel="0" collapsed="false"/>
    <row r="1048215" customFormat="false" ht="12.8" hidden="false" customHeight="true" outlineLevel="0" collapsed="false"/>
    <row r="1048216" customFormat="false" ht="12.8" hidden="false" customHeight="true" outlineLevel="0" collapsed="false"/>
    <row r="1048217" customFormat="false" ht="12.8" hidden="false" customHeight="true" outlineLevel="0" collapsed="false"/>
    <row r="1048218" customFormat="false" ht="12.8" hidden="false" customHeight="true" outlineLevel="0" collapsed="false"/>
    <row r="1048219" customFormat="false" ht="12.8" hidden="false" customHeight="true" outlineLevel="0" collapsed="false"/>
    <row r="1048220" customFormat="false" ht="12.8" hidden="false" customHeight="true" outlineLevel="0" collapsed="false"/>
    <row r="1048221" customFormat="false" ht="12.8" hidden="false" customHeight="true" outlineLevel="0" collapsed="false"/>
    <row r="1048222" customFormat="false" ht="12.8" hidden="false" customHeight="true" outlineLevel="0" collapsed="false"/>
    <row r="1048223" customFormat="false" ht="12.8" hidden="false" customHeight="true" outlineLevel="0" collapsed="false"/>
    <row r="1048224" customFormat="false" ht="12.8" hidden="false" customHeight="true" outlineLevel="0" collapsed="false"/>
    <row r="1048225" customFormat="false" ht="12.8" hidden="false" customHeight="true" outlineLevel="0" collapsed="false"/>
    <row r="1048226" customFormat="false" ht="12.8" hidden="false" customHeight="true" outlineLevel="0" collapsed="false"/>
    <row r="1048227" customFormat="false" ht="12.8" hidden="false" customHeight="true" outlineLevel="0" collapsed="false"/>
    <row r="1048228" customFormat="false" ht="12.8" hidden="false" customHeight="true" outlineLevel="0" collapsed="false"/>
    <row r="1048229" customFormat="false" ht="12.8" hidden="false" customHeight="true" outlineLevel="0" collapsed="false"/>
    <row r="1048230" customFormat="false" ht="12.8" hidden="false" customHeight="true" outlineLevel="0" collapsed="false"/>
    <row r="1048231" customFormat="false" ht="12.8" hidden="false" customHeight="true" outlineLevel="0" collapsed="false"/>
    <row r="1048232" customFormat="false" ht="12.8" hidden="false" customHeight="true" outlineLevel="0" collapsed="false"/>
    <row r="1048233" customFormat="false" ht="12.8" hidden="false" customHeight="true" outlineLevel="0" collapsed="false"/>
    <row r="1048234" customFormat="false" ht="12.8" hidden="false" customHeight="true" outlineLevel="0" collapsed="false"/>
    <row r="1048235" customFormat="false" ht="12.8" hidden="false" customHeight="true" outlineLevel="0" collapsed="false"/>
    <row r="1048236" customFormat="false" ht="12.8" hidden="false" customHeight="true" outlineLevel="0" collapsed="false"/>
    <row r="1048237" customFormat="false" ht="12.8" hidden="false" customHeight="true" outlineLevel="0" collapsed="false"/>
    <row r="1048238" customFormat="false" ht="12.8" hidden="false" customHeight="true" outlineLevel="0" collapsed="false"/>
    <row r="1048239" customFormat="false" ht="12.8" hidden="false" customHeight="true" outlineLevel="0" collapsed="false"/>
    <row r="1048240" customFormat="false" ht="12.8" hidden="false" customHeight="true" outlineLevel="0" collapsed="false"/>
    <row r="1048241" customFormat="false" ht="12.8" hidden="false" customHeight="true" outlineLevel="0" collapsed="false"/>
    <row r="1048242" customFormat="false" ht="12.8" hidden="false" customHeight="true" outlineLevel="0" collapsed="false"/>
    <row r="1048243" customFormat="false" ht="12.8" hidden="false" customHeight="true" outlineLevel="0" collapsed="false"/>
    <row r="1048244" customFormat="false" ht="12.8" hidden="false" customHeight="true" outlineLevel="0" collapsed="false"/>
    <row r="1048245" customFormat="false" ht="12.8" hidden="false" customHeight="true" outlineLevel="0" collapsed="false"/>
    <row r="1048246" customFormat="false" ht="12.8" hidden="false" customHeight="true" outlineLevel="0" collapsed="false"/>
    <row r="1048247" customFormat="false" ht="12.8" hidden="false" customHeight="true" outlineLevel="0" collapsed="false"/>
    <row r="1048248" customFormat="false" ht="12.8" hidden="false" customHeight="true" outlineLevel="0" collapsed="false"/>
    <row r="1048249" customFormat="false" ht="12.8" hidden="false" customHeight="true" outlineLevel="0" collapsed="false"/>
    <row r="1048250" customFormat="false" ht="12.8" hidden="false" customHeight="true" outlineLevel="0" collapsed="false"/>
    <row r="1048251" customFormat="false" ht="12.8" hidden="false" customHeight="true" outlineLevel="0" collapsed="false"/>
    <row r="1048252" customFormat="false" ht="12.8" hidden="false" customHeight="true" outlineLevel="0" collapsed="false"/>
    <row r="1048253" customFormat="false" ht="12.8" hidden="false" customHeight="true" outlineLevel="0" collapsed="false"/>
    <row r="1048254" customFormat="false" ht="12.8" hidden="false" customHeight="true" outlineLevel="0" collapsed="false"/>
    <row r="1048255" customFormat="false" ht="12.8" hidden="false" customHeight="true" outlineLevel="0" collapsed="false"/>
    <row r="1048256" customFormat="false" ht="12.8" hidden="false" customHeight="true" outlineLevel="0" collapsed="false"/>
    <row r="1048257" customFormat="false" ht="12.8" hidden="false" customHeight="true" outlineLevel="0" collapsed="false"/>
    <row r="1048258" customFormat="false" ht="12.8" hidden="false" customHeight="true" outlineLevel="0" collapsed="false"/>
    <row r="1048259" customFormat="false" ht="12.8" hidden="false" customHeight="true" outlineLevel="0" collapsed="false"/>
    <row r="1048260" customFormat="false" ht="12.8" hidden="false" customHeight="true" outlineLevel="0" collapsed="false"/>
    <row r="1048261" customFormat="false" ht="12.8" hidden="false" customHeight="true" outlineLevel="0" collapsed="false"/>
    <row r="1048262" customFormat="false" ht="12.8" hidden="false" customHeight="true" outlineLevel="0" collapsed="false"/>
    <row r="1048263" customFormat="false" ht="12.8" hidden="false" customHeight="true" outlineLevel="0" collapsed="false"/>
    <row r="1048264" customFormat="false" ht="12.8" hidden="false" customHeight="true" outlineLevel="0" collapsed="false"/>
    <row r="1048265" customFormat="false" ht="12.8" hidden="false" customHeight="true" outlineLevel="0" collapsed="false"/>
    <row r="1048266" customFormat="false" ht="12.8" hidden="false" customHeight="true" outlineLevel="0" collapsed="false"/>
    <row r="1048267" customFormat="false" ht="12.8" hidden="false" customHeight="true" outlineLevel="0" collapsed="false"/>
    <row r="1048268" customFormat="false" ht="12.8" hidden="false" customHeight="true" outlineLevel="0" collapsed="false"/>
    <row r="1048269" customFormat="false" ht="12.8" hidden="false" customHeight="true" outlineLevel="0" collapsed="false"/>
    <row r="1048270" customFormat="false" ht="12.8" hidden="false" customHeight="true" outlineLevel="0" collapsed="false"/>
    <row r="1048271" customFormat="false" ht="12.8" hidden="false" customHeight="true" outlineLevel="0" collapsed="false"/>
    <row r="1048272" customFormat="false" ht="12.8" hidden="false" customHeight="true" outlineLevel="0" collapsed="false"/>
    <row r="1048273" customFormat="false" ht="12.8" hidden="false" customHeight="true" outlineLevel="0" collapsed="false"/>
    <row r="1048274" customFormat="false" ht="12.8" hidden="false" customHeight="true" outlineLevel="0" collapsed="false"/>
    <row r="1048275" customFormat="false" ht="12.8" hidden="false" customHeight="true" outlineLevel="0" collapsed="false"/>
    <row r="1048276" customFormat="false" ht="12.8" hidden="false" customHeight="true" outlineLevel="0" collapsed="false"/>
    <row r="1048277" customFormat="false" ht="12.8" hidden="false" customHeight="true" outlineLevel="0" collapsed="false"/>
    <row r="1048278" customFormat="false" ht="12.8" hidden="false" customHeight="true" outlineLevel="0" collapsed="false"/>
    <row r="1048279" customFormat="false" ht="12.8" hidden="false" customHeight="true" outlineLevel="0" collapsed="false"/>
    <row r="1048280" customFormat="false" ht="12.8" hidden="false" customHeight="true" outlineLevel="0" collapsed="false"/>
    <row r="1048281" customFormat="false" ht="12.8" hidden="false" customHeight="true" outlineLevel="0" collapsed="false"/>
    <row r="1048282" customFormat="false" ht="12.8" hidden="false" customHeight="true" outlineLevel="0" collapsed="false"/>
    <row r="1048283" customFormat="false" ht="12.8" hidden="false" customHeight="true" outlineLevel="0" collapsed="false"/>
    <row r="1048284" customFormat="false" ht="12.8" hidden="false" customHeight="true" outlineLevel="0" collapsed="false"/>
    <row r="1048285" customFormat="false" ht="12.8" hidden="false" customHeight="true" outlineLevel="0" collapsed="false"/>
    <row r="1048286" customFormat="false" ht="12.8" hidden="false" customHeight="true" outlineLevel="0" collapsed="false"/>
    <row r="1048287" customFormat="false" ht="12.8" hidden="false" customHeight="true" outlineLevel="0" collapsed="false"/>
    <row r="1048288" customFormat="false" ht="12.8" hidden="false" customHeight="true" outlineLevel="0" collapsed="false"/>
    <row r="1048289" customFormat="false" ht="12.8" hidden="false" customHeight="true" outlineLevel="0" collapsed="false"/>
    <row r="1048290" customFormat="false" ht="12.8" hidden="false" customHeight="true" outlineLevel="0" collapsed="false"/>
    <row r="1048291" customFormat="false" ht="12.8" hidden="false" customHeight="true" outlineLevel="0" collapsed="false"/>
    <row r="1048292" customFormat="false" ht="12.8" hidden="false" customHeight="true" outlineLevel="0" collapsed="false"/>
    <row r="1048293" customFormat="false" ht="12.8" hidden="false" customHeight="true" outlineLevel="0" collapsed="false"/>
    <row r="1048294" customFormat="false" ht="12.8" hidden="false" customHeight="true" outlineLevel="0" collapsed="false"/>
    <row r="1048295" customFormat="false" ht="12.8" hidden="false" customHeight="true" outlineLevel="0" collapsed="false"/>
    <row r="1048296" customFormat="false" ht="12.8" hidden="false" customHeight="true" outlineLevel="0" collapsed="false"/>
    <row r="1048297" customFormat="false" ht="12.8" hidden="false" customHeight="true" outlineLevel="0" collapsed="false"/>
    <row r="1048298" customFormat="false" ht="12.8" hidden="false" customHeight="true" outlineLevel="0" collapsed="false"/>
    <row r="1048299" customFormat="false" ht="12.8" hidden="false" customHeight="true" outlineLevel="0" collapsed="false"/>
    <row r="1048300" customFormat="false" ht="12.8" hidden="false" customHeight="true" outlineLevel="0" collapsed="false"/>
    <row r="1048301" customFormat="false" ht="12.8" hidden="false" customHeight="true" outlineLevel="0" collapsed="false"/>
    <row r="1048302" customFormat="false" ht="12.8" hidden="false" customHeight="true" outlineLevel="0" collapsed="false"/>
    <row r="1048303" customFormat="false" ht="12.8" hidden="false" customHeight="true" outlineLevel="0" collapsed="false"/>
    <row r="1048304" customFormat="false" ht="12.8" hidden="false" customHeight="true" outlineLevel="0" collapsed="false"/>
    <row r="1048305" customFormat="false" ht="12.8" hidden="false" customHeight="true" outlineLevel="0" collapsed="false"/>
    <row r="1048306" customFormat="false" ht="12.8" hidden="false" customHeight="true" outlineLevel="0" collapsed="false"/>
    <row r="1048307" customFormat="false" ht="12.8" hidden="false" customHeight="true" outlineLevel="0" collapsed="false"/>
    <row r="1048308" customFormat="false" ht="12.8" hidden="false" customHeight="true" outlineLevel="0" collapsed="false"/>
    <row r="1048309" customFormat="false" ht="12.8" hidden="false" customHeight="true" outlineLevel="0" collapsed="false"/>
    <row r="1048310" customFormat="false" ht="12.8" hidden="false" customHeight="true" outlineLevel="0" collapsed="false"/>
    <row r="1048311" customFormat="false" ht="12.8" hidden="false" customHeight="true" outlineLevel="0" collapsed="false"/>
    <row r="1048312" customFormat="false" ht="12.8" hidden="false" customHeight="true" outlineLevel="0" collapsed="false"/>
    <row r="1048313" customFormat="false" ht="12.8" hidden="false" customHeight="true" outlineLevel="0" collapsed="false"/>
    <row r="1048314" customFormat="false" ht="12.8" hidden="false" customHeight="true" outlineLevel="0" collapsed="false"/>
    <row r="1048315" customFormat="false" ht="12.8" hidden="false" customHeight="true" outlineLevel="0" collapsed="false"/>
    <row r="1048316" customFormat="false" ht="12.8" hidden="false" customHeight="true" outlineLevel="0" collapsed="false"/>
    <row r="1048317" customFormat="false" ht="12.8" hidden="false" customHeight="true" outlineLevel="0" collapsed="false"/>
    <row r="1048318" customFormat="false" ht="12.8" hidden="false" customHeight="true" outlineLevel="0" collapsed="false"/>
    <row r="1048319" customFormat="false" ht="12.8" hidden="false" customHeight="true" outlineLevel="0" collapsed="false"/>
    <row r="1048320" customFormat="false" ht="12.8" hidden="false" customHeight="true" outlineLevel="0" collapsed="false"/>
    <row r="1048321" customFormat="false" ht="12.8" hidden="false" customHeight="true" outlineLevel="0" collapsed="false"/>
    <row r="1048322" customFormat="false" ht="12.8" hidden="false" customHeight="true" outlineLevel="0" collapsed="false"/>
    <row r="1048323" customFormat="false" ht="12.8" hidden="false" customHeight="true" outlineLevel="0" collapsed="false"/>
    <row r="1048324" customFormat="false" ht="12.8" hidden="false" customHeight="true" outlineLevel="0" collapsed="false"/>
    <row r="1048325" customFormat="false" ht="12.8" hidden="false" customHeight="true" outlineLevel="0" collapsed="false"/>
    <row r="1048326" customFormat="false" ht="12.8" hidden="false" customHeight="true" outlineLevel="0" collapsed="false"/>
    <row r="1048327" customFormat="false" ht="12.8" hidden="false" customHeight="true" outlineLevel="0" collapsed="false"/>
    <row r="1048328" customFormat="false" ht="12.8" hidden="false" customHeight="true" outlineLevel="0" collapsed="false"/>
    <row r="1048329" customFormat="false" ht="12.8" hidden="false" customHeight="true" outlineLevel="0" collapsed="false"/>
    <row r="1048330" customFormat="false" ht="12.8" hidden="false" customHeight="true" outlineLevel="0" collapsed="false"/>
    <row r="1048331" customFormat="false" ht="12.8" hidden="false" customHeight="true" outlineLevel="0" collapsed="false"/>
    <row r="1048332" customFormat="false" ht="12.8" hidden="false" customHeight="true" outlineLevel="0" collapsed="false"/>
    <row r="1048333" customFormat="false" ht="12.8" hidden="false" customHeight="true" outlineLevel="0" collapsed="false"/>
    <row r="1048334" customFormat="false" ht="12.8" hidden="false" customHeight="true" outlineLevel="0" collapsed="false"/>
    <row r="1048335" customFormat="false" ht="12.8" hidden="false" customHeight="true" outlineLevel="0" collapsed="false"/>
    <row r="1048336" customFormat="false" ht="12.8" hidden="false" customHeight="true" outlineLevel="0" collapsed="false"/>
    <row r="1048337" customFormat="false" ht="12.8" hidden="false" customHeight="true" outlineLevel="0" collapsed="false"/>
    <row r="1048338" customFormat="false" ht="12.8" hidden="false" customHeight="true" outlineLevel="0" collapsed="false"/>
    <row r="1048339" customFormat="false" ht="12.8" hidden="false" customHeight="true" outlineLevel="0" collapsed="false"/>
    <row r="1048340" customFormat="false" ht="12.8" hidden="false" customHeight="true" outlineLevel="0" collapsed="false"/>
    <row r="1048341" customFormat="false" ht="12.8" hidden="false" customHeight="true" outlineLevel="0" collapsed="false"/>
    <row r="1048342" customFormat="false" ht="12.8" hidden="false" customHeight="true" outlineLevel="0" collapsed="false"/>
    <row r="1048343" customFormat="false" ht="12.8" hidden="false" customHeight="true" outlineLevel="0" collapsed="false"/>
    <row r="1048344" customFormat="false" ht="12.8" hidden="false" customHeight="true" outlineLevel="0" collapsed="false"/>
    <row r="1048345" customFormat="false" ht="12.8" hidden="false" customHeight="true" outlineLevel="0" collapsed="false"/>
    <row r="1048346" customFormat="false" ht="12.8" hidden="false" customHeight="true" outlineLevel="0" collapsed="false"/>
    <row r="1048347" customFormat="false" ht="12.8" hidden="false" customHeight="true" outlineLevel="0" collapsed="false"/>
    <row r="1048348" customFormat="false" ht="12.8" hidden="false" customHeight="true" outlineLevel="0" collapsed="false"/>
    <row r="1048349" customFormat="false" ht="12.8" hidden="false" customHeight="true" outlineLevel="0" collapsed="false"/>
    <row r="1048350" customFormat="false" ht="12.8" hidden="false" customHeight="true" outlineLevel="0" collapsed="false"/>
    <row r="1048351" customFormat="false" ht="12.8" hidden="false" customHeight="true" outlineLevel="0" collapsed="false"/>
    <row r="1048352" customFormat="false" ht="12.8" hidden="false" customHeight="true" outlineLevel="0" collapsed="false"/>
    <row r="1048353" customFormat="false" ht="12.8" hidden="false" customHeight="true" outlineLevel="0" collapsed="false"/>
    <row r="1048354" customFormat="false" ht="12.8" hidden="false" customHeight="true" outlineLevel="0" collapsed="false"/>
    <row r="1048355" customFormat="false" ht="12.8" hidden="false" customHeight="true" outlineLevel="0" collapsed="false"/>
    <row r="1048356" customFormat="false" ht="12.8" hidden="false" customHeight="true" outlineLevel="0" collapsed="false"/>
    <row r="1048357" customFormat="false" ht="12.8" hidden="false" customHeight="true" outlineLevel="0" collapsed="false"/>
    <row r="1048358" customFormat="false" ht="12.8" hidden="false" customHeight="true" outlineLevel="0" collapsed="false"/>
    <row r="1048359" customFormat="false" ht="12.8" hidden="false" customHeight="true" outlineLevel="0" collapsed="false"/>
    <row r="1048360" customFormat="false" ht="12.8" hidden="false" customHeight="true" outlineLevel="0" collapsed="false"/>
    <row r="1048361" customFormat="false" ht="12.8" hidden="false" customHeight="true" outlineLevel="0" collapsed="false"/>
    <row r="1048362" customFormat="false" ht="12.8" hidden="false" customHeight="true" outlineLevel="0" collapsed="false"/>
    <row r="1048363" customFormat="false" ht="12.8" hidden="false" customHeight="true" outlineLevel="0" collapsed="false"/>
    <row r="1048364" customFormat="false" ht="12.8" hidden="false" customHeight="true" outlineLevel="0" collapsed="false"/>
    <row r="1048365" customFormat="false" ht="12.8" hidden="false" customHeight="true" outlineLevel="0" collapsed="false"/>
    <row r="1048366" customFormat="false" ht="12.8" hidden="false" customHeight="true" outlineLevel="0" collapsed="false"/>
    <row r="1048367" customFormat="false" ht="12.8" hidden="false" customHeight="true" outlineLevel="0" collapsed="false"/>
    <row r="1048368" customFormat="false" ht="12.8" hidden="false" customHeight="true" outlineLevel="0" collapsed="false"/>
    <row r="1048369" customFormat="false" ht="12.8" hidden="false" customHeight="true" outlineLevel="0" collapsed="false"/>
    <row r="1048370" customFormat="false" ht="12.8" hidden="false" customHeight="true" outlineLevel="0" collapsed="false"/>
    <row r="1048371" customFormat="false" ht="12.8" hidden="false" customHeight="true" outlineLevel="0" collapsed="false"/>
    <row r="1048372" customFormat="false" ht="12.8" hidden="false" customHeight="true" outlineLevel="0" collapsed="false"/>
    <row r="1048373" customFormat="false" ht="12.8" hidden="false" customHeight="true" outlineLevel="0" collapsed="false"/>
    <row r="1048374" customFormat="false" ht="12.8" hidden="false" customHeight="true" outlineLevel="0" collapsed="false"/>
    <row r="1048375" customFormat="false" ht="12.8" hidden="false" customHeight="true" outlineLevel="0" collapsed="false"/>
    <row r="1048376" customFormat="false" ht="12.8" hidden="false" customHeight="true" outlineLevel="0" collapsed="false"/>
    <row r="1048377" customFormat="false" ht="12.8" hidden="false" customHeight="true" outlineLevel="0" collapsed="false"/>
    <row r="1048378" customFormat="false" ht="12.8" hidden="false" customHeight="true" outlineLevel="0" collapsed="false"/>
    <row r="1048379" customFormat="false" ht="12.8" hidden="false" customHeight="true" outlineLevel="0" collapsed="false"/>
    <row r="1048380" customFormat="false" ht="12.8" hidden="false" customHeight="true" outlineLevel="0" collapsed="false"/>
    <row r="1048381" customFormat="false" ht="12.8" hidden="false" customHeight="true" outlineLevel="0" collapsed="false"/>
    <row r="1048382" customFormat="false" ht="12.8" hidden="false" customHeight="true" outlineLevel="0" collapsed="false"/>
    <row r="1048383" customFormat="false" ht="12.8" hidden="false" customHeight="true" outlineLevel="0" collapsed="false"/>
    <row r="1048384" customFormat="false" ht="12.8" hidden="false" customHeight="true" outlineLevel="0" collapsed="false"/>
    <row r="1048385" customFormat="false" ht="12.8" hidden="false" customHeight="true" outlineLevel="0" collapsed="false"/>
    <row r="1048386" customFormat="false" ht="12.8" hidden="false" customHeight="true" outlineLevel="0" collapsed="false"/>
    <row r="1048387" customFormat="false" ht="12.8" hidden="false" customHeight="true" outlineLevel="0" collapsed="false"/>
    <row r="1048388" customFormat="false" ht="12.8" hidden="false" customHeight="true" outlineLevel="0" collapsed="false"/>
    <row r="1048389" customFormat="false" ht="12.8" hidden="false" customHeight="true" outlineLevel="0" collapsed="false"/>
    <row r="1048390" customFormat="false" ht="12.8" hidden="false" customHeight="true" outlineLevel="0" collapsed="false"/>
    <row r="1048391" customFormat="false" ht="12.8" hidden="false" customHeight="true" outlineLevel="0" collapsed="false"/>
    <row r="1048392" customFormat="false" ht="12.8" hidden="false" customHeight="true" outlineLevel="0" collapsed="false"/>
    <row r="1048393" customFormat="false" ht="12.8" hidden="false" customHeight="true" outlineLevel="0" collapsed="false"/>
    <row r="1048394" customFormat="false" ht="12.8" hidden="false" customHeight="true" outlineLevel="0" collapsed="false"/>
    <row r="1048395" customFormat="false" ht="12.8" hidden="false" customHeight="true" outlineLevel="0" collapsed="false"/>
    <row r="1048396" customFormat="false" ht="12.8" hidden="false" customHeight="true" outlineLevel="0" collapsed="false"/>
    <row r="1048397" customFormat="false" ht="12.8" hidden="false" customHeight="true" outlineLevel="0" collapsed="false"/>
    <row r="1048398" customFormat="false" ht="12.8" hidden="false" customHeight="true" outlineLevel="0" collapsed="false"/>
    <row r="1048399" customFormat="false" ht="12.8" hidden="false" customHeight="true" outlineLevel="0" collapsed="false"/>
    <row r="1048400" customFormat="false" ht="12.8" hidden="false" customHeight="true" outlineLevel="0" collapsed="false"/>
    <row r="1048401" customFormat="false" ht="12.8" hidden="false" customHeight="true" outlineLevel="0" collapsed="false"/>
    <row r="1048402" customFormat="false" ht="12.8" hidden="false" customHeight="true" outlineLevel="0" collapsed="false"/>
    <row r="1048403" customFormat="false" ht="12.8" hidden="false" customHeight="true" outlineLevel="0" collapsed="false"/>
    <row r="1048404" customFormat="false" ht="12.8" hidden="false" customHeight="true" outlineLevel="0" collapsed="false"/>
    <row r="1048405" customFormat="false" ht="12.8" hidden="false" customHeight="true" outlineLevel="0" collapsed="false"/>
    <row r="1048406" customFormat="false" ht="12.8" hidden="false" customHeight="true" outlineLevel="0" collapsed="false"/>
    <row r="1048407" customFormat="false" ht="12.8" hidden="false" customHeight="true" outlineLevel="0" collapsed="false"/>
    <row r="1048408" customFormat="false" ht="12.8" hidden="false" customHeight="true" outlineLevel="0" collapsed="false"/>
    <row r="1048409" customFormat="false" ht="12.8" hidden="false" customHeight="true" outlineLevel="0" collapsed="false"/>
    <row r="1048410" customFormat="false" ht="12.8" hidden="false" customHeight="true" outlineLevel="0" collapsed="false"/>
    <row r="1048411" customFormat="false" ht="12.8" hidden="false" customHeight="true" outlineLevel="0" collapsed="false"/>
    <row r="1048412" customFormat="false" ht="12.8" hidden="false" customHeight="true" outlineLevel="0" collapsed="false"/>
    <row r="1048413" customFormat="false" ht="12.8" hidden="false" customHeight="true" outlineLevel="0" collapsed="false"/>
    <row r="1048414" customFormat="false" ht="12.8" hidden="false" customHeight="true" outlineLevel="0" collapsed="false"/>
    <row r="1048415" customFormat="false" ht="12.8" hidden="false" customHeight="true" outlineLevel="0" collapsed="false"/>
    <row r="1048416" customFormat="false" ht="12.8" hidden="false" customHeight="true" outlineLevel="0" collapsed="false"/>
    <row r="1048417" customFormat="false" ht="12.8" hidden="false" customHeight="true" outlineLevel="0" collapsed="false"/>
    <row r="1048418" customFormat="false" ht="12.8" hidden="false" customHeight="true" outlineLevel="0" collapsed="false"/>
    <row r="1048419" customFormat="false" ht="12.8" hidden="false" customHeight="true" outlineLevel="0" collapsed="false"/>
    <row r="1048420" customFormat="false" ht="12.8" hidden="false" customHeight="true" outlineLevel="0" collapsed="false"/>
    <row r="1048421" customFormat="false" ht="12.8" hidden="false" customHeight="true" outlineLevel="0" collapsed="false"/>
    <row r="1048422" customFormat="false" ht="12.8" hidden="false" customHeight="true" outlineLevel="0" collapsed="false"/>
    <row r="1048423" customFormat="false" ht="12.8" hidden="false" customHeight="true" outlineLevel="0" collapsed="false"/>
    <row r="1048424" customFormat="false" ht="12.8" hidden="false" customHeight="true" outlineLevel="0" collapsed="false"/>
    <row r="1048425" customFormat="false" ht="12.8" hidden="false" customHeight="true" outlineLevel="0" collapsed="false"/>
    <row r="1048426" customFormat="false" ht="12.8" hidden="false" customHeight="true" outlineLevel="0" collapsed="false"/>
    <row r="1048427" customFormat="false" ht="12.8" hidden="false" customHeight="true" outlineLevel="0" collapsed="false"/>
    <row r="1048428" customFormat="false" ht="12.8" hidden="false" customHeight="true" outlineLevel="0" collapsed="false"/>
    <row r="1048429" customFormat="false" ht="12.8" hidden="false" customHeight="true" outlineLevel="0" collapsed="false"/>
    <row r="1048430" customFormat="false" ht="12.8" hidden="false" customHeight="true" outlineLevel="0" collapsed="false"/>
    <row r="1048431" customFormat="false" ht="12.8" hidden="false" customHeight="true" outlineLevel="0" collapsed="false"/>
    <row r="1048432" customFormat="false" ht="12.8" hidden="false" customHeight="true" outlineLevel="0" collapsed="false"/>
    <row r="1048433" customFormat="false" ht="12.8" hidden="false" customHeight="true" outlineLevel="0" collapsed="false"/>
    <row r="1048434" customFormat="false" ht="12.8" hidden="false" customHeight="true" outlineLevel="0" collapsed="false"/>
    <row r="1048435" customFormat="false" ht="12.8" hidden="false" customHeight="true" outlineLevel="0" collapsed="false"/>
    <row r="1048436" customFormat="false" ht="12.8" hidden="false" customHeight="true" outlineLevel="0" collapsed="false"/>
    <row r="1048437" customFormat="false" ht="12.8" hidden="false" customHeight="true" outlineLevel="0" collapsed="false"/>
    <row r="1048438" customFormat="false" ht="12.8" hidden="false" customHeight="true" outlineLevel="0" collapsed="false"/>
    <row r="1048439" customFormat="false" ht="12.8" hidden="false" customHeight="true" outlineLevel="0" collapsed="false"/>
    <row r="1048440" customFormat="false" ht="12.8" hidden="false" customHeight="true" outlineLevel="0" collapsed="false"/>
    <row r="1048441" customFormat="false" ht="12.8" hidden="false" customHeight="true" outlineLevel="0" collapsed="false"/>
    <row r="1048442" customFormat="false" ht="12.8" hidden="false" customHeight="true" outlineLevel="0" collapsed="false"/>
    <row r="1048443" customFormat="false" ht="12.8" hidden="false" customHeight="true" outlineLevel="0" collapsed="false"/>
    <row r="1048444" customFormat="false" ht="12.8" hidden="false" customHeight="true" outlineLevel="0" collapsed="false"/>
    <row r="1048445" customFormat="false" ht="12.8" hidden="false" customHeight="true" outlineLevel="0" collapsed="false"/>
    <row r="1048446" customFormat="false" ht="12.8" hidden="false" customHeight="true" outlineLevel="0" collapsed="false"/>
    <row r="1048447" customFormat="false" ht="12.8" hidden="false" customHeight="true" outlineLevel="0" collapsed="false"/>
    <row r="1048448" customFormat="false" ht="12.8" hidden="false" customHeight="true" outlineLevel="0" collapsed="false"/>
    <row r="1048449" customFormat="false" ht="12.8" hidden="false" customHeight="true" outlineLevel="0" collapsed="false"/>
    <row r="1048450" customFormat="false" ht="12.8" hidden="false" customHeight="true" outlineLevel="0" collapsed="false"/>
    <row r="1048451" customFormat="false" ht="12.8" hidden="false" customHeight="true" outlineLevel="0" collapsed="false"/>
    <row r="1048452" customFormat="false" ht="12.8" hidden="false" customHeight="true" outlineLevel="0" collapsed="false"/>
    <row r="1048453" customFormat="false" ht="12.8" hidden="false" customHeight="true" outlineLevel="0" collapsed="false"/>
    <row r="1048454" customFormat="false" ht="12.8" hidden="false" customHeight="true" outlineLevel="0" collapsed="false"/>
    <row r="1048455" customFormat="false" ht="12.8" hidden="false" customHeight="true" outlineLevel="0" collapsed="false"/>
    <row r="1048456" customFormat="false" ht="12.8" hidden="false" customHeight="true" outlineLevel="0" collapsed="false"/>
    <row r="1048457" customFormat="false" ht="12.8" hidden="false" customHeight="true" outlineLevel="0" collapsed="false"/>
    <row r="1048458" customFormat="false" ht="12.8" hidden="false" customHeight="true" outlineLevel="0" collapsed="false"/>
    <row r="1048459" customFormat="false" ht="12.8" hidden="false" customHeight="true" outlineLevel="0" collapsed="false"/>
    <row r="1048460" customFormat="false" ht="12.8" hidden="false" customHeight="true" outlineLevel="0" collapsed="false"/>
    <row r="1048461" customFormat="false" ht="12.8" hidden="false" customHeight="true" outlineLevel="0" collapsed="false"/>
    <row r="1048462" customFormat="false" ht="12.8" hidden="false" customHeight="true" outlineLevel="0" collapsed="false"/>
    <row r="1048463" customFormat="false" ht="12.8" hidden="false" customHeight="true" outlineLevel="0" collapsed="false"/>
    <row r="1048464" customFormat="false" ht="12.8" hidden="false" customHeight="true" outlineLevel="0" collapsed="false"/>
    <row r="1048465" customFormat="false" ht="12.8" hidden="false" customHeight="true" outlineLevel="0" collapsed="false"/>
    <row r="1048466" customFormat="false" ht="12.8" hidden="false" customHeight="true" outlineLevel="0" collapsed="false"/>
    <row r="1048467" customFormat="false" ht="12.8" hidden="false" customHeight="true" outlineLevel="0" collapsed="false"/>
    <row r="1048468" customFormat="false" ht="12.8" hidden="false" customHeight="true" outlineLevel="0" collapsed="false"/>
    <row r="1048469" customFormat="false" ht="12.8" hidden="false" customHeight="true" outlineLevel="0" collapsed="false"/>
    <row r="1048470" customFormat="false" ht="12.8" hidden="false" customHeight="true" outlineLevel="0" collapsed="false"/>
    <row r="1048471" customFormat="false" ht="12.8" hidden="false" customHeight="true" outlineLevel="0" collapsed="false"/>
    <row r="1048472" customFormat="false" ht="12.8" hidden="false" customHeight="true" outlineLevel="0" collapsed="false"/>
    <row r="1048473" customFormat="false" ht="12.8" hidden="false" customHeight="true" outlineLevel="0" collapsed="false"/>
    <row r="1048474" customFormat="false" ht="12.8" hidden="false" customHeight="true" outlineLevel="0" collapsed="false"/>
    <row r="1048475" customFormat="false" ht="12.8" hidden="false" customHeight="true" outlineLevel="0" collapsed="false"/>
    <row r="1048476" customFormat="false" ht="12.8" hidden="false" customHeight="true" outlineLevel="0" collapsed="false"/>
    <row r="1048477" customFormat="false" ht="12.8" hidden="false" customHeight="true" outlineLevel="0" collapsed="false"/>
    <row r="1048478" customFormat="false" ht="12.8" hidden="false" customHeight="true" outlineLevel="0" collapsed="false"/>
    <row r="1048479" customFormat="false" ht="12.8" hidden="false" customHeight="true" outlineLevel="0" collapsed="false"/>
    <row r="1048480" customFormat="false" ht="12.8" hidden="false" customHeight="true" outlineLevel="0" collapsed="false"/>
    <row r="1048481" customFormat="false" ht="12.8" hidden="false" customHeight="true" outlineLevel="0" collapsed="false"/>
    <row r="1048482" customFormat="false" ht="12.8" hidden="false" customHeight="true" outlineLevel="0" collapsed="false"/>
    <row r="1048483" customFormat="false" ht="12.8" hidden="false" customHeight="true" outlineLevel="0" collapsed="false"/>
    <row r="1048484" customFormat="false" ht="12.8" hidden="false" customHeight="true" outlineLevel="0" collapsed="false"/>
    <row r="1048485" customFormat="false" ht="12.8" hidden="false" customHeight="true" outlineLevel="0" collapsed="false"/>
    <row r="1048486" customFormat="false" ht="12.8" hidden="false" customHeight="true" outlineLevel="0" collapsed="false"/>
    <row r="1048487" customFormat="false" ht="12.8" hidden="false" customHeight="true" outlineLevel="0" collapsed="false"/>
    <row r="1048488" customFormat="false" ht="12.8" hidden="false" customHeight="true" outlineLevel="0" collapsed="false"/>
    <row r="1048489" customFormat="false" ht="12.8" hidden="false" customHeight="true" outlineLevel="0" collapsed="false"/>
    <row r="1048490" customFormat="false" ht="12.8" hidden="false" customHeight="true" outlineLevel="0" collapsed="false"/>
    <row r="1048491" customFormat="false" ht="12.8" hidden="false" customHeight="true" outlineLevel="0" collapsed="false"/>
    <row r="1048492" customFormat="false" ht="12.8" hidden="false" customHeight="true" outlineLevel="0" collapsed="false"/>
    <row r="1048493" customFormat="false" ht="12.8" hidden="false" customHeight="true" outlineLevel="0" collapsed="false"/>
    <row r="1048494" customFormat="false" ht="12.8" hidden="false" customHeight="true" outlineLevel="0" collapsed="false"/>
    <row r="1048495" customFormat="false" ht="12.8" hidden="false" customHeight="true" outlineLevel="0" collapsed="false"/>
    <row r="1048496" customFormat="false" ht="12.8" hidden="false" customHeight="true" outlineLevel="0" collapsed="false"/>
    <row r="1048497" customFormat="false" ht="12.8" hidden="false" customHeight="true" outlineLevel="0" collapsed="false"/>
    <row r="1048498" customFormat="false" ht="12.8" hidden="false" customHeight="true" outlineLevel="0" collapsed="false"/>
    <row r="1048499" customFormat="false" ht="12.8" hidden="false" customHeight="true" outlineLevel="0" collapsed="false"/>
    <row r="1048500" customFormat="false" ht="12.8" hidden="false" customHeight="true" outlineLevel="0" collapsed="false"/>
    <row r="1048501" customFormat="false" ht="12.8" hidden="false" customHeight="true" outlineLevel="0" collapsed="false"/>
    <row r="1048502" customFormat="false" ht="12.8" hidden="false" customHeight="true" outlineLevel="0" collapsed="false"/>
    <row r="1048503" customFormat="false" ht="12.8" hidden="false" customHeight="true" outlineLevel="0" collapsed="false"/>
    <row r="1048504" customFormat="false" ht="12.8" hidden="false" customHeight="true" outlineLevel="0" collapsed="false"/>
    <row r="1048505" customFormat="false" ht="12.8" hidden="false" customHeight="true" outlineLevel="0" collapsed="false"/>
    <row r="1048506" customFormat="false" ht="12.8" hidden="false" customHeight="true" outlineLevel="0" collapsed="false"/>
    <row r="1048507" customFormat="false" ht="12.8" hidden="false" customHeight="true" outlineLevel="0" collapsed="false"/>
    <row r="1048508" customFormat="false" ht="12.8" hidden="false" customHeight="true" outlineLevel="0" collapsed="false"/>
    <row r="1048509" customFormat="false" ht="12.8" hidden="false" customHeight="true" outlineLevel="0" collapsed="false"/>
    <row r="1048510" customFormat="false" ht="12.8" hidden="false" customHeight="true" outlineLevel="0" collapsed="false"/>
    <row r="1048511" customFormat="false" ht="12.8" hidden="false" customHeight="true" outlineLevel="0" collapsed="false"/>
    <row r="1048512" customFormat="false" ht="12.8" hidden="false" customHeight="true" outlineLevel="0" collapsed="false"/>
    <row r="1048513" customFormat="false" ht="12.8" hidden="false" customHeight="true" outlineLevel="0" collapsed="false"/>
    <row r="1048514" customFormat="false" ht="12.8" hidden="false" customHeight="true" outlineLevel="0" collapsed="false"/>
    <row r="1048515" customFormat="false" ht="12.8" hidden="false" customHeight="true" outlineLevel="0" collapsed="false"/>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4">
    <mergeCell ref="O544:O545"/>
    <mergeCell ref="O567:O568"/>
    <mergeCell ref="O581:O582"/>
    <mergeCell ref="O635:O636"/>
  </mergeCells>
  <hyperlinks>
    <hyperlink ref="E5464" r:id="rId2" display="genius12348@yandex.ru"/>
    <hyperlink ref="E6127" r:id="rId3" display="dolphin_nahabino@mail.ru"/>
    <hyperlink ref="E6588" r:id="rId4" display="beloomut-school1@yandex.ru"/>
  </hyperlinks>
  <printOptions headings="false" gridLines="true" gridLinesSet="true" horizontalCentered="true" verticalCentered="false"/>
  <pageMargins left="0.7" right="0.7" top="0.75" bottom="0.75"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5"/>
  <legacyDrawing r:id="rId6"/>
</worksheet>
</file>

<file path=xl/worksheets/sheet3.xml><?xml version="1.0" encoding="utf-8"?>
<worksheet xmlns="http://schemas.openxmlformats.org/spreadsheetml/2006/main" xmlns:r="http://schemas.openxmlformats.org/officeDocument/2006/relationships">
  <sheetPr filterMode="false">
    <pageSetUpPr fitToPage="false"/>
  </sheetPr>
  <dimension ref="A1:AH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4.43"/>
    <col collapsed="false" customWidth="true" hidden="false" outlineLevel="0" max="2" min="2" style="0" width="15.14"/>
    <col collapsed="false" customWidth="true" hidden="false" outlineLevel="0" max="4" min="3" style="0" width="14.43"/>
    <col collapsed="false" customWidth="true" hidden="false" outlineLevel="0" max="5" min="5" style="0" width="6.14"/>
    <col collapsed="false" customWidth="true" hidden="false" outlineLevel="0" max="6" min="6" style="0" width="79.57"/>
    <col collapsed="false" customWidth="true" hidden="false" outlineLevel="0" max="7" min="7" style="0" width="5.57"/>
    <col collapsed="false" customWidth="true" hidden="false" outlineLevel="0" max="1025" min="8" style="0" width="14.43"/>
  </cols>
  <sheetData>
    <row r="1" customFormat="false" ht="15.75" hidden="false" customHeight="false" outlineLevel="0" collapsed="false">
      <c r="A1" s="3" t="s">
        <v>0</v>
      </c>
      <c r="B1" s="6" t="s">
        <v>17112</v>
      </c>
      <c r="C1" s="6" t="s">
        <v>3</v>
      </c>
      <c r="D1" s="6" t="s">
        <v>30160</v>
      </c>
      <c r="E1" s="6" t="s">
        <v>30161</v>
      </c>
      <c r="F1" s="1134" t="s">
        <v>10096</v>
      </c>
      <c r="G1" s="1238" t="s">
        <v>30162</v>
      </c>
      <c r="H1" s="6" t="s">
        <v>30163</v>
      </c>
      <c r="I1" s="6" t="s">
        <v>17116</v>
      </c>
      <c r="J1" s="1239" t="s">
        <v>30164</v>
      </c>
      <c r="K1" s="1239" t="s">
        <v>10</v>
      </c>
      <c r="L1" s="6" t="s">
        <v>41</v>
      </c>
      <c r="M1" s="6" t="s">
        <v>30165</v>
      </c>
      <c r="N1" s="6" t="s">
        <v>690</v>
      </c>
      <c r="O1" s="1134" t="s">
        <v>30166</v>
      </c>
      <c r="P1" s="1134" t="s">
        <v>30167</v>
      </c>
      <c r="Q1" s="274"/>
      <c r="R1" s="274"/>
      <c r="S1" s="87"/>
      <c r="T1" s="274"/>
      <c r="U1" s="274"/>
      <c r="V1" s="274"/>
      <c r="W1" s="274"/>
      <c r="X1" s="274"/>
      <c r="Y1" s="274"/>
      <c r="Z1" s="274"/>
      <c r="AA1" s="274"/>
      <c r="AB1" s="274"/>
      <c r="AC1" s="274"/>
      <c r="AD1" s="274"/>
      <c r="AE1" s="274"/>
      <c r="AF1" s="274"/>
      <c r="AG1" s="274"/>
      <c r="AH1" s="274"/>
    </row>
    <row r="2" customFormat="false" ht="15.75" hidden="false" customHeight="false" outlineLevel="0" collapsed="false">
      <c r="A2" s="1181" t="n">
        <v>43739</v>
      </c>
      <c r="B2" s="1182" t="s">
        <v>260</v>
      </c>
      <c r="C2" s="1182"/>
      <c r="D2" s="1182"/>
      <c r="E2" s="1182"/>
      <c r="F2" s="62"/>
      <c r="G2" s="62"/>
      <c r="H2" s="1183" t="n">
        <f aca="false">SUM(H3:H9991)</f>
        <v>0</v>
      </c>
      <c r="I2" s="913" t="n">
        <f aca="false">SUM(I3:I9991)</f>
        <v>0</v>
      </c>
      <c r="J2" s="281"/>
      <c r="K2" s="1240"/>
      <c r="L2" s="1240"/>
      <c r="M2" s="1240"/>
      <c r="N2" s="1240"/>
      <c r="O2" s="1240"/>
      <c r="P2" s="1240"/>
      <c r="Q2" s="274"/>
      <c r="R2" s="274"/>
      <c r="S2" s="274"/>
      <c r="T2" s="274"/>
      <c r="U2" s="274"/>
      <c r="V2" s="274"/>
      <c r="W2" s="274"/>
      <c r="X2" s="274"/>
      <c r="Y2" s="274"/>
      <c r="Z2" s="274"/>
      <c r="AA2" s="274"/>
      <c r="AB2" s="274"/>
      <c r="AC2" s="274"/>
      <c r="AD2" s="274"/>
      <c r="AE2" s="274"/>
      <c r="AF2" s="274"/>
      <c r="AG2" s="274"/>
      <c r="AH2" s="274"/>
    </row>
    <row r="3" customFormat="false" ht="15.75" hidden="false" customHeight="false" outlineLevel="0" collapsed="false">
      <c r="A3" s="1241" t="n">
        <v>43739</v>
      </c>
      <c r="E3" s="15" t="n">
        <v>1</v>
      </c>
    </row>
    <row r="4" customFormat="false" ht="15.75" hidden="false" customHeight="false" outlineLevel="0" collapsed="false">
      <c r="A4" s="1241" t="n">
        <v>43739</v>
      </c>
      <c r="E4" s="15" t="n">
        <v>1</v>
      </c>
    </row>
    <row r="5" customFormat="false" ht="15.75" hidden="false" customHeight="false" outlineLevel="0" collapsed="false">
      <c r="E5" s="15" t="n">
        <v>1</v>
      </c>
    </row>
    <row r="6" customFormat="false" ht="15.75" hidden="false" customHeight="false" outlineLevel="0" collapsed="false">
      <c r="E6" s="15" t="n">
        <v>1</v>
      </c>
    </row>
    <row r="7" customFormat="false" ht="15.75" hidden="false" customHeight="false" outlineLevel="0" collapsed="false">
      <c r="E7" s="15" t="n">
        <v>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1:N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L1" s="100"/>
    </row>
    <row r="2" customFormat="false" ht="15.75" hidden="false" customHeight="false" outlineLevel="0" collapsed="false">
      <c r="L2" s="100"/>
    </row>
    <row r="3" customFormat="false" ht="15.75" hidden="false" customHeight="false" outlineLevel="0" collapsed="false">
      <c r="B3" s="1242" t="s">
        <v>30168</v>
      </c>
      <c r="C3" s="1243" t="s">
        <v>30169</v>
      </c>
      <c r="D3" s="1244" t="s">
        <v>30170</v>
      </c>
      <c r="E3" s="1245" t="s">
        <v>30171</v>
      </c>
      <c r="F3" s="1246"/>
      <c r="K3" s="1247" t="s">
        <v>30172</v>
      </c>
      <c r="L3" s="1248" t="s">
        <v>30173</v>
      </c>
      <c r="M3" s="1247" t="s">
        <v>30174</v>
      </c>
      <c r="N3" s="15" t="s">
        <v>10514</v>
      </c>
    </row>
    <row r="4" customFormat="false" ht="15.75" hidden="false" customHeight="false" outlineLevel="0" collapsed="false">
      <c r="B4" s="1249" t="s">
        <v>30168</v>
      </c>
      <c r="C4" s="252" t="s">
        <v>30169</v>
      </c>
      <c r="D4" s="33" t="s">
        <v>30175</v>
      </c>
      <c r="E4" s="804" t="s">
        <v>30176</v>
      </c>
      <c r="F4" s="180"/>
      <c r="K4" s="1247" t="s">
        <v>30172</v>
      </c>
      <c r="L4" s="1248" t="s">
        <v>30177</v>
      </c>
      <c r="M4" s="1247" t="n">
        <v>1545.4</v>
      </c>
      <c r="N4" s="15" t="s">
        <v>10514</v>
      </c>
    </row>
    <row r="5" customFormat="false" ht="15.75" hidden="false" customHeight="false" outlineLevel="0" collapsed="false">
      <c r="B5" s="1249" t="s">
        <v>30168</v>
      </c>
      <c r="C5" s="252" t="s">
        <v>30169</v>
      </c>
      <c r="D5" s="428" t="s">
        <v>30178</v>
      </c>
      <c r="E5" s="74" t="s">
        <v>30179</v>
      </c>
      <c r="F5" s="594"/>
      <c r="K5" s="1247" t="s">
        <v>30172</v>
      </c>
      <c r="L5" s="1248" t="s">
        <v>30180</v>
      </c>
      <c r="M5" s="1247" t="n">
        <v>917</v>
      </c>
      <c r="N5" s="15" t="s">
        <v>10514</v>
      </c>
    </row>
    <row r="6" customFormat="false" ht="15.75" hidden="false" customHeight="false" outlineLevel="0" collapsed="false">
      <c r="B6" s="1249" t="s">
        <v>30168</v>
      </c>
      <c r="C6" s="252" t="s">
        <v>30169</v>
      </c>
      <c r="D6" s="33" t="s">
        <v>30181</v>
      </c>
      <c r="E6" s="804" t="s">
        <v>30182</v>
      </c>
      <c r="F6" s="180"/>
      <c r="K6" s="1247" t="s">
        <v>30172</v>
      </c>
      <c r="L6" s="1248" t="s">
        <v>30183</v>
      </c>
      <c r="M6" s="1247" t="n">
        <v>904.9</v>
      </c>
      <c r="N6" s="15" t="s">
        <v>10514</v>
      </c>
    </row>
    <row r="7" customFormat="false" ht="15.75" hidden="false" customHeight="false" outlineLevel="0" collapsed="false">
      <c r="B7" s="1249" t="s">
        <v>30168</v>
      </c>
      <c r="C7" s="252" t="s">
        <v>30169</v>
      </c>
      <c r="D7" s="428" t="s">
        <v>30184</v>
      </c>
      <c r="E7" s="74" t="s">
        <v>30185</v>
      </c>
      <c r="K7" s="1247" t="s">
        <v>30172</v>
      </c>
      <c r="L7" s="1248" t="s">
        <v>30186</v>
      </c>
      <c r="M7" s="1247" t="n">
        <v>900.2</v>
      </c>
      <c r="N7" s="15" t="s">
        <v>10514</v>
      </c>
    </row>
    <row r="8" customFormat="false" ht="15.75" hidden="false" customHeight="false" outlineLevel="0" collapsed="false">
      <c r="B8" s="1249" t="s">
        <v>30168</v>
      </c>
      <c r="C8" s="252" t="s">
        <v>30169</v>
      </c>
      <c r="D8" s="33" t="s">
        <v>30187</v>
      </c>
      <c r="E8" s="804" t="s">
        <v>30188</v>
      </c>
      <c r="K8" s="1247" t="s">
        <v>30172</v>
      </c>
      <c r="L8" s="1248" t="s">
        <v>30189</v>
      </c>
      <c r="M8" s="1247" t="n">
        <v>1012</v>
      </c>
      <c r="N8" s="15" t="s">
        <v>10514</v>
      </c>
    </row>
    <row r="9" customFormat="false" ht="15.75" hidden="false" customHeight="false" outlineLevel="0" collapsed="false">
      <c r="B9" s="1249" t="s">
        <v>30168</v>
      </c>
      <c r="C9" s="252" t="s">
        <v>30169</v>
      </c>
      <c r="D9" s="33" t="s">
        <v>30190</v>
      </c>
      <c r="E9" s="74" t="s">
        <v>30191</v>
      </c>
      <c r="K9" s="1247" t="s">
        <v>30172</v>
      </c>
      <c r="L9" s="1248" t="s">
        <v>30192</v>
      </c>
      <c r="M9" s="1247" t="n">
        <v>1142.6</v>
      </c>
      <c r="N9" s="15" t="s">
        <v>10514</v>
      </c>
    </row>
    <row r="10" customFormat="false" ht="15.75" hidden="false" customHeight="false" outlineLevel="0" collapsed="false">
      <c r="B10" s="1249" t="s">
        <v>30168</v>
      </c>
      <c r="C10" s="252" t="s">
        <v>30169</v>
      </c>
      <c r="D10" s="33" t="s">
        <v>30193</v>
      </c>
      <c r="E10" s="804" t="s">
        <v>30194</v>
      </c>
      <c r="K10" s="1247" t="s">
        <v>30172</v>
      </c>
      <c r="L10" s="1248" t="s">
        <v>30195</v>
      </c>
      <c r="M10" s="1247" t="n">
        <v>662.7</v>
      </c>
      <c r="N10" s="15" t="s">
        <v>10514</v>
      </c>
    </row>
    <row r="11" customFormat="false" ht="15.75" hidden="false" customHeight="false" outlineLevel="0" collapsed="false">
      <c r="K11" s="1247" t="s">
        <v>30172</v>
      </c>
      <c r="L11" s="1248" t="s">
        <v>30175</v>
      </c>
      <c r="M11" s="1247" t="n">
        <v>663.4</v>
      </c>
      <c r="N11" s="15" t="s">
        <v>10514</v>
      </c>
    </row>
    <row r="12" customFormat="false" ht="15.75" hidden="false" customHeight="false" outlineLevel="0" collapsed="false">
      <c r="K12" s="1247" t="s">
        <v>30172</v>
      </c>
      <c r="L12" s="1248" t="s">
        <v>30178</v>
      </c>
      <c r="M12" s="1247" t="n">
        <v>662.4</v>
      </c>
      <c r="N12" s="15" t="s">
        <v>10514</v>
      </c>
    </row>
    <row r="13" customFormat="false" ht="15.75" hidden="false" customHeight="false" outlineLevel="0" collapsed="false">
      <c r="B13" s="1242" t="s">
        <v>30168</v>
      </c>
      <c r="C13" s="1243" t="s">
        <v>30169</v>
      </c>
      <c r="D13" s="1250" t="s">
        <v>30196</v>
      </c>
      <c r="E13" s="1251" t="s">
        <v>30197</v>
      </c>
      <c r="F13" s="1252" t="s">
        <v>22300</v>
      </c>
      <c r="K13" s="1247" t="s">
        <v>30172</v>
      </c>
      <c r="L13" s="1248" t="s">
        <v>30198</v>
      </c>
      <c r="M13" s="1247" t="n">
        <v>810</v>
      </c>
      <c r="N13" s="15" t="s">
        <v>10514</v>
      </c>
    </row>
    <row r="14" customFormat="false" ht="15.75" hidden="false" customHeight="false" outlineLevel="0" collapsed="false">
      <c r="B14" s="1249" t="s">
        <v>30168</v>
      </c>
      <c r="C14" s="252" t="s">
        <v>30169</v>
      </c>
      <c r="D14" s="33" t="s">
        <v>30199</v>
      </c>
      <c r="E14" s="804" t="s">
        <v>30200</v>
      </c>
      <c r="F14" s="180"/>
      <c r="K14" s="1247" t="s">
        <v>30172</v>
      </c>
      <c r="L14" s="1248" t="s">
        <v>30181</v>
      </c>
      <c r="M14" s="1247" t="n">
        <v>615</v>
      </c>
      <c r="N14" s="15" t="s">
        <v>10514</v>
      </c>
    </row>
    <row r="15" customFormat="false" ht="15.75" hidden="false" customHeight="false" outlineLevel="0" collapsed="false">
      <c r="B15" s="1249" t="s">
        <v>30168</v>
      </c>
      <c r="C15" s="252" t="s">
        <v>30169</v>
      </c>
      <c r="D15" s="428" t="s">
        <v>30201</v>
      </c>
      <c r="E15" s="74" t="s">
        <v>30202</v>
      </c>
      <c r="F15" s="594"/>
      <c r="K15" s="1247" t="s">
        <v>30172</v>
      </c>
      <c r="L15" s="1248" t="s">
        <v>30203</v>
      </c>
      <c r="M15" s="1247" t="n">
        <v>593</v>
      </c>
      <c r="N15" s="15" t="s">
        <v>10514</v>
      </c>
    </row>
    <row r="16" customFormat="false" ht="15.75" hidden="false" customHeight="false" outlineLevel="0" collapsed="false">
      <c r="B16" s="1249" t="s">
        <v>30168</v>
      </c>
      <c r="C16" s="252" t="s">
        <v>30169</v>
      </c>
      <c r="D16" s="33" t="s">
        <v>30204</v>
      </c>
      <c r="E16" s="804" t="s">
        <v>30205</v>
      </c>
      <c r="F16" s="180"/>
      <c r="K16" s="1247" t="s">
        <v>30172</v>
      </c>
      <c r="L16" s="1248" t="s">
        <v>30206</v>
      </c>
      <c r="M16" s="1247" t="n">
        <v>919.8</v>
      </c>
      <c r="N16" s="15" t="s">
        <v>10514</v>
      </c>
    </row>
    <row r="17" customFormat="false" ht="15.75" hidden="false" customHeight="false" outlineLevel="0" collapsed="false">
      <c r="B17" s="1249" t="s">
        <v>30168</v>
      </c>
      <c r="C17" s="252" t="s">
        <v>30169</v>
      </c>
      <c r="D17" s="428" t="s">
        <v>30207</v>
      </c>
      <c r="E17" s="74" t="s">
        <v>30208</v>
      </c>
      <c r="F17" s="594"/>
      <c r="K17" s="1247" t="s">
        <v>30172</v>
      </c>
      <c r="L17" s="1248" t="s">
        <v>30209</v>
      </c>
      <c r="M17" s="1247" t="n">
        <v>915.6</v>
      </c>
      <c r="N17" s="15" t="s">
        <v>10514</v>
      </c>
    </row>
    <row r="18" customFormat="false" ht="15.75" hidden="false" customHeight="false" outlineLevel="0" collapsed="false">
      <c r="B18" s="1249" t="s">
        <v>30168</v>
      </c>
      <c r="C18" s="252" t="s">
        <v>30169</v>
      </c>
      <c r="D18" s="33" t="s">
        <v>30210</v>
      </c>
      <c r="E18" s="804" t="s">
        <v>30211</v>
      </c>
      <c r="F18" s="180"/>
      <c r="K18" s="1247" t="s">
        <v>30172</v>
      </c>
      <c r="L18" s="1248" t="s">
        <v>30212</v>
      </c>
      <c r="M18" s="1247" t="n">
        <v>921.6</v>
      </c>
      <c r="N18" s="15" t="s">
        <v>10514</v>
      </c>
    </row>
    <row r="19" customFormat="false" ht="15.75" hidden="false" customHeight="false" outlineLevel="0" collapsed="false">
      <c r="B19" s="1249" t="s">
        <v>30168</v>
      </c>
      <c r="C19" s="252" t="s">
        <v>30169</v>
      </c>
      <c r="D19" s="428" t="s">
        <v>30213</v>
      </c>
      <c r="E19" s="74" t="s">
        <v>30214</v>
      </c>
      <c r="F19" s="594"/>
      <c r="K19" s="1247" t="s">
        <v>30172</v>
      </c>
      <c r="L19" s="1248" t="s">
        <v>30215</v>
      </c>
      <c r="M19" s="1247" t="n">
        <v>1078</v>
      </c>
      <c r="N19" s="15" t="s">
        <v>10514</v>
      </c>
    </row>
    <row r="20" customFormat="false" ht="15.75" hidden="false" customHeight="false" outlineLevel="0" collapsed="false">
      <c r="B20" s="1249" t="s">
        <v>30168</v>
      </c>
      <c r="C20" s="252" t="s">
        <v>30169</v>
      </c>
      <c r="D20" s="33" t="s">
        <v>30216</v>
      </c>
      <c r="E20" s="804" t="s">
        <v>30217</v>
      </c>
      <c r="F20" s="180"/>
      <c r="K20" s="1247" t="s">
        <v>30172</v>
      </c>
      <c r="L20" s="1248" t="s">
        <v>30184</v>
      </c>
      <c r="M20" s="1247" t="n">
        <v>1005</v>
      </c>
      <c r="N20" s="15" t="s">
        <v>10514</v>
      </c>
    </row>
    <row r="21" customFormat="false" ht="15.75" hidden="false" customHeight="false" outlineLevel="0" collapsed="false">
      <c r="K21" s="1247" t="s">
        <v>30172</v>
      </c>
      <c r="L21" s="1248" t="s">
        <v>30218</v>
      </c>
      <c r="M21" s="1247" t="n">
        <v>162.3</v>
      </c>
      <c r="N21" s="15" t="s">
        <v>10514</v>
      </c>
    </row>
    <row r="22" customFormat="false" ht="15.75" hidden="false" customHeight="false" outlineLevel="0" collapsed="false">
      <c r="B22" s="1253" t="s">
        <v>30219</v>
      </c>
      <c r="C22" s="1252" t="s">
        <v>51</v>
      </c>
      <c r="D22" s="1245" t="s">
        <v>30168</v>
      </c>
      <c r="E22" s="1243" t="s">
        <v>30169</v>
      </c>
      <c r="F22" s="1251" t="s">
        <v>30220</v>
      </c>
      <c r="G22" s="1251" t="s">
        <v>30221</v>
      </c>
      <c r="H22" s="1252" t="s">
        <v>22300</v>
      </c>
      <c r="K22" s="1247" t="s">
        <v>30172</v>
      </c>
      <c r="L22" s="1248" t="s">
        <v>30222</v>
      </c>
      <c r="M22" s="1247" t="n">
        <v>101</v>
      </c>
      <c r="N22" s="15" t="s">
        <v>10514</v>
      </c>
    </row>
    <row r="23" customFormat="false" ht="15.75" hidden="false" customHeight="false" outlineLevel="0" collapsed="false">
      <c r="B23" s="1254"/>
      <c r="C23" s="180" t="s">
        <v>556</v>
      </c>
      <c r="D23" s="33" t="s">
        <v>30168</v>
      </c>
      <c r="E23" s="252" t="s">
        <v>30169</v>
      </c>
      <c r="F23" s="33" t="s">
        <v>30223</v>
      </c>
      <c r="G23" s="153" t="s">
        <v>30224</v>
      </c>
      <c r="H23" s="180"/>
      <c r="K23" s="1247" t="s">
        <v>30172</v>
      </c>
      <c r="L23" s="1248" t="s">
        <v>30225</v>
      </c>
      <c r="M23" s="1247" t="n">
        <v>309</v>
      </c>
      <c r="N23" s="15" t="s">
        <v>10514</v>
      </c>
    </row>
    <row r="24" customFormat="false" ht="15.75" hidden="false" customHeight="false" outlineLevel="0" collapsed="false">
      <c r="B24" s="575"/>
      <c r="C24" s="594" t="s">
        <v>359</v>
      </c>
      <c r="D24" s="33" t="s">
        <v>30168</v>
      </c>
      <c r="E24" s="252" t="s">
        <v>30169</v>
      </c>
      <c r="F24" s="428" t="s">
        <v>30226</v>
      </c>
      <c r="G24" s="153" t="s">
        <v>30227</v>
      </c>
      <c r="H24" s="594"/>
      <c r="K24" s="1247" t="s">
        <v>30172</v>
      </c>
      <c r="L24" s="1248" t="s">
        <v>30228</v>
      </c>
      <c r="M24" s="1247" t="n">
        <v>1325</v>
      </c>
      <c r="N24" s="15" t="s">
        <v>10514</v>
      </c>
    </row>
    <row r="25" customFormat="false" ht="15.75" hidden="false" customHeight="false" outlineLevel="0" collapsed="false">
      <c r="B25" s="1254"/>
      <c r="C25" s="180" t="s">
        <v>149</v>
      </c>
      <c r="D25" s="33" t="s">
        <v>30168</v>
      </c>
      <c r="E25" s="252" t="s">
        <v>30169</v>
      </c>
      <c r="F25" s="33" t="s">
        <v>30229</v>
      </c>
      <c r="G25" s="153" t="s">
        <v>30230</v>
      </c>
      <c r="H25" s="180"/>
      <c r="K25" s="1247" t="s">
        <v>30172</v>
      </c>
      <c r="L25" s="1248" t="s">
        <v>30187</v>
      </c>
      <c r="M25" s="1247" t="n">
        <v>1318.2</v>
      </c>
      <c r="N25" s="15" t="s">
        <v>10514</v>
      </c>
    </row>
    <row r="26" customFormat="false" ht="15.75" hidden="false" customHeight="false" outlineLevel="0" collapsed="false">
      <c r="B26" s="575"/>
      <c r="C26" s="594" t="s">
        <v>708</v>
      </c>
      <c r="D26" s="33" t="s">
        <v>30168</v>
      </c>
      <c r="E26" s="252" t="s">
        <v>30169</v>
      </c>
      <c r="F26" s="428" t="s">
        <v>30231</v>
      </c>
      <c r="G26" s="153" t="s">
        <v>30232</v>
      </c>
      <c r="H26" s="594"/>
      <c r="K26" s="1247" t="s">
        <v>30172</v>
      </c>
      <c r="L26" s="1248" t="s">
        <v>30233</v>
      </c>
      <c r="M26" s="1247" t="n">
        <v>901</v>
      </c>
      <c r="N26" s="15" t="s">
        <v>10514</v>
      </c>
    </row>
    <row r="27" customFormat="false" ht="15.75" hidden="false" customHeight="false" outlineLevel="0" collapsed="false">
      <c r="B27" s="1254"/>
      <c r="C27" s="180" t="s">
        <v>404</v>
      </c>
      <c r="D27" s="33" t="s">
        <v>30168</v>
      </c>
      <c r="E27" s="252" t="s">
        <v>30169</v>
      </c>
      <c r="F27" s="33" t="s">
        <v>30234</v>
      </c>
      <c r="G27" s="153" t="s">
        <v>30235</v>
      </c>
      <c r="H27" s="180"/>
      <c r="K27" s="1247" t="s">
        <v>30172</v>
      </c>
      <c r="L27" s="1248" t="s">
        <v>30236</v>
      </c>
      <c r="M27" s="1247" t="n">
        <v>665.9</v>
      </c>
      <c r="N27" s="15" t="s">
        <v>10514</v>
      </c>
    </row>
    <row r="28" customFormat="false" ht="15.75" hidden="false" customHeight="false" outlineLevel="0" collapsed="false">
      <c r="B28" s="575"/>
      <c r="C28" s="594" t="s">
        <v>78</v>
      </c>
      <c r="D28" s="33" t="s">
        <v>30168</v>
      </c>
      <c r="E28" s="252" t="s">
        <v>30169</v>
      </c>
      <c r="F28" s="428" t="s">
        <v>30237</v>
      </c>
      <c r="G28" s="153" t="s">
        <v>30238</v>
      </c>
      <c r="H28" s="594"/>
      <c r="K28" s="1247" t="s">
        <v>30172</v>
      </c>
      <c r="L28" s="1248" t="s">
        <v>30239</v>
      </c>
      <c r="M28" s="1247" t="n">
        <v>901.7</v>
      </c>
      <c r="N28" s="15" t="s">
        <v>10514</v>
      </c>
    </row>
    <row r="29" customFormat="false" ht="15.75" hidden="false" customHeight="false" outlineLevel="0" collapsed="false">
      <c r="B29" s="1255" t="s">
        <v>30240</v>
      </c>
      <c r="C29" s="180" t="s">
        <v>83</v>
      </c>
      <c r="D29" s="252" t="s">
        <v>30241</v>
      </c>
      <c r="E29" s="252" t="s">
        <v>30242</v>
      </c>
      <c r="F29" s="33" t="s">
        <v>30243</v>
      </c>
      <c r="G29" s="180" t="s">
        <v>30244</v>
      </c>
      <c r="H29" s="180"/>
      <c r="K29" s="1247" t="s">
        <v>30172</v>
      </c>
      <c r="L29" s="1248" t="s">
        <v>30190</v>
      </c>
      <c r="M29" s="1247" t="n">
        <v>676</v>
      </c>
      <c r="N29" s="15" t="s">
        <v>10514</v>
      </c>
    </row>
    <row r="30" customFormat="false" ht="15.75" hidden="false" customHeight="false" outlineLevel="0" collapsed="false">
      <c r="B30" s="1256" t="s">
        <v>30245</v>
      </c>
      <c r="C30" s="594" t="s">
        <v>386</v>
      </c>
      <c r="D30" s="252" t="s">
        <v>30241</v>
      </c>
      <c r="E30" s="252" t="s">
        <v>30242</v>
      </c>
      <c r="F30" s="428" t="s">
        <v>30246</v>
      </c>
      <c r="G30" s="594" t="s">
        <v>30247</v>
      </c>
      <c r="H30" s="594"/>
      <c r="K30" s="1247" t="s">
        <v>30172</v>
      </c>
      <c r="L30" s="1248" t="s">
        <v>30248</v>
      </c>
      <c r="M30" s="1247" t="n">
        <v>972</v>
      </c>
      <c r="N30" s="15" t="s">
        <v>10514</v>
      </c>
    </row>
    <row r="31" customFormat="false" ht="15.75" hidden="false" customHeight="false" outlineLevel="0" collapsed="false">
      <c r="K31" s="1247" t="s">
        <v>30172</v>
      </c>
      <c r="L31" s="1248" t="s">
        <v>30249</v>
      </c>
      <c r="M31" s="1247" t="n">
        <v>918</v>
      </c>
      <c r="N31" s="15" t="s">
        <v>10514</v>
      </c>
    </row>
    <row r="32" customFormat="false" ht="15.75" hidden="false" customHeight="false" outlineLevel="0" collapsed="false">
      <c r="B32" s="1253" t="s">
        <v>30219</v>
      </c>
      <c r="C32" s="1252" t="s">
        <v>51</v>
      </c>
      <c r="D32" s="1245" t="s">
        <v>30168</v>
      </c>
      <c r="E32" s="1243" t="s">
        <v>30169</v>
      </c>
      <c r="F32" s="1251" t="s">
        <v>30250</v>
      </c>
      <c r="G32" s="1251" t="s">
        <v>30251</v>
      </c>
      <c r="H32" s="1252" t="s">
        <v>22300</v>
      </c>
      <c r="K32" s="1247" t="s">
        <v>30172</v>
      </c>
      <c r="L32" s="1248" t="s">
        <v>30252</v>
      </c>
      <c r="M32" s="1247" t="n">
        <v>917</v>
      </c>
      <c r="N32" s="15" t="s">
        <v>10514</v>
      </c>
    </row>
    <row r="33" customFormat="false" ht="15.75" hidden="false" customHeight="false" outlineLevel="0" collapsed="false">
      <c r="B33" s="1254"/>
      <c r="C33" s="180" t="s">
        <v>556</v>
      </c>
      <c r="D33" s="33" t="s">
        <v>30168</v>
      </c>
      <c r="E33" s="252" t="s">
        <v>30169</v>
      </c>
      <c r="F33" s="252"/>
      <c r="G33" s="180"/>
      <c r="H33" s="180"/>
      <c r="K33" s="1247" t="s">
        <v>30172</v>
      </c>
      <c r="L33" s="1248" t="s">
        <v>30253</v>
      </c>
      <c r="M33" s="1247" t="n">
        <v>904.5</v>
      </c>
      <c r="N33" s="15" t="s">
        <v>10514</v>
      </c>
    </row>
    <row r="34" customFormat="false" ht="15.75" hidden="false" customHeight="false" outlineLevel="0" collapsed="false">
      <c r="B34" s="575"/>
      <c r="C34" s="594" t="s">
        <v>359</v>
      </c>
      <c r="D34" s="33" t="s">
        <v>30168</v>
      </c>
      <c r="E34" s="252" t="s">
        <v>30169</v>
      </c>
      <c r="F34" s="536"/>
      <c r="G34" s="594"/>
      <c r="H34" s="594"/>
      <c r="K34" s="1247" t="s">
        <v>30172</v>
      </c>
      <c r="L34" s="1248" t="s">
        <v>30254</v>
      </c>
      <c r="M34" s="1247" t="n">
        <v>903.2</v>
      </c>
      <c r="N34" s="15" t="s">
        <v>10514</v>
      </c>
    </row>
    <row r="35" customFormat="false" ht="15.75" hidden="false" customHeight="false" outlineLevel="0" collapsed="false">
      <c r="B35" s="1254"/>
      <c r="C35" s="180" t="s">
        <v>149</v>
      </c>
      <c r="D35" s="33" t="s">
        <v>30168</v>
      </c>
      <c r="E35" s="252" t="s">
        <v>30169</v>
      </c>
      <c r="F35" s="252"/>
      <c r="G35" s="180"/>
      <c r="H35" s="180"/>
      <c r="K35" s="1247" t="s">
        <v>30172</v>
      </c>
      <c r="L35" s="1248" t="s">
        <v>30255</v>
      </c>
      <c r="M35" s="1247" t="n">
        <v>682.1</v>
      </c>
      <c r="N35" s="15" t="s">
        <v>10514</v>
      </c>
    </row>
    <row r="36" customFormat="false" ht="15.75" hidden="false" customHeight="false" outlineLevel="0" collapsed="false">
      <c r="B36" s="575"/>
      <c r="C36" s="594" t="s">
        <v>708</v>
      </c>
      <c r="D36" s="33" t="s">
        <v>30168</v>
      </c>
      <c r="E36" s="252" t="s">
        <v>30169</v>
      </c>
      <c r="F36" s="536"/>
      <c r="G36" s="594"/>
      <c r="H36" s="594"/>
      <c r="K36" s="1247" t="s">
        <v>30172</v>
      </c>
      <c r="L36" s="1248" t="s">
        <v>30256</v>
      </c>
      <c r="M36" s="1247" t="n">
        <v>678.9</v>
      </c>
      <c r="N36" s="15" t="s">
        <v>10514</v>
      </c>
    </row>
    <row r="37" customFormat="false" ht="15.75" hidden="false" customHeight="false" outlineLevel="0" collapsed="false">
      <c r="B37" s="1254"/>
      <c r="C37" s="180" t="s">
        <v>404</v>
      </c>
      <c r="D37" s="33" t="s">
        <v>30168</v>
      </c>
      <c r="E37" s="252" t="s">
        <v>30169</v>
      </c>
      <c r="F37" s="252"/>
      <c r="G37" s="180"/>
      <c r="H37" s="180"/>
      <c r="K37" s="1247" t="s">
        <v>30172</v>
      </c>
      <c r="L37" s="1248" t="s">
        <v>30257</v>
      </c>
      <c r="M37" s="1247" t="n">
        <v>662.07</v>
      </c>
      <c r="N37" s="15" t="s">
        <v>10514</v>
      </c>
    </row>
    <row r="38" customFormat="false" ht="15.75" hidden="false" customHeight="false" outlineLevel="0" collapsed="false">
      <c r="B38" s="575"/>
      <c r="C38" s="594" t="s">
        <v>78</v>
      </c>
      <c r="D38" s="33" t="s">
        <v>30168</v>
      </c>
      <c r="E38" s="252" t="s">
        <v>30169</v>
      </c>
      <c r="F38" s="536"/>
      <c r="G38" s="594"/>
      <c r="H38" s="594"/>
      <c r="K38" s="1247" t="s">
        <v>30172</v>
      </c>
      <c r="L38" s="1248" t="s">
        <v>30258</v>
      </c>
      <c r="M38" s="1247" t="n">
        <v>905</v>
      </c>
      <c r="N38" s="15" t="s">
        <v>10514</v>
      </c>
    </row>
    <row r="39" customFormat="false" ht="15.75" hidden="false" customHeight="false" outlineLevel="0" collapsed="false">
      <c r="K39" s="1247" t="s">
        <v>30172</v>
      </c>
      <c r="L39" s="1248" t="s">
        <v>30259</v>
      </c>
      <c r="M39" s="1247" t="n">
        <v>904.9</v>
      </c>
      <c r="N39" s="15" t="s">
        <v>10514</v>
      </c>
    </row>
    <row r="40" customFormat="false" ht="15.75" hidden="false" customHeight="false" outlineLevel="0" collapsed="false">
      <c r="K40" s="1247" t="s">
        <v>30172</v>
      </c>
      <c r="L40" s="1248" t="s">
        <v>30260</v>
      </c>
      <c r="M40" s="1247" t="n">
        <v>901</v>
      </c>
      <c r="N40" s="15" t="s">
        <v>10514</v>
      </c>
    </row>
    <row r="41" customFormat="false" ht="15.75" hidden="false" customHeight="false" outlineLevel="0" collapsed="false">
      <c r="K41" s="1247" t="s">
        <v>30172</v>
      </c>
      <c r="L41" s="1248" t="s">
        <v>30261</v>
      </c>
      <c r="M41" s="1247" t="n">
        <v>677.4</v>
      </c>
      <c r="N41" s="15" t="s">
        <v>10514</v>
      </c>
    </row>
    <row r="42" customFormat="false" ht="15.75" hidden="false" customHeight="false" outlineLevel="0" collapsed="false">
      <c r="K42" s="1247" t="s">
        <v>30172</v>
      </c>
      <c r="L42" s="1248" t="s">
        <v>30262</v>
      </c>
      <c r="M42" s="1247" t="n">
        <v>673.4</v>
      </c>
      <c r="N42" s="15" t="s">
        <v>10514</v>
      </c>
    </row>
    <row r="43" customFormat="false" ht="15.75" hidden="false" customHeight="false" outlineLevel="0" collapsed="false">
      <c r="K43" s="1247" t="s">
        <v>30172</v>
      </c>
      <c r="L43" s="1248" t="s">
        <v>30263</v>
      </c>
      <c r="M43" s="1247" t="n">
        <v>679</v>
      </c>
      <c r="N43" s="15" t="s">
        <v>10514</v>
      </c>
    </row>
    <row r="44" customFormat="false" ht="15.75" hidden="false" customHeight="false" outlineLevel="0" collapsed="false">
      <c r="B44" s="1256" t="s">
        <v>30264</v>
      </c>
      <c r="C44" s="594" t="s">
        <v>359</v>
      </c>
      <c r="D44" s="33" t="s">
        <v>30168</v>
      </c>
      <c r="E44" s="252" t="s">
        <v>30169</v>
      </c>
      <c r="F44" s="87" t="s">
        <v>30265</v>
      </c>
      <c r="G44" s="74" t="s">
        <v>30266</v>
      </c>
      <c r="H44" s="594"/>
      <c r="K44" s="1247" t="s">
        <v>30172</v>
      </c>
      <c r="L44" s="1248" t="s">
        <v>30267</v>
      </c>
      <c r="M44" s="1247" t="n">
        <v>682</v>
      </c>
      <c r="N44" s="15" t="s">
        <v>10514</v>
      </c>
    </row>
    <row r="45" customFormat="false" ht="15.75" hidden="false" customHeight="false" outlineLevel="0" collapsed="false">
      <c r="B45" s="1254"/>
      <c r="C45" s="180" t="s">
        <v>149</v>
      </c>
      <c r="D45" s="33" t="s">
        <v>30168</v>
      </c>
      <c r="E45" s="252" t="s">
        <v>30169</v>
      </c>
      <c r="F45" s="252"/>
      <c r="G45" s="180"/>
      <c r="H45" s="180"/>
      <c r="K45" s="1247" t="s">
        <v>30172</v>
      </c>
      <c r="L45" s="1248" t="s">
        <v>30268</v>
      </c>
      <c r="M45" s="1247" t="n">
        <v>682</v>
      </c>
      <c r="N45" s="15" t="s">
        <v>10514</v>
      </c>
    </row>
    <row r="46" customFormat="false" ht="15.75" hidden="false" customHeight="false" outlineLevel="0" collapsed="false">
      <c r="B46" s="575"/>
      <c r="C46" s="594" t="s">
        <v>708</v>
      </c>
      <c r="D46" s="33" t="s">
        <v>30168</v>
      </c>
      <c r="E46" s="252" t="s">
        <v>30169</v>
      </c>
      <c r="F46" s="536"/>
      <c r="G46" s="594"/>
      <c r="H46" s="594"/>
      <c r="K46" s="1247" t="s">
        <v>30172</v>
      </c>
      <c r="L46" s="1248" t="s">
        <v>30269</v>
      </c>
      <c r="M46" s="1247" t="n">
        <v>679</v>
      </c>
      <c r="N46" s="15" t="s">
        <v>10514</v>
      </c>
    </row>
    <row r="47" customFormat="false" ht="15.75" hidden="false" customHeight="false" outlineLevel="0" collapsed="false">
      <c r="B47" s="1254"/>
      <c r="C47" s="180" t="s">
        <v>404</v>
      </c>
      <c r="D47" s="33" t="s">
        <v>30168</v>
      </c>
      <c r="E47" s="252" t="s">
        <v>30169</v>
      </c>
      <c r="F47" s="252"/>
      <c r="G47" s="180"/>
      <c r="H47" s="180"/>
      <c r="K47" s="1247" t="s">
        <v>30172</v>
      </c>
      <c r="L47" s="1248" t="s">
        <v>30270</v>
      </c>
      <c r="M47" s="1247" t="n">
        <v>675.2</v>
      </c>
      <c r="N47" s="15" t="s">
        <v>10514</v>
      </c>
    </row>
    <row r="48" customFormat="false" ht="15.75" hidden="false" customHeight="false" outlineLevel="0" collapsed="false">
      <c r="B48" s="575"/>
      <c r="C48" s="594" t="s">
        <v>78</v>
      </c>
      <c r="D48" s="33" t="s">
        <v>30168</v>
      </c>
      <c r="E48" s="252" t="s">
        <v>30169</v>
      </c>
      <c r="F48" s="536"/>
      <c r="G48" s="594"/>
      <c r="H48" s="594"/>
      <c r="K48" s="1247" t="s">
        <v>30172</v>
      </c>
      <c r="L48" s="1248" t="s">
        <v>30271</v>
      </c>
      <c r="M48" s="1247" t="n">
        <v>663</v>
      </c>
      <c r="N48" s="15" t="s">
        <v>10514</v>
      </c>
    </row>
    <row r="49" customFormat="false" ht="15.75" hidden="false" customHeight="false" outlineLevel="0" collapsed="false">
      <c r="K49" s="1247" t="s">
        <v>30172</v>
      </c>
      <c r="L49" s="1248" t="s">
        <v>30272</v>
      </c>
      <c r="M49" s="1247" t="n">
        <v>1042</v>
      </c>
      <c r="N49" s="15" t="s">
        <v>10514</v>
      </c>
    </row>
    <row r="50" customFormat="false" ht="15.75" hidden="false" customHeight="false" outlineLevel="0" collapsed="false">
      <c r="K50" s="1247" t="s">
        <v>30172</v>
      </c>
      <c r="L50" s="1248" t="s">
        <v>30273</v>
      </c>
      <c r="M50" s="1247" t="n">
        <v>900.5</v>
      </c>
      <c r="N50" s="15" t="s">
        <v>10514</v>
      </c>
    </row>
    <row r="51" customFormat="false" ht="15.75" hidden="false" customHeight="false" outlineLevel="0" collapsed="false">
      <c r="K51" s="1247" t="s">
        <v>30172</v>
      </c>
      <c r="L51" s="1248" t="s">
        <v>30274</v>
      </c>
      <c r="M51" s="1247" t="n">
        <v>952</v>
      </c>
      <c r="N51" s="15" t="s">
        <v>10514</v>
      </c>
    </row>
    <row r="52" customFormat="false" ht="15.75" hidden="false" customHeight="false" outlineLevel="0" collapsed="false">
      <c r="K52" s="1247" t="s">
        <v>30172</v>
      </c>
      <c r="L52" s="1248" t="s">
        <v>30275</v>
      </c>
      <c r="M52" s="1247" t="n">
        <v>663.8</v>
      </c>
      <c r="N52" s="15" t="s">
        <v>10514</v>
      </c>
    </row>
    <row r="53" customFormat="false" ht="15.75" hidden="false" customHeight="false" outlineLevel="0" collapsed="false">
      <c r="K53" s="1247" t="s">
        <v>30172</v>
      </c>
      <c r="L53" s="1248" t="s">
        <v>30276</v>
      </c>
      <c r="M53" s="1247" t="n">
        <v>902.4</v>
      </c>
      <c r="N53" s="15" t="s">
        <v>10514</v>
      </c>
    </row>
    <row r="54" customFormat="false" ht="15.75" hidden="false" customHeight="false" outlineLevel="0" collapsed="false">
      <c r="K54" s="1247" t="s">
        <v>30172</v>
      </c>
      <c r="L54" s="1248" t="s">
        <v>30277</v>
      </c>
      <c r="M54" s="1247" t="n">
        <v>709</v>
      </c>
      <c r="N54" s="15" t="s">
        <v>10514</v>
      </c>
    </row>
    <row r="55" customFormat="false" ht="15.75" hidden="false" customHeight="false" outlineLevel="0" collapsed="false">
      <c r="K55" s="1247" t="s">
        <v>30172</v>
      </c>
      <c r="L55" s="1248" t="s">
        <v>30278</v>
      </c>
      <c r="M55" s="1247" t="n">
        <v>654.8</v>
      </c>
      <c r="N55" s="15" t="s">
        <v>10514</v>
      </c>
    </row>
    <row r="56" customFormat="false" ht="15.75" hidden="false" customHeight="false" outlineLevel="0" collapsed="false">
      <c r="K56" s="1247" t="s">
        <v>30172</v>
      </c>
      <c r="L56" s="1248" t="s">
        <v>30279</v>
      </c>
      <c r="M56" s="1247" t="n">
        <v>16</v>
      </c>
      <c r="N56" s="15" t="s">
        <v>10514</v>
      </c>
    </row>
    <row r="57" customFormat="false" ht="15.75" hidden="false" customHeight="false" outlineLevel="0" collapsed="false">
      <c r="K57" s="1247" t="s">
        <v>30172</v>
      </c>
      <c r="L57" s="1248" t="s">
        <v>30280</v>
      </c>
      <c r="M57" s="1247" t="n">
        <v>17</v>
      </c>
      <c r="N57" s="15" t="s">
        <v>10514</v>
      </c>
    </row>
    <row r="58" customFormat="false" ht="15.75" hidden="false" customHeight="false" outlineLevel="0" collapsed="false">
      <c r="K58" s="1247" t="s">
        <v>30172</v>
      </c>
      <c r="L58" s="1248" t="s">
        <v>30281</v>
      </c>
      <c r="M58" s="1247" t="n">
        <v>110</v>
      </c>
      <c r="N58" s="15" t="s">
        <v>10514</v>
      </c>
    </row>
    <row r="59" customFormat="false" ht="15.75" hidden="false" customHeight="false" outlineLevel="0" collapsed="false">
      <c r="K59" s="1247" t="s">
        <v>30172</v>
      </c>
      <c r="L59" s="1248" t="s">
        <v>30282</v>
      </c>
      <c r="M59" s="1247" t="n">
        <v>110</v>
      </c>
      <c r="N59" s="15" t="s">
        <v>10514</v>
      </c>
    </row>
    <row r="60" customFormat="false" ht="15.75" hidden="false" customHeight="false" outlineLevel="0" collapsed="false">
      <c r="K60" s="1247" t="s">
        <v>30172</v>
      </c>
      <c r="L60" s="1248" t="s">
        <v>30283</v>
      </c>
      <c r="M60" s="1247" t="n">
        <v>136</v>
      </c>
      <c r="N60" s="15" t="s">
        <v>10514</v>
      </c>
    </row>
    <row r="61" customFormat="false" ht="15.75" hidden="false" customHeight="false" outlineLevel="0" collapsed="false">
      <c r="K61" s="1247" t="s">
        <v>30172</v>
      </c>
      <c r="L61" s="1248" t="s">
        <v>30284</v>
      </c>
      <c r="M61" s="1247" t="n">
        <v>155</v>
      </c>
      <c r="N61" s="15" t="s">
        <v>10514</v>
      </c>
    </row>
    <row r="62" customFormat="false" ht="15.75" hidden="false" customHeight="false" outlineLevel="0" collapsed="false">
      <c r="K62" s="1247" t="s">
        <v>30172</v>
      </c>
      <c r="L62" s="1248" t="s">
        <v>30285</v>
      </c>
      <c r="M62" s="1247" t="n">
        <v>916.9</v>
      </c>
      <c r="N62" s="15" t="s">
        <v>10514</v>
      </c>
    </row>
    <row r="63" customFormat="false" ht="15.75" hidden="false" customHeight="false" outlineLevel="0" collapsed="false">
      <c r="K63" s="1247" t="s">
        <v>30172</v>
      </c>
      <c r="L63" s="1248" t="s">
        <v>30286</v>
      </c>
      <c r="M63" s="1247" t="n">
        <v>234</v>
      </c>
      <c r="N63" s="15" t="s">
        <v>10514</v>
      </c>
    </row>
    <row r="64" customFormat="false" ht="15.75" hidden="false" customHeight="false" outlineLevel="0" collapsed="false">
      <c r="K64" s="1247" t="s">
        <v>30172</v>
      </c>
      <c r="L64" s="1248" t="s">
        <v>30287</v>
      </c>
      <c r="M64" s="1247" t="n">
        <v>238</v>
      </c>
      <c r="N64" s="15" t="s">
        <v>10514</v>
      </c>
    </row>
    <row r="65" customFormat="false" ht="15.75" hidden="false" customHeight="false" outlineLevel="0" collapsed="false">
      <c r="K65" s="1247" t="s">
        <v>30172</v>
      </c>
      <c r="L65" s="1248" t="s">
        <v>30288</v>
      </c>
      <c r="M65" s="1247" t="n">
        <v>669</v>
      </c>
      <c r="N65" s="15" t="s">
        <v>10514</v>
      </c>
    </row>
    <row r="66" customFormat="false" ht="15.75" hidden="false" customHeight="false" outlineLevel="0" collapsed="false">
      <c r="K66" s="1247" t="s">
        <v>30172</v>
      </c>
      <c r="L66" s="1248" t="s">
        <v>30289</v>
      </c>
      <c r="M66" s="1247" t="n">
        <v>922.4</v>
      </c>
      <c r="N66" s="15" t="s">
        <v>10514</v>
      </c>
    </row>
    <row r="67" customFormat="false" ht="15.75" hidden="false" customHeight="false" outlineLevel="0" collapsed="false">
      <c r="K67" s="1247" t="s">
        <v>30172</v>
      </c>
      <c r="L67" s="1248" t="s">
        <v>30290</v>
      </c>
      <c r="M67" s="1247" t="n">
        <v>943</v>
      </c>
      <c r="N67" s="15" t="s">
        <v>10514</v>
      </c>
    </row>
    <row r="68" customFormat="false" ht="15.75" hidden="false" customHeight="false" outlineLevel="0" collapsed="false">
      <c r="K68" s="1247" t="s">
        <v>30172</v>
      </c>
      <c r="L68" s="1248" t="s">
        <v>30291</v>
      </c>
      <c r="M68" s="1247" t="n">
        <v>942</v>
      </c>
      <c r="N68" s="15" t="s">
        <v>10514</v>
      </c>
    </row>
    <row r="69" customFormat="false" ht="15.75" hidden="false" customHeight="false" outlineLevel="0" collapsed="false">
      <c r="K69" s="1247" t="s">
        <v>30172</v>
      </c>
      <c r="L69" s="1248" t="s">
        <v>30292</v>
      </c>
      <c r="M69" s="1247" t="n">
        <v>696</v>
      </c>
      <c r="N69" s="15" t="s">
        <v>10514</v>
      </c>
    </row>
    <row r="70" customFormat="false" ht="15.75" hidden="false" customHeight="false" outlineLevel="0" collapsed="false">
      <c r="K70" s="1247" t="s">
        <v>30172</v>
      </c>
      <c r="L70" s="1248" t="s">
        <v>30293</v>
      </c>
      <c r="M70" s="1247" t="n">
        <v>1702.6</v>
      </c>
      <c r="N70" s="15" t="s">
        <v>10514</v>
      </c>
    </row>
    <row r="71" customFormat="false" ht="15.75" hidden="false" customHeight="false" outlineLevel="0" collapsed="false">
      <c r="K71" s="1247" t="s">
        <v>30172</v>
      </c>
      <c r="L71" s="1248" t="s">
        <v>30294</v>
      </c>
      <c r="M71" s="1247" t="n">
        <v>662.2</v>
      </c>
      <c r="N71" s="15" t="s">
        <v>10514</v>
      </c>
    </row>
    <row r="72" customFormat="false" ht="15.75" hidden="false" customHeight="false" outlineLevel="0" collapsed="false">
      <c r="K72" s="1247" t="s">
        <v>30172</v>
      </c>
      <c r="L72" s="1248" t="s">
        <v>30295</v>
      </c>
      <c r="M72" s="1247" t="n">
        <v>1983.7</v>
      </c>
      <c r="N72" s="15" t="s">
        <v>10514</v>
      </c>
    </row>
    <row r="73" customFormat="false" ht="15.75" hidden="false" customHeight="false" outlineLevel="0" collapsed="false">
      <c r="K73" s="1247" t="s">
        <v>30172</v>
      </c>
      <c r="L73" s="1248" t="s">
        <v>30296</v>
      </c>
      <c r="M73" s="1247" t="n">
        <v>1972.8</v>
      </c>
      <c r="N73" s="15" t="s">
        <v>10514</v>
      </c>
    </row>
    <row r="74" customFormat="false" ht="15.75" hidden="false" customHeight="false" outlineLevel="0" collapsed="false">
      <c r="K74" s="1247" t="s">
        <v>30172</v>
      </c>
      <c r="L74" s="1248" t="s">
        <v>30297</v>
      </c>
      <c r="M74" s="1247" t="n">
        <v>662.2</v>
      </c>
      <c r="N74" s="15" t="s">
        <v>10514</v>
      </c>
    </row>
    <row r="75" customFormat="false" ht="15.75" hidden="false" customHeight="false" outlineLevel="0" collapsed="false">
      <c r="K75" s="1247" t="s">
        <v>30172</v>
      </c>
      <c r="L75" s="1248" t="s">
        <v>30298</v>
      </c>
      <c r="M75" s="1247" t="n">
        <v>662.2</v>
      </c>
      <c r="N75" s="15" t="s">
        <v>10514</v>
      </c>
    </row>
    <row r="76" customFormat="false" ht="15.75" hidden="false" customHeight="false" outlineLevel="0" collapsed="false">
      <c r="K76" s="1247" t="s">
        <v>30172</v>
      </c>
      <c r="L76" s="1248" t="s">
        <v>30299</v>
      </c>
      <c r="M76" s="1247" t="n">
        <v>783.6</v>
      </c>
      <c r="N76" s="15" t="s">
        <v>10514</v>
      </c>
    </row>
    <row r="77" customFormat="false" ht="15.75" hidden="false" customHeight="false" outlineLevel="0" collapsed="false">
      <c r="K77" s="1247" t="s">
        <v>30172</v>
      </c>
      <c r="L77" s="1248" t="s">
        <v>30300</v>
      </c>
      <c r="M77" s="1247" t="n">
        <v>625</v>
      </c>
      <c r="N77" s="15" t="s">
        <v>10514</v>
      </c>
    </row>
    <row r="78" customFormat="false" ht="15.75" hidden="false" customHeight="false" outlineLevel="0" collapsed="false">
      <c r="K78" s="1247" t="s">
        <v>30172</v>
      </c>
      <c r="L78" s="1248" t="s">
        <v>30301</v>
      </c>
      <c r="M78" s="1247" t="n">
        <v>900.2</v>
      </c>
      <c r="N78" s="15" t="s">
        <v>10514</v>
      </c>
    </row>
    <row r="79" customFormat="false" ht="15.75" hidden="false" customHeight="false" outlineLevel="0" collapsed="false">
      <c r="K79" s="1247" t="s">
        <v>30172</v>
      </c>
      <c r="L79" s="1248" t="s">
        <v>30302</v>
      </c>
      <c r="M79" s="1247" t="n">
        <v>663.6</v>
      </c>
      <c r="N79" s="15" t="s">
        <v>10514</v>
      </c>
    </row>
    <row r="80" customFormat="false" ht="15.75" hidden="false" customHeight="false" outlineLevel="0" collapsed="false">
      <c r="K80" s="1247" t="s">
        <v>30172</v>
      </c>
      <c r="L80" s="1248" t="s">
        <v>30303</v>
      </c>
      <c r="M80" s="1247" t="n">
        <v>1138.3</v>
      </c>
      <c r="N80" s="15" t="s">
        <v>10514</v>
      </c>
    </row>
    <row r="81" customFormat="false" ht="15.75" hidden="false" customHeight="false" outlineLevel="0" collapsed="false">
      <c r="K81" s="1257" t="s">
        <v>30172</v>
      </c>
      <c r="L81" s="1248" t="s">
        <v>30304</v>
      </c>
      <c r="M81" s="1247" t="n">
        <v>1138.3</v>
      </c>
      <c r="N81" s="15" t="s">
        <v>10514</v>
      </c>
    </row>
    <row r="82" customFormat="false" ht="15.75" hidden="false" customHeight="false" outlineLevel="0" collapsed="false">
      <c r="K82" s="1257" t="s">
        <v>30172</v>
      </c>
      <c r="L82" s="1248" t="s">
        <v>30305</v>
      </c>
      <c r="M82" s="1247" t="n">
        <v>1585</v>
      </c>
      <c r="N82" s="15" t="s">
        <v>10514</v>
      </c>
    </row>
    <row r="83" customFormat="false" ht="15.75" hidden="false" customHeight="false" outlineLevel="0" collapsed="false">
      <c r="K83" s="1247" t="s">
        <v>30172</v>
      </c>
      <c r="L83" s="1248" t="s">
        <v>30306</v>
      </c>
      <c r="M83" s="1247" t="n">
        <v>1973.6</v>
      </c>
      <c r="N83" s="15" t="s">
        <v>10514</v>
      </c>
    </row>
    <row r="84" customFormat="false" ht="15.75" hidden="false" customHeight="false" outlineLevel="0" collapsed="false">
      <c r="K84" s="1247" t="s">
        <v>30172</v>
      </c>
      <c r="L84" s="1248" t="s">
        <v>30307</v>
      </c>
      <c r="M84" s="1247" t="n">
        <v>1174.4</v>
      </c>
      <c r="N84" s="15" t="s">
        <v>10514</v>
      </c>
    </row>
    <row r="85" customFormat="false" ht="15.75" hidden="false" customHeight="false" outlineLevel="0" collapsed="false">
      <c r="K85" s="1247" t="s">
        <v>30172</v>
      </c>
      <c r="L85" s="1248" t="s">
        <v>30308</v>
      </c>
      <c r="M85" s="1247" t="n">
        <v>1321.5</v>
      </c>
      <c r="N85" s="15" t="s">
        <v>10514</v>
      </c>
    </row>
    <row r="86" customFormat="false" ht="15.75" hidden="false" customHeight="false" outlineLevel="0" collapsed="false">
      <c r="K86" s="1247" t="s">
        <v>30172</v>
      </c>
      <c r="L86" s="1248" t="s">
        <v>30309</v>
      </c>
      <c r="M86" s="1247" t="n">
        <v>1323.6</v>
      </c>
      <c r="N86" s="15" t="s">
        <v>10514</v>
      </c>
    </row>
    <row r="87" customFormat="false" ht="15.75" hidden="false" customHeight="false" outlineLevel="0" collapsed="false">
      <c r="K87" s="1247" t="s">
        <v>30172</v>
      </c>
      <c r="L87" s="1248" t="s">
        <v>30310</v>
      </c>
      <c r="M87" s="1247" t="n">
        <v>317.6</v>
      </c>
      <c r="N87" s="15" t="s">
        <v>10514</v>
      </c>
    </row>
    <row r="88" customFormat="false" ht="15.75" hidden="false" customHeight="false" outlineLevel="0" collapsed="false">
      <c r="K88" s="1247" t="s">
        <v>30172</v>
      </c>
      <c r="L88" s="1248" t="s">
        <v>30311</v>
      </c>
      <c r="M88" s="1247" t="n">
        <v>1090</v>
      </c>
      <c r="N88" s="15" t="s">
        <v>10514</v>
      </c>
    </row>
    <row r="89" customFormat="false" ht="15.75" hidden="false" customHeight="false" outlineLevel="0" collapsed="false">
      <c r="K89" s="1247" t="s">
        <v>30172</v>
      </c>
      <c r="L89" s="1248" t="s">
        <v>30312</v>
      </c>
      <c r="M89" s="1247" t="n">
        <v>938.4</v>
      </c>
      <c r="N89" s="15" t="s">
        <v>10514</v>
      </c>
    </row>
    <row r="90" customFormat="false" ht="15.75" hidden="false" customHeight="false" outlineLevel="0" collapsed="false">
      <c r="K90" s="1247" t="s">
        <v>30172</v>
      </c>
      <c r="L90" s="1248" t="s">
        <v>30313</v>
      </c>
      <c r="M90" s="1247" t="n">
        <v>1321.8</v>
      </c>
      <c r="N90" s="15" t="s">
        <v>10514</v>
      </c>
    </row>
    <row r="91" customFormat="false" ht="15.75" hidden="false" customHeight="false" outlineLevel="0" collapsed="false">
      <c r="K91" s="1247" t="s">
        <v>30172</v>
      </c>
      <c r="L91" s="1248" t="s">
        <v>30314</v>
      </c>
      <c r="M91" s="1247" t="n">
        <v>903.9</v>
      </c>
      <c r="N91" s="15" t="s">
        <v>10514</v>
      </c>
    </row>
    <row r="92" customFormat="false" ht="15.75" hidden="false" customHeight="false" outlineLevel="0" collapsed="false">
      <c r="K92" s="1247" t="s">
        <v>30172</v>
      </c>
      <c r="L92" s="1248" t="s">
        <v>30315</v>
      </c>
      <c r="M92" s="1247" t="n">
        <v>660.9</v>
      </c>
      <c r="N92" s="15" t="s">
        <v>10514</v>
      </c>
    </row>
    <row r="93" customFormat="false" ht="15.75" hidden="false" customHeight="false" outlineLevel="0" collapsed="false">
      <c r="K93" s="1247" t="s">
        <v>30172</v>
      </c>
      <c r="L93" s="1248" t="s">
        <v>30316</v>
      </c>
      <c r="M93" s="1247" t="n">
        <v>1317.5</v>
      </c>
      <c r="N93" s="15" t="s">
        <v>10514</v>
      </c>
    </row>
    <row r="94" customFormat="false" ht="15.75" hidden="false" customHeight="false" outlineLevel="0" collapsed="false">
      <c r="K94" s="1247" t="s">
        <v>30172</v>
      </c>
      <c r="L94" s="1248" t="s">
        <v>30317</v>
      </c>
      <c r="M94" s="1247" t="n">
        <v>900.7</v>
      </c>
      <c r="N94" s="15" t="s">
        <v>10514</v>
      </c>
    </row>
    <row r="95" customFormat="false" ht="15.75" hidden="false" customHeight="false" outlineLevel="0" collapsed="false">
      <c r="K95" s="1247" t="s">
        <v>30172</v>
      </c>
      <c r="L95" s="1248" t="s">
        <v>30318</v>
      </c>
      <c r="M95" s="1247" t="n">
        <v>1318.7</v>
      </c>
      <c r="N95" s="15" t="s">
        <v>10514</v>
      </c>
    </row>
    <row r="96" customFormat="false" ht="15.75" hidden="false" customHeight="false" outlineLevel="0" collapsed="false">
      <c r="K96" s="1247" t="s">
        <v>30172</v>
      </c>
      <c r="L96" s="1248" t="s">
        <v>30319</v>
      </c>
      <c r="M96" s="1247" t="n">
        <v>904.4</v>
      </c>
      <c r="N96" s="15" t="s">
        <v>10514</v>
      </c>
    </row>
    <row r="97" customFormat="false" ht="15.75" hidden="false" customHeight="false" outlineLevel="0" collapsed="false">
      <c r="K97" s="1247" t="s">
        <v>30172</v>
      </c>
      <c r="L97" s="1248" t="s">
        <v>30320</v>
      </c>
      <c r="M97" s="1247" t="n">
        <v>671.8</v>
      </c>
      <c r="N97" s="15" t="s">
        <v>10514</v>
      </c>
    </row>
    <row r="98" customFormat="false" ht="15.75" hidden="false" customHeight="false" outlineLevel="0" collapsed="false">
      <c r="K98" s="1247" t="s">
        <v>30172</v>
      </c>
      <c r="L98" s="1248" t="s">
        <v>30321</v>
      </c>
      <c r="M98" s="1247" t="n">
        <v>675.6</v>
      </c>
      <c r="N98" s="15" t="s">
        <v>10514</v>
      </c>
    </row>
    <row r="99" customFormat="false" ht="15.75" hidden="false" customHeight="false" outlineLevel="0" collapsed="false">
      <c r="K99" s="1247" t="s">
        <v>30172</v>
      </c>
      <c r="L99" s="1248" t="s">
        <v>30322</v>
      </c>
      <c r="M99" s="1247" t="n">
        <v>678.8</v>
      </c>
      <c r="N99" s="15" t="s">
        <v>10514</v>
      </c>
    </row>
    <row r="100" customFormat="false" ht="15.75" hidden="false" customHeight="false" outlineLevel="0" collapsed="false">
      <c r="K100" s="1247" t="s">
        <v>30172</v>
      </c>
      <c r="L100" s="1248" t="s">
        <v>30323</v>
      </c>
      <c r="M100" s="1247" t="n">
        <v>660.1</v>
      </c>
      <c r="N100" s="15" t="s">
        <v>10514</v>
      </c>
    </row>
    <row r="101" customFormat="false" ht="15.75" hidden="false" customHeight="false" outlineLevel="0" collapsed="false">
      <c r="K101" s="1247" t="s">
        <v>30172</v>
      </c>
      <c r="L101" s="1248" t="s">
        <v>30324</v>
      </c>
      <c r="M101" s="1247" t="n">
        <v>662.8</v>
      </c>
      <c r="N101" s="15" t="s">
        <v>10514</v>
      </c>
    </row>
    <row r="102" customFormat="false" ht="15.75" hidden="false" customHeight="false" outlineLevel="0" collapsed="false">
      <c r="K102" s="1247" t="s">
        <v>30172</v>
      </c>
      <c r="L102" s="1248" t="s">
        <v>30325</v>
      </c>
      <c r="M102" s="1247" t="n">
        <v>479.3</v>
      </c>
      <c r="N102" s="15" t="s">
        <v>10514</v>
      </c>
    </row>
    <row r="103" customFormat="false" ht="15.75" hidden="false" customHeight="false" outlineLevel="0" collapsed="false">
      <c r="K103" s="1247" t="s">
        <v>30172</v>
      </c>
      <c r="L103" s="1248" t="s">
        <v>30326</v>
      </c>
      <c r="M103" s="1247" t="n">
        <v>819.5</v>
      </c>
      <c r="N103" s="15" t="s">
        <v>10514</v>
      </c>
    </row>
    <row r="104" customFormat="false" ht="15.75" hidden="false" customHeight="false" outlineLevel="0" collapsed="false">
      <c r="K104" s="1247" t="s">
        <v>30172</v>
      </c>
      <c r="L104" s="1248" t="s">
        <v>30327</v>
      </c>
      <c r="M104" s="1247" t="n">
        <v>663.7</v>
      </c>
      <c r="N104" s="15" t="s">
        <v>10514</v>
      </c>
    </row>
    <row r="105" customFormat="false" ht="15.75" hidden="false" customHeight="false" outlineLevel="0" collapsed="false">
      <c r="K105" s="1247" t="s">
        <v>30172</v>
      </c>
      <c r="L105" s="1248" t="s">
        <v>30328</v>
      </c>
      <c r="M105" s="1247" t="n">
        <v>647</v>
      </c>
      <c r="N105" s="15" t="s">
        <v>10514</v>
      </c>
    </row>
    <row r="106" customFormat="false" ht="15.75" hidden="false" customHeight="false" outlineLevel="0" collapsed="false">
      <c r="K106" s="1247" t="s">
        <v>30172</v>
      </c>
      <c r="L106" s="1248" t="s">
        <v>30329</v>
      </c>
      <c r="M106" s="1247" t="n">
        <v>763.3</v>
      </c>
      <c r="N106" s="15" t="s">
        <v>10514</v>
      </c>
    </row>
    <row r="107" customFormat="false" ht="15.75" hidden="false" customHeight="false" outlineLevel="0" collapsed="false">
      <c r="K107" s="1247" t="s">
        <v>30172</v>
      </c>
      <c r="L107" s="1248" t="s">
        <v>30330</v>
      </c>
      <c r="M107" s="1247" t="n">
        <v>771</v>
      </c>
      <c r="N107" s="15" t="s">
        <v>10514</v>
      </c>
    </row>
    <row r="108" customFormat="false" ht="15.75" hidden="false" customHeight="false" outlineLevel="0" collapsed="false">
      <c r="K108" s="1247" t="s">
        <v>30172</v>
      </c>
      <c r="L108" s="1248" t="s">
        <v>30331</v>
      </c>
      <c r="M108" s="1247" t="n">
        <v>770</v>
      </c>
      <c r="N108" s="15" t="s">
        <v>10514</v>
      </c>
    </row>
    <row r="109" customFormat="false" ht="15.75" hidden="false" customHeight="false" outlineLevel="0" collapsed="false">
      <c r="K109" s="1247" t="s">
        <v>30172</v>
      </c>
      <c r="L109" s="1248" t="s">
        <v>30332</v>
      </c>
      <c r="M109" s="1247" t="n">
        <v>1629.1</v>
      </c>
      <c r="N109" s="15" t="s">
        <v>10514</v>
      </c>
    </row>
    <row r="110" customFormat="false" ht="15.75" hidden="false" customHeight="false" outlineLevel="0" collapsed="false">
      <c r="K110" s="1247" t="s">
        <v>30172</v>
      </c>
      <c r="L110" s="1248" t="s">
        <v>30333</v>
      </c>
      <c r="M110" s="1247" t="n">
        <v>1044</v>
      </c>
      <c r="N110" s="15" t="s">
        <v>10514</v>
      </c>
    </row>
    <row r="111" customFormat="false" ht="15.75" hidden="false" customHeight="false" outlineLevel="0" collapsed="false">
      <c r="K111" s="1247" t="s">
        <v>30172</v>
      </c>
      <c r="L111" s="1248" t="s">
        <v>30334</v>
      </c>
      <c r="M111" s="1247" t="n">
        <v>928.4</v>
      </c>
      <c r="N111" s="15" t="s">
        <v>10514</v>
      </c>
    </row>
    <row r="112" customFormat="false" ht="15.75" hidden="false" customHeight="false" outlineLevel="0" collapsed="false">
      <c r="K112" s="1247" t="s">
        <v>30172</v>
      </c>
      <c r="L112" s="1248" t="s">
        <v>30335</v>
      </c>
      <c r="M112" s="1247" t="n">
        <v>1182.6</v>
      </c>
      <c r="N112" s="15" t="s">
        <v>10514</v>
      </c>
    </row>
    <row r="113" customFormat="false" ht="15.75" hidden="false" customHeight="false" outlineLevel="0" collapsed="false">
      <c r="K113" s="1247" t="s">
        <v>30172</v>
      </c>
      <c r="L113" s="1248" t="s">
        <v>30336</v>
      </c>
      <c r="M113" s="1247" t="n">
        <v>662.2</v>
      </c>
      <c r="N113" s="15" t="s">
        <v>10514</v>
      </c>
    </row>
    <row r="114" customFormat="false" ht="15.75" hidden="false" customHeight="false" outlineLevel="0" collapsed="false">
      <c r="K114" s="1247" t="s">
        <v>30172</v>
      </c>
      <c r="L114" s="1248" t="s">
        <v>30337</v>
      </c>
      <c r="M114" s="1247" t="n">
        <v>422.5</v>
      </c>
      <c r="N114" s="15" t="s">
        <v>10514</v>
      </c>
    </row>
    <row r="115" customFormat="false" ht="15.75" hidden="false" customHeight="false" outlineLevel="0" collapsed="false">
      <c r="K115" s="1247" t="s">
        <v>30172</v>
      </c>
      <c r="L115" s="1248" t="s">
        <v>30338</v>
      </c>
      <c r="M115" s="1247" t="n">
        <v>1242</v>
      </c>
      <c r="N115" s="15" t="s">
        <v>10514</v>
      </c>
    </row>
    <row r="116" customFormat="false" ht="15.75" hidden="false" customHeight="false" outlineLevel="0" collapsed="false">
      <c r="K116" s="1247" t="s">
        <v>30172</v>
      </c>
      <c r="L116" s="1248" t="s">
        <v>30339</v>
      </c>
      <c r="M116" s="1247" t="n">
        <v>945.7</v>
      </c>
      <c r="N116" s="15" t="s">
        <v>10514</v>
      </c>
    </row>
    <row r="117" customFormat="false" ht="15.75" hidden="false" customHeight="false" outlineLevel="0" collapsed="false">
      <c r="K117" s="1247" t="s">
        <v>30172</v>
      </c>
      <c r="L117" s="1248" t="s">
        <v>30340</v>
      </c>
      <c r="M117" s="1247" t="n">
        <v>378</v>
      </c>
      <c r="N117" s="15" t="s">
        <v>10514</v>
      </c>
    </row>
    <row r="118" customFormat="false" ht="15.75" hidden="false" customHeight="false" outlineLevel="0" collapsed="false">
      <c r="K118" s="1247" t="s">
        <v>30172</v>
      </c>
      <c r="L118" s="1248" t="s">
        <v>30341</v>
      </c>
      <c r="M118" s="1247" t="n">
        <v>378</v>
      </c>
      <c r="N118" s="15" t="s">
        <v>10514</v>
      </c>
    </row>
    <row r="119" customFormat="false" ht="15.75" hidden="false" customHeight="false" outlineLevel="0" collapsed="false">
      <c r="K119" s="1247" t="s">
        <v>30172</v>
      </c>
      <c r="L119" s="1248" t="s">
        <v>30342</v>
      </c>
      <c r="M119" s="1247" t="n">
        <v>420</v>
      </c>
      <c r="N119" s="15" t="s">
        <v>10514</v>
      </c>
    </row>
    <row r="120" customFormat="false" ht="15.75" hidden="false" customHeight="false" outlineLevel="0" collapsed="false">
      <c r="K120" s="1247" t="s">
        <v>30172</v>
      </c>
      <c r="L120" s="1248" t="s">
        <v>30343</v>
      </c>
      <c r="M120" s="1247" t="n">
        <v>420.9</v>
      </c>
      <c r="N120" s="15" t="s">
        <v>10514</v>
      </c>
    </row>
    <row r="121" customFormat="false" ht="15.75" hidden="false" customHeight="false" outlineLevel="0" collapsed="false">
      <c r="K121" s="1247" t="s">
        <v>30172</v>
      </c>
      <c r="L121" s="1248" t="s">
        <v>30344</v>
      </c>
      <c r="M121" s="1247" t="n">
        <v>393.9</v>
      </c>
      <c r="N121" s="15" t="s">
        <v>10514</v>
      </c>
    </row>
    <row r="122" customFormat="false" ht="15.75" hidden="false" customHeight="false" outlineLevel="0" collapsed="false">
      <c r="K122" s="1247" t="s">
        <v>30172</v>
      </c>
      <c r="L122" s="1248" t="s">
        <v>30345</v>
      </c>
      <c r="M122" s="1247" t="n">
        <v>396</v>
      </c>
      <c r="N122" s="15" t="s">
        <v>10514</v>
      </c>
    </row>
    <row r="123" customFormat="false" ht="15.75" hidden="false" customHeight="false" outlineLevel="0" collapsed="false">
      <c r="K123" s="1247" t="s">
        <v>30172</v>
      </c>
      <c r="L123" s="1248" t="s">
        <v>30346</v>
      </c>
      <c r="M123" s="1247" t="n">
        <v>395.1</v>
      </c>
      <c r="N123" s="15" t="s">
        <v>10514</v>
      </c>
    </row>
    <row r="124" customFormat="false" ht="15.75" hidden="false" customHeight="false" outlineLevel="0" collapsed="false">
      <c r="K124" s="1247" t="s">
        <v>30172</v>
      </c>
      <c r="L124" s="1248" t="s">
        <v>30347</v>
      </c>
      <c r="M124" s="1247" t="n">
        <v>395.3</v>
      </c>
      <c r="N124" s="15" t="s">
        <v>10514</v>
      </c>
    </row>
    <row r="125" customFormat="false" ht="15.75" hidden="false" customHeight="false" outlineLevel="0" collapsed="false">
      <c r="K125" s="1247" t="s">
        <v>30172</v>
      </c>
      <c r="L125" s="1248" t="s">
        <v>30348</v>
      </c>
      <c r="M125" s="1247" t="n">
        <v>419.5</v>
      </c>
      <c r="N125" s="15" t="s">
        <v>10514</v>
      </c>
    </row>
    <row r="126" customFormat="false" ht="15.75" hidden="false" customHeight="false" outlineLevel="0" collapsed="false">
      <c r="K126" s="1247" t="s">
        <v>30172</v>
      </c>
      <c r="L126" s="1248" t="s">
        <v>30349</v>
      </c>
      <c r="M126" s="1247" t="n">
        <v>799</v>
      </c>
      <c r="N126" s="15" t="s">
        <v>10514</v>
      </c>
    </row>
    <row r="127" customFormat="false" ht="15.75" hidden="false" customHeight="false" outlineLevel="0" collapsed="false">
      <c r="K127" s="1247" t="s">
        <v>30172</v>
      </c>
      <c r="L127" s="1248" t="s">
        <v>30350</v>
      </c>
      <c r="M127" s="1247" t="n">
        <v>642</v>
      </c>
      <c r="N127" s="15" t="s">
        <v>10514</v>
      </c>
    </row>
    <row r="128" customFormat="false" ht="15.75" hidden="false" customHeight="false" outlineLevel="0" collapsed="false">
      <c r="K128" s="1247" t="s">
        <v>30172</v>
      </c>
      <c r="L128" s="1248" t="s">
        <v>30351</v>
      </c>
      <c r="M128" s="1247" t="n">
        <v>1086.3</v>
      </c>
      <c r="N128" s="15" t="s">
        <v>10514</v>
      </c>
    </row>
    <row r="129" customFormat="false" ht="15.75" hidden="false" customHeight="false" outlineLevel="0" collapsed="false">
      <c r="K129" s="1247" t="s">
        <v>30172</v>
      </c>
      <c r="L129" s="1248" t="s">
        <v>30352</v>
      </c>
      <c r="M129" s="1247" t="n">
        <v>543</v>
      </c>
      <c r="N129" s="15" t="s">
        <v>10514</v>
      </c>
    </row>
    <row r="130" customFormat="false" ht="15.75" hidden="false" customHeight="false" outlineLevel="0" collapsed="false">
      <c r="K130" s="1247" t="s">
        <v>30172</v>
      </c>
      <c r="L130" s="1248" t="s">
        <v>30353</v>
      </c>
      <c r="M130" s="1247" t="n">
        <v>1256.7</v>
      </c>
      <c r="N130" s="15" t="s">
        <v>10514</v>
      </c>
    </row>
    <row r="131" customFormat="false" ht="15.75" hidden="false" customHeight="false" outlineLevel="0" collapsed="false">
      <c r="K131" s="1247" t="s">
        <v>30172</v>
      </c>
      <c r="L131" s="1248" t="s">
        <v>30354</v>
      </c>
      <c r="M131" s="1247" t="n">
        <v>395</v>
      </c>
      <c r="N131" s="15" t="s">
        <v>10514</v>
      </c>
    </row>
    <row r="132" customFormat="false" ht="15.75" hidden="false" customHeight="false" outlineLevel="0" collapsed="false">
      <c r="K132" s="1257" t="s">
        <v>30172</v>
      </c>
      <c r="L132" s="1248" t="s">
        <v>30355</v>
      </c>
      <c r="M132" s="1247" t="n">
        <v>395</v>
      </c>
      <c r="N132" s="15" t="s">
        <v>10514</v>
      </c>
    </row>
    <row r="133" customFormat="false" ht="15.75" hidden="false" customHeight="false" outlineLevel="0" collapsed="false">
      <c r="K133" s="1257" t="s">
        <v>30172</v>
      </c>
      <c r="L133" s="1248" t="s">
        <v>30356</v>
      </c>
      <c r="M133" s="1247" t="n">
        <v>396.7</v>
      </c>
      <c r="N133" s="15" t="s">
        <v>10514</v>
      </c>
    </row>
    <row r="134" customFormat="false" ht="15.75" hidden="false" customHeight="false" outlineLevel="0" collapsed="false">
      <c r="K134" s="1257" t="s">
        <v>30172</v>
      </c>
      <c r="L134" s="1248" t="s">
        <v>30357</v>
      </c>
      <c r="M134" s="1247" t="n">
        <v>400</v>
      </c>
      <c r="N134" s="15" t="s">
        <v>10514</v>
      </c>
    </row>
    <row r="135" customFormat="false" ht="15.75" hidden="false" customHeight="false" outlineLevel="0" collapsed="false">
      <c r="K135" s="1257" t="s">
        <v>30172</v>
      </c>
      <c r="L135" s="1248" t="s">
        <v>30358</v>
      </c>
      <c r="M135" s="1247" t="n">
        <v>662.6</v>
      </c>
      <c r="N135" s="15" t="s">
        <v>10514</v>
      </c>
    </row>
    <row r="136" customFormat="false" ht="15.75" hidden="false" customHeight="false" outlineLevel="0" collapsed="false">
      <c r="K136" s="1257" t="s">
        <v>30172</v>
      </c>
      <c r="L136" s="1248" t="s">
        <v>30359</v>
      </c>
      <c r="M136" s="1247" t="n">
        <v>399</v>
      </c>
      <c r="N136" s="15" t="s">
        <v>10514</v>
      </c>
    </row>
    <row r="137" customFormat="false" ht="15.75" hidden="false" customHeight="false" outlineLevel="0" collapsed="false">
      <c r="K137" s="1257" t="s">
        <v>30172</v>
      </c>
      <c r="L137" s="1248" t="s">
        <v>30360</v>
      </c>
      <c r="M137" s="1247" t="n">
        <v>0</v>
      </c>
      <c r="N137" s="15" t="s">
        <v>10514</v>
      </c>
    </row>
    <row r="138" customFormat="false" ht="15.75" hidden="false" customHeight="false" outlineLevel="0" collapsed="false">
      <c r="K138" s="1257" t="s">
        <v>30172</v>
      </c>
      <c r="L138" s="1248" t="s">
        <v>30361</v>
      </c>
      <c r="M138" s="1247" t="n">
        <v>919</v>
      </c>
      <c r="N138" s="15" t="s">
        <v>10514</v>
      </c>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Q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A1" s="19" t="s">
        <v>30362</v>
      </c>
      <c r="B1" s="97"/>
      <c r="C1" s="97"/>
      <c r="D1" s="97"/>
    </row>
    <row r="2" customFormat="false" ht="15.75" hidden="false" customHeight="false" outlineLevel="0" collapsed="false">
      <c r="A2" s="9" t="s">
        <v>30363</v>
      </c>
      <c r="B2" s="1258" t="s">
        <v>30364</v>
      </c>
      <c r="C2" s="1259" t="s">
        <v>30365</v>
      </c>
      <c r="D2" s="1260" t="s">
        <v>30366</v>
      </c>
      <c r="F2" s="274"/>
    </row>
    <row r="3" customFormat="false" ht="15.75" hidden="false" customHeight="false" outlineLevel="0" collapsed="false">
      <c r="A3" s="9" t="s">
        <v>30363</v>
      </c>
      <c r="B3" s="1258" t="s">
        <v>30364</v>
      </c>
      <c r="C3" s="1259" t="s">
        <v>30367</v>
      </c>
      <c r="D3" s="85" t="s">
        <v>30368</v>
      </c>
      <c r="F3" s="274"/>
    </row>
    <row r="4" customFormat="false" ht="15.75" hidden="false" customHeight="false" outlineLevel="0" collapsed="false">
      <c r="A4" s="9"/>
      <c r="B4" s="9"/>
      <c r="C4" s="9"/>
      <c r="D4" s="9"/>
      <c r="F4" s="1261" t="s">
        <v>30369</v>
      </c>
    </row>
    <row r="5" customFormat="false" ht="15.75" hidden="false" customHeight="false" outlineLevel="0" collapsed="false">
      <c r="A5" s="9" t="s">
        <v>30363</v>
      </c>
      <c r="B5" s="1258" t="s">
        <v>30364</v>
      </c>
      <c r="C5" s="1259" t="s">
        <v>30370</v>
      </c>
      <c r="D5" s="1260" t="s">
        <v>30371</v>
      </c>
      <c r="F5" s="274"/>
      <c r="Q5" s="15" t="s">
        <v>30372</v>
      </c>
    </row>
    <row r="6" customFormat="false" ht="15.75" hidden="false" customHeight="false" outlineLevel="0" collapsed="false">
      <c r="A6" s="9" t="s">
        <v>30363</v>
      </c>
      <c r="B6" s="1258" t="s">
        <v>30364</v>
      </c>
      <c r="C6" s="1259" t="s">
        <v>30373</v>
      </c>
      <c r="D6" s="1260" t="s">
        <v>30374</v>
      </c>
      <c r="F6" s="274"/>
    </row>
    <row r="7" customFormat="false" ht="15.75" hidden="false" customHeight="false" outlineLevel="0" collapsed="false">
      <c r="A7" s="9" t="s">
        <v>30363</v>
      </c>
      <c r="B7" s="1258" t="s">
        <v>30364</v>
      </c>
      <c r="C7" s="1259" t="s">
        <v>30375</v>
      </c>
      <c r="D7" s="1260" t="s">
        <v>30376</v>
      </c>
      <c r="F7" s="274"/>
    </row>
    <row r="8" customFormat="false" ht="15.75" hidden="false" customHeight="false" outlineLevel="0" collapsed="false">
      <c r="A8" s="9" t="s">
        <v>30363</v>
      </c>
      <c r="B8" s="1258" t="s">
        <v>30364</v>
      </c>
      <c r="C8" s="1259" t="s">
        <v>30377</v>
      </c>
      <c r="D8" s="85" t="s">
        <v>30378</v>
      </c>
      <c r="F8" s="274"/>
    </row>
    <row r="9" customFormat="false" ht="15.75" hidden="false" customHeight="false" outlineLevel="0" collapsed="false">
      <c r="A9" s="9" t="s">
        <v>30363</v>
      </c>
      <c r="B9" s="1258" t="s">
        <v>30364</v>
      </c>
      <c r="C9" s="1259" t="s">
        <v>30379</v>
      </c>
      <c r="D9" s="1260" t="s">
        <v>30380</v>
      </c>
      <c r="F9" s="274"/>
    </row>
    <row r="10" customFormat="false" ht="15.75" hidden="false" customHeight="false" outlineLevel="0" collapsed="false">
      <c r="A10" s="9" t="s">
        <v>30363</v>
      </c>
      <c r="B10" s="1258" t="s">
        <v>30364</v>
      </c>
      <c r="C10" s="1259" t="s">
        <v>30381</v>
      </c>
      <c r="D10" s="1260" t="s">
        <v>30382</v>
      </c>
      <c r="F10" s="274"/>
    </row>
    <row r="11" customFormat="false" ht="15.75" hidden="false" customHeight="false" outlineLevel="0" collapsed="false">
      <c r="A11" s="9" t="s">
        <v>30363</v>
      </c>
      <c r="B11" s="1258" t="s">
        <v>30364</v>
      </c>
      <c r="C11" s="1262" t="s">
        <v>30383</v>
      </c>
      <c r="D11" s="1260" t="s">
        <v>30384</v>
      </c>
      <c r="F11" s="274"/>
    </row>
    <row r="12" customFormat="false" ht="15.75" hidden="false" customHeight="false" outlineLevel="0" collapsed="false">
      <c r="A12" s="9" t="s">
        <v>30363</v>
      </c>
      <c r="B12" s="1258" t="s">
        <v>30364</v>
      </c>
      <c r="C12" s="1262" t="s">
        <v>30385</v>
      </c>
      <c r="D12" s="1260" t="s">
        <v>30386</v>
      </c>
      <c r="F12" s="274"/>
    </row>
    <row r="13" customFormat="false" ht="15.75" hidden="false" customHeight="false" outlineLevel="0" collapsed="false">
      <c r="A13" s="9" t="s">
        <v>30363</v>
      </c>
      <c r="B13" s="1258" t="s">
        <v>30364</v>
      </c>
      <c r="C13" s="1262" t="s">
        <v>30387</v>
      </c>
      <c r="D13" s="1260" t="s">
        <v>30388</v>
      </c>
      <c r="F13" s="274"/>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2:G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2" customFormat="false" ht="15.75" hidden="false" customHeight="false" outlineLevel="0" collapsed="false">
      <c r="A2" s="1263" t="s">
        <v>30389</v>
      </c>
      <c r="B2" s="1263"/>
      <c r="C2" s="1245" t="s">
        <v>30390</v>
      </c>
      <c r="D2" s="1245" t="s">
        <v>30391</v>
      </c>
      <c r="E2" s="1245" t="s">
        <v>30392</v>
      </c>
      <c r="F2" s="1264" t="s">
        <v>30393</v>
      </c>
      <c r="G2" s="15" t="s">
        <v>30394</v>
      </c>
    </row>
    <row r="3" customFormat="false" ht="15.75" hidden="false" customHeight="false" outlineLevel="0" collapsed="false">
      <c r="A3" s="1265" t="s">
        <v>30395</v>
      </c>
      <c r="B3" s="1263"/>
      <c r="C3" s="1243" t="s">
        <v>30390</v>
      </c>
      <c r="D3" s="1245" t="s">
        <v>30391</v>
      </c>
      <c r="E3" s="1245" t="s">
        <v>30396</v>
      </c>
      <c r="F3" s="1264" t="s">
        <v>30397</v>
      </c>
    </row>
    <row r="4" customFormat="false" ht="15.75" hidden="false" customHeight="false" outlineLevel="0" collapsed="false">
      <c r="A4" s="1266" t="s">
        <v>30398</v>
      </c>
      <c r="B4" s="68"/>
      <c r="C4" s="1243" t="s">
        <v>30390</v>
      </c>
      <c r="D4" s="1245" t="s">
        <v>30391</v>
      </c>
      <c r="E4" s="428" t="s">
        <v>30399</v>
      </c>
      <c r="F4" s="74" t="s">
        <v>30400</v>
      </c>
    </row>
    <row r="5" customFormat="false" ht="15.75" hidden="false" customHeight="false" outlineLevel="0" collapsed="false">
      <c r="A5" s="1267" t="s">
        <v>30401</v>
      </c>
      <c r="B5" s="68"/>
      <c r="C5" s="1243" t="s">
        <v>30390</v>
      </c>
      <c r="D5" s="1245" t="s">
        <v>30391</v>
      </c>
      <c r="E5" s="428" t="s">
        <v>30402</v>
      </c>
      <c r="F5" s="74" t="s">
        <v>30403</v>
      </c>
    </row>
    <row r="6" customFormat="false" ht="15.75" hidden="false" customHeight="false" outlineLevel="0" collapsed="false">
      <c r="B6" s="1268"/>
      <c r="C6" s="1243" t="s">
        <v>30390</v>
      </c>
      <c r="D6" s="1245" t="s">
        <v>30391</v>
      </c>
      <c r="E6" s="1245" t="s">
        <v>30404</v>
      </c>
      <c r="F6" s="1264" t="s">
        <v>30405</v>
      </c>
    </row>
    <row r="7" customFormat="false" ht="15.75" hidden="false" customHeight="false" outlineLevel="0" collapsed="false">
      <c r="B7" s="1268"/>
      <c r="C7" s="1243" t="s">
        <v>30390</v>
      </c>
      <c r="D7" s="1245" t="s">
        <v>30391</v>
      </c>
      <c r="E7" s="33" t="s">
        <v>30406</v>
      </c>
      <c r="F7" s="33" t="s">
        <v>30407</v>
      </c>
    </row>
    <row r="8" customFormat="false" ht="15.75" hidden="false" customHeight="false" outlineLevel="0" collapsed="false">
      <c r="B8" s="1268"/>
      <c r="C8" s="1243" t="s">
        <v>30390</v>
      </c>
      <c r="D8" s="1245" t="s">
        <v>30391</v>
      </c>
      <c r="E8" s="1245" t="s">
        <v>30408</v>
      </c>
      <c r="F8" s="1264" t="s">
        <v>30409</v>
      </c>
    </row>
    <row r="9" customFormat="false" ht="15.75" hidden="false" customHeight="false" outlineLevel="0" collapsed="false">
      <c r="B9" s="1268"/>
      <c r="C9" s="1243" t="s">
        <v>30390</v>
      </c>
      <c r="D9" s="1245" t="s">
        <v>30391</v>
      </c>
      <c r="E9" s="1245" t="s">
        <v>30410</v>
      </c>
      <c r="F9" s="1264" t="s">
        <v>30411</v>
      </c>
    </row>
    <row r="10" customFormat="false" ht="15.75" hidden="false" customHeight="false" outlineLevel="0" collapsed="false">
      <c r="B10" s="1268"/>
      <c r="C10" s="1243" t="s">
        <v>30390</v>
      </c>
      <c r="D10" s="1245" t="s">
        <v>30391</v>
      </c>
      <c r="E10" s="428" t="s">
        <v>30412</v>
      </c>
      <c r="F10" s="74" t="s">
        <v>30413</v>
      </c>
    </row>
    <row r="11" customFormat="false" ht="15.75" hidden="false" customHeight="false" outlineLevel="0" collapsed="false">
      <c r="B11" s="1268"/>
      <c r="C11" s="1243" t="s">
        <v>30390</v>
      </c>
      <c r="D11" s="1245" t="s">
        <v>30391</v>
      </c>
      <c r="E11" s="1245" t="s">
        <v>30414</v>
      </c>
      <c r="F11" s="1264" t="s">
        <v>30415</v>
      </c>
    </row>
    <row r="18" customFormat="false" ht="15.75" hidden="false" customHeight="false" outlineLevel="0" collapsed="false">
      <c r="A18" s="252"/>
      <c r="B18" s="252"/>
      <c r="C18" s="265"/>
      <c r="D18" s="265"/>
      <c r="E18" s="265"/>
      <c r="F18" s="265"/>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A1" s="97"/>
      <c r="B1" s="97"/>
      <c r="C1" s="97"/>
      <c r="D1" s="97"/>
      <c r="E1" s="97"/>
      <c r="F1" s="97"/>
      <c r="G1" s="97"/>
    </row>
    <row r="2" customFormat="false" ht="15.75" hidden="false" customHeight="false" outlineLevel="0" collapsed="false">
      <c r="A2" s="1269" t="s">
        <v>30416</v>
      </c>
      <c r="B2" s="107"/>
      <c r="C2" s="21" t="s">
        <v>30417</v>
      </c>
      <c r="D2" s="1270" t="s">
        <v>30418</v>
      </c>
      <c r="E2" s="84" t="s">
        <v>30419</v>
      </c>
      <c r="F2" s="84" t="s">
        <v>30420</v>
      </c>
      <c r="G2" s="9" t="s">
        <v>10514</v>
      </c>
      <c r="H2" s="362" t="n">
        <v>43745</v>
      </c>
    </row>
    <row r="3" customFormat="false" ht="15.75" hidden="false" customHeight="false" outlineLevel="0" collapsed="false">
      <c r="A3" s="42" t="s">
        <v>30421</v>
      </c>
      <c r="B3" s="42"/>
      <c r="C3" s="21" t="s">
        <v>30417</v>
      </c>
      <c r="D3" s="1270" t="s">
        <v>30418</v>
      </c>
      <c r="E3" s="84" t="s">
        <v>30422</v>
      </c>
      <c r="F3" s="84" t="s">
        <v>30423</v>
      </c>
      <c r="G3" s="9" t="s">
        <v>10514</v>
      </c>
    </row>
    <row r="4" customFormat="false" ht="15.75" hidden="false" customHeight="false" outlineLevel="0" collapsed="false">
      <c r="A4" s="1271" t="s">
        <v>30424</v>
      </c>
      <c r="B4" s="107"/>
      <c r="C4" s="21" t="s">
        <v>30417</v>
      </c>
      <c r="D4" s="1270" t="s">
        <v>30418</v>
      </c>
      <c r="E4" s="84" t="s">
        <v>30425</v>
      </c>
      <c r="F4" s="84" t="s">
        <v>30426</v>
      </c>
      <c r="G4" s="9" t="s">
        <v>10514</v>
      </c>
    </row>
    <row r="5" customFormat="false" ht="15.75" hidden="false" customHeight="false" outlineLevel="0" collapsed="false">
      <c r="A5" s="1068" t="s">
        <v>30427</v>
      </c>
      <c r="B5" s="107"/>
      <c r="C5" s="21" t="s">
        <v>30417</v>
      </c>
      <c r="D5" s="1270" t="s">
        <v>30418</v>
      </c>
      <c r="E5" s="21" t="s">
        <v>30428</v>
      </c>
      <c r="F5" s="21" t="s">
        <v>30429</v>
      </c>
      <c r="G5" s="9" t="s">
        <v>10514</v>
      </c>
    </row>
    <row r="6" customFormat="false" ht="15.75" hidden="false" customHeight="false" outlineLevel="0" collapsed="false">
      <c r="A6" s="1272" t="s">
        <v>30430</v>
      </c>
      <c r="B6" s="42"/>
      <c r="C6" s="21" t="s">
        <v>30417</v>
      </c>
      <c r="D6" s="1270" t="s">
        <v>30418</v>
      </c>
      <c r="E6" s="21" t="s">
        <v>30431</v>
      </c>
      <c r="F6" s="21" t="s">
        <v>30432</v>
      </c>
      <c r="G6" s="9" t="s">
        <v>10514</v>
      </c>
    </row>
    <row r="7" customFormat="false" ht="15.75" hidden="false" customHeight="false" outlineLevel="0" collapsed="false">
      <c r="A7" s="1273" t="s">
        <v>30433</v>
      </c>
      <c r="B7" s="107"/>
      <c r="C7" s="21" t="s">
        <v>30417</v>
      </c>
      <c r="D7" s="1270" t="s">
        <v>30418</v>
      </c>
      <c r="E7" s="21" t="s">
        <v>30434</v>
      </c>
      <c r="F7" s="21" t="s">
        <v>30435</v>
      </c>
      <c r="G7" s="9" t="s">
        <v>10514</v>
      </c>
    </row>
    <row r="8" customFormat="false" ht="15.75" hidden="false" customHeight="false" outlineLevel="0" collapsed="false">
      <c r="A8" s="1273" t="s">
        <v>30433</v>
      </c>
      <c r="B8" s="107"/>
      <c r="C8" s="21" t="s">
        <v>30417</v>
      </c>
      <c r="D8" s="1270" t="s">
        <v>30418</v>
      </c>
      <c r="E8" s="21" t="s">
        <v>30436</v>
      </c>
      <c r="F8" s="21" t="s">
        <v>30437</v>
      </c>
      <c r="G8" s="9" t="s">
        <v>10514</v>
      </c>
    </row>
    <row r="9" customFormat="false" ht="15.75" hidden="false" customHeight="false" outlineLevel="0" collapsed="false">
      <c r="A9" s="820" t="s">
        <v>30438</v>
      </c>
      <c r="B9" s="42"/>
      <c r="C9" s="21" t="s">
        <v>30417</v>
      </c>
      <c r="D9" s="1270" t="s">
        <v>30418</v>
      </c>
      <c r="E9" s="21" t="s">
        <v>30439</v>
      </c>
      <c r="F9" s="21" t="s">
        <v>30440</v>
      </c>
      <c r="G9" s="9" t="s">
        <v>10514</v>
      </c>
    </row>
    <row r="10" customFormat="false" ht="15.75" hidden="false" customHeight="false" outlineLevel="0" collapsed="false">
      <c r="A10" s="80" t="s">
        <v>30441</v>
      </c>
      <c r="B10" s="42"/>
      <c r="C10" s="21" t="s">
        <v>30417</v>
      </c>
      <c r="D10" s="1270" t="s">
        <v>30418</v>
      </c>
      <c r="E10" s="21" t="s">
        <v>30442</v>
      </c>
      <c r="F10" s="21" t="s">
        <v>30443</v>
      </c>
      <c r="G10" s="9" t="s">
        <v>10514</v>
      </c>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A1" s="15" t="s">
        <v>30444</v>
      </c>
      <c r="C1" s="97"/>
      <c r="D1" s="97"/>
      <c r="E1" s="97"/>
      <c r="F1" s="97"/>
    </row>
    <row r="2" customFormat="false" ht="15.75" hidden="false" customHeight="false" outlineLevel="0" collapsed="false">
      <c r="B2" s="265"/>
      <c r="C2" s="21" t="s">
        <v>30445</v>
      </c>
      <c r="D2" s="21" t="s">
        <v>30446</v>
      </c>
      <c r="E2" s="1274" t="s">
        <v>30447</v>
      </c>
      <c r="F2" s="1275" t="s">
        <v>30448</v>
      </c>
    </row>
    <row r="3" customFormat="false" ht="15.75" hidden="false" customHeight="false" outlineLevel="0" collapsed="false">
      <c r="B3" s="265"/>
      <c r="C3" s="205"/>
      <c r="D3" s="205"/>
      <c r="E3" s="205"/>
      <c r="F3" s="205"/>
    </row>
    <row r="4" customFormat="false" ht="15.75" hidden="false" customHeight="false" outlineLevel="0" collapsed="false">
      <c r="B4" s="265"/>
      <c r="C4" s="205"/>
      <c r="D4" s="205"/>
      <c r="E4" s="205"/>
      <c r="F4" s="205"/>
    </row>
    <row r="5" customFormat="false" ht="15.75" hidden="false" customHeight="false" outlineLevel="0" collapsed="false">
      <c r="B5" s="265"/>
      <c r="C5" s="21" t="s">
        <v>30449</v>
      </c>
      <c r="D5" s="21" t="s">
        <v>30446</v>
      </c>
      <c r="E5" s="1274" t="s">
        <v>30450</v>
      </c>
      <c r="F5" s="1275" t="s">
        <v>30451</v>
      </c>
    </row>
    <row r="6" customFormat="false" ht="15.75" hidden="false" customHeight="false" outlineLevel="0" collapsed="false">
      <c r="B6" s="265"/>
      <c r="C6" s="21" t="s">
        <v>30452</v>
      </c>
      <c r="D6" s="1276" t="s">
        <v>30453</v>
      </c>
      <c r="E6" s="84" t="s">
        <v>30454</v>
      </c>
      <c r="F6" s="84" t="s">
        <v>30455</v>
      </c>
      <c r="G6" s="1277"/>
    </row>
    <row r="7" customFormat="false" ht="15.75" hidden="false" customHeight="false" outlineLevel="0" collapsed="false">
      <c r="B7" s="265"/>
      <c r="C7" s="205"/>
      <c r="D7" s="205"/>
      <c r="E7" s="205"/>
      <c r="F7" s="205"/>
    </row>
    <row r="8" customFormat="false" ht="15.75" hidden="false" customHeight="false" outlineLevel="0" collapsed="false">
      <c r="B8" s="265"/>
      <c r="C8" s="21" t="s">
        <v>30456</v>
      </c>
      <c r="D8" s="1276" t="s">
        <v>30453</v>
      </c>
      <c r="E8" s="84" t="s">
        <v>30457</v>
      </c>
      <c r="F8" s="84" t="s">
        <v>30458</v>
      </c>
    </row>
    <row r="9" customFormat="false" ht="15.75" hidden="false" customHeight="false" outlineLevel="0" collapsed="false">
      <c r="B9" s="265"/>
      <c r="C9" s="205"/>
      <c r="D9" s="205"/>
      <c r="E9" s="205"/>
      <c r="F9" s="205"/>
    </row>
    <row r="10" customFormat="false" ht="15.75" hidden="false" customHeight="false" outlineLevel="0" collapsed="false">
      <c r="B10" s="265"/>
      <c r="C10" s="21" t="s">
        <v>30459</v>
      </c>
      <c r="D10" s="21" t="s">
        <v>30446</v>
      </c>
      <c r="E10" s="1274" t="s">
        <v>30460</v>
      </c>
      <c r="F10" s="1275" t="s">
        <v>30461</v>
      </c>
    </row>
    <row r="11" customFormat="false" ht="15.75" hidden="false" customHeight="false" outlineLevel="0" collapsed="false">
      <c r="B11" s="265"/>
      <c r="C11" s="205"/>
      <c r="D11" s="205"/>
      <c r="E11" s="205"/>
      <c r="F11" s="21"/>
      <c r="G11" s="33"/>
    </row>
    <row r="12" customFormat="false" ht="15.75" hidden="false" customHeight="false" outlineLevel="0" collapsed="false">
      <c r="B12" s="265"/>
      <c r="C12" s="21" t="s">
        <v>30462</v>
      </c>
      <c r="D12" s="21" t="s">
        <v>30446</v>
      </c>
      <c r="E12" s="84" t="s">
        <v>30463</v>
      </c>
      <c r="F12" s="9" t="s">
        <v>30464</v>
      </c>
      <c r="G12" s="252"/>
    </row>
    <row r="13" customFormat="false" ht="15.75" hidden="false" customHeight="false" outlineLevel="0" collapsed="false">
      <c r="B13" s="265"/>
      <c r="C13" s="21" t="s">
        <v>30465</v>
      </c>
      <c r="D13" s="1276" t="s">
        <v>30453</v>
      </c>
      <c r="E13" s="84" t="s">
        <v>30466</v>
      </c>
      <c r="F13" s="84" t="s">
        <v>30467</v>
      </c>
      <c r="G13" s="252"/>
    </row>
    <row r="14" customFormat="false" ht="15.75" hidden="false" customHeight="false" outlineLevel="0" collapsed="false">
      <c r="B14" s="265"/>
      <c r="C14" s="205"/>
      <c r="D14" s="205"/>
      <c r="E14" s="205"/>
      <c r="F14" s="18"/>
      <c r="G14" s="252"/>
    </row>
    <row r="15" customFormat="false" ht="15.75" hidden="false" customHeight="false" outlineLevel="0" collapsed="false">
      <c r="B15" s="265"/>
      <c r="C15" s="21" t="s">
        <v>30468</v>
      </c>
      <c r="D15" s="21" t="s">
        <v>30446</v>
      </c>
      <c r="E15" s="1274" t="s">
        <v>30469</v>
      </c>
      <c r="F15" s="1275" t="s">
        <v>30470</v>
      </c>
      <c r="G15" s="252"/>
    </row>
    <row r="16" customFormat="false" ht="15.75" hidden="false" customHeight="false" outlineLevel="0" collapsed="false">
      <c r="B16" s="265"/>
      <c r="C16" s="21" t="s">
        <v>30471</v>
      </c>
      <c r="D16" s="21" t="s">
        <v>30446</v>
      </c>
      <c r="E16" s="84" t="s">
        <v>30472</v>
      </c>
      <c r="F16" s="84" t="s">
        <v>30473</v>
      </c>
      <c r="G16" s="198"/>
    </row>
    <row r="17" customFormat="false" ht="15.75" hidden="false" customHeight="false" outlineLevel="0" collapsed="false">
      <c r="B17" s="265"/>
      <c r="C17" s="178" t="n">
        <v>16</v>
      </c>
      <c r="D17" s="205"/>
      <c r="E17" s="205"/>
      <c r="F17" s="18"/>
      <c r="G17" s="252"/>
    </row>
    <row r="18" customFormat="false" ht="15.75" hidden="false" customHeight="false" outlineLevel="0" collapsed="false">
      <c r="B18" s="265"/>
      <c r="C18" s="178" t="n">
        <v>17</v>
      </c>
      <c r="D18" s="205"/>
      <c r="E18" s="205"/>
      <c r="F18" s="18"/>
      <c r="G18" s="252"/>
    </row>
    <row r="19" customFormat="false" ht="15.75" hidden="false" customHeight="false" outlineLevel="0" collapsed="false">
      <c r="B19" s="265"/>
      <c r="C19" s="178" t="n">
        <v>18</v>
      </c>
      <c r="D19" s="205"/>
      <c r="E19" s="205"/>
      <c r="F19" s="205"/>
    </row>
    <row r="20" customFormat="false" ht="15.75" hidden="false" customHeight="false" outlineLevel="0" collapsed="false">
      <c r="B20" s="265"/>
      <c r="C20" s="178" t="n">
        <v>19</v>
      </c>
      <c r="D20" s="205"/>
      <c r="E20" s="205"/>
      <c r="F20" s="205"/>
    </row>
    <row r="21" customFormat="false" ht="15.75" hidden="false" customHeight="false" outlineLevel="0" collapsed="false">
      <c r="B21" s="265"/>
      <c r="C21" s="178" t="n">
        <v>20</v>
      </c>
      <c r="D21" s="205"/>
      <c r="E21" s="205"/>
      <c r="F21" s="205"/>
    </row>
    <row r="22" customFormat="false" ht="15.75" hidden="false" customHeight="false" outlineLevel="0" collapsed="false">
      <c r="B22" s="265"/>
      <c r="C22" s="21" t="s">
        <v>30474</v>
      </c>
      <c r="D22" s="21" t="s">
        <v>30446</v>
      </c>
      <c r="E22" s="1274" t="s">
        <v>30475</v>
      </c>
      <c r="F22" s="1275" t="n">
        <v>586.3</v>
      </c>
    </row>
    <row r="23" customFormat="false" ht="15.75" hidden="false" customHeight="false" outlineLevel="0" collapsed="false">
      <c r="B23" s="265"/>
      <c r="C23" s="205"/>
      <c r="D23" s="205"/>
      <c r="E23" s="205"/>
      <c r="F23" s="205"/>
    </row>
    <row r="24" customFormat="false" ht="15.75" hidden="false" customHeight="false" outlineLevel="0" collapsed="false">
      <c r="B24" s="265"/>
      <c r="C24" s="205"/>
      <c r="D24" s="205"/>
      <c r="E24" s="205"/>
      <c r="F24" s="205"/>
    </row>
    <row r="25" customFormat="false" ht="15.75" hidden="false" customHeight="false" outlineLevel="0" collapsed="false">
      <c r="B25" s="1278" t="s">
        <v>30476</v>
      </c>
      <c r="C25" s="21" t="s">
        <v>30477</v>
      </c>
      <c r="D25" s="21" t="s">
        <v>30446</v>
      </c>
      <c r="E25" s="100" t="s">
        <v>30478</v>
      </c>
      <c r="F25" s="178" t="s">
        <v>30479</v>
      </c>
    </row>
    <row r="26" customFormat="false" ht="15.75" hidden="false" customHeight="false" outlineLevel="0" collapsed="false">
      <c r="B26" s="265"/>
      <c r="C26" s="97"/>
      <c r="D26" s="97"/>
      <c r="E26" s="97"/>
      <c r="F26" s="97"/>
    </row>
    <row r="27" customFormat="false" ht="15.75" hidden="false" customHeight="false" outlineLevel="0" collapsed="false">
      <c r="B27" s="265"/>
      <c r="C27" s="21" t="s">
        <v>30480</v>
      </c>
      <c r="D27" s="21" t="s">
        <v>30446</v>
      </c>
      <c r="E27" s="1279" t="s">
        <v>30481</v>
      </c>
      <c r="F27" s="203" t="s">
        <v>30482</v>
      </c>
    </row>
    <row r="28" customFormat="false" ht="15.75" hidden="false" customHeight="false" outlineLevel="0" collapsed="false">
      <c r="B28" s="265"/>
      <c r="C28" s="21" t="s">
        <v>30483</v>
      </c>
      <c r="D28" s="21" t="s">
        <v>30446</v>
      </c>
      <c r="E28" s="21" t="s">
        <v>30484</v>
      </c>
      <c r="F28" s="21" t="s">
        <v>30485</v>
      </c>
      <c r="G28" s="1280"/>
    </row>
    <row r="29" customFormat="false" ht="15.75" hidden="false" customHeight="false" outlineLevel="0" collapsed="false">
      <c r="B29" s="265"/>
      <c r="C29" s="205"/>
      <c r="D29" s="205"/>
      <c r="E29" s="205"/>
      <c r="F29" s="205"/>
    </row>
    <row r="30" customFormat="false" ht="15.75" hidden="false" customHeight="false" outlineLevel="0" collapsed="false">
      <c r="B30" s="265"/>
      <c r="C30" s="21" t="s">
        <v>30486</v>
      </c>
      <c r="D30" s="21" t="s">
        <v>30446</v>
      </c>
      <c r="E30" s="84" t="s">
        <v>30487</v>
      </c>
      <c r="F30" s="9" t="s">
        <v>30488</v>
      </c>
    </row>
    <row r="31" customFormat="false" ht="15.75" hidden="false" customHeight="false" outlineLevel="0" collapsed="false">
      <c r="B31" s="265"/>
      <c r="C31" s="205"/>
      <c r="D31" s="205"/>
      <c r="E31" s="205"/>
      <c r="F31" s="205"/>
    </row>
    <row r="32" customFormat="false" ht="15.75" hidden="false" customHeight="false" outlineLevel="0" collapsed="false">
      <c r="B32" s="265"/>
      <c r="C32" s="21" t="s">
        <v>30489</v>
      </c>
      <c r="D32" s="21" t="s">
        <v>30446</v>
      </c>
      <c r="E32" s="21" t="s">
        <v>30490</v>
      </c>
      <c r="F32" s="18" t="s">
        <v>30491</v>
      </c>
    </row>
    <row r="33" customFormat="false" ht="15.75" hidden="false" customHeight="false" outlineLevel="0" collapsed="false">
      <c r="B33" s="265"/>
      <c r="C33" s="21" t="s">
        <v>30492</v>
      </c>
      <c r="D33" s="21" t="s">
        <v>30446</v>
      </c>
      <c r="E33" s="556" t="s">
        <v>30493</v>
      </c>
      <c r="F33" s="178" t="s">
        <v>30494</v>
      </c>
    </row>
    <row r="34" customFormat="false" ht="15.75" hidden="false" customHeight="false" outlineLevel="0" collapsed="false">
      <c r="B34" s="265"/>
      <c r="C34" s="21" t="s">
        <v>30495</v>
      </c>
      <c r="D34" s="21" t="s">
        <v>30446</v>
      </c>
      <c r="E34" s="21" t="s">
        <v>30496</v>
      </c>
      <c r="F34" s="21" t="s">
        <v>30497</v>
      </c>
    </row>
    <row r="35" customFormat="false" ht="15.75" hidden="false" customHeight="false" outlineLevel="0" collapsed="false">
      <c r="B35" s="265"/>
      <c r="C35" s="21" t="s">
        <v>30498</v>
      </c>
      <c r="D35" s="21" t="s">
        <v>30446</v>
      </c>
      <c r="E35" s="1274" t="s">
        <v>30499</v>
      </c>
      <c r="F35" s="1275" t="s">
        <v>30500</v>
      </c>
    </row>
    <row r="36" customFormat="false" ht="15.75" hidden="false" customHeight="false" outlineLevel="0" collapsed="false">
      <c r="B36" s="265"/>
      <c r="C36" s="21" t="s">
        <v>30501</v>
      </c>
      <c r="D36" s="21" t="s">
        <v>30446</v>
      </c>
      <c r="E36" s="84" t="s">
        <v>30502</v>
      </c>
      <c r="F36" s="84" t="s">
        <v>30503</v>
      </c>
    </row>
    <row r="37" customFormat="false" ht="15.75" hidden="false" customHeight="false" outlineLevel="0" collapsed="false">
      <c r="B37" s="265"/>
      <c r="C37" s="205"/>
      <c r="D37" s="205"/>
      <c r="E37" s="205"/>
      <c r="F37" s="205"/>
    </row>
    <row r="38" customFormat="false" ht="15.75" hidden="false" customHeight="false" outlineLevel="0" collapsed="false">
      <c r="B38" s="265"/>
      <c r="C38" s="21" t="s">
        <v>30498</v>
      </c>
      <c r="D38" s="21" t="s">
        <v>30446</v>
      </c>
      <c r="E38" s="1281" t="s">
        <v>30499</v>
      </c>
      <c r="F38" s="1275" t="s">
        <v>30504</v>
      </c>
    </row>
    <row r="39" customFormat="false" ht="15.75" hidden="false" customHeight="false" outlineLevel="0" collapsed="false">
      <c r="B39" s="265"/>
      <c r="C39" s="21" t="s">
        <v>30505</v>
      </c>
      <c r="D39" s="21" t="s">
        <v>30446</v>
      </c>
      <c r="E39" s="1281" t="s">
        <v>30506</v>
      </c>
      <c r="F39" s="1282" t="s">
        <v>30507</v>
      </c>
    </row>
    <row r="40" customFormat="false" ht="15.75" hidden="false" customHeight="false" outlineLevel="0" collapsed="false">
      <c r="B40" s="265"/>
      <c r="C40" s="21" t="s">
        <v>30508</v>
      </c>
      <c r="D40" s="21" t="s">
        <v>30446</v>
      </c>
      <c r="E40" s="21" t="s">
        <v>30509</v>
      </c>
      <c r="F40" s="21" t="s">
        <v>30510</v>
      </c>
    </row>
    <row r="41" customFormat="false" ht="15.75" hidden="false" customHeight="false" outlineLevel="0" collapsed="false">
      <c r="B41" s="265"/>
      <c r="C41" s="21" t="s">
        <v>30511</v>
      </c>
      <c r="D41" s="21" t="s">
        <v>30446</v>
      </c>
      <c r="E41" s="21" t="s">
        <v>30512</v>
      </c>
      <c r="F41" s="21" t="s">
        <v>30513</v>
      </c>
    </row>
    <row r="42" customFormat="false" ht="15.75" hidden="false" customHeight="false" outlineLevel="0" collapsed="false">
      <c r="B42" s="265"/>
      <c r="C42" s="21" t="s">
        <v>30514</v>
      </c>
      <c r="D42" s="21" t="s">
        <v>30446</v>
      </c>
      <c r="E42" s="84" t="s">
        <v>30515</v>
      </c>
      <c r="F42" s="203" t="s">
        <v>30516</v>
      </c>
    </row>
    <row r="43" customFormat="false" ht="15.75" hidden="false" customHeight="false" outlineLevel="0" collapsed="false">
      <c r="B43" s="265"/>
      <c r="C43" s="21" t="s">
        <v>30517</v>
      </c>
      <c r="D43" s="21" t="s">
        <v>30446</v>
      </c>
      <c r="E43" s="21" t="s">
        <v>30518</v>
      </c>
      <c r="F43" s="18" t="s">
        <v>30519</v>
      </c>
    </row>
    <row r="44" customFormat="false" ht="15.75" hidden="false" customHeight="false" outlineLevel="0" collapsed="false">
      <c r="B44" s="265"/>
      <c r="C44" s="205"/>
      <c r="D44" s="205"/>
      <c r="E44" s="205"/>
      <c r="F44" s="205"/>
    </row>
    <row r="45" customFormat="false" ht="15.75" hidden="false" customHeight="false" outlineLevel="0" collapsed="false">
      <c r="B45" s="265"/>
      <c r="C45" s="21" t="s">
        <v>30520</v>
      </c>
      <c r="D45" s="21" t="s">
        <v>30446</v>
      </c>
      <c r="E45" s="21" t="s">
        <v>30521</v>
      </c>
      <c r="F45" s="18" t="s">
        <v>30522</v>
      </c>
    </row>
    <row r="46" customFormat="false" ht="15.75" hidden="false" customHeight="false" outlineLevel="0" collapsed="false">
      <c r="A46" s="1283" t="s">
        <v>30523</v>
      </c>
      <c r="B46" s="1284"/>
      <c r="C46" s="21" t="s">
        <v>30524</v>
      </c>
      <c r="D46" s="21" t="s">
        <v>30446</v>
      </c>
      <c r="E46" s="21" t="s">
        <v>30525</v>
      </c>
      <c r="F46" s="21" t="s">
        <v>30526</v>
      </c>
    </row>
    <row r="47" customFormat="false" ht="15.75" hidden="false" customHeight="false" outlineLevel="0" collapsed="false">
      <c r="B47" s="265"/>
      <c r="C47" s="21" t="s">
        <v>30527</v>
      </c>
      <c r="D47" s="21" t="s">
        <v>30446</v>
      </c>
      <c r="E47" s="21" t="s">
        <v>30528</v>
      </c>
      <c r="F47" s="18" t="s">
        <v>30529</v>
      </c>
    </row>
    <row r="48" customFormat="false" ht="15.75" hidden="false" customHeight="false" outlineLevel="0" collapsed="false">
      <c r="B48" s="265"/>
      <c r="C48" s="205"/>
      <c r="D48" s="205"/>
      <c r="E48" s="205"/>
      <c r="F48" s="205"/>
    </row>
    <row r="1048576" customFormat="false" ht="15.75" hidden="false" customHeight="true" outlineLevel="0" collapsed="false"/>
  </sheetData>
  <hyperlinks>
    <hyperlink ref="A46" r:id="rId1" display="Сухаревская"/>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1:X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2" min="1" style="0" width="14.43"/>
    <col collapsed="false" customWidth="true" hidden="false" outlineLevel="0" max="3" min="3" style="0" width="17.43"/>
    <col collapsed="false" customWidth="true" hidden="false" outlineLevel="0" max="1025" min="4" style="0" width="14.43"/>
  </cols>
  <sheetData>
    <row r="1" customFormat="false" ht="15.75" hidden="false" customHeight="false" outlineLevel="0" collapsed="false">
      <c r="J1" s="278"/>
    </row>
    <row r="2" customFormat="false" ht="15.75" hidden="false" customHeight="false" outlineLevel="0" collapsed="false">
      <c r="B2" s="1285" t="s">
        <v>30530</v>
      </c>
      <c r="C2" s="1286" t="s">
        <v>30531</v>
      </c>
      <c r="I2" s="1287" t="s">
        <v>30416</v>
      </c>
      <c r="J2" s="1288"/>
      <c r="K2" s="556" t="s">
        <v>30417</v>
      </c>
      <c r="L2" s="1289" t="s">
        <v>30418</v>
      </c>
      <c r="M2" s="1251" t="s">
        <v>30419</v>
      </c>
      <c r="N2" s="1251" t="s">
        <v>30420</v>
      </c>
      <c r="O2" s="1252" t="s">
        <v>10514</v>
      </c>
      <c r="R2" s="274" t="s">
        <v>30363</v>
      </c>
      <c r="S2" s="1290" t="s">
        <v>30364</v>
      </c>
      <c r="T2" s="1291"/>
      <c r="U2" s="1292" t="s">
        <v>30365</v>
      </c>
      <c r="V2" s="197" t="s">
        <v>30366</v>
      </c>
      <c r="W2" s="274"/>
    </row>
    <row r="3" customFormat="false" ht="15.75" hidden="false" customHeight="false" outlineLevel="0" collapsed="false">
      <c r="B3" s="1286"/>
      <c r="C3" s="1286"/>
      <c r="I3" s="1293" t="s">
        <v>30421</v>
      </c>
      <c r="J3" s="277"/>
      <c r="K3" s="556" t="s">
        <v>30417</v>
      </c>
      <c r="L3" s="1289" t="s">
        <v>30418</v>
      </c>
      <c r="M3" s="1294" t="s">
        <v>30422</v>
      </c>
      <c r="N3" s="1294" t="s">
        <v>30423</v>
      </c>
      <c r="O3" s="1252" t="s">
        <v>10514</v>
      </c>
      <c r="R3" s="274" t="s">
        <v>30363</v>
      </c>
      <c r="S3" s="1290" t="s">
        <v>30364</v>
      </c>
      <c r="T3" s="1291"/>
      <c r="U3" s="1295" t="s">
        <v>30367</v>
      </c>
      <c r="V3" s="1296" t="s">
        <v>30368</v>
      </c>
      <c r="W3" s="274"/>
    </row>
    <row r="4" customFormat="false" ht="15.75" hidden="false" customHeight="false" outlineLevel="0" collapsed="false">
      <c r="B4" s="1286" t="s">
        <v>30532</v>
      </c>
      <c r="C4" s="1286" t="s">
        <v>30533</v>
      </c>
      <c r="I4" s="1297" t="s">
        <v>30424</v>
      </c>
      <c r="J4" s="279"/>
      <c r="K4" s="74" t="s">
        <v>30417</v>
      </c>
      <c r="L4" s="1298" t="s">
        <v>30418</v>
      </c>
      <c r="M4" s="87" t="s">
        <v>30425</v>
      </c>
      <c r="N4" s="1299" t="s">
        <v>30426</v>
      </c>
      <c r="O4" s="1252" t="s">
        <v>10514</v>
      </c>
      <c r="R4" s="274"/>
      <c r="S4" s="274"/>
      <c r="T4" s="274"/>
      <c r="U4" s="1300"/>
      <c r="V4" s="274"/>
      <c r="W4" s="1261" t="s">
        <v>30369</v>
      </c>
    </row>
    <row r="5" customFormat="false" ht="15.75" hidden="false" customHeight="false" outlineLevel="0" collapsed="false">
      <c r="B5" s="664" t="s">
        <v>28479</v>
      </c>
      <c r="C5" s="1301"/>
      <c r="D5" s="1301"/>
      <c r="E5" s="265"/>
      <c r="F5" s="265"/>
      <c r="G5" s="265"/>
      <c r="H5" s="265"/>
      <c r="I5" s="1302" t="s">
        <v>30427</v>
      </c>
      <c r="J5" s="68"/>
      <c r="K5" s="74" t="s">
        <v>30417</v>
      </c>
      <c r="L5" s="1298" t="s">
        <v>30418</v>
      </c>
      <c r="M5" s="428" t="s">
        <v>30428</v>
      </c>
      <c r="N5" s="74" t="s">
        <v>30429</v>
      </c>
      <c r="O5" s="1252" t="s">
        <v>10514</v>
      </c>
      <c r="R5" s="274" t="s">
        <v>30363</v>
      </c>
      <c r="S5" s="1290" t="s">
        <v>30364</v>
      </c>
      <c r="T5" s="1291"/>
      <c r="U5" s="1295" t="s">
        <v>30370</v>
      </c>
      <c r="V5" s="1303" t="s">
        <v>30371</v>
      </c>
      <c r="W5" s="274"/>
    </row>
    <row r="6" customFormat="false" ht="15.75" hidden="false" customHeight="false" outlineLevel="0" collapsed="false">
      <c r="B6" s="1263" t="s">
        <v>30389</v>
      </c>
      <c r="C6" s="1263"/>
      <c r="D6" s="1243" t="s">
        <v>30390</v>
      </c>
      <c r="E6" s="1245" t="s">
        <v>30391</v>
      </c>
      <c r="F6" s="1245" t="s">
        <v>30392</v>
      </c>
      <c r="G6" s="1264" t="s">
        <v>30393</v>
      </c>
      <c r="H6" s="665" t="s">
        <v>10514</v>
      </c>
      <c r="I6" s="1272" t="s">
        <v>30430</v>
      </c>
      <c r="J6" s="277"/>
      <c r="K6" s="556" t="s">
        <v>30417</v>
      </c>
      <c r="L6" s="1289" t="s">
        <v>30418</v>
      </c>
      <c r="M6" s="556" t="s">
        <v>30431</v>
      </c>
      <c r="N6" s="556" t="s">
        <v>30432</v>
      </c>
      <c r="O6" s="1252" t="s">
        <v>10514</v>
      </c>
      <c r="R6" s="274" t="s">
        <v>30363</v>
      </c>
      <c r="S6" s="1290" t="s">
        <v>30364</v>
      </c>
      <c r="T6" s="1291"/>
      <c r="U6" s="1295" t="s">
        <v>30373</v>
      </c>
      <c r="V6" s="1303" t="s">
        <v>30374</v>
      </c>
      <c r="W6" s="274"/>
    </row>
    <row r="7" customFormat="false" ht="15.75" hidden="false" customHeight="false" outlineLevel="0" collapsed="false">
      <c r="B7" s="1265" t="s">
        <v>30395</v>
      </c>
      <c r="C7" s="1263"/>
      <c r="D7" s="1243" t="s">
        <v>30390</v>
      </c>
      <c r="E7" s="1245" t="s">
        <v>30391</v>
      </c>
      <c r="F7" s="1245" t="s">
        <v>30396</v>
      </c>
      <c r="G7" s="1264" t="s">
        <v>30397</v>
      </c>
      <c r="H7" s="665" t="s">
        <v>10514</v>
      </c>
      <c r="I7" s="1273" t="s">
        <v>30433</v>
      </c>
      <c r="J7" s="280"/>
      <c r="K7" s="556" t="s">
        <v>30417</v>
      </c>
      <c r="L7" s="1289" t="s">
        <v>30418</v>
      </c>
      <c r="M7" s="556" t="s">
        <v>30434</v>
      </c>
      <c r="N7" s="556" t="s">
        <v>30435</v>
      </c>
      <c r="O7" s="1252" t="s">
        <v>10514</v>
      </c>
      <c r="R7" s="274" t="s">
        <v>30363</v>
      </c>
      <c r="S7" s="1290" t="s">
        <v>30364</v>
      </c>
      <c r="T7" s="1291"/>
      <c r="U7" s="1295" t="s">
        <v>30375</v>
      </c>
      <c r="V7" s="1303" t="s">
        <v>30376</v>
      </c>
      <c r="W7" s="274"/>
    </row>
    <row r="8" customFormat="false" ht="15.75" hidden="false" customHeight="false" outlineLevel="0" collapsed="false">
      <c r="B8" s="1266" t="s">
        <v>30398</v>
      </c>
      <c r="C8" s="68"/>
      <c r="D8" s="1243" t="s">
        <v>30390</v>
      </c>
      <c r="E8" s="1245" t="s">
        <v>30391</v>
      </c>
      <c r="F8" s="428" t="s">
        <v>30399</v>
      </c>
      <c r="G8" s="74" t="s">
        <v>30400</v>
      </c>
      <c r="H8" s="665" t="s">
        <v>10514</v>
      </c>
      <c r="I8" s="1273" t="s">
        <v>30433</v>
      </c>
      <c r="J8" s="280"/>
      <c r="K8" s="556" t="s">
        <v>30417</v>
      </c>
      <c r="L8" s="1289" t="s">
        <v>30418</v>
      </c>
      <c r="M8" s="556" t="s">
        <v>30436</v>
      </c>
      <c r="N8" s="556" t="s">
        <v>30437</v>
      </c>
      <c r="O8" s="1252" t="s">
        <v>10514</v>
      </c>
      <c r="R8" s="274" t="s">
        <v>30363</v>
      </c>
      <c r="S8" s="1290" t="s">
        <v>30364</v>
      </c>
      <c r="T8" s="1291"/>
      <c r="U8" s="1295" t="s">
        <v>30377</v>
      </c>
      <c r="V8" s="1296" t="s">
        <v>30378</v>
      </c>
      <c r="W8" s="274"/>
    </row>
    <row r="9" customFormat="false" ht="15.75" hidden="false" customHeight="false" outlineLevel="0" collapsed="false">
      <c r="B9" s="1267" t="s">
        <v>30401</v>
      </c>
      <c r="C9" s="68"/>
      <c r="D9" s="1243" t="s">
        <v>30390</v>
      </c>
      <c r="E9" s="1245" t="s">
        <v>30391</v>
      </c>
      <c r="F9" s="428" t="s">
        <v>30402</v>
      </c>
      <c r="G9" s="74" t="s">
        <v>30403</v>
      </c>
      <c r="H9" s="665" t="s">
        <v>10514</v>
      </c>
      <c r="I9" s="820" t="s">
        <v>30438</v>
      </c>
      <c r="J9" s="277"/>
      <c r="K9" s="556" t="s">
        <v>30417</v>
      </c>
      <c r="L9" s="1289" t="s">
        <v>30418</v>
      </c>
      <c r="M9" s="556" t="s">
        <v>30439</v>
      </c>
      <c r="N9" s="556" t="s">
        <v>30440</v>
      </c>
      <c r="O9" s="1252" t="s">
        <v>10514</v>
      </c>
      <c r="R9" s="274" t="s">
        <v>30363</v>
      </c>
      <c r="S9" s="1290" t="s">
        <v>30364</v>
      </c>
      <c r="T9" s="1291"/>
      <c r="U9" s="1295" t="s">
        <v>30379</v>
      </c>
      <c r="V9" s="1304" t="s">
        <v>30380</v>
      </c>
      <c r="W9" s="274"/>
    </row>
    <row r="10" customFormat="false" ht="15.75" hidden="false" customHeight="false" outlineLevel="0" collapsed="false">
      <c r="C10" s="1268"/>
      <c r="D10" s="1243" t="s">
        <v>30390</v>
      </c>
      <c r="E10" s="1245" t="s">
        <v>30391</v>
      </c>
      <c r="F10" s="1245" t="s">
        <v>30404</v>
      </c>
      <c r="G10" s="1264" t="s">
        <v>30405</v>
      </c>
      <c r="H10" s="665" t="s">
        <v>10514</v>
      </c>
      <c r="I10" s="80" t="s">
        <v>30441</v>
      </c>
      <c r="J10" s="277"/>
      <c r="K10" s="556" t="s">
        <v>30417</v>
      </c>
      <c r="L10" s="1289" t="s">
        <v>30418</v>
      </c>
      <c r="M10" s="556" t="s">
        <v>30442</v>
      </c>
      <c r="N10" s="556" t="s">
        <v>30443</v>
      </c>
      <c r="O10" s="1252" t="s">
        <v>10514</v>
      </c>
      <c r="R10" s="274" t="s">
        <v>30363</v>
      </c>
      <c r="S10" s="1290" t="s">
        <v>30364</v>
      </c>
      <c r="T10" s="1291"/>
      <c r="U10" s="1295" t="s">
        <v>30381</v>
      </c>
      <c r="V10" s="1303" t="s">
        <v>30382</v>
      </c>
      <c r="W10" s="274"/>
    </row>
    <row r="11" customFormat="false" ht="15.75" hidden="false" customHeight="false" outlineLevel="0" collapsed="false">
      <c r="C11" s="1268"/>
      <c r="D11" s="1243" t="s">
        <v>30390</v>
      </c>
      <c r="E11" s="1245" t="s">
        <v>30391</v>
      </c>
      <c r="F11" s="33" t="s">
        <v>30406</v>
      </c>
      <c r="G11" s="33" t="s">
        <v>30407</v>
      </c>
      <c r="H11" s="665" t="s">
        <v>10514</v>
      </c>
      <c r="J11" s="278"/>
      <c r="R11" s="274" t="s">
        <v>30363</v>
      </c>
      <c r="S11" s="1290" t="s">
        <v>30364</v>
      </c>
      <c r="T11" s="1291"/>
      <c r="U11" s="1305" t="s">
        <v>30383</v>
      </c>
      <c r="V11" s="1303" t="s">
        <v>30384</v>
      </c>
      <c r="W11" s="274"/>
    </row>
    <row r="12" customFormat="false" ht="15.75" hidden="false" customHeight="false" outlineLevel="0" collapsed="false">
      <c r="C12" s="1268"/>
      <c r="D12" s="1243" t="s">
        <v>30390</v>
      </c>
      <c r="E12" s="1245" t="s">
        <v>30391</v>
      </c>
      <c r="F12" s="1245" t="s">
        <v>30408</v>
      </c>
      <c r="G12" s="1264" t="s">
        <v>30409</v>
      </c>
      <c r="H12" s="665" t="s">
        <v>10514</v>
      </c>
      <c r="J12" s="278"/>
      <c r="R12" s="274" t="s">
        <v>30363</v>
      </c>
      <c r="S12" s="1290" t="s">
        <v>30364</v>
      </c>
      <c r="T12" s="1291"/>
      <c r="U12" s="1305" t="s">
        <v>30385</v>
      </c>
      <c r="V12" s="1303" t="s">
        <v>30386</v>
      </c>
      <c r="W12" s="274"/>
    </row>
    <row r="13" customFormat="false" ht="15.75" hidden="false" customHeight="false" outlineLevel="0" collapsed="false">
      <c r="C13" s="1268"/>
      <c r="D13" s="1243" t="s">
        <v>30390</v>
      </c>
      <c r="E13" s="1245" t="s">
        <v>30391</v>
      </c>
      <c r="F13" s="1245" t="s">
        <v>30410</v>
      </c>
      <c r="G13" s="1264" t="s">
        <v>30411</v>
      </c>
      <c r="H13" s="665" t="s">
        <v>10514</v>
      </c>
      <c r="J13" s="278"/>
      <c r="R13" s="274" t="s">
        <v>30363</v>
      </c>
      <c r="S13" s="1290" t="s">
        <v>30364</v>
      </c>
      <c r="T13" s="1291"/>
      <c r="U13" s="1305" t="s">
        <v>30387</v>
      </c>
      <c r="V13" s="1303" t="s">
        <v>30388</v>
      </c>
      <c r="W13" s="274"/>
    </row>
    <row r="14" customFormat="false" ht="15.75" hidden="false" customHeight="false" outlineLevel="0" collapsed="false">
      <c r="C14" s="1268"/>
      <c r="D14" s="1243" t="s">
        <v>30390</v>
      </c>
      <c r="E14" s="1245" t="s">
        <v>30391</v>
      </c>
      <c r="F14" s="428" t="s">
        <v>30412</v>
      </c>
      <c r="G14" s="74" t="s">
        <v>30413</v>
      </c>
      <c r="H14" s="665" t="s">
        <v>10514</v>
      </c>
      <c r="J14" s="278"/>
    </row>
    <row r="15" customFormat="false" ht="15.75" hidden="false" customHeight="false" outlineLevel="0" collapsed="false">
      <c r="C15" s="1268"/>
      <c r="D15" s="1243" t="s">
        <v>30390</v>
      </c>
      <c r="E15" s="1245" t="s">
        <v>30391</v>
      </c>
      <c r="F15" s="1245" t="s">
        <v>30414</v>
      </c>
      <c r="G15" s="1264" t="s">
        <v>30415</v>
      </c>
      <c r="H15" s="665" t="s">
        <v>10514</v>
      </c>
      <c r="J15" s="278"/>
    </row>
    <row r="16" customFormat="false" ht="15.75" hidden="false" customHeight="false" outlineLevel="0" collapsed="false">
      <c r="J16" s="278"/>
    </row>
    <row r="17" customFormat="false" ht="15.75" hidden="false" customHeight="false" outlineLevel="0" collapsed="false">
      <c r="J17" s="278"/>
    </row>
    <row r="18" customFormat="false" ht="15.75" hidden="false" customHeight="false" outlineLevel="0" collapsed="false">
      <c r="J18" s="278"/>
    </row>
    <row r="19" customFormat="false" ht="15.75" hidden="false" customHeight="false" outlineLevel="0" collapsed="false">
      <c r="J19" s="278"/>
    </row>
    <row r="20" customFormat="false" ht="15.75" hidden="false" customHeight="false" outlineLevel="0" collapsed="false">
      <c r="I20" s="1306" t="s">
        <v>30534</v>
      </c>
      <c r="J20" s="1307" t="s">
        <v>83</v>
      </c>
      <c r="K20" s="1245" t="s">
        <v>30535</v>
      </c>
      <c r="L20" s="1243" t="s">
        <v>15040</v>
      </c>
      <c r="M20" s="1245" t="s">
        <v>30536</v>
      </c>
      <c r="N20" s="1264" t="s">
        <v>30537</v>
      </c>
      <c r="O20" s="1246" t="s">
        <v>10514</v>
      </c>
      <c r="R20" s="1308" t="s">
        <v>30538</v>
      </c>
      <c r="S20" s="277" t="s">
        <v>78</v>
      </c>
      <c r="T20" s="730" t="s">
        <v>19057</v>
      </c>
      <c r="U20" s="556" t="s">
        <v>30539</v>
      </c>
      <c r="V20" s="730" t="s">
        <v>30540</v>
      </c>
      <c r="W20" s="556" t="s">
        <v>30541</v>
      </c>
      <c r="X20" s="556" t="s">
        <v>10514</v>
      </c>
    </row>
    <row r="21" customFormat="false" ht="15.75" hidden="false" customHeight="false" outlineLevel="0" collapsed="false">
      <c r="J21" s="278"/>
    </row>
    <row r="22" customFormat="false" ht="15.75" hidden="false" customHeight="false" outlineLevel="0" collapsed="false">
      <c r="B22" s="252"/>
      <c r="C22" s="252"/>
      <c r="D22" s="265"/>
      <c r="E22" s="265"/>
      <c r="F22" s="265"/>
      <c r="G22" s="265"/>
      <c r="H22" s="265"/>
      <c r="J22" s="265"/>
      <c r="K22" s="265"/>
      <c r="L22" s="265"/>
      <c r="M22" s="265"/>
      <c r="N22" s="265"/>
      <c r="R22" s="1309" t="s">
        <v>30542</v>
      </c>
      <c r="S22" s="1307" t="s">
        <v>51</v>
      </c>
      <c r="T22" s="556" t="s">
        <v>19057</v>
      </c>
      <c r="U22" s="1310" t="s">
        <v>30539</v>
      </c>
      <c r="V22" s="198" t="s">
        <v>30543</v>
      </c>
      <c r="W22" s="198" t="s">
        <v>30544</v>
      </c>
      <c r="X22" s="198" t="s">
        <v>10514</v>
      </c>
    </row>
    <row r="23" customFormat="false" ht="15.75" hidden="false" customHeight="false" outlineLevel="0" collapsed="false">
      <c r="B23" s="265"/>
      <c r="C23" s="265"/>
      <c r="D23" s="33"/>
      <c r="E23" s="33"/>
      <c r="F23" s="33"/>
      <c r="G23" s="252"/>
      <c r="H23" s="33"/>
      <c r="J23" s="265"/>
      <c r="K23" s="265"/>
      <c r="L23" s="265"/>
      <c r="M23" s="265"/>
      <c r="N23" s="265"/>
    </row>
    <row r="24" customFormat="false" ht="15.75" hidden="false" customHeight="false" outlineLevel="0" collapsed="false">
      <c r="B24" s="265"/>
      <c r="C24" s="265"/>
      <c r="D24" s="33"/>
      <c r="E24" s="33"/>
      <c r="F24" s="33"/>
      <c r="G24" s="252"/>
      <c r="H24" s="33"/>
      <c r="J24" s="265"/>
      <c r="K24" s="265"/>
      <c r="L24" s="265"/>
      <c r="M24" s="265"/>
      <c r="N24" s="265"/>
      <c r="R24" s="1311" t="s">
        <v>30545</v>
      </c>
      <c r="S24" s="1307" t="s">
        <v>708</v>
      </c>
      <c r="T24" s="1312" t="s">
        <v>30546</v>
      </c>
      <c r="U24" s="556" t="s">
        <v>30547</v>
      </c>
      <c r="V24" s="556" t="s">
        <v>30548</v>
      </c>
      <c r="W24" s="556" t="s">
        <v>30549</v>
      </c>
      <c r="X24" s="1313" t="s">
        <v>30550</v>
      </c>
    </row>
    <row r="25" customFormat="false" ht="15.75" hidden="false" customHeight="false" outlineLevel="0" collapsed="false">
      <c r="B25" s="265"/>
      <c r="C25" s="265"/>
      <c r="D25" s="265"/>
      <c r="E25" s="265"/>
      <c r="F25" s="265"/>
      <c r="G25" s="265"/>
      <c r="H25" s="33"/>
      <c r="J25" s="265"/>
      <c r="K25" s="265"/>
      <c r="L25" s="265"/>
      <c r="M25" s="265"/>
      <c r="N25" s="265"/>
    </row>
    <row r="26" customFormat="false" ht="15.75" hidden="false" customHeight="false" outlineLevel="0" collapsed="false">
      <c r="B26" s="265"/>
      <c r="C26" s="265"/>
      <c r="D26" s="265"/>
      <c r="E26" s="265"/>
      <c r="F26" s="265"/>
      <c r="G26" s="265"/>
      <c r="H26" s="33"/>
      <c r="J26" s="265"/>
      <c r="K26" s="265"/>
      <c r="L26" s="265"/>
      <c r="M26" s="265"/>
      <c r="N26" s="265"/>
    </row>
    <row r="27" customFormat="false" ht="15.75" hidden="false" customHeight="false" outlineLevel="0" collapsed="false">
      <c r="B27" s="265"/>
      <c r="C27" s="265"/>
      <c r="D27" s="265"/>
      <c r="E27" s="265"/>
      <c r="F27" s="265"/>
      <c r="G27" s="265"/>
      <c r="H27" s="33"/>
      <c r="J27" s="265"/>
      <c r="K27" s="265"/>
      <c r="L27" s="265"/>
      <c r="M27" s="265"/>
      <c r="N27" s="265"/>
    </row>
    <row r="28" customFormat="false" ht="15.75" hidden="false" customHeight="false" outlineLevel="0" collapsed="false">
      <c r="B28" s="265"/>
      <c r="C28" s="265"/>
      <c r="D28" s="265"/>
      <c r="E28" s="265"/>
      <c r="F28" s="265"/>
      <c r="G28" s="265"/>
      <c r="H28" s="265"/>
      <c r="J28" s="265"/>
      <c r="K28" s="265"/>
      <c r="L28" s="265"/>
      <c r="M28" s="265"/>
      <c r="N28" s="265"/>
    </row>
    <row r="29" customFormat="false" ht="15.75" hidden="false" customHeight="false" outlineLevel="0" collapsed="false">
      <c r="B29" s="265"/>
      <c r="C29" s="265"/>
      <c r="D29" s="265"/>
      <c r="E29" s="265"/>
      <c r="F29" s="265"/>
      <c r="G29" s="265"/>
      <c r="H29" s="265"/>
      <c r="J29" s="265"/>
      <c r="K29" s="265"/>
      <c r="L29" s="265"/>
      <c r="M29" s="265"/>
      <c r="N29" s="265"/>
    </row>
    <row r="30" customFormat="false" ht="15.75" hidden="false" customHeight="false" outlineLevel="0" collapsed="false">
      <c r="B30" s="265"/>
      <c r="C30" s="252"/>
      <c r="D30" s="33"/>
      <c r="E30" s="33"/>
      <c r="F30" s="33"/>
      <c r="G30" s="252"/>
      <c r="H30" s="33"/>
      <c r="J30" s="265"/>
      <c r="K30" s="265"/>
      <c r="L30" s="265"/>
      <c r="M30" s="265"/>
      <c r="N30" s="265"/>
    </row>
    <row r="31" customFormat="false" ht="15.75" hidden="false" customHeight="false" outlineLevel="0" collapsed="false">
      <c r="B31" s="265"/>
      <c r="C31" s="265"/>
      <c r="D31" s="265"/>
      <c r="E31" s="265"/>
      <c r="F31" s="265"/>
      <c r="G31" s="265"/>
      <c r="H31" s="33"/>
      <c r="J31" s="265"/>
      <c r="K31" s="265"/>
      <c r="L31" s="265"/>
      <c r="M31" s="265"/>
      <c r="N31" s="265"/>
    </row>
    <row r="32" customFormat="false" ht="15.75" hidden="false" customHeight="false" outlineLevel="0" collapsed="false">
      <c r="B32" s="265"/>
      <c r="C32" s="265"/>
      <c r="D32" s="265"/>
      <c r="E32" s="265"/>
      <c r="F32" s="265"/>
      <c r="G32" s="265"/>
      <c r="H32" s="33"/>
      <c r="J32" s="265"/>
      <c r="K32" s="265"/>
      <c r="L32" s="265"/>
      <c r="M32" s="265"/>
      <c r="N32" s="265"/>
    </row>
    <row r="33" customFormat="false" ht="15.75" hidden="false" customHeight="false" outlineLevel="0" collapsed="false">
      <c r="B33" s="265"/>
      <c r="C33" s="265"/>
      <c r="D33" s="265"/>
      <c r="E33" s="265"/>
      <c r="F33" s="265"/>
      <c r="G33" s="265"/>
      <c r="H33" s="265"/>
      <c r="J33" s="265"/>
      <c r="K33" s="556" t="s">
        <v>30445</v>
      </c>
      <c r="L33" s="556" t="s">
        <v>30446</v>
      </c>
      <c r="M33" s="1314" t="s">
        <v>30447</v>
      </c>
      <c r="N33" s="1315" t="n">
        <v>954.1</v>
      </c>
    </row>
    <row r="34" customFormat="false" ht="15.75" hidden="false" customHeight="false" outlineLevel="0" collapsed="false">
      <c r="B34" s="265"/>
      <c r="C34" s="265"/>
      <c r="D34" s="265"/>
      <c r="E34" s="265"/>
      <c r="F34" s="265"/>
      <c r="G34" s="265"/>
      <c r="H34" s="265"/>
      <c r="J34" s="265"/>
      <c r="K34" s="265"/>
      <c r="L34" s="265"/>
      <c r="M34" s="265"/>
      <c r="N34" s="265"/>
    </row>
    <row r="35" customFormat="false" ht="15.75" hidden="false" customHeight="false" outlineLevel="0" collapsed="false">
      <c r="B35" s="265"/>
      <c r="C35" s="265"/>
      <c r="D35" s="265"/>
      <c r="E35" s="265"/>
      <c r="F35" s="265"/>
      <c r="G35" s="265"/>
      <c r="H35" s="265"/>
      <c r="J35" s="265"/>
      <c r="K35" s="265"/>
      <c r="L35" s="265"/>
      <c r="M35" s="265"/>
      <c r="N35" s="265"/>
    </row>
    <row r="36" customFormat="false" ht="15.75" hidden="false" customHeight="false" outlineLevel="0" collapsed="false">
      <c r="B36" s="265"/>
      <c r="C36" s="265"/>
      <c r="D36" s="265"/>
      <c r="E36" s="265"/>
      <c r="F36" s="265"/>
      <c r="G36" s="265"/>
      <c r="H36" s="33"/>
      <c r="J36" s="265"/>
      <c r="K36" s="556" t="s">
        <v>30449</v>
      </c>
      <c r="L36" s="556" t="s">
        <v>30446</v>
      </c>
      <c r="M36" s="1314" t="s">
        <v>30450</v>
      </c>
      <c r="N36" s="1315" t="n">
        <v>807.9</v>
      </c>
    </row>
    <row r="37" customFormat="false" ht="15.75" hidden="false" customHeight="false" outlineLevel="0" collapsed="false">
      <c r="B37" s="265"/>
      <c r="C37" s="265"/>
      <c r="D37" s="265"/>
      <c r="E37" s="265"/>
      <c r="F37" s="265"/>
      <c r="G37" s="265"/>
      <c r="H37" s="265"/>
      <c r="J37" s="265"/>
      <c r="K37" s="556" t="s">
        <v>30452</v>
      </c>
      <c r="L37" s="1316" t="s">
        <v>30453</v>
      </c>
      <c r="M37" s="1251" t="s">
        <v>30454</v>
      </c>
      <c r="N37" s="1251" t="s">
        <v>30455</v>
      </c>
      <c r="O37" s="1277" t="s">
        <v>10514</v>
      </c>
    </row>
    <row r="38" customFormat="false" ht="15.75" hidden="false" customHeight="false" outlineLevel="0" collapsed="false">
      <c r="B38" s="265"/>
      <c r="C38" s="265"/>
      <c r="D38" s="265"/>
      <c r="E38" s="265"/>
      <c r="F38" s="265"/>
      <c r="G38" s="265"/>
      <c r="H38" s="265"/>
      <c r="J38" s="265"/>
      <c r="K38" s="265"/>
      <c r="L38" s="265"/>
      <c r="M38" s="265"/>
      <c r="N38" s="265"/>
    </row>
    <row r="39" customFormat="false" ht="15.75" hidden="false" customHeight="false" outlineLevel="0" collapsed="false">
      <c r="B39" s="265"/>
      <c r="C39" s="265"/>
      <c r="D39" s="265"/>
      <c r="E39" s="265"/>
      <c r="F39" s="265"/>
      <c r="G39" s="265"/>
      <c r="H39" s="265"/>
      <c r="J39" s="265"/>
      <c r="K39" s="556" t="s">
        <v>30456</v>
      </c>
      <c r="L39" s="1317" t="s">
        <v>30453</v>
      </c>
      <c r="M39" s="1251" t="s">
        <v>30457</v>
      </c>
      <c r="N39" s="1251" t="s">
        <v>30458</v>
      </c>
    </row>
    <row r="40" customFormat="false" ht="15.75" hidden="false" customHeight="false" outlineLevel="0" collapsed="false">
      <c r="B40" s="265"/>
      <c r="C40" s="265"/>
      <c r="D40" s="265"/>
      <c r="E40" s="265"/>
      <c r="F40" s="265"/>
      <c r="G40" s="265"/>
      <c r="H40" s="33"/>
      <c r="J40" s="265"/>
      <c r="K40" s="265"/>
      <c r="L40" s="265"/>
      <c r="M40" s="265"/>
      <c r="N40" s="265"/>
    </row>
    <row r="41" customFormat="false" ht="15.75" hidden="false" customHeight="false" outlineLevel="0" collapsed="false">
      <c r="B41" s="265"/>
      <c r="C41" s="265"/>
      <c r="D41" s="265"/>
      <c r="E41" s="265"/>
      <c r="F41" s="265"/>
      <c r="G41" s="265"/>
      <c r="H41" s="265"/>
      <c r="J41" s="265"/>
      <c r="K41" s="556" t="s">
        <v>30459</v>
      </c>
      <c r="L41" s="556" t="s">
        <v>30446</v>
      </c>
      <c r="M41" s="1314" t="s">
        <v>30460</v>
      </c>
      <c r="N41" s="1315" t="n">
        <v>2240.1</v>
      </c>
    </row>
    <row r="42" customFormat="false" ht="15.75" hidden="false" customHeight="false" outlineLevel="0" collapsed="false">
      <c r="B42" s="265"/>
      <c r="C42" s="265"/>
      <c r="D42" s="265"/>
      <c r="E42" s="265"/>
      <c r="F42" s="265"/>
      <c r="G42" s="265"/>
      <c r="H42" s="252"/>
      <c r="J42" s="265"/>
      <c r="K42" s="265"/>
      <c r="L42" s="265"/>
      <c r="M42" s="265"/>
      <c r="N42" s="33"/>
      <c r="O42" s="33"/>
      <c r="P42" s="33"/>
      <c r="Q42" s="33"/>
      <c r="R42" s="252"/>
      <c r="S42" s="252"/>
      <c r="T42" s="252"/>
      <c r="U42" s="265"/>
    </row>
    <row r="43" customFormat="false" ht="15.75" hidden="false" customHeight="false" outlineLevel="0" collapsed="false">
      <c r="B43" s="265"/>
      <c r="C43" s="265"/>
      <c r="D43" s="265"/>
      <c r="E43" s="265"/>
      <c r="F43" s="265"/>
      <c r="G43" s="265"/>
      <c r="H43" s="252"/>
      <c r="J43" s="265"/>
      <c r="K43" s="556" t="s">
        <v>30462</v>
      </c>
      <c r="L43" s="556" t="s">
        <v>30446</v>
      </c>
      <c r="M43" s="87" t="s">
        <v>30463</v>
      </c>
      <c r="N43" s="274" t="s">
        <v>30464</v>
      </c>
      <c r="O43" s="252"/>
      <c r="P43" s="265"/>
      <c r="Q43" s="265"/>
      <c r="R43" s="265"/>
      <c r="S43" s="265"/>
      <c r="T43" s="252"/>
      <c r="U43" s="265"/>
    </row>
    <row r="44" customFormat="false" ht="15.75" hidden="false" customHeight="false" outlineLevel="0" collapsed="false">
      <c r="B44" s="265"/>
      <c r="C44" s="265"/>
      <c r="D44" s="265"/>
      <c r="E44" s="265"/>
      <c r="F44" s="265"/>
      <c r="G44" s="265"/>
      <c r="H44" s="265"/>
      <c r="J44" s="265"/>
      <c r="K44" s="556" t="s">
        <v>30465</v>
      </c>
      <c r="L44" s="1317" t="s">
        <v>30453</v>
      </c>
      <c r="M44" s="1251" t="s">
        <v>30466</v>
      </c>
      <c r="N44" s="1251" t="s">
        <v>30467</v>
      </c>
      <c r="O44" s="252"/>
      <c r="P44" s="265"/>
      <c r="Q44" s="265"/>
      <c r="R44" s="265"/>
      <c r="S44" s="265"/>
      <c r="T44" s="252"/>
      <c r="U44" s="265"/>
    </row>
    <row r="45" customFormat="false" ht="15.75" hidden="false" customHeight="false" outlineLevel="0" collapsed="false">
      <c r="B45" s="265"/>
      <c r="C45" s="265"/>
      <c r="D45" s="265"/>
      <c r="E45" s="265"/>
      <c r="F45" s="265"/>
      <c r="G45" s="265"/>
      <c r="H45" s="265"/>
      <c r="J45" s="265"/>
      <c r="K45" s="265"/>
      <c r="L45" s="265"/>
      <c r="M45" s="265"/>
      <c r="N45" s="252"/>
      <c r="O45" s="252"/>
      <c r="P45" s="265"/>
      <c r="Q45" s="265"/>
      <c r="R45" s="265"/>
      <c r="S45" s="265"/>
      <c r="T45" s="252"/>
      <c r="U45" s="265"/>
    </row>
    <row r="46" customFormat="false" ht="15.75" hidden="false" customHeight="false" outlineLevel="0" collapsed="false">
      <c r="B46" s="265"/>
      <c r="C46" s="265"/>
      <c r="D46" s="265"/>
      <c r="E46" s="265"/>
      <c r="F46" s="265"/>
      <c r="G46" s="265"/>
      <c r="H46" s="265"/>
      <c r="J46" s="265"/>
      <c r="K46" s="556" t="s">
        <v>30468</v>
      </c>
      <c r="L46" s="556" t="s">
        <v>30446</v>
      </c>
      <c r="M46" s="1314" t="s">
        <v>30469</v>
      </c>
      <c r="N46" s="1315" t="n">
        <v>958.5</v>
      </c>
      <c r="O46" s="252"/>
      <c r="P46" s="265"/>
      <c r="Q46" s="265"/>
      <c r="R46" s="265"/>
      <c r="S46" s="265"/>
      <c r="T46" s="252"/>
      <c r="U46" s="265"/>
    </row>
    <row r="47" customFormat="false" ht="15.75" hidden="false" customHeight="false" outlineLevel="0" collapsed="false">
      <c r="B47" s="265"/>
      <c r="C47" s="265"/>
      <c r="D47" s="265"/>
      <c r="E47" s="265"/>
      <c r="F47" s="265"/>
      <c r="G47" s="265"/>
      <c r="H47" s="265"/>
      <c r="J47" s="265"/>
      <c r="K47" s="556" t="s">
        <v>30471</v>
      </c>
      <c r="L47" s="556" t="s">
        <v>30446</v>
      </c>
      <c r="M47" s="198" t="s">
        <v>30472</v>
      </c>
      <c r="N47" s="198" t="s">
        <v>30473</v>
      </c>
      <c r="O47" s="198" t="s">
        <v>30551</v>
      </c>
      <c r="P47" s="265"/>
      <c r="Q47" s="265"/>
      <c r="R47" s="265"/>
      <c r="S47" s="265"/>
      <c r="T47" s="252"/>
      <c r="U47" s="265"/>
    </row>
    <row r="48" customFormat="false" ht="15.75" hidden="false" customHeight="false" outlineLevel="0" collapsed="false">
      <c r="B48" s="265"/>
      <c r="C48" s="265"/>
      <c r="D48" s="265"/>
      <c r="E48" s="265"/>
      <c r="F48" s="265"/>
      <c r="G48" s="265"/>
      <c r="H48" s="265"/>
      <c r="J48" s="265"/>
      <c r="K48" s="665" t="n">
        <v>16</v>
      </c>
      <c r="L48" s="265"/>
      <c r="M48" s="265"/>
      <c r="N48" s="252"/>
      <c r="O48" s="252"/>
      <c r="P48" s="265"/>
      <c r="Q48" s="265"/>
      <c r="R48" s="265"/>
      <c r="S48" s="265"/>
      <c r="T48" s="252"/>
      <c r="U48" s="265"/>
    </row>
    <row r="49" customFormat="false" ht="15.75" hidden="false" customHeight="false" outlineLevel="0" collapsed="false">
      <c r="B49" s="265"/>
      <c r="C49" s="265"/>
      <c r="D49" s="33"/>
      <c r="E49" s="33"/>
      <c r="F49" s="1318"/>
      <c r="G49" s="1319"/>
      <c r="H49" s="265"/>
      <c r="J49" s="265"/>
      <c r="K49" s="665" t="n">
        <v>17</v>
      </c>
      <c r="L49" s="265"/>
      <c r="M49" s="265"/>
      <c r="N49" s="252"/>
      <c r="O49" s="252"/>
      <c r="P49" s="265"/>
      <c r="Q49" s="265"/>
      <c r="R49" s="265"/>
      <c r="S49" s="265"/>
      <c r="T49" s="252"/>
      <c r="U49" s="265"/>
    </row>
    <row r="50" customFormat="false" ht="15.75" hidden="false" customHeight="false" outlineLevel="0" collapsed="false">
      <c r="B50" s="265"/>
      <c r="C50" s="265"/>
      <c r="D50" s="265"/>
      <c r="E50" s="265"/>
      <c r="F50" s="265"/>
      <c r="G50" s="265"/>
      <c r="H50" s="265"/>
      <c r="J50" s="265"/>
      <c r="K50" s="665" t="n">
        <v>18</v>
      </c>
      <c r="L50" s="265"/>
      <c r="M50" s="265"/>
      <c r="N50" s="265"/>
    </row>
    <row r="51" customFormat="false" ht="15.75" hidden="false" customHeight="false" outlineLevel="0" collapsed="false">
      <c r="B51" s="265"/>
      <c r="C51" s="265"/>
      <c r="D51" s="265"/>
      <c r="E51" s="265"/>
      <c r="F51" s="265"/>
      <c r="G51" s="265"/>
      <c r="H51" s="265"/>
      <c r="J51" s="265"/>
      <c r="K51" s="665" t="n">
        <v>19</v>
      </c>
      <c r="L51" s="265"/>
      <c r="M51" s="265"/>
      <c r="N51" s="265"/>
    </row>
    <row r="52" customFormat="false" ht="15.75" hidden="false" customHeight="false" outlineLevel="0" collapsed="false">
      <c r="B52" s="265"/>
      <c r="C52" s="265"/>
      <c r="D52" s="265"/>
      <c r="E52" s="265"/>
      <c r="F52" s="265"/>
      <c r="G52" s="265"/>
      <c r="H52" s="265"/>
      <c r="J52" s="265"/>
      <c r="K52" s="665" t="n">
        <v>20</v>
      </c>
      <c r="L52" s="265"/>
      <c r="M52" s="265"/>
      <c r="N52" s="265"/>
    </row>
    <row r="53" customFormat="false" ht="15.75" hidden="false" customHeight="false" outlineLevel="0" collapsed="false">
      <c r="B53" s="265"/>
      <c r="C53" s="265"/>
      <c r="D53" s="265"/>
      <c r="E53" s="265"/>
      <c r="F53" s="265"/>
      <c r="G53" s="265"/>
      <c r="H53" s="265"/>
      <c r="J53" s="265"/>
      <c r="K53" s="556" t="s">
        <v>30474</v>
      </c>
      <c r="L53" s="556" t="s">
        <v>30446</v>
      </c>
      <c r="M53" s="1314" t="s">
        <v>30475</v>
      </c>
      <c r="N53" s="1315" t="n">
        <v>586.3</v>
      </c>
    </row>
    <row r="54" customFormat="false" ht="15.75" hidden="false" customHeight="false" outlineLevel="0" collapsed="false">
      <c r="B54" s="265"/>
      <c r="C54" s="265"/>
      <c r="D54" s="265"/>
      <c r="E54" s="265"/>
      <c r="F54" s="265"/>
      <c r="G54" s="265"/>
      <c r="H54" s="265"/>
      <c r="J54" s="265"/>
      <c r="K54" s="265"/>
      <c r="L54" s="265"/>
      <c r="M54" s="265"/>
      <c r="N54" s="265"/>
    </row>
    <row r="55" customFormat="false" ht="15.75" hidden="false" customHeight="false" outlineLevel="0" collapsed="false">
      <c r="B55" s="265"/>
      <c r="C55" s="265"/>
      <c r="D55" s="265"/>
      <c r="E55" s="265"/>
      <c r="F55" s="265"/>
      <c r="G55" s="265"/>
      <c r="H55" s="265"/>
      <c r="J55" s="265"/>
      <c r="K55" s="265"/>
      <c r="L55" s="265"/>
      <c r="M55" s="265"/>
      <c r="N55" s="265"/>
    </row>
    <row r="56" customFormat="false" ht="15.75" hidden="false" customHeight="false" outlineLevel="0" collapsed="false">
      <c r="B56" s="265"/>
      <c r="C56" s="265"/>
      <c r="D56" s="265"/>
      <c r="E56" s="265"/>
      <c r="F56" s="265"/>
      <c r="G56" s="265"/>
      <c r="H56" s="265"/>
      <c r="J56" s="265"/>
      <c r="K56" s="265"/>
      <c r="L56" s="265"/>
      <c r="M56" s="265"/>
      <c r="N56" s="265"/>
    </row>
    <row r="57" customFormat="false" ht="15.75" hidden="false" customHeight="false" outlineLevel="0" collapsed="false">
      <c r="B57" s="265"/>
      <c r="C57" s="265"/>
      <c r="D57" s="265"/>
      <c r="E57" s="265"/>
      <c r="F57" s="265"/>
      <c r="G57" s="265"/>
      <c r="H57" s="265"/>
      <c r="J57" s="265"/>
    </row>
    <row r="58" customFormat="false" ht="15.75" hidden="false" customHeight="false" outlineLevel="0" collapsed="false">
      <c r="B58" s="265"/>
      <c r="C58" s="265"/>
      <c r="D58" s="265"/>
      <c r="E58" s="265"/>
      <c r="F58" s="265"/>
      <c r="G58" s="265"/>
      <c r="H58" s="265"/>
      <c r="J58" s="265"/>
      <c r="K58" s="556" t="s">
        <v>30480</v>
      </c>
      <c r="L58" s="556" t="s">
        <v>30446</v>
      </c>
      <c r="M58" s="1320" t="s">
        <v>30481</v>
      </c>
      <c r="N58" s="501" t="n">
        <v>4269.6</v>
      </c>
    </row>
    <row r="59" customFormat="false" ht="15.75" hidden="false" customHeight="false" outlineLevel="0" collapsed="false">
      <c r="J59" s="265"/>
      <c r="K59" s="556" t="s">
        <v>30483</v>
      </c>
      <c r="L59" s="556" t="s">
        <v>30446</v>
      </c>
      <c r="M59" s="33" t="s">
        <v>30484</v>
      </c>
      <c r="N59" s="804" t="s">
        <v>30485</v>
      </c>
      <c r="O59" s="1280"/>
    </row>
    <row r="60" customFormat="false" ht="15.75" hidden="false" customHeight="false" outlineLevel="0" collapsed="false">
      <c r="J60" s="265"/>
      <c r="K60" s="265"/>
      <c r="L60" s="265"/>
      <c r="M60" s="265"/>
      <c r="N60" s="265"/>
    </row>
    <row r="61" customFormat="false" ht="15.75" hidden="false" customHeight="false" outlineLevel="0" collapsed="false">
      <c r="J61" s="265"/>
      <c r="K61" s="556" t="s">
        <v>30486</v>
      </c>
      <c r="L61" s="556" t="s">
        <v>30446</v>
      </c>
      <c r="M61" s="198" t="s">
        <v>30487</v>
      </c>
      <c r="N61" s="196" t="s">
        <v>30488</v>
      </c>
    </row>
    <row r="62" customFormat="false" ht="15.75" hidden="false" customHeight="false" outlineLevel="0" collapsed="false">
      <c r="J62" s="265"/>
      <c r="K62" s="265"/>
      <c r="L62" s="265"/>
      <c r="M62" s="265"/>
      <c r="N62" s="265"/>
    </row>
    <row r="63" customFormat="false" ht="15.75" hidden="false" customHeight="false" outlineLevel="0" collapsed="false">
      <c r="J63" s="265"/>
      <c r="K63" s="556" t="s">
        <v>30489</v>
      </c>
      <c r="L63" s="556" t="s">
        <v>30446</v>
      </c>
      <c r="M63" s="428" t="s">
        <v>30490</v>
      </c>
      <c r="N63" s="594" t="s">
        <v>30491</v>
      </c>
    </row>
    <row r="64" customFormat="false" ht="15.75" hidden="false" customHeight="false" outlineLevel="0" collapsed="false">
      <c r="J64" s="265"/>
      <c r="K64" s="265"/>
      <c r="L64" s="265"/>
      <c r="M64" s="265"/>
      <c r="N64" s="265"/>
    </row>
    <row r="65" customFormat="false" ht="15.75" hidden="false" customHeight="false" outlineLevel="0" collapsed="false">
      <c r="J65" s="265"/>
      <c r="K65" s="556" t="s">
        <v>30495</v>
      </c>
      <c r="L65" s="556" t="s">
        <v>30446</v>
      </c>
      <c r="M65" s="1321" t="s">
        <v>30496</v>
      </c>
      <c r="N65" s="1322" t="s">
        <v>30552</v>
      </c>
    </row>
    <row r="66" customFormat="false" ht="15.75" hidden="false" customHeight="false" outlineLevel="0" collapsed="false">
      <c r="J66" s="265"/>
      <c r="K66" s="556" t="s">
        <v>30498</v>
      </c>
      <c r="L66" s="556" t="s">
        <v>30446</v>
      </c>
      <c r="M66" s="1314" t="s">
        <v>30499</v>
      </c>
      <c r="N66" s="1315" t="n">
        <v>3586</v>
      </c>
    </row>
    <row r="67" customFormat="false" ht="15.75" hidden="false" customHeight="false" outlineLevel="0" collapsed="false">
      <c r="J67" s="265"/>
      <c r="K67" s="556" t="s">
        <v>30501</v>
      </c>
      <c r="L67" s="556" t="s">
        <v>30446</v>
      </c>
      <c r="M67" s="87" t="s">
        <v>30502</v>
      </c>
      <c r="N67" s="87" t="s">
        <v>30503</v>
      </c>
    </row>
    <row r="68" customFormat="false" ht="15.75" hidden="false" customHeight="false" outlineLevel="0" collapsed="false">
      <c r="J68" s="265"/>
      <c r="K68" s="265"/>
      <c r="L68" s="265"/>
      <c r="M68" s="265"/>
      <c r="N68" s="265"/>
    </row>
    <row r="69" customFormat="false" ht="15.75" hidden="false" customHeight="false" outlineLevel="0" collapsed="false">
      <c r="J69" s="265"/>
      <c r="K69" s="556" t="s">
        <v>30498</v>
      </c>
      <c r="L69" s="556" t="s">
        <v>30446</v>
      </c>
      <c r="M69" s="1323" t="s">
        <v>30499</v>
      </c>
      <c r="N69" s="1324" t="s">
        <v>30553</v>
      </c>
    </row>
    <row r="70" customFormat="false" ht="15.75" hidden="false" customHeight="false" outlineLevel="0" collapsed="false">
      <c r="J70" s="265"/>
      <c r="K70" s="556" t="s">
        <v>30505</v>
      </c>
      <c r="L70" s="556" t="s">
        <v>30446</v>
      </c>
      <c r="M70" s="1323" t="s">
        <v>30506</v>
      </c>
      <c r="N70" s="1325" t="s">
        <v>30507</v>
      </c>
    </row>
    <row r="71" customFormat="false" ht="15.75" hidden="false" customHeight="false" outlineLevel="0" collapsed="false">
      <c r="J71" s="265"/>
      <c r="K71" s="556" t="s">
        <v>30508</v>
      </c>
      <c r="L71" s="556" t="s">
        <v>30446</v>
      </c>
      <c r="M71" s="1326" t="s">
        <v>30509</v>
      </c>
      <c r="N71" s="1326" t="s">
        <v>30554</v>
      </c>
    </row>
    <row r="72" customFormat="false" ht="15.75" hidden="false" customHeight="false" outlineLevel="0" collapsed="false">
      <c r="J72" s="265"/>
      <c r="K72" s="556" t="s">
        <v>30514</v>
      </c>
      <c r="L72" s="556" t="s">
        <v>30446</v>
      </c>
      <c r="M72" s="198" t="s">
        <v>30515</v>
      </c>
      <c r="N72" s="501" t="s">
        <v>30516</v>
      </c>
    </row>
    <row r="73" customFormat="false" ht="15.75" hidden="false" customHeight="false" outlineLevel="0" collapsed="false">
      <c r="J73" s="265"/>
      <c r="K73" s="556" t="s">
        <v>30517</v>
      </c>
      <c r="L73" s="556" t="s">
        <v>30446</v>
      </c>
      <c r="M73" s="1171" t="s">
        <v>30518</v>
      </c>
      <c r="N73" s="910" t="s">
        <v>30519</v>
      </c>
    </row>
    <row r="74" customFormat="false" ht="15.75" hidden="false" customHeight="false" outlineLevel="0" collapsed="false">
      <c r="J74" s="265"/>
      <c r="K74" s="265"/>
      <c r="L74" s="265"/>
      <c r="M74" s="265"/>
      <c r="N74" s="265"/>
    </row>
    <row r="75" customFormat="false" ht="15.75" hidden="false" customHeight="false" outlineLevel="0" collapsed="false">
      <c r="J75" s="265"/>
      <c r="K75" s="556" t="s">
        <v>30520</v>
      </c>
      <c r="L75" s="556" t="s">
        <v>30446</v>
      </c>
      <c r="M75" s="556" t="s">
        <v>30521</v>
      </c>
      <c r="N75" s="1313" t="s">
        <v>30522</v>
      </c>
    </row>
    <row r="76" customFormat="false" ht="15.75" hidden="false" customHeight="false" outlineLevel="0" collapsed="false">
      <c r="I76" s="1283" t="s">
        <v>30523</v>
      </c>
      <c r="J76" s="1284"/>
      <c r="K76" s="556" t="s">
        <v>30524</v>
      </c>
      <c r="L76" s="556" t="s">
        <v>30446</v>
      </c>
      <c r="M76" s="556" t="s">
        <v>30525</v>
      </c>
      <c r="N76" s="556" t="s">
        <v>30526</v>
      </c>
    </row>
    <row r="77" customFormat="false" ht="15.75" hidden="false" customHeight="false" outlineLevel="0" collapsed="false">
      <c r="J77" s="265"/>
      <c r="K77" s="556" t="s">
        <v>30527</v>
      </c>
      <c r="L77" s="556" t="s">
        <v>30446</v>
      </c>
      <c r="M77" s="428" t="s">
        <v>30528</v>
      </c>
      <c r="N77" s="594" t="s">
        <v>30529</v>
      </c>
    </row>
    <row r="78" customFormat="false" ht="15.75" hidden="false" customHeight="false" outlineLevel="0" collapsed="false">
      <c r="J78" s="265"/>
      <c r="K78" s="265"/>
      <c r="L78" s="265"/>
      <c r="M78" s="265"/>
      <c r="N78" s="265"/>
    </row>
    <row r="79" customFormat="false" ht="15.75" hidden="false" customHeight="false" outlineLevel="0" collapsed="false">
      <c r="J79" s="265"/>
      <c r="K79" s="265"/>
      <c r="L79" s="265"/>
      <c r="M79" s="265"/>
      <c r="N79" s="265"/>
    </row>
    <row r="80" customFormat="false" ht="15.75" hidden="false" customHeight="false" outlineLevel="0" collapsed="false">
      <c r="J80" s="265"/>
      <c r="K80" s="265"/>
      <c r="L80" s="265"/>
      <c r="M80" s="265"/>
      <c r="N80" s="265"/>
    </row>
    <row r="81" customFormat="false" ht="15.75" hidden="false" customHeight="false" outlineLevel="0" collapsed="false">
      <c r="J81" s="265"/>
      <c r="K81" s="265"/>
      <c r="L81" s="265"/>
      <c r="M81" s="265"/>
      <c r="N81" s="265"/>
    </row>
    <row r="82" customFormat="false" ht="15.75" hidden="false" customHeight="false" outlineLevel="0" collapsed="false">
      <c r="J82" s="265"/>
      <c r="K82" s="265"/>
      <c r="L82" s="265"/>
      <c r="M82" s="265"/>
      <c r="N82" s="265"/>
    </row>
    <row r="83" customFormat="false" ht="15.75" hidden="false" customHeight="false" outlineLevel="0" collapsed="false">
      <c r="J83" s="265"/>
      <c r="K83" s="265"/>
      <c r="L83" s="265"/>
      <c r="M83" s="265"/>
      <c r="N83" s="265"/>
    </row>
    <row r="84" customFormat="false" ht="15.75" hidden="false" customHeight="false" outlineLevel="0" collapsed="false">
      <c r="J84" s="265"/>
      <c r="K84" s="265"/>
      <c r="L84" s="265"/>
      <c r="M84" s="265"/>
      <c r="N84" s="265"/>
    </row>
    <row r="85" customFormat="false" ht="15.75" hidden="false" customHeight="false" outlineLevel="0" collapsed="false">
      <c r="J85" s="265"/>
      <c r="K85" s="265"/>
      <c r="L85" s="265"/>
      <c r="M85" s="265"/>
      <c r="N85" s="265"/>
    </row>
    <row r="86" customFormat="false" ht="15.75" hidden="false" customHeight="false" outlineLevel="0" collapsed="false">
      <c r="J86" s="265"/>
      <c r="K86" s="265"/>
      <c r="L86" s="265"/>
      <c r="M86" s="265"/>
      <c r="N86" s="265"/>
    </row>
    <row r="87" customFormat="false" ht="15.75" hidden="false" customHeight="false" outlineLevel="0" collapsed="false">
      <c r="J87" s="265"/>
      <c r="K87" s="265"/>
      <c r="L87" s="265"/>
      <c r="M87" s="265"/>
      <c r="N87" s="265"/>
    </row>
    <row r="88" customFormat="false" ht="15.75" hidden="false" customHeight="false" outlineLevel="0" collapsed="false">
      <c r="J88" s="265"/>
      <c r="K88" s="265"/>
      <c r="L88" s="265"/>
      <c r="M88" s="265"/>
      <c r="N88" s="265"/>
    </row>
    <row r="89" customFormat="false" ht="15.75" hidden="false" customHeight="false" outlineLevel="0" collapsed="false">
      <c r="J89" s="265"/>
      <c r="K89" s="265"/>
      <c r="L89" s="265"/>
      <c r="M89" s="265"/>
      <c r="N89" s="265"/>
    </row>
    <row r="90" customFormat="false" ht="15.75" hidden="false" customHeight="false" outlineLevel="0" collapsed="false">
      <c r="J90" s="265"/>
      <c r="K90" s="265"/>
      <c r="L90" s="265"/>
      <c r="M90" s="265"/>
      <c r="N90" s="265"/>
    </row>
    <row r="91" customFormat="false" ht="15.75" hidden="false" customHeight="false" outlineLevel="0" collapsed="false">
      <c r="J91" s="265"/>
      <c r="K91" s="265"/>
      <c r="L91" s="265"/>
      <c r="M91" s="265"/>
      <c r="N91" s="265"/>
    </row>
    <row r="92" customFormat="false" ht="15.75" hidden="false" customHeight="false" outlineLevel="0" collapsed="false">
      <c r="J92" s="265"/>
      <c r="K92" s="265"/>
      <c r="L92" s="265"/>
      <c r="M92" s="265"/>
      <c r="N92" s="265"/>
    </row>
    <row r="93" customFormat="false" ht="15.75" hidden="false" customHeight="false" outlineLevel="0" collapsed="false">
      <c r="J93" s="265"/>
      <c r="K93" s="265"/>
      <c r="L93" s="265"/>
      <c r="M93" s="265"/>
      <c r="N93" s="265"/>
    </row>
    <row r="94" customFormat="false" ht="15.75" hidden="false" customHeight="false" outlineLevel="0" collapsed="false">
      <c r="J94" s="265"/>
      <c r="K94" s="265"/>
      <c r="L94" s="265"/>
      <c r="M94" s="265"/>
      <c r="N94" s="265"/>
    </row>
    <row r="95" customFormat="false" ht="15.75" hidden="false" customHeight="false" outlineLevel="0" collapsed="false">
      <c r="J95" s="265"/>
      <c r="K95" s="265"/>
      <c r="L95" s="265"/>
      <c r="M95" s="265"/>
      <c r="N95" s="265"/>
    </row>
    <row r="96" customFormat="false" ht="15.75" hidden="false" customHeight="false" outlineLevel="0" collapsed="false">
      <c r="J96" s="265"/>
      <c r="K96" s="265"/>
      <c r="L96" s="265"/>
      <c r="M96" s="265"/>
      <c r="N96" s="265"/>
    </row>
    <row r="97" customFormat="false" ht="15.75" hidden="false" customHeight="false" outlineLevel="0" collapsed="false">
      <c r="J97" s="265"/>
      <c r="K97" s="265"/>
      <c r="L97" s="265"/>
      <c r="M97" s="265"/>
      <c r="N97" s="265"/>
    </row>
    <row r="98" customFormat="false" ht="15.75" hidden="false" customHeight="false" outlineLevel="0" collapsed="false">
      <c r="J98" s="265"/>
      <c r="K98" s="265"/>
      <c r="L98" s="265"/>
      <c r="M98" s="265"/>
      <c r="N98" s="265"/>
    </row>
    <row r="99" customFormat="false" ht="15.75" hidden="false" customHeight="false" outlineLevel="0" collapsed="false">
      <c r="J99" s="265"/>
      <c r="K99" s="265"/>
      <c r="L99" s="265"/>
      <c r="M99" s="265"/>
      <c r="N99" s="265"/>
    </row>
    <row r="100" customFormat="false" ht="15.75" hidden="false" customHeight="false" outlineLevel="0" collapsed="false">
      <c r="J100" s="265"/>
      <c r="K100" s="265"/>
      <c r="L100" s="265"/>
      <c r="M100" s="265"/>
      <c r="N100" s="265"/>
    </row>
    <row r="101" customFormat="false" ht="15.75" hidden="false" customHeight="false" outlineLevel="0" collapsed="false">
      <c r="J101" s="265"/>
      <c r="K101" s="265"/>
      <c r="L101" s="265"/>
      <c r="M101" s="265"/>
      <c r="N101" s="265"/>
    </row>
    <row r="102" customFormat="false" ht="15.75" hidden="false" customHeight="false" outlineLevel="0" collapsed="false">
      <c r="J102" s="265"/>
      <c r="K102" s="265"/>
      <c r="L102" s="265"/>
      <c r="M102" s="265"/>
      <c r="N102" s="265"/>
    </row>
    <row r="103" customFormat="false" ht="15.75" hidden="false" customHeight="false" outlineLevel="0" collapsed="false">
      <c r="J103" s="265"/>
      <c r="K103" s="265"/>
      <c r="L103" s="265"/>
      <c r="M103" s="265"/>
      <c r="N103" s="265"/>
    </row>
    <row r="104" customFormat="false" ht="15.75" hidden="false" customHeight="false" outlineLevel="0" collapsed="false">
      <c r="J104" s="265"/>
      <c r="K104" s="265"/>
      <c r="L104" s="265"/>
      <c r="M104" s="265"/>
      <c r="N104" s="265"/>
    </row>
    <row r="105" customFormat="false" ht="15.75" hidden="false" customHeight="false" outlineLevel="0" collapsed="false">
      <c r="J105" s="265"/>
      <c r="K105" s="265"/>
      <c r="L105" s="265"/>
      <c r="M105" s="265"/>
      <c r="N105" s="265"/>
    </row>
    <row r="106" customFormat="false" ht="15.75" hidden="false" customHeight="false" outlineLevel="0" collapsed="false">
      <c r="J106" s="265"/>
      <c r="K106" s="265"/>
      <c r="L106" s="265"/>
      <c r="M106" s="265"/>
      <c r="N106" s="265"/>
    </row>
    <row r="107" customFormat="false" ht="15.75" hidden="false" customHeight="false" outlineLevel="0" collapsed="false">
      <c r="J107" s="265"/>
      <c r="K107" s="265"/>
      <c r="L107" s="265"/>
      <c r="M107" s="265"/>
      <c r="N107" s="265"/>
    </row>
    <row r="108" customFormat="false" ht="15.75" hidden="false" customHeight="false" outlineLevel="0" collapsed="false">
      <c r="J108" s="265"/>
      <c r="K108" s="265"/>
      <c r="L108" s="265"/>
      <c r="M108" s="265"/>
      <c r="N108" s="265"/>
    </row>
    <row r="109" customFormat="false" ht="15.75" hidden="false" customHeight="false" outlineLevel="0" collapsed="false">
      <c r="J109" s="265"/>
      <c r="K109" s="265"/>
      <c r="L109" s="265"/>
      <c r="M109" s="265"/>
      <c r="N109" s="265"/>
    </row>
    <row r="110" customFormat="false" ht="15.75" hidden="false" customHeight="false" outlineLevel="0" collapsed="false">
      <c r="J110" s="265"/>
      <c r="K110" s="265"/>
      <c r="L110" s="265"/>
      <c r="M110" s="265"/>
      <c r="N110" s="265"/>
    </row>
    <row r="111" customFormat="false" ht="15.75" hidden="false" customHeight="false" outlineLevel="0" collapsed="false">
      <c r="J111" s="265"/>
      <c r="K111" s="265"/>
      <c r="L111" s="265"/>
      <c r="M111" s="265"/>
      <c r="N111" s="265"/>
    </row>
    <row r="112" customFormat="false" ht="15.75" hidden="false" customHeight="false" outlineLevel="0" collapsed="false">
      <c r="J112" s="265"/>
      <c r="K112" s="265"/>
      <c r="L112" s="265"/>
      <c r="M112" s="265"/>
      <c r="N112" s="265"/>
    </row>
    <row r="113" customFormat="false" ht="15.75" hidden="false" customHeight="false" outlineLevel="0" collapsed="false">
      <c r="J113" s="265"/>
      <c r="K113" s="265"/>
      <c r="L113" s="265"/>
      <c r="M113" s="265"/>
      <c r="N113" s="265"/>
    </row>
    <row r="114" customFormat="false" ht="15.75" hidden="false" customHeight="false" outlineLevel="0" collapsed="false">
      <c r="J114" s="265"/>
      <c r="K114" s="265"/>
      <c r="L114" s="265"/>
      <c r="M114" s="265"/>
      <c r="N114" s="265"/>
    </row>
    <row r="115" customFormat="false" ht="15.75" hidden="false" customHeight="false" outlineLevel="0" collapsed="false">
      <c r="J115" s="265"/>
      <c r="K115" s="265"/>
      <c r="L115" s="265"/>
      <c r="M115" s="265"/>
      <c r="N115" s="265"/>
    </row>
    <row r="116" customFormat="false" ht="15.75" hidden="false" customHeight="false" outlineLevel="0" collapsed="false">
      <c r="J116" s="265"/>
      <c r="K116" s="265"/>
      <c r="L116" s="265"/>
      <c r="M116" s="265"/>
      <c r="N116" s="265"/>
    </row>
    <row r="117" customFormat="false" ht="15.75" hidden="false" customHeight="false" outlineLevel="0" collapsed="false">
      <c r="J117" s="265"/>
      <c r="K117" s="265"/>
      <c r="L117" s="265"/>
      <c r="M117" s="265"/>
      <c r="N117" s="265"/>
    </row>
    <row r="118" customFormat="false" ht="15.75" hidden="false" customHeight="false" outlineLevel="0" collapsed="false">
      <c r="J118" s="265"/>
      <c r="K118" s="265"/>
      <c r="L118" s="265"/>
      <c r="M118" s="265"/>
      <c r="N118" s="265"/>
    </row>
    <row r="119" customFormat="false" ht="15.75" hidden="false" customHeight="false" outlineLevel="0" collapsed="false">
      <c r="J119" s="265"/>
      <c r="K119" s="265"/>
      <c r="L119" s="265"/>
      <c r="M119" s="265"/>
      <c r="N119" s="265"/>
    </row>
    <row r="120" customFormat="false" ht="15.75" hidden="false" customHeight="false" outlineLevel="0" collapsed="false">
      <c r="J120" s="265"/>
      <c r="K120" s="265"/>
      <c r="L120" s="265"/>
      <c r="M120" s="265"/>
      <c r="N120" s="265"/>
    </row>
    <row r="121" customFormat="false" ht="15.75" hidden="false" customHeight="false" outlineLevel="0" collapsed="false">
      <c r="J121" s="265"/>
      <c r="K121" s="265"/>
      <c r="L121" s="265"/>
      <c r="M121" s="265"/>
      <c r="N121" s="265"/>
    </row>
    <row r="122" customFormat="false" ht="15.75" hidden="false" customHeight="false" outlineLevel="0" collapsed="false">
      <c r="J122" s="265"/>
      <c r="K122" s="265"/>
      <c r="L122" s="265"/>
      <c r="M122" s="265"/>
      <c r="N122" s="265"/>
    </row>
    <row r="123" customFormat="false" ht="15.75" hidden="false" customHeight="false" outlineLevel="0" collapsed="false">
      <c r="J123" s="265"/>
      <c r="K123" s="265"/>
      <c r="L123" s="265"/>
      <c r="M123" s="265"/>
      <c r="N123" s="265"/>
    </row>
    <row r="124" customFormat="false" ht="15.75" hidden="false" customHeight="false" outlineLevel="0" collapsed="false">
      <c r="J124" s="265"/>
      <c r="K124" s="265"/>
      <c r="L124" s="265"/>
      <c r="M124" s="265"/>
      <c r="N124" s="265"/>
    </row>
    <row r="125" customFormat="false" ht="15.75" hidden="false" customHeight="false" outlineLevel="0" collapsed="false">
      <c r="J125" s="265"/>
      <c r="K125" s="265"/>
      <c r="L125" s="265"/>
      <c r="M125" s="265"/>
      <c r="N125" s="265"/>
    </row>
    <row r="126" customFormat="false" ht="15.75" hidden="false" customHeight="false" outlineLevel="0" collapsed="false">
      <c r="J126" s="265"/>
      <c r="K126" s="265"/>
      <c r="L126" s="265"/>
      <c r="M126" s="265"/>
      <c r="N126" s="265"/>
    </row>
    <row r="127" customFormat="false" ht="15.75" hidden="false" customHeight="false" outlineLevel="0" collapsed="false">
      <c r="J127" s="265"/>
      <c r="K127" s="265"/>
      <c r="L127" s="265"/>
      <c r="M127" s="265"/>
      <c r="N127" s="265"/>
    </row>
    <row r="128" customFormat="false" ht="15.75" hidden="false" customHeight="false" outlineLevel="0" collapsed="false">
      <c r="J128" s="265"/>
      <c r="K128" s="265"/>
      <c r="L128" s="265"/>
      <c r="M128" s="265"/>
      <c r="N128" s="265"/>
    </row>
    <row r="129" customFormat="false" ht="15.75" hidden="false" customHeight="false" outlineLevel="0" collapsed="false">
      <c r="J129" s="265"/>
      <c r="K129" s="265"/>
      <c r="L129" s="265"/>
      <c r="M129" s="265"/>
      <c r="N129" s="265"/>
    </row>
    <row r="130" customFormat="false" ht="15.75" hidden="false" customHeight="false" outlineLevel="0" collapsed="false">
      <c r="J130" s="265"/>
      <c r="K130" s="265"/>
      <c r="L130" s="265"/>
      <c r="M130" s="265"/>
      <c r="N130" s="265"/>
    </row>
    <row r="1048576" customFormat="false" ht="15.75" hidden="false" customHeight="true" outlineLevel="0" collapsed="false"/>
  </sheetData>
  <hyperlinks>
    <hyperlink ref="I76" r:id="rId1" display="Сухаревская"/>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2:AJ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2" min="1" style="0" width="14.43"/>
    <col collapsed="false" customWidth="true" hidden="false" outlineLevel="0" max="3" min="3" style="0" width="4.14"/>
    <col collapsed="false" customWidth="true" hidden="false" outlineLevel="0" max="5" min="4" style="0" width="3.71"/>
    <col collapsed="false" customWidth="true" hidden="false" outlineLevel="0" max="6" min="6" style="0" width="4.43"/>
    <col collapsed="false" customWidth="true" hidden="false" outlineLevel="0" max="10" min="7" style="0" width="4.57"/>
    <col collapsed="false" customWidth="true" hidden="false" outlineLevel="0" max="11" min="11" style="0" width="4.14"/>
    <col collapsed="false" customWidth="true" hidden="false" outlineLevel="0" max="13" min="12" style="0" width="3.71"/>
    <col collapsed="false" customWidth="true" hidden="false" outlineLevel="0" max="14" min="14" style="0" width="4.43"/>
    <col collapsed="false" customWidth="true" hidden="false" outlineLevel="0" max="18" min="15" style="0" width="4.57"/>
    <col collapsed="false" customWidth="true" hidden="false" outlineLevel="0" max="19" min="19" style="0" width="4.14"/>
    <col collapsed="false" customWidth="true" hidden="false" outlineLevel="0" max="21" min="20" style="0" width="3.71"/>
    <col collapsed="false" customWidth="true" hidden="false" outlineLevel="0" max="22" min="22" style="0" width="4.43"/>
    <col collapsed="false" customWidth="true" hidden="false" outlineLevel="0" max="26" min="23" style="0" width="4.57"/>
    <col collapsed="false" customWidth="true" hidden="false" outlineLevel="0" max="27" min="27" style="0" width="4.14"/>
    <col collapsed="false" customWidth="true" hidden="false" outlineLevel="0" max="29" min="28" style="0" width="3.71"/>
    <col collapsed="false" customWidth="true" hidden="false" outlineLevel="0" max="30" min="30" style="0" width="4.43"/>
    <col collapsed="false" customWidth="true" hidden="false" outlineLevel="0" max="33" min="31" style="0" width="4.57"/>
    <col collapsed="false" customWidth="true" hidden="false" outlineLevel="0" max="34" min="34" style="0" width="8"/>
    <col collapsed="false" customWidth="true" hidden="false" outlineLevel="0" max="35" min="35" style="0" width="4.14"/>
    <col collapsed="false" customWidth="true" hidden="false" outlineLevel="0" max="36" min="36" style="0" width="18.43"/>
    <col collapsed="false" customWidth="true" hidden="false" outlineLevel="0" max="37" min="37" style="0" width="3.71"/>
    <col collapsed="false" customWidth="true" hidden="false" outlineLevel="0" max="38" min="38" style="0" width="4.43"/>
    <col collapsed="false" customWidth="true" hidden="false" outlineLevel="0" max="42" min="39" style="0" width="4.57"/>
    <col collapsed="false" customWidth="true" hidden="false" outlineLevel="0" max="1025" min="43" style="0" width="14.43"/>
  </cols>
  <sheetData>
    <row r="2" customFormat="false" ht="15.75" hidden="false" customHeight="false" outlineLevel="0" collapsed="false">
      <c r="B2" s="15" t="s">
        <v>30555</v>
      </c>
    </row>
    <row r="3" customFormat="false" ht="15.75" hidden="false" customHeight="false" outlineLevel="0" collapsed="false">
      <c r="B3" s="19" t="s">
        <v>30556</v>
      </c>
      <c r="C3" s="1327" t="n">
        <v>1</v>
      </c>
      <c r="D3" s="1327" t="n">
        <v>2</v>
      </c>
      <c r="E3" s="1327" t="n">
        <v>3</v>
      </c>
      <c r="F3" s="1327" t="n">
        <v>4</v>
      </c>
      <c r="G3" s="1327" t="n">
        <v>5</v>
      </c>
      <c r="H3" s="1327" t="n">
        <v>6</v>
      </c>
      <c r="I3" s="1327" t="n">
        <v>7</v>
      </c>
      <c r="J3" s="1327" t="n">
        <v>8</v>
      </c>
      <c r="K3" s="1327" t="n">
        <v>9</v>
      </c>
      <c r="L3" s="1327" t="n">
        <v>10</v>
      </c>
      <c r="M3" s="1327" t="n">
        <v>11</v>
      </c>
      <c r="N3" s="1327" t="n">
        <v>12</v>
      </c>
      <c r="O3" s="1327" t="n">
        <v>13</v>
      </c>
      <c r="P3" s="1327" t="n">
        <v>14</v>
      </c>
      <c r="Q3" s="1327" t="n">
        <v>15</v>
      </c>
      <c r="R3" s="1327" t="n">
        <v>16</v>
      </c>
      <c r="S3" s="1327" t="n">
        <v>17</v>
      </c>
      <c r="T3" s="1327" t="n">
        <v>18</v>
      </c>
      <c r="U3" s="1327" t="n">
        <v>19</v>
      </c>
      <c r="V3" s="1327" t="n">
        <v>20</v>
      </c>
      <c r="W3" s="1327" t="n">
        <v>21</v>
      </c>
      <c r="X3" s="1327" t="n">
        <v>22</v>
      </c>
      <c r="Y3" s="1327" t="n">
        <v>23</v>
      </c>
      <c r="Z3" s="1327" t="n">
        <v>24</v>
      </c>
      <c r="AA3" s="1327" t="n">
        <v>25</v>
      </c>
      <c r="AB3" s="178" t="n">
        <v>26</v>
      </c>
      <c r="AC3" s="178" t="n">
        <v>27</v>
      </c>
      <c r="AD3" s="178" t="n">
        <v>28</v>
      </c>
      <c r="AE3" s="178" t="n">
        <v>29</v>
      </c>
      <c r="AF3" s="178" t="n">
        <v>30</v>
      </c>
      <c r="AG3" s="191" t="n">
        <v>31</v>
      </c>
      <c r="AH3" s="19" t="s">
        <v>30557</v>
      </c>
    </row>
    <row r="4" customFormat="false" ht="15.75" hidden="false" customHeight="false" outlineLevel="0" collapsed="false">
      <c r="B4" s="97"/>
      <c r="C4" s="97"/>
      <c r="D4" s="97"/>
      <c r="E4" s="97"/>
      <c r="F4" s="97"/>
      <c r="G4" s="97"/>
      <c r="H4" s="97"/>
      <c r="I4" s="97"/>
      <c r="J4" s="97"/>
      <c r="K4" s="97"/>
      <c r="L4" s="97"/>
      <c r="M4" s="97"/>
      <c r="N4" s="97"/>
      <c r="O4" s="97"/>
      <c r="P4" s="97"/>
      <c r="Q4" s="97"/>
      <c r="R4" s="97"/>
      <c r="S4" s="97"/>
      <c r="T4" s="97"/>
      <c r="U4" s="97"/>
      <c r="V4" s="97"/>
      <c r="W4" s="97"/>
      <c r="X4" s="97"/>
      <c r="Y4" s="97"/>
      <c r="Z4" s="97"/>
      <c r="AA4" s="97"/>
      <c r="AB4" s="19" t="n">
        <v>1</v>
      </c>
      <c r="AC4" s="19" t="n">
        <v>1</v>
      </c>
      <c r="AD4" s="19" t="n">
        <v>1</v>
      </c>
      <c r="AE4" s="19" t="n">
        <v>1</v>
      </c>
      <c r="AF4" s="19" t="n">
        <v>1</v>
      </c>
      <c r="AG4" s="191" t="n">
        <v>0</v>
      </c>
      <c r="AH4" s="183" t="n">
        <f aca="false">C4+D4+E4+F4+G4+H4+I4+J4+K4+L4+M4++N4+O4+P4+Q4+R4+S4+T4+U4+V4+W4+X4+Y4+Z4+AA4+AB4+AC4+AD4+AE4+AF4+AG4</f>
        <v>5</v>
      </c>
      <c r="AJ4" s="278"/>
    </row>
    <row r="8" customFormat="false" ht="15.75" hidden="false" customHeight="false" outlineLevel="0" collapsed="false">
      <c r="B8" s="19" t="s">
        <v>30558</v>
      </c>
      <c r="C8" s="191" t="n">
        <v>1</v>
      </c>
      <c r="D8" s="178" t="n">
        <v>2</v>
      </c>
      <c r="E8" s="178" t="n">
        <v>3</v>
      </c>
      <c r="F8" s="178" t="n">
        <v>4</v>
      </c>
      <c r="G8" s="178" t="n">
        <v>5</v>
      </c>
      <c r="H8" s="178" t="n">
        <v>6</v>
      </c>
      <c r="I8" s="191" t="n">
        <v>7</v>
      </c>
      <c r="J8" s="191" t="n">
        <v>8</v>
      </c>
      <c r="K8" s="178" t="n">
        <v>9</v>
      </c>
      <c r="L8" s="178" t="n">
        <v>10</v>
      </c>
      <c r="M8" s="178" t="n">
        <v>11</v>
      </c>
      <c r="N8" s="178" t="n">
        <v>12</v>
      </c>
      <c r="O8" s="178" t="n">
        <v>13</v>
      </c>
      <c r="P8" s="191" t="n">
        <v>14</v>
      </c>
      <c r="Q8" s="191" t="n">
        <v>15</v>
      </c>
      <c r="R8" s="178" t="n">
        <v>16</v>
      </c>
      <c r="S8" s="178" t="n">
        <v>17</v>
      </c>
      <c r="T8" s="178" t="n">
        <v>18</v>
      </c>
      <c r="U8" s="178" t="n">
        <v>19</v>
      </c>
      <c r="V8" s="178" t="n">
        <v>20</v>
      </c>
      <c r="W8" s="191" t="n">
        <v>21</v>
      </c>
      <c r="X8" s="191" t="n">
        <v>22</v>
      </c>
      <c r="Y8" s="178" t="n">
        <v>23</v>
      </c>
      <c r="Z8" s="178" t="n">
        <v>24</v>
      </c>
      <c r="AA8" s="178" t="n">
        <v>25</v>
      </c>
      <c r="AB8" s="178" t="n">
        <v>26</v>
      </c>
      <c r="AC8" s="178" t="n">
        <v>27</v>
      </c>
      <c r="AD8" s="191" t="n">
        <v>28</v>
      </c>
      <c r="AE8" s="191" t="n">
        <v>29</v>
      </c>
      <c r="AF8" s="178" t="n">
        <v>30</v>
      </c>
      <c r="AG8" s="1328" t="n">
        <v>31</v>
      </c>
      <c r="AH8" s="19" t="s">
        <v>30557</v>
      </c>
    </row>
    <row r="9" customFormat="false" ht="15.75" hidden="false" customHeight="false" outlineLevel="0" collapsed="false">
      <c r="B9" s="97"/>
      <c r="C9" s="351"/>
      <c r="D9" s="19" t="n">
        <v>1</v>
      </c>
      <c r="E9" s="19" t="n">
        <v>1</v>
      </c>
      <c r="F9" s="19" t="n">
        <v>1</v>
      </c>
      <c r="G9" s="19" t="n">
        <v>1</v>
      </c>
      <c r="H9" s="19" t="n">
        <v>1</v>
      </c>
      <c r="I9" s="351"/>
      <c r="J9" s="351"/>
      <c r="K9" s="19" t="n">
        <v>1</v>
      </c>
      <c r="L9" s="19" t="n">
        <v>1</v>
      </c>
      <c r="M9" s="19" t="n">
        <v>1</v>
      </c>
      <c r="N9" s="19" t="n">
        <v>1</v>
      </c>
      <c r="O9" s="19" t="n">
        <v>1</v>
      </c>
      <c r="P9" s="351"/>
      <c r="Q9" s="351"/>
      <c r="R9" s="19" t="n">
        <v>1</v>
      </c>
      <c r="S9" s="19" t="n">
        <v>1</v>
      </c>
      <c r="T9" s="19" t="n">
        <v>1</v>
      </c>
      <c r="U9" s="19" t="n">
        <v>1</v>
      </c>
      <c r="V9" s="19" t="n">
        <v>1</v>
      </c>
      <c r="W9" s="351"/>
      <c r="X9" s="351"/>
      <c r="Y9" s="19" t="n">
        <v>1</v>
      </c>
      <c r="Z9" s="19" t="n">
        <v>1</v>
      </c>
      <c r="AA9" s="19" t="n">
        <v>1</v>
      </c>
      <c r="AB9" s="19" t="n">
        <v>1</v>
      </c>
      <c r="AC9" s="19" t="n">
        <v>1</v>
      </c>
      <c r="AD9" s="191" t="n">
        <v>0</v>
      </c>
      <c r="AE9" s="191" t="n">
        <v>0</v>
      </c>
      <c r="AF9" s="19" t="n">
        <v>1</v>
      </c>
      <c r="AG9" s="191"/>
      <c r="AH9" s="284" t="n">
        <f aca="false">C9+D9+E9+F9+G9+H9+I9+J9+K9+L9+M9++N9+O9+P9+Q9+R9+S9+T9+U9+V9+W9+X9+Y9+Z9+AA9+AB9+AC9+AD9+AE9+AF9+AG9</f>
        <v>21</v>
      </c>
      <c r="AJ9" s="157"/>
    </row>
    <row r="13" customFormat="false" ht="15.75" hidden="false" customHeight="false" outlineLevel="0" collapsed="false">
      <c r="B13" s="19" t="s">
        <v>30559</v>
      </c>
      <c r="C13" s="19" t="n">
        <v>1</v>
      </c>
      <c r="D13" s="19" t="n">
        <v>2</v>
      </c>
      <c r="E13" s="19" t="n">
        <v>3</v>
      </c>
      <c r="F13" s="19" t="n">
        <v>4</v>
      </c>
      <c r="G13" s="191" t="n">
        <v>5</v>
      </c>
      <c r="H13" s="191" t="n">
        <v>6</v>
      </c>
      <c r="I13" s="19" t="n">
        <v>7</v>
      </c>
      <c r="J13" s="19" t="n">
        <v>8</v>
      </c>
      <c r="K13" s="19" t="n">
        <v>9</v>
      </c>
      <c r="L13" s="19" t="n">
        <v>10</v>
      </c>
      <c r="M13" s="19" t="n">
        <v>11</v>
      </c>
      <c r="N13" s="191" t="n">
        <v>12</v>
      </c>
      <c r="O13" s="191" t="n">
        <v>13</v>
      </c>
      <c r="P13" s="19" t="n">
        <v>14</v>
      </c>
      <c r="Q13" s="19" t="n">
        <v>15</v>
      </c>
      <c r="R13" s="19" t="n">
        <v>16</v>
      </c>
      <c r="S13" s="19" t="n">
        <v>17</v>
      </c>
      <c r="T13" s="19" t="n">
        <v>18</v>
      </c>
      <c r="U13" s="191" t="n">
        <v>19</v>
      </c>
      <c r="V13" s="191" t="n">
        <v>20</v>
      </c>
      <c r="W13" s="19" t="n">
        <v>21</v>
      </c>
      <c r="X13" s="19" t="n">
        <v>22</v>
      </c>
      <c r="Y13" s="19" t="n">
        <v>23</v>
      </c>
      <c r="Z13" s="19" t="n">
        <v>24</v>
      </c>
      <c r="AA13" s="19" t="n">
        <v>25</v>
      </c>
      <c r="AB13" s="191" t="n">
        <v>26</v>
      </c>
      <c r="AC13" s="191" t="n">
        <v>27</v>
      </c>
      <c r="AD13" s="19" t="n">
        <v>28</v>
      </c>
      <c r="AE13" s="19" t="n">
        <v>29</v>
      </c>
      <c r="AF13" s="19" t="n">
        <v>30</v>
      </c>
      <c r="AG13" s="19" t="n">
        <v>31</v>
      </c>
      <c r="AH13" s="19" t="s">
        <v>30557</v>
      </c>
    </row>
    <row r="14" customFormat="false" ht="15.75" hidden="false" customHeight="false" outlineLevel="0" collapsed="false">
      <c r="B14" s="97"/>
      <c r="C14" s="19" t="n">
        <v>1</v>
      </c>
      <c r="D14" s="19" t="n">
        <v>1</v>
      </c>
      <c r="E14" s="19" t="n">
        <v>1</v>
      </c>
      <c r="F14" s="19" t="n">
        <v>1</v>
      </c>
      <c r="G14" s="351"/>
      <c r="H14" s="351"/>
      <c r="I14" s="19" t="n">
        <v>1</v>
      </c>
      <c r="J14" s="19" t="n">
        <v>1</v>
      </c>
      <c r="K14" s="19" t="n">
        <v>1</v>
      </c>
      <c r="L14" s="19" t="n">
        <v>1</v>
      </c>
      <c r="M14" s="19" t="n">
        <v>1</v>
      </c>
      <c r="N14" s="351"/>
      <c r="O14" s="351"/>
      <c r="P14" s="19" t="n">
        <v>1</v>
      </c>
      <c r="Q14" s="19" t="n">
        <v>1</v>
      </c>
      <c r="R14" s="19" t="n">
        <v>1</v>
      </c>
      <c r="S14" s="19" t="n">
        <v>1</v>
      </c>
      <c r="T14" s="19" t="n">
        <v>1</v>
      </c>
      <c r="U14" s="351"/>
      <c r="V14" s="351"/>
      <c r="W14" s="19" t="n">
        <v>1</v>
      </c>
      <c r="X14" s="19" t="n">
        <v>1</v>
      </c>
      <c r="Y14" s="19" t="n">
        <v>1</v>
      </c>
      <c r="Z14" s="19" t="n">
        <v>1</v>
      </c>
      <c r="AA14" s="19" t="n">
        <v>1</v>
      </c>
      <c r="AB14" s="351"/>
      <c r="AC14" s="351"/>
      <c r="AD14" s="19" t="n">
        <v>1</v>
      </c>
      <c r="AE14" s="19" t="n">
        <v>1</v>
      </c>
      <c r="AF14" s="19" t="n">
        <v>1</v>
      </c>
      <c r="AG14" s="19" t="n">
        <v>1</v>
      </c>
      <c r="AH14" s="97" t="n">
        <f aca="false">C14+D14+E14+F14+G14+H14+I14+J14+K14+L14+M14++N14+O14+P14+Q14+R14+S14+T14+U14+V14+W14+X14+Y14+Z14+AA14+AB14+AC14+AD14+AE14+AF14+AG14</f>
        <v>23</v>
      </c>
      <c r="AJ14" s="1200"/>
    </row>
    <row r="18" customFormat="false" ht="15.75" hidden="false" customHeight="false" outlineLevel="0" collapsed="false">
      <c r="B18" s="19" t="s">
        <v>30560</v>
      </c>
      <c r="C18" s="19" t="n">
        <v>1</v>
      </c>
      <c r="D18" s="191" t="n">
        <v>2</v>
      </c>
      <c r="E18" s="191" t="n">
        <v>3</v>
      </c>
      <c r="F18" s="19" t="n">
        <v>4</v>
      </c>
      <c r="G18" s="19" t="n">
        <v>5</v>
      </c>
      <c r="H18" s="19" t="n">
        <v>6</v>
      </c>
      <c r="I18" s="19" t="n">
        <v>7</v>
      </c>
      <c r="J18" s="19" t="n">
        <v>8</v>
      </c>
      <c r="K18" s="191" t="n">
        <v>9</v>
      </c>
      <c r="L18" s="191" t="n">
        <v>10</v>
      </c>
      <c r="M18" s="19" t="n">
        <v>11</v>
      </c>
      <c r="N18" s="19" t="n">
        <v>12</v>
      </c>
      <c r="O18" s="19" t="n">
        <v>13</v>
      </c>
      <c r="P18" s="19" t="n">
        <v>14</v>
      </c>
      <c r="Q18" s="19" t="n">
        <v>15</v>
      </c>
      <c r="R18" s="191" t="n">
        <v>16</v>
      </c>
      <c r="S18" s="191" t="n">
        <v>17</v>
      </c>
      <c r="T18" s="19" t="n">
        <v>18</v>
      </c>
      <c r="U18" s="19" t="n">
        <v>19</v>
      </c>
      <c r="V18" s="19" t="n">
        <v>20</v>
      </c>
      <c r="W18" s="19" t="n">
        <v>21</v>
      </c>
      <c r="X18" s="19" t="n">
        <v>22</v>
      </c>
      <c r="Y18" s="191" t="n">
        <v>23</v>
      </c>
      <c r="Z18" s="191" t="n">
        <v>24</v>
      </c>
      <c r="AA18" s="19" t="n">
        <v>25</v>
      </c>
      <c r="AB18" s="19" t="n">
        <v>26</v>
      </c>
      <c r="AC18" s="19" t="n">
        <v>27</v>
      </c>
      <c r="AD18" s="19" t="n">
        <v>28</v>
      </c>
      <c r="AE18" s="19" t="n">
        <v>29</v>
      </c>
      <c r="AF18" s="191" t="n">
        <v>30</v>
      </c>
      <c r="AG18" s="1329" t="n">
        <v>31</v>
      </c>
      <c r="AH18" s="19" t="s">
        <v>30557</v>
      </c>
    </row>
    <row r="19" customFormat="false" ht="15.75" hidden="false" customHeight="false" outlineLevel="0" collapsed="false">
      <c r="B19" s="97"/>
      <c r="C19" s="19" t="n">
        <v>1</v>
      </c>
      <c r="D19" s="191"/>
      <c r="E19" s="191"/>
      <c r="F19" s="139" t="n">
        <v>0</v>
      </c>
      <c r="G19" s="19" t="n">
        <v>1</v>
      </c>
      <c r="H19" s="19" t="n">
        <v>1</v>
      </c>
      <c r="I19" s="19" t="n">
        <v>1</v>
      </c>
      <c r="J19" s="19" t="n">
        <v>1</v>
      </c>
      <c r="K19" s="191"/>
      <c r="L19" s="191"/>
      <c r="M19" s="19" t="n">
        <v>1</v>
      </c>
      <c r="N19" s="19" t="n">
        <v>1</v>
      </c>
      <c r="O19" s="19" t="n">
        <v>1</v>
      </c>
      <c r="P19" s="19" t="n">
        <v>1</v>
      </c>
      <c r="Q19" s="19" t="n">
        <v>1</v>
      </c>
      <c r="R19" s="191"/>
      <c r="S19" s="191"/>
      <c r="T19" s="19" t="n">
        <v>1</v>
      </c>
      <c r="U19" s="19" t="n">
        <v>1</v>
      </c>
      <c r="V19" s="19" t="n">
        <v>1</v>
      </c>
      <c r="W19" s="19" t="n">
        <v>1</v>
      </c>
      <c r="X19" s="19" t="n">
        <v>1</v>
      </c>
      <c r="Y19" s="191"/>
      <c r="Z19" s="191"/>
      <c r="AA19" s="19" t="n">
        <v>1</v>
      </c>
      <c r="AB19" s="19" t="n">
        <v>1</v>
      </c>
      <c r="AC19" s="19" t="n">
        <v>1</v>
      </c>
      <c r="AD19" s="19" t="n">
        <v>1</v>
      </c>
      <c r="AE19" s="19" t="n">
        <v>1</v>
      </c>
      <c r="AF19" s="191"/>
      <c r="AG19" s="19"/>
      <c r="AH19" s="97" t="n">
        <f aca="false">C19+D19+E19+F19+G19+H19+I19+J19+K19+L19+M19++N19+O19+P19+Q19+R19+S19+T19+U19+V19+W19+X19+Y19+Z19+AA19+AB19+AC19+AD19+AE19+AF19+AG19</f>
        <v>20</v>
      </c>
    </row>
    <row r="23" customFormat="false" ht="15.75" hidden="false" customHeight="false" outlineLevel="0" collapsed="false">
      <c r="B23" s="19" t="s">
        <v>30561</v>
      </c>
      <c r="C23" s="191" t="n">
        <v>1</v>
      </c>
      <c r="D23" s="178" t="n">
        <v>2</v>
      </c>
      <c r="E23" s="178" t="n">
        <v>3</v>
      </c>
      <c r="F23" s="178" t="n">
        <v>4</v>
      </c>
      <c r="G23" s="178" t="n">
        <v>5</v>
      </c>
      <c r="H23" s="178" t="n">
        <v>6</v>
      </c>
      <c r="I23" s="191" t="n">
        <v>7</v>
      </c>
      <c r="J23" s="191" t="n">
        <v>8</v>
      </c>
      <c r="K23" s="178" t="n">
        <v>9</v>
      </c>
      <c r="L23" s="178" t="n">
        <v>10</v>
      </c>
      <c r="M23" s="178" t="n">
        <v>11</v>
      </c>
      <c r="N23" s="178" t="n">
        <v>12</v>
      </c>
      <c r="O23" s="178" t="n">
        <v>13</v>
      </c>
      <c r="P23" s="191" t="n">
        <v>14</v>
      </c>
      <c r="Q23" s="191" t="n">
        <v>15</v>
      </c>
      <c r="R23" s="178" t="n">
        <v>16</v>
      </c>
      <c r="S23" s="178" t="n">
        <v>17</v>
      </c>
      <c r="T23" s="178" t="n">
        <v>18</v>
      </c>
      <c r="U23" s="178" t="n">
        <v>19</v>
      </c>
      <c r="V23" s="178" t="n">
        <v>20</v>
      </c>
      <c r="W23" s="191" t="n">
        <v>21</v>
      </c>
      <c r="X23" s="191" t="n">
        <v>22</v>
      </c>
      <c r="Y23" s="178" t="n">
        <v>23</v>
      </c>
      <c r="Z23" s="178" t="n">
        <v>24</v>
      </c>
      <c r="AA23" s="178" t="n">
        <v>25</v>
      </c>
      <c r="AB23" s="178" t="n">
        <v>26</v>
      </c>
      <c r="AC23" s="178" t="n">
        <v>27</v>
      </c>
      <c r="AD23" s="191" t="n">
        <v>28</v>
      </c>
      <c r="AE23" s="191" t="n">
        <v>29</v>
      </c>
      <c r="AF23" s="178" t="n">
        <v>30</v>
      </c>
      <c r="AG23" s="1330" t="n">
        <v>31</v>
      </c>
      <c r="AH23" s="19" t="s">
        <v>30557</v>
      </c>
    </row>
    <row r="24" customFormat="false" ht="15.75" hidden="false" customHeight="false" outlineLevel="0" collapsed="false">
      <c r="B24" s="97"/>
      <c r="C24" s="191"/>
      <c r="D24" s="19" t="n">
        <v>1</v>
      </c>
      <c r="E24" s="19" t="n">
        <v>1</v>
      </c>
      <c r="F24" s="19" t="n">
        <v>1</v>
      </c>
      <c r="G24" s="19" t="n">
        <v>1</v>
      </c>
      <c r="H24" s="19" t="n">
        <v>1</v>
      </c>
      <c r="I24" s="191"/>
      <c r="J24" s="191"/>
      <c r="K24" s="19" t="n">
        <v>1</v>
      </c>
      <c r="L24" s="19" t="n">
        <v>1</v>
      </c>
      <c r="M24" s="19" t="n">
        <v>1</v>
      </c>
      <c r="N24" s="19" t="n">
        <v>1</v>
      </c>
      <c r="O24" s="19" t="n">
        <v>1</v>
      </c>
      <c r="P24" s="191"/>
      <c r="Q24" s="191"/>
      <c r="R24" s="19" t="n">
        <v>1</v>
      </c>
      <c r="S24" s="19" t="n">
        <v>1</v>
      </c>
      <c r="T24" s="19" t="n">
        <v>1</v>
      </c>
      <c r="U24" s="19" t="n">
        <v>1</v>
      </c>
      <c r="V24" s="19" t="n">
        <v>1</v>
      </c>
      <c r="W24" s="191"/>
      <c r="X24" s="191"/>
      <c r="Y24" s="19" t="n">
        <v>1</v>
      </c>
      <c r="Z24" s="19" t="n">
        <v>1</v>
      </c>
      <c r="AA24" s="19" t="n">
        <v>1</v>
      </c>
      <c r="AB24" s="19" t="n">
        <v>1</v>
      </c>
      <c r="AC24" s="19" t="n">
        <v>1</v>
      </c>
      <c r="AD24" s="191"/>
      <c r="AE24" s="191"/>
      <c r="AF24" s="178" t="n">
        <v>1</v>
      </c>
      <c r="AG24" s="178" t="n">
        <v>1</v>
      </c>
      <c r="AH24" s="97" t="n">
        <f aca="false">C24+D24+E24+F24+G24+H24+I24+J24+K24+L24+M24++N24+O24+P24+Q24+R24+S24+T24+U24+V24+W24+X24+Y24+Z24+AA24+AB24+AC24+AD24+AE24+AF24+AG24</f>
        <v>22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2: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2" customFormat="false" ht="15.75" hidden="false" customHeight="false" outlineLevel="0" collapsed="false">
      <c r="A2" s="18" t="s">
        <v>30241</v>
      </c>
      <c r="B2" s="1331" t="s">
        <v>30562</v>
      </c>
      <c r="C2" s="556" t="s">
        <v>30563</v>
      </c>
      <c r="D2" s="556" t="s">
        <v>30564</v>
      </c>
      <c r="E2" s="1252" t="s">
        <v>10514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025" min="1" style="0" width="14.43"/>
  </cols>
  <sheetData>
    <row r="1" customFormat="false" ht="15.75" hidden="false" customHeight="false" outlineLevel="0" collapsed="false">
      <c r="A1" s="1091" t="s">
        <v>17111</v>
      </c>
      <c r="B1" s="6" t="s">
        <v>38</v>
      </c>
      <c r="C1" s="6" t="s">
        <v>17116</v>
      </c>
      <c r="D1" s="6" t="s">
        <v>41</v>
      </c>
      <c r="E1" s="6" t="s">
        <v>42</v>
      </c>
      <c r="F1" s="6" t="s">
        <v>17117</v>
      </c>
    </row>
    <row r="2" customFormat="false" ht="15.75" hidden="false" customHeight="false" outlineLevel="0" collapsed="false">
      <c r="A2" s="1137" t="n">
        <v>43703</v>
      </c>
      <c r="B2" s="1092" t="n">
        <f aca="false">SUM(B3:B8980)</f>
        <v>1010210</v>
      </c>
      <c r="C2" s="913" t="n">
        <f aca="false">SUM(C3:C8980)</f>
        <v>735928.51</v>
      </c>
      <c r="D2" s="281"/>
      <c r="E2" s="281"/>
      <c r="F2" s="91"/>
    </row>
    <row r="3" customFormat="false" ht="15.75" hidden="false" customHeight="false" outlineLevel="0" collapsed="false">
      <c r="A3" s="1139" t="s">
        <v>25462</v>
      </c>
      <c r="B3" s="1139"/>
      <c r="C3" s="1139"/>
      <c r="D3" s="1139"/>
      <c r="E3" s="1139"/>
      <c r="F3" s="1139" t="s">
        <v>364</v>
      </c>
    </row>
    <row r="4" customFormat="false" ht="15.75" hidden="false" customHeight="false" outlineLevel="0" collapsed="false">
      <c r="A4" s="100" t="s">
        <v>25462</v>
      </c>
      <c r="B4" s="100" t="n">
        <v>40000</v>
      </c>
      <c r="C4" s="100"/>
      <c r="D4" s="19" t="s">
        <v>25474</v>
      </c>
      <c r="E4" s="1076" t="n">
        <v>43708</v>
      </c>
      <c r="F4" s="282" t="s">
        <v>15</v>
      </c>
    </row>
    <row r="5" customFormat="false" ht="15.75" hidden="false" customHeight="false" outlineLevel="0" collapsed="false">
      <c r="A5" s="100" t="s">
        <v>25475</v>
      </c>
      <c r="B5" s="100" t="n">
        <v>16800</v>
      </c>
      <c r="C5" s="100"/>
      <c r="D5" s="19" t="s">
        <v>25479</v>
      </c>
      <c r="E5" s="1076" t="n">
        <v>43707</v>
      </c>
      <c r="F5" s="282" t="s">
        <v>15</v>
      </c>
    </row>
    <row r="6" customFormat="false" ht="15.75" hidden="false" customHeight="false" outlineLevel="0" collapsed="false">
      <c r="A6" s="1144" t="s">
        <v>25462</v>
      </c>
      <c r="B6" s="100" t="n">
        <v>2000</v>
      </c>
      <c r="C6" s="100"/>
      <c r="D6" s="19" t="s">
        <v>25498</v>
      </c>
      <c r="E6" s="100" t="n">
        <v>27.08</v>
      </c>
      <c r="F6" s="282" t="s">
        <v>15</v>
      </c>
    </row>
    <row r="7" customFormat="false" ht="15.75" hidden="false" customHeight="false" outlineLevel="0" collapsed="false">
      <c r="A7" s="100" t="s">
        <v>25462</v>
      </c>
      <c r="B7" s="100" t="n">
        <v>22800</v>
      </c>
      <c r="C7" s="100"/>
      <c r="D7" s="19" t="s">
        <v>25525</v>
      </c>
      <c r="E7" s="1076" t="n">
        <v>43724</v>
      </c>
      <c r="F7" s="984" t="s">
        <v>15</v>
      </c>
    </row>
    <row r="8" customFormat="false" ht="15.75" hidden="false" customHeight="false" outlineLevel="0" collapsed="false">
      <c r="A8" s="100" t="s">
        <v>25462</v>
      </c>
      <c r="B8" s="100" t="n">
        <v>3100</v>
      </c>
      <c r="C8" s="100"/>
      <c r="D8" s="19" t="s">
        <v>25555</v>
      </c>
      <c r="E8" s="1076" t="n">
        <v>43707</v>
      </c>
      <c r="F8" s="282" t="s">
        <v>15</v>
      </c>
    </row>
    <row r="9" customFormat="false" ht="15.75" hidden="false" customHeight="false" outlineLevel="0" collapsed="false">
      <c r="A9" s="100"/>
      <c r="B9" s="100" t="n">
        <v>1200</v>
      </c>
      <c r="C9" s="100"/>
      <c r="D9" s="100"/>
      <c r="E9" s="100"/>
      <c r="F9" s="984" t="s">
        <v>364</v>
      </c>
    </row>
    <row r="10" customFormat="false" ht="15.75" hidden="false" customHeight="false" outlineLevel="0" collapsed="false">
      <c r="A10" s="91"/>
      <c r="B10" s="91"/>
      <c r="C10" s="91" t="n">
        <v>25000</v>
      </c>
      <c r="D10" s="9" t="s">
        <v>25574</v>
      </c>
      <c r="E10" s="99" t="n">
        <v>43708</v>
      </c>
      <c r="F10" s="282" t="s">
        <v>11950</v>
      </c>
    </row>
    <row r="11" customFormat="false" ht="15.75" hidden="false" customHeight="false" outlineLevel="0" collapsed="false">
      <c r="A11" s="91" t="s">
        <v>25462</v>
      </c>
      <c r="B11" s="91" t="n">
        <v>10500</v>
      </c>
      <c r="C11" s="91"/>
      <c r="D11" s="19" t="s">
        <v>25604</v>
      </c>
      <c r="E11" s="99" t="n">
        <v>43707</v>
      </c>
      <c r="F11" s="282" t="s">
        <v>15</v>
      </c>
    </row>
    <row r="12" customFormat="false" ht="15.75" hidden="false" customHeight="false" outlineLevel="0" collapsed="false">
      <c r="A12" s="91" t="s">
        <v>25462</v>
      </c>
      <c r="B12" s="91" t="n">
        <v>3100</v>
      </c>
      <c r="C12" s="91"/>
      <c r="D12" s="19" t="s">
        <v>25622</v>
      </c>
      <c r="E12" s="99" t="n">
        <v>43708</v>
      </c>
      <c r="F12" s="282" t="s">
        <v>15</v>
      </c>
    </row>
    <row r="13" customFormat="false" ht="15.75" hidden="false" customHeight="false" outlineLevel="0" collapsed="false">
      <c r="A13" s="91" t="s">
        <v>25462</v>
      </c>
      <c r="B13" s="91" t="n">
        <v>7000</v>
      </c>
      <c r="C13" s="91"/>
      <c r="D13" s="19" t="s">
        <v>25628</v>
      </c>
      <c r="E13" s="99" t="n">
        <v>43705</v>
      </c>
      <c r="F13" s="282" t="s">
        <v>15</v>
      </c>
    </row>
    <row r="14" customFormat="false" ht="15.75" hidden="false" customHeight="false" outlineLevel="0" collapsed="false">
      <c r="A14" s="91" t="s">
        <v>25462</v>
      </c>
      <c r="B14" s="91" t="n">
        <v>6900</v>
      </c>
      <c r="C14" s="91"/>
      <c r="D14" s="19" t="s">
        <v>25647</v>
      </c>
      <c r="E14" s="99" t="n">
        <v>43706</v>
      </c>
      <c r="F14" s="282" t="s">
        <v>3963</v>
      </c>
    </row>
    <row r="15" customFormat="false" ht="15.75" hidden="false" customHeight="false" outlineLevel="0" collapsed="false">
      <c r="A15" s="91" t="s">
        <v>25462</v>
      </c>
      <c r="B15" s="91" t="n">
        <v>800</v>
      </c>
      <c r="C15" s="91"/>
      <c r="D15" s="19" t="s">
        <v>25665</v>
      </c>
      <c r="E15" s="99" t="n">
        <v>43707</v>
      </c>
      <c r="F15" s="282" t="s">
        <v>3963</v>
      </c>
    </row>
    <row r="16" customFormat="false" ht="15.75" hidden="false" customHeight="false" outlineLevel="0" collapsed="false">
      <c r="A16" s="91" t="s">
        <v>25462</v>
      </c>
      <c r="B16" s="91" t="n">
        <v>2100</v>
      </c>
      <c r="C16" s="91"/>
      <c r="D16" s="19" t="s">
        <v>25685</v>
      </c>
      <c r="E16" s="99" t="n">
        <v>43707</v>
      </c>
      <c r="F16" s="282" t="s">
        <v>3963</v>
      </c>
    </row>
    <row r="17" customFormat="false" ht="15.75" hidden="false" customHeight="false" outlineLevel="0" collapsed="false">
      <c r="A17" s="91" t="s">
        <v>25462</v>
      </c>
      <c r="B17" s="91" t="n">
        <v>500</v>
      </c>
      <c r="C17" s="91"/>
      <c r="D17" s="30" t="s">
        <v>24684</v>
      </c>
      <c r="E17" s="99" t="n">
        <v>43680</v>
      </c>
      <c r="F17" s="282" t="s">
        <v>25692</v>
      </c>
    </row>
    <row r="18" customFormat="false" ht="15.75" hidden="false" customHeight="false" outlineLevel="0" collapsed="false">
      <c r="A18" s="91" t="s">
        <v>25462</v>
      </c>
      <c r="B18" s="91" t="n">
        <v>9000</v>
      </c>
      <c r="C18" s="91"/>
      <c r="D18" s="91" t="s">
        <v>25702</v>
      </c>
      <c r="E18" s="91" t="s">
        <v>25703</v>
      </c>
      <c r="F18" s="282" t="s">
        <v>3963</v>
      </c>
    </row>
    <row r="19" customFormat="false" ht="15.75" hidden="false" customHeight="false" outlineLevel="0" collapsed="false">
      <c r="A19" s="91" t="s">
        <v>25462</v>
      </c>
      <c r="B19" s="91" t="n">
        <v>500</v>
      </c>
      <c r="C19" s="91"/>
      <c r="D19" s="24" t="s">
        <v>25023</v>
      </c>
      <c r="E19" s="99" t="n">
        <v>43710</v>
      </c>
      <c r="F19" s="282" t="s">
        <v>25692</v>
      </c>
    </row>
    <row r="20" customFormat="false" ht="15.75" hidden="false" customHeight="false" outlineLevel="0" collapsed="false">
      <c r="A20" s="91" t="s">
        <v>25462</v>
      </c>
      <c r="B20" s="91" t="n">
        <v>3000</v>
      </c>
      <c r="C20" s="91"/>
      <c r="D20" s="19" t="s">
        <v>25711</v>
      </c>
      <c r="E20" s="99" t="n">
        <v>43708</v>
      </c>
      <c r="F20" s="282" t="s">
        <v>3963</v>
      </c>
    </row>
    <row r="21" customFormat="false" ht="15.75" hidden="false" customHeight="false" outlineLevel="0" collapsed="false">
      <c r="A21" s="91" t="s">
        <v>25462</v>
      </c>
      <c r="B21" s="91" t="n">
        <v>3500</v>
      </c>
      <c r="C21" s="91"/>
      <c r="D21" s="19" t="s">
        <v>25711</v>
      </c>
      <c r="E21" s="99" t="n">
        <v>43709</v>
      </c>
      <c r="F21" s="282" t="s">
        <v>15</v>
      </c>
    </row>
    <row r="22" customFormat="false" ht="15.75" hidden="false" customHeight="false" outlineLevel="0" collapsed="false">
      <c r="A22" s="91" t="s">
        <v>25462</v>
      </c>
      <c r="B22" s="91" t="n">
        <v>3100</v>
      </c>
      <c r="C22" s="91"/>
      <c r="D22" s="19" t="s">
        <v>25753</v>
      </c>
      <c r="E22" s="99" t="n">
        <v>43710</v>
      </c>
      <c r="F22" s="282" t="s">
        <v>15</v>
      </c>
    </row>
    <row r="23" customFormat="false" ht="15.75" hidden="false" customHeight="false" outlineLevel="0" collapsed="false">
      <c r="A23" s="100"/>
      <c r="B23" s="100" t="n">
        <v>3000</v>
      </c>
      <c r="C23" s="100"/>
      <c r="D23" s="19" t="s">
        <v>25782</v>
      </c>
      <c r="E23" s="1076" t="n">
        <v>43708</v>
      </c>
      <c r="F23" s="282" t="s">
        <v>15</v>
      </c>
    </row>
    <row r="24" customFormat="false" ht="15.75" hidden="false" customHeight="false" outlineLevel="0" collapsed="false">
      <c r="A24" s="91" t="s">
        <v>25462</v>
      </c>
      <c r="B24" s="274" t="n">
        <v>24700</v>
      </c>
      <c r="C24" s="100"/>
      <c r="D24" s="19" t="s">
        <v>25801</v>
      </c>
      <c r="E24" s="1076" t="n">
        <v>43679</v>
      </c>
      <c r="F24" s="282" t="s">
        <v>15</v>
      </c>
    </row>
    <row r="25" customFormat="false" ht="15.75" hidden="false" customHeight="false" outlineLevel="0" collapsed="false">
      <c r="A25" s="100" t="s">
        <v>25462</v>
      </c>
      <c r="B25" s="100" t="n">
        <v>9000</v>
      </c>
      <c r="C25" s="100"/>
      <c r="D25" s="19" t="s">
        <v>25806</v>
      </c>
      <c r="E25" s="1076" t="n">
        <v>43710</v>
      </c>
      <c r="F25" s="282" t="s">
        <v>15</v>
      </c>
    </row>
    <row r="26" customFormat="false" ht="15.75" hidden="false" customHeight="false" outlineLevel="0" collapsed="false">
      <c r="A26" s="100" t="s">
        <v>25462</v>
      </c>
      <c r="B26" s="100" t="n">
        <v>3200</v>
      </c>
      <c r="C26" s="100"/>
      <c r="D26" s="19" t="s">
        <v>25811</v>
      </c>
      <c r="E26" s="1076" t="n">
        <v>43715</v>
      </c>
      <c r="F26" s="282" t="s">
        <v>15</v>
      </c>
    </row>
    <row r="27" customFormat="false" ht="15.75" hidden="false" customHeight="false" outlineLevel="0" collapsed="false">
      <c r="A27" s="100" t="s">
        <v>25462</v>
      </c>
      <c r="B27" s="100" t="n">
        <v>3000</v>
      </c>
      <c r="C27" s="100"/>
      <c r="D27" s="24" t="s">
        <v>22734</v>
      </c>
      <c r="E27" s="1076" t="n">
        <v>43712</v>
      </c>
      <c r="F27" s="282" t="s">
        <v>25824</v>
      </c>
    </row>
    <row r="28" customFormat="false" ht="15.75" hidden="false" customHeight="false" outlineLevel="0" collapsed="false">
      <c r="A28" s="100" t="s">
        <v>25462</v>
      </c>
      <c r="B28" s="100" t="n">
        <v>3300</v>
      </c>
      <c r="C28" s="100"/>
      <c r="D28" s="19" t="s">
        <v>25836</v>
      </c>
      <c r="E28" s="1076" t="n">
        <v>43716</v>
      </c>
      <c r="F28" s="282" t="s">
        <v>15</v>
      </c>
    </row>
    <row r="29" customFormat="false" ht="15.75" hidden="false" customHeight="false" outlineLevel="0" collapsed="false">
      <c r="A29" s="100" t="s">
        <v>25462</v>
      </c>
      <c r="B29" s="100" t="n">
        <v>2900</v>
      </c>
      <c r="C29" s="100"/>
      <c r="D29" s="19" t="s">
        <v>25849</v>
      </c>
      <c r="E29" s="1076" t="n">
        <v>43711</v>
      </c>
      <c r="F29" s="282" t="s">
        <v>15</v>
      </c>
    </row>
    <row r="30" customFormat="false" ht="15.75" hidden="false" customHeight="false" outlineLevel="0" collapsed="false">
      <c r="A30" s="100" t="s">
        <v>25462</v>
      </c>
      <c r="B30" s="100" t="n">
        <f aca="false">10600+500</f>
        <v>11100</v>
      </c>
      <c r="C30" s="100"/>
      <c r="D30" s="19" t="s">
        <v>25854</v>
      </c>
      <c r="E30" s="1076" t="n">
        <v>43710</v>
      </c>
      <c r="F30" s="282" t="s">
        <v>15</v>
      </c>
    </row>
    <row r="31" customFormat="false" ht="15.75" hidden="false" customHeight="false" outlineLevel="0" collapsed="false">
      <c r="A31" s="100" t="s">
        <v>25462</v>
      </c>
      <c r="B31" s="100" t="n">
        <v>1600</v>
      </c>
      <c r="C31" s="100"/>
      <c r="D31" s="19" t="s">
        <v>25753</v>
      </c>
      <c r="E31" s="1076" t="n">
        <v>43712</v>
      </c>
      <c r="F31" s="984"/>
    </row>
    <row r="32" customFormat="false" ht="15.75" hidden="false" customHeight="false" outlineLevel="0" collapsed="false">
      <c r="A32" s="100" t="s">
        <v>25462</v>
      </c>
      <c r="B32" s="100" t="n">
        <v>3300</v>
      </c>
      <c r="C32" s="100"/>
      <c r="D32" s="19" t="s">
        <v>25875</v>
      </c>
      <c r="E32" s="1076" t="n">
        <v>43712</v>
      </c>
      <c r="F32" s="984" t="s">
        <v>15</v>
      </c>
    </row>
    <row r="33" customFormat="false" ht="15.75" hidden="false" customHeight="false" outlineLevel="0" collapsed="false">
      <c r="A33" s="664" t="s">
        <v>25462</v>
      </c>
      <c r="B33" s="664" t="n">
        <v>4500</v>
      </c>
      <c r="C33" s="664"/>
      <c r="D33" s="19" t="s">
        <v>25878</v>
      </c>
      <c r="E33" s="1157" t="n">
        <v>43712</v>
      </c>
      <c r="F33" s="984" t="s">
        <v>15</v>
      </c>
    </row>
    <row r="34" customFormat="false" ht="15.75" hidden="false" customHeight="false" outlineLevel="0" collapsed="false">
      <c r="A34" s="100" t="s">
        <v>25462</v>
      </c>
      <c r="B34" s="100" t="n">
        <v>3000</v>
      </c>
      <c r="C34" s="100" t="s">
        <v>25671</v>
      </c>
      <c r="D34" s="19" t="s">
        <v>25903</v>
      </c>
      <c r="E34" s="1076" t="n">
        <v>43715</v>
      </c>
      <c r="F34" s="984" t="s">
        <v>15</v>
      </c>
    </row>
    <row r="35" customFormat="false" ht="15.75" hidden="false" customHeight="false" outlineLevel="0" collapsed="false">
      <c r="A35" s="100" t="s">
        <v>25462</v>
      </c>
      <c r="B35" s="100" t="n">
        <v>5700</v>
      </c>
      <c r="C35" s="100" t="s">
        <v>25671</v>
      </c>
      <c r="D35" s="19" t="s">
        <v>25907</v>
      </c>
      <c r="E35" s="1076" t="n">
        <v>43713</v>
      </c>
      <c r="F35" s="984" t="s">
        <v>15</v>
      </c>
    </row>
    <row r="36" customFormat="false" ht="15.75" hidden="false" customHeight="false" outlineLevel="0" collapsed="false">
      <c r="A36" s="100" t="s">
        <v>25462</v>
      </c>
      <c r="B36" s="100" t="n">
        <v>14500</v>
      </c>
      <c r="C36" s="100" t="s">
        <v>25671</v>
      </c>
      <c r="D36" s="19" t="s">
        <v>25916</v>
      </c>
      <c r="E36" s="1076" t="n">
        <v>43712</v>
      </c>
      <c r="F36" s="984" t="s">
        <v>15</v>
      </c>
    </row>
    <row r="37" customFormat="false" ht="15.75" hidden="false" customHeight="false" outlineLevel="0" collapsed="false">
      <c r="A37" s="204" t="s">
        <v>25518</v>
      </c>
      <c r="B37" s="100" t="n">
        <v>7200</v>
      </c>
      <c r="C37" s="100" t="s">
        <v>25671</v>
      </c>
      <c r="D37" s="19" t="s">
        <v>25922</v>
      </c>
      <c r="E37" s="1076" t="n">
        <v>43652</v>
      </c>
      <c r="F37" s="984" t="s">
        <v>25923</v>
      </c>
    </row>
    <row r="38" customFormat="false" ht="15.75" hidden="false" customHeight="false" outlineLevel="0" collapsed="false">
      <c r="A38" s="204" t="s">
        <v>25518</v>
      </c>
      <c r="B38" s="100"/>
      <c r="C38" s="100" t="n">
        <v>10000</v>
      </c>
      <c r="D38" s="19" t="s">
        <v>25927</v>
      </c>
      <c r="E38" s="1076" t="n">
        <v>43712</v>
      </c>
      <c r="F38" s="984" t="s">
        <v>25928</v>
      </c>
    </row>
    <row r="39" customFormat="false" ht="15.75" hidden="false" customHeight="false" outlineLevel="0" collapsed="false">
      <c r="A39" s="100" t="s">
        <v>25462</v>
      </c>
      <c r="B39" s="100" t="n">
        <v>16800</v>
      </c>
      <c r="C39" s="100"/>
      <c r="D39" s="19" t="s">
        <v>25951</v>
      </c>
      <c r="E39" s="1076" t="n">
        <v>43715</v>
      </c>
      <c r="F39" s="984" t="s">
        <v>15</v>
      </c>
    </row>
    <row r="40" customFormat="false" ht="15.75" hidden="false" customHeight="false" outlineLevel="0" collapsed="false">
      <c r="A40" s="100" t="s">
        <v>25462</v>
      </c>
      <c r="B40" s="100" t="n">
        <v>4700</v>
      </c>
      <c r="C40" s="100"/>
      <c r="D40" s="19" t="s">
        <v>25974</v>
      </c>
      <c r="E40" s="1076" t="n">
        <v>43714</v>
      </c>
      <c r="F40" s="984" t="s">
        <v>15</v>
      </c>
    </row>
    <row r="41" customFormat="false" ht="15.75" hidden="false" customHeight="false" outlineLevel="0" collapsed="false">
      <c r="A41" s="100"/>
      <c r="B41" s="100"/>
      <c r="C41" s="100" t="n">
        <v>9800</v>
      </c>
      <c r="D41" s="24" t="s">
        <v>25989</v>
      </c>
      <c r="E41" s="1076" t="n">
        <v>43714</v>
      </c>
      <c r="F41" s="984" t="s">
        <v>25990</v>
      </c>
    </row>
    <row r="42" customFormat="false" ht="15.75" hidden="false" customHeight="false" outlineLevel="0" collapsed="false">
      <c r="A42" s="664" t="s">
        <v>25462</v>
      </c>
      <c r="B42" s="664" t="n">
        <v>4500</v>
      </c>
      <c r="D42" s="19" t="s">
        <v>26000</v>
      </c>
      <c r="E42" s="1157" t="n">
        <v>43715</v>
      </c>
      <c r="F42" s="984" t="s">
        <v>15</v>
      </c>
    </row>
    <row r="43" customFormat="false" ht="15.75" hidden="false" customHeight="false" outlineLevel="0" collapsed="false">
      <c r="A43" s="664" t="s">
        <v>25462</v>
      </c>
      <c r="B43" s="100" t="n">
        <v>12000</v>
      </c>
      <c r="C43" s="100"/>
      <c r="D43" s="19" t="s">
        <v>26003</v>
      </c>
      <c r="E43" s="1076" t="n">
        <v>43714</v>
      </c>
      <c r="F43" s="984" t="s">
        <v>15</v>
      </c>
    </row>
    <row r="44" customFormat="false" ht="15.75" hidden="false" customHeight="false" outlineLevel="0" collapsed="false">
      <c r="A44" s="1076" t="n">
        <v>43714</v>
      </c>
      <c r="B44" s="100" t="n">
        <v>4500</v>
      </c>
      <c r="C44" s="100"/>
      <c r="D44" s="19" t="s">
        <v>26007</v>
      </c>
      <c r="E44" s="1076" t="n">
        <v>43715</v>
      </c>
      <c r="F44" s="984" t="s">
        <v>15</v>
      </c>
    </row>
    <row r="45" customFormat="false" ht="15.75" hidden="false" customHeight="false" outlineLevel="0" collapsed="false">
      <c r="B45" s="100"/>
      <c r="C45" s="100" t="n">
        <v>15200</v>
      </c>
      <c r="D45" s="19" t="s">
        <v>12120</v>
      </c>
      <c r="E45" s="1076" t="n">
        <v>43736</v>
      </c>
      <c r="F45" s="984" t="s">
        <v>25990</v>
      </c>
    </row>
    <row r="46" customFormat="false" ht="15.75" hidden="false" customHeight="false" outlineLevel="0" collapsed="false">
      <c r="A46" s="100"/>
      <c r="B46" s="100"/>
      <c r="C46" s="100" t="n">
        <v>5600</v>
      </c>
      <c r="D46" s="537" t="s">
        <v>26008</v>
      </c>
      <c r="E46" s="1076" t="n">
        <v>43715</v>
      </c>
      <c r="F46" s="984" t="s">
        <v>25990</v>
      </c>
    </row>
    <row r="47" customFormat="false" ht="15.75" hidden="false" customHeight="false" outlineLevel="0" collapsed="false">
      <c r="A47" s="100" t="s">
        <v>25462</v>
      </c>
      <c r="B47" s="100" t="n">
        <v>3100</v>
      </c>
      <c r="C47" s="100"/>
      <c r="D47" s="19" t="s">
        <v>26045</v>
      </c>
      <c r="E47" s="1076" t="n">
        <v>43715</v>
      </c>
      <c r="F47" s="984" t="s">
        <v>15</v>
      </c>
    </row>
    <row r="48" customFormat="false" ht="15.75" hidden="false" customHeight="false" outlineLevel="0" collapsed="false">
      <c r="A48" s="664" t="s">
        <v>25462</v>
      </c>
      <c r="B48" s="664" t="n">
        <v>4700</v>
      </c>
      <c r="C48" s="664"/>
      <c r="D48" s="19" t="s">
        <v>26064</v>
      </c>
      <c r="E48" s="1157" t="n">
        <v>43715</v>
      </c>
      <c r="F48" s="984" t="s">
        <v>15</v>
      </c>
    </row>
    <row r="49" customFormat="false" ht="15.75" hidden="false" customHeight="false" outlineLevel="0" collapsed="false">
      <c r="A49" s="664" t="s">
        <v>25462</v>
      </c>
      <c r="B49" s="100" t="n">
        <v>4500</v>
      </c>
      <c r="C49" s="100"/>
      <c r="D49" s="19" t="s">
        <v>26073</v>
      </c>
      <c r="E49" s="1076" t="n">
        <v>43715</v>
      </c>
      <c r="F49" s="984" t="s">
        <v>15</v>
      </c>
    </row>
    <row r="50" customFormat="false" ht="15.75" hidden="false" customHeight="false" outlineLevel="0" collapsed="false">
      <c r="A50" s="664" t="s">
        <v>25462</v>
      </c>
      <c r="B50" s="100" t="n">
        <v>5500</v>
      </c>
      <c r="C50" s="100"/>
      <c r="D50" s="19" t="s">
        <v>26080</v>
      </c>
      <c r="E50" s="1076" t="n">
        <v>43717</v>
      </c>
      <c r="F50" s="984" t="s">
        <v>15</v>
      </c>
    </row>
    <row r="51" customFormat="false" ht="15.75" hidden="false" customHeight="false" outlineLevel="0" collapsed="false">
      <c r="A51" s="664" t="s">
        <v>25462</v>
      </c>
      <c r="B51" s="100" t="n">
        <v>6800</v>
      </c>
      <c r="C51" s="100"/>
      <c r="D51" s="19" t="s">
        <v>26095</v>
      </c>
      <c r="E51" s="1076" t="n">
        <v>43719</v>
      </c>
      <c r="F51" s="984" t="s">
        <v>15</v>
      </c>
    </row>
    <row r="52" customFormat="false" ht="15.75" hidden="false" customHeight="false" outlineLevel="0" collapsed="false">
      <c r="A52" s="100" t="s">
        <v>25462</v>
      </c>
      <c r="B52" s="100" t="n">
        <v>500</v>
      </c>
      <c r="C52" s="100"/>
      <c r="D52" s="19" t="s">
        <v>25395</v>
      </c>
      <c r="E52" s="1076" t="n">
        <v>43718</v>
      </c>
      <c r="F52" s="984" t="s">
        <v>26115</v>
      </c>
    </row>
    <row r="53" customFormat="false" ht="15.75" hidden="false" customHeight="false" outlineLevel="0" collapsed="false">
      <c r="A53" s="100" t="s">
        <v>25462</v>
      </c>
      <c r="B53" s="100" t="n">
        <v>3500</v>
      </c>
      <c r="C53" s="100"/>
      <c r="D53" s="19" t="s">
        <v>26117</v>
      </c>
      <c r="E53" s="1076" t="n">
        <v>43718</v>
      </c>
      <c r="F53" s="984" t="s">
        <v>15</v>
      </c>
    </row>
    <row r="54" customFormat="false" ht="15.75" hidden="false" customHeight="false" outlineLevel="0" collapsed="false">
      <c r="A54" s="100" t="s">
        <v>25462</v>
      </c>
      <c r="B54" s="100" t="n">
        <v>4500</v>
      </c>
      <c r="C54" s="100"/>
      <c r="D54" s="19" t="s">
        <v>26149</v>
      </c>
      <c r="E54" s="1076" t="n">
        <v>43718</v>
      </c>
      <c r="F54" s="984" t="s">
        <v>15</v>
      </c>
    </row>
    <row r="55" customFormat="false" ht="15.75" hidden="false" customHeight="false" outlineLevel="0" collapsed="false">
      <c r="A55" s="100"/>
      <c r="B55" s="100"/>
      <c r="C55" s="100" t="n">
        <v>35480</v>
      </c>
      <c r="D55" s="100" t="s">
        <v>26152</v>
      </c>
      <c r="E55" s="391" t="s">
        <v>26153</v>
      </c>
      <c r="F55" s="984" t="s">
        <v>26154</v>
      </c>
    </row>
    <row r="56" customFormat="false" ht="15.75" hidden="false" customHeight="false" outlineLevel="0" collapsed="false">
      <c r="A56" s="100" t="s">
        <v>25462</v>
      </c>
      <c r="B56" s="100"/>
      <c r="C56" s="984" t="n">
        <v>9000</v>
      </c>
      <c r="D56" s="100" t="s">
        <v>26192</v>
      </c>
      <c r="E56" s="1076" t="n">
        <v>43718</v>
      </c>
      <c r="F56" s="984" t="s">
        <v>26193</v>
      </c>
    </row>
    <row r="57" customFormat="false" ht="15.75" hidden="false" customHeight="false" outlineLevel="0" collapsed="false">
      <c r="A57" s="100"/>
      <c r="B57" s="100"/>
      <c r="C57" s="984" t="n">
        <v>21200</v>
      </c>
      <c r="D57" s="91" t="s">
        <v>26195</v>
      </c>
      <c r="E57" s="1076" t="n">
        <v>43721</v>
      </c>
      <c r="F57" s="984" t="s">
        <v>26196</v>
      </c>
    </row>
    <row r="58" customFormat="false" ht="15.75" hidden="false" customHeight="false" outlineLevel="0" collapsed="false">
      <c r="A58" s="100"/>
      <c r="B58" s="100"/>
      <c r="C58" s="984" t="n">
        <f aca="false">3500+3500</f>
        <v>7000</v>
      </c>
      <c r="D58" s="100" t="s">
        <v>26199</v>
      </c>
      <c r="E58" s="1076" t="n">
        <v>43719</v>
      </c>
      <c r="F58" s="984" t="s">
        <v>26193</v>
      </c>
    </row>
    <row r="59" customFormat="false" ht="15.75" hidden="false" customHeight="false" outlineLevel="0" collapsed="false">
      <c r="A59" s="100" t="s">
        <v>25462</v>
      </c>
      <c r="B59" s="799" t="n">
        <v>15000</v>
      </c>
      <c r="C59" s="100"/>
      <c r="D59" s="19" t="s">
        <v>26205</v>
      </c>
      <c r="E59" s="1076" t="n">
        <v>43720</v>
      </c>
      <c r="F59" s="984" t="s">
        <v>15</v>
      </c>
    </row>
    <row r="60" customFormat="false" ht="15.75" hidden="false" customHeight="false" outlineLevel="0" collapsed="false">
      <c r="A60" s="100"/>
      <c r="B60" s="799" t="n">
        <v>1500</v>
      </c>
      <c r="C60" s="100"/>
      <c r="D60" s="19" t="s">
        <v>26095</v>
      </c>
      <c r="E60" s="1076" t="n">
        <v>43719</v>
      </c>
      <c r="F60" s="984" t="s">
        <v>26208</v>
      </c>
    </row>
    <row r="61" customFormat="false" ht="15.75" hidden="false" customHeight="false" outlineLevel="0" collapsed="false">
      <c r="A61" s="100" t="s">
        <v>25462</v>
      </c>
      <c r="B61" s="100"/>
      <c r="C61" s="984" t="n">
        <v>6500</v>
      </c>
      <c r="D61" s="100" t="s">
        <v>26209</v>
      </c>
      <c r="E61" s="1076" t="n">
        <v>43721</v>
      </c>
      <c r="F61" s="984" t="s">
        <v>26196</v>
      </c>
    </row>
    <row r="62" customFormat="false" ht="15.75" hidden="false" customHeight="false" outlineLevel="0" collapsed="false">
      <c r="A62" s="100"/>
      <c r="B62" s="100"/>
      <c r="C62" s="984" t="n">
        <v>79200</v>
      </c>
      <c r="D62" s="100"/>
      <c r="E62" s="100" t="s">
        <v>26216</v>
      </c>
      <c r="F62" s="984" t="s">
        <v>26196</v>
      </c>
    </row>
    <row r="63" customFormat="false" ht="15.75" hidden="false" customHeight="false" outlineLevel="0" collapsed="false">
      <c r="A63" s="100" t="s">
        <v>25462</v>
      </c>
      <c r="B63" s="100" t="n">
        <v>4700</v>
      </c>
      <c r="C63" s="100" t="s">
        <v>26081</v>
      </c>
      <c r="D63" s="100" t="s">
        <v>26231</v>
      </c>
      <c r="E63" s="1076" t="n">
        <v>43719</v>
      </c>
      <c r="F63" s="984" t="s">
        <v>15</v>
      </c>
    </row>
    <row r="64" customFormat="false" ht="15.75" hidden="false" customHeight="false" outlineLevel="0" collapsed="false">
      <c r="A64" s="100" t="s">
        <v>25462</v>
      </c>
      <c r="B64" s="100" t="n">
        <v>5900</v>
      </c>
      <c r="C64" s="100" t="s">
        <v>26081</v>
      </c>
      <c r="D64" s="100" t="s">
        <v>26237</v>
      </c>
      <c r="E64" s="1076" t="n">
        <v>43720</v>
      </c>
      <c r="F64" s="984" t="s">
        <v>15</v>
      </c>
    </row>
    <row r="65" customFormat="false" ht="15.75" hidden="false" customHeight="false" outlineLevel="0" collapsed="false">
      <c r="A65" s="100" t="s">
        <v>25462</v>
      </c>
      <c r="B65" s="100" t="n">
        <v>2300</v>
      </c>
      <c r="C65" s="100" t="s">
        <v>26081</v>
      </c>
      <c r="D65" s="664" t="s">
        <v>26246</v>
      </c>
      <c r="E65" s="1076" t="n">
        <v>43720</v>
      </c>
      <c r="F65" s="984" t="s">
        <v>15</v>
      </c>
    </row>
    <row r="66" customFormat="false" ht="15.75" hidden="false" customHeight="false" outlineLevel="0" collapsed="false">
      <c r="A66" s="100" t="s">
        <v>25462</v>
      </c>
      <c r="B66" s="100" t="n">
        <v>1700</v>
      </c>
      <c r="C66" s="100" t="s">
        <v>26081</v>
      </c>
      <c r="D66" s="664" t="s">
        <v>26258</v>
      </c>
      <c r="E66" s="1076" t="n">
        <v>43720</v>
      </c>
      <c r="F66" s="984" t="s">
        <v>15</v>
      </c>
    </row>
    <row r="67" customFormat="false" ht="15.75" hidden="false" customHeight="false" outlineLevel="0" collapsed="false">
      <c r="A67" s="100"/>
      <c r="B67" s="100" t="s">
        <v>26268</v>
      </c>
      <c r="C67" s="100" t="n">
        <v>8000</v>
      </c>
      <c r="D67" s="100" t="s">
        <v>26269</v>
      </c>
      <c r="E67" s="1076" t="n">
        <v>43721</v>
      </c>
      <c r="F67" s="984" t="s">
        <v>26154</v>
      </c>
    </row>
    <row r="68" customFormat="false" ht="15.75" hidden="false" customHeight="false" outlineLevel="0" collapsed="false">
      <c r="A68" s="100" t="s">
        <v>25462</v>
      </c>
      <c r="B68" s="100" t="n">
        <v>4500</v>
      </c>
      <c r="C68" s="100"/>
      <c r="D68" s="100" t="s">
        <v>26297</v>
      </c>
      <c r="E68" s="1169" t="n">
        <v>43721</v>
      </c>
      <c r="F68" s="984" t="s">
        <v>15</v>
      </c>
    </row>
    <row r="69" customFormat="false" ht="15.75" hidden="false" customHeight="false" outlineLevel="0" collapsed="false">
      <c r="A69" s="100"/>
      <c r="B69" s="100"/>
      <c r="C69" s="100" t="n">
        <v>3500</v>
      </c>
      <c r="D69" s="100" t="s">
        <v>26320</v>
      </c>
      <c r="E69" s="1076" t="n">
        <v>43721</v>
      </c>
      <c r="F69" s="984" t="s">
        <v>26196</v>
      </c>
    </row>
    <row r="70" customFormat="false" ht="15.75" hidden="false" customHeight="false" outlineLevel="0" collapsed="false">
      <c r="A70" s="100" t="s">
        <v>25462</v>
      </c>
      <c r="B70" s="100" t="n">
        <v>2300</v>
      </c>
      <c r="C70" s="100"/>
      <c r="D70" s="100" t="s">
        <v>26327</v>
      </c>
      <c r="E70" s="1076" t="n">
        <v>43722</v>
      </c>
      <c r="F70" s="984" t="s">
        <v>15</v>
      </c>
    </row>
    <row r="71" customFormat="false" ht="15.75" hidden="false" customHeight="false" outlineLevel="0" collapsed="false">
      <c r="A71" s="100" t="s">
        <v>25462</v>
      </c>
      <c r="B71" s="100" t="n">
        <v>4700</v>
      </c>
      <c r="C71" s="100"/>
      <c r="D71" s="100" t="s">
        <v>26335</v>
      </c>
      <c r="E71" s="1076" t="n">
        <v>43722</v>
      </c>
      <c r="F71" s="984" t="s">
        <v>15</v>
      </c>
    </row>
    <row r="72" customFormat="false" ht="15.75" hidden="false" customHeight="false" outlineLevel="0" collapsed="false">
      <c r="A72" s="100" t="s">
        <v>25462</v>
      </c>
      <c r="B72" s="100" t="n">
        <v>500</v>
      </c>
      <c r="C72" s="100"/>
      <c r="D72" s="24" t="s">
        <v>21752</v>
      </c>
      <c r="E72" s="1076" t="n">
        <v>43729</v>
      </c>
      <c r="F72" s="984" t="s">
        <v>26349</v>
      </c>
    </row>
    <row r="73" customFormat="false" ht="15.75" hidden="false" customHeight="false" outlineLevel="0" collapsed="false">
      <c r="A73" s="100" t="s">
        <v>25462</v>
      </c>
      <c r="B73" s="100" t="n">
        <v>3200</v>
      </c>
      <c r="C73" s="100"/>
      <c r="D73" s="100" t="s">
        <v>26382</v>
      </c>
      <c r="E73" s="1076" t="n">
        <v>43724</v>
      </c>
      <c r="F73" s="984" t="s">
        <v>15</v>
      </c>
    </row>
    <row r="74" customFormat="false" ht="15.75" hidden="false" customHeight="false" outlineLevel="0" collapsed="false">
      <c r="A74" s="100" t="s">
        <v>25462</v>
      </c>
      <c r="B74" s="100" t="n">
        <v>3500</v>
      </c>
      <c r="C74" s="100"/>
      <c r="D74" s="100" t="s">
        <v>26386</v>
      </c>
      <c r="E74" s="1076" t="n">
        <v>43725</v>
      </c>
      <c r="F74" s="984" t="s">
        <v>26387</v>
      </c>
    </row>
    <row r="75" customFormat="false" ht="15.75" hidden="false" customHeight="false" outlineLevel="0" collapsed="false">
      <c r="A75" s="100" t="s">
        <v>25462</v>
      </c>
      <c r="B75" s="100" t="n">
        <v>3500</v>
      </c>
      <c r="C75" s="100"/>
      <c r="D75" s="24" t="s">
        <v>26391</v>
      </c>
      <c r="E75" s="1076" t="n">
        <v>43725</v>
      </c>
      <c r="F75" s="984" t="s">
        <v>3963</v>
      </c>
    </row>
    <row r="76" customFormat="false" ht="15.75" hidden="false" customHeight="false" outlineLevel="0" collapsed="false">
      <c r="A76" s="100"/>
      <c r="B76" s="100"/>
      <c r="C76" s="100" t="n">
        <v>7000</v>
      </c>
      <c r="D76" s="100" t="s">
        <v>26402</v>
      </c>
      <c r="E76" s="1076" t="n">
        <v>43725</v>
      </c>
      <c r="F76" s="984" t="s">
        <v>26196</v>
      </c>
    </row>
    <row r="77" customFormat="false" ht="15.75" hidden="false" customHeight="false" outlineLevel="0" collapsed="false">
      <c r="A77" s="100"/>
      <c r="B77" s="100"/>
      <c r="C77" s="100" t="n">
        <v>500</v>
      </c>
      <c r="D77" s="1171" t="s">
        <v>26407</v>
      </c>
      <c r="E77" s="1076" t="n">
        <v>43728</v>
      </c>
      <c r="F77" s="984" t="s">
        <v>26408</v>
      </c>
    </row>
    <row r="78" customFormat="false" ht="15.75" hidden="false" customHeight="false" outlineLevel="0" collapsed="false">
      <c r="A78" s="100" t="s">
        <v>25462</v>
      </c>
      <c r="B78" s="100" t="n">
        <v>9200</v>
      </c>
      <c r="C78" s="100"/>
      <c r="D78" s="100" t="s">
        <v>26421</v>
      </c>
      <c r="E78" s="1076" t="n">
        <v>43729</v>
      </c>
      <c r="F78" s="984" t="s">
        <v>15</v>
      </c>
    </row>
    <row r="79" customFormat="false" ht="15.75" hidden="false" customHeight="false" outlineLevel="0" collapsed="false">
      <c r="A79" s="100"/>
      <c r="B79" s="100"/>
      <c r="C79" s="100" t="n">
        <v>9120</v>
      </c>
      <c r="D79" s="100" t="s">
        <v>26426</v>
      </c>
      <c r="E79" s="1076" t="n">
        <v>43731</v>
      </c>
      <c r="F79" s="984" t="s">
        <v>26196</v>
      </c>
    </row>
    <row r="80" customFormat="false" ht="15.75" hidden="false" customHeight="false" outlineLevel="0" collapsed="false">
      <c r="A80" s="100" t="s">
        <v>25462</v>
      </c>
      <c r="B80" s="100" t="n">
        <v>6000</v>
      </c>
      <c r="C80" s="100"/>
      <c r="D80" s="100" t="s">
        <v>26443</v>
      </c>
      <c r="E80" s="1076" t="n">
        <v>43727</v>
      </c>
      <c r="F80" s="984" t="s">
        <v>15</v>
      </c>
    </row>
    <row r="81" customFormat="false" ht="15.75" hidden="false" customHeight="false" outlineLevel="0" collapsed="false">
      <c r="A81" s="100" t="s">
        <v>25462</v>
      </c>
      <c r="B81" s="100" t="n">
        <v>3500</v>
      </c>
      <c r="C81" s="100"/>
      <c r="D81" s="100" t="s">
        <v>26449</v>
      </c>
      <c r="E81" s="1076" t="n">
        <v>43607</v>
      </c>
      <c r="F81" s="984" t="s">
        <v>15</v>
      </c>
    </row>
    <row r="82" customFormat="false" ht="15.75" hidden="false" customHeight="false" outlineLevel="0" collapsed="false">
      <c r="A82" s="100" t="s">
        <v>25462</v>
      </c>
      <c r="B82" s="100" t="n">
        <v>3100</v>
      </c>
      <c r="C82" s="100"/>
      <c r="D82" s="100" t="s">
        <v>26461</v>
      </c>
      <c r="E82" s="1076" t="n">
        <v>43726</v>
      </c>
      <c r="F82" s="984" t="s">
        <v>15</v>
      </c>
    </row>
    <row r="83" customFormat="false" ht="15.75" hidden="false" customHeight="false" outlineLevel="0" collapsed="false">
      <c r="A83" s="100"/>
      <c r="B83" s="100"/>
      <c r="C83" s="178" t="n">
        <v>20131.09</v>
      </c>
      <c r="D83" s="91" t="s">
        <v>26466</v>
      </c>
      <c r="E83" s="1076" t="n">
        <v>43727</v>
      </c>
      <c r="F83" s="984" t="s">
        <v>26196</v>
      </c>
    </row>
    <row r="84" customFormat="false" ht="15.75" hidden="false" customHeight="false" outlineLevel="0" collapsed="false">
      <c r="A84" s="100"/>
      <c r="B84" s="100" t="n">
        <v>5500</v>
      </c>
      <c r="C84" s="100"/>
      <c r="D84" s="100" t="s">
        <v>26478</v>
      </c>
      <c r="E84" s="1076" t="n">
        <v>43729</v>
      </c>
      <c r="F84" s="984" t="s">
        <v>15</v>
      </c>
    </row>
    <row r="85" customFormat="false" ht="15.75" hidden="false" customHeight="false" outlineLevel="0" collapsed="false">
      <c r="A85" s="100" t="s">
        <v>25462</v>
      </c>
      <c r="B85" s="100" t="n">
        <v>6900</v>
      </c>
      <c r="C85" s="100"/>
      <c r="D85" s="100" t="s">
        <v>26513</v>
      </c>
      <c r="E85" s="1076" t="n">
        <v>43728</v>
      </c>
      <c r="F85" s="984" t="s">
        <v>15</v>
      </c>
    </row>
    <row r="86" customFormat="false" ht="15.75" hidden="false" customHeight="false" outlineLevel="0" collapsed="false">
      <c r="A86" s="100" t="s">
        <v>25462</v>
      </c>
      <c r="B86" s="100" t="n">
        <v>6900</v>
      </c>
      <c r="C86" s="100"/>
      <c r="D86" s="100" t="s">
        <v>26518</v>
      </c>
      <c r="E86" s="1076" t="n">
        <v>43729</v>
      </c>
      <c r="F86" s="984" t="s">
        <v>15</v>
      </c>
    </row>
    <row r="87" customFormat="false" ht="15.75" hidden="false" customHeight="false" outlineLevel="0" collapsed="false">
      <c r="A87" s="100" t="s">
        <v>25462</v>
      </c>
      <c r="B87" s="100" t="n">
        <v>3000</v>
      </c>
      <c r="C87" s="100"/>
      <c r="D87" s="24" t="s">
        <v>13128</v>
      </c>
      <c r="E87" s="1076" t="n">
        <v>43729</v>
      </c>
      <c r="F87" s="984" t="s">
        <v>26524</v>
      </c>
    </row>
    <row r="88" customFormat="false" ht="15.75" hidden="false" customHeight="false" outlineLevel="0" collapsed="false">
      <c r="A88" s="100" t="s">
        <v>25462</v>
      </c>
      <c r="B88" s="100" t="n">
        <v>750</v>
      </c>
      <c r="C88" s="100"/>
      <c r="D88" s="19" t="s">
        <v>24974</v>
      </c>
      <c r="E88" s="1076" t="n">
        <v>43738</v>
      </c>
      <c r="F88" s="984" t="s">
        <v>26349</v>
      </c>
    </row>
    <row r="89" customFormat="false" ht="15.75" hidden="false" customHeight="false" outlineLevel="0" collapsed="false">
      <c r="A89" s="100" t="s">
        <v>25462</v>
      </c>
      <c r="B89" s="100"/>
      <c r="C89" s="100" t="n">
        <v>10000</v>
      </c>
      <c r="D89" s="91" t="s">
        <v>26543</v>
      </c>
      <c r="E89" s="1076" t="n">
        <v>43729</v>
      </c>
      <c r="F89" s="984" t="s">
        <v>26193</v>
      </c>
    </row>
    <row r="90" customFormat="false" ht="15.75" hidden="false" customHeight="false" outlineLevel="0" collapsed="false">
      <c r="A90" s="100" t="s">
        <v>26548</v>
      </c>
      <c r="B90" s="100" t="n">
        <v>5200</v>
      </c>
      <c r="C90" s="100"/>
      <c r="D90" s="100" t="s">
        <v>26552</v>
      </c>
      <c r="E90" s="1076" t="n">
        <v>43728</v>
      </c>
      <c r="F90" s="984" t="s">
        <v>15</v>
      </c>
    </row>
    <row r="91" customFormat="false" ht="15.75" hidden="false" customHeight="false" outlineLevel="0" collapsed="false">
      <c r="A91" s="100" t="s">
        <v>25462</v>
      </c>
      <c r="B91" s="100" t="n">
        <v>10000</v>
      </c>
      <c r="C91" s="100"/>
      <c r="D91" s="100" t="s">
        <v>26563</v>
      </c>
      <c r="E91" s="1076" t="n">
        <v>43729</v>
      </c>
      <c r="F91" s="984" t="s">
        <v>26564</v>
      </c>
    </row>
    <row r="92" customFormat="false" ht="15.75" hidden="false" customHeight="false" outlineLevel="0" collapsed="false">
      <c r="A92" s="100" t="s">
        <v>25462</v>
      </c>
      <c r="B92" s="100" t="n">
        <v>6210</v>
      </c>
      <c r="C92" s="100"/>
      <c r="D92" s="100" t="s">
        <v>26574</v>
      </c>
      <c r="E92" s="1076" t="n">
        <v>43729</v>
      </c>
      <c r="F92" s="984" t="s">
        <v>15</v>
      </c>
    </row>
    <row r="93" customFormat="false" ht="15.75" hidden="false" customHeight="false" outlineLevel="0" collapsed="false">
      <c r="A93" s="100"/>
      <c r="B93" s="100"/>
      <c r="C93" s="100" t="n">
        <v>9000</v>
      </c>
      <c r="D93" s="100" t="s">
        <v>26611</v>
      </c>
      <c r="E93" s="1076" t="n">
        <v>43730</v>
      </c>
      <c r="F93" s="984" t="s">
        <v>26154</v>
      </c>
    </row>
    <row r="94" customFormat="false" ht="15.75" hidden="false" customHeight="false" outlineLevel="0" collapsed="false">
      <c r="A94" s="100" t="s">
        <v>25462</v>
      </c>
      <c r="B94" s="100" t="n">
        <v>7200</v>
      </c>
      <c r="C94" s="100"/>
      <c r="D94" s="100" t="s">
        <v>26648</v>
      </c>
      <c r="E94" s="1076" t="n">
        <v>43733</v>
      </c>
      <c r="F94" s="984" t="s">
        <v>15</v>
      </c>
    </row>
    <row r="95" customFormat="false" ht="15.75" hidden="false" customHeight="false" outlineLevel="0" collapsed="false">
      <c r="A95" s="100" t="s">
        <v>25462</v>
      </c>
      <c r="B95" s="100" t="n">
        <v>10500</v>
      </c>
      <c r="C95" s="100"/>
      <c r="D95" s="100" t="s">
        <v>26652</v>
      </c>
      <c r="E95" s="1076" t="n">
        <v>43733</v>
      </c>
      <c r="F95" s="984" t="s">
        <v>26653</v>
      </c>
    </row>
    <row r="96" customFormat="false" ht="15.75" hidden="false" customHeight="false" outlineLevel="0" collapsed="false">
      <c r="A96" s="100"/>
      <c r="B96" s="100"/>
      <c r="C96" s="100" t="n">
        <v>4200</v>
      </c>
      <c r="D96" s="100" t="s">
        <v>26654</v>
      </c>
      <c r="E96" s="1076" t="n">
        <v>43732</v>
      </c>
      <c r="F96" s="984" t="s">
        <v>26154</v>
      </c>
    </row>
    <row r="97" customFormat="false" ht="15.75" hidden="false" customHeight="false" outlineLevel="0" collapsed="false">
      <c r="A97" s="1144" t="s">
        <v>25462</v>
      </c>
      <c r="B97" s="1144"/>
      <c r="C97" s="1144"/>
      <c r="D97" s="1144"/>
      <c r="E97" s="1144"/>
      <c r="F97" s="1144"/>
    </row>
    <row r="98" customFormat="false" ht="15.75" hidden="false" customHeight="false" outlineLevel="0" collapsed="false">
      <c r="A98" s="100" t="s">
        <v>25462</v>
      </c>
      <c r="B98" s="100" t="n">
        <v>15000</v>
      </c>
      <c r="C98" s="100"/>
      <c r="D98" s="100" t="s">
        <v>26660</v>
      </c>
      <c r="E98" s="1076" t="n">
        <v>43736</v>
      </c>
      <c r="F98" s="984" t="s">
        <v>15</v>
      </c>
    </row>
    <row r="99" customFormat="false" ht="15.75" hidden="false" customHeight="false" outlineLevel="0" collapsed="false">
      <c r="A99" s="100" t="s">
        <v>19374</v>
      </c>
      <c r="B99" s="100"/>
      <c r="C99" s="100" t="n">
        <v>12400</v>
      </c>
      <c r="D99" s="100" t="s">
        <v>26668</v>
      </c>
      <c r="E99" s="1076" t="n">
        <v>43733</v>
      </c>
      <c r="F99" s="984" t="s">
        <v>26669</v>
      </c>
    </row>
    <row r="100" customFormat="false" ht="15.75" hidden="false" customHeight="false" outlineLevel="0" collapsed="false">
      <c r="A100" s="100" t="s">
        <v>25462</v>
      </c>
      <c r="B100" s="100" t="n">
        <v>7100</v>
      </c>
      <c r="C100" s="100"/>
      <c r="D100" s="100" t="s">
        <v>26675</v>
      </c>
      <c r="E100" s="1076" t="n">
        <v>43732</v>
      </c>
      <c r="F100" s="984" t="s">
        <v>15</v>
      </c>
    </row>
    <row r="101" customFormat="false" ht="15.75" hidden="false" customHeight="false" outlineLevel="0" collapsed="false">
      <c r="A101" s="100" t="s">
        <v>25462</v>
      </c>
      <c r="B101" s="100" t="n">
        <v>14000</v>
      </c>
      <c r="C101" s="100"/>
      <c r="D101" s="100" t="s">
        <v>26684</v>
      </c>
      <c r="E101" s="1076" t="n">
        <v>43736</v>
      </c>
      <c r="F101" s="984" t="s">
        <v>15</v>
      </c>
    </row>
    <row r="102" customFormat="false" ht="15.75" hidden="false" customHeight="false" outlineLevel="0" collapsed="false">
      <c r="A102" s="100" t="s">
        <v>25462</v>
      </c>
      <c r="B102" s="100" t="n">
        <v>5700</v>
      </c>
      <c r="C102" s="100"/>
      <c r="D102" s="100" t="s">
        <v>26727</v>
      </c>
      <c r="E102" s="1157" t="n">
        <v>43739</v>
      </c>
      <c r="F102" s="984" t="s">
        <v>15</v>
      </c>
    </row>
    <row r="103" customFormat="false" ht="15.75" hidden="false" customHeight="false" outlineLevel="0" collapsed="false">
      <c r="A103" s="100" t="s">
        <v>25462</v>
      </c>
      <c r="B103" s="100" t="n">
        <v>750</v>
      </c>
      <c r="C103" s="100"/>
      <c r="D103" s="24" t="s">
        <v>20387</v>
      </c>
      <c r="E103" s="1076" t="n">
        <v>43739</v>
      </c>
      <c r="F103" s="984" t="s">
        <v>26736</v>
      </c>
    </row>
    <row r="104" customFormat="false" ht="15.75" hidden="false" customHeight="false" outlineLevel="0" collapsed="false">
      <c r="A104" s="100"/>
      <c r="B104" s="100"/>
      <c r="C104" s="100" t="n">
        <v>2500</v>
      </c>
      <c r="D104" s="100" t="s">
        <v>26654</v>
      </c>
      <c r="E104" s="1076" t="n">
        <v>43736</v>
      </c>
      <c r="F104" s="984" t="s">
        <v>26193</v>
      </c>
    </row>
    <row r="105" customFormat="false" ht="15.75" hidden="false" customHeight="false" outlineLevel="0" collapsed="false">
      <c r="A105" s="100" t="s">
        <v>25462</v>
      </c>
      <c r="B105" s="100" t="n">
        <v>4900</v>
      </c>
      <c r="C105" s="100"/>
      <c r="D105" s="100" t="s">
        <v>26746</v>
      </c>
      <c r="E105" s="1076" t="n">
        <v>43735</v>
      </c>
      <c r="F105" s="984" t="s">
        <v>15</v>
      </c>
    </row>
    <row r="106" customFormat="false" ht="15.75" hidden="false" customHeight="false" outlineLevel="0" collapsed="false">
      <c r="A106" s="100"/>
      <c r="B106" s="100"/>
      <c r="C106" s="100" t="n">
        <v>1500</v>
      </c>
      <c r="D106" s="19" t="s">
        <v>26767</v>
      </c>
      <c r="E106" s="1076" t="n">
        <v>43738</v>
      </c>
      <c r="F106" s="984" t="s">
        <v>26154</v>
      </c>
    </row>
    <row r="107" customFormat="false" ht="15.75" hidden="false" customHeight="false" outlineLevel="0" collapsed="false">
      <c r="A107" s="100"/>
      <c r="B107" s="100"/>
      <c r="C107" s="100" t="n">
        <v>1500</v>
      </c>
      <c r="D107" s="556" t="s">
        <v>26769</v>
      </c>
      <c r="E107" s="1076" t="n">
        <v>43738</v>
      </c>
      <c r="F107" s="984" t="s">
        <v>26154</v>
      </c>
    </row>
    <row r="108" customFormat="false" ht="15.75" hidden="false" customHeight="false" outlineLevel="0" collapsed="false">
      <c r="A108" s="100"/>
      <c r="B108" s="100"/>
      <c r="C108" s="100" t="n">
        <v>3500</v>
      </c>
      <c r="D108" s="100" t="s">
        <v>26654</v>
      </c>
      <c r="E108" s="1076" t="n">
        <v>43738</v>
      </c>
      <c r="F108" s="984" t="s">
        <v>26154</v>
      </c>
    </row>
    <row r="109" customFormat="false" ht="15.75" hidden="false" customHeight="false" outlineLevel="0" collapsed="false">
      <c r="A109" s="100"/>
      <c r="B109" s="100"/>
      <c r="C109" s="100" t="n">
        <v>7500</v>
      </c>
      <c r="D109" s="100" t="s">
        <v>26772</v>
      </c>
      <c r="E109" s="100" t="s">
        <v>26773</v>
      </c>
      <c r="F109" s="984" t="s">
        <v>26154</v>
      </c>
    </row>
    <row r="110" customFormat="false" ht="15.75" hidden="false" customHeight="false" outlineLevel="0" collapsed="false">
      <c r="A110" s="100"/>
      <c r="B110" s="100"/>
      <c r="C110" s="100" t="n">
        <v>17789.22</v>
      </c>
      <c r="D110" s="100" t="s">
        <v>26778</v>
      </c>
      <c r="E110" s="1076" t="n">
        <v>43741</v>
      </c>
      <c r="F110" s="984" t="s">
        <v>26154</v>
      </c>
    </row>
    <row r="111" customFormat="false" ht="15.75" hidden="false" customHeight="false" outlineLevel="0" collapsed="false">
      <c r="A111" s="100"/>
      <c r="B111" s="100"/>
      <c r="C111" s="100" t="n">
        <v>9200</v>
      </c>
      <c r="D111" s="100" t="s">
        <v>26782</v>
      </c>
      <c r="E111" s="1076" t="n">
        <v>43736</v>
      </c>
      <c r="F111" s="984" t="s">
        <v>26154</v>
      </c>
    </row>
    <row r="112" customFormat="false" ht="15.75" hidden="false" customHeight="false" outlineLevel="0" collapsed="false">
      <c r="A112" s="100"/>
      <c r="B112" s="100"/>
      <c r="C112" s="100" t="n">
        <v>5500</v>
      </c>
      <c r="D112" s="100" t="s">
        <v>26784</v>
      </c>
      <c r="E112" s="1076" t="n">
        <v>43737</v>
      </c>
      <c r="F112" s="984" t="s">
        <v>26154</v>
      </c>
    </row>
    <row r="113" customFormat="false" ht="15.75" hidden="false" customHeight="false" outlineLevel="0" collapsed="false">
      <c r="A113" s="100"/>
      <c r="B113" s="100"/>
      <c r="C113" s="100" t="n">
        <v>8649</v>
      </c>
      <c r="D113" s="100" t="s">
        <v>26785</v>
      </c>
      <c r="E113" s="100" t="s">
        <v>26216</v>
      </c>
      <c r="F113" s="984"/>
    </row>
    <row r="114" customFormat="false" ht="15.75" hidden="false" customHeight="false" outlineLevel="0" collapsed="false">
      <c r="A114" s="100" t="s">
        <v>25462</v>
      </c>
      <c r="B114" s="100" t="n">
        <v>10600</v>
      </c>
      <c r="C114" s="100"/>
      <c r="D114" s="100" t="s">
        <v>26789</v>
      </c>
      <c r="E114" s="1076" t="n">
        <v>43737</v>
      </c>
      <c r="F114" s="984" t="s">
        <v>15</v>
      </c>
    </row>
    <row r="115" customFormat="false" ht="15.75" hidden="false" customHeight="false" outlineLevel="0" collapsed="false">
      <c r="A115" s="100" t="s">
        <v>25462</v>
      </c>
      <c r="B115" s="100" t="n">
        <v>800</v>
      </c>
      <c r="C115" s="100"/>
      <c r="D115" s="100" t="s">
        <v>26792</v>
      </c>
      <c r="E115" s="1076" t="n">
        <v>43735</v>
      </c>
      <c r="F115" s="984" t="s">
        <v>15</v>
      </c>
    </row>
    <row r="116" customFormat="false" ht="15.75" hidden="false" customHeight="false" outlineLevel="0" collapsed="false">
      <c r="B116" s="100"/>
      <c r="C116" s="100" t="n">
        <v>7500</v>
      </c>
      <c r="D116" s="100" t="s">
        <v>26817</v>
      </c>
      <c r="E116" s="1076" t="n">
        <v>43738</v>
      </c>
      <c r="F116" s="984" t="s">
        <v>26154</v>
      </c>
    </row>
    <row r="117" customFormat="false" ht="15.75" hidden="false" customHeight="false" outlineLevel="0" collapsed="false">
      <c r="A117" s="100"/>
      <c r="B117" s="100" t="n">
        <v>5000</v>
      </c>
      <c r="C117" s="100"/>
      <c r="D117" s="100" t="s">
        <v>26839</v>
      </c>
      <c r="E117" s="1076" t="n">
        <v>43741</v>
      </c>
      <c r="F117" s="984" t="s">
        <v>15</v>
      </c>
    </row>
    <row r="118" customFormat="false" ht="15.75" hidden="false" customHeight="false" outlineLevel="0" collapsed="false">
      <c r="A118" s="100"/>
      <c r="B118" s="100" t="n">
        <v>500</v>
      </c>
      <c r="C118" s="100"/>
      <c r="D118" s="349" t="s">
        <v>25147</v>
      </c>
      <c r="E118" s="1179" t="n">
        <v>43742</v>
      </c>
      <c r="F118" s="157" t="s">
        <v>26736</v>
      </c>
    </row>
    <row r="119" customFormat="false" ht="15.75" hidden="false" customHeight="false" outlineLevel="0" collapsed="false">
      <c r="A119" s="100"/>
      <c r="B119" s="100"/>
      <c r="C119" s="100" t="n">
        <v>7500</v>
      </c>
      <c r="D119" s="204" t="s">
        <v>26865</v>
      </c>
      <c r="E119" s="1076" t="n">
        <v>43739</v>
      </c>
      <c r="F119" s="984" t="s">
        <v>26154</v>
      </c>
    </row>
    <row r="120" customFormat="false" ht="15.75" hidden="false" customHeight="false" outlineLevel="0" collapsed="false">
      <c r="A120" s="100"/>
      <c r="B120" s="100"/>
      <c r="C120" s="100" t="n">
        <v>21900</v>
      </c>
      <c r="D120" s="100" t="s">
        <v>26871</v>
      </c>
      <c r="E120" s="100" t="s">
        <v>26216</v>
      </c>
      <c r="F120" s="984" t="s">
        <v>26154</v>
      </c>
    </row>
    <row r="121" customFormat="false" ht="15.75" hidden="false" customHeight="false" outlineLevel="0" collapsed="false">
      <c r="A121" s="100" t="s">
        <v>25462</v>
      </c>
      <c r="B121" s="100" t="n">
        <v>4500</v>
      </c>
      <c r="D121" s="100" t="s">
        <v>26877</v>
      </c>
      <c r="E121" s="1076" t="n">
        <v>43739</v>
      </c>
      <c r="F121" s="984" t="s">
        <v>15</v>
      </c>
    </row>
    <row r="122" customFormat="false" ht="15.75" hidden="false" customHeight="false" outlineLevel="0" collapsed="false">
      <c r="A122" s="100"/>
      <c r="B122" s="100"/>
      <c r="C122" s="100" t="n">
        <v>10000</v>
      </c>
      <c r="D122" s="100" t="s">
        <v>26892</v>
      </c>
      <c r="E122" s="100" t="s">
        <v>26216</v>
      </c>
      <c r="F122" s="984" t="s">
        <v>26196</v>
      </c>
    </row>
    <row r="123" customFormat="false" ht="15.75" hidden="false" customHeight="false" outlineLevel="0" collapsed="false">
      <c r="A123" s="100" t="s">
        <v>25462</v>
      </c>
      <c r="B123" s="100" t="n">
        <v>13600</v>
      </c>
      <c r="C123" s="100"/>
      <c r="D123" s="664" t="s">
        <v>26899</v>
      </c>
      <c r="E123" s="1184" t="n">
        <v>43753</v>
      </c>
      <c r="F123" s="984" t="s">
        <v>15</v>
      </c>
    </row>
    <row r="124" customFormat="false" ht="15.75" hidden="false" customHeight="false" outlineLevel="0" collapsed="false">
      <c r="A124" s="100" t="s">
        <v>25462</v>
      </c>
      <c r="B124" s="100" t="n">
        <v>16800</v>
      </c>
      <c r="C124" s="100"/>
      <c r="D124" s="664" t="s">
        <v>26903</v>
      </c>
      <c r="E124" s="1184" t="n">
        <v>43750</v>
      </c>
      <c r="F124" s="984" t="s">
        <v>15</v>
      </c>
    </row>
    <row r="125" customFormat="false" ht="15.75" hidden="false" customHeight="false" outlineLevel="0" collapsed="false">
      <c r="A125" s="100"/>
      <c r="B125" s="100" t="n">
        <v>500</v>
      </c>
      <c r="C125" s="100"/>
      <c r="D125" s="24" t="s">
        <v>21870</v>
      </c>
      <c r="E125" s="1076" t="n">
        <v>43746</v>
      </c>
      <c r="F125" s="984" t="s">
        <v>26736</v>
      </c>
    </row>
    <row r="126" customFormat="false" ht="15.75" hidden="false" customHeight="false" outlineLevel="0" collapsed="false">
      <c r="A126" s="100"/>
      <c r="B126" s="100" t="n">
        <v>5200</v>
      </c>
      <c r="C126" s="100"/>
      <c r="D126" s="100" t="s">
        <v>26908</v>
      </c>
      <c r="E126" s="1076" t="n">
        <v>43743</v>
      </c>
      <c r="F126" s="984" t="s">
        <v>15</v>
      </c>
    </row>
    <row r="127" customFormat="false" ht="15.75" hidden="false" customHeight="false" outlineLevel="0" collapsed="false">
      <c r="A127" s="100" t="s">
        <v>25462</v>
      </c>
      <c r="B127" s="100" t="n">
        <v>4000</v>
      </c>
      <c r="C127" s="100"/>
      <c r="D127" s="100" t="s">
        <v>26925</v>
      </c>
      <c r="E127" s="1076" t="n">
        <v>43743</v>
      </c>
      <c r="F127" s="984" t="s">
        <v>15</v>
      </c>
    </row>
    <row r="128" customFormat="false" ht="15.75" hidden="false" customHeight="false" outlineLevel="0" collapsed="false">
      <c r="A128" s="100" t="s">
        <v>25462</v>
      </c>
      <c r="B128" s="100"/>
      <c r="C128" s="100" t="n">
        <v>8000</v>
      </c>
      <c r="D128" s="100" t="s">
        <v>26929</v>
      </c>
      <c r="E128" s="100" t="s">
        <v>26216</v>
      </c>
      <c r="F128" s="984" t="s">
        <v>26930</v>
      </c>
    </row>
    <row r="129" customFormat="false" ht="15.75" hidden="false" customHeight="false" outlineLevel="0" collapsed="false">
      <c r="A129" s="100"/>
      <c r="B129" s="100"/>
      <c r="C129" s="100" t="n">
        <v>3000</v>
      </c>
      <c r="D129" s="100" t="s">
        <v>26938</v>
      </c>
      <c r="E129" s="1076" t="n">
        <v>43742</v>
      </c>
      <c r="F129" s="984" t="s">
        <v>26939</v>
      </c>
    </row>
    <row r="130" customFormat="false" ht="15.75" hidden="false" customHeight="false" outlineLevel="0" collapsed="false">
      <c r="A130" s="100"/>
      <c r="B130" s="100"/>
      <c r="C130" s="664" t="n">
        <v>8444.8</v>
      </c>
      <c r="D130" s="100" t="s">
        <v>26938</v>
      </c>
      <c r="E130" s="1076" t="n">
        <v>43746</v>
      </c>
      <c r="F130" s="984" t="s">
        <v>26196</v>
      </c>
    </row>
    <row r="131" customFormat="false" ht="15.75" hidden="false" customHeight="false" outlineLevel="0" collapsed="false">
      <c r="A131" s="100" t="s">
        <v>25462</v>
      </c>
      <c r="B131" s="100" t="n">
        <v>500</v>
      </c>
      <c r="C131" s="100"/>
      <c r="D131" s="100" t="s">
        <v>26948</v>
      </c>
      <c r="E131" s="1076" t="n">
        <v>43746</v>
      </c>
      <c r="F131" s="984" t="s">
        <v>26736</v>
      </c>
    </row>
    <row r="132" customFormat="false" ht="15.75" hidden="false" customHeight="false" outlineLevel="0" collapsed="false">
      <c r="A132" s="100" t="s">
        <v>25462</v>
      </c>
      <c r="B132" s="100" t="n">
        <v>3500</v>
      </c>
      <c r="C132" s="100"/>
      <c r="D132" s="15" t="s">
        <v>26950</v>
      </c>
      <c r="E132" s="362" t="n">
        <v>43746</v>
      </c>
      <c r="F132" s="984" t="s">
        <v>15</v>
      </c>
    </row>
    <row r="133" customFormat="false" ht="15.75" hidden="false" customHeight="false" outlineLevel="0" collapsed="false">
      <c r="A133" s="100"/>
      <c r="B133" s="100"/>
      <c r="C133" s="100" t="n">
        <v>6700</v>
      </c>
      <c r="D133" s="100" t="s">
        <v>26971</v>
      </c>
      <c r="E133" s="100"/>
      <c r="F133" s="984" t="s">
        <v>26154</v>
      </c>
    </row>
    <row r="134" customFormat="false" ht="15.75" hidden="false" customHeight="false" outlineLevel="0" collapsed="false">
      <c r="A134" s="100" t="s">
        <v>25462</v>
      </c>
      <c r="B134" s="799" t="n">
        <v>6900</v>
      </c>
      <c r="C134" s="100"/>
      <c r="D134" s="100" t="s">
        <v>26978</v>
      </c>
      <c r="E134" s="1076" t="n">
        <v>43745</v>
      </c>
      <c r="F134" s="984" t="s">
        <v>15</v>
      </c>
    </row>
    <row r="135" customFormat="false" ht="15.75" hidden="false" customHeight="false" outlineLevel="0" collapsed="false">
      <c r="A135" s="100" t="s">
        <v>25462</v>
      </c>
      <c r="B135" s="799" t="n">
        <v>4900</v>
      </c>
      <c r="C135" s="100"/>
      <c r="D135" s="100" t="s">
        <v>26982</v>
      </c>
      <c r="E135" s="1076" t="n">
        <v>43746</v>
      </c>
      <c r="F135" s="984" t="s">
        <v>15</v>
      </c>
    </row>
    <row r="136" customFormat="false" ht="15.75" hidden="false" customHeight="false" outlineLevel="0" collapsed="false">
      <c r="A136" s="100" t="s">
        <v>25462</v>
      </c>
      <c r="B136" s="799" t="n">
        <v>3100</v>
      </c>
      <c r="C136" s="100"/>
      <c r="D136" s="100" t="s">
        <v>26986</v>
      </c>
      <c r="E136" s="1184" t="n">
        <v>43748</v>
      </c>
      <c r="F136" s="984" t="s">
        <v>15</v>
      </c>
    </row>
    <row r="137" customFormat="false" ht="15.75" hidden="false" customHeight="false" outlineLevel="0" collapsed="false">
      <c r="A137" s="100" t="s">
        <v>25462</v>
      </c>
      <c r="B137" s="799" t="n">
        <v>5000</v>
      </c>
      <c r="C137" s="100"/>
      <c r="D137" s="100" t="s">
        <v>26994</v>
      </c>
      <c r="E137" s="1184" t="n">
        <v>43752</v>
      </c>
      <c r="F137" s="984" t="s">
        <v>15</v>
      </c>
    </row>
    <row r="138" customFormat="false" ht="15.75" hidden="false" customHeight="false" outlineLevel="0" collapsed="false">
      <c r="A138" s="100" t="s">
        <v>25462</v>
      </c>
      <c r="B138" s="100"/>
      <c r="C138" s="984" t="n">
        <v>11000</v>
      </c>
      <c r="D138" s="100" t="s">
        <v>27013</v>
      </c>
      <c r="E138" s="100" t="s">
        <v>26216</v>
      </c>
      <c r="F138" s="984" t="s">
        <v>27014</v>
      </c>
    </row>
    <row r="139" customFormat="false" ht="15.75" hidden="false" customHeight="false" outlineLevel="0" collapsed="false">
      <c r="A139" s="100" t="s">
        <v>25462</v>
      </c>
      <c r="B139" s="799" t="n">
        <v>5000</v>
      </c>
      <c r="C139" s="100"/>
      <c r="D139" s="100" t="s">
        <v>27020</v>
      </c>
      <c r="E139" s="1184" t="n">
        <v>43748</v>
      </c>
      <c r="F139" s="984" t="s">
        <v>15</v>
      </c>
    </row>
    <row r="140" customFormat="false" ht="15.75" hidden="false" customHeight="false" outlineLevel="0" collapsed="false">
      <c r="A140" s="100" t="s">
        <v>25462</v>
      </c>
      <c r="B140" s="799" t="n">
        <v>35000</v>
      </c>
      <c r="C140" s="100"/>
      <c r="D140" s="100" t="s">
        <v>27033</v>
      </c>
      <c r="E140" s="1184" t="n">
        <v>43749</v>
      </c>
      <c r="F140" s="984" t="s">
        <v>30565</v>
      </c>
    </row>
    <row r="141" customFormat="false" ht="15.75" hidden="false" customHeight="false" outlineLevel="0" collapsed="false">
      <c r="A141" s="100" t="s">
        <v>25462</v>
      </c>
      <c r="B141" s="799" t="n">
        <v>2100</v>
      </c>
      <c r="C141" s="100"/>
      <c r="D141" s="100" t="s">
        <v>27053</v>
      </c>
      <c r="E141" s="1076" t="n">
        <v>43747</v>
      </c>
      <c r="F141" s="984" t="s">
        <v>15</v>
      </c>
    </row>
    <row r="142" customFormat="false" ht="15.75" hidden="false" customHeight="false" outlineLevel="0" collapsed="false">
      <c r="A142" s="100" t="s">
        <v>25462</v>
      </c>
      <c r="B142" s="799" t="n">
        <v>4230</v>
      </c>
      <c r="C142" s="100"/>
      <c r="D142" s="100" t="s">
        <v>27082</v>
      </c>
      <c r="E142" s="1076" t="n">
        <v>43747</v>
      </c>
      <c r="F142" s="984" t="s">
        <v>15</v>
      </c>
    </row>
    <row r="143" customFormat="false" ht="15.75" hidden="false" customHeight="false" outlineLevel="0" collapsed="false">
      <c r="A143" s="100" t="s">
        <v>25462</v>
      </c>
      <c r="B143" s="100" t="n">
        <v>800</v>
      </c>
      <c r="C143" s="100"/>
      <c r="D143" s="100" t="s">
        <v>27089</v>
      </c>
      <c r="E143" s="1076" t="n">
        <v>43747</v>
      </c>
      <c r="F143" s="984" t="s">
        <v>15</v>
      </c>
    </row>
    <row r="144" customFormat="false" ht="15.75" hidden="false" customHeight="false" outlineLevel="0" collapsed="false">
      <c r="A144" s="100" t="s">
        <v>25462</v>
      </c>
      <c r="B144" s="100" t="n">
        <v>15000</v>
      </c>
      <c r="C144" s="100"/>
      <c r="D144" s="100" t="s">
        <v>27108</v>
      </c>
      <c r="E144" s="100" t="s">
        <v>27109</v>
      </c>
      <c r="F144" s="984" t="s">
        <v>15</v>
      </c>
    </row>
    <row r="145" customFormat="false" ht="15.75" hidden="false" customHeight="false" outlineLevel="0" collapsed="false">
      <c r="A145" s="100" t="s">
        <v>25462</v>
      </c>
      <c r="B145" s="100" t="n">
        <v>5400</v>
      </c>
      <c r="C145" s="100"/>
      <c r="D145" s="100" t="s">
        <v>27118</v>
      </c>
      <c r="E145" s="1184" t="n">
        <v>43749</v>
      </c>
      <c r="F145" s="984" t="s">
        <v>15</v>
      </c>
    </row>
    <row r="146" customFormat="false" ht="15.75" hidden="false" customHeight="false" outlineLevel="0" collapsed="false">
      <c r="A146" s="100"/>
      <c r="B146" s="100"/>
      <c r="C146" s="100" t="n">
        <v>3000</v>
      </c>
      <c r="D146" s="100" t="s">
        <v>26654</v>
      </c>
      <c r="E146" s="1184" t="n">
        <v>43749</v>
      </c>
      <c r="F146" s="984" t="s">
        <v>26196</v>
      </c>
    </row>
    <row r="147" customFormat="false" ht="15.75" hidden="false" customHeight="false" outlineLevel="0" collapsed="false">
      <c r="A147" s="100"/>
      <c r="B147" s="100"/>
      <c r="C147" s="984" t="n">
        <v>10000</v>
      </c>
      <c r="D147" s="100"/>
      <c r="E147" s="100"/>
      <c r="F147" s="984" t="s">
        <v>27130</v>
      </c>
    </row>
    <row r="148" customFormat="false" ht="15.75" hidden="false" customHeight="false" outlineLevel="0" collapsed="false">
      <c r="A148" s="100" t="s">
        <v>25462</v>
      </c>
      <c r="B148" s="100" t="n">
        <v>9500</v>
      </c>
      <c r="C148" s="100"/>
      <c r="D148" s="100" t="s">
        <v>27141</v>
      </c>
      <c r="E148" s="1184" t="n">
        <v>43751</v>
      </c>
      <c r="F148" s="984" t="s">
        <v>15</v>
      </c>
    </row>
    <row r="149" customFormat="false" ht="15.75" hidden="false" customHeight="false" outlineLevel="0" collapsed="false">
      <c r="A149" s="100" t="s">
        <v>25462</v>
      </c>
      <c r="B149" s="100" t="n">
        <v>7500</v>
      </c>
      <c r="C149" s="100"/>
      <c r="D149" s="100" t="s">
        <v>27165</v>
      </c>
      <c r="E149" s="1184" t="n">
        <v>43749</v>
      </c>
      <c r="F149" s="984" t="s">
        <v>15</v>
      </c>
    </row>
    <row r="150" customFormat="false" ht="15.75" hidden="false" customHeight="false" outlineLevel="0" collapsed="false">
      <c r="A150" s="664" t="s">
        <v>25462</v>
      </c>
      <c r="B150" s="100" t="n">
        <v>5400</v>
      </c>
      <c r="C150" s="100"/>
      <c r="D150" s="100" t="s">
        <v>27175</v>
      </c>
      <c r="E150" s="1184" t="n">
        <v>43752</v>
      </c>
      <c r="F150" s="984" t="s">
        <v>15</v>
      </c>
    </row>
    <row r="151" customFormat="false" ht="15.75" hidden="false" customHeight="false" outlineLevel="0" collapsed="false">
      <c r="A151" s="100" t="s">
        <v>25462</v>
      </c>
      <c r="B151" s="100" t="n">
        <v>2970</v>
      </c>
      <c r="C151" s="100"/>
      <c r="D151" s="100" t="s">
        <v>27179</v>
      </c>
      <c r="E151" s="1184" t="n">
        <v>43751</v>
      </c>
      <c r="F151" s="984" t="s">
        <v>15</v>
      </c>
    </row>
    <row r="152" customFormat="false" ht="15.75" hidden="false" customHeight="false" outlineLevel="0" collapsed="false">
      <c r="A152" s="100" t="s">
        <v>25462</v>
      </c>
      <c r="B152" s="100"/>
      <c r="C152" s="984" t="n">
        <v>41000</v>
      </c>
      <c r="D152" s="100" t="s">
        <v>26990</v>
      </c>
      <c r="E152" s="1184" t="n">
        <v>43750</v>
      </c>
      <c r="F152" s="984" t="s">
        <v>26154</v>
      </c>
    </row>
    <row r="153" customFormat="false" ht="15.75" hidden="false" customHeight="false" outlineLevel="0" collapsed="false">
      <c r="A153" s="100" t="s">
        <v>25462</v>
      </c>
      <c r="B153" s="100" t="n">
        <v>7500</v>
      </c>
      <c r="C153" s="100"/>
      <c r="D153" s="100" t="s">
        <v>27201</v>
      </c>
      <c r="E153" s="1184" t="n">
        <v>43751</v>
      </c>
      <c r="F153" s="984" t="s">
        <v>15</v>
      </c>
    </row>
    <row r="154" customFormat="false" ht="15.75" hidden="false" customHeight="false" outlineLevel="0" collapsed="false">
      <c r="A154" s="100" t="s">
        <v>25462</v>
      </c>
      <c r="B154" s="100" t="n">
        <v>9000</v>
      </c>
      <c r="C154" s="100"/>
      <c r="D154" s="100" t="s">
        <v>27222</v>
      </c>
      <c r="E154" s="1184" t="n">
        <v>43753</v>
      </c>
      <c r="F154" s="984" t="s">
        <v>15</v>
      </c>
    </row>
    <row r="155" customFormat="false" ht="15.75" hidden="false" customHeight="false" outlineLevel="0" collapsed="false">
      <c r="A155" s="100" t="s">
        <v>25462</v>
      </c>
      <c r="B155" s="100" t="n">
        <v>8200</v>
      </c>
      <c r="C155" s="100"/>
      <c r="D155" s="100" t="s">
        <v>27232</v>
      </c>
      <c r="E155" s="1184" t="n">
        <v>43753</v>
      </c>
      <c r="F155" s="984" t="s">
        <v>15</v>
      </c>
    </row>
    <row r="156" customFormat="false" ht="15.75" hidden="false" customHeight="false" outlineLevel="0" collapsed="false">
      <c r="A156" s="100" t="s">
        <v>25462</v>
      </c>
      <c r="B156" s="100" t="n">
        <v>5000</v>
      </c>
      <c r="C156" s="100"/>
      <c r="D156" s="100" t="s">
        <v>27235</v>
      </c>
      <c r="E156" s="1184" t="n">
        <v>43758</v>
      </c>
      <c r="F156" s="984" t="s">
        <v>15</v>
      </c>
    </row>
    <row r="157" customFormat="false" ht="15.75" hidden="false" customHeight="false" outlineLevel="0" collapsed="false">
      <c r="A157" s="100"/>
      <c r="B157" s="100"/>
      <c r="C157" s="100" t="n">
        <v>1700</v>
      </c>
      <c r="D157" s="100" t="s">
        <v>27247</v>
      </c>
      <c r="E157" s="1184" t="n">
        <v>43753</v>
      </c>
      <c r="F157" s="984" t="s">
        <v>27248</v>
      </c>
    </row>
    <row r="158" customFormat="false" ht="15.75" hidden="false" customHeight="false" outlineLevel="0" collapsed="false">
      <c r="A158" s="100" t="s">
        <v>25462</v>
      </c>
      <c r="B158" s="100" t="n">
        <v>3000</v>
      </c>
      <c r="C158" s="100"/>
      <c r="D158" s="100" t="s">
        <v>27254</v>
      </c>
      <c r="E158" s="1184" t="n">
        <v>43755</v>
      </c>
      <c r="F158" s="984" t="s">
        <v>15</v>
      </c>
    </row>
    <row r="159" customFormat="false" ht="15.75" hidden="false" customHeight="false" outlineLevel="0" collapsed="false">
      <c r="A159" s="100" t="s">
        <v>25462</v>
      </c>
      <c r="B159" s="100" t="n">
        <v>9000</v>
      </c>
      <c r="C159" s="100"/>
      <c r="D159" s="100" t="s">
        <v>27281</v>
      </c>
      <c r="E159" s="1184" t="n">
        <v>43753</v>
      </c>
      <c r="F159" s="984" t="s">
        <v>27282</v>
      </c>
    </row>
    <row r="160" customFormat="false" ht="15.75" hidden="false" customHeight="false" outlineLevel="0" collapsed="false">
      <c r="A160" s="100" t="s">
        <v>25462</v>
      </c>
      <c r="B160" s="100"/>
      <c r="C160" s="100" t="n">
        <v>7500</v>
      </c>
      <c r="D160" s="428" t="s">
        <v>27293</v>
      </c>
      <c r="E160" s="1184" t="n">
        <v>43754</v>
      </c>
      <c r="F160" s="984" t="s">
        <v>27294</v>
      </c>
    </row>
    <row r="161" customFormat="false" ht="15.75" hidden="false" customHeight="false" outlineLevel="0" collapsed="false">
      <c r="A161" s="100"/>
      <c r="B161" s="100" t="n">
        <v>2200</v>
      </c>
      <c r="C161" s="100"/>
      <c r="D161" s="100" t="s">
        <v>27254</v>
      </c>
      <c r="E161" s="1184" t="n">
        <v>43755</v>
      </c>
      <c r="F161" s="984" t="s">
        <v>27304</v>
      </c>
    </row>
    <row r="162" customFormat="false" ht="15.75" hidden="false" customHeight="false" outlineLevel="0" collapsed="false">
      <c r="A162" s="100"/>
      <c r="B162" s="100" t="n">
        <v>5200</v>
      </c>
      <c r="C162" s="100"/>
      <c r="D162" s="100" t="s">
        <v>27306</v>
      </c>
      <c r="E162" s="1184" t="n">
        <v>43755</v>
      </c>
      <c r="F162" s="984" t="s">
        <v>15</v>
      </c>
    </row>
    <row r="163" customFormat="false" ht="15.75" hidden="false" customHeight="false" outlineLevel="0" collapsed="false">
      <c r="A163" s="100" t="s">
        <v>25462</v>
      </c>
      <c r="B163" s="100"/>
      <c r="C163" s="100" t="n">
        <v>15000</v>
      </c>
      <c r="D163" s="113" t="s">
        <v>27317</v>
      </c>
      <c r="E163" s="1184" t="n">
        <v>43756</v>
      </c>
      <c r="F163" s="984" t="s">
        <v>26154</v>
      </c>
    </row>
    <row r="164" customFormat="false" ht="15.75" hidden="false" customHeight="false" outlineLevel="0" collapsed="false">
      <c r="A164" s="100"/>
      <c r="B164" s="100" t="n">
        <v>7000</v>
      </c>
      <c r="C164" s="100"/>
      <c r="D164" s="100" t="s">
        <v>27333</v>
      </c>
      <c r="E164" s="1184" t="n">
        <v>43756</v>
      </c>
      <c r="F164" s="984" t="s">
        <v>15</v>
      </c>
    </row>
    <row r="165" customFormat="false" ht="15.75" hidden="false" customHeight="false" outlineLevel="0" collapsed="false">
      <c r="A165" s="100"/>
      <c r="B165" s="100"/>
      <c r="C165" s="100" t="n">
        <v>9120</v>
      </c>
      <c r="D165" s="100" t="s">
        <v>27323</v>
      </c>
      <c r="E165" s="1184" t="n">
        <v>43759</v>
      </c>
      <c r="F165" s="984" t="s">
        <v>26154</v>
      </c>
    </row>
    <row r="166" customFormat="false" ht="15.75" hidden="false" customHeight="false" outlineLevel="0" collapsed="false">
      <c r="A166" s="100" t="s">
        <v>25462</v>
      </c>
      <c r="B166" s="100" t="n">
        <v>4000</v>
      </c>
      <c r="D166" s="100" t="s">
        <v>27349</v>
      </c>
      <c r="E166" s="1184" t="n">
        <v>43756</v>
      </c>
      <c r="F166" s="984" t="s">
        <v>15</v>
      </c>
    </row>
    <row r="167" customFormat="false" ht="15.75" hidden="false" customHeight="false" outlineLevel="0" collapsed="false">
      <c r="A167" s="100" t="s">
        <v>25462</v>
      </c>
      <c r="B167" s="18" t="n">
        <v>4500</v>
      </c>
      <c r="C167" s="100"/>
      <c r="D167" s="100" t="s">
        <v>27354</v>
      </c>
      <c r="E167" s="1184" t="n">
        <v>43756</v>
      </c>
      <c r="F167" s="984" t="s">
        <v>15</v>
      </c>
    </row>
    <row r="168" customFormat="false" ht="15.75" hidden="false" customHeight="false" outlineLevel="0" collapsed="false">
      <c r="A168" s="100" t="s">
        <v>25462</v>
      </c>
      <c r="B168" s="100" t="n">
        <v>6400</v>
      </c>
      <c r="C168" s="100"/>
      <c r="D168" s="100" t="s">
        <v>27368</v>
      </c>
      <c r="E168" s="1184" t="n">
        <v>43760</v>
      </c>
      <c r="F168" s="984" t="s">
        <v>15</v>
      </c>
    </row>
    <row r="169" customFormat="false" ht="15.75" hidden="false" customHeight="false" outlineLevel="0" collapsed="false">
      <c r="A169" s="100" t="s">
        <v>25462</v>
      </c>
      <c r="B169" s="100" t="n">
        <v>5900</v>
      </c>
      <c r="C169" s="100"/>
      <c r="D169" s="100" t="s">
        <v>27409</v>
      </c>
      <c r="E169" s="1184" t="n">
        <v>43760</v>
      </c>
      <c r="F169" s="984" t="s">
        <v>15</v>
      </c>
    </row>
    <row r="170" customFormat="false" ht="15.75" hidden="false" customHeight="false" outlineLevel="0" collapsed="false">
      <c r="A170" s="100" t="s">
        <v>25462</v>
      </c>
      <c r="B170" s="100" t="n">
        <v>6400</v>
      </c>
      <c r="C170" s="100"/>
      <c r="D170" s="100" t="s">
        <v>27412</v>
      </c>
      <c r="E170" s="1184" t="n">
        <v>43769</v>
      </c>
      <c r="F170" s="984" t="s">
        <v>15</v>
      </c>
    </row>
    <row r="171" customFormat="false" ht="15.75" hidden="false" customHeight="false" outlineLevel="0" collapsed="false">
      <c r="A171" s="100"/>
      <c r="B171" s="100"/>
      <c r="C171" s="100" t="n">
        <v>3000</v>
      </c>
      <c r="D171" s="100" t="s">
        <v>26654</v>
      </c>
      <c r="E171" s="1184" t="n">
        <v>43759</v>
      </c>
      <c r="F171" s="984" t="s">
        <v>26154</v>
      </c>
    </row>
    <row r="172" customFormat="false" ht="15.75" hidden="false" customHeight="false" outlineLevel="0" collapsed="false">
      <c r="A172" s="100" t="s">
        <v>25462</v>
      </c>
      <c r="B172" s="100"/>
      <c r="C172" s="100" t="n">
        <v>16000</v>
      </c>
      <c r="D172" s="100" t="s">
        <v>26654</v>
      </c>
      <c r="E172" s="1184" t="n">
        <v>43760</v>
      </c>
      <c r="F172" s="984" t="s">
        <v>27436</v>
      </c>
    </row>
    <row r="173" customFormat="false" ht="15.75" hidden="false" customHeight="false" outlineLevel="0" collapsed="false">
      <c r="A173" s="100" t="s">
        <v>25462</v>
      </c>
      <c r="B173" s="100" t="n">
        <v>5000</v>
      </c>
      <c r="D173" s="100" t="s">
        <v>27446</v>
      </c>
      <c r="E173" s="1184" t="n">
        <v>43768</v>
      </c>
      <c r="F173" s="984" t="s">
        <v>15</v>
      </c>
    </row>
    <row r="174" customFormat="false" ht="15.75" hidden="false" customHeight="false" outlineLevel="0" collapsed="false">
      <c r="A174" s="100"/>
      <c r="B174" s="100"/>
      <c r="C174" s="100" t="n">
        <v>3000</v>
      </c>
      <c r="D174" s="100" t="s">
        <v>26654</v>
      </c>
      <c r="E174" s="1184" t="n">
        <v>43760</v>
      </c>
      <c r="F174" s="984" t="s">
        <v>26163</v>
      </c>
    </row>
    <row r="175" customFormat="false" ht="15.75" hidden="false" customHeight="false" outlineLevel="0" collapsed="false">
      <c r="A175" s="100" t="s">
        <v>25462</v>
      </c>
      <c r="B175" s="100" t="n">
        <v>2100</v>
      </c>
      <c r="C175" s="100"/>
      <c r="D175" s="100" t="s">
        <v>27453</v>
      </c>
      <c r="E175" s="1184" t="n">
        <v>43760</v>
      </c>
      <c r="F175" s="984" t="s">
        <v>15</v>
      </c>
    </row>
    <row r="176" customFormat="false" ht="15.75" hidden="false" customHeight="false" outlineLevel="0" collapsed="false">
      <c r="A176" s="100" t="s">
        <v>25462</v>
      </c>
      <c r="B176" s="100"/>
      <c r="C176" s="100" t="n">
        <v>7500</v>
      </c>
      <c r="D176" s="100" t="s">
        <v>27485</v>
      </c>
      <c r="E176" s="1184" t="n">
        <v>43763</v>
      </c>
      <c r="F176" s="984" t="s">
        <v>26193</v>
      </c>
    </row>
    <row r="177" customFormat="false" ht="15.75" hidden="false" customHeight="false" outlineLevel="0" collapsed="false">
      <c r="A177" s="100" t="s">
        <v>25462</v>
      </c>
      <c r="B177" s="100" t="n">
        <v>7900</v>
      </c>
      <c r="C177" s="100"/>
      <c r="D177" s="24" t="s">
        <v>23836</v>
      </c>
      <c r="E177" s="1184" t="n">
        <v>43764</v>
      </c>
      <c r="F177" s="984" t="s">
        <v>27502</v>
      </c>
    </row>
    <row r="178" customFormat="false" ht="15.75" hidden="false" customHeight="false" outlineLevel="0" collapsed="false">
      <c r="A178" s="100" t="s">
        <v>25462</v>
      </c>
      <c r="B178" s="100"/>
      <c r="C178" s="100" t="n">
        <v>5500</v>
      </c>
      <c r="D178" s="100" t="s">
        <v>27512</v>
      </c>
      <c r="E178" s="391" t="s">
        <v>26216</v>
      </c>
      <c r="F178" s="984" t="s">
        <v>26358</v>
      </c>
    </row>
    <row r="179" customFormat="false" ht="15.75" hidden="false" customHeight="false" outlineLevel="0" collapsed="false">
      <c r="A179" s="100" t="s">
        <v>26548</v>
      </c>
      <c r="B179" s="100" t="n">
        <v>3100</v>
      </c>
      <c r="C179" s="100"/>
      <c r="D179" s="100" t="s">
        <v>27515</v>
      </c>
      <c r="E179" s="1198" t="n">
        <v>43763</v>
      </c>
      <c r="F179" s="984" t="s">
        <v>15</v>
      </c>
    </row>
    <row r="180" customFormat="false" ht="15.75" hidden="false" customHeight="false" outlineLevel="0" collapsed="false">
      <c r="A180" s="100" t="s">
        <v>25462</v>
      </c>
      <c r="B180" s="100" t="n">
        <v>2900</v>
      </c>
      <c r="C180" s="100"/>
      <c r="D180" s="100" t="s">
        <v>27541</v>
      </c>
      <c r="E180" s="1184" t="n">
        <v>43762</v>
      </c>
      <c r="F180" s="984" t="s">
        <v>15</v>
      </c>
    </row>
    <row r="181" customFormat="false" ht="15.75" hidden="false" customHeight="false" outlineLevel="0" collapsed="false">
      <c r="A181" s="100" t="s">
        <v>25462</v>
      </c>
      <c r="B181" s="100" t="n">
        <v>3100</v>
      </c>
      <c r="C181" s="100"/>
      <c r="D181" s="100" t="s">
        <v>27546</v>
      </c>
      <c r="E181" s="1184" t="n">
        <v>43764</v>
      </c>
      <c r="F181" s="984" t="s">
        <v>15</v>
      </c>
    </row>
    <row r="182" customFormat="false" ht="15.75" hidden="false" customHeight="false" outlineLevel="0" collapsed="false">
      <c r="A182" s="100" t="s">
        <v>25462</v>
      </c>
      <c r="B182" s="100" t="n">
        <v>6800</v>
      </c>
      <c r="C182" s="100"/>
      <c r="D182" s="100" t="s">
        <v>27554</v>
      </c>
      <c r="E182" s="1184" t="n">
        <v>43764</v>
      </c>
      <c r="F182" s="984" t="s">
        <v>15</v>
      </c>
    </row>
    <row r="183" customFormat="false" ht="15.75" hidden="false" customHeight="false" outlineLevel="0" collapsed="false">
      <c r="A183" s="100"/>
      <c r="B183" s="100" t="n">
        <v>10000</v>
      </c>
      <c r="C183" s="100"/>
      <c r="D183" s="100" t="s">
        <v>27597</v>
      </c>
      <c r="E183" s="1184" t="n">
        <v>43764</v>
      </c>
      <c r="F183" s="984" t="s">
        <v>15</v>
      </c>
    </row>
    <row r="184" customFormat="false" ht="15.75" hidden="false" customHeight="false" outlineLevel="0" collapsed="false">
      <c r="A184" s="100" t="s">
        <v>25462</v>
      </c>
      <c r="B184" s="100" t="n">
        <v>22800</v>
      </c>
      <c r="C184" s="100"/>
      <c r="D184" s="19" t="s">
        <v>27598</v>
      </c>
      <c r="E184" s="1076" t="n">
        <v>43787</v>
      </c>
      <c r="F184" s="984" t="s">
        <v>15</v>
      </c>
    </row>
    <row r="185" customFormat="false" ht="15.75" hidden="false" customHeight="false" outlineLevel="0" collapsed="false">
      <c r="A185" s="100" t="s">
        <v>25462</v>
      </c>
      <c r="B185" s="100"/>
      <c r="C185" s="100" t="n">
        <v>9500</v>
      </c>
      <c r="D185" s="100" t="s">
        <v>27548</v>
      </c>
      <c r="E185" s="1199" t="n">
        <v>43768</v>
      </c>
      <c r="F185" s="984" t="s">
        <v>26193</v>
      </c>
    </row>
    <row r="186" customFormat="false" ht="15.75" hidden="false" customHeight="false" outlineLevel="0" collapsed="false">
      <c r="A186" s="100" t="s">
        <v>25462</v>
      </c>
      <c r="B186" s="100" t="n">
        <v>3500</v>
      </c>
      <c r="C186" s="100"/>
      <c r="D186" s="100" t="s">
        <v>27644</v>
      </c>
      <c r="E186" s="1184" t="n">
        <v>43768</v>
      </c>
      <c r="F186" s="984" t="s">
        <v>15</v>
      </c>
    </row>
    <row r="187" customFormat="false" ht="15.75" hidden="false" customHeight="false" outlineLevel="0" collapsed="false">
      <c r="A187" s="100"/>
      <c r="C187" s="100" t="n">
        <v>22000</v>
      </c>
      <c r="D187" s="100" t="s">
        <v>27653</v>
      </c>
      <c r="E187" s="100" t="s">
        <v>27654</v>
      </c>
      <c r="F187" s="984" t="s">
        <v>26193</v>
      </c>
    </row>
    <row r="188" customFormat="false" ht="15.75" hidden="false" customHeight="false" outlineLevel="0" collapsed="false">
      <c r="A188" s="100"/>
      <c r="B188" s="100"/>
      <c r="C188" s="100" t="n">
        <v>22700</v>
      </c>
      <c r="D188" s="100" t="s">
        <v>27628</v>
      </c>
      <c r="E188" s="100" t="s">
        <v>27688</v>
      </c>
      <c r="F188" s="984" t="s">
        <v>27689</v>
      </c>
    </row>
    <row r="189" customFormat="false" ht="15.75" hidden="false" customHeight="false" outlineLevel="0" collapsed="false">
      <c r="A189" s="100"/>
      <c r="B189" s="100"/>
      <c r="C189" s="100" t="n">
        <v>5472</v>
      </c>
      <c r="D189" s="100"/>
      <c r="E189" s="1148" t="n">
        <v>43778</v>
      </c>
      <c r="F189" s="984" t="s">
        <v>27294</v>
      </c>
    </row>
    <row r="190" customFormat="false" ht="15.75" hidden="false" customHeight="false" outlineLevel="0" collapsed="false">
      <c r="A190" s="100" t="s">
        <v>25462</v>
      </c>
      <c r="B190" s="100" t="n">
        <v>5500</v>
      </c>
      <c r="D190" s="100" t="s">
        <v>27746</v>
      </c>
      <c r="E190" s="391" t="s">
        <v>27747</v>
      </c>
      <c r="F190" s="984" t="s">
        <v>15</v>
      </c>
    </row>
    <row r="191" customFormat="false" ht="15.75" hidden="false" customHeight="false" outlineLevel="0" collapsed="false">
      <c r="A191" s="100" t="s">
        <v>25462</v>
      </c>
      <c r="B191" s="100" t="n">
        <v>6800</v>
      </c>
      <c r="C191" s="100"/>
      <c r="D191" s="100" t="s">
        <v>27749</v>
      </c>
      <c r="E191" s="391" t="s">
        <v>27750</v>
      </c>
      <c r="F191" s="984" t="s">
        <v>15</v>
      </c>
    </row>
    <row r="192" customFormat="false" ht="15.75" hidden="false" customHeight="false" outlineLevel="0" collapsed="false">
      <c r="A192" s="265"/>
      <c r="B192" s="664" t="n">
        <v>69800</v>
      </c>
      <c r="C192" s="664"/>
      <c r="D192" s="664" t="s">
        <v>27765</v>
      </c>
      <c r="E192" s="1199" t="n">
        <v>43769</v>
      </c>
      <c r="F192" s="984" t="s">
        <v>15</v>
      </c>
    </row>
    <row r="193" customFormat="false" ht="15.75" hidden="false" customHeight="false" outlineLevel="0" collapsed="false">
      <c r="A193" s="100" t="s">
        <v>25462</v>
      </c>
      <c r="B193" s="100" t="n">
        <v>8100</v>
      </c>
      <c r="C193" s="100"/>
      <c r="D193" s="100" t="s">
        <v>27769</v>
      </c>
      <c r="E193" s="1184" t="n">
        <v>43778</v>
      </c>
      <c r="F193" s="984" t="s">
        <v>15</v>
      </c>
    </row>
    <row r="194" customFormat="false" ht="15.75" hidden="false" customHeight="false" outlineLevel="0" collapsed="false">
      <c r="A194" s="664" t="s">
        <v>25462</v>
      </c>
      <c r="B194" s="664" t="n">
        <v>2500</v>
      </c>
      <c r="C194" s="664"/>
      <c r="D194" s="664" t="s">
        <v>27792</v>
      </c>
      <c r="E194" s="1157" t="n">
        <v>43770</v>
      </c>
      <c r="F194" s="984" t="s">
        <v>15</v>
      </c>
    </row>
    <row r="195" customFormat="false" ht="15.75" hidden="false" customHeight="false" outlineLevel="0" collapsed="false">
      <c r="A195" s="664" t="s">
        <v>25462</v>
      </c>
      <c r="B195" s="100" t="n">
        <v>4700</v>
      </c>
      <c r="C195" s="100"/>
      <c r="D195" s="100" t="s">
        <v>27795</v>
      </c>
      <c r="E195" s="391" t="s">
        <v>27747</v>
      </c>
      <c r="F195" s="984" t="s">
        <v>15</v>
      </c>
    </row>
    <row r="196" customFormat="false" ht="15.75" hidden="false" customHeight="false" outlineLevel="0" collapsed="false">
      <c r="A196" s="100" t="s">
        <v>25462</v>
      </c>
      <c r="B196" s="100" t="n">
        <v>6400</v>
      </c>
      <c r="C196" s="100"/>
      <c r="D196" s="100" t="s">
        <v>27808</v>
      </c>
      <c r="E196" s="1076" t="n">
        <v>43770</v>
      </c>
      <c r="F196" s="984" t="s">
        <v>15</v>
      </c>
    </row>
    <row r="197" customFormat="false" ht="15.75" hidden="false" customHeight="false" outlineLevel="0" collapsed="false">
      <c r="A197" s="100" t="s">
        <v>25462</v>
      </c>
      <c r="B197" s="100" t="n">
        <v>5200</v>
      </c>
      <c r="C197" s="100"/>
      <c r="D197" s="100" t="s">
        <v>27819</v>
      </c>
      <c r="E197" s="1076" t="n">
        <v>43772</v>
      </c>
      <c r="F197" s="984" t="s">
        <v>15</v>
      </c>
    </row>
    <row r="198" customFormat="false" ht="15.75" hidden="false" customHeight="false" outlineLevel="0" collapsed="false">
      <c r="A198" s="100" t="s">
        <v>25462</v>
      </c>
      <c r="B198" s="100" t="n">
        <v>2000</v>
      </c>
      <c r="C198" s="100"/>
      <c r="D198" s="100" t="s">
        <v>27644</v>
      </c>
      <c r="E198" s="1076" t="n">
        <v>43777</v>
      </c>
      <c r="F198" s="984" t="s">
        <v>3963</v>
      </c>
    </row>
    <row r="199" customFormat="false" ht="15.75" hidden="false" customHeight="false" outlineLevel="0" collapsed="false">
      <c r="A199" s="100"/>
      <c r="B199" s="100" t="n">
        <v>750</v>
      </c>
      <c r="C199" s="100"/>
      <c r="D199" s="100" t="s">
        <v>26684</v>
      </c>
      <c r="E199" s="1076" t="n">
        <v>43775</v>
      </c>
      <c r="F199" s="984" t="s">
        <v>364</v>
      </c>
    </row>
    <row r="200" customFormat="false" ht="15.75" hidden="false" customHeight="false" outlineLevel="0" collapsed="false">
      <c r="A200" s="100" t="s">
        <v>25462</v>
      </c>
      <c r="B200" s="100" t="n">
        <v>1500</v>
      </c>
      <c r="C200" s="100"/>
      <c r="D200" s="24" t="s">
        <v>26986</v>
      </c>
      <c r="E200" s="1076" t="n">
        <v>43775</v>
      </c>
      <c r="F200" s="984" t="s">
        <v>26115</v>
      </c>
    </row>
    <row r="201" customFormat="false" ht="15.75" hidden="false" customHeight="false" outlineLevel="0" collapsed="false">
      <c r="A201" s="100" t="s">
        <v>25462</v>
      </c>
      <c r="C201" s="100" t="n">
        <v>32400</v>
      </c>
      <c r="D201" s="100" t="s">
        <v>27570</v>
      </c>
      <c r="E201" s="100" t="s">
        <v>27844</v>
      </c>
      <c r="F201" s="984" t="s">
        <v>26193</v>
      </c>
    </row>
    <row r="202" customFormat="false" ht="15.75" hidden="false" customHeight="false" outlineLevel="0" collapsed="false">
      <c r="A202" s="100"/>
      <c r="B202" s="100" t="n">
        <v>13600</v>
      </c>
      <c r="C202" s="100"/>
      <c r="D202" s="24" t="s">
        <v>26899</v>
      </c>
      <c r="E202" s="1184" t="n">
        <v>43784</v>
      </c>
      <c r="F202" s="984" t="s">
        <v>15</v>
      </c>
    </row>
    <row r="203" customFormat="false" ht="15.75" hidden="false" customHeight="false" outlineLevel="0" collapsed="false">
      <c r="A203" s="100" t="s">
        <v>25462</v>
      </c>
      <c r="B203" s="100" t="n">
        <v>3000</v>
      </c>
      <c r="C203" s="100"/>
      <c r="D203" s="100" t="s">
        <v>27862</v>
      </c>
      <c r="E203" s="1076" t="n">
        <v>43775</v>
      </c>
      <c r="F203" s="984" t="s">
        <v>15</v>
      </c>
    </row>
    <row r="204" customFormat="false" ht="15.75" hidden="false" customHeight="false" outlineLevel="0" collapsed="false">
      <c r="A204" s="100"/>
      <c r="B204" s="100" t="n">
        <v>750</v>
      </c>
      <c r="C204" s="100"/>
      <c r="D204" s="100"/>
      <c r="E204" s="100"/>
      <c r="F204" s="984" t="s">
        <v>26115</v>
      </c>
    </row>
    <row r="205" customFormat="false" ht="15.75" hidden="false" customHeight="false" outlineLevel="0" collapsed="false">
      <c r="A205" s="100"/>
      <c r="B205" s="100"/>
      <c r="C205" s="100" t="n">
        <v>3000</v>
      </c>
      <c r="D205" s="100" t="s">
        <v>27614</v>
      </c>
      <c r="E205" s="1076" t="n">
        <v>43775</v>
      </c>
      <c r="F205" s="984" t="s">
        <v>27650</v>
      </c>
    </row>
    <row r="206" customFormat="false" ht="15.75" hidden="false" customHeight="false" outlineLevel="0" collapsed="false">
      <c r="A206" s="100"/>
      <c r="B206" s="100"/>
      <c r="C206" s="100" t="n">
        <v>3000</v>
      </c>
      <c r="D206" s="100" t="s">
        <v>27614</v>
      </c>
      <c r="E206" s="1076" t="n">
        <v>43775</v>
      </c>
      <c r="F206" s="984" t="s">
        <v>27650</v>
      </c>
    </row>
    <row r="207" customFormat="false" ht="15.75" hidden="false" customHeight="false" outlineLevel="0" collapsed="false">
      <c r="A207" s="100"/>
      <c r="B207" s="100"/>
      <c r="C207" s="100" t="n">
        <v>29222.4</v>
      </c>
      <c r="D207" s="100" t="s">
        <v>27875</v>
      </c>
      <c r="E207" s="1184" t="n">
        <v>43749</v>
      </c>
      <c r="F207" s="984" t="s">
        <v>26196</v>
      </c>
    </row>
    <row r="208" customFormat="false" ht="15.75" hidden="false" customHeight="false" outlineLevel="0" collapsed="false">
      <c r="A208" s="100"/>
      <c r="B208" s="100"/>
      <c r="C208" s="100" t="n">
        <v>11600</v>
      </c>
      <c r="D208" s="100"/>
      <c r="E208" s="100" t="s">
        <v>27884</v>
      </c>
      <c r="F208" s="984" t="s">
        <v>26196</v>
      </c>
    </row>
    <row r="209" customFormat="false" ht="15.75" hidden="false" customHeight="false" outlineLevel="0" collapsed="false">
      <c r="A209" s="100" t="s">
        <v>25462</v>
      </c>
      <c r="B209" s="100"/>
      <c r="C209" s="100" t="n">
        <v>2700</v>
      </c>
      <c r="D209" s="100" t="s">
        <v>27893</v>
      </c>
      <c r="E209" s="1076" t="n">
        <v>43776</v>
      </c>
      <c r="F209" s="984" t="s">
        <v>15</v>
      </c>
    </row>
    <row r="210" customFormat="false" ht="15.75" hidden="false" customHeight="false" outlineLevel="0" collapsed="false">
      <c r="A210" s="100" t="s">
        <v>25462</v>
      </c>
      <c r="B210" s="100" t="n">
        <v>3800</v>
      </c>
      <c r="C210" s="100"/>
      <c r="D210" s="100" t="s">
        <v>27915</v>
      </c>
      <c r="E210" s="1076" t="n">
        <v>43778</v>
      </c>
      <c r="F210" s="984" t="s">
        <v>15</v>
      </c>
    </row>
    <row r="211" customFormat="false" ht="15.75" hidden="false" customHeight="false" outlineLevel="0" collapsed="false">
      <c r="A211" s="100"/>
      <c r="B211" s="100" t="n">
        <v>1700</v>
      </c>
      <c r="C211" s="100"/>
      <c r="D211" s="100"/>
      <c r="E211" s="1184" t="n">
        <v>43792</v>
      </c>
      <c r="F211" s="984" t="s">
        <v>364</v>
      </c>
    </row>
    <row r="212" customFormat="false" ht="15.75" hidden="false" customHeight="false" outlineLevel="0" collapsed="false">
      <c r="A212" s="100" t="s">
        <v>25462</v>
      </c>
      <c r="B212" s="100" t="n">
        <v>3700</v>
      </c>
      <c r="C212" s="100"/>
      <c r="D212" s="100" t="s">
        <v>27942</v>
      </c>
      <c r="E212" s="1184" t="n">
        <v>43779</v>
      </c>
      <c r="F212" s="984" t="s">
        <v>15</v>
      </c>
    </row>
    <row r="213" customFormat="false" ht="15.75" hidden="false" customHeight="false" outlineLevel="0" collapsed="false">
      <c r="A213" s="100"/>
      <c r="B213" s="100"/>
      <c r="C213" s="100" t="n">
        <v>8000</v>
      </c>
      <c r="D213" s="100" t="s">
        <v>27944</v>
      </c>
      <c r="E213" s="1076" t="n">
        <v>43777</v>
      </c>
      <c r="F213" s="984" t="s">
        <v>26154</v>
      </c>
    </row>
    <row r="214" customFormat="false" ht="15.75" hidden="false" customHeight="false" outlineLevel="0" collapsed="false">
      <c r="A214" s="100"/>
      <c r="B214" s="100" t="n">
        <v>14000</v>
      </c>
      <c r="C214" s="100"/>
      <c r="D214" s="100" t="s">
        <v>27973</v>
      </c>
      <c r="E214" s="1184" t="n">
        <v>43781</v>
      </c>
      <c r="F214" s="984" t="s">
        <v>15</v>
      </c>
    </row>
    <row r="215" customFormat="false" ht="15.75" hidden="false" customHeight="false" outlineLevel="0" collapsed="false">
      <c r="A215" s="664" t="s">
        <v>25462</v>
      </c>
      <c r="B215" s="100" t="n">
        <v>10800</v>
      </c>
      <c r="C215" s="100"/>
      <c r="D215" s="100" t="s">
        <v>27979</v>
      </c>
      <c r="E215" s="1184" t="n">
        <v>43785</v>
      </c>
      <c r="F215" s="984" t="s">
        <v>15</v>
      </c>
    </row>
    <row r="216" customFormat="false" ht="15.75" hidden="false" customHeight="false" outlineLevel="0" collapsed="false">
      <c r="A216" s="100" t="s">
        <v>19374</v>
      </c>
      <c r="B216" s="100" t="n">
        <v>14800</v>
      </c>
      <c r="C216" s="100"/>
      <c r="D216" s="100" t="s">
        <v>28007</v>
      </c>
      <c r="E216" s="1184" t="n">
        <v>43785</v>
      </c>
      <c r="F216" s="984" t="s">
        <v>15</v>
      </c>
    </row>
    <row r="217" customFormat="false" ht="15.75" hidden="false" customHeight="false" outlineLevel="0" collapsed="false">
      <c r="A217" s="100"/>
      <c r="B217" s="100"/>
      <c r="C217" s="100" t="n">
        <v>14500</v>
      </c>
      <c r="D217" s="100" t="s">
        <v>27614</v>
      </c>
      <c r="E217" s="100" t="s">
        <v>28014</v>
      </c>
      <c r="F217" s="984" t="s">
        <v>25766</v>
      </c>
    </row>
    <row r="218" customFormat="false" ht="15.75" hidden="false" customHeight="false" outlineLevel="0" collapsed="false">
      <c r="A218" s="100"/>
      <c r="B218" s="100" t="n">
        <v>3000</v>
      </c>
      <c r="C218" s="100"/>
      <c r="D218" s="100" t="s">
        <v>26675</v>
      </c>
      <c r="E218" s="1184" t="n">
        <v>43782</v>
      </c>
      <c r="F218" s="984" t="s">
        <v>28032</v>
      </c>
    </row>
    <row r="219" customFormat="false" ht="15.75" hidden="false" customHeight="false" outlineLevel="0" collapsed="false">
      <c r="A219" s="100" t="s">
        <v>25462</v>
      </c>
      <c r="B219" s="100" t="n">
        <v>2800</v>
      </c>
      <c r="C219" s="100"/>
      <c r="D219" s="100" t="s">
        <v>28034</v>
      </c>
      <c r="E219" s="1184" t="n">
        <v>43782</v>
      </c>
      <c r="F219" s="100" t="s">
        <v>15</v>
      </c>
    </row>
    <row r="1048576" customFormat="false" ht="15.75"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2:R4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false" hidden="false" outlineLevel="0" max="4" min="1" style="0" width="11.52"/>
    <col collapsed="false" customWidth="true" hidden="false" outlineLevel="0" max="5" min="5" style="0" width="25.98"/>
    <col collapsed="false" customWidth="true" hidden="false" outlineLevel="0" max="6" min="6" style="0" width="30.43"/>
    <col collapsed="false" customWidth="false" hidden="false" outlineLevel="0" max="10" min="7" style="0" width="11.52"/>
    <col collapsed="false" customWidth="true" hidden="false" outlineLevel="0" max="11" min="11" style="0" width="27.09"/>
    <col collapsed="false" customWidth="true" hidden="false" outlineLevel="0" max="12" min="12" style="0" width="25.01"/>
    <col collapsed="false" customWidth="true" hidden="false" outlineLevel="0" max="13" min="13" style="0" width="29.03"/>
    <col collapsed="false" customWidth="true" hidden="false" outlineLevel="0" max="14" min="14" style="0" width="29.59"/>
    <col collapsed="false" customWidth="false" hidden="false" outlineLevel="0" max="1025" min="15" style="0" width="11.52"/>
  </cols>
  <sheetData>
    <row r="2" customFormat="false" ht="143.25" hidden="false" customHeight="false" outlineLevel="0" collapsed="false">
      <c r="A2" s="3" t="n">
        <v>11</v>
      </c>
      <c r="B2" s="103" t="s">
        <v>17112</v>
      </c>
      <c r="C2" s="3" t="s">
        <v>30566</v>
      </c>
      <c r="D2" s="103" t="s">
        <v>17114</v>
      </c>
      <c r="E2" s="1332" t="s">
        <v>17115</v>
      </c>
      <c r="F2" s="102" t="s">
        <v>10096</v>
      </c>
      <c r="G2" s="103" t="s">
        <v>38</v>
      </c>
      <c r="H2" s="103" t="s">
        <v>17116</v>
      </c>
      <c r="I2" s="103" t="s">
        <v>40</v>
      </c>
      <c r="J2" s="103" t="s">
        <v>19144</v>
      </c>
      <c r="K2" s="103" t="s">
        <v>17648</v>
      </c>
      <c r="L2" s="103" t="s">
        <v>19807</v>
      </c>
      <c r="M2" s="103" t="s">
        <v>41</v>
      </c>
      <c r="N2" s="103" t="s">
        <v>42</v>
      </c>
      <c r="O2" s="103" t="s">
        <v>17117</v>
      </c>
      <c r="P2" s="1333" t="s">
        <v>30567</v>
      </c>
      <c r="Q2" s="1333" t="s">
        <v>30568</v>
      </c>
      <c r="R2" s="1334"/>
    </row>
    <row r="3" customFormat="false" ht="65.25" hidden="false" customHeight="false" outlineLevel="0" collapsed="false">
      <c r="A3" s="1335" t="s">
        <v>30569</v>
      </c>
      <c r="B3" s="1336"/>
      <c r="C3" s="1336"/>
      <c r="D3" s="1333"/>
      <c r="E3" s="1333" t="s">
        <v>30570</v>
      </c>
      <c r="F3" s="1333" t="s">
        <v>30571</v>
      </c>
      <c r="G3" s="1333" t="s">
        <v>30572</v>
      </c>
      <c r="H3" s="1333" t="s">
        <v>110</v>
      </c>
      <c r="I3" s="1333"/>
      <c r="J3" s="1333"/>
      <c r="K3" s="1333"/>
      <c r="L3" s="1333"/>
      <c r="M3" s="1337" t="s">
        <v>30573</v>
      </c>
      <c r="N3" s="1335" t="s">
        <v>30574</v>
      </c>
      <c r="O3" s="1333" t="s">
        <v>30575</v>
      </c>
      <c r="P3" s="1333"/>
      <c r="Q3" s="1333"/>
      <c r="R3" s="1334"/>
    </row>
    <row r="4" customFormat="false" ht="39.75" hidden="false" customHeight="false" outlineLevel="0" collapsed="false">
      <c r="A4" s="1336" t="n">
        <v>43055</v>
      </c>
      <c r="B4" s="1336"/>
      <c r="C4" s="1336"/>
      <c r="D4" s="1333"/>
      <c r="E4" s="1333"/>
      <c r="F4" s="1333" t="s">
        <v>30576</v>
      </c>
      <c r="G4" s="1333"/>
      <c r="H4" s="1333" t="s">
        <v>68</v>
      </c>
      <c r="I4" s="1333"/>
      <c r="J4" s="1333"/>
      <c r="K4" s="1333"/>
      <c r="L4" s="1333"/>
      <c r="M4" s="1338" t="s">
        <v>30577</v>
      </c>
      <c r="N4" s="1333" t="s">
        <v>30578</v>
      </c>
      <c r="O4" s="1333" t="s">
        <v>30579</v>
      </c>
      <c r="P4" s="1335" t="s">
        <v>30580</v>
      </c>
      <c r="Q4" s="1333" t="s">
        <v>4334</v>
      </c>
      <c r="R4" s="1334"/>
    </row>
    <row r="5" customFormat="false" ht="52.5" hidden="false" customHeight="false" outlineLevel="0" collapsed="false">
      <c r="A5" s="1336" t="n">
        <v>43056</v>
      </c>
      <c r="B5" s="1336"/>
      <c r="C5" s="1336"/>
      <c r="D5" s="1333" t="n">
        <v>1800</v>
      </c>
      <c r="E5" s="1333" t="s">
        <v>60</v>
      </c>
      <c r="F5" s="1333" t="s">
        <v>30581</v>
      </c>
      <c r="G5" s="1333" t="s">
        <v>48</v>
      </c>
      <c r="H5" s="1333" t="s">
        <v>68</v>
      </c>
      <c r="I5" s="1333"/>
      <c r="J5" s="1333"/>
      <c r="K5" s="1333"/>
      <c r="L5" s="1333"/>
      <c r="M5" s="1337" t="s">
        <v>30582</v>
      </c>
      <c r="N5" s="1333" t="s">
        <v>30583</v>
      </c>
      <c r="O5" s="1333" t="s">
        <v>30584</v>
      </c>
      <c r="P5" s="1336" t="n">
        <v>43059</v>
      </c>
      <c r="Q5" s="1333"/>
      <c r="R5" s="1334"/>
    </row>
    <row r="6" customFormat="false" ht="90.75" hidden="false" customHeight="false" outlineLevel="0" collapsed="false">
      <c r="A6" s="1336" t="n">
        <v>43056</v>
      </c>
      <c r="B6" s="1336" t="n">
        <v>43057</v>
      </c>
      <c r="C6" s="1336"/>
      <c r="D6" s="1339" t="n">
        <v>2300</v>
      </c>
      <c r="E6" s="1340" t="s">
        <v>30585</v>
      </c>
      <c r="F6" s="1339" t="s">
        <v>26078</v>
      </c>
      <c r="G6" s="1335" t="s">
        <v>10075</v>
      </c>
      <c r="H6" s="1335" t="s">
        <v>68</v>
      </c>
      <c r="I6" s="1335"/>
      <c r="J6" s="1335"/>
      <c r="K6" s="1335" t="s">
        <v>30586</v>
      </c>
      <c r="L6" s="1335"/>
      <c r="M6" s="1341" t="s">
        <v>15</v>
      </c>
      <c r="N6" s="1335" t="s">
        <v>30587</v>
      </c>
      <c r="O6" s="1333"/>
      <c r="P6" s="1333"/>
      <c r="Q6" s="1333" t="s">
        <v>30588</v>
      </c>
      <c r="R6" s="1334"/>
    </row>
    <row r="7" customFormat="false" ht="141.75" hidden="false" customHeight="false" outlineLevel="0" collapsed="false">
      <c r="A7" s="1336" t="n">
        <v>43056</v>
      </c>
      <c r="B7" s="1336"/>
      <c r="C7" s="1336"/>
      <c r="D7" s="1333" t="n">
        <v>5100</v>
      </c>
      <c r="E7" s="1333" t="s">
        <v>30589</v>
      </c>
      <c r="F7" s="1333" t="s">
        <v>30590</v>
      </c>
      <c r="G7" s="1333" t="s">
        <v>102</v>
      </c>
      <c r="H7" s="1333" t="s">
        <v>68</v>
      </c>
      <c r="I7" s="1333"/>
      <c r="J7" s="1333"/>
      <c r="K7" s="1333"/>
      <c r="L7" s="1333"/>
      <c r="M7" s="1337" t="s">
        <v>389</v>
      </c>
      <c r="N7" s="1333" t="s">
        <v>30591</v>
      </c>
      <c r="O7" s="1335" t="s">
        <v>30592</v>
      </c>
      <c r="P7" s="1335" t="s">
        <v>30593</v>
      </c>
      <c r="Q7" s="1333" t="s">
        <v>30594</v>
      </c>
      <c r="R7" s="1334"/>
    </row>
    <row r="8" customFormat="false" ht="52.5" hidden="false" customHeight="false" outlineLevel="0" collapsed="false">
      <c r="A8" s="1342" t="n">
        <v>43059</v>
      </c>
      <c r="B8" s="1342" t="n">
        <v>43060</v>
      </c>
      <c r="C8" s="1342"/>
      <c r="D8" s="1333" t="n">
        <v>2300</v>
      </c>
      <c r="E8" s="1333" t="s">
        <v>30595</v>
      </c>
      <c r="F8" s="1333" t="s">
        <v>30596</v>
      </c>
      <c r="G8" s="1333" t="s">
        <v>48</v>
      </c>
      <c r="H8" s="1333" t="s">
        <v>68</v>
      </c>
      <c r="I8" s="1333"/>
      <c r="J8" s="1333"/>
      <c r="K8" s="1333"/>
      <c r="L8" s="1333"/>
      <c r="M8" s="1341" t="s">
        <v>15</v>
      </c>
      <c r="N8" s="1333" t="s">
        <v>30597</v>
      </c>
      <c r="O8" s="1333" t="s">
        <v>30598</v>
      </c>
      <c r="P8" s="1342" t="n">
        <v>43059</v>
      </c>
      <c r="Q8" s="1333" t="s">
        <v>30599</v>
      </c>
      <c r="R8" s="1334"/>
    </row>
    <row r="9" customFormat="false" ht="65.25" hidden="false" customHeight="false" outlineLevel="0" collapsed="false">
      <c r="A9" s="1342" t="n">
        <v>43059</v>
      </c>
      <c r="B9" s="1333"/>
      <c r="C9" s="1333"/>
      <c r="D9" s="1339"/>
      <c r="E9" s="1333" t="s">
        <v>30600</v>
      </c>
      <c r="F9" s="1339" t="s">
        <v>30601</v>
      </c>
      <c r="G9" s="1333" t="s">
        <v>48</v>
      </c>
      <c r="H9" s="1333" t="s">
        <v>68</v>
      </c>
      <c r="I9" s="1333"/>
      <c r="J9" s="1333"/>
      <c r="K9" s="1333"/>
      <c r="L9" s="1333"/>
      <c r="M9" s="1338" t="s">
        <v>30602</v>
      </c>
      <c r="N9" s="1333" t="s">
        <v>30603</v>
      </c>
      <c r="O9" s="1333"/>
      <c r="P9" s="1333"/>
      <c r="Q9" s="1333" t="s">
        <v>30604</v>
      </c>
      <c r="R9" s="1334"/>
    </row>
    <row r="10" customFormat="false" ht="65.25" hidden="false" customHeight="false" outlineLevel="0" collapsed="false">
      <c r="A10" s="1342" t="n">
        <v>43059</v>
      </c>
      <c r="B10" s="1333"/>
      <c r="C10" s="1333"/>
      <c r="D10" s="1333" t="n">
        <v>2700</v>
      </c>
      <c r="E10" s="1333" t="s">
        <v>60</v>
      </c>
      <c r="F10" s="1333" t="s">
        <v>30605</v>
      </c>
      <c r="G10" s="1333" t="s">
        <v>102</v>
      </c>
      <c r="H10" s="1333" t="s">
        <v>68</v>
      </c>
      <c r="I10" s="1333"/>
      <c r="J10" s="1333"/>
      <c r="K10" s="1333"/>
      <c r="L10" s="1333"/>
      <c r="M10" s="1337" t="s">
        <v>30606</v>
      </c>
      <c r="N10" s="1333" t="s">
        <v>30607</v>
      </c>
      <c r="O10" s="1333" t="s">
        <v>26023</v>
      </c>
      <c r="P10" s="1342" t="n">
        <v>43059</v>
      </c>
      <c r="Q10" s="1333" t="s">
        <v>30608</v>
      </c>
      <c r="R10" s="1334"/>
    </row>
    <row r="11" customFormat="false" ht="192.75" hidden="false" customHeight="false" outlineLevel="0" collapsed="false">
      <c r="A11" s="1336" t="n">
        <v>43059</v>
      </c>
      <c r="B11" s="1336" t="n">
        <v>43062</v>
      </c>
      <c r="C11" s="1336"/>
      <c r="D11" s="1335" t="n">
        <v>1900</v>
      </c>
      <c r="E11" s="1335" t="s">
        <v>30609</v>
      </c>
      <c r="F11" s="1335" t="s">
        <v>30610</v>
      </c>
      <c r="G11" s="1335" t="s">
        <v>48</v>
      </c>
      <c r="H11" s="1335" t="s">
        <v>68</v>
      </c>
      <c r="I11" s="1335"/>
      <c r="J11" s="1335"/>
      <c r="K11" s="1335"/>
      <c r="L11" s="1335"/>
      <c r="M11" s="1343" t="s">
        <v>30611</v>
      </c>
      <c r="N11" s="1335" t="s">
        <v>30612</v>
      </c>
      <c r="O11" s="1335"/>
      <c r="P11" s="1333"/>
      <c r="Q11" s="1337" t="s">
        <v>30608</v>
      </c>
      <c r="R11" s="1334"/>
    </row>
    <row r="12" customFormat="false" ht="39.75" hidden="false" customHeight="false" outlineLevel="0" collapsed="false">
      <c r="A12" s="1342" t="n">
        <v>43059</v>
      </c>
      <c r="B12" s="1342" t="n">
        <v>43060</v>
      </c>
      <c r="C12" s="1342"/>
      <c r="D12" s="805" t="n">
        <v>7500</v>
      </c>
      <c r="E12" s="1333" t="s">
        <v>30613</v>
      </c>
      <c r="F12" s="1333" t="s">
        <v>30614</v>
      </c>
      <c r="G12" s="1333" t="s">
        <v>48</v>
      </c>
      <c r="H12" s="1333" t="s">
        <v>110</v>
      </c>
      <c r="I12" s="1333"/>
      <c r="J12" s="1333"/>
      <c r="K12" s="1333"/>
      <c r="L12" s="1333"/>
      <c r="M12" s="1341" t="s">
        <v>15</v>
      </c>
      <c r="N12" s="1333" t="s">
        <v>4425</v>
      </c>
      <c r="O12" s="1333"/>
      <c r="P12" s="1333"/>
      <c r="Q12" s="1333"/>
      <c r="R12" s="1334"/>
    </row>
    <row r="13" customFormat="false" ht="90.75" hidden="false" customHeight="false" outlineLevel="0" collapsed="false">
      <c r="A13" s="1342" t="n">
        <v>43059</v>
      </c>
      <c r="B13" s="1342" t="n">
        <v>43061</v>
      </c>
      <c r="C13" s="1342"/>
      <c r="D13" s="1333" t="n">
        <v>2100</v>
      </c>
      <c r="E13" s="1333" t="s">
        <v>30615</v>
      </c>
      <c r="F13" s="1333" t="s">
        <v>30616</v>
      </c>
      <c r="G13" s="1333" t="s">
        <v>48</v>
      </c>
      <c r="H13" s="1333" t="s">
        <v>110</v>
      </c>
      <c r="I13" s="1333"/>
      <c r="J13" s="1333"/>
      <c r="K13" s="1333"/>
      <c r="L13" s="1333"/>
      <c r="M13" s="1341" t="s">
        <v>15</v>
      </c>
      <c r="N13" s="1333" t="s">
        <v>9334</v>
      </c>
      <c r="O13" s="1333"/>
      <c r="P13" s="1333"/>
      <c r="Q13" s="1333"/>
      <c r="R13" s="1334"/>
    </row>
    <row r="14" customFormat="false" ht="150" hidden="false" customHeight="false" outlineLevel="0" collapsed="false">
      <c r="A14" s="1344" t="n">
        <v>43059</v>
      </c>
      <c r="B14" s="1345" t="n">
        <v>43072</v>
      </c>
      <c r="C14" s="1345"/>
      <c r="D14" s="805" t="n">
        <v>1900</v>
      </c>
      <c r="E14" s="805" t="s">
        <v>30617</v>
      </c>
      <c r="F14" s="805" t="s">
        <v>30618</v>
      </c>
      <c r="G14" s="805" t="s">
        <v>102</v>
      </c>
      <c r="H14" s="805" t="s">
        <v>68</v>
      </c>
      <c r="I14" s="805"/>
      <c r="J14" s="805"/>
      <c r="K14" s="805"/>
      <c r="L14" s="805"/>
      <c r="M14" s="1346" t="s">
        <v>15</v>
      </c>
      <c r="N14" s="805" t="s">
        <v>30619</v>
      </c>
      <c r="O14" s="1347" t="s">
        <v>30620</v>
      </c>
      <c r="P14" s="1335" t="s">
        <v>30621</v>
      </c>
      <c r="Q14" s="1333"/>
      <c r="R14" s="1334"/>
    </row>
    <row r="15" customFormat="false" ht="180" hidden="false" customHeight="false" outlineLevel="0" collapsed="false">
      <c r="A15" s="1342" t="n">
        <v>43060</v>
      </c>
      <c r="B15" s="1342" t="n">
        <v>43060</v>
      </c>
      <c r="C15" s="1342"/>
      <c r="D15" s="1333" t="s">
        <v>1768</v>
      </c>
      <c r="E15" s="1333" t="s">
        <v>30622</v>
      </c>
      <c r="F15" s="1333" t="s">
        <v>30623</v>
      </c>
      <c r="G15" s="1333" t="s">
        <v>102</v>
      </c>
      <c r="H15" s="1333" t="s">
        <v>110</v>
      </c>
      <c r="I15" s="1333"/>
      <c r="J15" s="1333"/>
      <c r="K15" s="1333"/>
      <c r="L15" s="1333"/>
      <c r="M15" s="1348" t="s">
        <v>389</v>
      </c>
      <c r="N15" s="1335" t="s">
        <v>4425</v>
      </c>
      <c r="O15" s="1333" t="s">
        <v>30624</v>
      </c>
      <c r="P15" s="1342" t="n">
        <v>43063</v>
      </c>
      <c r="Q15" s="1337" t="s">
        <v>30625</v>
      </c>
      <c r="R15" s="1334"/>
    </row>
    <row r="16" customFormat="false" ht="65.25" hidden="false" customHeight="false" outlineLevel="0" collapsed="false">
      <c r="A16" s="1342" t="n">
        <v>43060</v>
      </c>
      <c r="B16" s="1342" t="n">
        <v>43060</v>
      </c>
      <c r="C16" s="1342"/>
      <c r="D16" s="1333" t="n">
        <v>2000</v>
      </c>
      <c r="E16" s="1333" t="s">
        <v>30626</v>
      </c>
      <c r="F16" s="1333" t="s">
        <v>30627</v>
      </c>
      <c r="G16" s="1333" t="s">
        <v>48</v>
      </c>
      <c r="H16" s="1333" t="s">
        <v>68</v>
      </c>
      <c r="I16" s="1333"/>
      <c r="J16" s="1333"/>
      <c r="K16" s="1333"/>
      <c r="L16" s="1333"/>
      <c r="M16" s="1337" t="s">
        <v>389</v>
      </c>
      <c r="N16" s="1333" t="s">
        <v>30628</v>
      </c>
      <c r="O16" s="1333" t="s">
        <v>30629</v>
      </c>
      <c r="P16" s="1337" t="s">
        <v>30608</v>
      </c>
      <c r="Q16" s="1333"/>
      <c r="R16" s="1334"/>
    </row>
    <row r="17" customFormat="false" ht="39.75" hidden="false" customHeight="false" outlineLevel="0" collapsed="false">
      <c r="A17" s="1342" t="n">
        <v>43060</v>
      </c>
      <c r="B17" s="1342"/>
      <c r="C17" s="1342"/>
      <c r="D17" s="1333" t="n">
        <v>6100</v>
      </c>
      <c r="E17" s="1333" t="s">
        <v>30630</v>
      </c>
      <c r="F17" s="1333" t="s">
        <v>30631</v>
      </c>
      <c r="G17" s="1333" t="s">
        <v>102</v>
      </c>
      <c r="H17" s="1333" t="s">
        <v>68</v>
      </c>
      <c r="I17" s="1333"/>
      <c r="J17" s="1333"/>
      <c r="K17" s="1333"/>
      <c r="L17" s="1333"/>
      <c r="M17" s="1337" t="s">
        <v>389</v>
      </c>
      <c r="N17" s="1333" t="s">
        <v>30632</v>
      </c>
      <c r="O17" s="1333" t="s">
        <v>30633</v>
      </c>
      <c r="P17" s="1337" t="s">
        <v>30634</v>
      </c>
      <c r="Q17" s="1335"/>
      <c r="R17" s="1334"/>
    </row>
    <row r="18" customFormat="false" ht="103.5" hidden="false" customHeight="false" outlineLevel="0" collapsed="false">
      <c r="A18" s="1342" t="n">
        <v>43060</v>
      </c>
      <c r="B18" s="1342" t="n">
        <v>43061</v>
      </c>
      <c r="C18" s="1342"/>
      <c r="D18" s="1333" t="n">
        <v>2600</v>
      </c>
      <c r="E18" s="1333" t="s">
        <v>30635</v>
      </c>
      <c r="F18" s="1333" t="s">
        <v>30636</v>
      </c>
      <c r="G18" s="1333" t="s">
        <v>30637</v>
      </c>
      <c r="H18" s="1333" t="s">
        <v>68</v>
      </c>
      <c r="I18" s="1333"/>
      <c r="J18" s="1333"/>
      <c r="K18" s="1333"/>
      <c r="L18" s="1333"/>
      <c r="M18" s="1341" t="s">
        <v>15</v>
      </c>
      <c r="N18" s="1333" t="s">
        <v>30619</v>
      </c>
      <c r="O18" s="1333"/>
      <c r="P18" s="1333"/>
      <c r="Q18" s="1333"/>
      <c r="R18" s="1334"/>
    </row>
    <row r="19" customFormat="false" ht="65.25" hidden="false" customHeight="false" outlineLevel="0" collapsed="false">
      <c r="A19" s="1342" t="n">
        <v>43060</v>
      </c>
      <c r="B19" s="1333"/>
      <c r="C19" s="1333"/>
      <c r="D19" s="1333"/>
      <c r="E19" s="1333" t="s">
        <v>30638</v>
      </c>
      <c r="F19" s="1333" t="s">
        <v>30639</v>
      </c>
      <c r="G19" s="1333"/>
      <c r="H19" s="1333" t="s">
        <v>68</v>
      </c>
      <c r="I19" s="1333"/>
      <c r="J19" s="1333"/>
      <c r="K19" s="1333"/>
      <c r="L19" s="1333"/>
      <c r="M19" s="1337" t="s">
        <v>30640</v>
      </c>
      <c r="N19" s="1333" t="s">
        <v>30641</v>
      </c>
      <c r="O19" s="1333" t="s">
        <v>30642</v>
      </c>
      <c r="P19" s="1335" t="s">
        <v>30643</v>
      </c>
      <c r="Q19" s="1337" t="s">
        <v>30640</v>
      </c>
      <c r="R19" s="1334"/>
    </row>
    <row r="20" customFormat="false" ht="65.25" hidden="false" customHeight="false" outlineLevel="0" collapsed="false">
      <c r="A20" s="1342" t="n">
        <v>43061</v>
      </c>
      <c r="B20" s="1333"/>
      <c r="C20" s="1333"/>
      <c r="D20" s="1333"/>
      <c r="E20" s="1333" t="s">
        <v>129</v>
      </c>
      <c r="F20" s="1333" t="n">
        <v>89629133660</v>
      </c>
      <c r="G20" s="1333" t="s">
        <v>48</v>
      </c>
      <c r="H20" s="1333" t="s">
        <v>110</v>
      </c>
      <c r="I20" s="1333"/>
      <c r="J20" s="1333"/>
      <c r="K20" s="1333"/>
      <c r="L20" s="1333"/>
      <c r="M20" s="1349" t="s">
        <v>30644</v>
      </c>
      <c r="N20" s="1333" t="s">
        <v>30645</v>
      </c>
      <c r="O20" s="1333" t="s">
        <v>30646</v>
      </c>
      <c r="P20" s="1337" t="s">
        <v>30634</v>
      </c>
      <c r="Q20" s="1333"/>
      <c r="R20" s="1334"/>
    </row>
    <row r="21" customFormat="false" ht="52.5" hidden="false" customHeight="false" outlineLevel="0" collapsed="false">
      <c r="A21" s="1342" t="n">
        <v>43061</v>
      </c>
      <c r="B21" s="1342" t="n">
        <v>43064</v>
      </c>
      <c r="C21" s="1342"/>
      <c r="D21" s="1333" t="n">
        <v>4500</v>
      </c>
      <c r="E21" s="1335" t="s">
        <v>30647</v>
      </c>
      <c r="F21" s="1339" t="s">
        <v>30648</v>
      </c>
      <c r="G21" s="1333" t="s">
        <v>48</v>
      </c>
      <c r="H21" s="1333" t="s">
        <v>110</v>
      </c>
      <c r="I21" s="1333"/>
      <c r="J21" s="1333"/>
      <c r="K21" s="1333"/>
      <c r="L21" s="1333"/>
      <c r="M21" s="1341" t="s">
        <v>15</v>
      </c>
      <c r="N21" s="1333" t="s">
        <v>30649</v>
      </c>
      <c r="O21" s="1333"/>
      <c r="P21" s="1333"/>
      <c r="Q21" s="1333"/>
      <c r="R21" s="1334"/>
    </row>
    <row r="22" customFormat="false" ht="78" hidden="false" customHeight="false" outlineLevel="0" collapsed="false">
      <c r="A22" s="1342" t="n">
        <v>43061</v>
      </c>
      <c r="B22" s="1342" t="n">
        <v>43061</v>
      </c>
      <c r="C22" s="1342"/>
      <c r="D22" s="1333" t="n">
        <v>3000</v>
      </c>
      <c r="E22" s="1333" t="s">
        <v>30650</v>
      </c>
      <c r="F22" s="1339" t="s">
        <v>30651</v>
      </c>
      <c r="G22" s="1333" t="s">
        <v>48</v>
      </c>
      <c r="H22" s="1333" t="s">
        <v>68</v>
      </c>
      <c r="I22" s="1333"/>
      <c r="J22" s="1333"/>
      <c r="K22" s="1333"/>
      <c r="L22" s="1333"/>
      <c r="M22" s="1341" t="s">
        <v>15</v>
      </c>
      <c r="N22" s="1333" t="s">
        <v>30652</v>
      </c>
      <c r="O22" s="1333"/>
      <c r="P22" s="1333"/>
      <c r="Q22" s="1333"/>
      <c r="R22" s="1334"/>
    </row>
    <row r="23" customFormat="false" ht="78" hidden="false" customHeight="false" outlineLevel="0" collapsed="false">
      <c r="A23" s="1350" t="n">
        <v>43061</v>
      </c>
      <c r="B23" s="1350" t="n">
        <v>43062</v>
      </c>
      <c r="C23" s="1350"/>
      <c r="D23" s="1343" t="n">
        <v>4500</v>
      </c>
      <c r="E23" s="1343" t="s">
        <v>30653</v>
      </c>
      <c r="F23" s="1343" t="s">
        <v>30654</v>
      </c>
      <c r="G23" s="1343" t="s">
        <v>102</v>
      </c>
      <c r="H23" s="1343" t="s">
        <v>68</v>
      </c>
      <c r="I23" s="1343"/>
      <c r="J23" s="1343"/>
      <c r="K23" s="1343"/>
      <c r="L23" s="1343"/>
      <c r="M23" s="1343" t="s">
        <v>15</v>
      </c>
      <c r="N23" s="1343" t="s">
        <v>30655</v>
      </c>
      <c r="O23" s="1343" t="s">
        <v>30656</v>
      </c>
      <c r="P23" s="1333" t="s">
        <v>30657</v>
      </c>
      <c r="Q23" s="1333"/>
      <c r="R23" s="1334"/>
    </row>
    <row r="24" customFormat="false" ht="39.75" hidden="false" customHeight="false" outlineLevel="0" collapsed="false">
      <c r="A24" s="1342" t="n">
        <v>43061</v>
      </c>
      <c r="B24" s="1342" t="n">
        <v>43062</v>
      </c>
      <c r="C24" s="1342"/>
      <c r="D24" s="1333" t="n">
        <v>2500</v>
      </c>
      <c r="E24" s="1333" t="s">
        <v>30658</v>
      </c>
      <c r="F24" s="1333" t="n">
        <v>89653546214</v>
      </c>
      <c r="G24" s="1333" t="s">
        <v>48</v>
      </c>
      <c r="H24" s="1333" t="s">
        <v>110</v>
      </c>
      <c r="I24" s="1333"/>
      <c r="J24" s="1333"/>
      <c r="K24" s="1333"/>
      <c r="L24" s="1333"/>
      <c r="M24" s="1341" t="s">
        <v>15</v>
      </c>
      <c r="N24" s="1333" t="s">
        <v>30659</v>
      </c>
      <c r="O24" s="1333"/>
      <c r="P24" s="1333"/>
      <c r="Q24" s="1333"/>
      <c r="R24" s="1334"/>
    </row>
    <row r="25" customFormat="false" ht="129" hidden="false" customHeight="false" outlineLevel="0" collapsed="false">
      <c r="A25" s="1342" t="n">
        <v>43062</v>
      </c>
      <c r="B25" s="1342" t="n">
        <v>43062</v>
      </c>
      <c r="C25" s="1342"/>
      <c r="D25" s="1333" t="n">
        <v>4600</v>
      </c>
      <c r="E25" s="1333" t="s">
        <v>30660</v>
      </c>
      <c r="F25" s="1333" t="s">
        <v>30661</v>
      </c>
      <c r="G25" s="1333" t="s">
        <v>30662</v>
      </c>
      <c r="H25" s="1342" t="s">
        <v>68</v>
      </c>
      <c r="I25" s="1333"/>
      <c r="J25" s="1333"/>
      <c r="K25" s="1333"/>
      <c r="L25" s="1333"/>
      <c r="M25" s="1341" t="s">
        <v>15</v>
      </c>
      <c r="N25" s="1333" t="s">
        <v>30663</v>
      </c>
      <c r="O25" s="1333"/>
      <c r="P25" s="1333"/>
      <c r="Q25" s="1333"/>
      <c r="R25" s="1334"/>
    </row>
    <row r="26" customFormat="false" ht="216" hidden="false" customHeight="false" outlineLevel="0" collapsed="false">
      <c r="A26" s="1342" t="n">
        <v>43062</v>
      </c>
      <c r="B26" s="1342" t="n">
        <v>43063</v>
      </c>
      <c r="C26" s="1342"/>
      <c r="D26" s="805" t="s">
        <v>30664</v>
      </c>
      <c r="E26" s="1351" t="s">
        <v>30665</v>
      </c>
      <c r="F26" s="805" t="s">
        <v>30666</v>
      </c>
      <c r="G26" s="805" t="s">
        <v>30667</v>
      </c>
      <c r="H26" s="1333" t="s">
        <v>68</v>
      </c>
      <c r="I26" s="805"/>
      <c r="J26" s="805"/>
      <c r="K26" s="805"/>
      <c r="L26" s="805"/>
      <c r="M26" s="1352" t="s">
        <v>30668</v>
      </c>
      <c r="N26" s="805" t="s">
        <v>30669</v>
      </c>
      <c r="O26" s="805" t="s">
        <v>30670</v>
      </c>
      <c r="P26" s="805"/>
      <c r="Q26" s="805"/>
      <c r="R26" s="1334"/>
    </row>
    <row r="27" customFormat="false" ht="123" hidden="false" customHeight="false" outlineLevel="0" collapsed="false">
      <c r="A27" s="1336" t="n">
        <v>43062</v>
      </c>
      <c r="B27" s="1353"/>
      <c r="C27" s="1353"/>
      <c r="D27" s="1354"/>
      <c r="E27" s="1354" t="s">
        <v>30671</v>
      </c>
      <c r="F27" s="1354" t="s">
        <v>30672</v>
      </c>
      <c r="G27" s="1354" t="s">
        <v>5574</v>
      </c>
      <c r="H27" s="1335" t="s">
        <v>68</v>
      </c>
      <c r="I27" s="1354"/>
      <c r="J27" s="1354"/>
      <c r="K27" s="1354"/>
      <c r="L27" s="1354"/>
      <c r="M27" s="1337" t="s">
        <v>30634</v>
      </c>
      <c r="N27" s="1354" t="s">
        <v>30673</v>
      </c>
      <c r="O27" s="1354"/>
      <c r="P27" s="1337" t="s">
        <v>30634</v>
      </c>
      <c r="Q27" s="1337" t="s">
        <v>30608</v>
      </c>
      <c r="R27" s="1334"/>
    </row>
    <row r="28" customFormat="false" ht="204" hidden="false" customHeight="false" outlineLevel="0" collapsed="false">
      <c r="A28" s="1342" t="n">
        <v>43062</v>
      </c>
      <c r="B28" s="1342" t="n">
        <v>43064</v>
      </c>
      <c r="C28" s="1342"/>
      <c r="D28" s="805" t="n">
        <v>4000</v>
      </c>
      <c r="E28" s="805" t="s">
        <v>30674</v>
      </c>
      <c r="F28" s="805" t="s">
        <v>30675</v>
      </c>
      <c r="G28" s="805" t="s">
        <v>102</v>
      </c>
      <c r="H28" s="1333" t="s">
        <v>68</v>
      </c>
      <c r="I28" s="805"/>
      <c r="J28" s="805"/>
      <c r="K28" s="805"/>
      <c r="L28" s="805"/>
      <c r="M28" s="1346" t="s">
        <v>15</v>
      </c>
      <c r="N28" s="805" t="s">
        <v>30676</v>
      </c>
      <c r="O28" s="805" t="s">
        <v>30677</v>
      </c>
      <c r="P28" s="805"/>
      <c r="Q28" s="1355" t="s">
        <v>30678</v>
      </c>
      <c r="R28" s="1334"/>
    </row>
    <row r="29" customFormat="false" ht="96" hidden="false" customHeight="false" outlineLevel="0" collapsed="false">
      <c r="A29" s="1342" t="n">
        <v>43062</v>
      </c>
      <c r="B29" s="805"/>
      <c r="C29" s="805"/>
      <c r="D29" s="805" t="n">
        <v>4700</v>
      </c>
      <c r="E29" s="805" t="s">
        <v>30679</v>
      </c>
      <c r="F29" s="805" t="s">
        <v>30680</v>
      </c>
      <c r="G29" s="805" t="s">
        <v>102</v>
      </c>
      <c r="H29" s="1333" t="s">
        <v>622</v>
      </c>
      <c r="I29" s="805"/>
      <c r="J29" s="805"/>
      <c r="K29" s="805"/>
      <c r="L29" s="805"/>
      <c r="M29" s="1346" t="s">
        <v>30681</v>
      </c>
      <c r="N29" s="805" t="s">
        <v>30682</v>
      </c>
      <c r="O29" s="1356" t="s">
        <v>30683</v>
      </c>
      <c r="P29" s="805"/>
      <c r="Q29" s="1337" t="s">
        <v>30608</v>
      </c>
      <c r="R29" s="1334"/>
    </row>
    <row r="30" customFormat="false" ht="78" hidden="false" customHeight="false" outlineLevel="0" collapsed="false">
      <c r="A30" s="1344" t="n">
        <v>43062</v>
      </c>
      <c r="B30" s="1344" t="n">
        <v>43063</v>
      </c>
      <c r="C30" s="1344"/>
      <c r="D30" s="805" t="n">
        <v>4500</v>
      </c>
      <c r="E30" s="1339" t="s">
        <v>30684</v>
      </c>
      <c r="F30" s="1339" t="s">
        <v>30685</v>
      </c>
      <c r="G30" s="805" t="s">
        <v>48</v>
      </c>
      <c r="H30" s="805" t="s">
        <v>110</v>
      </c>
      <c r="I30" s="805"/>
      <c r="J30" s="805"/>
      <c r="K30" s="805"/>
      <c r="L30" s="805"/>
      <c r="M30" s="1346" t="s">
        <v>15</v>
      </c>
      <c r="N30" s="805" t="s">
        <v>30686</v>
      </c>
      <c r="O30" s="805" t="s">
        <v>30687</v>
      </c>
      <c r="P30" s="805"/>
      <c r="Q30" s="805"/>
      <c r="R30" s="1334"/>
    </row>
    <row r="31" customFormat="false" ht="136.5" hidden="false" customHeight="false" outlineLevel="0" collapsed="false">
      <c r="A31" s="1344" t="n">
        <v>43067</v>
      </c>
      <c r="B31" s="1345" t="n">
        <v>43070</v>
      </c>
      <c r="C31" s="1345"/>
      <c r="D31" s="805" t="n">
        <v>5300</v>
      </c>
      <c r="E31" s="805" t="s">
        <v>30688</v>
      </c>
      <c r="F31" s="1339" t="s">
        <v>30689</v>
      </c>
      <c r="G31" s="805" t="s">
        <v>48</v>
      </c>
      <c r="H31" s="805" t="s">
        <v>68</v>
      </c>
      <c r="I31" s="805"/>
      <c r="J31" s="805"/>
      <c r="K31" s="805"/>
      <c r="L31" s="805"/>
      <c r="M31" s="1346" t="s">
        <v>15</v>
      </c>
      <c r="N31" s="805" t="s">
        <v>30690</v>
      </c>
      <c r="O31" s="805" t="s">
        <v>30670</v>
      </c>
      <c r="P31" s="805" t="s">
        <v>30691</v>
      </c>
      <c r="Q31" s="805"/>
      <c r="R31" s="1334"/>
    </row>
    <row r="32" customFormat="false" ht="136.5" hidden="false" customHeight="false" outlineLevel="0" collapsed="false">
      <c r="A32" s="1344" t="n">
        <v>43067</v>
      </c>
      <c r="B32" s="1344" t="n">
        <v>43069</v>
      </c>
      <c r="C32" s="1344"/>
      <c r="D32" s="805" t="s">
        <v>30692</v>
      </c>
      <c r="E32" s="805" t="s">
        <v>30693</v>
      </c>
      <c r="F32" s="805" t="s">
        <v>30694</v>
      </c>
      <c r="G32" s="805" t="s">
        <v>5574</v>
      </c>
      <c r="H32" s="805" t="s">
        <v>68</v>
      </c>
      <c r="I32" s="805"/>
      <c r="J32" s="805"/>
      <c r="K32" s="805"/>
      <c r="L32" s="805"/>
      <c r="M32" s="1352" t="s">
        <v>30695</v>
      </c>
      <c r="N32" s="805" t="s">
        <v>30696</v>
      </c>
      <c r="O32" s="1354" t="s">
        <v>30697</v>
      </c>
      <c r="P32" s="805"/>
      <c r="Q32" s="805"/>
      <c r="R32" s="1334"/>
    </row>
    <row r="33" customFormat="false" ht="52.5" hidden="false" customHeight="false" outlineLevel="0" collapsed="false">
      <c r="A33" s="1342" t="n">
        <v>43068</v>
      </c>
      <c r="B33" s="1342" t="n">
        <v>43068</v>
      </c>
      <c r="C33" s="1342"/>
      <c r="D33" s="1333" t="n">
        <v>5500</v>
      </c>
      <c r="E33" s="1333" t="s">
        <v>30698</v>
      </c>
      <c r="F33" s="1333" t="s">
        <v>30699</v>
      </c>
      <c r="G33" s="1333" t="s">
        <v>5568</v>
      </c>
      <c r="H33" s="1333" t="s">
        <v>110</v>
      </c>
      <c r="I33" s="1333"/>
      <c r="J33" s="1333"/>
      <c r="K33" s="1333"/>
      <c r="L33" s="1333"/>
      <c r="M33" s="1341" t="s">
        <v>15</v>
      </c>
      <c r="N33" s="1333" t="s">
        <v>30700</v>
      </c>
      <c r="O33" s="805"/>
      <c r="P33" s="805"/>
      <c r="Q33" s="805"/>
      <c r="R33" s="1334"/>
    </row>
    <row r="34" customFormat="false" ht="204" hidden="false" customHeight="false" outlineLevel="0" collapsed="false">
      <c r="A34" s="1342" t="n">
        <v>43068</v>
      </c>
      <c r="B34" s="1345" t="n">
        <v>43077</v>
      </c>
      <c r="C34" s="1345"/>
      <c r="D34" s="805" t="s">
        <v>30701</v>
      </c>
      <c r="E34" s="805" t="s">
        <v>30702</v>
      </c>
      <c r="F34" s="805" t="s">
        <v>30703</v>
      </c>
      <c r="G34" s="805" t="s">
        <v>102</v>
      </c>
      <c r="H34" s="805" t="s">
        <v>68</v>
      </c>
      <c r="I34" s="805"/>
      <c r="J34" s="805"/>
      <c r="K34" s="805"/>
      <c r="L34" s="805"/>
      <c r="M34" s="1346" t="s">
        <v>15</v>
      </c>
      <c r="N34" s="805" t="s">
        <v>30704</v>
      </c>
      <c r="O34" s="805"/>
      <c r="P34" s="805"/>
      <c r="Q34" s="805"/>
      <c r="R34" s="1334"/>
    </row>
    <row r="35" customFormat="false" ht="123" hidden="false" customHeight="false" outlineLevel="0" collapsed="false">
      <c r="A35" s="1344" t="n">
        <v>43068</v>
      </c>
      <c r="B35" s="805"/>
      <c r="C35" s="805"/>
      <c r="D35" s="805" t="n">
        <v>3900</v>
      </c>
      <c r="E35" s="805" t="s">
        <v>30705</v>
      </c>
      <c r="F35" s="805" t="s">
        <v>30706</v>
      </c>
      <c r="G35" s="805" t="s">
        <v>48</v>
      </c>
      <c r="H35" s="805" t="s">
        <v>18342</v>
      </c>
      <c r="I35" s="805"/>
      <c r="J35" s="805"/>
      <c r="K35" s="805"/>
      <c r="L35" s="805"/>
      <c r="M35" s="1357" t="s">
        <v>24025</v>
      </c>
      <c r="N35" s="805"/>
      <c r="O35" s="1339"/>
      <c r="P35" s="805"/>
      <c r="Q35" s="805"/>
      <c r="R35" s="1334"/>
    </row>
    <row r="36" customFormat="false" ht="231" hidden="false" customHeight="false" outlineLevel="0" collapsed="false">
      <c r="A36" s="1344" t="n">
        <v>43068</v>
      </c>
      <c r="B36" s="1345" t="n">
        <v>43070</v>
      </c>
      <c r="C36" s="1345"/>
      <c r="D36" s="805" t="n">
        <v>5300</v>
      </c>
      <c r="E36" s="805" t="s">
        <v>30707</v>
      </c>
      <c r="F36" s="1358" t="s">
        <v>30708</v>
      </c>
      <c r="G36" s="805" t="s">
        <v>102</v>
      </c>
      <c r="H36" s="805" t="s">
        <v>18342</v>
      </c>
      <c r="I36" s="805"/>
      <c r="J36" s="805"/>
      <c r="K36" s="805"/>
      <c r="L36" s="805"/>
      <c r="M36" s="1352" t="s">
        <v>15</v>
      </c>
      <c r="N36" s="1339" t="s">
        <v>30709</v>
      </c>
      <c r="O36" s="805"/>
      <c r="P36" s="805"/>
      <c r="Q36" s="1354"/>
      <c r="R36" s="1334"/>
    </row>
    <row r="37" customFormat="false" ht="52.5" hidden="false" customHeight="false" outlineLevel="0" collapsed="false">
      <c r="A37" s="1344" t="n">
        <v>43069</v>
      </c>
      <c r="B37" s="1345" t="n">
        <v>43071</v>
      </c>
      <c r="C37" s="1345"/>
      <c r="D37" s="805" t="n">
        <v>1800</v>
      </c>
      <c r="E37" s="1339" t="s">
        <v>30710</v>
      </c>
      <c r="F37" s="1358" t="s">
        <v>30711</v>
      </c>
      <c r="G37" s="805" t="s">
        <v>14430</v>
      </c>
      <c r="H37" s="805" t="s">
        <v>110</v>
      </c>
      <c r="I37" s="805"/>
      <c r="J37" s="805"/>
      <c r="K37" s="805"/>
      <c r="L37" s="805"/>
      <c r="M37" s="1346" t="s">
        <v>15</v>
      </c>
      <c r="N37" s="805" t="s">
        <v>30712</v>
      </c>
      <c r="O37" s="805"/>
      <c r="P37" s="805"/>
      <c r="Q37" s="1354"/>
      <c r="R37" s="1334"/>
    </row>
    <row r="38" customFormat="false" ht="177" hidden="false" customHeight="false" outlineLevel="0" collapsed="false">
      <c r="A38" s="1359" t="n">
        <v>43069</v>
      </c>
      <c r="B38" s="805"/>
      <c r="C38" s="805" t="s">
        <v>30713</v>
      </c>
      <c r="D38" s="805" t="n">
        <v>5800</v>
      </c>
      <c r="E38" s="805" t="s">
        <v>30714</v>
      </c>
      <c r="F38" s="805" t="s">
        <v>30715</v>
      </c>
      <c r="G38" s="805" t="s">
        <v>4852</v>
      </c>
      <c r="H38" s="805" t="s">
        <v>68</v>
      </c>
      <c r="I38" s="805"/>
      <c r="J38" s="805"/>
      <c r="K38" s="805"/>
      <c r="L38" s="805"/>
      <c r="M38" s="1357" t="s">
        <v>389</v>
      </c>
      <c r="N38" s="1354" t="s">
        <v>30716</v>
      </c>
      <c r="O38" s="1357" t="s">
        <v>30717</v>
      </c>
      <c r="P38" s="805"/>
      <c r="Q38" s="1354"/>
      <c r="R38" s="1334"/>
    </row>
    <row r="39" customFormat="false" ht="217.5" hidden="false" customHeight="false" outlineLevel="0" collapsed="false">
      <c r="A39" s="1344" t="n">
        <v>43069</v>
      </c>
      <c r="B39" s="1345" t="n">
        <v>43071</v>
      </c>
      <c r="C39" s="805" t="s">
        <v>30718</v>
      </c>
      <c r="D39" s="805" t="n">
        <v>5700</v>
      </c>
      <c r="E39" s="805" t="s">
        <v>30719</v>
      </c>
      <c r="F39" s="1360" t="s">
        <v>30720</v>
      </c>
      <c r="G39" s="805" t="s">
        <v>4852</v>
      </c>
      <c r="H39" s="805" t="s">
        <v>68</v>
      </c>
      <c r="I39" s="805"/>
      <c r="J39" s="805"/>
      <c r="K39" s="805"/>
      <c r="L39" s="805"/>
      <c r="M39" s="1346" t="s">
        <v>15</v>
      </c>
      <c r="N39" s="1354" t="s">
        <v>30721</v>
      </c>
      <c r="O39" s="1354"/>
      <c r="P39" s="805"/>
      <c r="Q39" s="805"/>
      <c r="R39" s="1334"/>
    </row>
    <row r="40" customFormat="false" ht="163.5" hidden="false" customHeight="false" outlineLevel="0" collapsed="false">
      <c r="A40" s="1344" t="n">
        <v>43069</v>
      </c>
      <c r="B40" s="805"/>
      <c r="C40" s="805"/>
      <c r="D40" s="805" t="n">
        <v>5700</v>
      </c>
      <c r="E40" s="805" t="s">
        <v>30722</v>
      </c>
      <c r="F40" s="805" t="s">
        <v>30723</v>
      </c>
      <c r="G40" s="805" t="s">
        <v>5574</v>
      </c>
      <c r="H40" s="805" t="s">
        <v>68</v>
      </c>
      <c r="I40" s="805"/>
      <c r="J40" s="805"/>
      <c r="K40" s="805"/>
      <c r="L40" s="805"/>
      <c r="M40" s="1361" t="s">
        <v>30724</v>
      </c>
      <c r="N40" s="1354" t="s">
        <v>30725</v>
      </c>
      <c r="O40" s="1361"/>
      <c r="P40" s="805"/>
      <c r="Q40" s="805"/>
      <c r="R40" s="1334"/>
    </row>
    <row r="41" customFormat="false" ht="258" hidden="false" customHeight="false" outlineLevel="0" collapsed="false">
      <c r="A41" s="1344" t="n">
        <v>43069</v>
      </c>
      <c r="B41" s="1345" t="n">
        <v>43070</v>
      </c>
      <c r="C41" s="805" t="s">
        <v>30726</v>
      </c>
      <c r="D41" s="805" t="n">
        <v>2100</v>
      </c>
      <c r="E41" s="805" t="s">
        <v>30727</v>
      </c>
      <c r="F41" s="805" t="s">
        <v>30728</v>
      </c>
      <c r="G41" s="805" t="s">
        <v>30729</v>
      </c>
      <c r="H41" s="805" t="s">
        <v>68</v>
      </c>
      <c r="I41" s="805"/>
      <c r="J41" s="805"/>
      <c r="K41" s="805"/>
      <c r="L41" s="805"/>
      <c r="M41" s="1346" t="s">
        <v>15</v>
      </c>
      <c r="N41" s="1339" t="s">
        <v>30730</v>
      </c>
      <c r="O41" s="1354"/>
      <c r="P41" s="805"/>
      <c r="Q41" s="805"/>
      <c r="R41" s="1334"/>
    </row>
    <row r="42" customFormat="false" ht="123" hidden="false" customHeight="false" outlineLevel="0" collapsed="false">
      <c r="A42" s="1359" t="n">
        <v>43069</v>
      </c>
      <c r="B42" s="805"/>
      <c r="C42" s="805"/>
      <c r="D42" s="805"/>
      <c r="E42" s="805" t="s">
        <v>30731</v>
      </c>
      <c r="F42" s="805" t="s">
        <v>30732</v>
      </c>
      <c r="G42" s="805" t="s">
        <v>30733</v>
      </c>
      <c r="H42" s="805" t="s">
        <v>110</v>
      </c>
      <c r="I42" s="805"/>
      <c r="J42" s="805"/>
      <c r="K42" s="805"/>
      <c r="L42" s="805"/>
      <c r="M42" s="1337" t="s">
        <v>30634</v>
      </c>
      <c r="N42" s="805" t="s">
        <v>30734</v>
      </c>
      <c r="O42" s="805" t="s">
        <v>30735</v>
      </c>
      <c r="P42" s="805"/>
      <c r="Q42" s="805"/>
      <c r="R42" s="1334"/>
    </row>
    <row r="43" customFormat="false" ht="123" hidden="false" customHeight="false" outlineLevel="0" collapsed="false">
      <c r="A43" s="1345" t="n">
        <v>43070</v>
      </c>
      <c r="B43" s="805"/>
      <c r="C43" s="805"/>
      <c r="D43" s="805" t="n">
        <v>2700</v>
      </c>
      <c r="E43" s="805" t="s">
        <v>30736</v>
      </c>
      <c r="F43" s="805" t="s">
        <v>30737</v>
      </c>
      <c r="G43" s="805" t="s">
        <v>1169</v>
      </c>
      <c r="H43" s="805" t="s">
        <v>110</v>
      </c>
      <c r="I43" s="805"/>
      <c r="J43" s="805"/>
      <c r="K43" s="805"/>
      <c r="L43" s="805"/>
      <c r="M43" s="1347" t="s">
        <v>389</v>
      </c>
      <c r="N43" s="805" t="s">
        <v>30738</v>
      </c>
      <c r="O43" s="1356" t="s">
        <v>30683</v>
      </c>
      <c r="P43" s="805"/>
      <c r="Q43" s="805"/>
      <c r="R43" s="1334"/>
    </row>
    <row r="44" customFormat="false" ht="52.5" hidden="false" customHeight="false" outlineLevel="0" collapsed="false">
      <c r="A44" s="1362" t="n">
        <v>43070</v>
      </c>
      <c r="B44" s="1362" t="n">
        <v>43070</v>
      </c>
      <c r="C44" s="805" t="s">
        <v>30713</v>
      </c>
      <c r="D44" s="805" t="n">
        <v>5500</v>
      </c>
      <c r="E44" s="1333" t="s">
        <v>30739</v>
      </c>
      <c r="F44" s="1339" t="s">
        <v>30740</v>
      </c>
      <c r="G44" s="805" t="s">
        <v>48</v>
      </c>
      <c r="H44" s="805" t="s">
        <v>110</v>
      </c>
      <c r="I44" s="805"/>
      <c r="J44" s="805"/>
      <c r="K44" s="805"/>
      <c r="L44" s="805"/>
      <c r="M44" s="1346" t="s">
        <v>15</v>
      </c>
      <c r="N44" s="805" t="s">
        <v>30741</v>
      </c>
      <c r="O44" s="805"/>
      <c r="P44" s="805"/>
      <c r="Q44" s="805"/>
      <c r="R44" s="1334"/>
    </row>
    <row r="45" customFormat="false" ht="123" hidden="false" customHeight="false" outlineLevel="0" collapsed="false">
      <c r="A45" s="805" t="n">
        <v>30.11</v>
      </c>
      <c r="B45" s="805"/>
      <c r="C45" s="805"/>
      <c r="D45" s="805" t="n">
        <v>5500</v>
      </c>
      <c r="E45" s="805" t="s">
        <v>129</v>
      </c>
      <c r="F45" s="805" t="s">
        <v>30742</v>
      </c>
      <c r="G45" s="805" t="s">
        <v>48</v>
      </c>
      <c r="H45" s="805" t="s">
        <v>110</v>
      </c>
      <c r="I45" s="805"/>
      <c r="J45" s="805"/>
      <c r="K45" s="805"/>
      <c r="L45" s="805"/>
      <c r="M45" s="1363" t="s">
        <v>30743</v>
      </c>
      <c r="N45" s="805" t="s">
        <v>30744</v>
      </c>
      <c r="O45" s="1364" t="s">
        <v>30745</v>
      </c>
      <c r="P45" s="805"/>
      <c r="Q45" s="805" t="s">
        <v>30746</v>
      </c>
      <c r="R45" s="1334"/>
    </row>
    <row r="46" customFormat="false" ht="123" hidden="false" customHeight="false" outlineLevel="0" collapsed="false">
      <c r="A46" s="1345" t="n">
        <v>43070</v>
      </c>
      <c r="B46" s="805"/>
      <c r="C46" s="805"/>
      <c r="D46" s="805"/>
      <c r="E46" s="805"/>
      <c r="F46" s="805" t="n">
        <v>79691327350</v>
      </c>
      <c r="G46" s="805"/>
      <c r="H46" s="805" t="s">
        <v>68</v>
      </c>
      <c r="I46" s="805"/>
      <c r="J46" s="805"/>
      <c r="K46" s="805"/>
      <c r="L46" s="805"/>
      <c r="M46" s="1337" t="s">
        <v>30634</v>
      </c>
      <c r="N46" s="805" t="s">
        <v>30747</v>
      </c>
      <c r="O46" s="1356" t="s">
        <v>30683</v>
      </c>
      <c r="P46" s="805" t="s">
        <v>30748</v>
      </c>
      <c r="Q46" s="805" t="s">
        <v>30749</v>
      </c>
      <c r="R46" s="1334"/>
    </row>
    <row r="47" customFormat="false" ht="298.5" hidden="false" customHeight="false" outlineLevel="0" collapsed="false">
      <c r="A47" s="805" t="s">
        <v>30750</v>
      </c>
      <c r="B47" s="1362" t="n">
        <v>43070</v>
      </c>
      <c r="C47" s="805"/>
      <c r="D47" s="1365" t="n">
        <v>108000</v>
      </c>
      <c r="E47" s="805" t="s">
        <v>129</v>
      </c>
      <c r="F47" s="805" t="s">
        <v>30751</v>
      </c>
      <c r="G47" s="805" t="s">
        <v>30752</v>
      </c>
      <c r="H47" s="805" t="s">
        <v>110</v>
      </c>
      <c r="I47" s="805"/>
      <c r="J47" s="805"/>
      <c r="K47" s="805"/>
      <c r="L47" s="805"/>
      <c r="M47" s="1366" t="s">
        <v>389</v>
      </c>
      <c r="N47" s="1365" t="s">
        <v>30753</v>
      </c>
      <c r="O47" s="805" t="s">
        <v>30754</v>
      </c>
      <c r="P47" s="805"/>
      <c r="Q47" s="805" t="s">
        <v>30755</v>
      </c>
      <c r="R47" s="1334"/>
    </row>
    <row r="48" customFormat="false" ht="136.5" hidden="false" customHeight="false" outlineLevel="0" collapsed="false">
      <c r="A48" s="1345" t="n">
        <v>43070</v>
      </c>
      <c r="B48" s="805"/>
      <c r="C48" s="805"/>
      <c r="D48" s="805"/>
      <c r="E48" s="805"/>
      <c r="F48" s="805" t="s">
        <v>30756</v>
      </c>
      <c r="G48" s="805" t="s">
        <v>48</v>
      </c>
      <c r="H48" s="805" t="s">
        <v>68</v>
      </c>
      <c r="I48" s="805"/>
      <c r="J48" s="805"/>
      <c r="K48" s="805"/>
      <c r="L48" s="805"/>
      <c r="M48" s="1363" t="s">
        <v>30757</v>
      </c>
      <c r="N48" s="805"/>
      <c r="O48" s="1356" t="s">
        <v>30683</v>
      </c>
      <c r="P48" s="805"/>
      <c r="Q48" s="805"/>
      <c r="R48" s="1334"/>
    </row>
    <row r="49" customFormat="false" ht="82.5" hidden="false" customHeight="false" outlineLevel="0" collapsed="false">
      <c r="A49" s="1362" t="n">
        <v>43070</v>
      </c>
      <c r="B49" s="805"/>
      <c r="C49" s="805"/>
      <c r="D49" s="805" t="n">
        <v>410000</v>
      </c>
      <c r="E49" s="805" t="s">
        <v>30758</v>
      </c>
      <c r="F49" s="805" t="s">
        <v>30759</v>
      </c>
      <c r="G49" s="805" t="s">
        <v>4415</v>
      </c>
      <c r="H49" s="805" t="s">
        <v>110</v>
      </c>
      <c r="I49" s="805"/>
      <c r="J49" s="805"/>
      <c r="K49" s="805"/>
      <c r="L49" s="805"/>
      <c r="M49" s="1346" t="s">
        <v>30760</v>
      </c>
      <c r="N49" s="805" t="s">
        <v>30761</v>
      </c>
      <c r="O49" s="805" t="s">
        <v>30762</v>
      </c>
      <c r="P49" s="805"/>
      <c r="Q49" s="805" t="s">
        <v>30763</v>
      </c>
      <c r="R49" s="1334"/>
    </row>
    <row r="50" customFormat="false" ht="123" hidden="false" customHeight="false" outlineLevel="0" collapsed="false">
      <c r="A50" s="1362" t="n">
        <v>43070</v>
      </c>
      <c r="B50" s="805"/>
      <c r="C50" s="805"/>
      <c r="D50" s="805" t="n">
        <v>4700</v>
      </c>
      <c r="E50" s="805" t="s">
        <v>129</v>
      </c>
      <c r="F50" s="805" t="s">
        <v>30764</v>
      </c>
      <c r="G50" s="805"/>
      <c r="H50" s="805" t="s">
        <v>68</v>
      </c>
      <c r="I50" s="805"/>
      <c r="J50" s="805"/>
      <c r="K50" s="805"/>
      <c r="L50" s="805"/>
      <c r="M50" s="1346" t="s">
        <v>15</v>
      </c>
      <c r="N50" s="805"/>
      <c r="O50" s="805" t="s">
        <v>30765</v>
      </c>
      <c r="P50" s="805"/>
      <c r="Q50" s="805"/>
      <c r="R50" s="1334"/>
    </row>
    <row r="51" customFormat="false" ht="352.5" hidden="false" customHeight="false" outlineLevel="0" collapsed="false">
      <c r="A51" s="1345" t="n">
        <v>43070</v>
      </c>
      <c r="B51" s="1345" t="n">
        <v>43072</v>
      </c>
      <c r="C51" s="805" t="s">
        <v>30766</v>
      </c>
      <c r="D51" s="805" t="n">
        <v>4300</v>
      </c>
      <c r="E51" s="805" t="s">
        <v>30767</v>
      </c>
      <c r="F51" s="805" t="s">
        <v>30768</v>
      </c>
      <c r="G51" s="805" t="s">
        <v>102</v>
      </c>
      <c r="H51" s="805" t="s">
        <v>68</v>
      </c>
      <c r="I51" s="805"/>
      <c r="J51" s="805"/>
      <c r="K51" s="805"/>
      <c r="L51" s="805"/>
      <c r="M51" s="1346" t="s">
        <v>15</v>
      </c>
      <c r="N51" s="1339" t="s">
        <v>30769</v>
      </c>
      <c r="O51" s="805"/>
      <c r="P51" s="805"/>
      <c r="Q51" s="805"/>
      <c r="R51" s="1334"/>
    </row>
    <row r="52" customFormat="false" ht="52.5" hidden="false" customHeight="false" outlineLevel="0" collapsed="false">
      <c r="A52" s="805" t="n">
        <v>1.12</v>
      </c>
      <c r="B52" s="805" t="n">
        <v>2.12</v>
      </c>
      <c r="C52" s="805" t="s">
        <v>30770</v>
      </c>
      <c r="D52" s="805" t="n">
        <v>5900</v>
      </c>
      <c r="E52" s="1333" t="s">
        <v>30771</v>
      </c>
      <c r="F52" s="1333" t="s">
        <v>30772</v>
      </c>
      <c r="G52" s="805" t="s">
        <v>102</v>
      </c>
      <c r="H52" s="805" t="s">
        <v>110</v>
      </c>
      <c r="I52" s="805"/>
      <c r="J52" s="805"/>
      <c r="K52" s="805"/>
      <c r="L52" s="805"/>
      <c r="M52" s="1346" t="s">
        <v>15</v>
      </c>
      <c r="N52" s="1333" t="s">
        <v>30773</v>
      </c>
      <c r="O52" s="805"/>
      <c r="P52" s="805"/>
      <c r="Q52" s="805"/>
      <c r="R52" s="1334"/>
    </row>
    <row r="53" customFormat="false" ht="78" hidden="false" customHeight="false" outlineLevel="0" collapsed="false">
      <c r="A53" s="1362" t="n">
        <v>43070</v>
      </c>
      <c r="B53" s="805"/>
      <c r="C53" s="805"/>
      <c r="D53" s="805" t="n">
        <v>5400</v>
      </c>
      <c r="E53" s="805" t="s">
        <v>30774</v>
      </c>
      <c r="F53" s="805" t="s">
        <v>30775</v>
      </c>
      <c r="G53" s="805" t="s">
        <v>48</v>
      </c>
      <c r="H53" s="805" t="s">
        <v>110</v>
      </c>
      <c r="I53" s="805"/>
      <c r="J53" s="805"/>
      <c r="K53" s="805"/>
      <c r="L53" s="805"/>
      <c r="M53" s="1357" t="s">
        <v>1731</v>
      </c>
      <c r="N53" s="1356" t="s">
        <v>30776</v>
      </c>
      <c r="O53" s="805"/>
      <c r="P53" s="805"/>
      <c r="Q53" s="805"/>
      <c r="R53" s="1334"/>
    </row>
    <row r="54" customFormat="false" ht="123" hidden="false" customHeight="false" outlineLevel="0" collapsed="false">
      <c r="A54" s="1362" t="n">
        <v>43073</v>
      </c>
      <c r="B54" s="1362" t="n">
        <v>43077</v>
      </c>
      <c r="C54" s="805" t="s">
        <v>30777</v>
      </c>
      <c r="D54" s="805" t="s">
        <v>30778</v>
      </c>
      <c r="E54" s="805" t="s">
        <v>30779</v>
      </c>
      <c r="F54" s="805" t="s">
        <v>30780</v>
      </c>
      <c r="G54" s="805" t="s">
        <v>102</v>
      </c>
      <c r="H54" s="805" t="s">
        <v>68</v>
      </c>
      <c r="I54" s="805"/>
      <c r="J54" s="805"/>
      <c r="K54" s="805"/>
      <c r="L54" s="805"/>
      <c r="M54" s="1346" t="s">
        <v>30781</v>
      </c>
      <c r="N54" s="805" t="s">
        <v>30782</v>
      </c>
      <c r="O54" s="805"/>
      <c r="P54" s="805"/>
      <c r="Q54" s="805"/>
      <c r="R54" s="1334"/>
    </row>
    <row r="55" customFormat="false" ht="109.5" hidden="false" customHeight="false" outlineLevel="0" collapsed="false">
      <c r="A55" s="805" t="n">
        <v>4.12</v>
      </c>
      <c r="B55" s="805"/>
      <c r="C55" s="805"/>
      <c r="D55" s="805" t="s">
        <v>30783</v>
      </c>
      <c r="E55" s="805" t="s">
        <v>129</v>
      </c>
      <c r="F55" s="805" t="s">
        <v>30784</v>
      </c>
      <c r="G55" s="805" t="s">
        <v>102</v>
      </c>
      <c r="H55" s="805" t="s">
        <v>12523</v>
      </c>
      <c r="I55" s="805"/>
      <c r="J55" s="805"/>
      <c r="K55" s="805"/>
      <c r="L55" s="805"/>
      <c r="M55" s="1341" t="s">
        <v>15</v>
      </c>
      <c r="N55" s="805" t="s">
        <v>30785</v>
      </c>
      <c r="O55" s="1356"/>
      <c r="P55" s="805"/>
      <c r="Q55" s="805"/>
      <c r="R55" s="1334"/>
    </row>
    <row r="56" customFormat="false" ht="204" hidden="false" customHeight="false" outlineLevel="0" collapsed="false">
      <c r="A56" s="805" t="n">
        <v>4.12</v>
      </c>
      <c r="B56" s="805"/>
      <c r="C56" s="805"/>
      <c r="D56" s="805" t="s">
        <v>30786</v>
      </c>
      <c r="E56" s="805" t="s">
        <v>30787</v>
      </c>
      <c r="F56" s="1339" t="s">
        <v>30788</v>
      </c>
      <c r="G56" s="805" t="s">
        <v>102</v>
      </c>
      <c r="H56" s="805" t="s">
        <v>30789</v>
      </c>
      <c r="I56" s="805"/>
      <c r="J56" s="805"/>
      <c r="K56" s="805"/>
      <c r="L56" s="805"/>
      <c r="M56" s="1337" t="s">
        <v>30634</v>
      </c>
      <c r="N56" s="1367"/>
      <c r="O56" s="805"/>
      <c r="P56" s="1356"/>
      <c r="Q56" s="805"/>
      <c r="R56" s="1334"/>
    </row>
    <row r="57" customFormat="false" ht="42" hidden="false" customHeight="false" outlineLevel="0" collapsed="false">
      <c r="A57" s="805" t="n">
        <v>4.12</v>
      </c>
      <c r="B57" s="805"/>
      <c r="C57" s="805"/>
      <c r="D57" s="805" t="n">
        <v>5600</v>
      </c>
      <c r="E57" s="805" t="s">
        <v>30790</v>
      </c>
      <c r="F57" s="805" t="n">
        <v>89859987280</v>
      </c>
      <c r="G57" s="805" t="s">
        <v>7108</v>
      </c>
      <c r="H57" s="805" t="s">
        <v>110</v>
      </c>
      <c r="I57" s="805"/>
      <c r="J57" s="805"/>
      <c r="K57" s="805"/>
      <c r="L57" s="805"/>
      <c r="M57" s="1346" t="s">
        <v>15</v>
      </c>
      <c r="N57" s="805" t="s">
        <v>30791</v>
      </c>
      <c r="O57" s="805" t="s">
        <v>30792</v>
      </c>
      <c r="P57" s="805"/>
      <c r="Q57" s="805"/>
      <c r="R57" s="1334"/>
    </row>
    <row r="58" customFormat="false" ht="167.25" hidden="false" customHeight="false" outlineLevel="0" collapsed="false">
      <c r="A58" s="805"/>
      <c r="B58" s="805"/>
      <c r="C58" s="805"/>
      <c r="D58" s="805" t="n">
        <v>4800</v>
      </c>
      <c r="E58" s="1339" t="s">
        <v>30793</v>
      </c>
      <c r="F58" s="805" t="s">
        <v>30794</v>
      </c>
      <c r="G58" s="805" t="s">
        <v>48</v>
      </c>
      <c r="H58" s="805" t="s">
        <v>68</v>
      </c>
      <c r="I58" s="805"/>
      <c r="J58" s="805"/>
      <c r="K58" s="805"/>
      <c r="L58" s="805"/>
      <c r="M58" s="1357" t="s">
        <v>1731</v>
      </c>
      <c r="N58" s="805"/>
      <c r="O58" s="1367"/>
      <c r="P58" s="1356"/>
      <c r="Q58" s="805"/>
      <c r="R58" s="1334"/>
    </row>
    <row r="59" customFormat="false" ht="69" hidden="false" customHeight="false" outlineLevel="0" collapsed="false">
      <c r="A59" s="805" t="s">
        <v>30795</v>
      </c>
      <c r="B59" s="805"/>
      <c r="C59" s="805"/>
      <c r="D59" s="805" t="n">
        <v>14700</v>
      </c>
      <c r="E59" s="805" t="s">
        <v>30796</v>
      </c>
      <c r="F59" s="805" t="s">
        <v>30797</v>
      </c>
      <c r="G59" s="805" t="s">
        <v>7627</v>
      </c>
      <c r="H59" s="805" t="s">
        <v>110</v>
      </c>
      <c r="I59" s="805"/>
      <c r="J59" s="805"/>
      <c r="K59" s="805"/>
      <c r="L59" s="805"/>
      <c r="M59" s="1346" t="s">
        <v>15</v>
      </c>
      <c r="N59" s="805" t="s">
        <v>30798</v>
      </c>
      <c r="O59" s="805" t="s">
        <v>30799</v>
      </c>
      <c r="P59" s="1368" t="s">
        <v>30683</v>
      </c>
      <c r="Q59" s="805" t="s">
        <v>30800</v>
      </c>
      <c r="R59" s="1334"/>
    </row>
    <row r="60" customFormat="false" ht="96" hidden="false" customHeight="false" outlineLevel="0" collapsed="false">
      <c r="A60" s="805" t="s">
        <v>30795</v>
      </c>
      <c r="B60" s="805"/>
      <c r="C60" s="805"/>
      <c r="D60" s="805" t="n">
        <v>7800</v>
      </c>
      <c r="E60" s="805" t="s">
        <v>30801</v>
      </c>
      <c r="F60" s="805" t="s">
        <v>30802</v>
      </c>
      <c r="G60" s="805" t="s">
        <v>7108</v>
      </c>
      <c r="H60" s="805" t="s">
        <v>68</v>
      </c>
      <c r="I60" s="805"/>
      <c r="J60" s="805"/>
      <c r="K60" s="805"/>
      <c r="L60" s="805"/>
      <c r="M60" s="1357" t="s">
        <v>1731</v>
      </c>
      <c r="N60" s="805" t="s">
        <v>30803</v>
      </c>
      <c r="O60" s="805"/>
      <c r="P60" s="1356"/>
      <c r="Q60" s="805" t="s">
        <v>30804</v>
      </c>
      <c r="R60" s="1334"/>
    </row>
    <row r="61" customFormat="false" ht="150" hidden="false" customHeight="false" outlineLevel="0" collapsed="false">
      <c r="A61" s="1362" t="n">
        <v>43074</v>
      </c>
      <c r="B61" s="805"/>
      <c r="C61" s="805"/>
      <c r="D61" s="805" t="n">
        <v>5000</v>
      </c>
      <c r="E61" s="805" t="s">
        <v>30805</v>
      </c>
      <c r="F61" s="805" t="s">
        <v>30806</v>
      </c>
      <c r="G61" s="805" t="s">
        <v>30807</v>
      </c>
      <c r="H61" s="805" t="s">
        <v>68</v>
      </c>
      <c r="I61" s="805"/>
      <c r="J61" s="805"/>
      <c r="K61" s="805"/>
      <c r="L61" s="805"/>
      <c r="M61" s="1357" t="s">
        <v>1731</v>
      </c>
      <c r="N61" s="805" t="s">
        <v>30808</v>
      </c>
      <c r="O61" s="1354"/>
      <c r="P61" s="1367"/>
      <c r="Q61" s="805"/>
      <c r="R61" s="1334"/>
    </row>
    <row r="62" customFormat="false" ht="175.5" hidden="false" customHeight="false" outlineLevel="0" collapsed="false">
      <c r="A62" s="1362" t="n">
        <v>43074</v>
      </c>
      <c r="B62" s="805"/>
      <c r="C62" s="805"/>
      <c r="D62" s="805"/>
      <c r="E62" s="805" t="s">
        <v>129</v>
      </c>
      <c r="F62" s="805" t="s">
        <v>30809</v>
      </c>
      <c r="G62" s="805"/>
      <c r="H62" s="805" t="s">
        <v>110</v>
      </c>
      <c r="I62" s="805"/>
      <c r="J62" s="805"/>
      <c r="K62" s="805"/>
      <c r="L62" s="805"/>
      <c r="M62" s="1347" t="s">
        <v>389</v>
      </c>
      <c r="N62" s="805" t="s">
        <v>30810</v>
      </c>
      <c r="O62" s="805" t="s">
        <v>30811</v>
      </c>
      <c r="P62" s="1347" t="s">
        <v>30812</v>
      </c>
      <c r="Q62" s="1369" t="s">
        <v>30813</v>
      </c>
      <c r="R62" s="1370" t="s">
        <v>30814</v>
      </c>
    </row>
    <row r="63" customFormat="false" ht="150" hidden="false" customHeight="false" outlineLevel="0" collapsed="false">
      <c r="A63" s="1362" t="n">
        <v>43074</v>
      </c>
      <c r="B63" s="805"/>
      <c r="C63" s="805"/>
      <c r="D63" s="1339" t="s">
        <v>30815</v>
      </c>
      <c r="E63" s="805" t="s">
        <v>30816</v>
      </c>
      <c r="F63" s="805" t="s">
        <v>30817</v>
      </c>
      <c r="G63" s="805"/>
      <c r="H63" s="805" t="s">
        <v>68</v>
      </c>
      <c r="I63" s="805"/>
      <c r="J63" s="805"/>
      <c r="K63" s="805"/>
      <c r="L63" s="805"/>
      <c r="M63" s="1357" t="s">
        <v>1731</v>
      </c>
      <c r="N63" s="805" t="s">
        <v>30818</v>
      </c>
      <c r="O63" s="1367"/>
      <c r="P63" s="805"/>
      <c r="Q63" s="805"/>
      <c r="R63" s="1334"/>
    </row>
    <row r="64" customFormat="false" ht="136.5" hidden="false" customHeight="false" outlineLevel="0" collapsed="false">
      <c r="A64" s="1362" t="n">
        <v>43074</v>
      </c>
      <c r="B64" s="805"/>
      <c r="C64" s="805"/>
      <c r="D64" s="805" t="s">
        <v>30819</v>
      </c>
      <c r="E64" s="805" t="s">
        <v>30820</v>
      </c>
      <c r="F64" s="805" t="n">
        <v>89654447829</v>
      </c>
      <c r="G64" s="805"/>
      <c r="H64" s="805" t="s">
        <v>110</v>
      </c>
      <c r="I64" s="805"/>
      <c r="J64" s="805"/>
      <c r="K64" s="805"/>
      <c r="L64" s="805"/>
      <c r="M64" s="1371" t="s">
        <v>30821</v>
      </c>
      <c r="N64" s="805" t="s">
        <v>30822</v>
      </c>
      <c r="O64" s="1371" t="s">
        <v>30821</v>
      </c>
      <c r="P64" s="805"/>
      <c r="Q64" s="805"/>
      <c r="R64" s="1334"/>
    </row>
    <row r="65" customFormat="false" ht="141.75" hidden="false" customHeight="false" outlineLevel="0" collapsed="false">
      <c r="A65" s="1372" t="n">
        <v>43074</v>
      </c>
      <c r="B65" s="1372" t="n">
        <v>43075</v>
      </c>
      <c r="C65" s="1333" t="s">
        <v>30823</v>
      </c>
      <c r="D65" s="1333" t="n">
        <v>1600</v>
      </c>
      <c r="E65" s="1333" t="s">
        <v>30824</v>
      </c>
      <c r="F65" s="1358" t="s">
        <v>30825</v>
      </c>
      <c r="G65" s="1333" t="s">
        <v>48</v>
      </c>
      <c r="H65" s="1333" t="s">
        <v>110</v>
      </c>
      <c r="I65" s="1333"/>
      <c r="J65" s="1333"/>
      <c r="K65" s="1333"/>
      <c r="L65" s="1333"/>
      <c r="M65" s="1341" t="s">
        <v>15</v>
      </c>
      <c r="N65" s="1333" t="s">
        <v>30826</v>
      </c>
      <c r="O65" s="1333" t="s">
        <v>30827</v>
      </c>
      <c r="P65" s="805"/>
      <c r="Q65" s="805"/>
      <c r="R65" s="1334"/>
    </row>
    <row r="66" customFormat="false" ht="90.75" hidden="false" customHeight="false" outlineLevel="0" collapsed="false">
      <c r="A66" s="1372" t="n">
        <v>43074</v>
      </c>
      <c r="B66" s="1333" t="n">
        <v>7.12</v>
      </c>
      <c r="C66" s="1333" t="s">
        <v>30828</v>
      </c>
      <c r="D66" s="1333" t="n">
        <v>14700</v>
      </c>
      <c r="E66" s="1339" t="s">
        <v>30829</v>
      </c>
      <c r="F66" s="1339" t="s">
        <v>30797</v>
      </c>
      <c r="G66" s="1333" t="s">
        <v>7627</v>
      </c>
      <c r="H66" s="1333" t="s">
        <v>110</v>
      </c>
      <c r="I66" s="1333"/>
      <c r="J66" s="1333"/>
      <c r="K66" s="1333"/>
      <c r="L66" s="1333"/>
      <c r="M66" s="1341" t="s">
        <v>15</v>
      </c>
      <c r="N66" s="1333" t="s">
        <v>30830</v>
      </c>
      <c r="O66" s="1333"/>
      <c r="P66" s="805"/>
      <c r="Q66" s="805"/>
      <c r="R66" s="1334"/>
    </row>
    <row r="67" customFormat="false" ht="90.75" hidden="false" customHeight="false" outlineLevel="0" collapsed="false">
      <c r="A67" s="1372" t="n">
        <v>43074</v>
      </c>
      <c r="B67" s="1372" t="n">
        <v>43078</v>
      </c>
      <c r="C67" s="1333" t="s">
        <v>30831</v>
      </c>
      <c r="D67" s="1333" t="n">
        <v>1900</v>
      </c>
      <c r="E67" s="1333" t="s">
        <v>30832</v>
      </c>
      <c r="F67" s="1373" t="s">
        <v>30833</v>
      </c>
      <c r="G67" s="1333" t="s">
        <v>48</v>
      </c>
      <c r="H67" s="1333" t="s">
        <v>68</v>
      </c>
      <c r="I67" s="1333"/>
      <c r="J67" s="1333"/>
      <c r="K67" s="1333"/>
      <c r="L67" s="1333"/>
      <c r="M67" s="1341" t="s">
        <v>15</v>
      </c>
      <c r="N67" s="1333" t="s">
        <v>30834</v>
      </c>
      <c r="O67" s="1333"/>
      <c r="P67" s="805"/>
      <c r="Q67" s="805"/>
      <c r="R67" s="1334"/>
    </row>
    <row r="68" customFormat="false" ht="65.25" hidden="false" customHeight="false" outlineLevel="0" collapsed="false">
      <c r="A68" s="1372" t="n">
        <v>43074</v>
      </c>
      <c r="B68" s="1372" t="n">
        <v>43075</v>
      </c>
      <c r="C68" s="1333" t="s">
        <v>30835</v>
      </c>
      <c r="D68" s="1333" t="n">
        <v>3000</v>
      </c>
      <c r="E68" s="1333" t="s">
        <v>30836</v>
      </c>
      <c r="F68" s="1373" t="s">
        <v>30837</v>
      </c>
      <c r="G68" s="1333" t="s">
        <v>48</v>
      </c>
      <c r="H68" s="1333" t="s">
        <v>68</v>
      </c>
      <c r="I68" s="1333"/>
      <c r="J68" s="1333"/>
      <c r="K68" s="1333"/>
      <c r="L68" s="1333"/>
      <c r="M68" s="1341" t="s">
        <v>15</v>
      </c>
      <c r="N68" s="1333" t="s">
        <v>30838</v>
      </c>
      <c r="O68" s="1333" t="s">
        <v>30839</v>
      </c>
      <c r="P68" s="805"/>
      <c r="Q68" s="805"/>
      <c r="R68" s="1334"/>
    </row>
    <row r="69" customFormat="false" ht="306" hidden="false" customHeight="false" outlineLevel="0" collapsed="false">
      <c r="A69" s="805" t="s">
        <v>30840</v>
      </c>
      <c r="B69" s="805"/>
      <c r="C69" s="805"/>
      <c r="D69" s="805"/>
      <c r="E69" s="805" t="s">
        <v>30841</v>
      </c>
      <c r="F69" s="805" t="s">
        <v>30842</v>
      </c>
      <c r="G69" s="805" t="s">
        <v>30843</v>
      </c>
      <c r="H69" s="805" t="s">
        <v>110</v>
      </c>
      <c r="I69" s="805"/>
      <c r="J69" s="805"/>
      <c r="K69" s="805"/>
      <c r="L69" s="805"/>
      <c r="M69" s="1347" t="s">
        <v>389</v>
      </c>
      <c r="N69" s="805" t="s">
        <v>1169</v>
      </c>
      <c r="O69" s="1374" t="s">
        <v>30844</v>
      </c>
      <c r="P69" s="1374" t="s">
        <v>30844</v>
      </c>
      <c r="Q69" s="1374" t="s">
        <v>30845</v>
      </c>
      <c r="R69" s="1334"/>
    </row>
    <row r="70" customFormat="false" ht="78" hidden="false" customHeight="false" outlineLevel="0" collapsed="false">
      <c r="A70" s="1372" t="n">
        <v>43074</v>
      </c>
      <c r="B70" s="1372" t="n">
        <v>43076</v>
      </c>
      <c r="C70" s="1333" t="s">
        <v>30846</v>
      </c>
      <c r="D70" s="1333" t="n">
        <v>1800</v>
      </c>
      <c r="E70" s="1335" t="s">
        <v>30847</v>
      </c>
      <c r="F70" s="1339" t="s">
        <v>30848</v>
      </c>
      <c r="G70" s="1333" t="s">
        <v>48</v>
      </c>
      <c r="H70" s="1333" t="s">
        <v>110</v>
      </c>
      <c r="I70" s="1333"/>
      <c r="J70" s="1333"/>
      <c r="K70" s="1333"/>
      <c r="L70" s="1333"/>
      <c r="M70" s="1341" t="s">
        <v>15</v>
      </c>
      <c r="N70" s="1333"/>
      <c r="O70" s="1333"/>
      <c r="P70" s="805"/>
      <c r="Q70" s="805"/>
      <c r="R70" s="1334"/>
    </row>
    <row r="71" customFormat="false" ht="167.25" hidden="false" customHeight="false" outlineLevel="0" collapsed="false">
      <c r="A71" s="1372" t="n">
        <v>43074</v>
      </c>
      <c r="B71" s="1372" t="n">
        <v>43075</v>
      </c>
      <c r="C71" s="1333" t="s">
        <v>30849</v>
      </c>
      <c r="D71" s="1333" t="n">
        <v>2400</v>
      </c>
      <c r="E71" s="1333" t="s">
        <v>30850</v>
      </c>
      <c r="F71" s="1339" t="s">
        <v>30851</v>
      </c>
      <c r="G71" s="1333" t="s">
        <v>48</v>
      </c>
      <c r="H71" s="1333" t="s">
        <v>68</v>
      </c>
      <c r="I71" s="1333"/>
      <c r="J71" s="1333"/>
      <c r="K71" s="1333"/>
      <c r="L71" s="1333"/>
      <c r="M71" s="1341" t="s">
        <v>15</v>
      </c>
      <c r="N71" s="1333" t="s">
        <v>30852</v>
      </c>
      <c r="O71" s="1333" t="s">
        <v>30853</v>
      </c>
      <c r="P71" s="805"/>
      <c r="Q71" s="805"/>
      <c r="R71" s="1334"/>
    </row>
    <row r="72" customFormat="false" ht="123" hidden="false" customHeight="false" outlineLevel="0" collapsed="false">
      <c r="A72" s="1372" t="n">
        <v>43074</v>
      </c>
      <c r="B72" s="805"/>
      <c r="C72" s="805"/>
      <c r="D72" s="805" t="s">
        <v>30854</v>
      </c>
      <c r="E72" s="805" t="s">
        <v>30855</v>
      </c>
      <c r="F72" s="1339" t="s">
        <v>30856</v>
      </c>
      <c r="G72" s="805" t="s">
        <v>30857</v>
      </c>
      <c r="H72" s="805" t="s">
        <v>68</v>
      </c>
      <c r="I72" s="805"/>
      <c r="J72" s="805"/>
      <c r="K72" s="805"/>
      <c r="L72" s="805"/>
      <c r="M72" s="1375" t="s">
        <v>30858</v>
      </c>
      <c r="N72" s="805" t="s">
        <v>30858</v>
      </c>
      <c r="O72" s="1367"/>
      <c r="P72" s="805"/>
      <c r="Q72" s="805"/>
      <c r="R72" s="1334"/>
    </row>
    <row r="73" customFormat="false" ht="78" hidden="false" customHeight="false" outlineLevel="0" collapsed="false">
      <c r="A73" s="1372" t="n">
        <v>43074</v>
      </c>
      <c r="B73" s="1372" t="n">
        <v>43074</v>
      </c>
      <c r="C73" s="1333" t="s">
        <v>30859</v>
      </c>
      <c r="D73" s="1333" t="n">
        <v>4600</v>
      </c>
      <c r="E73" s="1339" t="s">
        <v>30860</v>
      </c>
      <c r="F73" s="1373" t="s">
        <v>30861</v>
      </c>
      <c r="G73" s="1333" t="s">
        <v>48</v>
      </c>
      <c r="H73" s="1333" t="s">
        <v>68</v>
      </c>
      <c r="I73" s="1333"/>
      <c r="J73" s="1333"/>
      <c r="K73" s="1333"/>
      <c r="L73" s="1333"/>
      <c r="M73" s="1341" t="s">
        <v>15</v>
      </c>
      <c r="N73" s="1333" t="s">
        <v>30690</v>
      </c>
      <c r="O73" s="1333" t="s">
        <v>30862</v>
      </c>
      <c r="P73" s="805"/>
      <c r="Q73" s="805"/>
      <c r="R73" s="1334"/>
    </row>
    <row r="74" customFormat="false" ht="204" hidden="false" customHeight="false" outlineLevel="0" collapsed="false">
      <c r="A74" s="1362" t="n">
        <v>43074</v>
      </c>
      <c r="B74" s="805"/>
      <c r="C74" s="805"/>
      <c r="D74" s="805" t="s">
        <v>30863</v>
      </c>
      <c r="E74" s="805" t="s">
        <v>30864</v>
      </c>
      <c r="F74" s="805" t="s">
        <v>30865</v>
      </c>
      <c r="G74" s="805" t="s">
        <v>48</v>
      </c>
      <c r="H74" s="805" t="s">
        <v>68</v>
      </c>
      <c r="I74" s="805"/>
      <c r="J74" s="805"/>
      <c r="K74" s="805"/>
      <c r="L74" s="805"/>
      <c r="M74" s="1363" t="s">
        <v>30757</v>
      </c>
      <c r="N74" s="805" t="s">
        <v>30866</v>
      </c>
      <c r="O74" s="1367"/>
      <c r="P74" s="805"/>
      <c r="Q74" s="805"/>
      <c r="R74" s="1334"/>
    </row>
    <row r="75" customFormat="false" ht="177" hidden="false" customHeight="false" outlineLevel="0" collapsed="false">
      <c r="A75" s="1362" t="n">
        <v>43074</v>
      </c>
      <c r="B75" s="805"/>
      <c r="C75" s="805"/>
      <c r="D75" s="805"/>
      <c r="E75" s="805" t="s">
        <v>30867</v>
      </c>
      <c r="F75" s="1360" t="s">
        <v>30868</v>
      </c>
      <c r="G75" s="805" t="s">
        <v>48</v>
      </c>
      <c r="H75" s="805" t="s">
        <v>68</v>
      </c>
      <c r="I75" s="805"/>
      <c r="J75" s="805"/>
      <c r="K75" s="805"/>
      <c r="L75" s="805"/>
      <c r="M75" s="1347" t="s">
        <v>30869</v>
      </c>
      <c r="N75" s="805" t="s">
        <v>30870</v>
      </c>
      <c r="O75" s="1367"/>
      <c r="P75" s="805"/>
      <c r="Q75" s="805"/>
      <c r="R75" s="1334"/>
    </row>
    <row r="76" customFormat="false" ht="141.75" hidden="false" customHeight="false" outlineLevel="0" collapsed="false">
      <c r="A76" s="1372" t="n">
        <v>43074</v>
      </c>
      <c r="B76" s="1372" t="n">
        <v>43075</v>
      </c>
      <c r="C76" s="1333" t="s">
        <v>30871</v>
      </c>
      <c r="D76" s="1333" t="n">
        <v>2000</v>
      </c>
      <c r="E76" s="1333" t="s">
        <v>30872</v>
      </c>
      <c r="F76" s="1373" t="s">
        <v>30873</v>
      </c>
      <c r="G76" s="1333" t="s">
        <v>48</v>
      </c>
      <c r="H76" s="1333" t="s">
        <v>68</v>
      </c>
      <c r="I76" s="1333"/>
      <c r="J76" s="1333"/>
      <c r="K76" s="1333"/>
      <c r="L76" s="1333"/>
      <c r="M76" s="1341" t="s">
        <v>15</v>
      </c>
      <c r="N76" s="1333" t="s">
        <v>30874</v>
      </c>
      <c r="O76" s="1333"/>
      <c r="P76" s="805"/>
      <c r="Q76" s="805"/>
      <c r="R76" s="1334"/>
    </row>
    <row r="77" customFormat="false" ht="85.5" hidden="false" customHeight="false" outlineLevel="0" collapsed="false">
      <c r="A77" s="1362" t="n">
        <v>43074</v>
      </c>
      <c r="B77" s="805"/>
      <c r="C77" s="805" t="s">
        <v>30875</v>
      </c>
      <c r="D77" s="805" t="n">
        <v>379658</v>
      </c>
      <c r="E77" s="1365" t="s">
        <v>30876</v>
      </c>
      <c r="F77" s="1365" t="s">
        <v>30877</v>
      </c>
      <c r="G77" s="805"/>
      <c r="H77" s="805"/>
      <c r="I77" s="805"/>
      <c r="J77" s="805"/>
      <c r="K77" s="805"/>
      <c r="L77" s="805"/>
      <c r="M77" s="1347" t="s">
        <v>30878</v>
      </c>
      <c r="N77" s="805"/>
      <c r="O77" s="1376" t="s">
        <v>30879</v>
      </c>
      <c r="P77" s="805"/>
      <c r="Q77" s="805"/>
      <c r="R77" s="1334"/>
    </row>
    <row r="78" customFormat="false" ht="109.5" hidden="false" customHeight="false" outlineLevel="0" collapsed="false">
      <c r="A78" s="1377" t="n">
        <v>43074</v>
      </c>
      <c r="B78" s="1378"/>
      <c r="C78" s="1378" t="s">
        <v>30875</v>
      </c>
      <c r="D78" s="1378" t="n">
        <v>72600</v>
      </c>
      <c r="E78" s="1378" t="s">
        <v>30880</v>
      </c>
      <c r="F78" s="1378" t="s">
        <v>30881</v>
      </c>
      <c r="G78" s="1378" t="s">
        <v>4415</v>
      </c>
      <c r="H78" s="1378" t="s">
        <v>68</v>
      </c>
      <c r="I78" s="1378"/>
      <c r="J78" s="1378"/>
      <c r="K78" s="1378"/>
      <c r="L78" s="1378"/>
      <c r="M78" s="1378" t="s">
        <v>30882</v>
      </c>
      <c r="N78" s="1378" t="s">
        <v>30883</v>
      </c>
      <c r="O78" s="805"/>
      <c r="P78" s="805"/>
      <c r="Q78" s="805"/>
      <c r="R78" s="1334"/>
    </row>
    <row r="79" customFormat="false" ht="150" hidden="false" customHeight="false" outlineLevel="0" collapsed="false">
      <c r="A79" s="1362" t="n">
        <v>43074</v>
      </c>
      <c r="B79" s="805"/>
      <c r="C79" s="805"/>
      <c r="D79" s="805" t="n">
        <v>4400</v>
      </c>
      <c r="E79" s="805" t="s">
        <v>30884</v>
      </c>
      <c r="F79" s="805" t="s">
        <v>30885</v>
      </c>
      <c r="G79" s="805" t="s">
        <v>48</v>
      </c>
      <c r="H79" s="805" t="s">
        <v>68</v>
      </c>
      <c r="I79" s="805"/>
      <c r="J79" s="805"/>
      <c r="K79" s="805"/>
      <c r="L79" s="805"/>
      <c r="M79" s="1357" t="s">
        <v>1731</v>
      </c>
      <c r="N79" s="1354"/>
      <c r="O79" s="1367"/>
      <c r="P79" s="805"/>
      <c r="Q79" s="805"/>
      <c r="R79" s="1334"/>
    </row>
    <row r="80" customFormat="false" ht="244.5" hidden="false" customHeight="false" outlineLevel="0" collapsed="false">
      <c r="A80" s="1379" t="n">
        <v>43074</v>
      </c>
      <c r="B80" s="1380"/>
      <c r="C80" s="1380"/>
      <c r="D80" s="1380" t="s">
        <v>30886</v>
      </c>
      <c r="E80" s="1380" t="s">
        <v>30887</v>
      </c>
      <c r="F80" s="1380" t="s">
        <v>30888</v>
      </c>
      <c r="G80" s="1380" t="s">
        <v>6094</v>
      </c>
      <c r="H80" s="1380" t="s">
        <v>68</v>
      </c>
      <c r="I80" s="1380"/>
      <c r="J80" s="1380"/>
      <c r="K80" s="1380"/>
      <c r="L80" s="1380"/>
      <c r="M80" s="1381" t="s">
        <v>30889</v>
      </c>
      <c r="N80" s="1367" t="s">
        <v>30890</v>
      </c>
      <c r="O80" s="1367"/>
      <c r="P80" s="805"/>
      <c r="Q80" s="805"/>
      <c r="R80" s="1334"/>
    </row>
    <row r="81" customFormat="false" ht="339" hidden="false" customHeight="false" outlineLevel="0" collapsed="false">
      <c r="A81" s="1377" t="n">
        <v>43074</v>
      </c>
      <c r="B81" s="1378"/>
      <c r="C81" s="1378"/>
      <c r="D81" s="1378" t="s">
        <v>30891</v>
      </c>
      <c r="E81" s="1378" t="s">
        <v>30892</v>
      </c>
      <c r="F81" s="1378" t="s">
        <v>30893</v>
      </c>
      <c r="G81" s="1378" t="s">
        <v>6094</v>
      </c>
      <c r="H81" s="1378" t="s">
        <v>68</v>
      </c>
      <c r="I81" s="1378"/>
      <c r="J81" s="1378"/>
      <c r="K81" s="1378"/>
      <c r="L81" s="1378"/>
      <c r="M81" s="1347" t="s">
        <v>30894</v>
      </c>
      <c r="N81" s="1367" t="s">
        <v>30895</v>
      </c>
      <c r="O81" s="805"/>
      <c r="P81" s="805"/>
      <c r="Q81" s="805"/>
      <c r="R81" s="1334"/>
    </row>
    <row r="82" customFormat="false" ht="82.5" hidden="false" customHeight="false" outlineLevel="0" collapsed="false">
      <c r="A82" s="1382" t="n">
        <v>43074</v>
      </c>
      <c r="B82" s="1363"/>
      <c r="C82" s="1363"/>
      <c r="D82" s="1363"/>
      <c r="E82" s="1363"/>
      <c r="F82" s="1363" t="n">
        <v>79688474237</v>
      </c>
      <c r="G82" s="1363"/>
      <c r="H82" s="1363"/>
      <c r="I82" s="1363"/>
      <c r="J82" s="1363"/>
      <c r="K82" s="1363"/>
      <c r="L82" s="1363"/>
      <c r="M82" s="1363" t="s">
        <v>30896</v>
      </c>
      <c r="N82" s="805"/>
      <c r="O82" s="805"/>
      <c r="P82" s="805"/>
      <c r="Q82" s="805"/>
      <c r="R82" s="1334"/>
    </row>
    <row r="83" customFormat="false" ht="109.5" hidden="false" customHeight="false" outlineLevel="0" collapsed="false">
      <c r="A83" s="1362" t="n">
        <v>43075</v>
      </c>
      <c r="B83" s="805"/>
      <c r="C83" s="805"/>
      <c r="D83" s="805" t="n">
        <v>37400</v>
      </c>
      <c r="E83" s="805" t="s">
        <v>30897</v>
      </c>
      <c r="F83" s="805" t="s">
        <v>30898</v>
      </c>
      <c r="G83" s="805" t="s">
        <v>937</v>
      </c>
      <c r="H83" s="805" t="s">
        <v>110</v>
      </c>
      <c r="I83" s="805"/>
      <c r="J83" s="805"/>
      <c r="K83" s="805"/>
      <c r="L83" s="805"/>
      <c r="M83" s="1347" t="s">
        <v>30899</v>
      </c>
      <c r="N83" s="1363" t="s">
        <v>30900</v>
      </c>
      <c r="O83" s="805"/>
      <c r="P83" s="805"/>
      <c r="Q83" s="805"/>
      <c r="R83" s="1334"/>
    </row>
    <row r="84" customFormat="false" ht="136.5" hidden="false" customHeight="false" outlineLevel="0" collapsed="false">
      <c r="A84" s="1362" t="n">
        <v>43075</v>
      </c>
      <c r="B84" s="805"/>
      <c r="C84" s="805"/>
      <c r="D84" s="805" t="n">
        <v>1800</v>
      </c>
      <c r="E84" s="805" t="s">
        <v>30901</v>
      </c>
      <c r="F84" s="805" t="n">
        <v>84992408726</v>
      </c>
      <c r="G84" s="805" t="s">
        <v>336</v>
      </c>
      <c r="H84" s="805" t="s">
        <v>110</v>
      </c>
      <c r="I84" s="805"/>
      <c r="J84" s="805"/>
      <c r="K84" s="805"/>
      <c r="L84" s="805"/>
      <c r="M84" s="1347" t="s">
        <v>30902</v>
      </c>
      <c r="N84" s="805"/>
      <c r="O84" s="805"/>
      <c r="P84" s="805"/>
      <c r="Q84" s="805"/>
      <c r="R84" s="1334"/>
    </row>
    <row r="85" customFormat="false" ht="69" hidden="false" customHeight="false" outlineLevel="0" collapsed="false">
      <c r="A85" s="1362" t="n">
        <v>43075</v>
      </c>
      <c r="B85" s="805"/>
      <c r="C85" s="805"/>
      <c r="D85" s="805" t="n">
        <v>4200</v>
      </c>
      <c r="E85" s="805" t="s">
        <v>30903</v>
      </c>
      <c r="F85" s="805" t="s">
        <v>30904</v>
      </c>
      <c r="G85" s="805" t="s">
        <v>30905</v>
      </c>
      <c r="H85" s="805" t="s">
        <v>110</v>
      </c>
      <c r="I85" s="805"/>
      <c r="J85" s="805"/>
      <c r="K85" s="805"/>
      <c r="L85" s="805"/>
      <c r="M85" s="1363" t="s">
        <v>8829</v>
      </c>
      <c r="N85" s="805"/>
      <c r="O85" s="805"/>
      <c r="P85" s="805"/>
      <c r="Q85" s="805"/>
      <c r="R85" s="1334"/>
    </row>
    <row r="86" customFormat="false" ht="103.5" hidden="false" customHeight="false" outlineLevel="0" collapsed="false">
      <c r="A86" s="1372" t="n">
        <v>43075</v>
      </c>
      <c r="B86" s="1372" t="n">
        <v>43077</v>
      </c>
      <c r="C86" s="1333" t="s">
        <v>30906</v>
      </c>
      <c r="D86" s="1333" t="n">
        <v>7100</v>
      </c>
      <c r="E86" s="1333" t="s">
        <v>30907</v>
      </c>
      <c r="F86" s="1333" t="s">
        <v>30908</v>
      </c>
      <c r="G86" s="1333" t="s">
        <v>48</v>
      </c>
      <c r="H86" s="1333" t="s">
        <v>68</v>
      </c>
      <c r="I86" s="1333"/>
      <c r="J86" s="1333"/>
      <c r="K86" s="1333"/>
      <c r="L86" s="1333"/>
      <c r="M86" s="1341" t="s">
        <v>15</v>
      </c>
      <c r="N86" s="1333" t="s">
        <v>30909</v>
      </c>
      <c r="O86" s="805"/>
      <c r="P86" s="805"/>
      <c r="Q86" s="805"/>
      <c r="R86" s="1334"/>
    </row>
    <row r="87" customFormat="false" ht="52.5" hidden="false" customHeight="false" outlineLevel="0" collapsed="false">
      <c r="A87" s="1372" t="n">
        <v>43075</v>
      </c>
      <c r="B87" s="1372" t="n">
        <v>43079</v>
      </c>
      <c r="C87" s="1333" t="s">
        <v>30910</v>
      </c>
      <c r="D87" s="1333" t="n">
        <v>2100</v>
      </c>
      <c r="E87" s="1333" t="s">
        <v>30911</v>
      </c>
      <c r="F87" s="1339" t="s">
        <v>30912</v>
      </c>
      <c r="G87" s="1333" t="s">
        <v>48</v>
      </c>
      <c r="H87" s="1333" t="s">
        <v>68</v>
      </c>
      <c r="I87" s="1333"/>
      <c r="J87" s="1333"/>
      <c r="K87" s="1333"/>
      <c r="L87" s="1333"/>
      <c r="M87" s="1341" t="s">
        <v>15</v>
      </c>
      <c r="N87" s="1333" t="s">
        <v>30913</v>
      </c>
      <c r="O87" s="805"/>
      <c r="P87" s="805"/>
      <c r="Q87" s="805"/>
      <c r="R87" s="1334"/>
    </row>
    <row r="88" customFormat="false" ht="177" hidden="false" customHeight="false" outlineLevel="0" collapsed="false">
      <c r="A88" s="1362" t="n">
        <v>43075</v>
      </c>
      <c r="B88" s="805"/>
      <c r="C88" s="805"/>
      <c r="D88" s="805" t="n">
        <v>2700</v>
      </c>
      <c r="E88" s="805" t="s">
        <v>30914</v>
      </c>
      <c r="F88" s="805" t="s">
        <v>30915</v>
      </c>
      <c r="G88" s="805" t="s">
        <v>30916</v>
      </c>
      <c r="H88" s="805" t="s">
        <v>68</v>
      </c>
      <c r="I88" s="805"/>
      <c r="J88" s="805"/>
      <c r="K88" s="805"/>
      <c r="L88" s="805"/>
      <c r="M88" s="1346" t="s">
        <v>15</v>
      </c>
      <c r="N88" s="1383" t="s">
        <v>30917</v>
      </c>
      <c r="O88" s="1346" t="s">
        <v>30918</v>
      </c>
      <c r="P88" s="805"/>
      <c r="Q88" s="805"/>
      <c r="R88" s="1334"/>
    </row>
    <row r="89" customFormat="false" ht="42" hidden="false" customHeight="false" outlineLevel="0" collapsed="false">
      <c r="A89" s="1362" t="n">
        <v>43075</v>
      </c>
      <c r="B89" s="805"/>
      <c r="C89" s="805"/>
      <c r="D89" s="805" t="n">
        <v>4300</v>
      </c>
      <c r="E89" s="805" t="s">
        <v>129</v>
      </c>
      <c r="F89" s="805" t="s">
        <v>30919</v>
      </c>
      <c r="G89" s="805" t="s">
        <v>48</v>
      </c>
      <c r="H89" s="805" t="s">
        <v>110</v>
      </c>
      <c r="I89" s="805"/>
      <c r="J89" s="805"/>
      <c r="K89" s="805"/>
      <c r="L89" s="805"/>
      <c r="M89" s="1347" t="s">
        <v>389</v>
      </c>
      <c r="N89" s="1383" t="s">
        <v>30917</v>
      </c>
      <c r="O89" s="805"/>
      <c r="P89" s="805"/>
      <c r="Q89" s="805"/>
      <c r="R89" s="1334"/>
    </row>
    <row r="90" customFormat="false" ht="82.5" hidden="false" customHeight="false" outlineLevel="0" collapsed="false">
      <c r="A90" s="1362" t="n">
        <v>43076</v>
      </c>
      <c r="B90" s="805"/>
      <c r="C90" s="805"/>
      <c r="D90" s="805" t="n">
        <v>3000</v>
      </c>
      <c r="E90" s="805" t="s">
        <v>30600</v>
      </c>
      <c r="F90" s="805" t="n">
        <v>84956538201</v>
      </c>
      <c r="G90" s="805" t="s">
        <v>48</v>
      </c>
      <c r="H90" s="805" t="s">
        <v>110</v>
      </c>
      <c r="I90" s="805"/>
      <c r="J90" s="805"/>
      <c r="K90" s="805"/>
      <c r="L90" s="805"/>
      <c r="M90" s="1384" t="s">
        <v>30920</v>
      </c>
      <c r="N90" s="805" t="s">
        <v>30921</v>
      </c>
      <c r="O90" s="805"/>
      <c r="P90" s="805"/>
      <c r="Q90" s="805"/>
      <c r="R90" s="1334"/>
    </row>
    <row r="91" customFormat="false" ht="129" hidden="false" customHeight="false" outlineLevel="0" collapsed="false">
      <c r="A91" s="1372" t="n">
        <v>43076</v>
      </c>
      <c r="B91" s="1372" t="n">
        <v>43077</v>
      </c>
      <c r="C91" s="1333" t="s">
        <v>30922</v>
      </c>
      <c r="D91" s="1333" t="n">
        <v>4200</v>
      </c>
      <c r="E91" s="1333" t="s">
        <v>30923</v>
      </c>
      <c r="F91" s="1333" t="s">
        <v>30924</v>
      </c>
      <c r="G91" s="1333" t="s">
        <v>48</v>
      </c>
      <c r="H91" s="1333" t="s">
        <v>68</v>
      </c>
      <c r="I91" s="1333"/>
      <c r="J91" s="1333"/>
      <c r="K91" s="1333"/>
      <c r="L91" s="1333"/>
      <c r="M91" s="1341" t="s">
        <v>15</v>
      </c>
      <c r="N91" s="1333" t="s">
        <v>30925</v>
      </c>
      <c r="O91" s="805"/>
      <c r="P91" s="805"/>
      <c r="Q91" s="805"/>
      <c r="R91" s="1334"/>
    </row>
    <row r="92" customFormat="false" ht="150" hidden="false" customHeight="false" outlineLevel="0" collapsed="false">
      <c r="A92" s="1385" t="n">
        <v>43076</v>
      </c>
      <c r="B92" s="1386" t="n">
        <v>43079</v>
      </c>
      <c r="C92" s="1343" t="s">
        <v>30926</v>
      </c>
      <c r="D92" s="1343" t="n">
        <v>4300</v>
      </c>
      <c r="E92" s="1343" t="s">
        <v>30927</v>
      </c>
      <c r="F92" s="1343" t="s">
        <v>30928</v>
      </c>
      <c r="G92" s="1343" t="s">
        <v>48</v>
      </c>
      <c r="H92" s="1343" t="s">
        <v>68</v>
      </c>
      <c r="I92" s="1343"/>
      <c r="J92" s="1343"/>
      <c r="K92" s="1343"/>
      <c r="L92" s="1343"/>
      <c r="M92" s="1343" t="s">
        <v>15</v>
      </c>
      <c r="N92" s="1343" t="s">
        <v>30929</v>
      </c>
      <c r="O92" s="805" t="s">
        <v>30930</v>
      </c>
      <c r="P92" s="805"/>
      <c r="Q92" s="805"/>
      <c r="R92" s="1334"/>
    </row>
    <row r="93" customFormat="false" ht="90.75" hidden="false" customHeight="false" outlineLevel="0" collapsed="false">
      <c r="A93" s="1372" t="n">
        <v>43076</v>
      </c>
      <c r="B93" s="1372" t="n">
        <v>43078</v>
      </c>
      <c r="C93" s="1333" t="s">
        <v>30931</v>
      </c>
      <c r="D93" s="1333" t="n">
        <v>4400</v>
      </c>
      <c r="E93" s="1333" t="s">
        <v>30932</v>
      </c>
      <c r="F93" s="1339" t="s">
        <v>30933</v>
      </c>
      <c r="G93" s="1333" t="s">
        <v>102</v>
      </c>
      <c r="H93" s="1333" t="s">
        <v>68</v>
      </c>
      <c r="I93" s="1333"/>
      <c r="J93" s="1333"/>
      <c r="K93" s="1333"/>
      <c r="L93" s="1333"/>
      <c r="M93" s="1341" t="s">
        <v>15</v>
      </c>
      <c r="N93" s="1333" t="s">
        <v>30934</v>
      </c>
      <c r="O93" s="1333" t="s">
        <v>30935</v>
      </c>
      <c r="P93" s="805"/>
      <c r="Q93" s="805"/>
      <c r="R93" s="1334"/>
    </row>
    <row r="94" customFormat="false" ht="96" hidden="false" customHeight="false" outlineLevel="0" collapsed="false">
      <c r="A94" s="1362" t="n">
        <v>43076</v>
      </c>
      <c r="B94" s="805"/>
      <c r="C94" s="805"/>
      <c r="D94" s="805" t="s">
        <v>30936</v>
      </c>
      <c r="E94" s="805" t="s">
        <v>129</v>
      </c>
      <c r="F94" s="805" t="n">
        <v>89859909363</v>
      </c>
      <c r="G94" s="805" t="s">
        <v>6094</v>
      </c>
      <c r="H94" s="805" t="s">
        <v>110</v>
      </c>
      <c r="I94" s="805"/>
      <c r="J94" s="805"/>
      <c r="K94" s="805"/>
      <c r="L94" s="805"/>
      <c r="M94" s="1347" t="s">
        <v>24433</v>
      </c>
      <c r="N94" s="805" t="s">
        <v>30937</v>
      </c>
      <c r="O94" s="1383" t="s">
        <v>30917</v>
      </c>
      <c r="P94" s="805"/>
      <c r="Q94" s="805"/>
      <c r="R94" s="1334"/>
    </row>
    <row r="95" customFormat="false" ht="109.5" hidden="false" customHeight="false" outlineLevel="0" collapsed="false">
      <c r="A95" s="1362" t="n">
        <v>43076</v>
      </c>
      <c r="B95" s="805"/>
      <c r="C95" s="805"/>
      <c r="D95" s="805" t="n">
        <v>4300</v>
      </c>
      <c r="E95" s="805" t="s">
        <v>30938</v>
      </c>
      <c r="F95" s="805" t="s">
        <v>30939</v>
      </c>
      <c r="G95" s="805"/>
      <c r="H95" s="805" t="s">
        <v>30940</v>
      </c>
      <c r="I95" s="805"/>
      <c r="J95" s="805"/>
      <c r="K95" s="805"/>
      <c r="L95" s="805"/>
      <c r="M95" s="1347" t="s">
        <v>9977</v>
      </c>
      <c r="N95" s="805" t="s">
        <v>30941</v>
      </c>
      <c r="O95" s="1383" t="s">
        <v>30917</v>
      </c>
      <c r="P95" s="805"/>
      <c r="Q95" s="805"/>
      <c r="R95" s="1334"/>
    </row>
    <row r="96" customFormat="false" ht="55.5" hidden="false" customHeight="false" outlineLevel="0" collapsed="false">
      <c r="A96" s="1362" t="n">
        <v>43076</v>
      </c>
      <c r="B96" s="805"/>
      <c r="C96" s="805"/>
      <c r="D96" s="805" t="n">
        <v>4400</v>
      </c>
      <c r="E96" s="805" t="s">
        <v>30942</v>
      </c>
      <c r="F96" s="1339" t="s">
        <v>30943</v>
      </c>
      <c r="G96" s="805" t="s">
        <v>48</v>
      </c>
      <c r="H96" s="805" t="s">
        <v>30944</v>
      </c>
      <c r="I96" s="805"/>
      <c r="J96" s="805"/>
      <c r="K96" s="805"/>
      <c r="L96" s="805"/>
      <c r="M96" s="1347" t="s">
        <v>4201</v>
      </c>
      <c r="N96" s="1383" t="s">
        <v>30917</v>
      </c>
      <c r="O96" s="1383"/>
      <c r="P96" s="805"/>
      <c r="Q96" s="805"/>
      <c r="R96" s="1334"/>
    </row>
    <row r="97" customFormat="false" ht="103.5" hidden="false" customHeight="false" outlineLevel="0" collapsed="false">
      <c r="A97" s="1372" t="n">
        <v>43076</v>
      </c>
      <c r="B97" s="1372" t="n">
        <v>43077</v>
      </c>
      <c r="C97" s="1333" t="s">
        <v>30945</v>
      </c>
      <c r="D97" s="1333" t="n">
        <v>4900</v>
      </c>
      <c r="E97" s="1333" t="s">
        <v>30946</v>
      </c>
      <c r="F97" s="1333" t="s">
        <v>30947</v>
      </c>
      <c r="G97" s="1333" t="s">
        <v>48</v>
      </c>
      <c r="H97" s="1333" t="s">
        <v>68</v>
      </c>
      <c r="I97" s="1333"/>
      <c r="J97" s="1333"/>
      <c r="K97" s="1333"/>
      <c r="L97" s="1333"/>
      <c r="M97" s="1341" t="s">
        <v>15</v>
      </c>
      <c r="N97" s="1333" t="s">
        <v>30948</v>
      </c>
      <c r="O97" s="805"/>
      <c r="P97" s="805"/>
      <c r="Q97" s="805"/>
      <c r="R97" s="1334"/>
    </row>
    <row r="98" customFormat="false" ht="42" hidden="false" customHeight="false" outlineLevel="0" collapsed="false">
      <c r="A98" s="1362" t="n">
        <v>43076</v>
      </c>
      <c r="B98" s="805"/>
      <c r="C98" s="805"/>
      <c r="D98" s="805"/>
      <c r="E98" s="805" t="s">
        <v>30949</v>
      </c>
      <c r="F98" s="805"/>
      <c r="G98" s="805"/>
      <c r="H98" s="805"/>
      <c r="I98" s="805"/>
      <c r="J98" s="805"/>
      <c r="K98" s="805"/>
      <c r="L98" s="805"/>
      <c r="M98" s="1383" t="s">
        <v>30950</v>
      </c>
      <c r="N98" s="1383" t="s">
        <v>30917</v>
      </c>
      <c r="O98" s="805" t="s">
        <v>30951</v>
      </c>
      <c r="P98" s="805"/>
      <c r="Q98" s="805"/>
      <c r="R98" s="1334"/>
    </row>
    <row r="99" customFormat="false" ht="109.5" hidden="false" customHeight="false" outlineLevel="0" collapsed="false">
      <c r="A99" s="1377" t="n">
        <v>43076</v>
      </c>
      <c r="B99" s="1378"/>
      <c r="C99" s="1378"/>
      <c r="D99" s="1378" t="s">
        <v>30952</v>
      </c>
      <c r="E99" s="1378" t="s">
        <v>30953</v>
      </c>
      <c r="F99" s="1378" t="s">
        <v>30954</v>
      </c>
      <c r="G99" s="1378" t="s">
        <v>4415</v>
      </c>
      <c r="H99" s="1378" t="s">
        <v>68</v>
      </c>
      <c r="I99" s="1378"/>
      <c r="J99" s="1378"/>
      <c r="K99" s="1378"/>
      <c r="L99" s="1378"/>
      <c r="M99" s="1378" t="s">
        <v>30955</v>
      </c>
      <c r="N99" s="1383" t="s">
        <v>30917</v>
      </c>
      <c r="O99" s="805"/>
      <c r="P99" s="805"/>
      <c r="Q99" s="805"/>
      <c r="R99" s="1334"/>
    </row>
    <row r="100" customFormat="false" ht="285" hidden="false" customHeight="false" outlineLevel="0" collapsed="false">
      <c r="A100" s="1362" t="n">
        <v>43076</v>
      </c>
      <c r="B100" s="805"/>
      <c r="C100" s="805"/>
      <c r="D100" s="805" t="s">
        <v>30956</v>
      </c>
      <c r="E100" s="805"/>
      <c r="F100" s="805" t="s">
        <v>30957</v>
      </c>
      <c r="G100" s="805" t="s">
        <v>10783</v>
      </c>
      <c r="H100" s="805" t="s">
        <v>68</v>
      </c>
      <c r="I100" s="805"/>
      <c r="J100" s="805"/>
      <c r="K100" s="805"/>
      <c r="L100" s="805"/>
      <c r="M100" s="1347" t="s">
        <v>30958</v>
      </c>
      <c r="N100" s="805" t="s">
        <v>30959</v>
      </c>
      <c r="O100" s="805"/>
      <c r="P100" s="805"/>
      <c r="Q100" s="805"/>
      <c r="R100" s="1334"/>
    </row>
    <row r="101" customFormat="false" ht="82.5" hidden="false" customHeight="false" outlineLevel="0" collapsed="false">
      <c r="A101" s="1362" t="n">
        <v>43076</v>
      </c>
      <c r="B101" s="805"/>
      <c r="C101" s="805"/>
      <c r="D101" s="805" t="n">
        <v>4300</v>
      </c>
      <c r="E101" s="805" t="s">
        <v>30960</v>
      </c>
      <c r="F101" s="805" t="s">
        <v>30961</v>
      </c>
      <c r="G101" s="805" t="s">
        <v>102</v>
      </c>
      <c r="H101" s="805" t="s">
        <v>68</v>
      </c>
      <c r="I101" s="805"/>
      <c r="J101" s="805"/>
      <c r="K101" s="805"/>
      <c r="L101" s="805"/>
      <c r="M101" s="1357" t="s">
        <v>1731</v>
      </c>
      <c r="N101" s="805" t="s">
        <v>30962</v>
      </c>
      <c r="O101" s="805"/>
      <c r="P101" s="805"/>
      <c r="Q101" s="805"/>
      <c r="R101" s="1334"/>
    </row>
    <row r="102" customFormat="false" ht="90.75" hidden="false" customHeight="false" outlineLevel="0" collapsed="false">
      <c r="A102" s="1372" t="n">
        <v>43076</v>
      </c>
      <c r="B102" s="1372" t="n">
        <v>43078</v>
      </c>
      <c r="C102" s="1333" t="s">
        <v>30963</v>
      </c>
      <c r="D102" s="1333" t="n">
        <v>4700</v>
      </c>
      <c r="E102" s="1333" t="s">
        <v>30964</v>
      </c>
      <c r="F102" s="1333" t="s">
        <v>30965</v>
      </c>
      <c r="G102" s="1333" t="s">
        <v>48</v>
      </c>
      <c r="H102" s="1333" t="s">
        <v>68</v>
      </c>
      <c r="I102" s="1333"/>
      <c r="J102" s="1333"/>
      <c r="K102" s="1333"/>
      <c r="L102" s="1333"/>
      <c r="M102" s="1341" t="s">
        <v>15</v>
      </c>
      <c r="N102" s="1333" t="s">
        <v>30966</v>
      </c>
      <c r="O102" s="805"/>
      <c r="P102" s="805"/>
      <c r="Q102" s="805"/>
      <c r="R102" s="1334"/>
    </row>
    <row r="103" customFormat="false" ht="42" hidden="false" customHeight="false" outlineLevel="0" collapsed="false">
      <c r="A103" s="1362" t="n">
        <v>43077</v>
      </c>
      <c r="B103" s="805"/>
      <c r="C103" s="805"/>
      <c r="D103" s="805" t="n">
        <v>2500</v>
      </c>
      <c r="E103" s="805" t="s">
        <v>30967</v>
      </c>
      <c r="F103" s="805" t="s">
        <v>30968</v>
      </c>
      <c r="G103" s="805" t="s">
        <v>102</v>
      </c>
      <c r="H103" s="805" t="s">
        <v>110</v>
      </c>
      <c r="I103" s="805"/>
      <c r="J103" s="805"/>
      <c r="K103" s="805"/>
      <c r="L103" s="805"/>
      <c r="M103" s="1347" t="s">
        <v>30969</v>
      </c>
      <c r="N103" s="1383" t="s">
        <v>30917</v>
      </c>
      <c r="O103" s="805"/>
      <c r="P103" s="805"/>
      <c r="Q103" s="805"/>
      <c r="R103" s="1334"/>
    </row>
    <row r="104" customFormat="false" ht="55.5" hidden="false" customHeight="false" outlineLevel="0" collapsed="false">
      <c r="A104" s="1362" t="n">
        <v>43077</v>
      </c>
      <c r="B104" s="805"/>
      <c r="C104" s="805"/>
      <c r="D104" s="805" t="n">
        <v>4500</v>
      </c>
      <c r="E104" s="805" t="s">
        <v>30970</v>
      </c>
      <c r="F104" s="1358" t="s">
        <v>30971</v>
      </c>
      <c r="G104" s="805" t="s">
        <v>48</v>
      </c>
      <c r="H104" s="805" t="s">
        <v>110</v>
      </c>
      <c r="I104" s="805"/>
      <c r="J104" s="805"/>
      <c r="K104" s="805"/>
      <c r="L104" s="805"/>
      <c r="M104" s="1346" t="s">
        <v>15</v>
      </c>
      <c r="N104" s="805"/>
      <c r="O104" s="1383"/>
      <c r="P104" s="805"/>
      <c r="Q104" s="805"/>
      <c r="R104" s="1334"/>
    </row>
    <row r="105" customFormat="false" ht="393" hidden="false" customHeight="false" outlineLevel="0" collapsed="false">
      <c r="A105" s="1362" t="n">
        <v>43077</v>
      </c>
      <c r="B105" s="805"/>
      <c r="C105" s="805"/>
      <c r="D105" s="805" t="s">
        <v>30952</v>
      </c>
      <c r="E105" s="805" t="s">
        <v>30972</v>
      </c>
      <c r="F105" s="805" t="s">
        <v>30973</v>
      </c>
      <c r="G105" s="805" t="s">
        <v>4415</v>
      </c>
      <c r="H105" s="805" t="s">
        <v>68</v>
      </c>
      <c r="I105" s="805"/>
      <c r="J105" s="805"/>
      <c r="K105" s="805"/>
      <c r="L105" s="805"/>
      <c r="M105" s="1347" t="s">
        <v>24433</v>
      </c>
      <c r="N105" s="1383" t="s">
        <v>30917</v>
      </c>
      <c r="O105" s="805"/>
      <c r="P105" s="805"/>
      <c r="Q105" s="805"/>
      <c r="R105" s="1334"/>
    </row>
    <row r="106" customFormat="false" ht="393" hidden="false" customHeight="false" outlineLevel="0" collapsed="false">
      <c r="A106" s="1362" t="n">
        <v>43077</v>
      </c>
      <c r="B106" s="805"/>
      <c r="C106" s="805"/>
      <c r="D106" s="805" t="s">
        <v>30974</v>
      </c>
      <c r="E106" s="805" t="s">
        <v>30975</v>
      </c>
      <c r="F106" s="805" t="s">
        <v>30976</v>
      </c>
      <c r="G106" s="805" t="s">
        <v>30977</v>
      </c>
      <c r="H106" s="805" t="s">
        <v>68</v>
      </c>
      <c r="I106" s="805"/>
      <c r="J106" s="805"/>
      <c r="K106" s="805"/>
      <c r="L106" s="805"/>
      <c r="M106" s="1346" t="s">
        <v>30978</v>
      </c>
      <c r="N106" s="1383" t="s">
        <v>30917</v>
      </c>
      <c r="O106" s="805"/>
      <c r="P106" s="805"/>
      <c r="Q106" s="805"/>
      <c r="R106" s="1334"/>
    </row>
    <row r="107" customFormat="false" ht="298.5" hidden="false" customHeight="false" outlineLevel="0" collapsed="false">
      <c r="A107" s="1362" t="n">
        <v>43077</v>
      </c>
      <c r="B107" s="805"/>
      <c r="C107" s="805"/>
      <c r="D107" s="805" t="s">
        <v>30979</v>
      </c>
      <c r="E107" s="805" t="s">
        <v>30980</v>
      </c>
      <c r="F107" s="805" t="s">
        <v>30981</v>
      </c>
      <c r="G107" s="805" t="s">
        <v>30982</v>
      </c>
      <c r="H107" s="805" t="s">
        <v>68</v>
      </c>
      <c r="I107" s="805"/>
      <c r="J107" s="805"/>
      <c r="K107" s="805"/>
      <c r="L107" s="805"/>
      <c r="M107" s="1346" t="s">
        <v>15</v>
      </c>
      <c r="N107" s="1383"/>
      <c r="O107" s="805"/>
      <c r="P107" s="805"/>
      <c r="Q107" s="805"/>
      <c r="R107" s="1334"/>
    </row>
    <row r="108" customFormat="false" ht="167.25" hidden="false" customHeight="false" outlineLevel="0" collapsed="false">
      <c r="A108" s="1372" t="n">
        <v>43077</v>
      </c>
      <c r="B108" s="1372" t="n">
        <v>43078</v>
      </c>
      <c r="C108" s="1333" t="s">
        <v>30983</v>
      </c>
      <c r="D108" s="1333" t="n">
        <v>6700</v>
      </c>
      <c r="E108" s="1333" t="s">
        <v>30984</v>
      </c>
      <c r="F108" s="1333" t="s">
        <v>30985</v>
      </c>
      <c r="G108" s="1333" t="s">
        <v>102</v>
      </c>
      <c r="H108" s="1333" t="s">
        <v>68</v>
      </c>
      <c r="I108" s="1333"/>
      <c r="J108" s="1333"/>
      <c r="K108" s="1333"/>
      <c r="L108" s="1333"/>
      <c r="M108" s="1341" t="s">
        <v>15</v>
      </c>
      <c r="N108" s="1333" t="s">
        <v>30986</v>
      </c>
      <c r="O108" s="805"/>
      <c r="P108" s="805"/>
      <c r="Q108" s="805"/>
      <c r="R108" s="1334"/>
    </row>
    <row r="109" customFormat="false" ht="69" hidden="false" customHeight="false" outlineLevel="0" collapsed="false">
      <c r="A109" s="1362" t="n">
        <v>43077</v>
      </c>
      <c r="B109" s="805"/>
      <c r="C109" s="805" t="n">
        <v>1053</v>
      </c>
      <c r="D109" s="805" t="n">
        <v>5300</v>
      </c>
      <c r="E109" s="805" t="s">
        <v>30987</v>
      </c>
      <c r="F109" s="805" t="s">
        <v>30988</v>
      </c>
      <c r="G109" s="805" t="s">
        <v>4852</v>
      </c>
      <c r="H109" s="805" t="s">
        <v>110</v>
      </c>
      <c r="I109" s="805"/>
      <c r="J109" s="805"/>
      <c r="K109" s="805"/>
      <c r="L109" s="805"/>
      <c r="M109" s="1346" t="s">
        <v>1100</v>
      </c>
      <c r="N109" s="805"/>
      <c r="O109" s="805"/>
      <c r="P109" s="805"/>
      <c r="Q109" s="805"/>
      <c r="R109" s="1334"/>
    </row>
    <row r="110" customFormat="false" ht="90.75" hidden="false" customHeight="false" outlineLevel="0" collapsed="false">
      <c r="A110" s="1372" t="n">
        <v>43077</v>
      </c>
      <c r="B110" s="1372" t="n">
        <v>43077</v>
      </c>
      <c r="C110" s="1333" t="s">
        <v>30989</v>
      </c>
      <c r="D110" s="1333" t="n">
        <v>4600</v>
      </c>
      <c r="E110" s="1333" t="s">
        <v>30990</v>
      </c>
      <c r="F110" s="1333" t="s">
        <v>30991</v>
      </c>
      <c r="G110" s="1333" t="s">
        <v>48</v>
      </c>
      <c r="H110" s="1333" t="s">
        <v>68</v>
      </c>
      <c r="I110" s="1333"/>
      <c r="J110" s="1333"/>
      <c r="K110" s="1333"/>
      <c r="L110" s="1333"/>
      <c r="M110" s="1341" t="s">
        <v>15</v>
      </c>
      <c r="N110" s="1333" t="s">
        <v>30992</v>
      </c>
      <c r="O110" s="805"/>
      <c r="P110" s="805"/>
      <c r="Q110" s="805"/>
      <c r="R110" s="1334"/>
    </row>
    <row r="111" customFormat="false" ht="55.5" hidden="false" customHeight="false" outlineLevel="0" collapsed="false">
      <c r="A111" s="1372" t="n">
        <v>43077</v>
      </c>
      <c r="B111" s="805"/>
      <c r="C111" s="1339" t="s">
        <v>30993</v>
      </c>
      <c r="D111" s="805" t="n">
        <v>4500</v>
      </c>
      <c r="E111" s="805" t="s">
        <v>30994</v>
      </c>
      <c r="F111" s="805" t="n">
        <v>84997454034</v>
      </c>
      <c r="G111" s="805" t="s">
        <v>102</v>
      </c>
      <c r="H111" s="805" t="s">
        <v>110</v>
      </c>
      <c r="I111" s="805"/>
      <c r="J111" s="805"/>
      <c r="K111" s="805"/>
      <c r="L111" s="805"/>
      <c r="M111" s="1346" t="s">
        <v>15</v>
      </c>
      <c r="N111" s="805" t="s">
        <v>30995</v>
      </c>
      <c r="O111" s="805"/>
      <c r="P111" s="805"/>
      <c r="Q111" s="805"/>
      <c r="R111" s="1334"/>
    </row>
    <row r="112" customFormat="false" ht="96" hidden="false" customHeight="false" outlineLevel="0" collapsed="false">
      <c r="A112" s="1372" t="n">
        <v>43077</v>
      </c>
      <c r="B112" s="805"/>
      <c r="C112" s="805"/>
      <c r="D112" s="805" t="n">
        <v>2100</v>
      </c>
      <c r="E112" s="805" t="s">
        <v>30996</v>
      </c>
      <c r="F112" s="1358" t="s">
        <v>30997</v>
      </c>
      <c r="G112" s="805" t="s">
        <v>48</v>
      </c>
      <c r="H112" s="805" t="s">
        <v>68</v>
      </c>
      <c r="I112" s="805"/>
      <c r="J112" s="805"/>
      <c r="K112" s="805"/>
      <c r="L112" s="805"/>
      <c r="M112" s="1363" t="s">
        <v>30998</v>
      </c>
      <c r="N112" s="805" t="s">
        <v>30999</v>
      </c>
      <c r="O112" s="805"/>
      <c r="P112" s="805"/>
      <c r="Q112" s="805"/>
      <c r="R112" s="1334"/>
    </row>
    <row r="113" customFormat="false" ht="231" hidden="false" customHeight="false" outlineLevel="0" collapsed="false">
      <c r="A113" s="1372" t="n">
        <v>43077</v>
      </c>
      <c r="B113" s="805"/>
      <c r="C113" s="805"/>
      <c r="D113" s="805" t="s">
        <v>31000</v>
      </c>
      <c r="E113" s="805" t="s">
        <v>31001</v>
      </c>
      <c r="F113" s="805" t="s">
        <v>31002</v>
      </c>
      <c r="G113" s="805" t="s">
        <v>8931</v>
      </c>
      <c r="H113" s="805" t="s">
        <v>68</v>
      </c>
      <c r="I113" s="805"/>
      <c r="J113" s="805"/>
      <c r="K113" s="805"/>
      <c r="L113" s="805"/>
      <c r="M113" s="1347" t="s">
        <v>18002</v>
      </c>
      <c r="N113" s="1383" t="s">
        <v>31003</v>
      </c>
      <c r="O113" s="805" t="s">
        <v>31004</v>
      </c>
      <c r="P113" s="805"/>
      <c r="Q113" s="805"/>
      <c r="R113" s="1334"/>
    </row>
    <row r="114" customFormat="false" ht="78" hidden="false" customHeight="false" outlineLevel="0" collapsed="false">
      <c r="A114" s="1372" t="n">
        <v>43080</v>
      </c>
      <c r="B114" s="1387" t="n">
        <v>43080</v>
      </c>
      <c r="C114" s="1333" t="s">
        <v>31005</v>
      </c>
      <c r="D114" s="1333" t="n">
        <v>2100</v>
      </c>
      <c r="E114" s="1333" t="s">
        <v>31006</v>
      </c>
      <c r="F114" s="1339" t="s">
        <v>31007</v>
      </c>
      <c r="G114" s="1333" t="s">
        <v>48</v>
      </c>
      <c r="H114" s="1333" t="s">
        <v>68</v>
      </c>
      <c r="I114" s="1333"/>
      <c r="J114" s="1333"/>
      <c r="K114" s="1333"/>
      <c r="L114" s="1333"/>
      <c r="M114" s="1341" t="s">
        <v>15</v>
      </c>
      <c r="N114" s="1333" t="s">
        <v>31008</v>
      </c>
      <c r="O114" s="805"/>
      <c r="P114" s="805"/>
      <c r="Q114" s="805"/>
      <c r="R114" s="1334"/>
    </row>
    <row r="115" customFormat="false" ht="96" hidden="false" customHeight="false" outlineLevel="0" collapsed="false">
      <c r="A115" s="1372" t="n">
        <v>43080</v>
      </c>
      <c r="B115" s="805"/>
      <c r="C115" s="805"/>
      <c r="D115" s="805"/>
      <c r="E115" s="805" t="s">
        <v>771</v>
      </c>
      <c r="F115" s="1360" t="s">
        <v>31009</v>
      </c>
      <c r="G115" s="805" t="s">
        <v>771</v>
      </c>
      <c r="H115" s="805" t="s">
        <v>771</v>
      </c>
      <c r="I115" s="805"/>
      <c r="J115" s="805"/>
      <c r="K115" s="805" t="s">
        <v>771</v>
      </c>
      <c r="L115" s="805"/>
      <c r="M115" s="1388" t="s">
        <v>771</v>
      </c>
      <c r="N115" s="805" t="s">
        <v>771</v>
      </c>
      <c r="O115" s="805" t="s">
        <v>31010</v>
      </c>
      <c r="P115" s="805"/>
      <c r="Q115" s="805"/>
      <c r="R115" s="1334"/>
    </row>
    <row r="116" customFormat="false" ht="190.5" hidden="false" customHeight="false" outlineLevel="0" collapsed="false">
      <c r="A116" s="1372" t="n">
        <v>43080</v>
      </c>
      <c r="B116" s="805"/>
      <c r="C116" s="805"/>
      <c r="D116" s="805" t="n">
        <v>4600</v>
      </c>
      <c r="E116" s="805" t="s">
        <v>31011</v>
      </c>
      <c r="F116" s="805" t="s">
        <v>31012</v>
      </c>
      <c r="G116" s="805" t="s">
        <v>102</v>
      </c>
      <c r="H116" s="805" t="s">
        <v>18342</v>
      </c>
      <c r="I116" s="805"/>
      <c r="J116" s="805"/>
      <c r="K116" s="805"/>
      <c r="L116" s="805"/>
      <c r="M116" s="1357" t="s">
        <v>1731</v>
      </c>
      <c r="N116" s="1383" t="s">
        <v>31013</v>
      </c>
      <c r="O116" s="805"/>
      <c r="P116" s="805"/>
      <c r="Q116" s="805"/>
      <c r="R116" s="1334"/>
    </row>
    <row r="117" customFormat="false" ht="55.5" hidden="false" customHeight="false" outlineLevel="0" collapsed="false">
      <c r="A117" s="1372" t="n">
        <v>43080</v>
      </c>
      <c r="B117" s="805"/>
      <c r="C117" s="805"/>
      <c r="D117" s="805" t="s">
        <v>31014</v>
      </c>
      <c r="E117" s="805" t="s">
        <v>30938</v>
      </c>
      <c r="F117" s="805" t="s">
        <v>31015</v>
      </c>
      <c r="G117" s="805" t="s">
        <v>48</v>
      </c>
      <c r="H117" s="805" t="s">
        <v>47</v>
      </c>
      <c r="I117" s="805"/>
      <c r="J117" s="805"/>
      <c r="K117" s="805"/>
      <c r="L117" s="805"/>
      <c r="M117" s="1347" t="s">
        <v>389</v>
      </c>
      <c r="N117" s="805" t="s">
        <v>31016</v>
      </c>
      <c r="O117" s="805"/>
      <c r="P117" s="805"/>
      <c r="Q117" s="805"/>
      <c r="R117" s="1334"/>
    </row>
    <row r="118" customFormat="false" ht="65.25" hidden="false" customHeight="false" outlineLevel="0" collapsed="false">
      <c r="A118" s="1372" t="n">
        <v>43080</v>
      </c>
      <c r="B118" s="1387" t="n">
        <v>43084</v>
      </c>
      <c r="C118" s="1333" t="s">
        <v>31017</v>
      </c>
      <c r="D118" s="1333" t="n">
        <v>4300</v>
      </c>
      <c r="E118" s="1333" t="s">
        <v>31018</v>
      </c>
      <c r="F118" s="1333" t="s">
        <v>31019</v>
      </c>
      <c r="G118" s="1333" t="s">
        <v>48</v>
      </c>
      <c r="H118" s="1333" t="s">
        <v>68</v>
      </c>
      <c r="I118" s="1333"/>
      <c r="J118" s="1333"/>
      <c r="K118" s="1333"/>
      <c r="L118" s="1333"/>
      <c r="M118" s="1341" t="s">
        <v>15</v>
      </c>
      <c r="N118" s="1333" t="s">
        <v>31020</v>
      </c>
      <c r="O118" s="805"/>
      <c r="P118" s="805"/>
      <c r="Q118" s="805"/>
      <c r="R118" s="1334"/>
    </row>
    <row r="119" customFormat="false" ht="285" hidden="false" customHeight="false" outlineLevel="0" collapsed="false">
      <c r="A119" s="1372" t="n">
        <v>43080</v>
      </c>
      <c r="B119" s="805"/>
      <c r="C119" s="805"/>
      <c r="D119" s="805" t="n">
        <v>4300</v>
      </c>
      <c r="E119" s="805" t="s">
        <v>31021</v>
      </c>
      <c r="F119" s="805" t="s">
        <v>31022</v>
      </c>
      <c r="G119" s="805" t="s">
        <v>31023</v>
      </c>
      <c r="H119" s="805" t="s">
        <v>68</v>
      </c>
      <c r="I119" s="805"/>
      <c r="J119" s="805"/>
      <c r="K119" s="805"/>
      <c r="L119" s="805"/>
      <c r="M119" s="1357" t="s">
        <v>1731</v>
      </c>
      <c r="N119" s="1383" t="s">
        <v>31013</v>
      </c>
      <c r="O119" s="805"/>
      <c r="P119" s="805"/>
      <c r="Q119" s="805"/>
      <c r="R119" s="1334"/>
    </row>
    <row r="120" customFormat="false" ht="285" hidden="false" customHeight="false" outlineLevel="0" collapsed="false">
      <c r="A120" s="1372" t="n">
        <v>43080</v>
      </c>
      <c r="B120" s="805"/>
      <c r="C120" s="805"/>
      <c r="D120" s="805" t="s">
        <v>31024</v>
      </c>
      <c r="E120" s="805" t="s">
        <v>31025</v>
      </c>
      <c r="F120" s="805" t="s">
        <v>31026</v>
      </c>
      <c r="G120" s="805" t="s">
        <v>937</v>
      </c>
      <c r="H120" s="805" t="s">
        <v>110</v>
      </c>
      <c r="I120" s="805"/>
      <c r="J120" s="805"/>
      <c r="K120" s="805"/>
      <c r="L120" s="805"/>
      <c r="M120" s="1347" t="s">
        <v>389</v>
      </c>
      <c r="N120" s="1389" t="s">
        <v>31027</v>
      </c>
      <c r="O120" s="805"/>
      <c r="P120" s="805"/>
      <c r="Q120" s="1390" t="s">
        <v>31028</v>
      </c>
      <c r="R120" s="1334"/>
    </row>
    <row r="121" customFormat="false" ht="42" hidden="false" customHeight="false" outlineLevel="0" collapsed="false">
      <c r="A121" s="1372" t="n">
        <v>43080</v>
      </c>
      <c r="B121" s="805" t="s">
        <v>31029</v>
      </c>
      <c r="C121" s="805" t="s">
        <v>31029</v>
      </c>
      <c r="D121" s="805" t="s">
        <v>31029</v>
      </c>
      <c r="E121" s="805" t="s">
        <v>31029</v>
      </c>
      <c r="F121" s="805" t="n">
        <v>74993461173</v>
      </c>
      <c r="G121" s="805" t="s">
        <v>31029</v>
      </c>
      <c r="H121" s="805" t="s">
        <v>68</v>
      </c>
      <c r="I121" s="805"/>
      <c r="J121" s="805"/>
      <c r="K121" s="805"/>
      <c r="L121" s="805"/>
      <c r="M121" s="1384" t="s">
        <v>31029</v>
      </c>
      <c r="N121" s="805"/>
      <c r="O121" s="805"/>
      <c r="P121" s="805"/>
      <c r="Q121" s="805"/>
      <c r="R121" s="1334"/>
    </row>
    <row r="122" customFormat="false" ht="109.5" hidden="false" customHeight="false" outlineLevel="0" collapsed="false">
      <c r="A122" s="1372" t="n">
        <v>43080</v>
      </c>
      <c r="B122" s="805"/>
      <c r="C122" s="805"/>
      <c r="D122" s="805" t="n">
        <v>4000</v>
      </c>
      <c r="E122" s="805" t="s">
        <v>31030</v>
      </c>
      <c r="F122" s="1360" t="s">
        <v>31031</v>
      </c>
      <c r="G122" s="805" t="s">
        <v>31032</v>
      </c>
      <c r="H122" s="805" t="s">
        <v>68</v>
      </c>
      <c r="I122" s="805"/>
      <c r="J122" s="805"/>
      <c r="K122" s="805"/>
      <c r="L122" s="805"/>
      <c r="M122" s="1357" t="s">
        <v>1731</v>
      </c>
      <c r="N122" s="1383" t="s">
        <v>31013</v>
      </c>
      <c r="O122" s="805"/>
      <c r="P122" s="805"/>
      <c r="Q122" s="805"/>
      <c r="R122" s="1334"/>
    </row>
    <row r="123" customFormat="false" ht="116.25" hidden="false" customHeight="false" outlineLevel="0" collapsed="false">
      <c r="A123" s="1372" t="n">
        <v>43080</v>
      </c>
      <c r="B123" s="1387" t="n">
        <v>43082</v>
      </c>
      <c r="C123" s="1333" t="s">
        <v>31033</v>
      </c>
      <c r="D123" s="1333" t="n">
        <v>4100</v>
      </c>
      <c r="E123" s="1333" t="s">
        <v>31034</v>
      </c>
      <c r="F123" s="1333" t="s">
        <v>31035</v>
      </c>
      <c r="G123" s="1333" t="s">
        <v>48</v>
      </c>
      <c r="H123" s="1333" t="s">
        <v>68</v>
      </c>
      <c r="I123" s="1333"/>
      <c r="J123" s="1333"/>
      <c r="K123" s="1333"/>
      <c r="L123" s="1333"/>
      <c r="M123" s="1341" t="s">
        <v>15</v>
      </c>
      <c r="N123" s="1333" t="s">
        <v>31020</v>
      </c>
      <c r="O123" s="1391" t="s">
        <v>31036</v>
      </c>
      <c r="P123" s="805"/>
      <c r="Q123" s="805"/>
      <c r="R123" s="1334"/>
    </row>
    <row r="124" customFormat="false" ht="65.25" hidden="false" customHeight="false" outlineLevel="0" collapsed="false">
      <c r="A124" s="1372" t="n">
        <v>43080</v>
      </c>
      <c r="B124" s="1387" t="n">
        <v>43085</v>
      </c>
      <c r="C124" s="1333" t="s">
        <v>31037</v>
      </c>
      <c r="D124" s="1333" t="n">
        <v>5100</v>
      </c>
      <c r="E124" s="1339" t="s">
        <v>31038</v>
      </c>
      <c r="F124" s="1333" t="s">
        <v>31039</v>
      </c>
      <c r="G124" s="1333" t="s">
        <v>48</v>
      </c>
      <c r="H124" s="1333" t="s">
        <v>110</v>
      </c>
      <c r="I124" s="1333"/>
      <c r="J124" s="1333"/>
      <c r="K124" s="1333"/>
      <c r="L124" s="1333"/>
      <c r="M124" s="1341" t="s">
        <v>15</v>
      </c>
      <c r="N124" s="1333" t="s">
        <v>31040</v>
      </c>
      <c r="O124" s="805"/>
      <c r="P124" s="805"/>
      <c r="Q124" s="805"/>
      <c r="R124" s="1334"/>
    </row>
    <row r="125" customFormat="false" ht="150" hidden="false" customHeight="false" outlineLevel="0" collapsed="false">
      <c r="A125" s="1372" t="n">
        <v>43080</v>
      </c>
      <c r="B125" s="805"/>
      <c r="C125" s="805"/>
      <c r="D125" s="805" t="n">
        <v>6700</v>
      </c>
      <c r="E125" s="805" t="s">
        <v>31041</v>
      </c>
      <c r="F125" s="805" t="s">
        <v>31042</v>
      </c>
      <c r="G125" s="805" t="s">
        <v>102</v>
      </c>
      <c r="H125" s="805" t="s">
        <v>31043</v>
      </c>
      <c r="I125" s="805"/>
      <c r="J125" s="805"/>
      <c r="K125" s="805"/>
      <c r="L125" s="805"/>
      <c r="M125" s="1357" t="s">
        <v>1731</v>
      </c>
      <c r="N125" s="805" t="s">
        <v>9977</v>
      </c>
      <c r="O125" s="1364" t="s">
        <v>31044</v>
      </c>
      <c r="P125" s="1392" t="s">
        <v>31045</v>
      </c>
      <c r="Q125" s="805"/>
      <c r="R125" s="1334"/>
    </row>
    <row r="126" customFormat="false" ht="109.5" hidden="false" customHeight="false" outlineLevel="0" collapsed="false">
      <c r="A126" s="1372" t="n">
        <v>43080</v>
      </c>
      <c r="B126" s="805"/>
      <c r="C126" s="805"/>
      <c r="D126" s="805" t="s">
        <v>31046</v>
      </c>
      <c r="E126" s="805" t="s">
        <v>31047</v>
      </c>
      <c r="F126" s="805" t="s">
        <v>31048</v>
      </c>
      <c r="G126" s="805" t="s">
        <v>31049</v>
      </c>
      <c r="H126" s="805" t="s">
        <v>68</v>
      </c>
      <c r="I126" s="805"/>
      <c r="J126" s="805"/>
      <c r="K126" s="805"/>
      <c r="L126" s="805"/>
      <c r="M126" s="1375" t="s">
        <v>31050</v>
      </c>
      <c r="N126" s="805"/>
      <c r="O126" s="805"/>
      <c r="P126" s="805"/>
      <c r="Q126" s="805"/>
      <c r="R126" s="1334"/>
    </row>
    <row r="127" customFormat="false" ht="78" hidden="false" customHeight="false" outlineLevel="0" collapsed="false">
      <c r="A127" s="1372" t="n">
        <v>43080</v>
      </c>
      <c r="B127" s="1387" t="n">
        <v>43082</v>
      </c>
      <c r="C127" s="1333" t="s">
        <v>31051</v>
      </c>
      <c r="D127" s="1333" t="n">
        <v>1900</v>
      </c>
      <c r="E127" s="1333" t="s">
        <v>31052</v>
      </c>
      <c r="F127" s="1333" t="s">
        <v>31053</v>
      </c>
      <c r="G127" s="1333" t="s">
        <v>102</v>
      </c>
      <c r="H127" s="1333" t="s">
        <v>68</v>
      </c>
      <c r="I127" s="1333"/>
      <c r="J127" s="1333"/>
      <c r="K127" s="1333"/>
      <c r="L127" s="1333"/>
      <c r="M127" s="1341" t="s">
        <v>15</v>
      </c>
      <c r="N127" s="1333" t="s">
        <v>31054</v>
      </c>
      <c r="O127" s="1333" t="s">
        <v>31055</v>
      </c>
      <c r="P127" s="805"/>
      <c r="Q127" s="805"/>
      <c r="R127" s="1334"/>
    </row>
    <row r="128" customFormat="false" ht="96" hidden="false" customHeight="false" outlineLevel="0" collapsed="false">
      <c r="A128" s="1372" t="n">
        <v>43080</v>
      </c>
      <c r="B128" s="805"/>
      <c r="C128" s="805"/>
      <c r="D128" s="805" t="s">
        <v>31056</v>
      </c>
      <c r="E128" s="805" t="s">
        <v>31057</v>
      </c>
      <c r="F128" s="805" t="s">
        <v>31058</v>
      </c>
      <c r="G128" s="805" t="s">
        <v>15332</v>
      </c>
      <c r="H128" s="805" t="s">
        <v>110</v>
      </c>
      <c r="I128" s="805"/>
      <c r="J128" s="805"/>
      <c r="K128" s="805"/>
      <c r="L128" s="805"/>
      <c r="M128" s="1357" t="s">
        <v>1731</v>
      </c>
      <c r="N128" s="805"/>
      <c r="O128" s="805"/>
      <c r="P128" s="805"/>
      <c r="Q128" s="805"/>
      <c r="R128" s="1334"/>
    </row>
    <row r="129" customFormat="false" ht="217.5" hidden="false" customHeight="false" outlineLevel="0" collapsed="false">
      <c r="A129" s="1372" t="n">
        <v>43080</v>
      </c>
      <c r="B129" s="805"/>
      <c r="C129" s="805"/>
      <c r="D129" s="805" t="s">
        <v>31059</v>
      </c>
      <c r="E129" s="805" t="s">
        <v>31060</v>
      </c>
      <c r="F129" s="805" t="s">
        <v>31061</v>
      </c>
      <c r="G129" s="805" t="s">
        <v>31062</v>
      </c>
      <c r="H129" s="805" t="s">
        <v>68</v>
      </c>
      <c r="I129" s="805"/>
      <c r="J129" s="805"/>
      <c r="K129" s="805"/>
      <c r="L129" s="805"/>
      <c r="M129" s="1346" t="s">
        <v>15</v>
      </c>
      <c r="N129" s="805"/>
      <c r="O129" s="805"/>
      <c r="P129" s="805"/>
      <c r="Q129" s="805"/>
      <c r="R129" s="1334"/>
    </row>
    <row r="130" customFormat="false" ht="82.5" hidden="false" customHeight="false" outlineLevel="0" collapsed="false">
      <c r="A130" s="1372" t="n">
        <v>43080</v>
      </c>
      <c r="B130" s="805"/>
      <c r="C130" s="805"/>
      <c r="D130" s="805"/>
      <c r="E130" s="805" t="s">
        <v>31063</v>
      </c>
      <c r="F130" s="805" t="s">
        <v>31064</v>
      </c>
      <c r="G130" s="805"/>
      <c r="H130" s="805" t="s">
        <v>68</v>
      </c>
      <c r="I130" s="805"/>
      <c r="J130" s="805"/>
      <c r="K130" s="805"/>
      <c r="L130" s="805"/>
      <c r="M130" s="1363" t="s">
        <v>31065</v>
      </c>
      <c r="N130" s="805" t="s">
        <v>31066</v>
      </c>
      <c r="O130" s="805"/>
      <c r="P130" s="805"/>
      <c r="Q130" s="805"/>
      <c r="R130" s="1334"/>
    </row>
    <row r="131" customFormat="false" ht="78" hidden="false" customHeight="false" outlineLevel="0" collapsed="false">
      <c r="A131" s="1372" t="n">
        <v>43081</v>
      </c>
      <c r="B131" s="1372" t="n">
        <v>43081</v>
      </c>
      <c r="C131" s="1333" t="s">
        <v>31067</v>
      </c>
      <c r="D131" s="1333" t="n">
        <v>2800</v>
      </c>
      <c r="E131" s="1333" t="s">
        <v>31068</v>
      </c>
      <c r="F131" s="1339" t="s">
        <v>31069</v>
      </c>
      <c r="G131" s="1333" t="s">
        <v>48</v>
      </c>
      <c r="H131" s="1333" t="s">
        <v>68</v>
      </c>
      <c r="I131" s="1333"/>
      <c r="J131" s="1333"/>
      <c r="K131" s="1333"/>
      <c r="L131" s="1333"/>
      <c r="M131" s="1341" t="s">
        <v>15</v>
      </c>
      <c r="N131" s="1333" t="s">
        <v>31070</v>
      </c>
      <c r="O131" s="805"/>
      <c r="P131" s="805"/>
      <c r="Q131" s="805"/>
      <c r="R131" s="1334"/>
    </row>
    <row r="132" customFormat="false" ht="78" hidden="false" customHeight="false" outlineLevel="0" collapsed="false">
      <c r="A132" s="1372" t="n">
        <v>43081</v>
      </c>
      <c r="B132" s="1372" t="n">
        <v>43081</v>
      </c>
      <c r="C132" s="1333" t="s">
        <v>31071</v>
      </c>
      <c r="D132" s="1333" t="n">
        <v>2900</v>
      </c>
      <c r="E132" s="1333" t="s">
        <v>31072</v>
      </c>
      <c r="F132" s="1339" t="s">
        <v>31073</v>
      </c>
      <c r="G132" s="1333" t="s">
        <v>48</v>
      </c>
      <c r="H132" s="1333" t="s">
        <v>68</v>
      </c>
      <c r="I132" s="1333"/>
      <c r="J132" s="1333"/>
      <c r="K132" s="1333"/>
      <c r="L132" s="1333"/>
      <c r="M132" s="1341" t="s">
        <v>15</v>
      </c>
      <c r="N132" s="1333" t="s">
        <v>31070</v>
      </c>
      <c r="O132" s="805"/>
      <c r="P132" s="805"/>
      <c r="Q132" s="805"/>
      <c r="R132" s="1334"/>
    </row>
    <row r="133" customFormat="false" ht="82.5" hidden="false" customHeight="false" outlineLevel="0" collapsed="false">
      <c r="A133" s="1393" t="n">
        <v>43081</v>
      </c>
      <c r="B133" s="805"/>
      <c r="C133" s="805"/>
      <c r="D133" s="805"/>
      <c r="E133" s="805" t="s">
        <v>31074</v>
      </c>
      <c r="F133" s="805" t="n">
        <v>79651825211</v>
      </c>
      <c r="G133" s="805"/>
      <c r="H133" s="805" t="s">
        <v>68</v>
      </c>
      <c r="I133" s="805"/>
      <c r="J133" s="805"/>
      <c r="K133" s="805"/>
      <c r="L133" s="805"/>
      <c r="M133" s="1375" t="s">
        <v>31029</v>
      </c>
      <c r="N133" s="805"/>
      <c r="O133" s="805"/>
      <c r="P133" s="805"/>
      <c r="Q133" s="805"/>
      <c r="R133" s="1334"/>
    </row>
    <row r="134" customFormat="false" ht="96" hidden="false" customHeight="false" outlineLevel="0" collapsed="false">
      <c r="A134" s="1393" t="n">
        <v>43081</v>
      </c>
      <c r="B134" s="1393" t="n">
        <v>43089</v>
      </c>
      <c r="C134" s="805"/>
      <c r="D134" s="805" t="n">
        <v>4300</v>
      </c>
      <c r="E134" s="805" t="s">
        <v>31075</v>
      </c>
      <c r="F134" s="805" t="s">
        <v>31076</v>
      </c>
      <c r="G134" s="805" t="s">
        <v>48</v>
      </c>
      <c r="H134" s="805" t="s">
        <v>68</v>
      </c>
      <c r="I134" s="805"/>
      <c r="J134" s="805"/>
      <c r="K134" s="805"/>
      <c r="L134" s="805"/>
      <c r="M134" s="1346" t="s">
        <v>15</v>
      </c>
      <c r="N134" s="1357" t="s">
        <v>31077</v>
      </c>
      <c r="O134" s="805"/>
      <c r="P134" s="805"/>
      <c r="Q134" s="805"/>
      <c r="R134" s="1334"/>
    </row>
    <row r="135" customFormat="false" ht="90.75" hidden="false" customHeight="false" outlineLevel="0" collapsed="false">
      <c r="A135" s="1372" t="n">
        <v>43081</v>
      </c>
      <c r="B135" s="1372" t="n">
        <v>43081</v>
      </c>
      <c r="C135" s="1333" t="s">
        <v>31078</v>
      </c>
      <c r="D135" s="1333" t="n">
        <v>4300</v>
      </c>
      <c r="E135" s="1333" t="s">
        <v>31079</v>
      </c>
      <c r="F135" s="1333" t="s">
        <v>31080</v>
      </c>
      <c r="G135" s="1333" t="s">
        <v>102</v>
      </c>
      <c r="H135" s="1333" t="s">
        <v>68</v>
      </c>
      <c r="I135" s="1333"/>
      <c r="J135" s="1333"/>
      <c r="K135" s="1333"/>
      <c r="L135" s="1333"/>
      <c r="M135" s="1341" t="s">
        <v>15</v>
      </c>
      <c r="N135" s="1333" t="s">
        <v>31081</v>
      </c>
      <c r="O135" s="805"/>
      <c r="P135" s="805"/>
      <c r="Q135" s="805"/>
      <c r="R135" s="1334"/>
    </row>
    <row r="136" customFormat="false" ht="136.5" hidden="false" customHeight="false" outlineLevel="0" collapsed="false">
      <c r="A136" s="1372" t="n">
        <v>43081</v>
      </c>
      <c r="B136" s="805"/>
      <c r="C136" s="805"/>
      <c r="D136" s="805" t="n">
        <v>3700</v>
      </c>
      <c r="E136" s="805" t="s">
        <v>31082</v>
      </c>
      <c r="F136" s="1339" t="s">
        <v>31083</v>
      </c>
      <c r="G136" s="805" t="s">
        <v>48</v>
      </c>
      <c r="H136" s="805" t="s">
        <v>68</v>
      </c>
      <c r="I136" s="805"/>
      <c r="J136" s="805"/>
      <c r="K136" s="805"/>
      <c r="L136" s="805"/>
      <c r="M136" s="1357" t="s">
        <v>31077</v>
      </c>
      <c r="N136" s="1357" t="s">
        <v>31077</v>
      </c>
      <c r="O136" s="1383"/>
      <c r="P136" s="805"/>
      <c r="Q136" s="805"/>
      <c r="R136" s="1334"/>
    </row>
    <row r="137" customFormat="false" ht="109.5" hidden="false" customHeight="false" outlineLevel="0" collapsed="false">
      <c r="A137" s="1372" t="n">
        <v>43081</v>
      </c>
      <c r="B137" s="805"/>
      <c r="C137" s="805"/>
      <c r="D137" s="805"/>
      <c r="E137" s="805"/>
      <c r="F137" s="805" t="s">
        <v>31084</v>
      </c>
      <c r="G137" s="805"/>
      <c r="H137" s="805" t="s">
        <v>18342</v>
      </c>
      <c r="I137" s="805"/>
      <c r="J137" s="805"/>
      <c r="K137" s="805"/>
      <c r="L137" s="805"/>
      <c r="M137" s="1384" t="s">
        <v>18959</v>
      </c>
      <c r="N137" s="805"/>
      <c r="O137" s="805"/>
      <c r="P137" s="805"/>
      <c r="Q137" s="805"/>
      <c r="R137" s="1334"/>
    </row>
    <row r="138" customFormat="false" ht="78" hidden="false" customHeight="false" outlineLevel="0" collapsed="false">
      <c r="A138" s="1372" t="n">
        <v>43081</v>
      </c>
      <c r="B138" s="1387" t="n">
        <v>43082</v>
      </c>
      <c r="C138" s="1333" t="s">
        <v>31085</v>
      </c>
      <c r="D138" s="1333" t="n">
        <v>4100</v>
      </c>
      <c r="E138" s="1333" t="s">
        <v>31086</v>
      </c>
      <c r="F138" s="1339" t="s">
        <v>31087</v>
      </c>
      <c r="G138" s="1333" t="s">
        <v>48</v>
      </c>
      <c r="H138" s="1333" t="s">
        <v>68</v>
      </c>
      <c r="I138" s="1333"/>
      <c r="J138" s="1333"/>
      <c r="K138" s="1333"/>
      <c r="L138" s="1333"/>
      <c r="M138" s="1341" t="s">
        <v>15</v>
      </c>
      <c r="N138" s="1333" t="s">
        <v>31088</v>
      </c>
      <c r="O138" s="805"/>
      <c r="P138" s="805"/>
      <c r="Q138" s="805"/>
      <c r="R138" s="1334"/>
    </row>
    <row r="139" customFormat="false" ht="55.5" hidden="false" customHeight="false" outlineLevel="0" collapsed="false">
      <c r="A139" s="1372" t="n">
        <v>43081</v>
      </c>
      <c r="B139" s="805"/>
      <c r="C139" s="805"/>
      <c r="D139" s="805"/>
      <c r="E139" s="805"/>
      <c r="F139" s="805" t="s">
        <v>31089</v>
      </c>
      <c r="G139" s="805"/>
      <c r="H139" s="805" t="s">
        <v>68</v>
      </c>
      <c r="I139" s="805"/>
      <c r="J139" s="805"/>
      <c r="K139" s="805"/>
      <c r="L139" s="805"/>
      <c r="M139" s="1384" t="s">
        <v>723</v>
      </c>
      <c r="N139" s="805"/>
      <c r="O139" s="805"/>
      <c r="P139" s="805"/>
      <c r="Q139" s="805"/>
      <c r="R139" s="1334"/>
    </row>
    <row r="140" customFormat="false" ht="42" hidden="false" customHeight="false" outlineLevel="0" collapsed="false">
      <c r="A140" s="1372" t="n">
        <v>43081</v>
      </c>
      <c r="B140" s="805"/>
      <c r="C140" s="805"/>
      <c r="D140" s="805"/>
      <c r="E140" s="805" t="s">
        <v>31090</v>
      </c>
      <c r="F140" s="805" t="n">
        <v>79258307710</v>
      </c>
      <c r="G140" s="805"/>
      <c r="H140" s="805" t="s">
        <v>68</v>
      </c>
      <c r="I140" s="805"/>
      <c r="J140" s="805"/>
      <c r="K140" s="805"/>
      <c r="L140" s="805"/>
      <c r="M140" s="1394" t="s">
        <v>31090</v>
      </c>
      <c r="N140" s="805"/>
      <c r="O140" s="805"/>
      <c r="P140" s="805"/>
      <c r="Q140" s="805"/>
      <c r="R140" s="1334"/>
    </row>
    <row r="141" customFormat="false" ht="82.5" hidden="false" customHeight="false" outlineLevel="0" collapsed="false">
      <c r="A141" s="1372" t="n">
        <v>43081</v>
      </c>
      <c r="B141" s="805"/>
      <c r="C141" s="805"/>
      <c r="D141" s="805"/>
      <c r="E141" s="805" t="s">
        <v>31091</v>
      </c>
      <c r="F141" s="805" t="s">
        <v>31092</v>
      </c>
      <c r="G141" s="805"/>
      <c r="H141" s="805" t="s">
        <v>68</v>
      </c>
      <c r="I141" s="805"/>
      <c r="J141" s="805"/>
      <c r="K141" s="805"/>
      <c r="L141" s="805"/>
      <c r="M141" s="1384" t="s">
        <v>18959</v>
      </c>
      <c r="N141" s="805"/>
      <c r="O141" s="805"/>
      <c r="P141" s="805"/>
      <c r="Q141" s="805"/>
      <c r="R141" s="1334"/>
    </row>
    <row r="142" customFormat="false" ht="69" hidden="false" customHeight="false" outlineLevel="0" collapsed="false">
      <c r="A142" s="1395" t="n">
        <v>43081</v>
      </c>
      <c r="B142" s="1378"/>
      <c r="C142" s="1378"/>
      <c r="D142" s="1378" t="s">
        <v>31093</v>
      </c>
      <c r="E142" s="1378" t="s">
        <v>31094</v>
      </c>
      <c r="F142" s="1360" t="s">
        <v>31095</v>
      </c>
      <c r="G142" s="1378" t="s">
        <v>3623</v>
      </c>
      <c r="H142" s="1378" t="s">
        <v>68</v>
      </c>
      <c r="I142" s="1378"/>
      <c r="J142" s="1378"/>
      <c r="K142" s="1378"/>
      <c r="L142" s="1378"/>
      <c r="M142" s="1347" t="s">
        <v>31096</v>
      </c>
      <c r="N142" s="805" t="s">
        <v>31097</v>
      </c>
      <c r="O142" s="805"/>
      <c r="P142" s="805"/>
      <c r="Q142" s="805"/>
      <c r="R142" s="1334"/>
    </row>
    <row r="143" customFormat="false" ht="150" hidden="false" customHeight="false" outlineLevel="0" collapsed="false">
      <c r="A143" s="1395" t="n">
        <v>43081</v>
      </c>
      <c r="B143" s="1378"/>
      <c r="C143" s="1378"/>
      <c r="D143" s="1378" t="s">
        <v>31098</v>
      </c>
      <c r="E143" s="1378" t="s">
        <v>31094</v>
      </c>
      <c r="F143" s="1360" t="s">
        <v>31099</v>
      </c>
      <c r="G143" s="1378" t="s">
        <v>937</v>
      </c>
      <c r="H143" s="1378" t="s">
        <v>68</v>
      </c>
      <c r="I143" s="1378"/>
      <c r="J143" s="1378"/>
      <c r="K143" s="1378"/>
      <c r="L143" s="1378"/>
      <c r="M143" s="1347" t="s">
        <v>31096</v>
      </c>
      <c r="N143" s="805" t="s">
        <v>31100</v>
      </c>
      <c r="O143" s="805"/>
      <c r="P143" s="805"/>
      <c r="Q143" s="805"/>
      <c r="R143" s="1334"/>
    </row>
    <row r="144" customFormat="false" ht="244.5" hidden="false" customHeight="false" outlineLevel="0" collapsed="false">
      <c r="A144" s="1395" t="n">
        <v>43081</v>
      </c>
      <c r="B144" s="1378"/>
      <c r="C144" s="1378"/>
      <c r="D144" s="1378" t="s">
        <v>31101</v>
      </c>
      <c r="E144" s="1378" t="s">
        <v>31094</v>
      </c>
      <c r="F144" s="1396" t="s">
        <v>31102</v>
      </c>
      <c r="G144" s="1378"/>
      <c r="H144" s="1378" t="s">
        <v>68</v>
      </c>
      <c r="I144" s="1397"/>
      <c r="J144" s="1397"/>
      <c r="K144" s="1397"/>
      <c r="L144" s="1397"/>
      <c r="M144" s="1347" t="s">
        <v>31096</v>
      </c>
      <c r="N144" s="805" t="s">
        <v>9977</v>
      </c>
      <c r="O144" s="805"/>
      <c r="P144" s="805"/>
      <c r="Q144" s="805"/>
      <c r="R144" s="1334"/>
    </row>
    <row r="145" customFormat="false" ht="82.5" hidden="false" customHeight="false" outlineLevel="0" collapsed="false">
      <c r="A145" s="805" t="n">
        <v>13.12</v>
      </c>
      <c r="B145" s="805"/>
      <c r="C145" s="805"/>
      <c r="D145" s="805"/>
      <c r="E145" s="805" t="s">
        <v>31103</v>
      </c>
      <c r="F145" s="805" t="s">
        <v>31104</v>
      </c>
      <c r="G145" s="805" t="s">
        <v>937</v>
      </c>
      <c r="H145" s="805" t="s">
        <v>110</v>
      </c>
      <c r="I145" s="805"/>
      <c r="J145" s="805"/>
      <c r="K145" s="805"/>
      <c r="L145" s="805"/>
      <c r="M145" s="1347" t="s">
        <v>31096</v>
      </c>
      <c r="N145" s="805" t="s">
        <v>31105</v>
      </c>
      <c r="O145" s="805" t="s">
        <v>31106</v>
      </c>
      <c r="P145" s="805"/>
      <c r="Q145" s="805"/>
      <c r="R145" s="1334"/>
    </row>
    <row r="146" customFormat="false" ht="69" hidden="false" customHeight="false" outlineLevel="0" collapsed="false">
      <c r="A146" s="805" t="n">
        <v>13.12</v>
      </c>
      <c r="B146" s="805"/>
      <c r="C146" s="805"/>
      <c r="D146" s="805" t="n">
        <v>4900</v>
      </c>
      <c r="E146" s="805" t="s">
        <v>31107</v>
      </c>
      <c r="F146" s="805" t="s">
        <v>31108</v>
      </c>
      <c r="G146" s="805" t="s">
        <v>102</v>
      </c>
      <c r="H146" s="805" t="s">
        <v>110</v>
      </c>
      <c r="I146" s="805"/>
      <c r="J146" s="805"/>
      <c r="K146" s="805"/>
      <c r="L146" s="805"/>
      <c r="M146" s="1357" t="s">
        <v>1731</v>
      </c>
      <c r="N146" s="805" t="s">
        <v>31109</v>
      </c>
      <c r="O146" s="805" t="s">
        <v>31110</v>
      </c>
      <c r="P146" s="805"/>
      <c r="Q146" s="805"/>
      <c r="R146" s="1334"/>
    </row>
    <row r="147" customFormat="false" ht="55.5" hidden="false" customHeight="false" outlineLevel="0" collapsed="false">
      <c r="A147" s="805" t="n">
        <v>13.12</v>
      </c>
      <c r="B147" s="805"/>
      <c r="C147" s="805"/>
      <c r="D147" s="1339" t="n">
        <v>22000</v>
      </c>
      <c r="E147" s="805" t="s">
        <v>31111</v>
      </c>
      <c r="F147" s="805" t="s">
        <v>31112</v>
      </c>
      <c r="G147" s="805" t="s">
        <v>2055</v>
      </c>
      <c r="H147" s="805" t="s">
        <v>110</v>
      </c>
      <c r="I147" s="805"/>
      <c r="J147" s="805"/>
      <c r="K147" s="805"/>
      <c r="L147" s="805"/>
      <c r="M147" s="1363" t="s">
        <v>31113</v>
      </c>
      <c r="N147" s="805"/>
      <c r="O147" s="805"/>
      <c r="P147" s="805"/>
      <c r="Q147" s="805"/>
      <c r="R147" s="1334"/>
    </row>
    <row r="148" customFormat="false" ht="55.5" hidden="false" customHeight="false" outlineLevel="0" collapsed="false">
      <c r="A148" s="805" t="n">
        <v>13.12</v>
      </c>
      <c r="B148" s="805"/>
      <c r="C148" s="805"/>
      <c r="D148" s="805" t="n">
        <v>3100</v>
      </c>
      <c r="E148" s="805" t="s">
        <v>31114</v>
      </c>
      <c r="F148" s="805" t="n">
        <v>89168198223</v>
      </c>
      <c r="G148" s="805" t="s">
        <v>48</v>
      </c>
      <c r="H148" s="805" t="s">
        <v>110</v>
      </c>
      <c r="I148" s="805"/>
      <c r="J148" s="805"/>
      <c r="K148" s="805"/>
      <c r="L148" s="805"/>
      <c r="M148" s="1346" t="s">
        <v>15</v>
      </c>
      <c r="N148" s="1383" t="s">
        <v>31115</v>
      </c>
      <c r="O148" s="1346" t="s">
        <v>31116</v>
      </c>
      <c r="P148" s="805"/>
      <c r="Q148" s="805"/>
      <c r="R148" s="1334"/>
    </row>
    <row r="149" customFormat="false" ht="69" hidden="false" customHeight="false" outlineLevel="0" collapsed="false">
      <c r="A149" s="805" t="n">
        <v>13.12</v>
      </c>
      <c r="B149" s="805"/>
      <c r="C149" s="805"/>
      <c r="D149" s="805"/>
      <c r="E149" s="805" t="s">
        <v>129</v>
      </c>
      <c r="F149" s="805" t="n">
        <v>89859140485</v>
      </c>
      <c r="G149" s="805" t="s">
        <v>31117</v>
      </c>
      <c r="H149" s="805" t="s">
        <v>110</v>
      </c>
      <c r="I149" s="805"/>
      <c r="J149" s="805"/>
      <c r="K149" s="805"/>
      <c r="L149" s="805"/>
      <c r="M149" s="1375" t="s">
        <v>723</v>
      </c>
      <c r="N149" s="805"/>
      <c r="O149" s="805"/>
      <c r="P149" s="805"/>
      <c r="Q149" s="805"/>
      <c r="R149" s="1398"/>
    </row>
    <row r="150" customFormat="false" ht="129" hidden="false" customHeight="false" outlineLevel="0" collapsed="false">
      <c r="A150" s="1372" t="n">
        <v>43082</v>
      </c>
      <c r="B150" s="1387" t="n">
        <v>43084</v>
      </c>
      <c r="C150" s="1333" t="s">
        <v>31118</v>
      </c>
      <c r="D150" s="1333" t="n">
        <v>5000</v>
      </c>
      <c r="E150" s="1333" t="s">
        <v>31119</v>
      </c>
      <c r="F150" s="1333" t="s">
        <v>31120</v>
      </c>
      <c r="G150" s="1333" t="s">
        <v>102</v>
      </c>
      <c r="H150" s="1333" t="s">
        <v>68</v>
      </c>
      <c r="I150" s="1333"/>
      <c r="J150" s="1333"/>
      <c r="K150" s="1333"/>
      <c r="L150" s="1333"/>
      <c r="M150" s="1341" t="s">
        <v>15</v>
      </c>
      <c r="N150" s="1333" t="s">
        <v>31121</v>
      </c>
      <c r="O150" s="805"/>
      <c r="P150" s="805"/>
      <c r="Q150" s="805"/>
      <c r="R150" s="1398"/>
    </row>
    <row r="151" customFormat="false" ht="96" hidden="false" customHeight="false" outlineLevel="0" collapsed="false">
      <c r="A151" s="1372" t="n">
        <v>43082</v>
      </c>
      <c r="B151" s="1387" t="n">
        <v>43083</v>
      </c>
      <c r="C151" s="1333" t="s">
        <v>31122</v>
      </c>
      <c r="D151" s="1333" t="n">
        <v>3900</v>
      </c>
      <c r="E151" s="1333" t="s">
        <v>31123</v>
      </c>
      <c r="F151" s="1333" t="s">
        <v>31124</v>
      </c>
      <c r="G151" s="1333" t="s">
        <v>48</v>
      </c>
      <c r="H151" s="1333" t="s">
        <v>68</v>
      </c>
      <c r="I151" s="1333"/>
      <c r="J151" s="1333"/>
      <c r="K151" s="1333"/>
      <c r="L151" s="1333"/>
      <c r="M151" s="1341" t="s">
        <v>15</v>
      </c>
      <c r="N151" s="1333" t="s">
        <v>31125</v>
      </c>
      <c r="O151" s="1391" t="s">
        <v>31126</v>
      </c>
      <c r="P151" s="805"/>
      <c r="Q151" s="805"/>
      <c r="R151" s="1398"/>
    </row>
    <row r="152" customFormat="false" ht="123" hidden="false" customHeight="false" outlineLevel="0" collapsed="false">
      <c r="A152" s="805" t="n">
        <v>13.12</v>
      </c>
      <c r="B152" s="805"/>
      <c r="C152" s="805"/>
      <c r="D152" s="1339" t="n">
        <v>3100</v>
      </c>
      <c r="E152" s="805" t="s">
        <v>31127</v>
      </c>
      <c r="F152" s="805" t="s">
        <v>31128</v>
      </c>
      <c r="G152" s="805" t="s">
        <v>8931</v>
      </c>
      <c r="H152" s="805" t="s">
        <v>68</v>
      </c>
      <c r="I152" s="805"/>
      <c r="J152" s="805"/>
      <c r="K152" s="805"/>
      <c r="L152" s="805"/>
      <c r="M152" s="1357" t="s">
        <v>31077</v>
      </c>
      <c r="N152" s="1383" t="s">
        <v>31115</v>
      </c>
      <c r="O152" s="805"/>
      <c r="P152" s="805"/>
      <c r="Q152" s="805"/>
      <c r="R152" s="1398"/>
    </row>
    <row r="153" customFormat="false" ht="258" hidden="false" customHeight="false" outlineLevel="0" collapsed="false">
      <c r="A153" s="805" t="n">
        <v>13.12</v>
      </c>
      <c r="B153" s="805"/>
      <c r="C153" s="805"/>
      <c r="D153" s="805" t="s">
        <v>31129</v>
      </c>
      <c r="E153" s="805" t="s">
        <v>31130</v>
      </c>
      <c r="F153" s="805" t="s">
        <v>31131</v>
      </c>
      <c r="G153" s="805" t="s">
        <v>5574</v>
      </c>
      <c r="H153" s="805" t="s">
        <v>68</v>
      </c>
      <c r="I153" s="805"/>
      <c r="J153" s="805"/>
      <c r="K153" s="805"/>
      <c r="L153" s="805"/>
      <c r="M153" s="1346" t="s">
        <v>30978</v>
      </c>
      <c r="N153" s="1383"/>
      <c r="O153" s="805"/>
      <c r="P153" s="805"/>
      <c r="Q153" s="805"/>
      <c r="R153" s="1398"/>
    </row>
    <row r="154" customFormat="false" ht="123" hidden="false" customHeight="false" outlineLevel="0" collapsed="false">
      <c r="A154" s="805" t="n">
        <v>13.12</v>
      </c>
      <c r="B154" s="805"/>
      <c r="C154" s="805"/>
      <c r="D154" s="805" t="s">
        <v>31132</v>
      </c>
      <c r="E154" s="805" t="s">
        <v>31133</v>
      </c>
      <c r="F154" s="1339" t="s">
        <v>31134</v>
      </c>
      <c r="G154" s="1339" t="s">
        <v>31135</v>
      </c>
      <c r="H154" s="805" t="s">
        <v>68</v>
      </c>
      <c r="I154" s="805"/>
      <c r="J154" s="805"/>
      <c r="K154" s="805"/>
      <c r="L154" s="805"/>
      <c r="M154" s="1346" t="s">
        <v>15</v>
      </c>
      <c r="N154" s="1383"/>
      <c r="O154" s="805"/>
      <c r="P154" s="805"/>
      <c r="Q154" s="170"/>
      <c r="R154" s="1398"/>
    </row>
    <row r="155" customFormat="false" ht="136.5" hidden="false" customHeight="false" outlineLevel="0" collapsed="false">
      <c r="A155" s="805" t="n">
        <v>13.12</v>
      </c>
      <c r="B155" s="1393" t="n">
        <v>43085</v>
      </c>
      <c r="C155" s="805"/>
      <c r="D155" s="805" t="s">
        <v>31136</v>
      </c>
      <c r="E155" s="805" t="s">
        <v>31137</v>
      </c>
      <c r="F155" s="805" t="s">
        <v>31138</v>
      </c>
      <c r="G155" s="805" t="s">
        <v>102</v>
      </c>
      <c r="H155" s="805" t="s">
        <v>68</v>
      </c>
      <c r="I155" s="805"/>
      <c r="J155" s="805"/>
      <c r="K155" s="805"/>
      <c r="L155" s="805"/>
      <c r="M155" s="1346" t="s">
        <v>15</v>
      </c>
      <c r="N155" s="805" t="s">
        <v>31139</v>
      </c>
      <c r="O155" s="805"/>
      <c r="P155" s="805"/>
      <c r="Q155" s="170"/>
      <c r="R155" s="1398"/>
    </row>
    <row r="156" customFormat="false" ht="123" hidden="false" customHeight="false" outlineLevel="0" collapsed="false">
      <c r="A156" s="1354" t="n">
        <v>13.12</v>
      </c>
      <c r="B156" s="1354"/>
      <c r="C156" s="1354"/>
      <c r="D156" s="1354" t="n">
        <v>3900</v>
      </c>
      <c r="E156" s="1354" t="s">
        <v>31140</v>
      </c>
      <c r="F156" s="1339" t="s">
        <v>31141</v>
      </c>
      <c r="G156" s="1354" t="s">
        <v>48</v>
      </c>
      <c r="H156" s="1354" t="s">
        <v>68</v>
      </c>
      <c r="I156" s="1354"/>
      <c r="J156" s="1354"/>
      <c r="K156" s="1354"/>
      <c r="L156" s="1354"/>
      <c r="M156" s="1357" t="s">
        <v>1731</v>
      </c>
      <c r="N156" s="805" t="s">
        <v>31142</v>
      </c>
      <c r="O156" s="805"/>
      <c r="P156" s="805"/>
      <c r="Q156" s="170"/>
      <c r="R156" s="1398"/>
    </row>
    <row r="157" customFormat="false" ht="90.75" hidden="false" customHeight="false" outlineLevel="0" collapsed="false">
      <c r="A157" s="1399" t="n">
        <v>43082</v>
      </c>
      <c r="B157" s="1400" t="n">
        <v>43082</v>
      </c>
      <c r="C157" s="1335" t="s">
        <v>31078</v>
      </c>
      <c r="D157" s="1335" t="n">
        <v>3000</v>
      </c>
      <c r="E157" s="1339" t="s">
        <v>31143</v>
      </c>
      <c r="F157" s="1335" t="s">
        <v>31144</v>
      </c>
      <c r="G157" s="1335" t="s">
        <v>48</v>
      </c>
      <c r="H157" s="1335" t="s">
        <v>110</v>
      </c>
      <c r="I157" s="1335"/>
      <c r="J157" s="1335"/>
      <c r="K157" s="1335"/>
      <c r="L157" s="1335"/>
      <c r="M157" s="1341" t="s">
        <v>15</v>
      </c>
      <c r="N157" s="1348" t="s">
        <v>31145</v>
      </c>
      <c r="O157" s="1333" t="s">
        <v>31146</v>
      </c>
      <c r="P157" s="805"/>
      <c r="Q157" s="170"/>
      <c r="R157" s="1398"/>
    </row>
    <row r="158" customFormat="false" ht="39.75" hidden="false" customHeight="false" outlineLevel="0" collapsed="false">
      <c r="A158" s="1399" t="n">
        <v>43082</v>
      </c>
      <c r="B158" s="1400" t="n">
        <v>43082</v>
      </c>
      <c r="C158" s="1335" t="s">
        <v>31147</v>
      </c>
      <c r="D158" s="1335" t="n">
        <v>2700</v>
      </c>
      <c r="E158" s="1339" t="s">
        <v>31148</v>
      </c>
      <c r="F158" s="1335" t="s">
        <v>31149</v>
      </c>
      <c r="G158" s="1335" t="s">
        <v>14430</v>
      </c>
      <c r="H158" s="1335" t="s">
        <v>110</v>
      </c>
      <c r="I158" s="1335"/>
      <c r="J158" s="1335"/>
      <c r="K158" s="1335"/>
      <c r="L158" s="1335"/>
      <c r="M158" s="1341" t="s">
        <v>15</v>
      </c>
      <c r="N158" s="1333" t="s">
        <v>31150</v>
      </c>
      <c r="O158" s="1401" t="s">
        <v>31151</v>
      </c>
      <c r="P158" s="805"/>
      <c r="Q158" s="170"/>
      <c r="R158" s="1398"/>
    </row>
    <row r="159" customFormat="false" ht="78" hidden="false" customHeight="false" outlineLevel="0" collapsed="false">
      <c r="A159" s="1399" t="n">
        <v>43082</v>
      </c>
      <c r="B159" s="1400" t="n">
        <v>43083</v>
      </c>
      <c r="C159" s="1335" t="s">
        <v>31152</v>
      </c>
      <c r="D159" s="1335" t="n">
        <v>4950</v>
      </c>
      <c r="E159" s="1335" t="s">
        <v>31153</v>
      </c>
      <c r="F159" s="1335" t="s">
        <v>31154</v>
      </c>
      <c r="G159" s="1335" t="s">
        <v>14430</v>
      </c>
      <c r="H159" s="1335" t="s">
        <v>110</v>
      </c>
      <c r="I159" s="1335"/>
      <c r="J159" s="1335"/>
      <c r="K159" s="1335"/>
      <c r="L159" s="1335"/>
      <c r="M159" s="1341" t="s">
        <v>15</v>
      </c>
      <c r="N159" s="1348" t="s">
        <v>31155</v>
      </c>
      <c r="O159" s="1333" t="s">
        <v>31156</v>
      </c>
      <c r="P159" s="805"/>
      <c r="Q159" s="170"/>
      <c r="R159" s="1398"/>
    </row>
    <row r="160" customFormat="false" ht="204" hidden="false" customHeight="false" outlineLevel="0" collapsed="false">
      <c r="A160" s="1393" t="n">
        <v>43083</v>
      </c>
      <c r="B160" s="1393"/>
      <c r="C160" s="805"/>
      <c r="D160" s="805" t="n">
        <v>5100</v>
      </c>
      <c r="E160" s="805" t="s">
        <v>31157</v>
      </c>
      <c r="F160" s="1339" t="s">
        <v>31158</v>
      </c>
      <c r="G160" s="805" t="s">
        <v>48</v>
      </c>
      <c r="H160" s="805" t="s">
        <v>68</v>
      </c>
      <c r="I160" s="805"/>
      <c r="J160" s="805"/>
      <c r="K160" s="805"/>
      <c r="L160" s="805"/>
      <c r="M160" s="1363" t="s">
        <v>30998</v>
      </c>
      <c r="N160" s="805"/>
      <c r="O160" s="805"/>
      <c r="P160" s="805"/>
      <c r="Q160" s="170"/>
      <c r="R160" s="1398"/>
    </row>
    <row r="161" customFormat="false" ht="109.5" hidden="false" customHeight="false" outlineLevel="0" collapsed="false">
      <c r="A161" s="1393" t="n">
        <v>43083</v>
      </c>
      <c r="B161" s="805"/>
      <c r="C161" s="805"/>
      <c r="D161" s="805" t="n">
        <v>4300</v>
      </c>
      <c r="E161" s="805" t="s">
        <v>31159</v>
      </c>
      <c r="F161" s="805" t="s">
        <v>31160</v>
      </c>
      <c r="G161" s="805" t="s">
        <v>102</v>
      </c>
      <c r="H161" s="805" t="s">
        <v>68</v>
      </c>
      <c r="I161" s="805"/>
      <c r="J161" s="805"/>
      <c r="K161" s="805"/>
      <c r="L161" s="805"/>
      <c r="M161" s="1357" t="s">
        <v>1731</v>
      </c>
      <c r="N161" s="805"/>
      <c r="O161" s="805"/>
      <c r="P161" s="805"/>
      <c r="Q161" s="170"/>
      <c r="R161" s="1398"/>
    </row>
    <row r="162" customFormat="false" ht="69" hidden="false" customHeight="false" outlineLevel="0" collapsed="false">
      <c r="A162" s="1393" t="n">
        <v>43083</v>
      </c>
      <c r="B162" s="805"/>
      <c r="C162" s="805"/>
      <c r="D162" s="805" t="n">
        <v>4100</v>
      </c>
      <c r="E162" s="805" t="s">
        <v>129</v>
      </c>
      <c r="F162" s="805" t="s">
        <v>31161</v>
      </c>
      <c r="G162" s="805" t="s">
        <v>48</v>
      </c>
      <c r="H162" s="805" t="s">
        <v>110</v>
      </c>
      <c r="I162" s="805"/>
      <c r="J162" s="805"/>
      <c r="K162" s="805"/>
      <c r="L162" s="805"/>
      <c r="M162" s="1402" t="s">
        <v>15</v>
      </c>
      <c r="N162" s="805"/>
      <c r="O162" s="805"/>
      <c r="P162" s="805"/>
      <c r="Q162" s="170"/>
      <c r="R162" s="1398"/>
    </row>
    <row r="163" customFormat="false" ht="69" hidden="false" customHeight="false" outlineLevel="0" collapsed="false">
      <c r="A163" s="1393" t="n">
        <v>43084</v>
      </c>
      <c r="B163" s="805"/>
      <c r="C163" s="805"/>
      <c r="D163" s="805" t="s">
        <v>31162</v>
      </c>
      <c r="E163" s="805" t="s">
        <v>4504</v>
      </c>
      <c r="F163" s="805" t="s">
        <v>31163</v>
      </c>
      <c r="G163" s="805" t="s">
        <v>48</v>
      </c>
      <c r="H163" s="805" t="s">
        <v>110</v>
      </c>
      <c r="I163" s="805"/>
      <c r="J163" s="805"/>
      <c r="K163" s="805"/>
      <c r="L163" s="805"/>
      <c r="M163" s="1363" t="s">
        <v>31164</v>
      </c>
      <c r="N163" s="805"/>
      <c r="O163" s="805"/>
      <c r="P163" s="805"/>
      <c r="Q163" s="170"/>
      <c r="R163" s="1398"/>
    </row>
    <row r="164" customFormat="false" ht="55.5" hidden="false" customHeight="false" outlineLevel="0" collapsed="false">
      <c r="A164" s="1393" t="n">
        <v>43084</v>
      </c>
      <c r="B164" s="805"/>
      <c r="C164" s="805"/>
      <c r="D164" s="805" t="n">
        <f aca="false">6400+1400</f>
        <v>7800</v>
      </c>
      <c r="E164" s="805" t="s">
        <v>31165</v>
      </c>
      <c r="F164" s="805" t="n">
        <v>89057758684</v>
      </c>
      <c r="G164" s="805" t="s">
        <v>31166</v>
      </c>
      <c r="H164" s="805" t="s">
        <v>110</v>
      </c>
      <c r="I164" s="805"/>
      <c r="J164" s="805"/>
      <c r="K164" s="805"/>
      <c r="L164" s="805"/>
      <c r="M164" s="1346" t="s">
        <v>31167</v>
      </c>
      <c r="N164" s="805"/>
      <c r="O164" s="805"/>
      <c r="P164" s="805"/>
      <c r="Q164" s="170"/>
      <c r="R164" s="1398"/>
    </row>
    <row r="165" customFormat="false" ht="231" hidden="false" customHeight="false" outlineLevel="0" collapsed="false">
      <c r="A165" s="1393" t="n">
        <v>43084</v>
      </c>
      <c r="B165" s="805"/>
      <c r="C165" s="805"/>
      <c r="D165" s="805" t="n">
        <v>4600</v>
      </c>
      <c r="E165" s="805" t="s">
        <v>31168</v>
      </c>
      <c r="F165" s="805" t="s">
        <v>31169</v>
      </c>
      <c r="G165" s="805"/>
      <c r="H165" s="805" t="s">
        <v>110</v>
      </c>
      <c r="I165" s="805"/>
      <c r="J165" s="805"/>
      <c r="K165" s="805"/>
      <c r="L165" s="805"/>
      <c r="M165" s="1347" t="s">
        <v>389</v>
      </c>
      <c r="N165" s="1390" t="s">
        <v>31170</v>
      </c>
      <c r="O165" s="805" t="s">
        <v>31171</v>
      </c>
      <c r="P165" s="805"/>
      <c r="Q165" s="170"/>
      <c r="R165" s="1398"/>
    </row>
    <row r="166" customFormat="false" ht="15" hidden="false" customHeight="false" outlineLevel="0" collapsed="false">
      <c r="A166" s="1393" t="n">
        <v>43084</v>
      </c>
      <c r="B166" s="805"/>
      <c r="C166" s="805"/>
      <c r="D166" s="1354" t="s">
        <v>3426</v>
      </c>
      <c r="E166" s="1354" t="s">
        <v>3426</v>
      </c>
      <c r="F166" s="805" t="n">
        <v>74952815478</v>
      </c>
      <c r="G166" s="805"/>
      <c r="H166" s="805" t="s">
        <v>68</v>
      </c>
      <c r="I166" s="805"/>
      <c r="J166" s="805"/>
      <c r="K166" s="805"/>
      <c r="L166" s="805"/>
      <c r="M166" s="1375" t="s">
        <v>3426</v>
      </c>
      <c r="N166" s="805"/>
      <c r="O166" s="805"/>
      <c r="P166" s="805"/>
      <c r="Q166" s="170"/>
      <c r="R166" s="1398"/>
    </row>
    <row r="167" customFormat="false" ht="163.5" hidden="false" customHeight="false" outlineLevel="0" collapsed="false">
      <c r="A167" s="1393" t="n">
        <v>43084</v>
      </c>
      <c r="B167" s="1393" t="n">
        <v>43086</v>
      </c>
      <c r="C167" s="805"/>
      <c r="D167" s="805" t="s">
        <v>31172</v>
      </c>
      <c r="E167" s="805" t="s">
        <v>31173</v>
      </c>
      <c r="F167" s="805" t="s">
        <v>31174</v>
      </c>
      <c r="G167" s="805" t="s">
        <v>48</v>
      </c>
      <c r="H167" s="805" t="s">
        <v>110</v>
      </c>
      <c r="I167" s="805"/>
      <c r="J167" s="805"/>
      <c r="K167" s="805"/>
      <c r="L167" s="805"/>
      <c r="M167" s="1346" t="s">
        <v>15</v>
      </c>
      <c r="N167" s="805" t="s">
        <v>31175</v>
      </c>
      <c r="O167" s="805"/>
      <c r="P167" s="805"/>
      <c r="Q167" s="170"/>
      <c r="R167" s="1398"/>
    </row>
    <row r="168" customFormat="false" ht="109.5" hidden="false" customHeight="false" outlineLevel="0" collapsed="false">
      <c r="A168" s="1393" t="n">
        <v>43084</v>
      </c>
      <c r="B168" s="805"/>
      <c r="C168" s="805"/>
      <c r="D168" s="805"/>
      <c r="E168" s="805" t="s">
        <v>31176</v>
      </c>
      <c r="F168" s="1339" t="s">
        <v>31177</v>
      </c>
      <c r="G168" s="1339" t="s">
        <v>31178</v>
      </c>
      <c r="H168" s="805" t="s">
        <v>68</v>
      </c>
      <c r="I168" s="805"/>
      <c r="J168" s="805"/>
      <c r="K168" s="805"/>
      <c r="L168" s="805"/>
      <c r="M168" s="1403" t="s">
        <v>31179</v>
      </c>
      <c r="N168" s="805"/>
      <c r="O168" s="805"/>
      <c r="P168" s="805"/>
      <c r="Q168" s="170"/>
      <c r="R168" s="1398"/>
    </row>
    <row r="169" customFormat="false" ht="204" hidden="false" customHeight="false" outlineLevel="0" collapsed="false">
      <c r="A169" s="1393" t="n">
        <v>43087</v>
      </c>
      <c r="B169" s="805"/>
      <c r="C169" s="805"/>
      <c r="D169" s="805" t="s">
        <v>31180</v>
      </c>
      <c r="E169" s="805" t="s">
        <v>31181</v>
      </c>
      <c r="F169" s="805" t="s">
        <v>31182</v>
      </c>
      <c r="G169" s="1339" t="s">
        <v>31178</v>
      </c>
      <c r="H169" s="805" t="s">
        <v>68</v>
      </c>
      <c r="I169" s="805"/>
      <c r="J169" s="805"/>
      <c r="K169" s="805"/>
      <c r="L169" s="805"/>
      <c r="M169" s="1384" t="s">
        <v>31183</v>
      </c>
      <c r="N169" s="1383"/>
      <c r="O169" s="805"/>
      <c r="P169" s="805"/>
      <c r="Q169" s="170"/>
      <c r="R169" s="1398"/>
    </row>
    <row r="170" customFormat="false" ht="393" hidden="false" customHeight="false" outlineLevel="0" collapsed="false">
      <c r="A170" s="1404" t="n">
        <v>43087</v>
      </c>
      <c r="B170" s="1363"/>
      <c r="C170" s="1363"/>
      <c r="D170" s="1363" t="s">
        <v>31184</v>
      </c>
      <c r="E170" s="1363" t="s">
        <v>31185</v>
      </c>
      <c r="F170" s="1363" t="s">
        <v>31186</v>
      </c>
      <c r="G170" s="1363" t="s">
        <v>31178</v>
      </c>
      <c r="H170" s="1363" t="s">
        <v>68</v>
      </c>
      <c r="I170" s="1363"/>
      <c r="J170" s="1363"/>
      <c r="K170" s="1363"/>
      <c r="L170" s="1363"/>
      <c r="M170" s="1363" t="s">
        <v>1256</v>
      </c>
      <c r="N170" s="1383"/>
      <c r="O170" s="805"/>
      <c r="P170" s="805"/>
      <c r="Q170" s="170"/>
      <c r="R170" s="1398"/>
    </row>
    <row r="171" customFormat="false" ht="447" hidden="false" customHeight="false" outlineLevel="0" collapsed="false">
      <c r="A171" s="1393" t="n">
        <v>43087</v>
      </c>
      <c r="B171" s="805"/>
      <c r="C171" s="805"/>
      <c r="D171" s="805" t="s">
        <v>31187</v>
      </c>
      <c r="E171" s="805" t="s">
        <v>31188</v>
      </c>
      <c r="F171" s="1339" t="s">
        <v>31189</v>
      </c>
      <c r="G171" s="805" t="s">
        <v>31190</v>
      </c>
      <c r="H171" s="805" t="s">
        <v>68</v>
      </c>
      <c r="I171" s="805"/>
      <c r="J171" s="805"/>
      <c r="K171" s="805"/>
      <c r="L171" s="805"/>
      <c r="M171" s="1384" t="s">
        <v>31183</v>
      </c>
      <c r="N171" s="1383"/>
      <c r="O171" s="805"/>
      <c r="P171" s="805"/>
      <c r="Q171" s="170"/>
      <c r="R171" s="1398"/>
    </row>
    <row r="172" customFormat="false" ht="15" hidden="false" customHeight="false" outlineLevel="0" collapsed="false">
      <c r="A172" s="1393" t="n">
        <v>43087</v>
      </c>
      <c r="B172" s="805"/>
      <c r="C172" s="805"/>
      <c r="D172" s="805"/>
      <c r="E172" s="805"/>
      <c r="F172" s="1405" t="n">
        <v>9997171207</v>
      </c>
      <c r="G172" s="1375" t="s">
        <v>600</v>
      </c>
      <c r="H172" s="1375"/>
      <c r="I172" s="1375"/>
      <c r="J172" s="1375"/>
      <c r="K172" s="1375"/>
      <c r="L172" s="1375"/>
      <c r="M172" s="1375" t="s">
        <v>600</v>
      </c>
      <c r="N172" s="805"/>
      <c r="O172" s="805"/>
      <c r="P172" s="805"/>
      <c r="Q172" s="170"/>
      <c r="R172" s="1398"/>
    </row>
    <row r="173" customFormat="false" ht="109.5" hidden="false" customHeight="false" outlineLevel="0" collapsed="false">
      <c r="A173" s="1406" t="n">
        <v>43087</v>
      </c>
      <c r="B173" s="1378"/>
      <c r="C173" s="1378"/>
      <c r="D173" s="1378" t="s">
        <v>31191</v>
      </c>
      <c r="E173" s="1378" t="s">
        <v>31192</v>
      </c>
      <c r="F173" s="1407" t="s">
        <v>31193</v>
      </c>
      <c r="G173" s="1378" t="s">
        <v>13708</v>
      </c>
      <c r="H173" s="1378" t="s">
        <v>68</v>
      </c>
      <c r="I173" s="1378"/>
      <c r="J173" s="1378"/>
      <c r="K173" s="1378"/>
      <c r="L173" s="1378"/>
      <c r="M173" s="1347" t="s">
        <v>31096</v>
      </c>
      <c r="N173" s="1391" t="s">
        <v>31194</v>
      </c>
      <c r="O173" s="805"/>
      <c r="P173" s="805"/>
      <c r="Q173" s="170"/>
      <c r="R173" s="1398"/>
    </row>
    <row r="174" customFormat="false" ht="69" hidden="false" customHeight="false" outlineLevel="0" collapsed="false">
      <c r="A174" s="1393" t="n">
        <v>43088</v>
      </c>
      <c r="B174" s="805"/>
      <c r="C174" s="805"/>
      <c r="D174" s="805"/>
      <c r="E174" s="805" t="s">
        <v>31195</v>
      </c>
      <c r="F174" s="805" t="s">
        <v>31195</v>
      </c>
      <c r="G174" s="805"/>
      <c r="H174" s="805" t="s">
        <v>68</v>
      </c>
      <c r="I174" s="805"/>
      <c r="J174" s="805"/>
      <c r="K174" s="805"/>
      <c r="L174" s="805"/>
      <c r="M174" s="1375" t="s">
        <v>600</v>
      </c>
      <c r="N174" s="805"/>
      <c r="O174" s="805"/>
      <c r="P174" s="805"/>
      <c r="Q174" s="170"/>
      <c r="R174" s="1398"/>
    </row>
    <row r="175" customFormat="false" ht="285" hidden="false" customHeight="false" outlineLevel="0" collapsed="false">
      <c r="A175" s="1408" t="n">
        <v>43089</v>
      </c>
      <c r="B175" s="1347"/>
      <c r="C175" s="1347"/>
      <c r="D175" s="1347" t="n">
        <v>4100</v>
      </c>
      <c r="E175" s="1347" t="s">
        <v>31196</v>
      </c>
      <c r="F175" s="1356" t="s">
        <v>31197</v>
      </c>
      <c r="G175" s="1347" t="s">
        <v>11573</v>
      </c>
      <c r="H175" s="1347" t="s">
        <v>68</v>
      </c>
      <c r="I175" s="1347"/>
      <c r="J175" s="1347"/>
      <c r="K175" s="1347"/>
      <c r="L175" s="1347"/>
      <c r="M175" s="1346" t="s">
        <v>15</v>
      </c>
      <c r="N175" s="1391" t="s">
        <v>31198</v>
      </c>
      <c r="O175" s="805"/>
      <c r="P175" s="805"/>
      <c r="Q175" s="170"/>
      <c r="R175" s="1398"/>
    </row>
    <row r="176" customFormat="false" ht="269.25" hidden="false" customHeight="false" outlineLevel="0" collapsed="false">
      <c r="A176" s="1393" t="n">
        <v>43089</v>
      </c>
      <c r="B176" s="805"/>
      <c r="C176" s="805"/>
      <c r="D176" s="805" t="s">
        <v>31199</v>
      </c>
      <c r="E176" s="1339" t="s">
        <v>31200</v>
      </c>
      <c r="F176" s="1339" t="s">
        <v>31201</v>
      </c>
      <c r="G176" s="805" t="s">
        <v>31202</v>
      </c>
      <c r="H176" s="805" t="s">
        <v>68</v>
      </c>
      <c r="I176" s="805"/>
      <c r="J176" s="805"/>
      <c r="K176" s="805"/>
      <c r="L176" s="805"/>
      <c r="M176" s="1357" t="s">
        <v>1731</v>
      </c>
      <c r="N176" s="1391"/>
      <c r="O176" s="805"/>
      <c r="P176" s="805"/>
      <c r="Q176" s="170"/>
      <c r="R176" s="1398"/>
    </row>
    <row r="177" customFormat="false" ht="109.5" hidden="false" customHeight="false" outlineLevel="0" collapsed="false">
      <c r="A177" s="1393" t="n">
        <v>43089</v>
      </c>
      <c r="B177" s="805"/>
      <c r="C177" s="805"/>
      <c r="D177" s="805"/>
      <c r="E177" s="805" t="s">
        <v>31203</v>
      </c>
      <c r="F177" s="805" t="s">
        <v>31203</v>
      </c>
      <c r="G177" s="805"/>
      <c r="H177" s="805" t="s">
        <v>68</v>
      </c>
      <c r="I177" s="805"/>
      <c r="J177" s="805"/>
      <c r="K177" s="805"/>
      <c r="L177" s="805"/>
      <c r="M177" s="1375" t="s">
        <v>31204</v>
      </c>
      <c r="N177" s="805"/>
      <c r="O177" s="805"/>
      <c r="P177" s="805"/>
      <c r="Q177" s="170"/>
      <c r="R177" s="1398"/>
    </row>
    <row r="178" customFormat="false" ht="177" hidden="false" customHeight="false" outlineLevel="0" collapsed="false">
      <c r="A178" s="1393" t="n">
        <v>43089</v>
      </c>
      <c r="B178" s="805"/>
      <c r="C178" s="805"/>
      <c r="D178" s="805" t="s">
        <v>31205</v>
      </c>
      <c r="E178" s="805" t="s">
        <v>31206</v>
      </c>
      <c r="F178" s="805" t="s">
        <v>31207</v>
      </c>
      <c r="G178" s="805" t="s">
        <v>31208</v>
      </c>
      <c r="H178" s="805" t="s">
        <v>68</v>
      </c>
      <c r="I178" s="805"/>
      <c r="J178" s="805"/>
      <c r="K178" s="805"/>
      <c r="L178" s="805"/>
      <c r="M178" s="1357" t="s">
        <v>1731</v>
      </c>
      <c r="N178" s="1391"/>
      <c r="O178" s="805"/>
      <c r="P178" s="805"/>
      <c r="Q178" s="170"/>
      <c r="R178" s="1398"/>
    </row>
    <row r="179" customFormat="false" ht="96" hidden="false" customHeight="false" outlineLevel="0" collapsed="false">
      <c r="A179" s="1406" t="n">
        <v>43089</v>
      </c>
      <c r="B179" s="1378"/>
      <c r="C179" s="1378"/>
      <c r="D179" s="1378" t="s">
        <v>31209</v>
      </c>
      <c r="E179" s="1378" t="s">
        <v>31210</v>
      </c>
      <c r="F179" s="1409" t="s">
        <v>31211</v>
      </c>
      <c r="G179" s="1378" t="s">
        <v>937</v>
      </c>
      <c r="H179" s="1378" t="s">
        <v>68</v>
      </c>
      <c r="I179" s="1378"/>
      <c r="J179" s="1378"/>
      <c r="K179" s="1378"/>
      <c r="L179" s="1378"/>
      <c r="M179" s="1347" t="s">
        <v>31212</v>
      </c>
      <c r="N179" s="1391" t="s">
        <v>31213</v>
      </c>
      <c r="O179" s="1391"/>
      <c r="P179" s="805"/>
      <c r="Q179" s="170"/>
      <c r="R179" s="1398"/>
    </row>
    <row r="180" customFormat="false" ht="96" hidden="false" customHeight="false" outlineLevel="0" collapsed="false">
      <c r="A180" s="1406" t="n">
        <v>43089</v>
      </c>
      <c r="B180" s="1378"/>
      <c r="C180" s="1378"/>
      <c r="D180" s="1378" t="s">
        <v>31214</v>
      </c>
      <c r="E180" s="1378" t="s">
        <v>31215</v>
      </c>
      <c r="F180" s="1360" t="s">
        <v>31216</v>
      </c>
      <c r="G180" s="1378" t="s">
        <v>937</v>
      </c>
      <c r="H180" s="1378" t="s">
        <v>68</v>
      </c>
      <c r="I180" s="1378"/>
      <c r="J180" s="1378"/>
      <c r="K180" s="1378"/>
      <c r="L180" s="1378"/>
      <c r="M180" s="1347" t="s">
        <v>31217</v>
      </c>
      <c r="N180" s="1391" t="s">
        <v>31194</v>
      </c>
      <c r="O180" s="805"/>
      <c r="P180" s="805"/>
      <c r="Q180" s="170"/>
      <c r="R180" s="1398"/>
    </row>
    <row r="181" customFormat="false" ht="55.5" hidden="false" customHeight="false" outlineLevel="0" collapsed="false">
      <c r="A181" s="1393" t="n">
        <v>43090</v>
      </c>
      <c r="B181" s="805"/>
      <c r="C181" s="805"/>
      <c r="D181" s="805" t="n">
        <v>9800</v>
      </c>
      <c r="E181" s="805" t="s">
        <v>31218</v>
      </c>
      <c r="F181" s="805" t="s">
        <v>31219</v>
      </c>
      <c r="G181" s="805" t="s">
        <v>336</v>
      </c>
      <c r="H181" s="805" t="s">
        <v>110</v>
      </c>
      <c r="I181" s="805"/>
      <c r="J181" s="805"/>
      <c r="K181" s="805"/>
      <c r="L181" s="805"/>
      <c r="M181" s="1347" t="s">
        <v>23976</v>
      </c>
      <c r="N181" s="805"/>
      <c r="O181" s="805"/>
      <c r="P181" s="805"/>
      <c r="Q181" s="170"/>
      <c r="R181" s="1398"/>
    </row>
    <row r="182" customFormat="false" ht="150" hidden="false" customHeight="false" outlineLevel="0" collapsed="false">
      <c r="A182" s="1393" t="n">
        <v>43090</v>
      </c>
      <c r="B182" s="805"/>
      <c r="C182" s="805"/>
      <c r="D182" s="1346" t="n">
        <v>34400</v>
      </c>
      <c r="E182" s="805" t="s">
        <v>31220</v>
      </c>
      <c r="F182" s="805" t="n">
        <v>79268107248</v>
      </c>
      <c r="G182" s="805" t="s">
        <v>937</v>
      </c>
      <c r="H182" s="805" t="s">
        <v>110</v>
      </c>
      <c r="I182" s="805"/>
      <c r="J182" s="805"/>
      <c r="K182" s="805"/>
      <c r="L182" s="805"/>
      <c r="M182" s="1346" t="s">
        <v>31221</v>
      </c>
      <c r="N182" s="805" t="s">
        <v>31222</v>
      </c>
      <c r="O182" s="1346" t="s">
        <v>15</v>
      </c>
      <c r="P182" s="805"/>
      <c r="Q182" s="170"/>
      <c r="R182" s="1398"/>
    </row>
    <row r="183" customFormat="false" ht="69" hidden="false" customHeight="false" outlineLevel="0" collapsed="false">
      <c r="A183" s="1393" t="n">
        <v>43090</v>
      </c>
      <c r="B183" s="805"/>
      <c r="C183" s="805"/>
      <c r="D183" s="805" t="n">
        <v>9000</v>
      </c>
      <c r="E183" s="805" t="s">
        <v>31223</v>
      </c>
      <c r="F183" s="805" t="s">
        <v>31224</v>
      </c>
      <c r="G183" s="805" t="s">
        <v>8172</v>
      </c>
      <c r="H183" s="805" t="s">
        <v>110</v>
      </c>
      <c r="I183" s="805"/>
      <c r="J183" s="805"/>
      <c r="K183" s="805"/>
      <c r="L183" s="805"/>
      <c r="M183" s="1347" t="s">
        <v>31225</v>
      </c>
      <c r="N183" s="805" t="s">
        <v>31226</v>
      </c>
      <c r="O183" s="805"/>
      <c r="P183" s="805"/>
      <c r="Q183" s="170"/>
      <c r="R183" s="1398"/>
    </row>
    <row r="184" customFormat="false" ht="109.5" hidden="false" customHeight="false" outlineLevel="0" collapsed="false">
      <c r="A184" s="1393" t="n">
        <v>43090</v>
      </c>
      <c r="B184" s="805"/>
      <c r="C184" s="805"/>
      <c r="D184" s="805" t="n">
        <v>3700</v>
      </c>
      <c r="E184" s="805" t="s">
        <v>31227</v>
      </c>
      <c r="F184" s="805" t="s">
        <v>31228</v>
      </c>
      <c r="G184" s="805" t="s">
        <v>48</v>
      </c>
      <c r="H184" s="805" t="s">
        <v>68</v>
      </c>
      <c r="I184" s="805"/>
      <c r="J184" s="805"/>
      <c r="K184" s="805"/>
      <c r="L184" s="805"/>
      <c r="M184" s="1347" t="s">
        <v>24025</v>
      </c>
      <c r="N184" s="1391"/>
      <c r="O184" s="805"/>
      <c r="P184" s="805"/>
      <c r="Q184" s="170"/>
      <c r="R184" s="1398"/>
    </row>
    <row r="185" customFormat="false" ht="82.5" hidden="false" customHeight="false" outlineLevel="0" collapsed="false">
      <c r="A185" s="1393" t="n">
        <v>43090</v>
      </c>
      <c r="B185" s="805"/>
      <c r="C185" s="805"/>
      <c r="D185" s="805" t="n">
        <v>5000</v>
      </c>
      <c r="E185" s="805" t="s">
        <v>31229</v>
      </c>
      <c r="F185" s="1358" t="s">
        <v>31230</v>
      </c>
      <c r="G185" s="805" t="s">
        <v>31231</v>
      </c>
      <c r="H185" s="805" t="s">
        <v>110</v>
      </c>
      <c r="I185" s="805"/>
      <c r="J185" s="805"/>
      <c r="K185" s="805"/>
      <c r="L185" s="805"/>
      <c r="M185" s="1347" t="s">
        <v>31232</v>
      </c>
      <c r="N185" s="805" t="s">
        <v>31233</v>
      </c>
      <c r="O185" s="1346" t="s">
        <v>31234</v>
      </c>
      <c r="P185" s="805"/>
      <c r="Q185" s="170"/>
      <c r="R185" s="1398"/>
    </row>
    <row r="186" customFormat="false" ht="109.5" hidden="false" customHeight="false" outlineLevel="0" collapsed="false">
      <c r="A186" s="1393" t="n">
        <v>43090</v>
      </c>
      <c r="B186" s="805"/>
      <c r="C186" s="805"/>
      <c r="D186" s="805" t="n">
        <v>5000</v>
      </c>
      <c r="E186" s="805" t="s">
        <v>31235</v>
      </c>
      <c r="F186" s="805" t="s">
        <v>4720</v>
      </c>
      <c r="G186" s="805" t="s">
        <v>31231</v>
      </c>
      <c r="H186" s="805" t="s">
        <v>68</v>
      </c>
      <c r="I186" s="805"/>
      <c r="J186" s="805"/>
      <c r="K186" s="805"/>
      <c r="L186" s="805"/>
      <c r="M186" s="1346" t="s">
        <v>15</v>
      </c>
      <c r="N186" s="1410" t="s">
        <v>31236</v>
      </c>
      <c r="O186" s="1346" t="s">
        <v>31234</v>
      </c>
      <c r="P186" s="805"/>
      <c r="Q186" s="170"/>
      <c r="R186" s="1398"/>
    </row>
    <row r="187" customFormat="false" ht="109.5" hidden="false" customHeight="false" outlineLevel="0" collapsed="false">
      <c r="A187" s="1393" t="n">
        <v>43090</v>
      </c>
      <c r="B187" s="805"/>
      <c r="C187" s="805"/>
      <c r="D187" s="805" t="s">
        <v>31237</v>
      </c>
      <c r="E187" s="805" t="s">
        <v>31238</v>
      </c>
      <c r="F187" s="805" t="s">
        <v>31239</v>
      </c>
      <c r="G187" s="805" t="s">
        <v>1768</v>
      </c>
      <c r="H187" s="805" t="s">
        <v>68</v>
      </c>
      <c r="I187" s="805"/>
      <c r="J187" s="805"/>
      <c r="K187" s="805"/>
      <c r="L187" s="805"/>
      <c r="M187" s="1347" t="s">
        <v>389</v>
      </c>
      <c r="N187" s="805" t="s">
        <v>4201</v>
      </c>
      <c r="O187" s="805" t="s">
        <v>4201</v>
      </c>
      <c r="P187" s="805"/>
      <c r="Q187" s="170"/>
      <c r="R187" s="1398"/>
    </row>
    <row r="188" customFormat="false" ht="82.5" hidden="false" customHeight="false" outlineLevel="0" collapsed="false">
      <c r="A188" s="1393" t="n">
        <v>43090</v>
      </c>
      <c r="B188" s="805"/>
      <c r="C188" s="805"/>
      <c r="D188" s="805" t="s">
        <v>307</v>
      </c>
      <c r="E188" s="805" t="s">
        <v>307</v>
      </c>
      <c r="F188" s="805" t="n">
        <v>84951555155</v>
      </c>
      <c r="G188" s="805" t="s">
        <v>307</v>
      </c>
      <c r="H188" s="805" t="s">
        <v>110</v>
      </c>
      <c r="I188" s="805"/>
      <c r="J188" s="805"/>
      <c r="K188" s="805"/>
      <c r="L188" s="805"/>
      <c r="M188" s="1375" t="s">
        <v>31240</v>
      </c>
      <c r="N188" s="805" t="s">
        <v>31241</v>
      </c>
      <c r="O188" s="805"/>
      <c r="P188" s="805"/>
      <c r="Q188" s="170"/>
      <c r="R188" s="1398"/>
    </row>
    <row r="189" customFormat="false" ht="109.5" hidden="false" customHeight="false" outlineLevel="0" collapsed="false">
      <c r="A189" s="1393" t="n">
        <v>43090</v>
      </c>
      <c r="B189" s="805"/>
      <c r="C189" s="805"/>
      <c r="D189" s="805" t="n">
        <v>7800</v>
      </c>
      <c r="E189" s="805" t="s">
        <v>31242</v>
      </c>
      <c r="F189" s="805" t="s">
        <v>31243</v>
      </c>
      <c r="G189" s="805" t="s">
        <v>31244</v>
      </c>
      <c r="H189" s="805" t="s">
        <v>68</v>
      </c>
      <c r="I189" s="805"/>
      <c r="J189" s="805"/>
      <c r="K189" s="805"/>
      <c r="L189" s="805"/>
      <c r="M189" s="1346" t="s">
        <v>15</v>
      </c>
      <c r="N189" s="1391" t="s">
        <v>31245</v>
      </c>
      <c r="O189" s="805"/>
      <c r="P189" s="805"/>
      <c r="Q189" s="170"/>
      <c r="R189" s="1398"/>
    </row>
    <row r="190" customFormat="false" ht="109.5" hidden="false" customHeight="false" outlineLevel="0" collapsed="false">
      <c r="A190" s="1393" t="n">
        <v>43090</v>
      </c>
      <c r="B190" s="805"/>
      <c r="C190" s="805"/>
      <c r="D190" s="805" t="n">
        <v>5100</v>
      </c>
      <c r="E190" s="805" t="s">
        <v>31246</v>
      </c>
      <c r="F190" s="805" t="s">
        <v>31247</v>
      </c>
      <c r="G190" s="805" t="s">
        <v>102</v>
      </c>
      <c r="H190" s="805" t="s">
        <v>110</v>
      </c>
      <c r="I190" s="805"/>
      <c r="J190" s="805"/>
      <c r="K190" s="805"/>
      <c r="L190" s="805"/>
      <c r="M190" s="1347" t="s">
        <v>31248</v>
      </c>
      <c r="N190" s="1411" t="s">
        <v>31249</v>
      </c>
      <c r="O190" s="805" t="s">
        <v>31250</v>
      </c>
      <c r="P190" s="805"/>
      <c r="Q190" s="170"/>
      <c r="R190" s="1398"/>
    </row>
    <row r="191" customFormat="false" ht="82.5" hidden="false" customHeight="false" outlineLevel="0" collapsed="false">
      <c r="A191" s="1393" t="n">
        <v>43090</v>
      </c>
      <c r="B191" s="805"/>
      <c r="C191" s="805"/>
      <c r="D191" s="805" t="n">
        <v>4700</v>
      </c>
      <c r="E191" s="805" t="s">
        <v>31251</v>
      </c>
      <c r="F191" s="805" t="s">
        <v>31252</v>
      </c>
      <c r="G191" s="805" t="s">
        <v>31253</v>
      </c>
      <c r="H191" s="805" t="s">
        <v>110</v>
      </c>
      <c r="I191" s="805"/>
      <c r="J191" s="805"/>
      <c r="K191" s="805"/>
      <c r="L191" s="805"/>
      <c r="M191" s="1346" t="s">
        <v>15</v>
      </c>
      <c r="N191" s="805"/>
      <c r="O191" s="1389"/>
      <c r="P191" s="805"/>
      <c r="Q191" s="170"/>
      <c r="R191" s="1398"/>
    </row>
    <row r="192" customFormat="false" ht="231" hidden="false" customHeight="false" outlineLevel="0" collapsed="false">
      <c r="A192" s="1393" t="n">
        <v>43090</v>
      </c>
      <c r="B192" s="805"/>
      <c r="C192" s="805"/>
      <c r="D192" s="805" t="n">
        <v>3000</v>
      </c>
      <c r="E192" s="805" t="s">
        <v>31254</v>
      </c>
      <c r="F192" s="805" t="s">
        <v>31255</v>
      </c>
      <c r="G192" s="805" t="s">
        <v>31256</v>
      </c>
      <c r="H192" s="805" t="s">
        <v>68</v>
      </c>
      <c r="I192" s="805"/>
      <c r="J192" s="805"/>
      <c r="K192" s="805"/>
      <c r="L192" s="805"/>
      <c r="M192" s="1346" t="s">
        <v>15</v>
      </c>
      <c r="N192" s="1391" t="s">
        <v>31245</v>
      </c>
      <c r="O192" s="805"/>
      <c r="P192" s="805"/>
      <c r="Q192" s="170"/>
      <c r="R192" s="1398"/>
    </row>
    <row r="193" customFormat="false" ht="55.5" hidden="false" customHeight="false" outlineLevel="0" collapsed="false">
      <c r="A193" s="1393" t="n">
        <v>43090</v>
      </c>
      <c r="B193" s="805"/>
      <c r="C193" s="805"/>
      <c r="D193" s="805" t="s">
        <v>4397</v>
      </c>
      <c r="E193" s="805"/>
      <c r="F193" s="805" t="n">
        <v>79778802353</v>
      </c>
      <c r="G193" s="805" t="s">
        <v>48</v>
      </c>
      <c r="H193" s="805" t="s">
        <v>110</v>
      </c>
      <c r="I193" s="805"/>
      <c r="J193" s="805"/>
      <c r="K193" s="805"/>
      <c r="L193" s="805"/>
      <c r="M193" s="1347" t="s">
        <v>31257</v>
      </c>
      <c r="N193" s="1412" t="s">
        <v>31258</v>
      </c>
      <c r="O193" s="805"/>
      <c r="P193" s="805"/>
      <c r="Q193" s="170"/>
      <c r="R193" s="1398"/>
    </row>
    <row r="194" customFormat="false" ht="96" hidden="false" customHeight="false" outlineLevel="0" collapsed="false">
      <c r="A194" s="1406" t="n">
        <v>43090</v>
      </c>
      <c r="B194" s="1378"/>
      <c r="C194" s="1378"/>
      <c r="D194" s="1378" t="s">
        <v>31259</v>
      </c>
      <c r="E194" s="1378" t="s">
        <v>292</v>
      </c>
      <c r="F194" s="1378" t="s">
        <v>31260</v>
      </c>
      <c r="G194" s="1378" t="s">
        <v>31261</v>
      </c>
      <c r="H194" s="1378" t="s">
        <v>68</v>
      </c>
      <c r="I194" s="1378"/>
      <c r="J194" s="1378"/>
      <c r="K194" s="1378"/>
      <c r="L194" s="1378"/>
      <c r="M194" s="1347" t="s">
        <v>31262</v>
      </c>
      <c r="N194" s="1391" t="s">
        <v>31263</v>
      </c>
      <c r="O194" s="805"/>
      <c r="P194" s="805"/>
      <c r="Q194" s="170"/>
      <c r="R194" s="1398"/>
    </row>
    <row r="195" customFormat="false" ht="42" hidden="false" customHeight="false" outlineLevel="0" collapsed="false">
      <c r="A195" s="1393" t="n">
        <v>43091</v>
      </c>
      <c r="B195" s="805"/>
      <c r="C195" s="805"/>
      <c r="D195" s="805" t="n">
        <v>7400</v>
      </c>
      <c r="E195" s="805" t="s">
        <v>31264</v>
      </c>
      <c r="F195" s="805" t="n">
        <v>84955026622</v>
      </c>
      <c r="G195" s="805" t="s">
        <v>4415</v>
      </c>
      <c r="H195" s="805" t="s">
        <v>110</v>
      </c>
      <c r="I195" s="805"/>
      <c r="J195" s="805"/>
      <c r="K195" s="805"/>
      <c r="L195" s="805"/>
      <c r="M195" s="1413" t="s">
        <v>31265</v>
      </c>
      <c r="N195" s="805" t="s">
        <v>23528</v>
      </c>
      <c r="O195" s="805"/>
      <c r="P195" s="805"/>
      <c r="Q195" s="170"/>
      <c r="R195" s="1398"/>
    </row>
    <row r="196" customFormat="false" ht="55.5" hidden="false" customHeight="false" outlineLevel="0" collapsed="false">
      <c r="A196" s="1393" t="n">
        <v>43091</v>
      </c>
      <c r="B196" s="805"/>
      <c r="C196" s="805"/>
      <c r="D196" s="805" t="n">
        <v>5700</v>
      </c>
      <c r="E196" s="805" t="s">
        <v>31266</v>
      </c>
      <c r="F196" s="1414" t="n">
        <v>89774659620</v>
      </c>
      <c r="G196" s="805" t="s">
        <v>102</v>
      </c>
      <c r="H196" s="805" t="s">
        <v>110</v>
      </c>
      <c r="I196" s="805"/>
      <c r="J196" s="805"/>
      <c r="K196" s="805"/>
      <c r="L196" s="805"/>
      <c r="M196" s="1357" t="s">
        <v>31267</v>
      </c>
      <c r="N196" s="1415" t="s">
        <v>31268</v>
      </c>
      <c r="O196" s="805"/>
      <c r="P196" s="805"/>
      <c r="Q196" s="170"/>
      <c r="R196" s="1398"/>
    </row>
    <row r="197" customFormat="false" ht="28.5" hidden="false" customHeight="false" outlineLevel="0" collapsed="false">
      <c r="A197" s="1393" t="n">
        <v>43091</v>
      </c>
      <c r="B197" s="805"/>
      <c r="C197" s="805"/>
      <c r="D197" s="805" t="n">
        <v>5200</v>
      </c>
      <c r="E197" s="805" t="s">
        <v>31269</v>
      </c>
      <c r="F197" s="805" t="n">
        <v>84984821051</v>
      </c>
      <c r="G197" s="805" t="s">
        <v>102</v>
      </c>
      <c r="H197" s="805" t="s">
        <v>110</v>
      </c>
      <c r="I197" s="805"/>
      <c r="J197" s="805"/>
      <c r="K197" s="805"/>
      <c r="L197" s="805"/>
      <c r="M197" s="1347" t="s">
        <v>389</v>
      </c>
      <c r="N197" s="1415" t="s">
        <v>31268</v>
      </c>
      <c r="O197" s="805"/>
      <c r="P197" s="805"/>
      <c r="Q197" s="170"/>
      <c r="R197" s="1398"/>
    </row>
    <row r="198" customFormat="false" ht="163.5" hidden="false" customHeight="false" outlineLevel="0" collapsed="false">
      <c r="A198" s="1393" t="n">
        <v>43091</v>
      </c>
      <c r="B198" s="805"/>
      <c r="C198" s="805"/>
      <c r="D198" s="805" t="s">
        <v>31270</v>
      </c>
      <c r="E198" s="805" t="s">
        <v>31271</v>
      </c>
      <c r="F198" s="805" t="n">
        <v>89265768006</v>
      </c>
      <c r="G198" s="805" t="s">
        <v>4852</v>
      </c>
      <c r="H198" s="805" t="s">
        <v>31272</v>
      </c>
      <c r="I198" s="805"/>
      <c r="J198" s="805"/>
      <c r="K198" s="805"/>
      <c r="L198" s="805"/>
      <c r="M198" s="1347" t="s">
        <v>389</v>
      </c>
      <c r="N198" s="1415" t="s">
        <v>31268</v>
      </c>
      <c r="O198" s="805"/>
      <c r="P198" s="805"/>
      <c r="Q198" s="170"/>
      <c r="R198" s="1398"/>
    </row>
    <row r="199" customFormat="false" ht="15" hidden="false" customHeight="false" outlineLevel="0" collapsed="false">
      <c r="A199" s="1393" t="n">
        <v>43091</v>
      </c>
      <c r="B199" s="805"/>
      <c r="C199" s="805"/>
      <c r="D199" s="805" t="n">
        <v>4900</v>
      </c>
      <c r="E199" s="805" t="s">
        <v>129</v>
      </c>
      <c r="F199" s="805" t="n">
        <v>89037092423</v>
      </c>
      <c r="G199" s="805" t="s">
        <v>48</v>
      </c>
      <c r="H199" s="805" t="s">
        <v>110</v>
      </c>
      <c r="I199" s="805"/>
      <c r="J199" s="805"/>
      <c r="K199" s="805"/>
      <c r="L199" s="805"/>
      <c r="M199" s="1346" t="s">
        <v>15</v>
      </c>
      <c r="N199" s="805"/>
      <c r="O199" s="805"/>
      <c r="P199" s="805"/>
      <c r="Q199" s="170"/>
      <c r="R199" s="1398"/>
    </row>
    <row r="200" customFormat="false" ht="52.5" hidden="false" customHeight="false" outlineLevel="0" collapsed="false">
      <c r="A200" s="1393" t="n">
        <v>43091</v>
      </c>
      <c r="B200" s="805"/>
      <c r="C200" s="805"/>
      <c r="D200" s="805" t="n">
        <v>4000</v>
      </c>
      <c r="E200" s="1416" t="s">
        <v>31273</v>
      </c>
      <c r="F200" s="1417" t="s">
        <v>31274</v>
      </c>
      <c r="G200" s="805" t="s">
        <v>48</v>
      </c>
      <c r="H200" s="805" t="s">
        <v>110</v>
      </c>
      <c r="I200" s="805"/>
      <c r="J200" s="805"/>
      <c r="K200" s="805"/>
      <c r="L200" s="805"/>
      <c r="M200" s="1346" t="s">
        <v>15</v>
      </c>
      <c r="N200" s="805"/>
      <c r="O200" s="805"/>
      <c r="P200" s="805"/>
      <c r="Q200" s="170"/>
      <c r="R200" s="1398"/>
    </row>
    <row r="201" customFormat="false" ht="150" hidden="false" customHeight="false" outlineLevel="0" collapsed="false">
      <c r="A201" s="1393" t="n">
        <v>43091</v>
      </c>
      <c r="B201" s="805"/>
      <c r="C201" s="805"/>
      <c r="D201" s="805" t="n">
        <v>7400</v>
      </c>
      <c r="E201" s="805" t="s">
        <v>31275</v>
      </c>
      <c r="F201" s="1418" t="s">
        <v>31276</v>
      </c>
      <c r="G201" s="805" t="s">
        <v>48</v>
      </c>
      <c r="H201" s="805" t="s">
        <v>110</v>
      </c>
      <c r="I201" s="805"/>
      <c r="J201" s="805"/>
      <c r="K201" s="805"/>
      <c r="L201" s="805"/>
      <c r="M201" s="1347" t="s">
        <v>31277</v>
      </c>
      <c r="N201" s="1357" t="s">
        <v>6241</v>
      </c>
      <c r="O201" s="805"/>
      <c r="P201" s="805"/>
      <c r="Q201" s="170"/>
      <c r="R201" s="1398"/>
    </row>
    <row r="202" customFormat="false" ht="285" hidden="false" customHeight="false" outlineLevel="0" collapsed="false">
      <c r="A202" s="1393" t="n">
        <v>43091</v>
      </c>
      <c r="B202" s="34"/>
      <c r="C202" s="34"/>
      <c r="D202" s="805" t="n">
        <v>4300</v>
      </c>
      <c r="E202" s="805" t="s">
        <v>31021</v>
      </c>
      <c r="F202" s="805" t="s">
        <v>31022</v>
      </c>
      <c r="G202" s="805" t="s">
        <v>31023</v>
      </c>
      <c r="H202" s="805" t="s">
        <v>68</v>
      </c>
      <c r="I202" s="805"/>
      <c r="J202" s="805"/>
      <c r="K202" s="805"/>
      <c r="L202" s="805"/>
      <c r="M202" s="1346" t="s">
        <v>15</v>
      </c>
      <c r="N202" s="1383" t="s">
        <v>31013</v>
      </c>
      <c r="O202" s="1346" t="s">
        <v>15</v>
      </c>
      <c r="P202" s="805"/>
      <c r="Q202" s="170"/>
      <c r="R202" s="1398"/>
    </row>
    <row r="203" customFormat="false" ht="28.5" hidden="false" customHeight="false" outlineLevel="0" collapsed="false">
      <c r="A203" s="1393" t="n">
        <v>43091</v>
      </c>
      <c r="B203" s="805"/>
      <c r="C203" s="805"/>
      <c r="D203" s="805"/>
      <c r="E203" s="805" t="s">
        <v>31278</v>
      </c>
      <c r="F203" s="1419" t="n">
        <v>79671368473</v>
      </c>
      <c r="G203" s="805" t="s">
        <v>48</v>
      </c>
      <c r="H203" s="805" t="s">
        <v>31279</v>
      </c>
      <c r="I203" s="805"/>
      <c r="J203" s="805"/>
      <c r="K203" s="805"/>
      <c r="L203" s="805"/>
      <c r="M203" s="1357" t="s">
        <v>1731</v>
      </c>
      <c r="N203" s="805"/>
      <c r="O203" s="805"/>
      <c r="P203" s="805"/>
      <c r="Q203" s="170"/>
      <c r="R203" s="1398"/>
    </row>
    <row r="204" customFormat="false" ht="28.5" hidden="false" customHeight="false" outlineLevel="0" collapsed="false">
      <c r="A204" s="1393" t="n">
        <v>43091</v>
      </c>
      <c r="B204" s="805"/>
      <c r="C204" s="805"/>
      <c r="D204" s="805" t="n">
        <v>3500</v>
      </c>
      <c r="E204" s="805" t="s">
        <v>129</v>
      </c>
      <c r="F204" s="805" t="n">
        <v>84997608833</v>
      </c>
      <c r="G204" s="805" t="s">
        <v>102</v>
      </c>
      <c r="H204" s="805" t="s">
        <v>110</v>
      </c>
      <c r="I204" s="805"/>
      <c r="J204" s="805"/>
      <c r="K204" s="805"/>
      <c r="L204" s="805"/>
      <c r="M204" s="1357" t="s">
        <v>1731</v>
      </c>
      <c r="N204" s="805"/>
      <c r="O204" s="805"/>
      <c r="P204" s="805"/>
      <c r="Q204" s="170"/>
      <c r="R204" s="1398"/>
    </row>
    <row r="205" customFormat="false" ht="15" hidden="false" customHeight="false" outlineLevel="0" collapsed="false">
      <c r="A205" s="1393" t="n">
        <v>43094</v>
      </c>
      <c r="B205" s="805"/>
      <c r="C205" s="805"/>
      <c r="D205" s="805" t="n">
        <v>5000</v>
      </c>
      <c r="E205" s="805"/>
      <c r="F205" s="1420" t="n">
        <v>89268154976</v>
      </c>
      <c r="G205" s="805"/>
      <c r="H205" s="805"/>
      <c r="I205" s="805"/>
      <c r="J205" s="805"/>
      <c r="K205" s="805"/>
      <c r="L205" s="805"/>
      <c r="M205" s="1346" t="s">
        <v>15</v>
      </c>
      <c r="N205" s="805"/>
      <c r="O205" s="805"/>
      <c r="P205" s="805"/>
      <c r="Q205" s="170"/>
      <c r="R205" s="1398"/>
    </row>
    <row r="206" customFormat="false" ht="82.5" hidden="false" customHeight="false" outlineLevel="0" collapsed="false">
      <c r="A206" s="1393" t="n">
        <v>43094</v>
      </c>
      <c r="B206" s="805"/>
      <c r="C206" s="805"/>
      <c r="D206" s="805" t="n">
        <v>3500</v>
      </c>
      <c r="E206" s="805" t="s">
        <v>31280</v>
      </c>
      <c r="F206" s="805" t="s">
        <v>31281</v>
      </c>
      <c r="G206" s="805" t="s">
        <v>48</v>
      </c>
      <c r="H206" s="805" t="s">
        <v>110</v>
      </c>
      <c r="I206" s="805"/>
      <c r="J206" s="805"/>
      <c r="K206" s="805"/>
      <c r="L206" s="805"/>
      <c r="M206" s="1347" t="s">
        <v>31282</v>
      </c>
      <c r="N206" s="1421" t="s">
        <v>31283</v>
      </c>
      <c r="O206" s="805"/>
      <c r="P206" s="805"/>
      <c r="Q206" s="170"/>
      <c r="R206" s="1398"/>
    </row>
    <row r="207" customFormat="false" ht="82.5" hidden="false" customHeight="false" outlineLevel="0" collapsed="false">
      <c r="A207" s="1393" t="n">
        <v>43094</v>
      </c>
      <c r="B207" s="805"/>
      <c r="C207" s="805"/>
      <c r="D207" s="805" t="n">
        <v>4100</v>
      </c>
      <c r="E207" s="805" t="s">
        <v>31284</v>
      </c>
      <c r="F207" s="805" t="s">
        <v>31285</v>
      </c>
      <c r="G207" s="805" t="s">
        <v>48</v>
      </c>
      <c r="H207" s="805" t="s">
        <v>110</v>
      </c>
      <c r="I207" s="805"/>
      <c r="J207" s="805"/>
      <c r="K207" s="805"/>
      <c r="L207" s="805"/>
      <c r="M207" s="1357" t="s">
        <v>6241</v>
      </c>
      <c r="N207" s="1365" t="s">
        <v>31286</v>
      </c>
      <c r="O207" s="1421" t="s">
        <v>31287</v>
      </c>
      <c r="P207" s="805"/>
      <c r="Q207" s="170"/>
      <c r="R207" s="1398"/>
    </row>
    <row r="208" customFormat="false" ht="42" hidden="false" customHeight="false" outlineLevel="0" collapsed="false">
      <c r="A208" s="1393" t="n">
        <v>43094</v>
      </c>
      <c r="B208" s="805" t="s">
        <v>9636</v>
      </c>
      <c r="C208" s="805" t="s">
        <v>31288</v>
      </c>
      <c r="D208" s="805" t="s">
        <v>31289</v>
      </c>
      <c r="E208" s="805" t="s">
        <v>31290</v>
      </c>
      <c r="F208" s="805" t="n">
        <v>898957201856</v>
      </c>
      <c r="G208" s="805" t="s">
        <v>4415</v>
      </c>
      <c r="H208" s="805" t="s">
        <v>110</v>
      </c>
      <c r="I208" s="805"/>
      <c r="J208" s="805"/>
      <c r="K208" s="805"/>
      <c r="L208" s="805"/>
      <c r="M208" s="1413" t="s">
        <v>31291</v>
      </c>
      <c r="N208" s="805"/>
      <c r="O208" s="805"/>
      <c r="P208" s="805"/>
      <c r="Q208" s="170"/>
      <c r="R208" s="1398"/>
    </row>
    <row r="209" customFormat="false" ht="82.5" hidden="false" customHeight="false" outlineLevel="0" collapsed="false">
      <c r="A209" s="1393" t="n">
        <v>43094</v>
      </c>
      <c r="B209" s="805"/>
      <c r="C209" s="805"/>
      <c r="D209" s="805" t="n">
        <v>6400</v>
      </c>
      <c r="E209" s="805" t="s">
        <v>31292</v>
      </c>
      <c r="F209" s="805" t="n">
        <v>84955418545</v>
      </c>
      <c r="G209" s="805" t="s">
        <v>937</v>
      </c>
      <c r="H209" s="805" t="s">
        <v>110</v>
      </c>
      <c r="I209" s="805"/>
      <c r="J209" s="805"/>
      <c r="K209" s="805"/>
      <c r="L209" s="805"/>
      <c r="M209" s="1363" t="s">
        <v>116</v>
      </c>
      <c r="N209" s="805"/>
      <c r="O209" s="805"/>
      <c r="P209" s="805"/>
      <c r="Q209" s="170"/>
      <c r="R209" s="1398"/>
    </row>
    <row r="210" customFormat="false" ht="55.5" hidden="false" customHeight="false" outlineLevel="0" collapsed="false">
      <c r="A210" s="1393" t="n">
        <v>43094</v>
      </c>
      <c r="B210" s="805"/>
      <c r="C210" s="805"/>
      <c r="D210" s="805"/>
      <c r="E210" s="805" t="s">
        <v>247</v>
      </c>
      <c r="F210" s="805" t="s">
        <v>31293</v>
      </c>
      <c r="G210" s="1354" t="s">
        <v>31294</v>
      </c>
      <c r="H210" s="805" t="s">
        <v>68</v>
      </c>
      <c r="I210" s="805"/>
      <c r="J210" s="805"/>
      <c r="K210" s="805" t="s">
        <v>31295</v>
      </c>
      <c r="L210" s="805"/>
      <c r="M210" s="1375" t="s">
        <v>31294</v>
      </c>
      <c r="N210" s="805"/>
      <c r="O210" s="805"/>
      <c r="P210" s="805"/>
      <c r="Q210" s="170"/>
      <c r="R210" s="1398"/>
    </row>
    <row r="211" customFormat="false" ht="42" hidden="false" customHeight="false" outlineLevel="0" collapsed="false">
      <c r="A211" s="1393" t="n">
        <v>43094</v>
      </c>
      <c r="B211" s="805"/>
      <c r="C211" s="805"/>
      <c r="D211" s="805"/>
      <c r="E211" s="805" t="s">
        <v>31296</v>
      </c>
      <c r="F211" s="805" t="s">
        <v>31297</v>
      </c>
      <c r="G211" s="805" t="s">
        <v>336</v>
      </c>
      <c r="H211" s="805" t="s">
        <v>110</v>
      </c>
      <c r="I211" s="805"/>
      <c r="J211" s="805"/>
      <c r="K211" s="805"/>
      <c r="L211" s="805"/>
      <c r="M211" s="1346" t="s">
        <v>15</v>
      </c>
      <c r="N211" s="805"/>
      <c r="O211" s="805"/>
      <c r="P211" s="805"/>
      <c r="Q211" s="170"/>
      <c r="R211" s="1398"/>
    </row>
    <row r="212" customFormat="false" ht="42" hidden="false" customHeight="false" outlineLevel="0" collapsed="false">
      <c r="A212" s="1393" t="n">
        <v>43094</v>
      </c>
      <c r="B212" s="805"/>
      <c r="C212" s="805"/>
      <c r="D212" s="805" t="n">
        <v>4000</v>
      </c>
      <c r="E212" s="805" t="s">
        <v>31298</v>
      </c>
      <c r="F212" s="805" t="n">
        <v>89646419887</v>
      </c>
      <c r="G212" s="805" t="s">
        <v>937</v>
      </c>
      <c r="H212" s="805" t="s">
        <v>110</v>
      </c>
      <c r="I212" s="805"/>
      <c r="J212" s="805"/>
      <c r="K212" s="805"/>
      <c r="L212" s="805"/>
      <c r="M212" s="1357" t="s">
        <v>6241</v>
      </c>
      <c r="N212" s="1421" t="s">
        <v>31283</v>
      </c>
      <c r="O212" s="1421" t="s">
        <v>31283</v>
      </c>
      <c r="P212" s="805"/>
      <c r="Q212" s="170"/>
      <c r="R212" s="1398"/>
    </row>
    <row r="213" customFormat="false" ht="676.5" hidden="false" customHeight="false" outlineLevel="0" collapsed="false">
      <c r="A213" s="1393" t="n">
        <v>43094</v>
      </c>
      <c r="B213" s="805"/>
      <c r="C213" s="805"/>
      <c r="D213" s="805" t="s">
        <v>31299</v>
      </c>
      <c r="E213" s="805" t="s">
        <v>31300</v>
      </c>
      <c r="F213" s="1422" t="s">
        <v>31301</v>
      </c>
      <c r="G213" s="805" t="s">
        <v>31302</v>
      </c>
      <c r="H213" s="805" t="s">
        <v>68</v>
      </c>
      <c r="I213" s="805"/>
      <c r="J213" s="805"/>
      <c r="K213" s="805"/>
      <c r="L213" s="805"/>
      <c r="M213" s="1347" t="s">
        <v>31303</v>
      </c>
      <c r="N213" s="1383" t="s">
        <v>31304</v>
      </c>
      <c r="O213" s="805"/>
      <c r="P213" s="805"/>
      <c r="Q213" s="170"/>
      <c r="R213" s="1398"/>
    </row>
    <row r="214" customFormat="false" ht="69" hidden="false" customHeight="false" outlineLevel="0" collapsed="false">
      <c r="A214" s="1423" t="n">
        <v>43094</v>
      </c>
      <c r="B214" s="1413"/>
      <c r="C214" s="1413"/>
      <c r="D214" s="1413"/>
      <c r="E214" s="1413" t="s">
        <v>31305</v>
      </c>
      <c r="F214" s="1413" t="n">
        <v>84957307302</v>
      </c>
      <c r="G214" s="1413"/>
      <c r="H214" s="1413" t="s">
        <v>110</v>
      </c>
      <c r="I214" s="1413"/>
      <c r="J214" s="1413"/>
      <c r="K214" s="1413"/>
      <c r="L214" s="1413"/>
      <c r="M214" s="1413" t="s">
        <v>31306</v>
      </c>
      <c r="N214" s="1424" t="s">
        <v>600</v>
      </c>
      <c r="O214" s="1413"/>
      <c r="P214" s="1413"/>
      <c r="Q214" s="1425"/>
      <c r="R214" s="1426"/>
    </row>
    <row r="215" customFormat="false" ht="42" hidden="false" customHeight="false" outlineLevel="0" collapsed="false">
      <c r="A215" s="1393" t="n">
        <v>43094</v>
      </c>
      <c r="B215" s="805"/>
      <c r="C215" s="805"/>
      <c r="D215" s="805" t="n">
        <v>4600</v>
      </c>
      <c r="E215" s="805" t="s">
        <v>31307</v>
      </c>
      <c r="F215" s="805" t="s">
        <v>31308</v>
      </c>
      <c r="G215" s="805" t="s">
        <v>5568</v>
      </c>
      <c r="H215" s="805" t="s">
        <v>110</v>
      </c>
      <c r="I215" s="805"/>
      <c r="J215" s="805"/>
      <c r="K215" s="805"/>
      <c r="L215" s="805"/>
      <c r="M215" s="1363" t="s">
        <v>690</v>
      </c>
      <c r="N215" s="805"/>
      <c r="O215" s="805"/>
      <c r="P215" s="805"/>
      <c r="Q215" s="170"/>
      <c r="R215" s="1398"/>
    </row>
    <row r="216" customFormat="false" ht="190.5" hidden="false" customHeight="false" outlineLevel="0" collapsed="false">
      <c r="A216" s="1393" t="n">
        <v>43094</v>
      </c>
      <c r="B216" s="805"/>
      <c r="C216" s="805"/>
      <c r="D216" s="1417" t="s">
        <v>31309</v>
      </c>
      <c r="E216" s="805" t="s">
        <v>31310</v>
      </c>
      <c r="F216" s="1417" t="s">
        <v>31311</v>
      </c>
      <c r="G216" s="805" t="s">
        <v>3623</v>
      </c>
      <c r="H216" s="805" t="s">
        <v>68</v>
      </c>
      <c r="I216" s="805"/>
      <c r="J216" s="805"/>
      <c r="K216" s="805"/>
      <c r="L216" s="805"/>
      <c r="M216" s="1346" t="s">
        <v>15</v>
      </c>
      <c r="N216" s="1421" t="s">
        <v>31312</v>
      </c>
      <c r="O216" s="805"/>
      <c r="P216" s="805"/>
      <c r="Q216" s="170"/>
      <c r="R216" s="1398"/>
    </row>
    <row r="217" customFormat="false" ht="96" hidden="false" customHeight="false" outlineLevel="0" collapsed="false">
      <c r="A217" s="1393" t="n">
        <v>43094</v>
      </c>
      <c r="B217" s="805"/>
      <c r="C217" s="805"/>
      <c r="D217" s="805" t="n">
        <v>2100</v>
      </c>
      <c r="E217" s="805" t="s">
        <v>31313</v>
      </c>
      <c r="F217" s="1360" t="s">
        <v>31314</v>
      </c>
      <c r="G217" s="805" t="s">
        <v>48</v>
      </c>
      <c r="H217" s="805" t="s">
        <v>110</v>
      </c>
      <c r="I217" s="805"/>
      <c r="J217" s="805"/>
      <c r="K217" s="805"/>
      <c r="L217" s="805"/>
      <c r="M217" s="1347" t="s">
        <v>389</v>
      </c>
      <c r="N217" s="1421" t="s">
        <v>31283</v>
      </c>
      <c r="O217" s="805"/>
      <c r="P217" s="805"/>
      <c r="Q217" s="170"/>
      <c r="R217" s="1398"/>
    </row>
    <row r="218" customFormat="false" ht="96" hidden="false" customHeight="false" outlineLevel="0" collapsed="false">
      <c r="A218" s="1393" t="n">
        <v>43094</v>
      </c>
      <c r="B218" s="34"/>
      <c r="C218" s="34"/>
      <c r="D218" s="34" t="n">
        <v>8400</v>
      </c>
      <c r="E218" s="34" t="s">
        <v>31315</v>
      </c>
      <c r="F218" s="34" t="s">
        <v>31316</v>
      </c>
      <c r="G218" s="34" t="s">
        <v>937</v>
      </c>
      <c r="H218" s="34" t="s">
        <v>110</v>
      </c>
      <c r="I218" s="34"/>
      <c r="J218" s="34"/>
      <c r="K218" s="34"/>
      <c r="L218" s="34"/>
      <c r="M218" s="1427" t="s">
        <v>31317</v>
      </c>
      <c r="N218" s="1421" t="s">
        <v>31318</v>
      </c>
      <c r="O218" s="34"/>
      <c r="P218" s="34"/>
      <c r="Q218" s="97"/>
    </row>
    <row r="219" customFormat="false" ht="190.5" hidden="false" customHeight="false" outlineLevel="0" collapsed="false">
      <c r="A219" s="1387" t="n">
        <v>43094</v>
      </c>
      <c r="B219" s="1428"/>
      <c r="C219" s="1428"/>
      <c r="D219" s="1429" t="n">
        <v>4300</v>
      </c>
      <c r="E219" s="1429" t="s">
        <v>31319</v>
      </c>
      <c r="F219" s="1429" t="s">
        <v>31320</v>
      </c>
      <c r="G219" s="1429" t="s">
        <v>48</v>
      </c>
      <c r="H219" s="1429" t="s">
        <v>68</v>
      </c>
      <c r="I219" s="1428"/>
      <c r="J219" s="1428"/>
      <c r="K219" s="1428"/>
      <c r="L219" s="1428"/>
      <c r="M219" s="1430" t="s">
        <v>31321</v>
      </c>
      <c r="N219" s="1383" t="s">
        <v>31322</v>
      </c>
      <c r="O219" s="1421" t="s">
        <v>31323</v>
      </c>
      <c r="P219" s="34"/>
      <c r="Q219" s="97"/>
    </row>
    <row r="220" customFormat="false" ht="150" hidden="false" customHeight="false" outlineLevel="0" collapsed="false">
      <c r="A220" s="1387" t="n">
        <v>43094</v>
      </c>
      <c r="B220" s="805"/>
      <c r="C220" s="805"/>
      <c r="D220" s="805" t="n">
        <v>2700</v>
      </c>
      <c r="E220" s="805" t="s">
        <v>31324</v>
      </c>
      <c r="F220" s="1417" t="s">
        <v>31325</v>
      </c>
      <c r="G220" s="805" t="s">
        <v>48</v>
      </c>
      <c r="H220" s="805" t="s">
        <v>68</v>
      </c>
      <c r="I220" s="805"/>
      <c r="J220" s="805"/>
      <c r="K220" s="805"/>
      <c r="L220" s="805"/>
      <c r="M220" s="1357" t="s">
        <v>1731</v>
      </c>
      <c r="N220" s="1421" t="s">
        <v>31318</v>
      </c>
      <c r="O220" s="34"/>
      <c r="P220" s="34"/>
      <c r="Q220" s="97"/>
    </row>
    <row r="221" customFormat="false" ht="339" hidden="false" customHeight="false" outlineLevel="0" collapsed="false">
      <c r="A221" s="1387" t="n">
        <v>43094</v>
      </c>
      <c r="B221" s="805"/>
      <c r="C221" s="805"/>
      <c r="D221" s="805"/>
      <c r="E221" s="805" t="s">
        <v>31326</v>
      </c>
      <c r="F221" s="805"/>
      <c r="G221" s="805"/>
      <c r="H221" s="805" t="s">
        <v>68</v>
      </c>
      <c r="I221" s="805"/>
      <c r="J221" s="805"/>
      <c r="K221" s="805"/>
      <c r="L221" s="805"/>
      <c r="M221" s="1375" t="s">
        <v>771</v>
      </c>
      <c r="N221" s="805"/>
      <c r="O221" s="34"/>
      <c r="P221" s="34"/>
      <c r="Q221" s="97"/>
    </row>
    <row r="222" customFormat="false" ht="42" hidden="false" customHeight="false" outlineLevel="0" collapsed="false">
      <c r="A222" s="1393" t="n">
        <v>43095</v>
      </c>
      <c r="B222" s="805"/>
      <c r="C222" s="805"/>
      <c r="D222" s="805"/>
      <c r="E222" s="805"/>
      <c r="F222" s="805" t="n">
        <v>84957865915</v>
      </c>
      <c r="G222" s="805"/>
      <c r="H222" s="805" t="s">
        <v>110</v>
      </c>
      <c r="I222" s="805"/>
      <c r="J222" s="805"/>
      <c r="K222" s="805"/>
      <c r="L222" s="805"/>
      <c r="M222" s="1375" t="s">
        <v>31327</v>
      </c>
      <c r="N222" s="805"/>
      <c r="O222" s="34"/>
      <c r="P222" s="34"/>
      <c r="Q222" s="97"/>
    </row>
    <row r="223" customFormat="false" ht="190.5" hidden="false" customHeight="false" outlineLevel="0" collapsed="false">
      <c r="A223" s="1393" t="n">
        <v>43095</v>
      </c>
      <c r="B223" s="805"/>
      <c r="C223" s="805"/>
      <c r="D223" s="805"/>
      <c r="E223" s="805" t="s">
        <v>31328</v>
      </c>
      <c r="F223" s="805" t="s">
        <v>31329</v>
      </c>
      <c r="G223" s="805" t="s">
        <v>102</v>
      </c>
      <c r="H223" s="805" t="s">
        <v>68</v>
      </c>
      <c r="I223" s="805"/>
      <c r="J223" s="805"/>
      <c r="K223" s="805"/>
      <c r="L223" s="805"/>
      <c r="M223" s="1347" t="s">
        <v>389</v>
      </c>
      <c r="N223" s="1421" t="s">
        <v>31330</v>
      </c>
      <c r="O223" s="34"/>
      <c r="P223" s="34"/>
      <c r="Q223" s="97"/>
    </row>
    <row r="224" customFormat="false" ht="55.5" hidden="false" customHeight="false" outlineLevel="0" collapsed="false">
      <c r="A224" s="1393" t="n">
        <v>43095</v>
      </c>
      <c r="B224" s="805"/>
      <c r="C224" s="805"/>
      <c r="D224" s="805"/>
      <c r="E224" s="805" t="s">
        <v>31331</v>
      </c>
      <c r="F224" s="805" t="n">
        <v>84959260778</v>
      </c>
      <c r="G224" s="805" t="s">
        <v>31332</v>
      </c>
      <c r="H224" s="805" t="s">
        <v>110</v>
      </c>
      <c r="I224" s="805"/>
      <c r="J224" s="805"/>
      <c r="K224" s="805"/>
      <c r="L224" s="805"/>
      <c r="M224" s="1347" t="s">
        <v>31333</v>
      </c>
      <c r="N224" s="805"/>
      <c r="O224" s="34"/>
      <c r="P224" s="34"/>
      <c r="Q224" s="97"/>
    </row>
    <row r="225" customFormat="false" ht="271.5" hidden="false" customHeight="false" outlineLevel="0" collapsed="false">
      <c r="A225" s="1393" t="n">
        <v>43095</v>
      </c>
      <c r="B225" s="805"/>
      <c r="C225" s="805"/>
      <c r="D225" s="805" t="n">
        <v>5400</v>
      </c>
      <c r="E225" s="805" t="s">
        <v>31334</v>
      </c>
      <c r="F225" s="1360" t="s">
        <v>31335</v>
      </c>
      <c r="G225" s="805" t="s">
        <v>31336</v>
      </c>
      <c r="H225" s="805" t="s">
        <v>68</v>
      </c>
      <c r="I225" s="805"/>
      <c r="J225" s="805"/>
      <c r="K225" s="805"/>
      <c r="L225" s="805"/>
      <c r="M225" s="1346" t="s">
        <v>15</v>
      </c>
      <c r="N225" s="1383"/>
      <c r="O225" s="34"/>
      <c r="P225" s="34"/>
      <c r="Q225" s="97"/>
    </row>
    <row r="226" customFormat="false" ht="244.5" hidden="false" customHeight="false" outlineLevel="0" collapsed="false">
      <c r="A226" s="1393" t="n">
        <v>43095</v>
      </c>
      <c r="B226" s="805"/>
      <c r="C226" s="805"/>
      <c r="D226" s="805" t="n">
        <v>4700</v>
      </c>
      <c r="E226" s="805" t="s">
        <v>31337</v>
      </c>
      <c r="F226" s="1416" t="s">
        <v>31338</v>
      </c>
      <c r="G226" s="805" t="s">
        <v>31339</v>
      </c>
      <c r="H226" s="805" t="s">
        <v>68</v>
      </c>
      <c r="I226" s="805"/>
      <c r="J226" s="805"/>
      <c r="K226" s="805"/>
      <c r="L226" s="805"/>
      <c r="M226" s="1346" t="s">
        <v>15</v>
      </c>
      <c r="N226" s="1383" t="s">
        <v>31340</v>
      </c>
      <c r="O226" s="34"/>
      <c r="P226" s="34"/>
      <c r="Q226" s="97"/>
    </row>
    <row r="227" customFormat="false" ht="123" hidden="false" customHeight="false" outlineLevel="0" collapsed="false">
      <c r="A227" s="1393" t="n">
        <v>43095</v>
      </c>
      <c r="B227" s="805"/>
      <c r="C227" s="805"/>
      <c r="D227" s="805"/>
      <c r="E227" s="805" t="s">
        <v>31341</v>
      </c>
      <c r="F227" s="1360" t="s">
        <v>31342</v>
      </c>
      <c r="G227" s="805"/>
      <c r="H227" s="805" t="s">
        <v>68</v>
      </c>
      <c r="I227" s="805"/>
      <c r="J227" s="805"/>
      <c r="K227" s="805"/>
      <c r="L227" s="805"/>
      <c r="M227" s="1375" t="s">
        <v>31343</v>
      </c>
      <c r="N227" s="1383"/>
      <c r="O227" s="34"/>
      <c r="P227" s="34"/>
      <c r="Q227" s="97"/>
    </row>
    <row r="228" customFormat="false" ht="150" hidden="false" customHeight="false" outlineLevel="0" collapsed="false">
      <c r="A228" s="1393" t="n">
        <v>43097</v>
      </c>
      <c r="B228" s="805"/>
      <c r="C228" s="805"/>
      <c r="D228" s="805"/>
      <c r="E228" s="805" t="s">
        <v>31344</v>
      </c>
      <c r="F228" s="805" t="s">
        <v>31345</v>
      </c>
      <c r="G228" s="805" t="s">
        <v>609</v>
      </c>
      <c r="H228" s="805" t="s">
        <v>68</v>
      </c>
      <c r="I228" s="805"/>
      <c r="J228" s="805"/>
      <c r="K228" s="805"/>
      <c r="L228" s="805"/>
      <c r="M228" s="1363" t="s">
        <v>31346</v>
      </c>
      <c r="N228" s="1383"/>
      <c r="O228" s="34"/>
      <c r="P228" s="34"/>
      <c r="Q228" s="97"/>
    </row>
    <row r="229" customFormat="false" ht="15" hidden="false" customHeight="false" outlineLevel="0" collapsed="false">
      <c r="A229" s="1393" t="n">
        <v>43097</v>
      </c>
      <c r="B229" s="805"/>
      <c r="C229" s="805"/>
      <c r="D229" s="805"/>
      <c r="E229" s="805" t="s">
        <v>5521</v>
      </c>
      <c r="F229" s="805" t="n">
        <v>89661331450</v>
      </c>
      <c r="G229" s="805" t="s">
        <v>102</v>
      </c>
      <c r="H229" s="805" t="s">
        <v>110</v>
      </c>
      <c r="I229" s="805"/>
      <c r="J229" s="805"/>
      <c r="K229" s="805"/>
      <c r="L229" s="805"/>
      <c r="M229" s="1346" t="s">
        <v>15</v>
      </c>
      <c r="N229" s="805"/>
      <c r="O229" s="34"/>
      <c r="P229" s="34"/>
      <c r="Q229" s="97"/>
    </row>
    <row r="230" customFormat="false" ht="69" hidden="false" customHeight="false" outlineLevel="0" collapsed="false">
      <c r="A230" s="1393" t="n">
        <v>43097</v>
      </c>
      <c r="B230" s="805"/>
      <c r="C230" s="805"/>
      <c r="D230" s="805" t="n">
        <v>5700</v>
      </c>
      <c r="E230" s="805" t="s">
        <v>3647</v>
      </c>
      <c r="F230" s="1360" t="s">
        <v>31347</v>
      </c>
      <c r="G230" s="805" t="s">
        <v>48</v>
      </c>
      <c r="H230" s="805" t="s">
        <v>110</v>
      </c>
      <c r="I230" s="805"/>
      <c r="J230" s="805"/>
      <c r="K230" s="805"/>
      <c r="L230" s="805"/>
      <c r="M230" s="1363" t="s">
        <v>31348</v>
      </c>
      <c r="N230" s="805"/>
      <c r="O230" s="34"/>
      <c r="P230" s="34"/>
      <c r="Q230" s="97"/>
    </row>
    <row r="231" customFormat="false" ht="123" hidden="false" customHeight="false" outlineLevel="0" collapsed="false">
      <c r="A231" s="1393" t="n">
        <v>43098</v>
      </c>
      <c r="B231" s="805"/>
      <c r="C231" s="805"/>
      <c r="D231" s="805" t="n">
        <v>26000</v>
      </c>
      <c r="E231" s="805" t="s">
        <v>31349</v>
      </c>
      <c r="F231" s="805" t="n">
        <v>84956605560</v>
      </c>
      <c r="G231" s="805" t="s">
        <v>937</v>
      </c>
      <c r="H231" s="805" t="s">
        <v>110</v>
      </c>
      <c r="I231" s="805"/>
      <c r="J231" s="805"/>
      <c r="K231" s="805"/>
      <c r="L231" s="805"/>
      <c r="M231" s="1347" t="s">
        <v>31350</v>
      </c>
      <c r="N231" s="805"/>
      <c r="O231" s="34"/>
      <c r="P231" s="34"/>
      <c r="Q231" s="97"/>
    </row>
    <row r="232" customFormat="false" ht="15" hidden="false" customHeight="false" outlineLevel="0" collapsed="false">
      <c r="A232" s="1393" t="n">
        <v>43098</v>
      </c>
      <c r="B232" s="805"/>
      <c r="C232" s="805"/>
      <c r="D232" s="805" t="n">
        <v>3100</v>
      </c>
      <c r="E232" s="805" t="s">
        <v>138</v>
      </c>
      <c r="F232" s="805" t="n">
        <v>89055001047</v>
      </c>
      <c r="G232" s="805" t="s">
        <v>48</v>
      </c>
      <c r="H232" s="805" t="s">
        <v>110</v>
      </c>
      <c r="I232" s="805"/>
      <c r="J232" s="805"/>
      <c r="K232" s="805"/>
      <c r="L232" s="805"/>
      <c r="M232" s="1346" t="s">
        <v>15</v>
      </c>
      <c r="N232" s="805"/>
      <c r="O232" s="34"/>
      <c r="P232" s="34"/>
      <c r="Q232" s="97"/>
    </row>
    <row r="233" customFormat="false" ht="55.5" hidden="false" customHeight="false" outlineLevel="0" collapsed="false">
      <c r="A233" s="1393" t="n">
        <v>43098</v>
      </c>
      <c r="B233" s="805"/>
      <c r="C233" s="805"/>
      <c r="D233" s="805"/>
      <c r="E233" s="805"/>
      <c r="F233" s="805" t="n">
        <v>79645256750</v>
      </c>
      <c r="G233" s="805" t="s">
        <v>31351</v>
      </c>
      <c r="H233" s="805" t="s">
        <v>68</v>
      </c>
      <c r="I233" s="805"/>
      <c r="J233" s="805"/>
      <c r="K233" s="805"/>
      <c r="L233" s="805"/>
      <c r="M233" s="1375" t="s">
        <v>31352</v>
      </c>
      <c r="N233" s="805"/>
      <c r="O233" s="34"/>
      <c r="P233" s="34"/>
      <c r="Q233" s="97"/>
    </row>
    <row r="234" customFormat="false" ht="109.5" hidden="false" customHeight="false" outlineLevel="0" collapsed="false">
      <c r="A234" s="1393" t="n">
        <v>43098</v>
      </c>
      <c r="B234" s="805"/>
      <c r="C234" s="805"/>
      <c r="D234" s="805" t="s">
        <v>31353</v>
      </c>
      <c r="E234" s="805" t="s">
        <v>31354</v>
      </c>
      <c r="F234" s="1339" t="s">
        <v>31355</v>
      </c>
      <c r="G234" s="1339" t="s">
        <v>11573</v>
      </c>
      <c r="H234" s="805" t="s">
        <v>68</v>
      </c>
      <c r="I234" s="805"/>
      <c r="J234" s="805"/>
      <c r="K234" s="805"/>
      <c r="L234" s="805"/>
      <c r="M234" s="1346" t="s">
        <v>15</v>
      </c>
      <c r="N234" s="805"/>
      <c r="O234" s="34"/>
      <c r="P234" s="34"/>
      <c r="Q234" s="97"/>
    </row>
    <row r="235" customFormat="false" ht="177" hidden="false" customHeight="false" outlineLevel="0" collapsed="false">
      <c r="A235" s="1393" t="n">
        <v>43098</v>
      </c>
      <c r="B235" s="805"/>
      <c r="C235" s="805"/>
      <c r="D235" s="805"/>
      <c r="E235" s="805" t="s">
        <v>31356</v>
      </c>
      <c r="F235" s="1360" t="s">
        <v>31357</v>
      </c>
      <c r="G235" s="805" t="s">
        <v>31358</v>
      </c>
      <c r="H235" s="805" t="s">
        <v>68</v>
      </c>
      <c r="I235" s="805"/>
      <c r="J235" s="805"/>
      <c r="K235" s="805"/>
      <c r="L235" s="805"/>
      <c r="M235" s="1357" t="s">
        <v>31359</v>
      </c>
      <c r="N235" s="805"/>
      <c r="O235" s="34"/>
      <c r="P235" s="34"/>
      <c r="Q235" s="97"/>
    </row>
    <row r="236" customFormat="false" ht="55.5" hidden="false" customHeight="false" outlineLevel="0" collapsed="false">
      <c r="A236" s="805"/>
      <c r="B236" s="805"/>
      <c r="C236" s="805"/>
      <c r="D236" s="805" t="n">
        <v>8800</v>
      </c>
      <c r="E236" s="805" t="s">
        <v>31360</v>
      </c>
      <c r="F236" s="805" t="s">
        <v>31361</v>
      </c>
      <c r="G236" s="805" t="s">
        <v>937</v>
      </c>
      <c r="H236" s="805"/>
      <c r="I236" s="805"/>
      <c r="J236" s="805"/>
      <c r="K236" s="805"/>
      <c r="L236" s="805"/>
      <c r="M236" s="1375" t="s">
        <v>31362</v>
      </c>
      <c r="N236" s="805"/>
      <c r="O236" s="34"/>
      <c r="P236" s="34"/>
      <c r="Q236" s="97"/>
    </row>
    <row r="237" customFormat="false" ht="23.25" hidden="false" customHeight="false" outlineLevel="0" collapsed="false">
      <c r="A237" s="1390" t="n">
        <v>2018</v>
      </c>
      <c r="B237" s="1390" t="n">
        <v>2018</v>
      </c>
      <c r="C237" s="1390" t="n">
        <v>2018</v>
      </c>
      <c r="D237" s="1390" t="n">
        <v>2018</v>
      </c>
      <c r="E237" s="1390" t="n">
        <v>2018</v>
      </c>
      <c r="F237" s="1390" t="n">
        <v>2018</v>
      </c>
      <c r="G237" s="1390" t="n">
        <v>2018</v>
      </c>
      <c r="H237" s="1390" t="n">
        <v>2018</v>
      </c>
      <c r="I237" s="1390"/>
      <c r="J237" s="1390"/>
      <c r="K237" s="1390" t="n">
        <v>2018</v>
      </c>
      <c r="L237" s="1390"/>
      <c r="M237" s="1390" t="n">
        <v>2018</v>
      </c>
      <c r="N237" s="1390" t="n">
        <v>2018</v>
      </c>
      <c r="O237" s="1390" t="n">
        <v>2018</v>
      </c>
      <c r="P237" s="1390" t="n">
        <v>2018</v>
      </c>
      <c r="Q237" s="1390" t="n">
        <v>2018</v>
      </c>
    </row>
    <row r="238" customFormat="false" ht="109.5" hidden="false" customHeight="false" outlineLevel="0" collapsed="false">
      <c r="A238" s="1362" t="n">
        <v>43109</v>
      </c>
      <c r="B238" s="1362" t="n">
        <v>43322</v>
      </c>
      <c r="C238" s="805"/>
      <c r="D238" s="805" t="n">
        <v>3200</v>
      </c>
      <c r="E238" s="805" t="s">
        <v>31363</v>
      </c>
      <c r="F238" s="805" t="n">
        <v>89036281570</v>
      </c>
      <c r="G238" s="805" t="s">
        <v>48</v>
      </c>
      <c r="H238" s="805" t="s">
        <v>110</v>
      </c>
      <c r="I238" s="805"/>
      <c r="J238" s="805"/>
      <c r="K238" s="805"/>
      <c r="L238" s="805"/>
      <c r="M238" s="1346" t="s">
        <v>15</v>
      </c>
      <c r="N238" s="805"/>
      <c r="O238" s="34"/>
      <c r="P238" s="34"/>
      <c r="Q238" s="97"/>
    </row>
    <row r="239" customFormat="false" ht="204" hidden="false" customHeight="false" outlineLevel="0" collapsed="false">
      <c r="A239" s="1362" t="n">
        <v>43109</v>
      </c>
      <c r="B239" s="805"/>
      <c r="C239" s="805"/>
      <c r="D239" s="805" t="n">
        <v>5400</v>
      </c>
      <c r="E239" s="805" t="s">
        <v>31364</v>
      </c>
      <c r="F239" s="805" t="s">
        <v>31365</v>
      </c>
      <c r="G239" s="805" t="s">
        <v>102</v>
      </c>
      <c r="H239" s="805" t="s">
        <v>68</v>
      </c>
      <c r="I239" s="805"/>
      <c r="J239" s="805"/>
      <c r="K239" s="805"/>
      <c r="L239" s="805"/>
      <c r="M239" s="1347" t="s">
        <v>389</v>
      </c>
      <c r="N239" s="1431" t="s">
        <v>31366</v>
      </c>
      <c r="O239" s="1391" t="s">
        <v>31367</v>
      </c>
      <c r="P239" s="805" t="s">
        <v>31368</v>
      </c>
      <c r="Q239" s="97"/>
    </row>
    <row r="240" customFormat="false" ht="82.5" hidden="false" customHeight="false" outlineLevel="0" collapsed="false">
      <c r="A240" s="1362" t="n">
        <v>43109</v>
      </c>
      <c r="B240" s="805"/>
      <c r="C240" s="805"/>
      <c r="D240" s="805" t="n">
        <v>5100</v>
      </c>
      <c r="E240" s="805" t="s">
        <v>31369</v>
      </c>
      <c r="F240" s="805" t="s">
        <v>31370</v>
      </c>
      <c r="G240" s="805" t="s">
        <v>48</v>
      </c>
      <c r="H240" s="805" t="s">
        <v>68</v>
      </c>
      <c r="I240" s="805"/>
      <c r="J240" s="805"/>
      <c r="K240" s="805"/>
      <c r="L240" s="805"/>
      <c r="M240" s="1357" t="s">
        <v>31077</v>
      </c>
      <c r="N240" s="1383" t="s">
        <v>31371</v>
      </c>
      <c r="O240" s="34"/>
      <c r="P240" s="34"/>
      <c r="Q240" s="97"/>
    </row>
    <row r="241" customFormat="false" ht="69" hidden="false" customHeight="false" outlineLevel="0" collapsed="false">
      <c r="A241" s="1362" t="n">
        <v>43109</v>
      </c>
      <c r="B241" s="805"/>
      <c r="C241" s="805"/>
      <c r="D241" s="805" t="n">
        <v>7200</v>
      </c>
      <c r="E241" s="805" t="s">
        <v>31372</v>
      </c>
      <c r="F241" s="805" t="s">
        <v>31373</v>
      </c>
      <c r="G241" s="805" t="s">
        <v>31374</v>
      </c>
      <c r="H241" s="805" t="s">
        <v>68</v>
      </c>
      <c r="I241" s="805"/>
      <c r="J241" s="805"/>
      <c r="K241" s="805"/>
      <c r="L241" s="805"/>
      <c r="M241" s="1346" t="s">
        <v>15</v>
      </c>
      <c r="N241" s="1383"/>
      <c r="O241" s="34"/>
      <c r="P241" s="34"/>
      <c r="Q241" s="97"/>
    </row>
    <row r="242" customFormat="false" ht="258" hidden="false" customHeight="false" outlineLevel="0" collapsed="false">
      <c r="A242" s="1362" t="n">
        <v>43109</v>
      </c>
      <c r="B242" s="1362" t="n">
        <v>43110</v>
      </c>
      <c r="C242" s="805"/>
      <c r="D242" s="805" t="n">
        <v>7800</v>
      </c>
      <c r="E242" s="805" t="s">
        <v>31375</v>
      </c>
      <c r="F242" s="1416" t="s">
        <v>31376</v>
      </c>
      <c r="G242" s="805" t="s">
        <v>48</v>
      </c>
      <c r="H242" s="805" t="s">
        <v>68</v>
      </c>
      <c r="I242" s="805"/>
      <c r="J242" s="805"/>
      <c r="K242" s="805"/>
      <c r="L242" s="805"/>
      <c r="M242" s="1346" t="s">
        <v>15</v>
      </c>
      <c r="N242" s="1383"/>
      <c r="O242" s="34"/>
      <c r="P242" s="34"/>
      <c r="Q242" s="97"/>
    </row>
    <row r="243" customFormat="false" ht="123" hidden="false" customHeight="false" outlineLevel="0" collapsed="false">
      <c r="A243" s="1362" t="n">
        <v>43109</v>
      </c>
      <c r="B243" s="805"/>
      <c r="C243" s="805"/>
      <c r="D243" s="805" t="n">
        <v>6800</v>
      </c>
      <c r="E243" s="805" t="s">
        <v>31377</v>
      </c>
      <c r="F243" s="805" t="s">
        <v>31378</v>
      </c>
      <c r="G243" s="805" t="s">
        <v>102</v>
      </c>
      <c r="H243" s="805" t="s">
        <v>12523</v>
      </c>
      <c r="I243" s="805"/>
      <c r="J243" s="805"/>
      <c r="K243" s="805"/>
      <c r="L243" s="805"/>
      <c r="M243" s="1347" t="s">
        <v>31379</v>
      </c>
      <c r="N243" s="1383" t="s">
        <v>31380</v>
      </c>
      <c r="O243" s="34"/>
      <c r="P243" s="34"/>
      <c r="Q243" s="97"/>
    </row>
    <row r="244" customFormat="false" ht="28.5" hidden="false" customHeight="false" outlineLevel="0" collapsed="false">
      <c r="A244" s="1362" t="n">
        <v>43110</v>
      </c>
      <c r="B244" s="805"/>
      <c r="C244" s="805"/>
      <c r="D244" s="805"/>
      <c r="E244" s="805" t="s">
        <v>31381</v>
      </c>
      <c r="F244" s="805" t="n">
        <v>89067792210</v>
      </c>
      <c r="G244" s="805" t="s">
        <v>364</v>
      </c>
      <c r="H244" s="805" t="s">
        <v>110</v>
      </c>
      <c r="I244" s="805"/>
      <c r="J244" s="805"/>
      <c r="K244" s="805"/>
      <c r="L244" s="805"/>
      <c r="M244" s="1432" t="s">
        <v>31382</v>
      </c>
      <c r="N244" s="805"/>
      <c r="O244" s="34"/>
      <c r="P244" s="34"/>
      <c r="Q244" s="97"/>
    </row>
    <row r="245" customFormat="false" ht="28.5" hidden="false" customHeight="false" outlineLevel="0" collapsed="false">
      <c r="A245" s="1362" t="n">
        <v>43110</v>
      </c>
      <c r="B245" s="805"/>
      <c r="C245" s="805"/>
      <c r="D245" s="805"/>
      <c r="E245" s="805" t="s">
        <v>31383</v>
      </c>
      <c r="F245" s="805" t="n">
        <v>89163023488</v>
      </c>
      <c r="G245" s="805" t="s">
        <v>364</v>
      </c>
      <c r="H245" s="805" t="s">
        <v>110</v>
      </c>
      <c r="I245" s="805"/>
      <c r="J245" s="805"/>
      <c r="K245" s="805"/>
      <c r="L245" s="805"/>
      <c r="M245" s="1432" t="s">
        <v>31384</v>
      </c>
      <c r="N245" s="805"/>
      <c r="O245" s="34"/>
      <c r="P245" s="34"/>
      <c r="Q245" s="97"/>
    </row>
    <row r="246" customFormat="false" ht="150" hidden="false" customHeight="false" outlineLevel="0" collapsed="false">
      <c r="A246" s="1362" t="n">
        <v>43110</v>
      </c>
      <c r="B246" s="805"/>
      <c r="C246" s="805"/>
      <c r="D246" s="805" t="s">
        <v>31385</v>
      </c>
      <c r="E246" s="805" t="s">
        <v>31386</v>
      </c>
      <c r="F246" s="805" t="s">
        <v>31387</v>
      </c>
      <c r="G246" s="805" t="s">
        <v>5568</v>
      </c>
      <c r="H246" s="805" t="s">
        <v>12523</v>
      </c>
      <c r="I246" s="805"/>
      <c r="J246" s="805"/>
      <c r="K246" s="805"/>
      <c r="L246" s="805"/>
      <c r="M246" s="1363" t="s">
        <v>31388</v>
      </c>
      <c r="N246" s="1433" t="s">
        <v>31389</v>
      </c>
      <c r="O246" s="34"/>
      <c r="P246" s="34"/>
      <c r="Q246" s="97"/>
    </row>
    <row r="247" customFormat="false" ht="166.5" hidden="false" customHeight="false" outlineLevel="0" collapsed="false">
      <c r="A247" s="1362" t="n">
        <v>43110</v>
      </c>
      <c r="B247" s="805"/>
      <c r="C247" s="805"/>
      <c r="D247" s="805" t="n">
        <v>4900</v>
      </c>
      <c r="E247" s="805" t="s">
        <v>31390</v>
      </c>
      <c r="F247" s="805" t="s">
        <v>31391</v>
      </c>
      <c r="G247" s="805" t="s">
        <v>102</v>
      </c>
      <c r="H247" s="805" t="s">
        <v>68</v>
      </c>
      <c r="I247" s="805"/>
      <c r="J247" s="805"/>
      <c r="K247" s="805"/>
      <c r="L247" s="805"/>
      <c r="M247" s="1357" t="s">
        <v>1731</v>
      </c>
      <c r="N247" s="1434" t="s">
        <v>31392</v>
      </c>
      <c r="O247" s="34" t="s">
        <v>31393</v>
      </c>
      <c r="P247" s="34" t="s">
        <v>68</v>
      </c>
      <c r="Q247" s="97"/>
    </row>
    <row r="248" customFormat="false" ht="42" hidden="false" customHeight="false" outlineLevel="0" collapsed="false">
      <c r="A248" s="1362" t="n">
        <v>43110</v>
      </c>
      <c r="B248" s="805"/>
      <c r="C248" s="805"/>
      <c r="D248" s="805" t="n">
        <v>4300</v>
      </c>
      <c r="E248" s="805" t="s">
        <v>31394</v>
      </c>
      <c r="F248" s="805" t="s">
        <v>31395</v>
      </c>
      <c r="G248" s="805" t="s">
        <v>102</v>
      </c>
      <c r="H248" s="805" t="s">
        <v>110</v>
      </c>
      <c r="I248" s="805"/>
      <c r="J248" s="805"/>
      <c r="K248" s="805"/>
      <c r="L248" s="805"/>
      <c r="M248" s="1346" t="s">
        <v>15</v>
      </c>
      <c r="N248" s="805"/>
      <c r="O248" s="34"/>
      <c r="P248" s="34"/>
      <c r="Q248" s="97"/>
    </row>
    <row r="249" customFormat="false" ht="150" hidden="false" customHeight="false" outlineLevel="0" collapsed="false">
      <c r="A249" s="1362" t="n">
        <v>43110</v>
      </c>
      <c r="B249" s="805"/>
      <c r="C249" s="805"/>
      <c r="D249" s="805"/>
      <c r="E249" s="805" t="s">
        <v>31396</v>
      </c>
      <c r="F249" s="805" t="n">
        <v>74955504224</v>
      </c>
      <c r="G249" s="805" t="s">
        <v>31397</v>
      </c>
      <c r="H249" s="805" t="s">
        <v>68</v>
      </c>
      <c r="I249" s="805"/>
      <c r="J249" s="805"/>
      <c r="K249" s="805"/>
      <c r="L249" s="805"/>
      <c r="M249" s="1375" t="s">
        <v>31398</v>
      </c>
      <c r="N249" s="805"/>
      <c r="O249" s="34"/>
      <c r="P249" s="34"/>
      <c r="Q249" s="97"/>
    </row>
    <row r="250" customFormat="false" ht="244.5" hidden="false" customHeight="false" outlineLevel="0" collapsed="false">
      <c r="A250" s="1362" t="n">
        <v>43110</v>
      </c>
      <c r="B250" s="805"/>
      <c r="C250" s="805"/>
      <c r="D250" s="805" t="n">
        <v>4400</v>
      </c>
      <c r="E250" s="805" t="s">
        <v>31399</v>
      </c>
      <c r="F250" s="805" t="s">
        <v>31400</v>
      </c>
      <c r="G250" s="805" t="s">
        <v>48</v>
      </c>
      <c r="H250" s="805" t="s">
        <v>30940</v>
      </c>
      <c r="I250" s="805"/>
      <c r="J250" s="805"/>
      <c r="K250" s="805"/>
      <c r="L250" s="805"/>
      <c r="M250" s="1346" t="s">
        <v>15</v>
      </c>
      <c r="N250" s="1431" t="s">
        <v>31401</v>
      </c>
      <c r="O250" s="34" t="s">
        <v>31402</v>
      </c>
      <c r="P250" s="34" t="s">
        <v>68</v>
      </c>
      <c r="Q250" s="97"/>
    </row>
    <row r="251" customFormat="false" ht="123" hidden="false" customHeight="false" outlineLevel="0" collapsed="false">
      <c r="A251" s="1362" t="n">
        <v>43110</v>
      </c>
      <c r="B251" s="805"/>
      <c r="C251" s="805"/>
      <c r="D251" s="805" t="n">
        <v>5100</v>
      </c>
      <c r="E251" s="805" t="s">
        <v>31403</v>
      </c>
      <c r="F251" s="1416" t="s">
        <v>31404</v>
      </c>
      <c r="G251" s="805" t="s">
        <v>31405</v>
      </c>
      <c r="H251" s="805" t="s">
        <v>68</v>
      </c>
      <c r="I251" s="805"/>
      <c r="J251" s="805"/>
      <c r="K251" s="805"/>
      <c r="L251" s="805"/>
      <c r="M251" s="1346" t="s">
        <v>31406</v>
      </c>
      <c r="N251" s="1383"/>
      <c r="O251" s="34" t="s">
        <v>3347</v>
      </c>
      <c r="P251" s="34"/>
      <c r="Q251" s="97"/>
    </row>
    <row r="252" customFormat="false" ht="96" hidden="false" customHeight="false" outlineLevel="0" collapsed="false">
      <c r="A252" s="1362" t="n">
        <v>43110</v>
      </c>
      <c r="B252" s="805"/>
      <c r="C252" s="805"/>
      <c r="D252" s="805" t="s">
        <v>31407</v>
      </c>
      <c r="E252" s="805" t="s">
        <v>31408</v>
      </c>
      <c r="F252" s="1360" t="s">
        <v>31409</v>
      </c>
      <c r="G252" s="805" t="s">
        <v>21434</v>
      </c>
      <c r="H252" s="805" t="s">
        <v>110</v>
      </c>
      <c r="I252" s="805"/>
      <c r="J252" s="805"/>
      <c r="K252" s="805"/>
      <c r="L252" s="805"/>
      <c r="M252" s="1357" t="s">
        <v>31077</v>
      </c>
      <c r="N252" s="805" t="s">
        <v>31410</v>
      </c>
      <c r="O252" s="34" t="s">
        <v>31393</v>
      </c>
      <c r="P252" s="34" t="s">
        <v>68</v>
      </c>
      <c r="Q252" s="97"/>
    </row>
    <row r="253" customFormat="false" ht="204" hidden="false" customHeight="false" outlineLevel="0" collapsed="false">
      <c r="A253" s="1362" t="n">
        <v>43110</v>
      </c>
      <c r="B253" s="805"/>
      <c r="C253" s="805"/>
      <c r="D253" s="805" t="n">
        <v>3100</v>
      </c>
      <c r="E253" s="805" t="s">
        <v>31411</v>
      </c>
      <c r="F253" s="1416" t="s">
        <v>31412</v>
      </c>
      <c r="G253" s="805" t="s">
        <v>31413</v>
      </c>
      <c r="H253" s="805" t="s">
        <v>68</v>
      </c>
      <c r="I253" s="805"/>
      <c r="J253" s="805"/>
      <c r="K253" s="805"/>
      <c r="L253" s="805"/>
      <c r="M253" s="1357" t="s">
        <v>31414</v>
      </c>
      <c r="N253" s="1434" t="s">
        <v>31392</v>
      </c>
      <c r="O253" s="34" t="s">
        <v>31402</v>
      </c>
      <c r="P253" s="34" t="s">
        <v>68</v>
      </c>
      <c r="Q253" s="97"/>
    </row>
    <row r="254" customFormat="false" ht="312" hidden="false" customHeight="false" outlineLevel="0" collapsed="false">
      <c r="A254" s="1377" t="n">
        <v>43110</v>
      </c>
      <c r="B254" s="1378"/>
      <c r="C254" s="1378"/>
      <c r="D254" s="1378" t="s">
        <v>31415</v>
      </c>
      <c r="E254" s="1378" t="s">
        <v>31416</v>
      </c>
      <c r="F254" s="1378" t="s">
        <v>31417</v>
      </c>
      <c r="G254" s="1378" t="s">
        <v>4415</v>
      </c>
      <c r="H254" s="1378" t="s">
        <v>68</v>
      </c>
      <c r="I254" s="1378"/>
      <c r="J254" s="1378"/>
      <c r="K254" s="1378"/>
      <c r="L254" s="1378"/>
      <c r="M254" s="1363" t="s">
        <v>31418</v>
      </c>
      <c r="N254" s="1383"/>
      <c r="O254" s="34"/>
      <c r="P254" s="34" t="s">
        <v>68</v>
      </c>
      <c r="Q254" s="97"/>
    </row>
    <row r="255" customFormat="false" ht="82.5" hidden="false" customHeight="false" outlineLevel="0" collapsed="false">
      <c r="A255" s="1362" t="n">
        <v>43111</v>
      </c>
      <c r="B255" s="805"/>
      <c r="C255" s="805"/>
      <c r="D255" s="805" t="n">
        <v>5000</v>
      </c>
      <c r="E255" s="805" t="s">
        <v>31419</v>
      </c>
      <c r="F255" s="805" t="s">
        <v>31420</v>
      </c>
      <c r="G255" s="805" t="s">
        <v>28160</v>
      </c>
      <c r="H255" s="805" t="s">
        <v>110</v>
      </c>
      <c r="I255" s="805"/>
      <c r="J255" s="805"/>
      <c r="K255" s="805"/>
      <c r="L255" s="805"/>
      <c r="M255" s="1346" t="s">
        <v>15</v>
      </c>
      <c r="N255" s="805" t="s">
        <v>31421</v>
      </c>
      <c r="O255" s="805" t="s">
        <v>31422</v>
      </c>
      <c r="P255" s="34"/>
      <c r="Q255" s="97"/>
    </row>
    <row r="256" customFormat="false" ht="96" hidden="false" customHeight="false" outlineLevel="0" collapsed="false">
      <c r="A256" s="1362" t="n">
        <v>43111</v>
      </c>
      <c r="B256" s="805"/>
      <c r="C256" s="805"/>
      <c r="D256" s="805" t="s">
        <v>31423</v>
      </c>
      <c r="E256" s="805" t="s">
        <v>129</v>
      </c>
      <c r="F256" s="805" t="s">
        <v>31424</v>
      </c>
      <c r="G256" s="805" t="s">
        <v>14430</v>
      </c>
      <c r="H256" s="805" t="s">
        <v>110</v>
      </c>
      <c r="I256" s="805"/>
      <c r="J256" s="805"/>
      <c r="K256" s="805"/>
      <c r="L256" s="805"/>
      <c r="M256" s="1360" t="s">
        <v>31425</v>
      </c>
      <c r="N256" s="1434" t="s">
        <v>31426</v>
      </c>
      <c r="O256" s="805" t="s">
        <v>31427</v>
      </c>
      <c r="P256" s="34" t="s">
        <v>68</v>
      </c>
      <c r="Q256" s="97"/>
    </row>
    <row r="257" customFormat="false" ht="298.5" hidden="false" customHeight="false" outlineLevel="0" collapsed="false">
      <c r="A257" s="1362" t="n">
        <v>43111</v>
      </c>
      <c r="B257" s="805"/>
      <c r="C257" s="805"/>
      <c r="D257" s="805" t="s">
        <v>31428</v>
      </c>
      <c r="E257" s="805" t="s">
        <v>31429</v>
      </c>
      <c r="F257" s="1360" t="s">
        <v>31430</v>
      </c>
      <c r="G257" s="805" t="s">
        <v>102</v>
      </c>
      <c r="H257" s="805" t="s">
        <v>68</v>
      </c>
      <c r="I257" s="805"/>
      <c r="J257" s="805"/>
      <c r="K257" s="805"/>
      <c r="L257" s="805"/>
      <c r="M257" s="1347" t="s">
        <v>31431</v>
      </c>
      <c r="N257" s="1389" t="s">
        <v>31432</v>
      </c>
      <c r="O257" s="1389"/>
      <c r="P257" s="34"/>
      <c r="Q257" s="97"/>
    </row>
    <row r="258" customFormat="false" ht="133.5" hidden="false" customHeight="false" outlineLevel="0" collapsed="false">
      <c r="A258" s="1362" t="n">
        <v>43111</v>
      </c>
      <c r="B258" s="805"/>
      <c r="C258" s="805"/>
      <c r="D258" s="805" t="n">
        <v>4500</v>
      </c>
      <c r="E258" s="805" t="s">
        <v>504</v>
      </c>
      <c r="F258" s="805" t="n">
        <v>84993568110</v>
      </c>
      <c r="G258" s="805" t="s">
        <v>102</v>
      </c>
      <c r="H258" s="805" t="s">
        <v>110</v>
      </c>
      <c r="I258" s="805"/>
      <c r="J258" s="805"/>
      <c r="K258" s="805"/>
      <c r="L258" s="805"/>
      <c r="M258" s="1347" t="s">
        <v>31433</v>
      </c>
      <c r="N258" s="1389" t="s">
        <v>31434</v>
      </c>
      <c r="O258" s="1389"/>
      <c r="P258" s="34" t="s">
        <v>68</v>
      </c>
      <c r="Q258" s="97"/>
    </row>
    <row r="259" customFormat="false" ht="109.5" hidden="false" customHeight="false" outlineLevel="0" collapsed="false">
      <c r="A259" s="1362" t="n">
        <v>43111</v>
      </c>
      <c r="B259" s="805"/>
      <c r="C259" s="805"/>
      <c r="D259" s="805" t="s">
        <v>31435</v>
      </c>
      <c r="E259" s="805" t="s">
        <v>31436</v>
      </c>
      <c r="F259" s="1360" t="s">
        <v>31437</v>
      </c>
      <c r="G259" s="805" t="s">
        <v>102</v>
      </c>
      <c r="H259" s="805" t="s">
        <v>110</v>
      </c>
      <c r="I259" s="805"/>
      <c r="J259" s="805"/>
      <c r="K259" s="805"/>
      <c r="L259" s="805"/>
      <c r="M259" s="1357" t="s">
        <v>31438</v>
      </c>
      <c r="N259" s="1389" t="s">
        <v>31439</v>
      </c>
      <c r="O259" s="805" t="s">
        <v>31440</v>
      </c>
      <c r="P259" s="34" t="s">
        <v>68</v>
      </c>
      <c r="Q259" s="97"/>
    </row>
    <row r="260" customFormat="false" ht="132" hidden="false" customHeight="false" outlineLevel="0" collapsed="false">
      <c r="A260" s="1362" t="n">
        <v>43111</v>
      </c>
      <c r="B260" s="805"/>
      <c r="C260" s="805"/>
      <c r="D260" s="805" t="s">
        <v>31441</v>
      </c>
      <c r="E260" s="805" t="s">
        <v>31442</v>
      </c>
      <c r="F260" s="805" t="s">
        <v>31443</v>
      </c>
      <c r="G260" s="805" t="s">
        <v>31444</v>
      </c>
      <c r="H260" s="805" t="s">
        <v>110</v>
      </c>
      <c r="I260" s="805"/>
      <c r="J260" s="805"/>
      <c r="K260" s="805"/>
      <c r="L260" s="805"/>
      <c r="M260" s="1375" t="s">
        <v>31445</v>
      </c>
      <c r="N260" s="1435" t="s">
        <v>31446</v>
      </c>
      <c r="O260" s="34" t="s">
        <v>31447</v>
      </c>
      <c r="P260" s="34"/>
      <c r="Q260" s="97"/>
    </row>
    <row r="261" customFormat="false" ht="190.5" hidden="false" customHeight="false" outlineLevel="0" collapsed="false">
      <c r="A261" s="1362" t="n">
        <v>43111</v>
      </c>
      <c r="B261" s="805"/>
      <c r="C261" s="805"/>
      <c r="D261" s="805" t="s">
        <v>31448</v>
      </c>
      <c r="E261" s="805" t="s">
        <v>31449</v>
      </c>
      <c r="F261" s="805" t="s">
        <v>31450</v>
      </c>
      <c r="G261" s="805" t="s">
        <v>31451</v>
      </c>
      <c r="H261" s="805" t="s">
        <v>68</v>
      </c>
      <c r="I261" s="805"/>
      <c r="J261" s="805"/>
      <c r="K261" s="805"/>
      <c r="L261" s="805"/>
      <c r="M261" s="1363" t="s">
        <v>690</v>
      </c>
      <c r="N261" s="1434" t="s">
        <v>31392</v>
      </c>
      <c r="O261" s="805" t="s">
        <v>31452</v>
      </c>
      <c r="P261" s="34" t="s">
        <v>68</v>
      </c>
      <c r="Q261" s="97"/>
    </row>
    <row r="262" customFormat="false" ht="166.5" hidden="false" customHeight="false" outlineLevel="0" collapsed="false">
      <c r="A262" s="1362" t="n">
        <v>43111</v>
      </c>
      <c r="B262" s="805"/>
      <c r="C262" s="805"/>
      <c r="D262" s="805" t="n">
        <v>4900</v>
      </c>
      <c r="E262" s="805" t="s">
        <v>20031</v>
      </c>
      <c r="F262" s="1360" t="s">
        <v>31453</v>
      </c>
      <c r="G262" s="805" t="s">
        <v>102</v>
      </c>
      <c r="H262" s="805" t="s">
        <v>110</v>
      </c>
      <c r="I262" s="805"/>
      <c r="J262" s="805"/>
      <c r="K262" s="805"/>
      <c r="L262" s="805"/>
      <c r="M262" s="1357" t="s">
        <v>31414</v>
      </c>
      <c r="N262" s="1434" t="s">
        <v>31392</v>
      </c>
      <c r="O262" s="805" t="s">
        <v>31454</v>
      </c>
      <c r="P262" s="34" t="s">
        <v>68</v>
      </c>
      <c r="Q262" s="97"/>
    </row>
    <row r="263" customFormat="false" ht="166.5" hidden="false" customHeight="false" outlineLevel="0" collapsed="false">
      <c r="A263" s="1362" t="n">
        <v>43111</v>
      </c>
      <c r="B263" s="805"/>
      <c r="C263" s="805"/>
      <c r="D263" s="805" t="n">
        <v>5000</v>
      </c>
      <c r="E263" s="805" t="s">
        <v>247</v>
      </c>
      <c r="F263" s="805" t="s">
        <v>31455</v>
      </c>
      <c r="G263" s="805" t="s">
        <v>31456</v>
      </c>
      <c r="H263" s="805" t="s">
        <v>110</v>
      </c>
      <c r="I263" s="805"/>
      <c r="J263" s="805"/>
      <c r="K263" s="805"/>
      <c r="L263" s="805"/>
      <c r="M263" s="1363" t="s">
        <v>690</v>
      </c>
      <c r="N263" s="1434" t="s">
        <v>31392</v>
      </c>
      <c r="O263" s="805" t="s">
        <v>31457</v>
      </c>
      <c r="P263" s="34" t="s">
        <v>68</v>
      </c>
      <c r="Q263" s="97"/>
    </row>
    <row r="264" customFormat="false" ht="166.5" hidden="false" customHeight="false" outlineLevel="0" collapsed="false">
      <c r="A264" s="1362" t="n">
        <v>43112</v>
      </c>
      <c r="B264" s="805"/>
      <c r="C264" s="805"/>
      <c r="D264" s="805" t="s">
        <v>31458</v>
      </c>
      <c r="E264" s="805" t="s">
        <v>31459</v>
      </c>
      <c r="F264" s="805" t="s">
        <v>31460</v>
      </c>
      <c r="G264" s="805" t="s">
        <v>102</v>
      </c>
      <c r="H264" s="805" t="s">
        <v>68</v>
      </c>
      <c r="I264" s="805"/>
      <c r="J264" s="805"/>
      <c r="K264" s="805"/>
      <c r="L264" s="805"/>
      <c r="M264" s="1363" t="s">
        <v>690</v>
      </c>
      <c r="N264" s="1389" t="s">
        <v>31461</v>
      </c>
      <c r="O264" s="805"/>
      <c r="P264" s="34"/>
      <c r="Q264" s="97"/>
    </row>
    <row r="265" customFormat="false" ht="166.5" hidden="false" customHeight="false" outlineLevel="0" collapsed="false">
      <c r="A265" s="1362" t="n">
        <v>43118</v>
      </c>
      <c r="B265" s="805"/>
      <c r="C265" s="805"/>
      <c r="D265" s="805" t="n">
        <v>2300</v>
      </c>
      <c r="E265" s="805" t="s">
        <v>31462</v>
      </c>
      <c r="F265" s="1416" t="s">
        <v>31463</v>
      </c>
      <c r="G265" s="805" t="s">
        <v>102</v>
      </c>
      <c r="H265" s="805" t="s">
        <v>68</v>
      </c>
      <c r="I265" s="1375"/>
      <c r="J265" s="1375"/>
      <c r="K265" s="1375" t="s">
        <v>25309</v>
      </c>
      <c r="L265" s="1375"/>
      <c r="M265" s="1357" t="s">
        <v>31464</v>
      </c>
      <c r="N265" s="1389" t="s">
        <v>31461</v>
      </c>
      <c r="O265" s="34"/>
      <c r="P265" s="34"/>
      <c r="Q265" s="97"/>
    </row>
    <row r="266" customFormat="false" ht="96" hidden="false" customHeight="false" outlineLevel="0" collapsed="false">
      <c r="A266" s="1362" t="n">
        <v>43118</v>
      </c>
      <c r="B266" s="805"/>
      <c r="C266" s="805"/>
      <c r="D266" s="805" t="n">
        <v>2800</v>
      </c>
      <c r="E266" s="805" t="s">
        <v>31465</v>
      </c>
      <c r="F266" s="805" t="n">
        <v>89670048500</v>
      </c>
      <c r="G266" s="805" t="s">
        <v>102</v>
      </c>
      <c r="H266" s="805" t="s">
        <v>110</v>
      </c>
      <c r="I266" s="1375"/>
      <c r="J266" s="1375"/>
      <c r="K266" s="1375" t="s">
        <v>25309</v>
      </c>
      <c r="L266" s="1375"/>
      <c r="M266" s="1363" t="s">
        <v>31433</v>
      </c>
      <c r="N266" s="805" t="s">
        <v>31466</v>
      </c>
      <c r="O266" s="34"/>
      <c r="P266" s="34"/>
      <c r="Q266" s="97"/>
    </row>
    <row r="267" customFormat="false" ht="100.5" hidden="false" customHeight="false" outlineLevel="0" collapsed="false">
      <c r="A267" s="1362" t="n">
        <v>43118</v>
      </c>
      <c r="B267" s="805"/>
      <c r="C267" s="805"/>
      <c r="D267" s="805"/>
      <c r="E267" s="805" t="s">
        <v>31467</v>
      </c>
      <c r="F267" s="1360" t="s">
        <v>31468</v>
      </c>
      <c r="G267" s="805" t="s">
        <v>31469</v>
      </c>
      <c r="H267" s="805" t="s">
        <v>110</v>
      </c>
      <c r="I267" s="1375"/>
      <c r="J267" s="1375"/>
      <c r="K267" s="1375" t="s">
        <v>25309</v>
      </c>
      <c r="L267" s="1375"/>
      <c r="M267" s="1436" t="s">
        <v>31470</v>
      </c>
      <c r="N267" s="1434" t="s">
        <v>31471</v>
      </c>
      <c r="O267" s="34"/>
      <c r="P267" s="34"/>
      <c r="Q267" s="97"/>
    </row>
    <row r="268" customFormat="false" ht="177" hidden="false" customHeight="false" outlineLevel="0" collapsed="false">
      <c r="A268" s="1362" t="n">
        <v>43118</v>
      </c>
      <c r="B268" s="805"/>
      <c r="C268" s="805"/>
      <c r="D268" s="805" t="n">
        <v>4100</v>
      </c>
      <c r="E268" s="805" t="s">
        <v>31472</v>
      </c>
      <c r="F268" s="805" t="s">
        <v>31473</v>
      </c>
      <c r="G268" s="805" t="s">
        <v>6077</v>
      </c>
      <c r="H268" s="805" t="s">
        <v>68</v>
      </c>
      <c r="I268" s="1375"/>
      <c r="J268" s="1375"/>
      <c r="K268" s="1375" t="s">
        <v>25309</v>
      </c>
      <c r="L268" s="1375"/>
      <c r="M268" s="1357" t="s">
        <v>31474</v>
      </c>
      <c r="N268" s="1434" t="s">
        <v>31475</v>
      </c>
      <c r="O268" s="34"/>
      <c r="P268" s="34"/>
      <c r="Q268" s="97"/>
    </row>
    <row r="269" customFormat="false" ht="123" hidden="false" customHeight="false" outlineLevel="0" collapsed="false">
      <c r="A269" s="1377" t="n">
        <v>43118</v>
      </c>
      <c r="B269" s="1378"/>
      <c r="C269" s="1378"/>
      <c r="D269" s="1378" t="s">
        <v>31476</v>
      </c>
      <c r="E269" s="1378" t="s">
        <v>31477</v>
      </c>
      <c r="F269" s="1378" t="s">
        <v>31478</v>
      </c>
      <c r="G269" s="1378" t="s">
        <v>4415</v>
      </c>
      <c r="H269" s="1378" t="s">
        <v>68</v>
      </c>
      <c r="I269" s="1378"/>
      <c r="J269" s="1378"/>
      <c r="K269" s="1378" t="s">
        <v>25462</v>
      </c>
      <c r="L269" s="1378"/>
      <c r="M269" s="1346" t="s">
        <v>15</v>
      </c>
      <c r="N269" s="1434"/>
      <c r="O269" s="34"/>
      <c r="P269" s="34"/>
      <c r="Q269" s="97"/>
    </row>
    <row r="270" customFormat="false" ht="28.5" hidden="false" customHeight="false" outlineLevel="0" collapsed="false">
      <c r="A270" s="1362" t="n">
        <v>43118</v>
      </c>
      <c r="B270" s="805"/>
      <c r="C270" s="805"/>
      <c r="D270" s="805" t="n">
        <v>2800</v>
      </c>
      <c r="E270" s="805" t="s">
        <v>9182</v>
      </c>
      <c r="F270" s="805" t="s">
        <v>31479</v>
      </c>
      <c r="G270" s="805" t="s">
        <v>14430</v>
      </c>
      <c r="H270" s="805" t="s">
        <v>110</v>
      </c>
      <c r="I270" s="1375"/>
      <c r="J270" s="1375"/>
      <c r="K270" s="1375" t="s">
        <v>25309</v>
      </c>
      <c r="L270" s="1375"/>
      <c r="M270" s="1346" t="s">
        <v>15</v>
      </c>
      <c r="N270" s="805"/>
      <c r="O270" s="34"/>
      <c r="P270" s="34"/>
      <c r="Q270" s="97"/>
    </row>
    <row r="271" customFormat="false" ht="231" hidden="false" customHeight="false" outlineLevel="0" collapsed="false">
      <c r="A271" s="1362" t="n">
        <v>43118</v>
      </c>
      <c r="B271" s="1362" t="n">
        <v>43119</v>
      </c>
      <c r="C271" s="805"/>
      <c r="D271" s="805" t="s">
        <v>31480</v>
      </c>
      <c r="E271" s="805" t="s">
        <v>31481</v>
      </c>
      <c r="F271" s="1360" t="s">
        <v>31482</v>
      </c>
      <c r="G271" s="805" t="s">
        <v>31483</v>
      </c>
      <c r="H271" s="805" t="s">
        <v>68</v>
      </c>
      <c r="I271" s="1375"/>
      <c r="J271" s="1375"/>
      <c r="K271" s="1375" t="s">
        <v>25309</v>
      </c>
      <c r="L271" s="1375"/>
      <c r="M271" s="1346" t="s">
        <v>15</v>
      </c>
      <c r="N271" s="1389" t="s">
        <v>31484</v>
      </c>
      <c r="O271" s="34"/>
      <c r="P271" s="34"/>
      <c r="Q271" s="97"/>
    </row>
    <row r="272" customFormat="false" ht="166.5" hidden="false" customHeight="false" outlineLevel="0" collapsed="false">
      <c r="A272" s="1362" t="n">
        <v>43119</v>
      </c>
      <c r="B272" s="805"/>
      <c r="C272" s="805"/>
      <c r="D272" s="805" t="n">
        <v>4700</v>
      </c>
      <c r="E272" s="805" t="s">
        <v>31485</v>
      </c>
      <c r="F272" s="805" t="s">
        <v>31486</v>
      </c>
      <c r="G272" s="805" t="s">
        <v>31487</v>
      </c>
      <c r="H272" s="805" t="s">
        <v>68</v>
      </c>
      <c r="I272" s="1378"/>
      <c r="J272" s="1378"/>
      <c r="K272" s="1378" t="s">
        <v>25462</v>
      </c>
      <c r="L272" s="1378"/>
      <c r="M272" s="1363" t="s">
        <v>31488</v>
      </c>
      <c r="N272" s="1389" t="s">
        <v>31489</v>
      </c>
      <c r="O272" s="1389" t="s">
        <v>31490</v>
      </c>
      <c r="P272" s="34"/>
      <c r="Q272" s="97"/>
    </row>
    <row r="273" customFormat="false" ht="150" hidden="false" customHeight="false" outlineLevel="0" collapsed="false">
      <c r="A273" s="1362" t="n">
        <v>43119</v>
      </c>
      <c r="B273" s="805"/>
      <c r="C273" s="805"/>
      <c r="D273" s="805" t="s">
        <v>31491</v>
      </c>
      <c r="E273" s="805" t="s">
        <v>31492</v>
      </c>
      <c r="F273" s="1416" t="s">
        <v>31493</v>
      </c>
      <c r="G273" s="805" t="s">
        <v>31494</v>
      </c>
      <c r="H273" s="805" t="s">
        <v>68</v>
      </c>
      <c r="I273" s="1378"/>
      <c r="J273" s="1378"/>
      <c r="K273" s="1378" t="s">
        <v>25462</v>
      </c>
      <c r="L273" s="1378"/>
      <c r="M273" s="1347" t="s">
        <v>4201</v>
      </c>
      <c r="N273" s="1389" t="s">
        <v>31432</v>
      </c>
      <c r="O273" s="34"/>
      <c r="P273" s="34"/>
      <c r="Q273" s="97"/>
    </row>
    <row r="274" customFormat="false" ht="204" hidden="false" customHeight="false" outlineLevel="0" collapsed="false">
      <c r="A274" s="1362" t="n">
        <v>43119</v>
      </c>
      <c r="B274" s="805"/>
      <c r="C274" s="805"/>
      <c r="D274" s="805" t="n">
        <v>4500</v>
      </c>
      <c r="E274" s="805" t="s">
        <v>31495</v>
      </c>
      <c r="F274" s="1422" t="s">
        <v>31496</v>
      </c>
      <c r="G274" s="805" t="s">
        <v>31497</v>
      </c>
      <c r="H274" s="805" t="s">
        <v>68</v>
      </c>
      <c r="I274" s="1378"/>
      <c r="J274" s="1378"/>
      <c r="K274" s="1378" t="s">
        <v>25462</v>
      </c>
      <c r="L274" s="1378"/>
      <c r="M274" s="1360" t="s">
        <v>31498</v>
      </c>
      <c r="N274" s="1389" t="s">
        <v>31489</v>
      </c>
      <c r="O274" s="34"/>
      <c r="P274" s="34"/>
      <c r="Q274" s="97"/>
    </row>
    <row r="275" customFormat="false" ht="166.5" hidden="false" customHeight="false" outlineLevel="0" collapsed="false">
      <c r="A275" s="1362" t="n">
        <v>43119</v>
      </c>
      <c r="B275" s="805"/>
      <c r="C275" s="805"/>
      <c r="D275" s="805" t="s">
        <v>31499</v>
      </c>
      <c r="E275" s="805" t="s">
        <v>31500</v>
      </c>
      <c r="F275" s="1416" t="s">
        <v>31501</v>
      </c>
      <c r="G275" s="805" t="s">
        <v>31502</v>
      </c>
      <c r="H275" s="805" t="s">
        <v>68</v>
      </c>
      <c r="I275" s="1375"/>
      <c r="J275" s="1375"/>
      <c r="K275" s="1375" t="s">
        <v>25309</v>
      </c>
      <c r="L275" s="1375"/>
      <c r="M275" s="1363" t="s">
        <v>116</v>
      </c>
      <c r="N275" s="1434" t="s">
        <v>31503</v>
      </c>
      <c r="O275" s="1389" t="s">
        <v>31484</v>
      </c>
      <c r="P275" s="34"/>
      <c r="Q275" s="97"/>
    </row>
    <row r="276" customFormat="false" ht="42" hidden="false" customHeight="false" outlineLevel="0" collapsed="false">
      <c r="A276" s="1362" t="n">
        <v>43119</v>
      </c>
      <c r="B276" s="805"/>
      <c r="C276" s="805"/>
      <c r="D276" s="805" t="s">
        <v>31504</v>
      </c>
      <c r="E276" s="805" t="s">
        <v>31504</v>
      </c>
      <c r="F276" s="1360" t="s">
        <v>31505</v>
      </c>
      <c r="G276" s="805" t="s">
        <v>31504</v>
      </c>
      <c r="H276" s="805" t="s">
        <v>68</v>
      </c>
      <c r="I276" s="1375"/>
      <c r="J276" s="1375"/>
      <c r="K276" s="1375" t="s">
        <v>25309</v>
      </c>
      <c r="L276" s="1375"/>
      <c r="M276" s="1437" t="s">
        <v>31504</v>
      </c>
      <c r="N276" s="805" t="s">
        <v>3347</v>
      </c>
      <c r="O276" s="34"/>
      <c r="P276" s="34"/>
      <c r="Q276" s="97"/>
    </row>
    <row r="277" customFormat="false" ht="42" hidden="false" customHeight="false" outlineLevel="0" collapsed="false">
      <c r="A277" s="1362" t="n">
        <v>43122</v>
      </c>
      <c r="B277" s="805"/>
      <c r="C277" s="805"/>
      <c r="D277" s="805"/>
      <c r="E277" s="805"/>
      <c r="F277" s="805" t="n">
        <v>79645222448</v>
      </c>
      <c r="G277" s="805"/>
      <c r="H277" s="805" t="s">
        <v>110</v>
      </c>
      <c r="I277" s="1378"/>
      <c r="J277" s="1378"/>
      <c r="K277" s="1378" t="s">
        <v>25462</v>
      </c>
      <c r="L277" s="1378"/>
      <c r="M277" s="1394" t="s">
        <v>31506</v>
      </c>
      <c r="N277" s="805"/>
      <c r="O277" s="34"/>
      <c r="P277" s="34"/>
      <c r="Q277" s="97"/>
    </row>
    <row r="278" customFormat="false" ht="42" hidden="false" customHeight="false" outlineLevel="0" collapsed="false">
      <c r="A278" s="1362" t="n">
        <v>43122</v>
      </c>
      <c r="B278" s="805"/>
      <c r="C278" s="805"/>
      <c r="D278" s="805"/>
      <c r="E278" s="805"/>
      <c r="F278" s="1360" t="n">
        <v>79857517792</v>
      </c>
      <c r="G278" s="805" t="s">
        <v>31240</v>
      </c>
      <c r="H278" s="805" t="s">
        <v>110</v>
      </c>
      <c r="I278" s="1378"/>
      <c r="J278" s="1378"/>
      <c r="K278" s="1378" t="s">
        <v>25462</v>
      </c>
      <c r="L278" s="1378"/>
      <c r="M278" s="1436" t="s">
        <v>31507</v>
      </c>
      <c r="N278" s="805"/>
      <c r="O278" s="34"/>
      <c r="P278" s="34"/>
      <c r="Q278" s="97"/>
    </row>
    <row r="279" customFormat="false" ht="69" hidden="false" customHeight="false" outlineLevel="0" collapsed="false">
      <c r="A279" s="1362" t="n">
        <v>43122</v>
      </c>
      <c r="B279" s="805"/>
      <c r="C279" s="805"/>
      <c r="D279" s="805" t="n">
        <v>3900</v>
      </c>
      <c r="E279" s="805" t="s">
        <v>31508</v>
      </c>
      <c r="F279" s="1360" t="s">
        <v>31509</v>
      </c>
      <c r="G279" s="805" t="s">
        <v>31510</v>
      </c>
      <c r="H279" s="805" t="s">
        <v>68</v>
      </c>
      <c r="I279" s="1378"/>
      <c r="J279" s="1378"/>
      <c r="K279" s="1378" t="s">
        <v>25462</v>
      </c>
      <c r="L279" s="1378"/>
      <c r="M279" s="1363" t="s">
        <v>31511</v>
      </c>
      <c r="N279" s="1389"/>
      <c r="O279" s="34"/>
      <c r="P279" s="34"/>
      <c r="Q279" s="97"/>
    </row>
    <row r="280" customFormat="false" ht="150" hidden="false" customHeight="false" outlineLevel="0" collapsed="false">
      <c r="A280" s="1362" t="n">
        <v>43122</v>
      </c>
      <c r="B280" s="805"/>
      <c r="C280" s="805"/>
      <c r="D280" s="805" t="s">
        <v>364</v>
      </c>
      <c r="E280" s="805" t="s">
        <v>31512</v>
      </c>
      <c r="F280" s="805" t="n">
        <v>74992071649</v>
      </c>
      <c r="G280" s="805" t="s">
        <v>364</v>
      </c>
      <c r="H280" s="805" t="s">
        <v>110</v>
      </c>
      <c r="I280" s="1378"/>
      <c r="J280" s="1378"/>
      <c r="K280" s="1378" t="s">
        <v>25462</v>
      </c>
      <c r="L280" s="1378"/>
      <c r="M280" s="1363" t="s">
        <v>31513</v>
      </c>
      <c r="N280" s="805" t="s">
        <v>31514</v>
      </c>
      <c r="O280" s="34"/>
      <c r="P280" s="34"/>
      <c r="Q280" s="97"/>
    </row>
    <row r="281" customFormat="false" ht="204" hidden="false" customHeight="false" outlineLevel="0" collapsed="false">
      <c r="A281" s="1362" t="n">
        <v>43122</v>
      </c>
      <c r="B281" s="805"/>
      <c r="C281" s="805"/>
      <c r="D281" s="805" t="s">
        <v>31515</v>
      </c>
      <c r="E281" s="805" t="s">
        <v>31516</v>
      </c>
      <c r="F281" s="805" t="s">
        <v>31517</v>
      </c>
      <c r="G281" s="805" t="s">
        <v>31518</v>
      </c>
      <c r="H281" s="805" t="s">
        <v>68</v>
      </c>
      <c r="I281" s="1378"/>
      <c r="J281" s="1378"/>
      <c r="K281" s="1378" t="s">
        <v>25462</v>
      </c>
      <c r="L281" s="1378"/>
      <c r="M281" s="1396" t="s">
        <v>31519</v>
      </c>
      <c r="N281" s="1389" t="s">
        <v>31520</v>
      </c>
      <c r="O281" s="1396" t="s">
        <v>31521</v>
      </c>
      <c r="P281" s="34"/>
      <c r="Q281" s="97"/>
    </row>
    <row r="282" customFormat="false" ht="42" hidden="false" customHeight="false" outlineLevel="0" collapsed="false">
      <c r="A282" s="1362" t="n">
        <v>43122</v>
      </c>
      <c r="B282" s="805"/>
      <c r="C282" s="805"/>
      <c r="D282" s="805"/>
      <c r="E282" s="805"/>
      <c r="F282" s="805" t="n">
        <v>74997229000</v>
      </c>
      <c r="G282" s="805" t="s">
        <v>31522</v>
      </c>
      <c r="H282" s="805" t="s">
        <v>110</v>
      </c>
      <c r="I282" s="1378"/>
      <c r="J282" s="1378"/>
      <c r="K282" s="1378" t="s">
        <v>25462</v>
      </c>
      <c r="L282" s="1378"/>
      <c r="M282" s="1438" t="s">
        <v>31523</v>
      </c>
      <c r="N282" s="805"/>
      <c r="O282" s="34"/>
      <c r="P282" s="34"/>
      <c r="Q282" s="97"/>
    </row>
    <row r="283" customFormat="false" ht="136.5" hidden="false" customHeight="false" outlineLevel="0" collapsed="false">
      <c r="A283" s="1362" t="n">
        <v>43122</v>
      </c>
      <c r="B283" s="805"/>
      <c r="C283" s="805"/>
      <c r="D283" s="805" t="n">
        <v>3900</v>
      </c>
      <c r="E283" s="805" t="s">
        <v>31524</v>
      </c>
      <c r="F283" s="805" t="s">
        <v>31525</v>
      </c>
      <c r="G283" s="805" t="s">
        <v>5506</v>
      </c>
      <c r="H283" s="805" t="s">
        <v>68</v>
      </c>
      <c r="I283" s="1378"/>
      <c r="J283" s="1378"/>
      <c r="K283" s="1378" t="s">
        <v>25462</v>
      </c>
      <c r="L283" s="1378"/>
      <c r="M283" s="1396" t="s">
        <v>31526</v>
      </c>
      <c r="N283" s="1389" t="s">
        <v>31520</v>
      </c>
      <c r="O283" s="1396" t="s">
        <v>31526</v>
      </c>
      <c r="P283" s="34"/>
      <c r="Q283" s="97"/>
    </row>
    <row r="284" customFormat="false" ht="96" hidden="false" customHeight="false" outlineLevel="0" collapsed="false">
      <c r="A284" s="1362" t="n">
        <v>43122</v>
      </c>
      <c r="B284" s="805"/>
      <c r="C284" s="805"/>
      <c r="D284" s="805" t="n">
        <v>2100</v>
      </c>
      <c r="E284" s="805" t="s">
        <v>31527</v>
      </c>
      <c r="F284" s="805" t="s">
        <v>31528</v>
      </c>
      <c r="G284" s="805" t="s">
        <v>31529</v>
      </c>
      <c r="H284" s="805" t="s">
        <v>68</v>
      </c>
      <c r="I284" s="1375"/>
      <c r="J284" s="1375"/>
      <c r="K284" s="1375" t="s">
        <v>25309</v>
      </c>
      <c r="L284" s="1375"/>
      <c r="M284" s="1363" t="s">
        <v>31530</v>
      </c>
      <c r="N284" s="1389" t="s">
        <v>31520</v>
      </c>
      <c r="O284" s="1434"/>
      <c r="P284" s="34"/>
      <c r="Q284" s="97"/>
    </row>
    <row r="285" customFormat="false" ht="51" hidden="false" customHeight="false" outlineLevel="0" collapsed="false">
      <c r="A285" s="1362" t="n">
        <v>43122</v>
      </c>
      <c r="B285" s="805"/>
      <c r="C285" s="805"/>
      <c r="D285" s="805" t="n">
        <v>2600</v>
      </c>
      <c r="E285" s="805" t="s">
        <v>31531</v>
      </c>
      <c r="F285" s="805" t="s">
        <v>31532</v>
      </c>
      <c r="G285" s="805" t="s">
        <v>5506</v>
      </c>
      <c r="H285" s="805" t="s">
        <v>31533</v>
      </c>
      <c r="I285" s="1375"/>
      <c r="J285" s="1375"/>
      <c r="K285" s="1375" t="s">
        <v>25309</v>
      </c>
      <c r="L285" s="1375"/>
      <c r="M285" s="1346" t="s">
        <v>15</v>
      </c>
      <c r="N285" s="1434" t="s">
        <v>31534</v>
      </c>
      <c r="O285" s="1396" t="s">
        <v>31526</v>
      </c>
      <c r="P285" s="34"/>
      <c r="Q285" s="97"/>
    </row>
    <row r="286" customFormat="false" ht="82.5" hidden="false" customHeight="false" outlineLevel="0" collapsed="false">
      <c r="A286" s="1362" t="n">
        <v>43122</v>
      </c>
      <c r="B286" s="805"/>
      <c r="C286" s="805"/>
      <c r="D286" s="805" t="n">
        <v>4100</v>
      </c>
      <c r="E286" s="805" t="s">
        <v>31535</v>
      </c>
      <c r="F286" s="1360" t="s">
        <v>31536</v>
      </c>
      <c r="G286" s="805" t="s">
        <v>5506</v>
      </c>
      <c r="H286" s="805" t="s">
        <v>110</v>
      </c>
      <c r="I286" s="1378"/>
      <c r="J286" s="1378"/>
      <c r="K286" s="1378" t="s">
        <v>25462</v>
      </c>
      <c r="L286" s="1378"/>
      <c r="M286" s="1363" t="s">
        <v>31537</v>
      </c>
      <c r="N286" s="1389" t="s">
        <v>31520</v>
      </c>
      <c r="O286" s="1389"/>
      <c r="P286" s="34"/>
      <c r="Q286" s="97"/>
    </row>
    <row r="287" customFormat="false" ht="42" hidden="false" customHeight="false" outlineLevel="0" collapsed="false">
      <c r="A287" s="1362" t="n">
        <v>43122</v>
      </c>
      <c r="B287" s="805"/>
      <c r="C287" s="805"/>
      <c r="D287" s="805" t="n">
        <v>5500</v>
      </c>
      <c r="E287" s="805" t="s">
        <v>31538</v>
      </c>
      <c r="F287" s="1360" t="n">
        <v>89263083457</v>
      </c>
      <c r="G287" s="805" t="s">
        <v>937</v>
      </c>
      <c r="H287" s="805" t="s">
        <v>110</v>
      </c>
      <c r="I287" s="1378"/>
      <c r="J287" s="1378"/>
      <c r="K287" s="1378" t="s">
        <v>25462</v>
      </c>
      <c r="L287" s="1378"/>
      <c r="M287" s="1346" t="s">
        <v>15</v>
      </c>
      <c r="N287" s="805"/>
      <c r="O287" s="34"/>
      <c r="P287" s="34"/>
      <c r="Q287" s="97"/>
    </row>
    <row r="288" customFormat="false" ht="15" hidden="false" customHeight="false" outlineLevel="0" collapsed="false">
      <c r="A288" s="1362" t="n">
        <v>43122</v>
      </c>
      <c r="B288" s="805"/>
      <c r="C288" s="805"/>
      <c r="D288" s="805" t="s">
        <v>364</v>
      </c>
      <c r="E288" s="805" t="s">
        <v>364</v>
      </c>
      <c r="F288" s="805" t="n">
        <v>89645141717</v>
      </c>
      <c r="G288" s="805" t="s">
        <v>364</v>
      </c>
      <c r="H288" s="805" t="s">
        <v>110</v>
      </c>
      <c r="I288" s="1375"/>
      <c r="J288" s="1375"/>
      <c r="K288" s="1375" t="s">
        <v>25309</v>
      </c>
      <c r="L288" s="1375"/>
      <c r="M288" s="1439" t="s">
        <v>364</v>
      </c>
      <c r="N288" s="805"/>
      <c r="O288" s="34"/>
      <c r="P288" s="34"/>
      <c r="Q288" s="97"/>
    </row>
    <row r="289" customFormat="false" ht="204" hidden="false" customHeight="false" outlineLevel="0" collapsed="false">
      <c r="A289" s="1362" t="n">
        <v>43122</v>
      </c>
      <c r="B289" s="805"/>
      <c r="C289" s="805"/>
      <c r="D289" s="805" t="s">
        <v>31539</v>
      </c>
      <c r="E289" s="805" t="s">
        <v>31540</v>
      </c>
      <c r="F289" s="805" t="s">
        <v>31541</v>
      </c>
      <c r="G289" s="805" t="s">
        <v>6094</v>
      </c>
      <c r="H289" s="805" t="s">
        <v>68</v>
      </c>
      <c r="I289" s="1378"/>
      <c r="J289" s="1378"/>
      <c r="K289" s="1378" t="s">
        <v>25462</v>
      </c>
      <c r="L289" s="1378"/>
      <c r="M289" s="1346" t="s">
        <v>15</v>
      </c>
      <c r="N289" s="805" t="s">
        <v>31542</v>
      </c>
      <c r="O289" s="34"/>
      <c r="P289" s="34"/>
      <c r="Q289" s="97"/>
    </row>
    <row r="290" customFormat="false" ht="69" hidden="false" customHeight="false" outlineLevel="0" collapsed="false">
      <c r="A290" s="1362" t="n">
        <v>43122</v>
      </c>
      <c r="B290" s="805"/>
      <c r="C290" s="805"/>
      <c r="D290" s="805" t="s">
        <v>31543</v>
      </c>
      <c r="E290" s="805" t="s">
        <v>31544</v>
      </c>
      <c r="F290" s="805" t="s">
        <v>31545</v>
      </c>
      <c r="G290" s="805" t="s">
        <v>21434</v>
      </c>
      <c r="H290" s="805" t="s">
        <v>68</v>
      </c>
      <c r="I290" s="1378"/>
      <c r="J290" s="1378"/>
      <c r="K290" s="1378" t="s">
        <v>25462</v>
      </c>
      <c r="L290" s="1378"/>
      <c r="M290" s="1346" t="s">
        <v>31546</v>
      </c>
      <c r="N290" s="1389" t="s">
        <v>31520</v>
      </c>
      <c r="O290" s="34"/>
      <c r="P290" s="34"/>
      <c r="Q290" s="97"/>
    </row>
    <row r="291" customFormat="false" ht="82.5" hidden="false" customHeight="false" outlineLevel="0" collapsed="false">
      <c r="A291" s="1362" t="n">
        <v>43122</v>
      </c>
      <c r="B291" s="805"/>
      <c r="C291" s="805"/>
      <c r="D291" s="805"/>
      <c r="E291" s="1394" t="s">
        <v>31547</v>
      </c>
      <c r="F291" s="1360" t="s">
        <v>31548</v>
      </c>
      <c r="G291" s="805" t="s">
        <v>31469</v>
      </c>
      <c r="H291" s="805" t="s">
        <v>68</v>
      </c>
      <c r="I291" s="1378"/>
      <c r="J291" s="1378"/>
      <c r="K291" s="1378" t="s">
        <v>25462</v>
      </c>
      <c r="L291" s="1378"/>
      <c r="M291" s="1363" t="s">
        <v>31549</v>
      </c>
      <c r="N291" s="1389" t="s">
        <v>31520</v>
      </c>
      <c r="O291" s="1434"/>
      <c r="P291" s="34"/>
      <c r="Q291" s="97"/>
    </row>
    <row r="292" customFormat="false" ht="55.5" hidden="false" customHeight="false" outlineLevel="0" collapsed="false">
      <c r="A292" s="1362" t="n">
        <v>43122</v>
      </c>
      <c r="B292" s="34"/>
      <c r="C292" s="34"/>
      <c r="D292" s="34" t="n">
        <v>2700</v>
      </c>
      <c r="E292" s="805" t="s">
        <v>31550</v>
      </c>
      <c r="F292" s="34" t="s">
        <v>31551</v>
      </c>
      <c r="G292" s="34" t="s">
        <v>11573</v>
      </c>
      <c r="H292" s="34" t="s">
        <v>68</v>
      </c>
      <c r="I292" s="1375"/>
      <c r="J292" s="1375"/>
      <c r="K292" s="1375" t="s">
        <v>25309</v>
      </c>
      <c r="L292" s="1375"/>
      <c r="M292" s="1440" t="s">
        <v>6241</v>
      </c>
      <c r="N292" s="1389" t="s">
        <v>31520</v>
      </c>
      <c r="O292" s="34"/>
      <c r="P292" s="34"/>
      <c r="Q292" s="97"/>
    </row>
    <row r="293" customFormat="false" ht="15" hidden="false" customHeight="false" outlineLevel="0" collapsed="false">
      <c r="A293" s="20" t="n">
        <v>43123</v>
      </c>
      <c r="B293" s="91" t="s">
        <v>600</v>
      </c>
      <c r="C293" s="91" t="s">
        <v>600</v>
      </c>
      <c r="D293" s="91" t="s">
        <v>600</v>
      </c>
      <c r="E293" s="97"/>
      <c r="F293" s="19" t="n">
        <v>89296625091</v>
      </c>
      <c r="G293" s="19" t="s">
        <v>600</v>
      </c>
      <c r="H293" s="19" t="s">
        <v>600</v>
      </c>
      <c r="I293" s="19"/>
      <c r="J293" s="19"/>
      <c r="K293" s="19" t="s">
        <v>600</v>
      </c>
      <c r="L293" s="19"/>
      <c r="M293" s="19" t="s">
        <v>600</v>
      </c>
      <c r="N293" s="19" t="s">
        <v>600</v>
      </c>
      <c r="O293" s="97"/>
      <c r="P293" s="97"/>
      <c r="Q293" s="97"/>
    </row>
    <row r="294" customFormat="false" ht="190.5" hidden="false" customHeight="false" outlineLevel="0" collapsed="false">
      <c r="A294" s="99" t="n">
        <v>43123</v>
      </c>
      <c r="B294" s="91"/>
      <c r="C294" s="91"/>
      <c r="D294" s="91"/>
      <c r="E294" s="91" t="s">
        <v>31552</v>
      </c>
      <c r="F294" s="24" t="s">
        <v>31553</v>
      </c>
      <c r="G294" s="91" t="s">
        <v>102</v>
      </c>
      <c r="H294" s="34" t="s">
        <v>68</v>
      </c>
      <c r="I294" s="1378"/>
      <c r="J294" s="1378"/>
      <c r="K294" s="1378" t="s">
        <v>25462</v>
      </c>
      <c r="L294" s="1378"/>
      <c r="M294" s="95" t="s">
        <v>31554</v>
      </c>
      <c r="N294" s="1389" t="s">
        <v>31520</v>
      </c>
      <c r="O294" s="34"/>
      <c r="P294" s="97"/>
      <c r="Q294" s="97"/>
    </row>
    <row r="295" customFormat="false" ht="204" hidden="false" customHeight="false" outlineLevel="0" collapsed="false">
      <c r="A295" s="99" t="n">
        <v>43123</v>
      </c>
      <c r="B295" s="91"/>
      <c r="C295" s="91"/>
      <c r="D295" s="91"/>
      <c r="E295" s="91" t="s">
        <v>31555</v>
      </c>
      <c r="F295" s="91" t="s">
        <v>31556</v>
      </c>
      <c r="G295" s="91" t="s">
        <v>31557</v>
      </c>
      <c r="H295" s="34" t="s">
        <v>68</v>
      </c>
      <c r="I295" s="1375"/>
      <c r="J295" s="1375"/>
      <c r="K295" s="1375" t="s">
        <v>25309</v>
      </c>
      <c r="L295" s="1375"/>
      <c r="M295" s="137" t="s">
        <v>31558</v>
      </c>
      <c r="N295" s="1389" t="s">
        <v>31520</v>
      </c>
      <c r="O295" s="91"/>
      <c r="P295" s="97"/>
      <c r="Q295" s="97"/>
    </row>
    <row r="296" customFormat="false" ht="28.5" hidden="false" customHeight="false" outlineLevel="0" collapsed="false">
      <c r="A296" s="99" t="n">
        <v>43123</v>
      </c>
      <c r="B296" s="91"/>
      <c r="C296" s="91"/>
      <c r="D296" s="91"/>
      <c r="E296" s="91" t="s">
        <v>31559</v>
      </c>
      <c r="F296" s="91" t="n">
        <v>74956995901</v>
      </c>
      <c r="G296" s="91"/>
      <c r="H296" s="91"/>
      <c r="I296" s="1378"/>
      <c r="J296" s="1378"/>
      <c r="K296" s="1378" t="s">
        <v>25462</v>
      </c>
      <c r="L296" s="1378"/>
      <c r="M296" s="91" t="s">
        <v>31560</v>
      </c>
      <c r="N296" s="91"/>
      <c r="O296" s="91"/>
      <c r="P296" s="97"/>
      <c r="Q296" s="97"/>
    </row>
    <row r="297" customFormat="false" ht="69" hidden="false" customHeight="false" outlineLevel="0" collapsed="false">
      <c r="A297" s="99" t="n">
        <v>43123</v>
      </c>
      <c r="B297" s="91"/>
      <c r="C297" s="91"/>
      <c r="D297" s="91"/>
      <c r="E297" s="91" t="s">
        <v>31561</v>
      </c>
      <c r="F297" s="91" t="n">
        <v>89998069267</v>
      </c>
      <c r="G297" s="91" t="s">
        <v>15332</v>
      </c>
      <c r="H297" s="91" t="s">
        <v>110</v>
      </c>
      <c r="I297" s="1378"/>
      <c r="J297" s="1378"/>
      <c r="K297" s="1378" t="s">
        <v>25462</v>
      </c>
      <c r="L297" s="1378"/>
      <c r="M297" s="95" t="s">
        <v>31562</v>
      </c>
      <c r="N297" s="1389" t="s">
        <v>31520</v>
      </c>
      <c r="O297" s="91"/>
      <c r="P297" s="97"/>
      <c r="Q297" s="97"/>
    </row>
    <row r="298" customFormat="false" ht="15" hidden="false" customHeight="false" outlineLevel="0" collapsed="false">
      <c r="A298" s="99" t="n">
        <v>43123</v>
      </c>
      <c r="B298" s="91" t="s">
        <v>600</v>
      </c>
      <c r="C298" s="91" t="s">
        <v>600</v>
      </c>
      <c r="D298" s="91" t="s">
        <v>600</v>
      </c>
      <c r="E298" s="91" t="s">
        <v>600</v>
      </c>
      <c r="F298" s="91" t="n">
        <v>74954190494</v>
      </c>
      <c r="G298" s="91" t="s">
        <v>600</v>
      </c>
      <c r="H298" s="91" t="s">
        <v>600</v>
      </c>
      <c r="I298" s="91"/>
      <c r="J298" s="91"/>
      <c r="K298" s="91" t="s">
        <v>600</v>
      </c>
      <c r="L298" s="91"/>
      <c r="M298" s="91" t="s">
        <v>600</v>
      </c>
      <c r="N298" s="91"/>
      <c r="O298" s="91"/>
      <c r="P298" s="97"/>
      <c r="Q298" s="97"/>
    </row>
    <row r="299" customFormat="false" ht="51" hidden="false" customHeight="false" outlineLevel="0" collapsed="false">
      <c r="A299" s="99" t="n">
        <v>43123</v>
      </c>
      <c r="B299" s="91"/>
      <c r="C299" s="91"/>
      <c r="D299" s="248" t="s">
        <v>31563</v>
      </c>
      <c r="E299" s="91" t="s">
        <v>31564</v>
      </c>
      <c r="F299" s="248" t="n">
        <v>89268697665</v>
      </c>
      <c r="G299" s="91" t="s">
        <v>48</v>
      </c>
      <c r="H299" s="91" t="s">
        <v>12523</v>
      </c>
      <c r="I299" s="1375"/>
      <c r="J299" s="1375"/>
      <c r="K299" s="1375" t="s">
        <v>25309</v>
      </c>
      <c r="L299" s="1375"/>
      <c r="M299" s="282" t="s">
        <v>31565</v>
      </c>
      <c r="N299" s="1389" t="s">
        <v>31566</v>
      </c>
      <c r="O299" s="91"/>
      <c r="P299" s="97"/>
      <c r="Q299" s="97"/>
    </row>
    <row r="300" customFormat="false" ht="51" hidden="false" customHeight="false" outlineLevel="0" collapsed="false">
      <c r="A300" s="99" t="n">
        <v>43124</v>
      </c>
      <c r="B300" s="91"/>
      <c r="C300" s="91"/>
      <c r="D300" s="91" t="n">
        <v>162000</v>
      </c>
      <c r="E300" s="91" t="s">
        <v>31567</v>
      </c>
      <c r="F300" s="91" t="n">
        <v>74955996234</v>
      </c>
      <c r="G300" s="91" t="s">
        <v>31568</v>
      </c>
      <c r="H300" s="91" t="s">
        <v>110</v>
      </c>
      <c r="I300" s="1375"/>
      <c r="J300" s="1375"/>
      <c r="K300" s="1375" t="s">
        <v>25309</v>
      </c>
      <c r="L300" s="1375"/>
      <c r="M300" s="137" t="s">
        <v>31569</v>
      </c>
      <c r="N300" s="1389" t="s">
        <v>31520</v>
      </c>
      <c r="O300" s="1441" t="s">
        <v>31570</v>
      </c>
      <c r="P300" s="97"/>
      <c r="Q300" s="97"/>
    </row>
    <row r="301" customFormat="false" ht="51" hidden="false" customHeight="false" outlineLevel="0" collapsed="false">
      <c r="A301" s="99" t="n">
        <v>43124</v>
      </c>
      <c r="B301" s="91"/>
      <c r="C301" s="91"/>
      <c r="D301" s="91" t="n">
        <v>7400</v>
      </c>
      <c r="E301" s="91" t="s">
        <v>31571</v>
      </c>
      <c r="F301" s="24" t="s">
        <v>31572</v>
      </c>
      <c r="G301" s="91" t="s">
        <v>2035</v>
      </c>
      <c r="H301" s="91" t="s">
        <v>68</v>
      </c>
      <c r="I301" s="1375"/>
      <c r="J301" s="1375"/>
      <c r="K301" s="1375" t="s">
        <v>25309</v>
      </c>
      <c r="L301" s="1375"/>
      <c r="M301" s="1442" t="s">
        <v>31573</v>
      </c>
      <c r="N301" s="1389" t="s">
        <v>31520</v>
      </c>
      <c r="O301" s="91"/>
      <c r="P301" s="97"/>
      <c r="Q301" s="97"/>
    </row>
    <row r="302" customFormat="false" ht="84" hidden="false" customHeight="false" outlineLevel="0" collapsed="false">
      <c r="A302" s="99" t="n">
        <v>43124</v>
      </c>
      <c r="B302" s="97"/>
      <c r="C302" s="97"/>
      <c r="D302" s="19" t="n">
        <v>2600</v>
      </c>
      <c r="E302" s="19" t="s">
        <v>504</v>
      </c>
      <c r="F302" s="19" t="s">
        <v>31574</v>
      </c>
      <c r="G302" s="19" t="s">
        <v>14430</v>
      </c>
      <c r="H302" s="19" t="s">
        <v>3406</v>
      </c>
      <c r="I302" s="1375"/>
      <c r="J302" s="1375"/>
      <c r="K302" s="1375" t="s">
        <v>25309</v>
      </c>
      <c r="L302" s="1375"/>
      <c r="M302" s="141" t="s">
        <v>31575</v>
      </c>
      <c r="N302" s="1389" t="s">
        <v>31576</v>
      </c>
      <c r="O302" s="97"/>
      <c r="P302" s="97"/>
      <c r="Q302" s="97"/>
    </row>
    <row r="303" customFormat="false" ht="96" hidden="false" customHeight="false" outlineLevel="0" collapsed="false">
      <c r="A303" s="99" t="n">
        <v>43124</v>
      </c>
      <c r="B303" s="97"/>
      <c r="C303" s="97"/>
      <c r="D303" s="97"/>
      <c r="E303" s="91" t="s">
        <v>31577</v>
      </c>
      <c r="F303" s="24" t="s">
        <v>31578</v>
      </c>
      <c r="G303" s="19" t="s">
        <v>29528</v>
      </c>
      <c r="H303" s="19" t="s">
        <v>68</v>
      </c>
      <c r="I303" s="1375"/>
      <c r="J303" s="1375"/>
      <c r="K303" s="1375" t="s">
        <v>25309</v>
      </c>
      <c r="L303" s="1375"/>
      <c r="M303" s="402" t="s">
        <v>31579</v>
      </c>
      <c r="N303" s="19" t="s">
        <v>31580</v>
      </c>
      <c r="O303" s="97"/>
      <c r="P303" s="97"/>
      <c r="Q303" s="97"/>
    </row>
    <row r="304" customFormat="false" ht="15" hidden="false" customHeight="false" outlineLevel="0" collapsed="false">
      <c r="A304" s="99" t="n">
        <v>43124</v>
      </c>
      <c r="B304" s="97"/>
      <c r="C304" s="97"/>
      <c r="D304" s="97"/>
      <c r="E304" s="19" t="s">
        <v>31581</v>
      </c>
      <c r="F304" s="19" t="n">
        <v>79166312562</v>
      </c>
      <c r="G304" s="91" t="s">
        <v>600</v>
      </c>
      <c r="H304" s="91" t="s">
        <v>600</v>
      </c>
      <c r="I304" s="1375"/>
      <c r="J304" s="1375"/>
      <c r="K304" s="1375" t="s">
        <v>25309</v>
      </c>
      <c r="L304" s="1375"/>
      <c r="M304" s="1443" t="s">
        <v>600</v>
      </c>
      <c r="N304" s="97"/>
      <c r="O304" s="97"/>
      <c r="P304" s="97"/>
      <c r="Q304" s="97"/>
    </row>
    <row r="305" customFormat="false" ht="15" hidden="false" customHeight="false" outlineLevel="0" collapsed="false">
      <c r="A305" s="99" t="n">
        <v>43124</v>
      </c>
      <c r="B305" s="97"/>
      <c r="C305" s="97"/>
      <c r="D305" s="97"/>
      <c r="E305" s="19" t="s">
        <v>31582</v>
      </c>
      <c r="F305" s="19" t="n">
        <v>79257405156</v>
      </c>
      <c r="G305" s="97"/>
      <c r="H305" s="19" t="s">
        <v>110</v>
      </c>
      <c r="I305" s="1378"/>
      <c r="J305" s="1378"/>
      <c r="K305" s="1378" t="s">
        <v>25462</v>
      </c>
      <c r="L305" s="1378"/>
      <c r="M305" s="1444" t="s">
        <v>31582</v>
      </c>
      <c r="N305" s="97"/>
      <c r="O305" s="97"/>
      <c r="P305" s="97"/>
      <c r="Q305" s="97"/>
    </row>
    <row r="306" customFormat="false" ht="55.5" hidden="false" customHeight="false" outlineLevel="0" collapsed="false">
      <c r="A306" s="99" t="n">
        <v>43124</v>
      </c>
      <c r="B306" s="97"/>
      <c r="C306" s="97"/>
      <c r="D306" s="97"/>
      <c r="E306" s="91" t="s">
        <v>31583</v>
      </c>
      <c r="F306" s="30" t="s">
        <v>31584</v>
      </c>
      <c r="G306" s="19" t="s">
        <v>3584</v>
      </c>
      <c r="H306" s="19" t="s">
        <v>68</v>
      </c>
      <c r="I306" s="1378"/>
      <c r="J306" s="1378"/>
      <c r="K306" s="1378" t="s">
        <v>25462</v>
      </c>
      <c r="L306" s="1378"/>
      <c r="M306" s="526" t="s">
        <v>31585</v>
      </c>
      <c r="N306" s="1389" t="s">
        <v>31520</v>
      </c>
      <c r="O306" s="97"/>
      <c r="P306" s="97"/>
      <c r="Q306" s="97"/>
    </row>
    <row r="307" customFormat="false" ht="55.5" hidden="false" customHeight="false" outlineLevel="0" collapsed="false">
      <c r="A307" s="99" t="n">
        <v>43124</v>
      </c>
      <c r="B307" s="97"/>
      <c r="C307" s="97"/>
      <c r="D307" s="19" t="n">
        <v>5000</v>
      </c>
      <c r="E307" s="19" t="s">
        <v>31586</v>
      </c>
      <c r="F307" s="1445" t="n">
        <f aca="false">89255116559</f>
        <v>89255116559</v>
      </c>
      <c r="G307" s="19" t="s">
        <v>31587</v>
      </c>
      <c r="H307" s="19" t="s">
        <v>110</v>
      </c>
      <c r="I307" s="1375"/>
      <c r="J307" s="1375"/>
      <c r="K307" s="1375" t="s">
        <v>25309</v>
      </c>
      <c r="L307" s="1375"/>
      <c r="M307" s="211" t="s">
        <v>31588</v>
      </c>
      <c r="N307" s="1389" t="s">
        <v>31520</v>
      </c>
      <c r="O307" s="97"/>
      <c r="P307" s="97"/>
      <c r="Q307" s="97"/>
    </row>
    <row r="308" customFormat="false" ht="67.5" hidden="false" customHeight="false" outlineLevel="0" collapsed="false">
      <c r="A308" s="99" t="n">
        <v>43124</v>
      </c>
      <c r="B308" s="97"/>
      <c r="C308" s="97"/>
      <c r="D308" s="97"/>
      <c r="E308" s="19" t="s">
        <v>31589</v>
      </c>
      <c r="F308" s="91" t="s">
        <v>31590</v>
      </c>
      <c r="G308" s="19" t="s">
        <v>14430</v>
      </c>
      <c r="H308" s="19" t="s">
        <v>68</v>
      </c>
      <c r="I308" s="1375"/>
      <c r="J308" s="1375"/>
      <c r="K308" s="1375" t="s">
        <v>25309</v>
      </c>
      <c r="L308" s="1375"/>
      <c r="M308" s="191" t="s">
        <v>31591</v>
      </c>
      <c r="N308" s="1389" t="s">
        <v>31592</v>
      </c>
      <c r="O308" s="97"/>
      <c r="P308" s="97"/>
      <c r="Q308" s="97"/>
    </row>
    <row r="309" customFormat="false" ht="133.5" hidden="false" customHeight="false" outlineLevel="0" collapsed="false">
      <c r="A309" s="99" t="n">
        <v>43125</v>
      </c>
      <c r="B309" s="97"/>
      <c r="C309" s="97"/>
      <c r="D309" s="91" t="s">
        <v>31593</v>
      </c>
      <c r="E309" s="19" t="s">
        <v>31594</v>
      </c>
      <c r="F309" s="19" t="s">
        <v>31595</v>
      </c>
      <c r="G309" s="19" t="s">
        <v>15332</v>
      </c>
      <c r="H309" s="19" t="s">
        <v>110</v>
      </c>
      <c r="I309" s="1378"/>
      <c r="J309" s="1378"/>
      <c r="K309" s="1378" t="s">
        <v>25462</v>
      </c>
      <c r="L309" s="1378"/>
      <c r="M309" s="139" t="s">
        <v>31596</v>
      </c>
      <c r="N309" s="1446" t="s">
        <v>31597</v>
      </c>
      <c r="O309" s="97"/>
      <c r="P309" s="97"/>
      <c r="Q309" s="97"/>
    </row>
    <row r="310" customFormat="false" ht="51" hidden="false" customHeight="false" outlineLevel="0" collapsed="false">
      <c r="A310" s="99" t="n">
        <v>43125</v>
      </c>
      <c r="B310" s="97"/>
      <c r="C310" s="97"/>
      <c r="D310" s="91" t="s">
        <v>31598</v>
      </c>
      <c r="E310" s="91" t="s">
        <v>31599</v>
      </c>
      <c r="F310" s="24" t="s">
        <v>31600</v>
      </c>
      <c r="G310" s="19" t="s">
        <v>15483</v>
      </c>
      <c r="H310" s="19" t="s">
        <v>68</v>
      </c>
      <c r="I310" s="1378"/>
      <c r="J310" s="1378"/>
      <c r="K310" s="1378" t="s">
        <v>25462</v>
      </c>
      <c r="L310" s="1378"/>
      <c r="M310" s="363" t="s">
        <v>551</v>
      </c>
      <c r="N310" s="1389" t="s">
        <v>31601</v>
      </c>
      <c r="O310" s="97"/>
      <c r="P310" s="97"/>
      <c r="Q310" s="97"/>
    </row>
    <row r="311" customFormat="false" ht="51" hidden="false" customHeight="false" outlineLevel="0" collapsed="false">
      <c r="A311" s="99" t="n">
        <v>43125</v>
      </c>
      <c r="B311" s="97"/>
      <c r="C311" s="97"/>
      <c r="D311" s="19" t="s">
        <v>31602</v>
      </c>
      <c r="E311" s="19" t="s">
        <v>31603</v>
      </c>
      <c r="F311" s="19" t="s">
        <v>31604</v>
      </c>
      <c r="G311" s="19" t="s">
        <v>937</v>
      </c>
      <c r="H311" s="19" t="s">
        <v>110</v>
      </c>
      <c r="I311" s="1378"/>
      <c r="J311" s="1378"/>
      <c r="K311" s="1378" t="s">
        <v>25462</v>
      </c>
      <c r="L311" s="1378"/>
      <c r="M311" s="363" t="s">
        <v>98</v>
      </c>
      <c r="N311" s="1389" t="s">
        <v>31601</v>
      </c>
      <c r="O311" s="97"/>
      <c r="P311" s="97"/>
      <c r="Q311" s="97"/>
    </row>
    <row r="312" customFormat="false" ht="51" hidden="false" customHeight="false" outlineLevel="0" collapsed="false">
      <c r="A312" s="99" t="n">
        <v>43126</v>
      </c>
      <c r="B312" s="97"/>
      <c r="C312" s="97"/>
      <c r="D312" s="91" t="s">
        <v>31605</v>
      </c>
      <c r="E312" s="19" t="s">
        <v>31606</v>
      </c>
      <c r="F312" s="19" t="s">
        <v>31607</v>
      </c>
      <c r="G312" s="19" t="s">
        <v>15332</v>
      </c>
      <c r="H312" s="19" t="s">
        <v>110</v>
      </c>
      <c r="I312" s="1375"/>
      <c r="J312" s="1375"/>
      <c r="K312" s="1375" t="s">
        <v>25309</v>
      </c>
      <c r="L312" s="1375"/>
      <c r="M312" s="363" t="s">
        <v>98</v>
      </c>
      <c r="N312" s="1389" t="s">
        <v>31601</v>
      </c>
      <c r="O312" s="97"/>
      <c r="P312" s="97"/>
      <c r="Q312" s="97"/>
    </row>
    <row r="313" customFormat="false" ht="51" hidden="false" customHeight="false" outlineLevel="0" collapsed="false">
      <c r="A313" s="1447" t="n">
        <v>43126</v>
      </c>
      <c r="B313" s="223"/>
      <c r="C313" s="223"/>
      <c r="D313" s="122" t="s">
        <v>31608</v>
      </c>
      <c r="E313" s="122" t="s">
        <v>31609</v>
      </c>
      <c r="F313" s="122" t="s">
        <v>31610</v>
      </c>
      <c r="G313" s="223"/>
      <c r="H313" s="122" t="s">
        <v>68</v>
      </c>
      <c r="I313" s="1378"/>
      <c r="J313" s="1378"/>
      <c r="K313" s="1378" t="s">
        <v>25462</v>
      </c>
      <c r="L313" s="1378"/>
      <c r="M313" s="191" t="s">
        <v>31611</v>
      </c>
      <c r="N313" s="1389" t="s">
        <v>31601</v>
      </c>
      <c r="O313" s="19" t="s">
        <v>31612</v>
      </c>
      <c r="P313" s="97"/>
      <c r="Q313" s="97"/>
    </row>
    <row r="314" customFormat="false" ht="69" hidden="false" customHeight="false" outlineLevel="0" collapsed="false">
      <c r="A314" s="99" t="n">
        <v>43126</v>
      </c>
      <c r="B314" s="97"/>
      <c r="C314" s="97"/>
      <c r="D314" s="91" t="s">
        <v>31613</v>
      </c>
      <c r="E314" s="19" t="s">
        <v>31614</v>
      </c>
      <c r="F314" s="19" t="s">
        <v>31615</v>
      </c>
      <c r="G314" s="97"/>
      <c r="H314" s="19" t="s">
        <v>68</v>
      </c>
      <c r="I314" s="1375"/>
      <c r="J314" s="1375"/>
      <c r="K314" s="1375" t="s">
        <v>25309</v>
      </c>
      <c r="L314" s="1375"/>
      <c r="M314" s="363" t="s">
        <v>98</v>
      </c>
      <c r="N314" s="91" t="s">
        <v>31616</v>
      </c>
      <c r="O314" s="97"/>
      <c r="P314" s="97"/>
      <c r="Q314" s="97"/>
    </row>
    <row r="315" customFormat="false" ht="190.5" hidden="false" customHeight="false" outlineLevel="0" collapsed="false">
      <c r="A315" s="1448" t="n">
        <v>43126</v>
      </c>
      <c r="B315" s="1010"/>
      <c r="C315" s="288" t="s">
        <v>4142</v>
      </c>
      <c r="D315" s="1010" t="s">
        <v>31617</v>
      </c>
      <c r="E315" s="1010" t="s">
        <v>31618</v>
      </c>
      <c r="F315" s="1449" t="s">
        <v>31619</v>
      </c>
      <c r="G315" s="376" t="s">
        <v>31620</v>
      </c>
      <c r="H315" s="1010" t="s">
        <v>68</v>
      </c>
      <c r="I315" s="1378"/>
      <c r="J315" s="1378"/>
      <c r="K315" s="1378" t="s">
        <v>25462</v>
      </c>
      <c r="L315" s="1378"/>
      <c r="M315" s="137" t="s">
        <v>31621</v>
      </c>
      <c r="N315" s="1389" t="s">
        <v>31601</v>
      </c>
      <c r="O315" s="349" t="s">
        <v>31622</v>
      </c>
      <c r="P315" s="97"/>
      <c r="Q315" s="97"/>
    </row>
    <row r="316" customFormat="false" ht="69" hidden="false" customHeight="false" outlineLevel="0" collapsed="false">
      <c r="A316" s="99" t="n">
        <v>43126</v>
      </c>
      <c r="B316" s="97"/>
      <c r="C316" s="97"/>
      <c r="D316" s="19" t="n">
        <v>7100</v>
      </c>
      <c r="E316" s="91" t="s">
        <v>31623</v>
      </c>
      <c r="F316" s="19" t="s">
        <v>31624</v>
      </c>
      <c r="G316" s="97"/>
      <c r="H316" s="19" t="s">
        <v>68</v>
      </c>
      <c r="I316" s="1378"/>
      <c r="J316" s="1378"/>
      <c r="K316" s="1378" t="s">
        <v>25462</v>
      </c>
      <c r="L316" s="1378"/>
      <c r="M316" s="133" t="s">
        <v>31625</v>
      </c>
      <c r="N316" s="1389" t="s">
        <v>31601</v>
      </c>
      <c r="O316" s="97"/>
      <c r="P316" s="97"/>
      <c r="Q316" s="97"/>
    </row>
    <row r="317" customFormat="false" ht="15" hidden="false" customHeight="false" outlineLevel="0" collapsed="false">
      <c r="A317" s="99" t="n">
        <v>43126</v>
      </c>
      <c r="B317" s="97"/>
      <c r="C317" s="97"/>
      <c r="D317" s="97"/>
      <c r="E317" s="97"/>
      <c r="F317" s="19" t="n">
        <v>74954089320</v>
      </c>
      <c r="G317" s="97"/>
      <c r="H317" s="19" t="s">
        <v>110</v>
      </c>
      <c r="I317" s="97"/>
      <c r="J317" s="97"/>
      <c r="K317" s="97"/>
      <c r="L317" s="97"/>
      <c r="M317" s="1450" t="s">
        <v>31626</v>
      </c>
      <c r="N317" s="97"/>
      <c r="O317" s="97"/>
      <c r="P317" s="97"/>
      <c r="Q317" s="97"/>
    </row>
    <row r="318" customFormat="false" ht="136.5" hidden="false" customHeight="false" outlineLevel="0" collapsed="false">
      <c r="A318" s="99" t="n">
        <v>43126</v>
      </c>
      <c r="B318" s="91"/>
      <c r="C318" s="91"/>
      <c r="D318" s="91" t="s">
        <v>31627</v>
      </c>
      <c r="E318" s="91" t="s">
        <v>31628</v>
      </c>
      <c r="F318" s="91" t="s">
        <v>31629</v>
      </c>
      <c r="G318" s="91"/>
      <c r="H318" s="91" t="s">
        <v>68</v>
      </c>
      <c r="I318" s="122"/>
      <c r="J318" s="122"/>
      <c r="K318" s="122" t="s">
        <v>25462</v>
      </c>
      <c r="L318" s="122"/>
      <c r="M318" s="211" t="s">
        <v>31630</v>
      </c>
      <c r="N318" s="91"/>
      <c r="O318" s="97"/>
      <c r="P318" s="97"/>
      <c r="Q318" s="97"/>
    </row>
    <row r="319" customFormat="false" ht="271.5" hidden="false" customHeight="false" outlineLevel="0" collapsed="false">
      <c r="A319" s="1451" t="n">
        <v>43126</v>
      </c>
      <c r="B319" s="111"/>
      <c r="C319" s="111"/>
      <c r="D319" s="347" t="s">
        <v>31631</v>
      </c>
      <c r="E319" s="402" t="s">
        <v>31632</v>
      </c>
      <c r="F319" s="402" t="s">
        <v>31633</v>
      </c>
      <c r="G319" s="111"/>
      <c r="H319" s="347" t="s">
        <v>68</v>
      </c>
      <c r="I319" s="1375"/>
      <c r="J319" s="1375"/>
      <c r="K319" s="1375" t="s">
        <v>25309</v>
      </c>
      <c r="L319" s="1375"/>
      <c r="M319" s="95" t="s">
        <v>31634</v>
      </c>
      <c r="N319" s="1452"/>
      <c r="O319" s="97"/>
      <c r="P319" s="97"/>
      <c r="Q319" s="97"/>
    </row>
    <row r="320" customFormat="false" ht="109.5" hidden="false" customHeight="false" outlineLevel="0" collapsed="false">
      <c r="A320" s="20" t="n">
        <v>43127</v>
      </c>
      <c r="B320" s="20"/>
      <c r="C320" s="19" t="n">
        <v>2300</v>
      </c>
      <c r="D320" s="19" t="s">
        <v>1172</v>
      </c>
      <c r="E320" s="19" t="s">
        <v>31635</v>
      </c>
      <c r="F320" s="98" t="s">
        <v>31636</v>
      </c>
      <c r="G320" s="97"/>
      <c r="H320" s="19" t="s">
        <v>110</v>
      </c>
      <c r="I320" s="1375"/>
      <c r="J320" s="1375"/>
      <c r="K320" s="1375" t="s">
        <v>25309</v>
      </c>
      <c r="L320" s="1375"/>
      <c r="M320" s="139" t="s">
        <v>15</v>
      </c>
      <c r="N320" s="189" t="s">
        <v>31637</v>
      </c>
      <c r="O320" s="97"/>
      <c r="P320" s="97"/>
      <c r="Q320" s="97"/>
    </row>
    <row r="321" customFormat="false" ht="51" hidden="false" customHeight="false" outlineLevel="0" collapsed="false">
      <c r="A321" s="97"/>
      <c r="B321" s="97"/>
      <c r="C321" s="97"/>
      <c r="D321" s="97"/>
      <c r="E321" s="97"/>
      <c r="F321" s="98" t="s">
        <v>31638</v>
      </c>
      <c r="G321" s="97"/>
      <c r="H321" s="19" t="s">
        <v>110</v>
      </c>
      <c r="I321" s="1375"/>
      <c r="J321" s="1375"/>
      <c r="K321" s="1375" t="s">
        <v>25309</v>
      </c>
      <c r="L321" s="1375"/>
      <c r="M321" s="612" t="s">
        <v>4823</v>
      </c>
      <c r="N321" s="1389" t="s">
        <v>31601</v>
      </c>
      <c r="O321" s="97"/>
      <c r="P321" s="97"/>
      <c r="Q321" s="97"/>
    </row>
    <row r="322" customFormat="false" ht="150" hidden="false" customHeight="false" outlineLevel="0" collapsed="false">
      <c r="A322" s="20" t="n">
        <v>43129</v>
      </c>
      <c r="B322" s="97"/>
      <c r="C322" s="19" t="s">
        <v>5564</v>
      </c>
      <c r="D322" s="19" t="s">
        <v>3584</v>
      </c>
      <c r="E322" s="19" t="s">
        <v>31639</v>
      </c>
      <c r="F322" s="1453" t="n">
        <v>79166685767</v>
      </c>
      <c r="G322" s="19" t="s">
        <v>3584</v>
      </c>
      <c r="H322" s="19" t="s">
        <v>110</v>
      </c>
      <c r="I322" s="122"/>
      <c r="J322" s="122"/>
      <c r="K322" s="122" t="s">
        <v>25462</v>
      </c>
      <c r="L322" s="122"/>
      <c r="M322" s="211" t="s">
        <v>31640</v>
      </c>
      <c r="N322" s="1389" t="s">
        <v>31601</v>
      </c>
      <c r="O322" s="19" t="s">
        <v>31641</v>
      </c>
      <c r="P322" s="97"/>
      <c r="Q322" s="97"/>
    </row>
    <row r="323" customFormat="false" ht="153.75" hidden="false" customHeight="false" outlineLevel="0" collapsed="false">
      <c r="A323" s="20" t="n">
        <v>43129</v>
      </c>
      <c r="B323" s="97"/>
      <c r="C323" s="97"/>
      <c r="D323" s="19" t="n">
        <v>4500</v>
      </c>
      <c r="E323" s="19" t="s">
        <v>31642</v>
      </c>
      <c r="F323" s="98" t="n">
        <v>89686555327</v>
      </c>
      <c r="G323" s="91" t="s">
        <v>31643</v>
      </c>
      <c r="H323" s="19" t="s">
        <v>110</v>
      </c>
      <c r="I323" s="1375"/>
      <c r="J323" s="1375"/>
      <c r="K323" s="1375" t="s">
        <v>25309</v>
      </c>
      <c r="L323" s="1375"/>
      <c r="M323" s="19" t="s">
        <v>31644</v>
      </c>
      <c r="N323" s="533" t="s">
        <v>31645</v>
      </c>
      <c r="O323" s="97"/>
      <c r="P323" s="97"/>
      <c r="Q323" s="97"/>
    </row>
    <row r="324" customFormat="false" ht="136.5" hidden="false" customHeight="false" outlineLevel="0" collapsed="false">
      <c r="A324" s="20" t="n">
        <v>43129</v>
      </c>
      <c r="B324" s="97"/>
      <c r="C324" s="97"/>
      <c r="D324" s="91" t="s">
        <v>31646</v>
      </c>
      <c r="E324" s="19" t="s">
        <v>9624</v>
      </c>
      <c r="F324" s="19" t="s">
        <v>31647</v>
      </c>
      <c r="G324" s="19" t="s">
        <v>102</v>
      </c>
      <c r="H324" s="19" t="s">
        <v>110</v>
      </c>
      <c r="I324" s="1375"/>
      <c r="J324" s="1375"/>
      <c r="K324" s="1375" t="s">
        <v>25309</v>
      </c>
      <c r="L324" s="1375"/>
      <c r="M324" s="139" t="s">
        <v>15</v>
      </c>
      <c r="N324" s="97"/>
      <c r="O324" s="97"/>
      <c r="P324" s="97"/>
      <c r="Q324" s="97"/>
    </row>
    <row r="325" customFormat="false" ht="13.8" hidden="false" customHeight="false" outlineLevel="0" collapsed="false">
      <c r="A325" s="20" t="n">
        <v>43129</v>
      </c>
      <c r="B325" s="97"/>
      <c r="C325" s="97"/>
      <c r="D325" s="97"/>
      <c r="E325" s="97"/>
      <c r="F325" s="19" t="n">
        <v>89850841646</v>
      </c>
      <c r="G325" s="97"/>
      <c r="H325" s="97"/>
      <c r="I325" s="97"/>
      <c r="J325" s="97"/>
      <c r="K325" s="97"/>
      <c r="L325" s="97"/>
      <c r="M325" s="298" t="s">
        <v>364</v>
      </c>
      <c r="N325" s="97"/>
      <c r="O325" s="97"/>
      <c r="P325" s="97"/>
      <c r="Q325" s="97"/>
    </row>
    <row r="326" customFormat="false" ht="13.8" hidden="false" customHeight="false" outlineLevel="0" collapsed="false">
      <c r="A326" s="20" t="n">
        <v>43129</v>
      </c>
      <c r="B326" s="19" t="s">
        <v>600</v>
      </c>
      <c r="C326" s="19" t="s">
        <v>600</v>
      </c>
      <c r="D326" s="19" t="s">
        <v>600</v>
      </c>
      <c r="E326" s="19" t="s">
        <v>600</v>
      </c>
      <c r="F326" s="19" t="n">
        <v>89255143122</v>
      </c>
      <c r="G326" s="19" t="s">
        <v>600</v>
      </c>
      <c r="H326" s="19" t="s">
        <v>600</v>
      </c>
      <c r="I326" s="19"/>
      <c r="J326" s="19"/>
      <c r="K326" s="19" t="s">
        <v>600</v>
      </c>
      <c r="L326" s="19"/>
      <c r="M326" s="19" t="s">
        <v>600</v>
      </c>
      <c r="N326" s="19" t="s">
        <v>600</v>
      </c>
      <c r="O326" s="97"/>
      <c r="P326" s="97"/>
      <c r="Q326" s="97"/>
    </row>
    <row r="327" customFormat="false" ht="150" hidden="false" customHeight="false" outlineLevel="0" collapsed="false">
      <c r="A327" s="20" t="n">
        <v>43129</v>
      </c>
      <c r="B327" s="97"/>
      <c r="C327" s="97"/>
      <c r="D327" s="97"/>
      <c r="E327" s="91" t="s">
        <v>31648</v>
      </c>
      <c r="F327" s="19" t="n">
        <v>89030066700</v>
      </c>
      <c r="G327" s="19" t="s">
        <v>31649</v>
      </c>
      <c r="H327" s="19" t="s">
        <v>110</v>
      </c>
      <c r="I327" s="97"/>
      <c r="J327" s="97"/>
      <c r="K327" s="97"/>
      <c r="L327" s="97"/>
      <c r="M327" s="19" t="s">
        <v>31650</v>
      </c>
      <c r="N327" s="97"/>
      <c r="O327" s="97"/>
      <c r="P327" s="97"/>
      <c r="Q327" s="97"/>
    </row>
    <row r="328" customFormat="false" ht="13.8" hidden="false" customHeight="false" outlineLevel="0" collapsed="false">
      <c r="A328" s="20" t="n">
        <v>43129</v>
      </c>
      <c r="B328" s="97"/>
      <c r="C328" s="97"/>
      <c r="D328" s="97"/>
      <c r="E328" s="135" t="s">
        <v>31651</v>
      </c>
      <c r="F328" s="98" t="s">
        <v>31652</v>
      </c>
      <c r="G328" s="135" t="s">
        <v>31651</v>
      </c>
      <c r="H328" s="135" t="s">
        <v>31651</v>
      </c>
      <c r="I328" s="135"/>
      <c r="J328" s="135"/>
      <c r="K328" s="135" t="s">
        <v>31651</v>
      </c>
      <c r="L328" s="135"/>
      <c r="M328" s="135" t="s">
        <v>31651</v>
      </c>
      <c r="N328" s="97"/>
      <c r="O328" s="97"/>
      <c r="P328" s="97"/>
      <c r="Q328" s="97"/>
    </row>
    <row r="329" customFormat="false" ht="136.5" hidden="false" customHeight="false" outlineLevel="0" collapsed="false">
      <c r="A329" s="20" t="n">
        <v>43129</v>
      </c>
      <c r="B329" s="20" t="n">
        <v>43131</v>
      </c>
      <c r="C329" s="97"/>
      <c r="D329" s="19" t="n">
        <v>4500</v>
      </c>
      <c r="E329" s="91" t="s">
        <v>31653</v>
      </c>
      <c r="F329" s="349" t="s">
        <v>31654</v>
      </c>
      <c r="G329" s="19" t="s">
        <v>48</v>
      </c>
      <c r="H329" s="19" t="s">
        <v>110</v>
      </c>
      <c r="I329" s="97"/>
      <c r="J329" s="97"/>
      <c r="K329" s="97"/>
      <c r="L329" s="97"/>
      <c r="M329" s="139" t="s">
        <v>15</v>
      </c>
      <c r="N329" s="97"/>
      <c r="O329" s="97"/>
      <c r="P329" s="97"/>
      <c r="Q329" s="97"/>
    </row>
    <row r="330" customFormat="false" ht="13.8" hidden="false" customHeight="false" outlineLevel="0" collapsed="false">
      <c r="A330" s="20" t="n">
        <v>43130</v>
      </c>
      <c r="B330" s="97"/>
      <c r="C330" s="97"/>
      <c r="D330" s="97"/>
      <c r="E330" s="19" t="s">
        <v>31655</v>
      </c>
      <c r="F330" s="19" t="n">
        <v>89372471175</v>
      </c>
      <c r="G330" s="97"/>
      <c r="H330" s="19" t="s">
        <v>110</v>
      </c>
      <c r="I330" s="97"/>
      <c r="J330" s="97"/>
      <c r="K330" s="97"/>
      <c r="L330" s="97"/>
      <c r="M330" s="19" t="s">
        <v>31656</v>
      </c>
      <c r="N330" s="97"/>
      <c r="O330" s="97"/>
      <c r="P330" s="97"/>
      <c r="Q330" s="97"/>
    </row>
    <row r="331" customFormat="false" ht="67.5" hidden="false" customHeight="false" outlineLevel="0" collapsed="false">
      <c r="A331" s="20" t="n">
        <v>43130</v>
      </c>
      <c r="B331" s="97"/>
      <c r="C331" s="97"/>
      <c r="D331" s="19" t="n">
        <v>7400</v>
      </c>
      <c r="E331" s="19" t="s">
        <v>31657</v>
      </c>
      <c r="F331" s="19" t="n">
        <v>84951203306</v>
      </c>
      <c r="G331" s="19" t="s">
        <v>31658</v>
      </c>
      <c r="H331" s="19" t="s">
        <v>110</v>
      </c>
      <c r="I331" s="1378"/>
      <c r="J331" s="1378"/>
      <c r="K331" s="1378" t="s">
        <v>25462</v>
      </c>
      <c r="L331" s="1378"/>
      <c r="M331" s="211" t="s">
        <v>31659</v>
      </c>
      <c r="N331" s="1389" t="s">
        <v>31660</v>
      </c>
      <c r="O331" s="97"/>
      <c r="P331" s="97"/>
      <c r="Q331" s="97"/>
    </row>
    <row r="332" customFormat="false" ht="13.8" hidden="false" customHeight="false" outlineLevel="0" collapsed="false">
      <c r="A332" s="20" t="n">
        <v>43130</v>
      </c>
      <c r="B332" s="347" t="s">
        <v>600</v>
      </c>
      <c r="C332" s="347" t="s">
        <v>600</v>
      </c>
      <c r="D332" s="347" t="s">
        <v>600</v>
      </c>
      <c r="E332" s="347" t="s">
        <v>600</v>
      </c>
      <c r="F332" s="19" t="n">
        <v>89057982172</v>
      </c>
      <c r="G332" s="97"/>
      <c r="H332" s="19" t="s">
        <v>110</v>
      </c>
      <c r="I332" s="97"/>
      <c r="J332" s="97"/>
      <c r="K332" s="97"/>
      <c r="L332" s="97"/>
      <c r="M332" s="347" t="s">
        <v>600</v>
      </c>
      <c r="N332" s="97"/>
      <c r="O332" s="97"/>
      <c r="P332" s="97"/>
      <c r="Q332" s="97"/>
    </row>
    <row r="333" customFormat="false" ht="69" hidden="false" customHeight="false" outlineLevel="0" collapsed="false">
      <c r="A333" s="20" t="n">
        <v>43130</v>
      </c>
      <c r="B333" s="97"/>
      <c r="C333" s="97"/>
      <c r="D333" s="97"/>
      <c r="E333" s="91" t="s">
        <v>31661</v>
      </c>
      <c r="F333" s="91" t="s">
        <v>31662</v>
      </c>
      <c r="G333" s="19" t="s">
        <v>48</v>
      </c>
      <c r="H333" s="19" t="s">
        <v>68</v>
      </c>
      <c r="I333" s="1375"/>
      <c r="J333" s="1375"/>
      <c r="K333" s="1375" t="s">
        <v>25309</v>
      </c>
      <c r="L333" s="1375"/>
      <c r="M333" s="321" t="s">
        <v>15</v>
      </c>
      <c r="N333" s="1389"/>
      <c r="O333" s="97"/>
      <c r="P333" s="97"/>
      <c r="Q333" s="97"/>
    </row>
    <row r="334" customFormat="false" ht="69" hidden="false" customHeight="false" outlineLevel="0" collapsed="false">
      <c r="A334" s="20" t="n">
        <v>43130</v>
      </c>
      <c r="B334" s="97"/>
      <c r="C334" s="97"/>
      <c r="D334" s="19" t="n">
        <v>4300</v>
      </c>
      <c r="E334" s="91" t="s">
        <v>31663</v>
      </c>
      <c r="F334" s="98" t="s">
        <v>31664</v>
      </c>
      <c r="G334" s="97"/>
      <c r="H334" s="19" t="s">
        <v>68</v>
      </c>
      <c r="I334" s="1375"/>
      <c r="J334" s="1375"/>
      <c r="K334" s="1375" t="s">
        <v>25309</v>
      </c>
      <c r="L334" s="1375"/>
      <c r="M334" s="321" t="s">
        <v>15</v>
      </c>
      <c r="N334" s="97"/>
      <c r="O334" s="97"/>
      <c r="P334" s="97"/>
      <c r="Q334" s="97"/>
    </row>
    <row r="335" customFormat="false" ht="17.35" hidden="false" customHeight="false" outlineLevel="0" collapsed="false">
      <c r="A335" s="20" t="n">
        <v>43130</v>
      </c>
      <c r="B335" s="97"/>
      <c r="C335" s="97"/>
      <c r="D335" s="19" t="s">
        <v>31665</v>
      </c>
      <c r="E335" s="91" t="s">
        <v>31666</v>
      </c>
      <c r="F335" s="91" t="s">
        <v>31667</v>
      </c>
      <c r="G335" s="19" t="s">
        <v>48</v>
      </c>
      <c r="H335" s="19" t="s">
        <v>110</v>
      </c>
      <c r="I335" s="97"/>
      <c r="J335" s="97"/>
      <c r="K335" s="97"/>
      <c r="L335" s="97"/>
      <c r="M335" s="282" t="s">
        <v>31637</v>
      </c>
      <c r="N335" s="1389"/>
      <c r="O335" s="1389"/>
      <c r="P335" s="97"/>
      <c r="Q335" s="97"/>
    </row>
    <row r="336" customFormat="false" ht="67.5" hidden="false" customHeight="false" outlineLevel="0" collapsed="false">
      <c r="A336" s="1454" t="n">
        <v>43130</v>
      </c>
      <c r="B336" s="223"/>
      <c r="C336" s="223"/>
      <c r="D336" s="223"/>
      <c r="E336" s="122" t="s">
        <v>31668</v>
      </c>
      <c r="F336" s="122" t="s">
        <v>31669</v>
      </c>
      <c r="G336" s="223"/>
      <c r="H336" s="122" t="s">
        <v>68</v>
      </c>
      <c r="I336" s="1378"/>
      <c r="J336" s="1378"/>
      <c r="K336" s="1378" t="s">
        <v>25462</v>
      </c>
      <c r="L336" s="1378"/>
      <c r="M336" s="133" t="s">
        <v>31670</v>
      </c>
      <c r="N336" s="1389" t="s">
        <v>31660</v>
      </c>
      <c r="O336" s="97"/>
      <c r="P336" s="97"/>
      <c r="Q336" s="97"/>
    </row>
    <row r="337" customFormat="false" ht="67.5" hidden="false" customHeight="false" outlineLevel="0" collapsed="false">
      <c r="A337" s="20" t="n">
        <v>43131</v>
      </c>
      <c r="B337" s="97"/>
      <c r="C337" s="97"/>
      <c r="D337" s="19" t="s">
        <v>31671</v>
      </c>
      <c r="E337" s="19" t="s">
        <v>5521</v>
      </c>
      <c r="F337" s="19" t="n">
        <v>89623683657</v>
      </c>
      <c r="G337" s="97"/>
      <c r="H337" s="19" t="s">
        <v>110</v>
      </c>
      <c r="I337" s="1378"/>
      <c r="J337" s="1378"/>
      <c r="K337" s="1378" t="s">
        <v>25462</v>
      </c>
      <c r="L337" s="1378"/>
      <c r="M337" s="141" t="s">
        <v>690</v>
      </c>
      <c r="N337" s="1389" t="s">
        <v>31672</v>
      </c>
      <c r="O337" s="97"/>
      <c r="P337" s="97"/>
      <c r="Q337" s="97"/>
    </row>
    <row r="338" customFormat="false" ht="15" hidden="false" customHeight="false" outlineLevel="0" collapsed="false">
      <c r="A338" s="20" t="n">
        <v>43131</v>
      </c>
      <c r="B338" s="97"/>
      <c r="C338" s="97"/>
      <c r="D338" s="19" t="n">
        <v>2800</v>
      </c>
      <c r="E338" s="19" t="s">
        <v>31673</v>
      </c>
      <c r="F338" s="19" t="n">
        <v>89651704083</v>
      </c>
      <c r="G338" s="19" t="s">
        <v>48</v>
      </c>
      <c r="H338" s="19" t="s">
        <v>110</v>
      </c>
      <c r="I338" s="1375"/>
      <c r="J338" s="1375"/>
      <c r="K338" s="1375" t="s">
        <v>25309</v>
      </c>
      <c r="L338" s="1375"/>
      <c r="M338" s="139" t="s">
        <v>15</v>
      </c>
      <c r="N338" s="97"/>
      <c r="O338" s="97"/>
      <c r="P338" s="97"/>
      <c r="Q338" s="97"/>
    </row>
    <row r="339" customFormat="false" ht="69" hidden="false" customHeight="false" outlineLevel="0" collapsed="false">
      <c r="A339" s="20" t="n">
        <v>43131</v>
      </c>
      <c r="B339" s="97"/>
      <c r="C339" s="97"/>
      <c r="D339" s="91" t="s">
        <v>31674</v>
      </c>
      <c r="E339" s="19" t="s">
        <v>5104</v>
      </c>
      <c r="F339" s="211" t="s">
        <v>31675</v>
      </c>
      <c r="G339" s="19" t="s">
        <v>102</v>
      </c>
      <c r="H339" s="19" t="s">
        <v>110</v>
      </c>
      <c r="I339" s="1375"/>
      <c r="J339" s="1375"/>
      <c r="K339" s="1375" t="s">
        <v>25309</v>
      </c>
      <c r="L339" s="1375"/>
      <c r="M339" s="282" t="s">
        <v>31676</v>
      </c>
      <c r="N339" s="1389" t="s">
        <v>31660</v>
      </c>
      <c r="O339" s="97"/>
      <c r="P339" s="97"/>
      <c r="Q339" s="97"/>
    </row>
    <row r="340" customFormat="false" ht="15" hidden="false" customHeight="false" outlineLevel="0" collapsed="false">
      <c r="A340" s="20" t="n">
        <v>43131</v>
      </c>
      <c r="B340" s="97"/>
      <c r="C340" s="97"/>
      <c r="D340" s="19" t="s">
        <v>31677</v>
      </c>
      <c r="E340" s="19" t="s">
        <v>504</v>
      </c>
      <c r="F340" s="1455" t="s">
        <v>31678</v>
      </c>
      <c r="G340" s="19" t="s">
        <v>31679</v>
      </c>
      <c r="H340" s="19" t="s">
        <v>110</v>
      </c>
      <c r="I340" s="1375"/>
      <c r="J340" s="1375"/>
      <c r="K340" s="1375" t="s">
        <v>25309</v>
      </c>
      <c r="L340" s="1375"/>
      <c r="M340" s="139" t="s">
        <v>15</v>
      </c>
      <c r="N340" s="97"/>
      <c r="O340" s="97"/>
      <c r="P340" s="97"/>
      <c r="Q340" s="97"/>
    </row>
    <row r="341" customFormat="false" ht="67.5" hidden="false" customHeight="false" outlineLevel="0" collapsed="false">
      <c r="A341" s="1454" t="n">
        <v>43131</v>
      </c>
      <c r="B341" s="223"/>
      <c r="C341" s="223"/>
      <c r="D341" s="122" t="s">
        <v>31680</v>
      </c>
      <c r="E341" s="122" t="s">
        <v>31681</v>
      </c>
      <c r="F341" s="122" t="s">
        <v>31682</v>
      </c>
      <c r="G341" s="223"/>
      <c r="H341" s="122" t="s">
        <v>68</v>
      </c>
      <c r="I341" s="1378"/>
      <c r="J341" s="1378"/>
      <c r="K341" s="1378" t="s">
        <v>25462</v>
      </c>
      <c r="L341" s="1378"/>
      <c r="M341" s="191" t="s">
        <v>31683</v>
      </c>
      <c r="N341" s="1389" t="s">
        <v>31660</v>
      </c>
      <c r="O341" s="97"/>
      <c r="P341" s="97"/>
      <c r="Q341" s="97"/>
    </row>
    <row r="342" customFormat="false" ht="17.35" hidden="false" customHeight="false" outlineLevel="0" collapsed="false">
      <c r="A342" s="20" t="n">
        <v>43131</v>
      </c>
      <c r="B342" s="97"/>
      <c r="C342" s="97"/>
      <c r="D342" s="97"/>
      <c r="E342" s="19" t="s">
        <v>31684</v>
      </c>
      <c r="F342" s="211" t="s">
        <v>31685</v>
      </c>
      <c r="G342" s="97"/>
      <c r="H342" s="19" t="s">
        <v>68</v>
      </c>
      <c r="I342" s="1375"/>
      <c r="J342" s="1375"/>
      <c r="K342" s="1375" t="s">
        <v>25309</v>
      </c>
      <c r="L342" s="1375"/>
      <c r="M342" s="135" t="s">
        <v>31686</v>
      </c>
      <c r="N342" s="1389"/>
      <c r="O342" s="97"/>
      <c r="P342" s="97"/>
      <c r="Q342" s="97"/>
    </row>
    <row r="343" customFormat="false" ht="69" hidden="false" customHeight="false" outlineLevel="0" collapsed="false">
      <c r="A343" s="1454" t="n">
        <v>43131</v>
      </c>
      <c r="B343" s="223"/>
      <c r="C343" s="223"/>
      <c r="D343" s="223"/>
      <c r="E343" s="122" t="s">
        <v>31687</v>
      </c>
      <c r="F343" s="122" t="s">
        <v>31688</v>
      </c>
      <c r="G343" s="223"/>
      <c r="H343" s="122" t="s">
        <v>68</v>
      </c>
      <c r="I343" s="1378"/>
      <c r="J343" s="1378"/>
      <c r="K343" s="1378" t="s">
        <v>25462</v>
      </c>
      <c r="L343" s="1378"/>
      <c r="M343" s="191" t="s">
        <v>31212</v>
      </c>
      <c r="N343" s="1389" t="s">
        <v>31660</v>
      </c>
      <c r="O343" s="97"/>
      <c r="P343" s="97"/>
      <c r="Q343" s="97"/>
    </row>
    <row r="344" customFormat="false" ht="15" hidden="false" customHeight="false" outlineLevel="0" collapsed="false">
      <c r="A344" s="20" t="n">
        <v>43132</v>
      </c>
      <c r="B344" s="97"/>
      <c r="C344" s="97"/>
      <c r="D344" s="19" t="n">
        <v>8400</v>
      </c>
      <c r="E344" s="19" t="s">
        <v>31689</v>
      </c>
      <c r="F344" s="98" t="s">
        <v>31690</v>
      </c>
      <c r="G344" s="19" t="s">
        <v>937</v>
      </c>
      <c r="H344" s="19" t="s">
        <v>110</v>
      </c>
      <c r="I344" s="1375"/>
      <c r="J344" s="1375"/>
      <c r="K344" s="1375" t="s">
        <v>25309</v>
      </c>
      <c r="L344" s="1375"/>
      <c r="M344" s="139" t="s">
        <v>15</v>
      </c>
      <c r="N344" s="97"/>
      <c r="O344" s="97"/>
      <c r="P344" s="97"/>
      <c r="Q344" s="97"/>
    </row>
    <row r="345" customFormat="false" ht="183" hidden="false" customHeight="false" outlineLevel="0" collapsed="false">
      <c r="A345" s="20" t="n">
        <v>43132</v>
      </c>
      <c r="B345" s="97"/>
      <c r="C345" s="97"/>
      <c r="D345" s="97"/>
      <c r="E345" s="97"/>
      <c r="F345" s="98" t="s">
        <v>31691</v>
      </c>
      <c r="G345" s="97"/>
      <c r="H345" s="19" t="s">
        <v>110</v>
      </c>
      <c r="I345" s="1375"/>
      <c r="J345" s="1375"/>
      <c r="K345" s="1375" t="s">
        <v>25309</v>
      </c>
      <c r="L345" s="1375"/>
      <c r="M345" s="137" t="s">
        <v>31692</v>
      </c>
      <c r="N345" s="1389" t="s">
        <v>31693</v>
      </c>
      <c r="O345" s="97"/>
      <c r="P345" s="97"/>
      <c r="Q345" s="97"/>
    </row>
    <row r="346" customFormat="false" ht="136.5" hidden="false" customHeight="false" outlineLevel="0" collapsed="false">
      <c r="A346" s="20" t="n">
        <v>43132</v>
      </c>
      <c r="B346" s="97"/>
      <c r="C346" s="97"/>
      <c r="D346" s="97"/>
      <c r="E346" s="91" t="s">
        <v>31694</v>
      </c>
      <c r="F346" s="98" t="s">
        <v>31695</v>
      </c>
      <c r="G346" s="19" t="s">
        <v>4415</v>
      </c>
      <c r="H346" s="19" t="s">
        <v>110</v>
      </c>
      <c r="I346" s="1378"/>
      <c r="J346" s="1378"/>
      <c r="K346" s="1378" t="s">
        <v>25462</v>
      </c>
      <c r="L346" s="1378"/>
      <c r="M346" s="19" t="s">
        <v>31696</v>
      </c>
      <c r="N346" s="97"/>
      <c r="O346" s="97"/>
      <c r="P346" s="97"/>
      <c r="Q346" s="97"/>
    </row>
    <row r="347" customFormat="false" ht="136.5" hidden="false" customHeight="false" outlineLevel="0" collapsed="false">
      <c r="A347" s="99" t="n">
        <v>43132</v>
      </c>
      <c r="B347" s="91"/>
      <c r="C347" s="91"/>
      <c r="D347" s="91" t="n">
        <v>5400</v>
      </c>
      <c r="E347" s="91" t="s">
        <v>31697</v>
      </c>
      <c r="F347" s="98" t="s">
        <v>31698</v>
      </c>
      <c r="G347" s="91" t="s">
        <v>937</v>
      </c>
      <c r="H347" s="91" t="s">
        <v>31699</v>
      </c>
      <c r="I347" s="1375"/>
      <c r="J347" s="1375"/>
      <c r="K347" s="1375" t="s">
        <v>25309</v>
      </c>
      <c r="L347" s="1375"/>
      <c r="M347" s="377" t="s">
        <v>31700</v>
      </c>
      <c r="N347" s="1389"/>
      <c r="O347" s="97"/>
      <c r="P347" s="97"/>
      <c r="Q347" s="97"/>
    </row>
    <row r="348" customFormat="false" ht="183" hidden="false" customHeight="false" outlineLevel="0" collapsed="false">
      <c r="A348" s="99" t="n">
        <v>43132</v>
      </c>
      <c r="B348" s="91"/>
      <c r="C348" s="91"/>
      <c r="D348" s="91" t="s">
        <v>31701</v>
      </c>
      <c r="E348" s="91" t="s">
        <v>31702</v>
      </c>
      <c r="F348" s="29" t="s">
        <v>31703</v>
      </c>
      <c r="G348" s="91" t="s">
        <v>31704</v>
      </c>
      <c r="H348" s="91" t="s">
        <v>31699</v>
      </c>
      <c r="I348" s="1375"/>
      <c r="J348" s="1375"/>
      <c r="K348" s="1375" t="s">
        <v>25309</v>
      </c>
      <c r="L348" s="1375"/>
      <c r="M348" s="137" t="s">
        <v>31705</v>
      </c>
      <c r="N348" s="1389" t="s">
        <v>31693</v>
      </c>
      <c r="O348" s="97"/>
      <c r="P348" s="97"/>
      <c r="Q348" s="97"/>
    </row>
    <row r="349" customFormat="false" ht="15" hidden="false" customHeight="false" outlineLevel="0" collapsed="false">
      <c r="A349" s="99" t="n">
        <v>43132</v>
      </c>
      <c r="B349" s="97"/>
      <c r="C349" s="97"/>
      <c r="D349" s="19" t="n">
        <v>3500</v>
      </c>
      <c r="E349" s="19" t="s">
        <v>31706</v>
      </c>
      <c r="F349" s="19" t="n">
        <v>89258500061</v>
      </c>
      <c r="G349" s="19" t="s">
        <v>31707</v>
      </c>
      <c r="H349" s="19" t="s">
        <v>110</v>
      </c>
      <c r="I349" s="1378"/>
      <c r="J349" s="1378"/>
      <c r="K349" s="1378" t="s">
        <v>25462</v>
      </c>
      <c r="L349" s="1378"/>
      <c r="M349" s="290" t="s">
        <v>31708</v>
      </c>
      <c r="N349" s="97"/>
      <c r="O349" s="97"/>
      <c r="P349" s="97"/>
      <c r="Q349" s="97"/>
    </row>
    <row r="350" customFormat="false" ht="15" hidden="false" customHeight="false" outlineLevel="0" collapsed="false">
      <c r="A350" s="99" t="n">
        <v>43132</v>
      </c>
      <c r="B350" s="97"/>
      <c r="C350" s="97"/>
      <c r="D350" s="19" t="n">
        <v>2800</v>
      </c>
      <c r="E350" s="19" t="s">
        <v>31709</v>
      </c>
      <c r="F350" s="19" t="s">
        <v>3673</v>
      </c>
      <c r="G350" s="19" t="s">
        <v>102</v>
      </c>
      <c r="H350" s="19" t="s">
        <v>110</v>
      </c>
      <c r="I350" s="1375"/>
      <c r="J350" s="1375"/>
      <c r="K350" s="1375" t="s">
        <v>25309</v>
      </c>
      <c r="L350" s="1375"/>
      <c r="M350" s="139" t="s">
        <v>15</v>
      </c>
      <c r="N350" s="97"/>
      <c r="O350" s="97"/>
      <c r="P350" s="97"/>
      <c r="Q350" s="97"/>
    </row>
    <row r="351" customFormat="false" ht="183" hidden="false" customHeight="false" outlineLevel="0" collapsed="false">
      <c r="A351" s="99" t="n">
        <v>43132</v>
      </c>
      <c r="B351" s="97"/>
      <c r="C351" s="97"/>
      <c r="D351" s="97"/>
      <c r="E351" s="91" t="s">
        <v>31710</v>
      </c>
      <c r="F351" s="91" t="s">
        <v>31711</v>
      </c>
      <c r="G351" s="19" t="s">
        <v>31712</v>
      </c>
      <c r="H351" s="97"/>
      <c r="I351" s="1375"/>
      <c r="J351" s="1375"/>
      <c r="K351" s="1375" t="s">
        <v>25309</v>
      </c>
      <c r="L351" s="1375"/>
      <c r="M351" s="612" t="s">
        <v>31713</v>
      </c>
      <c r="N351" s="1389" t="s">
        <v>31693</v>
      </c>
      <c r="O351" s="97"/>
      <c r="P351" s="97"/>
      <c r="Q351" s="97"/>
    </row>
    <row r="352" customFormat="false" ht="15" hidden="false" customHeight="false" outlineLevel="0" collapsed="false">
      <c r="A352" s="99" t="n">
        <v>43132</v>
      </c>
      <c r="B352" s="97"/>
      <c r="C352" s="97"/>
      <c r="D352" s="19" t="n">
        <v>6500</v>
      </c>
      <c r="E352" s="19" t="s">
        <v>31714</v>
      </c>
      <c r="F352" s="98" t="s">
        <v>31715</v>
      </c>
      <c r="G352" s="19" t="s">
        <v>31716</v>
      </c>
      <c r="H352" s="19" t="s">
        <v>110</v>
      </c>
      <c r="I352" s="1375"/>
      <c r="J352" s="1375"/>
      <c r="K352" s="1375" t="s">
        <v>25309</v>
      </c>
      <c r="L352" s="1375"/>
      <c r="M352" s="139" t="s">
        <v>15</v>
      </c>
      <c r="N352" s="97"/>
      <c r="O352" s="97"/>
      <c r="P352" s="97"/>
      <c r="Q352" s="97"/>
    </row>
    <row r="353" customFormat="false" ht="69" hidden="false" customHeight="false" outlineLevel="0" collapsed="false">
      <c r="A353" s="99" t="n">
        <v>43132</v>
      </c>
      <c r="B353" s="97"/>
      <c r="C353" s="97"/>
      <c r="D353" s="97"/>
      <c r="E353" s="91" t="s">
        <v>31717</v>
      </c>
      <c r="F353" s="19" t="s">
        <v>31718</v>
      </c>
      <c r="G353" s="19" t="s">
        <v>31719</v>
      </c>
      <c r="H353" s="19" t="s">
        <v>68</v>
      </c>
      <c r="I353" s="1375"/>
      <c r="J353" s="1375"/>
      <c r="K353" s="1375" t="s">
        <v>25309</v>
      </c>
      <c r="L353" s="1375"/>
      <c r="M353" s="191" t="s">
        <v>31488</v>
      </c>
      <c r="N353" s="1389" t="s">
        <v>3015</v>
      </c>
      <c r="O353" s="97"/>
      <c r="P353" s="97"/>
      <c r="Q353" s="97"/>
    </row>
    <row r="354" customFormat="false" ht="69" hidden="false" customHeight="false" outlineLevel="0" collapsed="false">
      <c r="A354" s="99" t="n">
        <v>43132</v>
      </c>
      <c r="B354" s="97"/>
      <c r="C354" s="97"/>
      <c r="D354" s="91" t="s">
        <v>31720</v>
      </c>
      <c r="E354" s="19" t="s">
        <v>31721</v>
      </c>
      <c r="F354" s="98" t="s">
        <v>31722</v>
      </c>
      <c r="G354" s="19" t="s">
        <v>48</v>
      </c>
      <c r="H354" s="19" t="s">
        <v>110</v>
      </c>
      <c r="I354" s="1375"/>
      <c r="J354" s="1375"/>
      <c r="K354" s="1375" t="s">
        <v>25309</v>
      </c>
      <c r="L354" s="1375"/>
      <c r="M354" s="139" t="s">
        <v>15</v>
      </c>
      <c r="N354" s="97"/>
      <c r="O354" s="97"/>
      <c r="P354" s="97"/>
      <c r="Q354" s="97"/>
    </row>
    <row r="355" customFormat="false" ht="15" hidden="false" customHeight="false" outlineLevel="0" collapsed="false">
      <c r="A355" s="99" t="n">
        <v>43132</v>
      </c>
      <c r="B355" s="97"/>
      <c r="C355" s="97"/>
      <c r="D355" s="19" t="s">
        <v>31723</v>
      </c>
      <c r="E355" s="19" t="s">
        <v>31724</v>
      </c>
      <c r="F355" s="98" t="s">
        <v>31725</v>
      </c>
      <c r="G355" s="19" t="s">
        <v>102</v>
      </c>
      <c r="H355" s="19" t="s">
        <v>110</v>
      </c>
      <c r="I355" s="1375"/>
      <c r="J355" s="1375"/>
      <c r="K355" s="1375" t="s">
        <v>25309</v>
      </c>
      <c r="L355" s="1375"/>
      <c r="M355" s="139" t="s">
        <v>15</v>
      </c>
      <c r="N355" s="97"/>
      <c r="O355" s="97"/>
      <c r="P355" s="97"/>
      <c r="Q355" s="97"/>
    </row>
    <row r="356" customFormat="false" ht="15" hidden="false" customHeight="false" outlineLevel="0" collapsed="false">
      <c r="A356" s="99" t="n">
        <v>43132</v>
      </c>
      <c r="B356" s="97"/>
      <c r="C356" s="97"/>
      <c r="D356" s="97"/>
      <c r="E356" s="516" t="s">
        <v>31240</v>
      </c>
      <c r="F356" s="98" t="s">
        <v>31726</v>
      </c>
      <c r="G356" s="97"/>
      <c r="H356" s="19" t="s">
        <v>110</v>
      </c>
      <c r="I356" s="1375"/>
      <c r="J356" s="1375"/>
      <c r="K356" s="1375" t="s">
        <v>25309</v>
      </c>
      <c r="L356" s="1375"/>
      <c r="M356" s="612" t="s">
        <v>31727</v>
      </c>
      <c r="N356" s="97"/>
      <c r="O356" s="97"/>
      <c r="P356" s="97"/>
      <c r="Q356" s="97"/>
    </row>
    <row r="357" customFormat="false" ht="67.5" hidden="false" customHeight="false" outlineLevel="0" collapsed="false">
      <c r="A357" s="20" t="n">
        <v>43133</v>
      </c>
      <c r="B357" s="97"/>
      <c r="C357" s="97"/>
      <c r="D357" s="19" t="s">
        <v>31728</v>
      </c>
      <c r="E357" s="19" t="s">
        <v>8533</v>
      </c>
      <c r="F357" s="98" t="s">
        <v>31729</v>
      </c>
      <c r="G357" s="19" t="s">
        <v>102</v>
      </c>
      <c r="H357" s="19" t="s">
        <v>110</v>
      </c>
      <c r="I357" s="1375"/>
      <c r="J357" s="1375"/>
      <c r="K357" s="1375" t="s">
        <v>25309</v>
      </c>
      <c r="L357" s="1375"/>
      <c r="M357" s="191" t="s">
        <v>31730</v>
      </c>
      <c r="N357" s="1389" t="s">
        <v>31731</v>
      </c>
      <c r="O357" s="1389"/>
      <c r="P357" s="97"/>
      <c r="Q357" s="97"/>
    </row>
    <row r="358" customFormat="false" ht="69" hidden="false" customHeight="false" outlineLevel="0" collapsed="false">
      <c r="A358" s="20" t="n">
        <v>43133</v>
      </c>
      <c r="B358" s="97"/>
      <c r="C358" s="97"/>
      <c r="D358" s="97"/>
      <c r="E358" s="97"/>
      <c r="F358" s="98" t="s">
        <v>31732</v>
      </c>
      <c r="G358" s="97"/>
      <c r="H358" s="19" t="s">
        <v>68</v>
      </c>
      <c r="I358" s="1375"/>
      <c r="J358" s="1375"/>
      <c r="K358" s="1375" t="s">
        <v>25309</v>
      </c>
      <c r="L358" s="1375"/>
      <c r="M358" s="139" t="s">
        <v>15</v>
      </c>
      <c r="N358" s="97"/>
      <c r="O358" s="97"/>
      <c r="P358" s="97"/>
      <c r="Q358" s="97"/>
    </row>
    <row r="359" customFormat="false" ht="15" hidden="false" customHeight="false" outlineLevel="0" collapsed="false">
      <c r="A359" s="20" t="n">
        <v>43133</v>
      </c>
      <c r="B359" s="97"/>
      <c r="C359" s="97"/>
      <c r="D359" s="19" t="n">
        <v>1600</v>
      </c>
      <c r="E359" s="19" t="s">
        <v>31733</v>
      </c>
      <c r="F359" s="19" t="s">
        <v>31734</v>
      </c>
      <c r="G359" s="97"/>
      <c r="H359" s="19" t="s">
        <v>110</v>
      </c>
      <c r="I359" s="1375"/>
      <c r="J359" s="1375"/>
      <c r="K359" s="1375" t="s">
        <v>25309</v>
      </c>
      <c r="L359" s="1375"/>
      <c r="M359" s="139" t="s">
        <v>15</v>
      </c>
      <c r="N359" s="97"/>
      <c r="O359" s="97"/>
      <c r="P359" s="97"/>
      <c r="Q359" s="97"/>
    </row>
    <row r="360" customFormat="false" ht="17.35" hidden="false" customHeight="false" outlineLevel="0" collapsed="false">
      <c r="A360" s="20" t="n">
        <v>43133</v>
      </c>
      <c r="B360" s="97"/>
      <c r="C360" s="97"/>
      <c r="D360" s="97"/>
      <c r="E360" s="19" t="s">
        <v>31735</v>
      </c>
      <c r="F360" s="19" t="s">
        <v>31736</v>
      </c>
      <c r="G360" s="97"/>
      <c r="H360" s="19" t="s">
        <v>110</v>
      </c>
      <c r="I360" s="97"/>
      <c r="J360" s="97"/>
      <c r="K360" s="97"/>
      <c r="L360" s="97"/>
      <c r="M360" s="191" t="s">
        <v>31737</v>
      </c>
      <c r="N360" s="1389"/>
      <c r="O360" s="97"/>
      <c r="P360" s="97"/>
      <c r="Q360" s="97"/>
    </row>
    <row r="361" customFormat="false" ht="136.5" hidden="false" customHeight="false" outlineLevel="0" collapsed="false">
      <c r="A361" s="20" t="n">
        <v>43133</v>
      </c>
      <c r="B361" s="97"/>
      <c r="C361" s="97"/>
      <c r="D361" s="97"/>
      <c r="E361" s="91" t="s">
        <v>31738</v>
      </c>
      <c r="F361" s="91" t="s">
        <v>31739</v>
      </c>
      <c r="G361" s="97"/>
      <c r="H361" s="19" t="s">
        <v>110</v>
      </c>
      <c r="I361" s="1378"/>
      <c r="J361" s="1378"/>
      <c r="K361" s="1378" t="s">
        <v>25462</v>
      </c>
      <c r="L361" s="1378"/>
      <c r="M361" s="97"/>
      <c r="N361" s="97"/>
      <c r="O361" s="97"/>
      <c r="P361" s="97"/>
      <c r="Q361" s="97"/>
    </row>
    <row r="362" customFormat="false" ht="69" hidden="false" customHeight="false" outlineLevel="0" collapsed="false">
      <c r="A362" s="20" t="n">
        <v>43133</v>
      </c>
      <c r="B362" s="97"/>
      <c r="C362" s="97"/>
      <c r="D362" s="97"/>
      <c r="E362" s="347" t="s">
        <v>771</v>
      </c>
      <c r="F362" s="98" t="s">
        <v>31740</v>
      </c>
      <c r="G362" s="97"/>
      <c r="H362" s="19" t="s">
        <v>68</v>
      </c>
      <c r="I362" s="1375"/>
      <c r="J362" s="1375"/>
      <c r="K362" s="1375" t="s">
        <v>25309</v>
      </c>
      <c r="L362" s="1375"/>
      <c r="M362" s="612" t="s">
        <v>31741</v>
      </c>
      <c r="N362" s="347" t="s">
        <v>771</v>
      </c>
      <c r="O362" s="97"/>
      <c r="P362" s="97"/>
      <c r="Q362" s="97"/>
    </row>
    <row r="363" customFormat="false" ht="103.5" hidden="false" customHeight="false" outlineLevel="0" collapsed="false">
      <c r="A363" s="20" t="n">
        <v>43133</v>
      </c>
      <c r="B363" s="97"/>
      <c r="C363" s="97"/>
      <c r="D363" s="19" t="n">
        <v>6100</v>
      </c>
      <c r="E363" s="113" t="s">
        <v>31742</v>
      </c>
      <c r="F363" s="98" t="s">
        <v>31743</v>
      </c>
      <c r="G363" s="19" t="s">
        <v>31744</v>
      </c>
      <c r="H363" s="91" t="s">
        <v>31745</v>
      </c>
      <c r="I363" s="1375"/>
      <c r="J363" s="1375"/>
      <c r="K363" s="1375" t="s">
        <v>25309</v>
      </c>
      <c r="L363" s="1375"/>
      <c r="M363" s="137" t="s">
        <v>31746</v>
      </c>
      <c r="N363" s="1389" t="s">
        <v>31747</v>
      </c>
      <c r="O363" s="97"/>
      <c r="P363" s="97"/>
      <c r="Q363" s="97"/>
    </row>
    <row r="364" customFormat="false" ht="109.5" hidden="false" customHeight="false" outlineLevel="0" collapsed="false">
      <c r="A364" s="20" t="n">
        <v>43136</v>
      </c>
      <c r="B364" s="97"/>
      <c r="C364" s="97"/>
      <c r="D364" s="97"/>
      <c r="E364" s="91" t="s">
        <v>31748</v>
      </c>
      <c r="F364" s="19" t="s">
        <v>31749</v>
      </c>
      <c r="G364" s="97"/>
      <c r="H364" s="19" t="s">
        <v>31745</v>
      </c>
      <c r="I364" s="1378"/>
      <c r="J364" s="1378"/>
      <c r="K364" s="1378" t="s">
        <v>25462</v>
      </c>
      <c r="L364" s="1378"/>
      <c r="M364" s="368" t="s">
        <v>31750</v>
      </c>
      <c r="N364" s="1389" t="s">
        <v>31747</v>
      </c>
      <c r="O364" s="97"/>
      <c r="P364" s="97"/>
      <c r="Q364" s="97"/>
    </row>
    <row r="365" customFormat="false" ht="17.35" hidden="false" customHeight="false" outlineLevel="0" collapsed="false">
      <c r="A365" s="20" t="n">
        <v>43137</v>
      </c>
      <c r="B365" s="97"/>
      <c r="C365" s="97"/>
      <c r="D365" s="97"/>
      <c r="E365" s="19" t="s">
        <v>31751</v>
      </c>
      <c r="F365" s="19" t="s">
        <v>31752</v>
      </c>
      <c r="G365" s="97"/>
      <c r="H365" s="19" t="s">
        <v>110</v>
      </c>
      <c r="I365" s="1378"/>
      <c r="J365" s="1378"/>
      <c r="K365" s="1378" t="s">
        <v>25462</v>
      </c>
      <c r="L365" s="1378"/>
      <c r="M365" s="97"/>
      <c r="N365" s="490" t="s">
        <v>31753</v>
      </c>
      <c r="O365" s="1456" t="s">
        <v>31754</v>
      </c>
      <c r="P365" s="97"/>
      <c r="Q365" s="97"/>
    </row>
    <row r="366" customFormat="false" ht="183" hidden="false" customHeight="false" outlineLevel="0" collapsed="false">
      <c r="A366" s="20" t="n">
        <v>43137</v>
      </c>
      <c r="B366" s="97"/>
      <c r="C366" s="97"/>
      <c r="D366" s="97"/>
      <c r="E366" s="91" t="s">
        <v>31755</v>
      </c>
      <c r="F366" s="91" t="s">
        <v>31756</v>
      </c>
      <c r="G366" s="97"/>
      <c r="H366" s="19" t="s">
        <v>68</v>
      </c>
      <c r="I366" s="1378"/>
      <c r="J366" s="1378"/>
      <c r="K366" s="1378" t="s">
        <v>25462</v>
      </c>
      <c r="L366" s="1378"/>
      <c r="M366" s="191" t="s">
        <v>31757</v>
      </c>
      <c r="N366" s="1389" t="s">
        <v>31758</v>
      </c>
      <c r="O366" s="97"/>
      <c r="P366" s="97"/>
      <c r="Q366" s="97"/>
    </row>
    <row r="367" customFormat="false" ht="15" hidden="false" customHeight="false" outlineLevel="0" collapsed="false">
      <c r="A367" s="20" t="n">
        <v>43137</v>
      </c>
      <c r="B367" s="97"/>
      <c r="C367" s="97"/>
      <c r="D367" s="347" t="s">
        <v>771</v>
      </c>
      <c r="E367" s="347" t="s">
        <v>771</v>
      </c>
      <c r="F367" s="540" t="s">
        <v>31759</v>
      </c>
      <c r="G367" s="347" t="s">
        <v>771</v>
      </c>
      <c r="H367" s="19" t="s">
        <v>68</v>
      </c>
      <c r="I367" s="1375"/>
      <c r="J367" s="1375"/>
      <c r="K367" s="1375" t="s">
        <v>25309</v>
      </c>
      <c r="L367" s="1375"/>
      <c r="M367" s="347" t="s">
        <v>771</v>
      </c>
      <c r="N367" s="97"/>
      <c r="O367" s="97"/>
      <c r="P367" s="97"/>
      <c r="Q367" s="97"/>
    </row>
    <row r="368" customFormat="false" ht="69" hidden="false" customHeight="false" outlineLevel="0" collapsed="false">
      <c r="A368" s="20" t="n">
        <v>43138</v>
      </c>
      <c r="B368" s="97"/>
      <c r="C368" s="97"/>
      <c r="D368" s="19" t="n">
        <v>4700</v>
      </c>
      <c r="E368" s="91" t="s">
        <v>31760</v>
      </c>
      <c r="F368" s="211" t="s">
        <v>31761</v>
      </c>
      <c r="G368" s="97"/>
      <c r="H368" s="19" t="s">
        <v>68</v>
      </c>
      <c r="I368" s="1378"/>
      <c r="J368" s="1378"/>
      <c r="K368" s="1378" t="s">
        <v>25462</v>
      </c>
      <c r="L368" s="1378"/>
      <c r="M368" s="139" t="s">
        <v>15</v>
      </c>
      <c r="N368" s="1389"/>
      <c r="O368" s="97"/>
      <c r="P368" s="97"/>
      <c r="Q368" s="97"/>
    </row>
    <row r="369" customFormat="false" ht="15" hidden="false" customHeight="false" outlineLevel="0" collapsed="false">
      <c r="A369" s="20" t="n">
        <v>43138</v>
      </c>
      <c r="B369" s="97"/>
      <c r="C369" s="97"/>
      <c r="D369" s="97"/>
      <c r="E369" s="19" t="s">
        <v>31762</v>
      </c>
      <c r="F369" s="19" t="s">
        <v>31763</v>
      </c>
      <c r="G369" s="97"/>
      <c r="H369" s="19" t="s">
        <v>110</v>
      </c>
      <c r="I369" s="1375"/>
      <c r="J369" s="1375"/>
      <c r="K369" s="1375" t="s">
        <v>25309</v>
      </c>
      <c r="L369" s="1375"/>
      <c r="M369" s="191" t="s">
        <v>31764</v>
      </c>
      <c r="N369" s="537" t="s">
        <v>6458</v>
      </c>
      <c r="O369" s="97"/>
      <c r="P369" s="97"/>
      <c r="Q369" s="97"/>
    </row>
    <row r="370" customFormat="false" ht="183" hidden="false" customHeight="false" outlineLevel="0" collapsed="false">
      <c r="A370" s="20" t="n">
        <v>43138</v>
      </c>
      <c r="B370" s="97"/>
      <c r="C370" s="97"/>
      <c r="D370" s="97"/>
      <c r="E370" s="91" t="s">
        <v>31765</v>
      </c>
      <c r="F370" s="211" t="s">
        <v>31766</v>
      </c>
      <c r="G370" s="97"/>
      <c r="H370" s="19" t="s">
        <v>68</v>
      </c>
      <c r="I370" s="1375"/>
      <c r="J370" s="1375"/>
      <c r="K370" s="1375" t="s">
        <v>25309</v>
      </c>
      <c r="L370" s="1375"/>
      <c r="M370" s="191" t="s">
        <v>31767</v>
      </c>
      <c r="N370" s="1457" t="s">
        <v>31768</v>
      </c>
      <c r="O370" s="97"/>
      <c r="P370" s="97"/>
      <c r="Q370" s="97"/>
    </row>
    <row r="371" customFormat="false" ht="232.5" hidden="false" customHeight="false" outlineLevel="0" collapsed="false">
      <c r="A371" s="20" t="n">
        <v>43139</v>
      </c>
      <c r="B371" s="97"/>
      <c r="C371" s="97"/>
      <c r="D371" s="19" t="s">
        <v>31769</v>
      </c>
      <c r="E371" s="91" t="s">
        <v>31770</v>
      </c>
      <c r="F371" s="19" t="s">
        <v>31771</v>
      </c>
      <c r="G371" s="97"/>
      <c r="H371" s="19" t="s">
        <v>53</v>
      </c>
      <c r="I371" s="1375"/>
      <c r="J371" s="1375"/>
      <c r="K371" s="1375" t="s">
        <v>25309</v>
      </c>
      <c r="L371" s="1375"/>
      <c r="M371" s="191" t="s">
        <v>389</v>
      </c>
      <c r="N371" s="1389" t="s">
        <v>31772</v>
      </c>
      <c r="O371" s="97"/>
      <c r="P371" s="97"/>
      <c r="Q371" s="97"/>
    </row>
    <row r="372" customFormat="false" ht="67.5" hidden="false" customHeight="false" outlineLevel="0" collapsed="false">
      <c r="A372" s="20" t="n">
        <v>43139</v>
      </c>
      <c r="B372" s="97"/>
      <c r="C372" s="97"/>
      <c r="D372" s="19" t="s">
        <v>31773</v>
      </c>
      <c r="E372" s="398" t="s">
        <v>31774</v>
      </c>
      <c r="F372" s="211" t="s">
        <v>31775</v>
      </c>
      <c r="G372" s="97"/>
      <c r="H372" s="19" t="s">
        <v>53</v>
      </c>
      <c r="I372" s="1375"/>
      <c r="J372" s="1375"/>
      <c r="K372" s="1375" t="s">
        <v>25309</v>
      </c>
      <c r="L372" s="1375"/>
      <c r="M372" s="141" t="s">
        <v>31776</v>
      </c>
      <c r="N372" s="1389" t="s">
        <v>31777</v>
      </c>
      <c r="O372" s="97"/>
      <c r="P372" s="97"/>
      <c r="Q372" s="97"/>
    </row>
    <row r="373" customFormat="false" ht="55.5" hidden="false" customHeight="false" outlineLevel="0" collapsed="false">
      <c r="A373" s="20" t="n">
        <v>43139</v>
      </c>
      <c r="B373" s="97"/>
      <c r="C373" s="97"/>
      <c r="D373" s="347" t="s">
        <v>771</v>
      </c>
      <c r="E373" s="347" t="s">
        <v>771</v>
      </c>
      <c r="F373" s="211" t="s">
        <v>31778</v>
      </c>
      <c r="G373" s="97"/>
      <c r="H373" s="19" t="s">
        <v>53</v>
      </c>
      <c r="I373" s="1375"/>
      <c r="J373" s="1375"/>
      <c r="K373" s="1375" t="s">
        <v>25309</v>
      </c>
      <c r="L373" s="1375"/>
      <c r="M373" s="347" t="s">
        <v>771</v>
      </c>
      <c r="N373" s="97"/>
      <c r="O373" s="97"/>
      <c r="P373" s="97"/>
      <c r="Q373" s="97"/>
    </row>
    <row r="374" customFormat="false" ht="55.5" hidden="false" customHeight="false" outlineLevel="0" collapsed="false">
      <c r="A374" s="20" t="n">
        <v>43139</v>
      </c>
      <c r="B374" s="97"/>
      <c r="C374" s="97"/>
      <c r="D374" s="97"/>
      <c r="E374" s="91" t="s">
        <v>31779</v>
      </c>
      <c r="F374" s="19" t="s">
        <v>31780</v>
      </c>
      <c r="G374" s="97"/>
      <c r="H374" s="19" t="s">
        <v>53</v>
      </c>
      <c r="I374" s="1375"/>
      <c r="J374" s="1375"/>
      <c r="K374" s="1375" t="s">
        <v>25309</v>
      </c>
      <c r="L374" s="1375"/>
      <c r="M374" s="139" t="s">
        <v>15</v>
      </c>
      <c r="N374" s="1389"/>
      <c r="O374" s="97"/>
      <c r="P374" s="97"/>
      <c r="Q374" s="97"/>
    </row>
    <row r="375" customFormat="false" ht="96" hidden="false" customHeight="false" outlineLevel="0" collapsed="false">
      <c r="A375" s="20" t="n">
        <v>43139</v>
      </c>
      <c r="B375" s="97"/>
      <c r="C375" s="97"/>
      <c r="D375" s="97"/>
      <c r="E375" s="97"/>
      <c r="F375" s="211" t="s">
        <v>31781</v>
      </c>
      <c r="G375" s="97"/>
      <c r="H375" s="19" t="s">
        <v>53</v>
      </c>
      <c r="I375" s="1375"/>
      <c r="J375" s="1375"/>
      <c r="K375" s="1375" t="s">
        <v>25309</v>
      </c>
      <c r="L375" s="1375"/>
      <c r="M375" s="347" t="s">
        <v>771</v>
      </c>
      <c r="N375" s="1389" t="s">
        <v>31782</v>
      </c>
      <c r="O375" s="97"/>
      <c r="P375" s="97"/>
      <c r="Q375" s="97"/>
    </row>
    <row r="376" customFormat="false" ht="183" hidden="false" customHeight="false" outlineLevel="0" collapsed="false">
      <c r="A376" s="97"/>
      <c r="B376" s="97"/>
      <c r="C376" s="97"/>
      <c r="D376" s="19" t="n">
        <v>7400</v>
      </c>
      <c r="E376" s="91" t="s">
        <v>31783</v>
      </c>
      <c r="F376" s="211" t="s">
        <v>31784</v>
      </c>
      <c r="G376" s="97"/>
      <c r="H376" s="19" t="s">
        <v>53</v>
      </c>
      <c r="I376" s="1375"/>
      <c r="J376" s="1375"/>
      <c r="K376" s="1375" t="s">
        <v>25309</v>
      </c>
      <c r="L376" s="1375"/>
      <c r="M376" s="191" t="s">
        <v>31785</v>
      </c>
      <c r="N376" s="1389" t="s">
        <v>31782</v>
      </c>
      <c r="O376" s="1389" t="s">
        <v>31786</v>
      </c>
      <c r="P376" s="97"/>
      <c r="Q376" s="97"/>
    </row>
    <row r="377" customFormat="false" ht="325.5" hidden="false" customHeight="false" outlineLevel="0" collapsed="false">
      <c r="A377" s="1362" t="n">
        <v>43140</v>
      </c>
      <c r="B377" s="1378"/>
      <c r="C377" s="1378"/>
      <c r="D377" s="1378"/>
      <c r="E377" s="1378" t="s">
        <v>31787</v>
      </c>
      <c r="F377" s="1378" t="s">
        <v>31788</v>
      </c>
      <c r="G377" s="1378"/>
      <c r="H377" s="1378" t="s">
        <v>12523</v>
      </c>
      <c r="I377" s="1378"/>
      <c r="J377" s="1378"/>
      <c r="K377" s="1378" t="s">
        <v>25462</v>
      </c>
      <c r="L377" s="1378"/>
      <c r="M377" s="1458" t="s">
        <v>6458</v>
      </c>
      <c r="N377" s="1389" t="s">
        <v>31789</v>
      </c>
      <c r="O377" s="34"/>
      <c r="P377" s="97"/>
      <c r="Q377" s="97"/>
    </row>
    <row r="378" customFormat="false" ht="15" hidden="false" customHeight="false" outlineLevel="0" collapsed="false">
      <c r="A378" s="1459" t="n">
        <v>43140</v>
      </c>
      <c r="B378" s="34"/>
      <c r="C378" s="34"/>
      <c r="D378" s="34" t="n">
        <v>3100</v>
      </c>
      <c r="E378" s="34" t="s">
        <v>31790</v>
      </c>
      <c r="F378" s="34" t="n">
        <v>79777225509</v>
      </c>
      <c r="G378" s="34"/>
      <c r="H378" s="34" t="s">
        <v>110</v>
      </c>
      <c r="I378" s="1375"/>
      <c r="J378" s="1375"/>
      <c r="K378" s="1375" t="s">
        <v>25309</v>
      </c>
      <c r="L378" s="1375"/>
      <c r="M378" s="1460" t="s">
        <v>15</v>
      </c>
      <c r="N378" s="34"/>
      <c r="O378" s="34"/>
      <c r="P378" s="97"/>
      <c r="Q378" s="97"/>
    </row>
    <row r="379" customFormat="false" ht="183" hidden="false" customHeight="false" outlineLevel="0" collapsed="false">
      <c r="A379" s="1459" t="n">
        <v>43140</v>
      </c>
      <c r="B379" s="34"/>
      <c r="C379" s="34"/>
      <c r="D379" s="34"/>
      <c r="E379" s="34"/>
      <c r="F379" s="1461" t="s">
        <v>31791</v>
      </c>
      <c r="G379" s="34"/>
      <c r="H379" s="34" t="s">
        <v>53</v>
      </c>
      <c r="I379" s="1375"/>
      <c r="J379" s="1375"/>
      <c r="K379" s="1375" t="s">
        <v>25309</v>
      </c>
      <c r="L379" s="1375"/>
      <c r="M379" s="1462" t="s">
        <v>31792</v>
      </c>
      <c r="N379" s="1389" t="s">
        <v>31793</v>
      </c>
      <c r="O379" s="1389" t="s">
        <v>31789</v>
      </c>
      <c r="P379" s="97"/>
      <c r="Q379" s="97"/>
    </row>
    <row r="380" customFormat="false" ht="117" hidden="false" customHeight="false" outlineLevel="0" collapsed="false">
      <c r="A380" s="1459" t="n">
        <v>43140</v>
      </c>
      <c r="B380" s="34"/>
      <c r="C380" s="34"/>
      <c r="D380" s="34"/>
      <c r="E380" s="805" t="s">
        <v>31794</v>
      </c>
      <c r="F380" s="1396" t="s">
        <v>31795</v>
      </c>
      <c r="G380" s="34"/>
      <c r="H380" s="34" t="s">
        <v>53</v>
      </c>
      <c r="I380" s="1378"/>
      <c r="J380" s="1378"/>
      <c r="K380" s="1378" t="s">
        <v>25462</v>
      </c>
      <c r="L380" s="1378"/>
      <c r="M380" s="1460" t="s">
        <v>15</v>
      </c>
      <c r="N380" s="1389" t="s">
        <v>31796</v>
      </c>
      <c r="O380" s="34"/>
      <c r="P380" s="97"/>
      <c r="Q380" s="97"/>
    </row>
    <row r="381" customFormat="false" ht="183" hidden="false" customHeight="false" outlineLevel="0" collapsed="false">
      <c r="A381" s="1362" t="n">
        <v>43145</v>
      </c>
      <c r="B381" s="805"/>
      <c r="C381" s="805"/>
      <c r="D381" s="805" t="s">
        <v>31797</v>
      </c>
      <c r="E381" s="805" t="s">
        <v>31798</v>
      </c>
      <c r="F381" s="1339" t="s">
        <v>31799</v>
      </c>
      <c r="G381" s="805"/>
      <c r="H381" s="805" t="s">
        <v>68</v>
      </c>
      <c r="I381" s="1378"/>
      <c r="J381" s="1378"/>
      <c r="K381" s="1378" t="s">
        <v>25462</v>
      </c>
      <c r="L381" s="1378"/>
      <c r="M381" s="1347" t="s">
        <v>31800</v>
      </c>
      <c r="N381" s="34" t="s">
        <v>31801</v>
      </c>
      <c r="O381" s="1389" t="s">
        <v>31802</v>
      </c>
      <c r="P381" s="97"/>
      <c r="Q381" s="97"/>
    </row>
    <row r="382" customFormat="false" ht="183" hidden="false" customHeight="false" outlineLevel="0" collapsed="false">
      <c r="A382" s="1362" t="n">
        <v>43152</v>
      </c>
      <c r="B382" s="805"/>
      <c r="C382" s="805"/>
      <c r="D382" s="805" t="s">
        <v>31798</v>
      </c>
      <c r="E382" s="805" t="s">
        <v>31803</v>
      </c>
      <c r="F382" s="1339" t="s">
        <v>31804</v>
      </c>
      <c r="G382" s="805"/>
      <c r="H382" s="805" t="s">
        <v>68</v>
      </c>
      <c r="I382" s="1378"/>
      <c r="J382" s="1378"/>
      <c r="K382" s="1378" t="s">
        <v>25462</v>
      </c>
      <c r="L382" s="1378"/>
      <c r="M382" s="1347" t="s">
        <v>31800</v>
      </c>
      <c r="N382" s="34" t="s">
        <v>31801</v>
      </c>
      <c r="O382" s="1389" t="s">
        <v>31802</v>
      </c>
      <c r="P382" s="97"/>
      <c r="Q382" s="97"/>
    </row>
    <row r="383" customFormat="false" ht="17.35" hidden="false" customHeight="false" outlineLevel="0" collapsed="false">
      <c r="A383" s="1459" t="n">
        <v>43150</v>
      </c>
      <c r="B383" s="34"/>
      <c r="C383" s="34"/>
      <c r="D383" s="805" t="n">
        <v>3000</v>
      </c>
      <c r="E383" s="805" t="s">
        <v>31805</v>
      </c>
      <c r="F383" s="805" t="s">
        <v>30961</v>
      </c>
      <c r="G383" s="805" t="s">
        <v>102</v>
      </c>
      <c r="H383" s="805" t="s">
        <v>68</v>
      </c>
      <c r="I383" s="1378"/>
      <c r="J383" s="1378"/>
      <c r="K383" s="1378" t="s">
        <v>25462</v>
      </c>
      <c r="L383" s="1378"/>
      <c r="M383" s="1346" t="s">
        <v>31806</v>
      </c>
      <c r="N383" s="1389"/>
      <c r="O383" s="1389"/>
      <c r="P383" s="97"/>
      <c r="Q383" s="97"/>
    </row>
    <row r="384" customFormat="false" ht="183" hidden="false" customHeight="false" outlineLevel="0" collapsed="false">
      <c r="A384" s="1459" t="n">
        <v>43151</v>
      </c>
      <c r="B384" s="34"/>
      <c r="C384" s="34"/>
      <c r="D384" s="34" t="n">
        <v>6500</v>
      </c>
      <c r="E384" s="34" t="s">
        <v>31807</v>
      </c>
      <c r="F384" s="1416" t="s">
        <v>31808</v>
      </c>
      <c r="G384" s="34" t="s">
        <v>31809</v>
      </c>
      <c r="H384" s="34" t="s">
        <v>110</v>
      </c>
      <c r="I384" s="1378"/>
      <c r="J384" s="1378"/>
      <c r="K384" s="1378" t="s">
        <v>25462</v>
      </c>
      <c r="L384" s="1378"/>
      <c r="M384" s="1463" t="s">
        <v>31810</v>
      </c>
      <c r="N384" s="1389" t="s">
        <v>31802</v>
      </c>
      <c r="O384" s="1389"/>
      <c r="P384" s="97"/>
      <c r="Q384" s="97"/>
    </row>
    <row r="385" customFormat="false" ht="15" hidden="false" customHeight="false" outlineLevel="0" collapsed="false">
      <c r="A385" s="1459" t="n">
        <v>43152</v>
      </c>
      <c r="B385" s="34"/>
      <c r="C385" s="34"/>
      <c r="D385" s="34"/>
      <c r="E385" s="34"/>
      <c r="F385" s="56" t="s">
        <v>31811</v>
      </c>
      <c r="G385" s="34" t="s">
        <v>6492</v>
      </c>
      <c r="H385" s="34" t="s">
        <v>110</v>
      </c>
      <c r="I385" s="1378"/>
      <c r="J385" s="1378"/>
      <c r="K385" s="1378" t="s">
        <v>25462</v>
      </c>
      <c r="L385" s="1378"/>
      <c r="M385" s="1464" t="s">
        <v>15</v>
      </c>
      <c r="N385" s="34"/>
      <c r="O385" s="34"/>
      <c r="P385" s="97"/>
      <c r="Q385" s="97"/>
    </row>
    <row r="386" customFormat="false" ht="17.35" hidden="false" customHeight="false" outlineLevel="0" collapsed="false">
      <c r="A386" s="1459" t="n">
        <v>43152</v>
      </c>
      <c r="B386" s="34"/>
      <c r="C386" s="34"/>
      <c r="D386" s="34" t="n">
        <v>4300</v>
      </c>
      <c r="E386" s="34" t="s">
        <v>31812</v>
      </c>
      <c r="F386" s="34" t="n">
        <v>89603964483</v>
      </c>
      <c r="G386" s="34" t="s">
        <v>102</v>
      </c>
      <c r="H386" s="34" t="s">
        <v>53</v>
      </c>
      <c r="I386" s="1378"/>
      <c r="J386" s="1378"/>
      <c r="K386" s="1378" t="s">
        <v>25462</v>
      </c>
      <c r="L386" s="1378"/>
      <c r="M386" s="1465" t="s">
        <v>31813</v>
      </c>
      <c r="N386" s="1389"/>
      <c r="O386" s="34"/>
      <c r="P386" s="97"/>
      <c r="Q386" s="97"/>
    </row>
    <row r="387" customFormat="false" ht="123" hidden="false" customHeight="false" outlineLevel="0" collapsed="false">
      <c r="A387" s="1362" t="n">
        <v>43152</v>
      </c>
      <c r="B387" s="805"/>
      <c r="C387" s="805"/>
      <c r="D387" s="805" t="s">
        <v>31814</v>
      </c>
      <c r="E387" s="805" t="s">
        <v>31815</v>
      </c>
      <c r="F387" s="805" t="s">
        <v>31816</v>
      </c>
      <c r="G387" s="805" t="s">
        <v>102</v>
      </c>
      <c r="H387" s="34" t="s">
        <v>53</v>
      </c>
      <c r="I387" s="1378"/>
      <c r="J387" s="1378"/>
      <c r="K387" s="1378" t="s">
        <v>25462</v>
      </c>
      <c r="L387" s="1378"/>
      <c r="M387" s="1363" t="s">
        <v>31817</v>
      </c>
      <c r="N387" s="1389" t="s">
        <v>31818</v>
      </c>
      <c r="O387" s="34"/>
      <c r="P387" s="97"/>
      <c r="Q387" s="97"/>
    </row>
    <row r="388" customFormat="false" ht="96" hidden="false" customHeight="false" outlineLevel="0" collapsed="false">
      <c r="A388" s="1459" t="n">
        <v>43152</v>
      </c>
      <c r="B388" s="34"/>
      <c r="C388" s="34"/>
      <c r="D388" s="34"/>
      <c r="E388" s="34" t="s">
        <v>31819</v>
      </c>
      <c r="F388" s="1440" t="n">
        <v>79689384811</v>
      </c>
      <c r="G388" s="34"/>
      <c r="H388" s="34" t="s">
        <v>110</v>
      </c>
      <c r="I388" s="1378"/>
      <c r="J388" s="1378"/>
      <c r="K388" s="1378" t="s">
        <v>25462</v>
      </c>
      <c r="L388" s="1378"/>
      <c r="M388" s="1360" t="s">
        <v>140</v>
      </c>
      <c r="N388" s="805" t="s">
        <v>31820</v>
      </c>
      <c r="O388" s="34"/>
      <c r="P388" s="97"/>
      <c r="Q388" s="97"/>
    </row>
    <row r="389" customFormat="false" ht="82.5" hidden="false" customHeight="false" outlineLevel="0" collapsed="false">
      <c r="A389" s="1362" t="n">
        <v>43152</v>
      </c>
      <c r="B389" s="34"/>
      <c r="C389" s="34"/>
      <c r="D389" s="34"/>
      <c r="E389" s="805" t="s">
        <v>31821</v>
      </c>
      <c r="F389" s="34" t="s">
        <v>31822</v>
      </c>
      <c r="G389" s="805" t="s">
        <v>102</v>
      </c>
      <c r="H389" s="34" t="s">
        <v>53</v>
      </c>
      <c r="I389" s="1378"/>
      <c r="J389" s="1378"/>
      <c r="K389" s="1378" t="s">
        <v>25462</v>
      </c>
      <c r="L389" s="1378"/>
      <c r="M389" s="1363" t="s">
        <v>31823</v>
      </c>
      <c r="N389" s="1389"/>
      <c r="O389" s="34"/>
      <c r="P389" s="97"/>
      <c r="Q389" s="97"/>
    </row>
    <row r="390" customFormat="false" ht="177" hidden="false" customHeight="false" outlineLevel="0" collapsed="false">
      <c r="A390" s="1362" t="n">
        <v>43152</v>
      </c>
      <c r="B390" s="34"/>
      <c r="C390" s="34"/>
      <c r="D390" s="34"/>
      <c r="E390" s="805" t="s">
        <v>31824</v>
      </c>
      <c r="F390" s="805" t="s">
        <v>31825</v>
      </c>
      <c r="G390" s="805" t="s">
        <v>31826</v>
      </c>
      <c r="H390" s="805" t="s">
        <v>53</v>
      </c>
      <c r="I390" s="1378"/>
      <c r="J390" s="1378"/>
      <c r="K390" s="1378" t="s">
        <v>25462</v>
      </c>
      <c r="L390" s="1378"/>
      <c r="M390" s="1363" t="s">
        <v>31827</v>
      </c>
      <c r="N390" s="1389"/>
      <c r="O390" s="34"/>
      <c r="P390" s="97"/>
      <c r="Q390" s="97"/>
    </row>
    <row r="391" customFormat="false" ht="28.5" hidden="false" customHeight="false" outlineLevel="0" collapsed="false">
      <c r="A391" s="34"/>
      <c r="B391" s="34"/>
      <c r="C391" s="34"/>
      <c r="D391" s="34"/>
      <c r="E391" s="805" t="s">
        <v>600</v>
      </c>
      <c r="F391" s="805" t="n">
        <v>79258980269</v>
      </c>
      <c r="G391" s="805" t="s">
        <v>600</v>
      </c>
      <c r="H391" s="805" t="s">
        <v>53</v>
      </c>
      <c r="I391" s="1378"/>
      <c r="J391" s="1378"/>
      <c r="K391" s="1378" t="s">
        <v>25462</v>
      </c>
      <c r="L391" s="1378"/>
      <c r="M391" s="1375" t="s">
        <v>600</v>
      </c>
      <c r="N391" s="34"/>
      <c r="O391" s="34"/>
      <c r="P391" s="97"/>
      <c r="Q391" s="97"/>
    </row>
    <row r="392" customFormat="false" ht="42" hidden="false" customHeight="false" outlineLevel="0" collapsed="false">
      <c r="A392" s="1466" t="n">
        <v>43153</v>
      </c>
      <c r="B392" s="34"/>
      <c r="C392" s="34"/>
      <c r="D392" s="34" t="n">
        <v>3500</v>
      </c>
      <c r="E392" s="805" t="s">
        <v>13652</v>
      </c>
      <c r="F392" s="805" t="s">
        <v>31828</v>
      </c>
      <c r="G392" s="805"/>
      <c r="H392" s="805"/>
      <c r="I392" s="1378"/>
      <c r="J392" s="1378"/>
      <c r="K392" s="1378" t="s">
        <v>25462</v>
      </c>
      <c r="L392" s="1378"/>
      <c r="M392" s="1346" t="s">
        <v>15</v>
      </c>
      <c r="N392" s="34"/>
      <c r="O392" s="34"/>
      <c r="P392" s="97"/>
      <c r="Q392" s="97"/>
    </row>
    <row r="393" customFormat="false" ht="163.5" hidden="false" customHeight="false" outlineLevel="0" collapsed="false">
      <c r="A393" s="1467" t="n">
        <v>43153</v>
      </c>
      <c r="B393" s="34"/>
      <c r="C393" s="34" t="s">
        <v>3347</v>
      </c>
      <c r="D393" s="34" t="s">
        <v>31829</v>
      </c>
      <c r="E393" s="805" t="s">
        <v>31830</v>
      </c>
      <c r="F393" s="805" t="s">
        <v>31831</v>
      </c>
      <c r="G393" s="805"/>
      <c r="H393" s="805" t="s">
        <v>53</v>
      </c>
      <c r="I393" s="1378"/>
      <c r="J393" s="1378"/>
      <c r="K393" s="1378" t="s">
        <v>25462</v>
      </c>
      <c r="L393" s="1378"/>
      <c r="M393" s="1363" t="s">
        <v>1902</v>
      </c>
      <c r="N393" s="1389"/>
      <c r="O393" s="34"/>
      <c r="P393" s="97"/>
      <c r="Q393" s="97"/>
    </row>
    <row r="394" customFormat="false" ht="82.5" hidden="false" customHeight="false" outlineLevel="0" collapsed="false">
      <c r="A394" s="1467" t="n">
        <v>43153</v>
      </c>
      <c r="B394" s="34"/>
      <c r="C394" s="34"/>
      <c r="D394" s="34"/>
      <c r="E394" s="805" t="s">
        <v>31832</v>
      </c>
      <c r="F394" s="805" t="s">
        <v>31833</v>
      </c>
      <c r="G394" s="805"/>
      <c r="H394" s="805" t="s">
        <v>53</v>
      </c>
      <c r="I394" s="1378"/>
      <c r="J394" s="1378"/>
      <c r="K394" s="1378" t="s">
        <v>25462</v>
      </c>
      <c r="L394" s="1378"/>
      <c r="M394" s="1468" t="s">
        <v>1902</v>
      </c>
      <c r="N394" s="34"/>
      <c r="O394" s="34"/>
      <c r="P394" s="97"/>
      <c r="Q394" s="97"/>
    </row>
    <row r="395" customFormat="false" ht="183" hidden="false" customHeight="false" outlineLevel="0" collapsed="false">
      <c r="A395" s="1467" t="n">
        <v>43153</v>
      </c>
      <c r="B395" s="34"/>
      <c r="C395" s="34"/>
      <c r="D395" s="34" t="n">
        <v>3500</v>
      </c>
      <c r="E395" s="805" t="s">
        <v>13607</v>
      </c>
      <c r="F395" s="1360" t="n">
        <v>79999067500</v>
      </c>
      <c r="G395" s="805"/>
      <c r="H395" s="34" t="s">
        <v>110</v>
      </c>
      <c r="I395" s="805"/>
      <c r="J395" s="805"/>
      <c r="K395" s="805"/>
      <c r="L395" s="805"/>
      <c r="M395" s="1347" t="s">
        <v>6241</v>
      </c>
      <c r="N395" s="1389" t="s">
        <v>31834</v>
      </c>
      <c r="O395" s="1389" t="s">
        <v>31835</v>
      </c>
      <c r="P395" s="97"/>
      <c r="Q395" s="97"/>
    </row>
    <row r="396" customFormat="false" ht="183" hidden="false" customHeight="false" outlineLevel="0" collapsed="false">
      <c r="A396" s="1459" t="n">
        <v>43158</v>
      </c>
      <c r="B396" s="34"/>
      <c r="C396" s="34"/>
      <c r="D396" s="34" t="s">
        <v>31836</v>
      </c>
      <c r="E396" s="805" t="s">
        <v>31837</v>
      </c>
      <c r="F396" s="805" t="s">
        <v>31838</v>
      </c>
      <c r="G396" s="805"/>
      <c r="H396" s="805" t="s">
        <v>53</v>
      </c>
      <c r="I396" s="805"/>
      <c r="J396" s="805"/>
      <c r="K396" s="805"/>
      <c r="L396" s="805"/>
      <c r="M396" s="1347" t="s">
        <v>6241</v>
      </c>
      <c r="N396" s="1389" t="s">
        <v>31834</v>
      </c>
      <c r="O396" s="1389" t="s">
        <v>31839</v>
      </c>
      <c r="P396" s="97"/>
      <c r="Q396" s="97"/>
    </row>
    <row r="397" customFormat="false" ht="123" hidden="false" customHeight="false" outlineLevel="0" collapsed="false">
      <c r="A397" s="1459" t="n">
        <v>43158</v>
      </c>
      <c r="B397" s="34"/>
      <c r="C397" s="34"/>
      <c r="D397" s="34"/>
      <c r="E397" s="805"/>
      <c r="F397" s="1360" t="s">
        <v>31840</v>
      </c>
      <c r="G397" s="805"/>
      <c r="H397" s="805" t="s">
        <v>53</v>
      </c>
      <c r="I397" s="805"/>
      <c r="J397" s="805"/>
      <c r="K397" s="805"/>
      <c r="L397" s="805"/>
      <c r="M397" s="1469" t="s">
        <v>31841</v>
      </c>
      <c r="N397" s="34"/>
      <c r="O397" s="34"/>
      <c r="P397" s="97"/>
      <c r="Q397" s="97"/>
    </row>
    <row r="398" customFormat="false" ht="69" hidden="false" customHeight="false" outlineLevel="0" collapsed="false">
      <c r="A398" s="1459" t="n">
        <v>43158</v>
      </c>
      <c r="B398" s="34"/>
      <c r="C398" s="34"/>
      <c r="D398" s="34"/>
      <c r="E398" s="805"/>
      <c r="F398" s="1360" t="s">
        <v>31842</v>
      </c>
      <c r="G398" s="805"/>
      <c r="H398" s="805" t="s">
        <v>53</v>
      </c>
      <c r="I398" s="805"/>
      <c r="J398" s="805"/>
      <c r="K398" s="805"/>
      <c r="L398" s="805"/>
      <c r="M398" s="1469" t="s">
        <v>31843</v>
      </c>
      <c r="N398" s="34"/>
      <c r="O398" s="34"/>
      <c r="P398" s="97"/>
      <c r="Q398" s="97"/>
    </row>
    <row r="399" customFormat="false" ht="163.5" hidden="false" customHeight="false" outlineLevel="0" collapsed="false">
      <c r="A399" s="1459" t="n">
        <v>43158</v>
      </c>
      <c r="B399" s="34"/>
      <c r="C399" s="34"/>
      <c r="D399" s="34" t="s">
        <v>31844</v>
      </c>
      <c r="E399" s="805" t="s">
        <v>31845</v>
      </c>
      <c r="F399" s="805" t="s">
        <v>31846</v>
      </c>
      <c r="G399" s="805"/>
      <c r="H399" s="805" t="s">
        <v>53</v>
      </c>
      <c r="I399" s="805"/>
      <c r="J399" s="805"/>
      <c r="K399" s="805"/>
      <c r="L399" s="805"/>
      <c r="M399" s="1357" t="s">
        <v>31847</v>
      </c>
      <c r="N399" s="1470" t="s">
        <v>31848</v>
      </c>
      <c r="O399" s="34"/>
      <c r="P399" s="97"/>
      <c r="Q399" s="97"/>
    </row>
    <row r="400" customFormat="false" ht="204" hidden="false" customHeight="false" outlineLevel="0" collapsed="false">
      <c r="A400" s="1459" t="n">
        <v>43158</v>
      </c>
      <c r="B400" s="34"/>
      <c r="C400" s="34"/>
      <c r="D400" s="805" t="s">
        <v>31849</v>
      </c>
      <c r="E400" s="805" t="s">
        <v>31850</v>
      </c>
      <c r="F400" s="805" t="s">
        <v>31851</v>
      </c>
      <c r="G400" s="805"/>
      <c r="H400" s="805" t="s">
        <v>53</v>
      </c>
      <c r="I400" s="805"/>
      <c r="J400" s="805"/>
      <c r="K400" s="805"/>
      <c r="L400" s="805"/>
      <c r="M400" s="1346" t="s">
        <v>15</v>
      </c>
      <c r="N400" s="1389"/>
      <c r="O400" s="34"/>
      <c r="P400" s="97"/>
      <c r="Q400" s="97"/>
    </row>
    <row r="401" customFormat="false" ht="217.5" hidden="false" customHeight="false" outlineLevel="0" collapsed="false">
      <c r="A401" s="1459" t="n">
        <v>43158</v>
      </c>
      <c r="B401" s="34"/>
      <c r="C401" s="34"/>
      <c r="D401" s="171" t="s">
        <v>31852</v>
      </c>
      <c r="E401" s="805" t="s">
        <v>31853</v>
      </c>
      <c r="F401" s="805" t="s">
        <v>31854</v>
      </c>
      <c r="G401" s="805"/>
      <c r="H401" s="805" t="s">
        <v>53</v>
      </c>
      <c r="I401" s="805"/>
      <c r="J401" s="805"/>
      <c r="K401" s="805"/>
      <c r="L401" s="805"/>
      <c r="M401" s="191" t="s">
        <v>31523</v>
      </c>
      <c r="N401" s="1389" t="s">
        <v>31855</v>
      </c>
      <c r="O401" s="1452" t="s">
        <v>31856</v>
      </c>
      <c r="P401" s="97"/>
      <c r="Q401" s="97"/>
    </row>
    <row r="402" customFormat="false" ht="217.5" hidden="false" customHeight="false" outlineLevel="0" collapsed="false">
      <c r="A402" s="1471" t="n">
        <v>43158</v>
      </c>
      <c r="B402" s="1465"/>
      <c r="C402" s="1465"/>
      <c r="D402" s="1465" t="s">
        <v>31857</v>
      </c>
      <c r="E402" s="1363" t="s">
        <v>31858</v>
      </c>
      <c r="F402" s="1472" t="s">
        <v>31859</v>
      </c>
      <c r="G402" s="1363"/>
      <c r="H402" s="1363" t="s">
        <v>53</v>
      </c>
      <c r="I402" s="1363"/>
      <c r="J402" s="1363"/>
      <c r="K402" s="1363"/>
      <c r="L402" s="1363"/>
      <c r="M402" s="1363" t="s">
        <v>31860</v>
      </c>
      <c r="N402" s="1389"/>
      <c r="O402" s="34"/>
      <c r="P402" s="97"/>
      <c r="Q402" s="97"/>
    </row>
    <row r="403" customFormat="false" ht="177" hidden="false" customHeight="false" outlineLevel="0" collapsed="false">
      <c r="A403" s="1471" t="n">
        <v>43158</v>
      </c>
      <c r="B403" s="1465"/>
      <c r="C403" s="1465"/>
      <c r="D403" s="1465" t="s">
        <v>31861</v>
      </c>
      <c r="E403" s="1363" t="s">
        <v>31862</v>
      </c>
      <c r="F403" s="1363" t="s">
        <v>31863</v>
      </c>
      <c r="G403" s="1363"/>
      <c r="H403" s="1363" t="s">
        <v>53</v>
      </c>
      <c r="I403" s="1363"/>
      <c r="J403" s="1363"/>
      <c r="K403" s="1363"/>
      <c r="L403" s="1363"/>
      <c r="M403" s="1363" t="s">
        <v>31864</v>
      </c>
      <c r="N403" s="1389"/>
      <c r="O403" s="34"/>
      <c r="P403" s="97"/>
      <c r="Q403" s="97"/>
    </row>
    <row r="404" customFormat="false" ht="143.25" hidden="false" customHeight="false" outlineLevel="0" collapsed="false">
      <c r="A404" s="1459" t="n">
        <v>43159</v>
      </c>
      <c r="B404" s="34"/>
      <c r="C404" s="34"/>
      <c r="D404" s="34" t="s">
        <v>31865</v>
      </c>
      <c r="E404" s="805" t="s">
        <v>31866</v>
      </c>
      <c r="F404" s="1360" t="s">
        <v>31867</v>
      </c>
      <c r="G404" s="805"/>
      <c r="H404" s="805" t="s">
        <v>53</v>
      </c>
      <c r="I404" s="805"/>
      <c r="J404" s="805"/>
      <c r="K404" s="805"/>
      <c r="L404" s="805"/>
      <c r="M404" s="1363" t="s">
        <v>31823</v>
      </c>
      <c r="N404" s="1389" t="s">
        <v>31855</v>
      </c>
      <c r="O404" s="1452" t="s">
        <v>31868</v>
      </c>
      <c r="P404" s="1470" t="s">
        <v>31869</v>
      </c>
      <c r="Q404" s="97"/>
    </row>
    <row r="405" customFormat="false" ht="55.5" hidden="false" customHeight="false" outlineLevel="0" collapsed="false">
      <c r="A405" s="1459" t="n">
        <v>43159</v>
      </c>
      <c r="B405" s="34"/>
      <c r="C405" s="34"/>
      <c r="D405" s="34" t="s">
        <v>31836</v>
      </c>
      <c r="E405" s="805" t="s">
        <v>31870</v>
      </c>
      <c r="F405" s="805" t="s">
        <v>31871</v>
      </c>
      <c r="G405" s="805"/>
      <c r="H405" s="805" t="s">
        <v>53</v>
      </c>
      <c r="I405" s="805"/>
      <c r="J405" s="805"/>
      <c r="K405" s="805"/>
      <c r="L405" s="805"/>
      <c r="M405" s="1346" t="s">
        <v>15</v>
      </c>
      <c r="N405" s="1389"/>
      <c r="O405" s="34"/>
      <c r="P405" s="97"/>
      <c r="Q405" s="97"/>
    </row>
    <row r="406" customFormat="false" ht="96" hidden="false" customHeight="false" outlineLevel="0" collapsed="false">
      <c r="A406" s="1459" t="n">
        <v>43159</v>
      </c>
      <c r="B406" s="111"/>
      <c r="C406" s="111"/>
      <c r="D406" s="111"/>
      <c r="E406" s="402"/>
      <c r="F406" s="98" t="s">
        <v>31872</v>
      </c>
      <c r="G406" s="402"/>
      <c r="H406" s="1375" t="s">
        <v>53</v>
      </c>
      <c r="I406" s="402"/>
      <c r="J406" s="402"/>
      <c r="K406" s="402"/>
      <c r="L406" s="402"/>
      <c r="M406" s="402" t="s">
        <v>31873</v>
      </c>
      <c r="N406" s="1389"/>
      <c r="O406" s="97"/>
      <c r="P406" s="97"/>
      <c r="Q406" s="97"/>
    </row>
    <row r="407" customFormat="false" ht="109.5" hidden="false" customHeight="false" outlineLevel="0" collapsed="false">
      <c r="A407" s="1459" t="n">
        <v>43159</v>
      </c>
      <c r="B407" s="97"/>
      <c r="C407" s="97"/>
      <c r="D407" s="97"/>
      <c r="E407" s="91" t="s">
        <v>31874</v>
      </c>
      <c r="F407" s="91" t="s">
        <v>31875</v>
      </c>
      <c r="G407" s="91"/>
      <c r="H407" s="1354" t="s">
        <v>53</v>
      </c>
      <c r="I407" s="91"/>
      <c r="J407" s="91"/>
      <c r="K407" s="91"/>
      <c r="L407" s="91"/>
      <c r="M407" s="1357" t="s">
        <v>31876</v>
      </c>
      <c r="N407" s="1389" t="s">
        <v>31855</v>
      </c>
      <c r="O407" s="1470" t="s">
        <v>31877</v>
      </c>
      <c r="P407" s="97"/>
      <c r="Q407" s="97"/>
    </row>
    <row r="408" customFormat="false" ht="177" hidden="false" customHeight="false" outlineLevel="0" collapsed="false">
      <c r="A408" s="1459" t="n">
        <v>43159</v>
      </c>
      <c r="B408" s="97"/>
      <c r="C408" s="97"/>
      <c r="D408" s="19" t="n">
        <v>5100</v>
      </c>
      <c r="E408" s="91" t="s">
        <v>31878</v>
      </c>
      <c r="F408" s="98" t="s">
        <v>31879</v>
      </c>
      <c r="G408" s="91"/>
      <c r="H408" s="1354" t="s">
        <v>53</v>
      </c>
      <c r="I408" s="91"/>
      <c r="J408" s="91"/>
      <c r="K408" s="91"/>
      <c r="L408" s="91"/>
      <c r="M408" s="1346" t="s">
        <v>15</v>
      </c>
      <c r="N408" s="1389"/>
      <c r="O408" s="1470"/>
      <c r="P408" s="97"/>
      <c r="Q408" s="97"/>
    </row>
    <row r="409" customFormat="false" ht="1755.75" hidden="false" customHeight="false" outlineLevel="0" collapsed="false">
      <c r="A409" s="1459" t="n">
        <v>43159</v>
      </c>
      <c r="B409" s="97"/>
      <c r="C409" s="97"/>
      <c r="D409" s="97"/>
      <c r="E409" s="91" t="s">
        <v>31880</v>
      </c>
      <c r="F409" s="211" t="s">
        <v>31881</v>
      </c>
      <c r="G409" s="91"/>
      <c r="H409" s="1354" t="s">
        <v>53</v>
      </c>
      <c r="I409" s="91"/>
      <c r="J409" s="91"/>
      <c r="K409" s="91"/>
      <c r="L409" s="91"/>
      <c r="M409" s="137" t="s">
        <v>31882</v>
      </c>
      <c r="N409" s="1389" t="s">
        <v>31883</v>
      </c>
      <c r="O409" s="97"/>
      <c r="P409" s="97"/>
      <c r="Q409" s="97"/>
    </row>
    <row r="410" customFormat="false" ht="109.5" hidden="false" customHeight="false" outlineLevel="0" collapsed="false">
      <c r="A410" s="1459" t="n">
        <v>43159</v>
      </c>
      <c r="B410" s="97"/>
      <c r="C410" s="97"/>
      <c r="D410" s="97"/>
      <c r="E410" s="91" t="s">
        <v>31884</v>
      </c>
      <c r="F410" s="98" t="s">
        <v>31885</v>
      </c>
      <c r="G410" s="91"/>
      <c r="H410" s="1354" t="s">
        <v>53</v>
      </c>
      <c r="I410" s="91"/>
      <c r="J410" s="91"/>
      <c r="K410" s="91"/>
      <c r="L410" s="91"/>
      <c r="M410" s="98" t="s">
        <v>31886</v>
      </c>
      <c r="N410" s="1389" t="s">
        <v>31855</v>
      </c>
      <c r="O410" s="1470" t="s">
        <v>31877</v>
      </c>
      <c r="P410" s="97"/>
      <c r="Q410" s="97"/>
    </row>
    <row r="411" customFormat="false" ht="150" hidden="false" customHeight="false" outlineLevel="0" collapsed="false">
      <c r="A411" s="20" t="n">
        <v>43160</v>
      </c>
      <c r="B411" s="97"/>
      <c r="C411" s="97"/>
      <c r="D411" s="347" t="s">
        <v>771</v>
      </c>
      <c r="E411" s="347" t="s">
        <v>771</v>
      </c>
      <c r="F411" s="91" t="s">
        <v>31887</v>
      </c>
      <c r="G411" s="347" t="s">
        <v>771</v>
      </c>
      <c r="H411" s="347" t="s">
        <v>771</v>
      </c>
      <c r="I411" s="91"/>
      <c r="J411" s="91"/>
      <c r="K411" s="91"/>
      <c r="L411" s="91"/>
      <c r="M411" s="347" t="s">
        <v>771</v>
      </c>
      <c r="N411" s="178"/>
      <c r="O411" s="97"/>
      <c r="P411" s="97"/>
      <c r="Q411" s="97"/>
    </row>
    <row r="412" customFormat="false" ht="39.75" hidden="false" customHeight="false" outlineLevel="0" collapsed="false">
      <c r="A412" s="20" t="n">
        <v>43160</v>
      </c>
      <c r="B412" s="97"/>
      <c r="C412" s="97"/>
      <c r="D412" s="347" t="s">
        <v>771</v>
      </c>
      <c r="E412" s="347" t="s">
        <v>771</v>
      </c>
      <c r="F412" s="153" t="s">
        <v>31888</v>
      </c>
      <c r="G412" s="347" t="s">
        <v>771</v>
      </c>
      <c r="H412" s="347" t="s">
        <v>771</v>
      </c>
      <c r="I412" s="91"/>
      <c r="J412" s="91"/>
      <c r="K412" s="91"/>
      <c r="L412" s="91"/>
      <c r="M412" s="347" t="s">
        <v>771</v>
      </c>
      <c r="N412" s="178"/>
      <c r="O412" s="97"/>
      <c r="P412" s="97"/>
      <c r="Q412" s="97"/>
    </row>
    <row r="413" customFormat="false" ht="39.75" hidden="false" customHeight="false" outlineLevel="0" collapsed="false">
      <c r="A413" s="20" t="n">
        <v>43160</v>
      </c>
      <c r="B413" s="97"/>
      <c r="C413" s="97"/>
      <c r="D413" s="347" t="s">
        <v>771</v>
      </c>
      <c r="E413" s="347" t="s">
        <v>771</v>
      </c>
      <c r="F413" s="153" t="s">
        <v>31889</v>
      </c>
      <c r="G413" s="347" t="s">
        <v>771</v>
      </c>
      <c r="H413" s="347" t="s">
        <v>771</v>
      </c>
      <c r="I413" s="97"/>
      <c r="J413" s="97"/>
      <c r="K413" s="97"/>
      <c r="L413" s="97"/>
      <c r="M413" s="347" t="s">
        <v>771</v>
      </c>
      <c r="N413" s="178"/>
      <c r="O413" s="97"/>
      <c r="P413" s="97"/>
      <c r="Q413" s="97"/>
    </row>
    <row r="414" customFormat="false" ht="39.75" hidden="false" customHeight="false" outlineLevel="0" collapsed="false">
      <c r="A414" s="20" t="n">
        <v>43160</v>
      </c>
      <c r="B414" s="97"/>
      <c r="C414" s="97"/>
      <c r="D414" s="347" t="s">
        <v>771</v>
      </c>
      <c r="E414" s="347" t="s">
        <v>771</v>
      </c>
      <c r="F414" s="153" t="s">
        <v>31890</v>
      </c>
      <c r="G414" s="347" t="s">
        <v>771</v>
      </c>
      <c r="H414" s="347" t="s">
        <v>771</v>
      </c>
      <c r="I414" s="97"/>
      <c r="J414" s="97"/>
      <c r="K414" s="97"/>
      <c r="L414" s="97"/>
      <c r="M414" s="347" t="s">
        <v>771</v>
      </c>
      <c r="N414" s="178"/>
      <c r="O414" s="97"/>
      <c r="P414" s="97"/>
      <c r="Q414" s="97"/>
    </row>
    <row r="415" customFormat="false" ht="163.5" hidden="false" customHeight="false" outlineLevel="0" collapsed="false">
      <c r="A415" s="20" t="n">
        <v>43161</v>
      </c>
      <c r="B415" s="97"/>
      <c r="C415" s="97"/>
      <c r="D415" s="19" t="s">
        <v>31891</v>
      </c>
      <c r="E415" s="97"/>
      <c r="F415" s="91" t="s">
        <v>31892</v>
      </c>
      <c r="G415" s="91"/>
      <c r="H415" s="1354" t="s">
        <v>53</v>
      </c>
      <c r="I415" s="91"/>
      <c r="J415" s="91"/>
      <c r="K415" s="91"/>
      <c r="L415" s="91"/>
      <c r="M415" s="451" t="s">
        <v>31893</v>
      </c>
      <c r="N415" s="1389"/>
      <c r="O415" s="97"/>
      <c r="P415" s="97"/>
      <c r="Q415" s="97"/>
    </row>
    <row r="416" customFormat="false" ht="48.75" hidden="false" customHeight="false" outlineLevel="0" collapsed="false">
      <c r="A416" s="99" t="n">
        <v>43164</v>
      </c>
      <c r="B416" s="91"/>
      <c r="C416" s="91"/>
      <c r="D416" s="91" t="s">
        <v>31894</v>
      </c>
      <c r="E416" s="91"/>
      <c r="F416" s="91" t="s">
        <v>31895</v>
      </c>
      <c r="G416" s="91"/>
      <c r="H416" s="1354" t="s">
        <v>53</v>
      </c>
      <c r="I416" s="91"/>
      <c r="J416" s="91"/>
      <c r="K416" s="91"/>
      <c r="L416" s="91"/>
      <c r="M416" s="451" t="s">
        <v>140</v>
      </c>
      <c r="N416" s="1452" t="s">
        <v>31896</v>
      </c>
      <c r="O416" s="1452" t="s">
        <v>31897</v>
      </c>
      <c r="P416" s="97"/>
      <c r="Q416" s="97"/>
    </row>
    <row r="417" customFormat="false" ht="69" hidden="false" customHeight="false" outlineLevel="0" collapsed="false">
      <c r="A417" s="99" t="n">
        <v>43164</v>
      </c>
      <c r="B417" s="97"/>
      <c r="C417" s="97"/>
      <c r="D417" s="19" t="s">
        <v>31898</v>
      </c>
      <c r="E417" s="19" t="s">
        <v>31899</v>
      </c>
      <c r="F417" s="91" t="s">
        <v>31900</v>
      </c>
      <c r="G417" s="97"/>
      <c r="H417" s="1354" t="s">
        <v>53</v>
      </c>
      <c r="I417" s="97"/>
      <c r="J417" s="97"/>
      <c r="K417" s="97"/>
      <c r="L417" s="97"/>
      <c r="M417" s="139" t="s">
        <v>15</v>
      </c>
      <c r="N417" s="26" t="s">
        <v>31901</v>
      </c>
      <c r="O417" s="1452" t="s">
        <v>31902</v>
      </c>
      <c r="P417" s="97"/>
      <c r="Q417" s="97"/>
    </row>
    <row r="418" customFormat="false" ht="82.5" hidden="false" customHeight="false" outlineLevel="0" collapsed="false">
      <c r="A418" s="99" t="n">
        <v>43164</v>
      </c>
      <c r="B418" s="97"/>
      <c r="C418" s="97"/>
      <c r="D418" s="97"/>
      <c r="E418" s="91" t="s">
        <v>31903</v>
      </c>
      <c r="F418" s="19" t="s">
        <v>31904</v>
      </c>
      <c r="G418" s="97"/>
      <c r="H418" s="1354" t="s">
        <v>53</v>
      </c>
      <c r="I418" s="97"/>
      <c r="J418" s="97"/>
      <c r="K418" s="97"/>
      <c r="L418" s="97"/>
      <c r="M418" s="451" t="s">
        <v>140</v>
      </c>
      <c r="N418" s="1452" t="s">
        <v>31896</v>
      </c>
      <c r="O418" s="91" t="s">
        <v>31905</v>
      </c>
      <c r="P418" s="97"/>
      <c r="Q418" s="97"/>
    </row>
    <row r="419" customFormat="false" ht="28.5" hidden="false" customHeight="false" outlineLevel="0" collapsed="false">
      <c r="A419" s="99" t="n">
        <v>43165</v>
      </c>
      <c r="B419" s="97"/>
      <c r="C419" s="97"/>
      <c r="D419" s="347" t="s">
        <v>771</v>
      </c>
      <c r="E419" s="347" t="s">
        <v>771</v>
      </c>
      <c r="F419" s="91" t="s">
        <v>31906</v>
      </c>
      <c r="G419" s="347" t="s">
        <v>771</v>
      </c>
      <c r="H419" s="347" t="s">
        <v>771</v>
      </c>
      <c r="I419" s="347"/>
      <c r="J419" s="347"/>
      <c r="K419" s="347" t="s">
        <v>771</v>
      </c>
      <c r="L419" s="347"/>
      <c r="M419" s="347" t="s">
        <v>771</v>
      </c>
      <c r="N419" s="97"/>
      <c r="O419" s="97"/>
      <c r="P419" s="97"/>
      <c r="Q419" s="97"/>
    </row>
    <row r="420" customFormat="false" ht="285" hidden="false" customHeight="false" outlineLevel="0" collapsed="false">
      <c r="A420" s="1447" t="n">
        <v>43166</v>
      </c>
      <c r="B420" s="122"/>
      <c r="C420" s="122"/>
      <c r="D420" s="122"/>
      <c r="E420" s="122"/>
      <c r="F420" s="98" t="s">
        <v>31907</v>
      </c>
      <c r="G420" s="122"/>
      <c r="H420" s="1378" t="s">
        <v>68</v>
      </c>
      <c r="I420" s="122"/>
      <c r="J420" s="122"/>
      <c r="K420" s="122"/>
      <c r="L420" s="122"/>
      <c r="M420" s="451" t="s">
        <v>31908</v>
      </c>
      <c r="N420" s="1452" t="s">
        <v>31901</v>
      </c>
      <c r="O420" s="1452"/>
      <c r="P420" s="97"/>
      <c r="Q420" s="97"/>
    </row>
    <row r="421" customFormat="false" ht="48.75" hidden="false" customHeight="false" outlineLevel="0" collapsed="false">
      <c r="A421" s="99" t="n">
        <v>43166</v>
      </c>
      <c r="B421" s="97"/>
      <c r="C421" s="97"/>
      <c r="D421" s="19" t="n">
        <v>3700</v>
      </c>
      <c r="E421" s="91" t="s">
        <v>31909</v>
      </c>
      <c r="F421" s="91" t="s">
        <v>31910</v>
      </c>
      <c r="G421" s="97"/>
      <c r="H421" s="1354" t="s">
        <v>53</v>
      </c>
      <c r="I421" s="97"/>
      <c r="J421" s="97"/>
      <c r="K421" s="97"/>
      <c r="L421" s="97"/>
      <c r="M421" s="191" t="s">
        <v>389</v>
      </c>
      <c r="N421" s="26" t="s">
        <v>31911</v>
      </c>
      <c r="O421" s="1452"/>
      <c r="P421" s="97"/>
      <c r="Q421" s="97"/>
    </row>
    <row r="422" customFormat="false" ht="51" hidden="false" customHeight="false" outlineLevel="0" collapsed="false">
      <c r="A422" s="1447" t="n">
        <v>43166</v>
      </c>
      <c r="B422" s="223"/>
      <c r="C422" s="223"/>
      <c r="D422" s="223"/>
      <c r="E422" s="223"/>
      <c r="F422" s="122" t="s">
        <v>31912</v>
      </c>
      <c r="G422" s="223"/>
      <c r="H422" s="1473" t="s">
        <v>68</v>
      </c>
      <c r="I422" s="223"/>
      <c r="J422" s="223"/>
      <c r="K422" s="223"/>
      <c r="L422" s="223"/>
      <c r="M422" s="423" t="s">
        <v>31077</v>
      </c>
      <c r="N422" s="1452" t="s">
        <v>31913</v>
      </c>
      <c r="O422" s="1452"/>
      <c r="P422" s="97"/>
      <c r="Q422" s="97"/>
    </row>
    <row r="423" customFormat="false" ht="17.35" hidden="false" customHeight="false" outlineLevel="0" collapsed="false">
      <c r="A423" s="20" t="n">
        <v>43171</v>
      </c>
      <c r="B423" s="91"/>
      <c r="C423" s="91"/>
      <c r="D423" s="91"/>
      <c r="E423" s="91"/>
      <c r="F423" s="91" t="s">
        <v>31914</v>
      </c>
      <c r="G423" s="91"/>
      <c r="H423" s="1354" t="s">
        <v>53</v>
      </c>
      <c r="I423" s="91"/>
      <c r="J423" s="91"/>
      <c r="K423" s="91"/>
      <c r="L423" s="91"/>
      <c r="M423" s="451" t="s">
        <v>31915</v>
      </c>
      <c r="N423" s="26"/>
      <c r="O423" s="1452"/>
      <c r="P423" s="97"/>
      <c r="Q423" s="97"/>
    </row>
    <row r="424" customFormat="false" ht="64.5" hidden="false" customHeight="false" outlineLevel="0" collapsed="false">
      <c r="A424" s="20" t="n">
        <v>43171</v>
      </c>
      <c r="B424" s="97"/>
      <c r="C424" s="97"/>
      <c r="D424" s="97"/>
      <c r="E424" s="97"/>
      <c r="F424" s="91" t="s">
        <v>31916</v>
      </c>
      <c r="G424" s="97"/>
      <c r="H424" s="1354" t="s">
        <v>53</v>
      </c>
      <c r="I424" s="97"/>
      <c r="J424" s="97"/>
      <c r="K424" s="97"/>
      <c r="L424" s="97"/>
      <c r="M424" s="137" t="s">
        <v>31917</v>
      </c>
      <c r="N424" s="26" t="s">
        <v>31918</v>
      </c>
      <c r="O424" s="1452"/>
      <c r="P424" s="97"/>
      <c r="Q424" s="97"/>
    </row>
    <row r="425" customFormat="false" ht="96" hidden="false" customHeight="false" outlineLevel="0" collapsed="false">
      <c r="A425" s="20" t="n">
        <v>43171</v>
      </c>
      <c r="B425" s="97"/>
      <c r="C425" s="97"/>
      <c r="D425" s="19" t="n">
        <v>4200</v>
      </c>
      <c r="E425" s="19" t="s">
        <v>31919</v>
      </c>
      <c r="F425" s="43" t="s">
        <v>31920</v>
      </c>
      <c r="G425" s="97"/>
      <c r="H425" s="43" t="s">
        <v>110</v>
      </c>
      <c r="I425" s="97"/>
      <c r="J425" s="97"/>
      <c r="K425" s="97"/>
      <c r="L425" s="97"/>
      <c r="M425" s="191" t="s">
        <v>389</v>
      </c>
      <c r="N425" s="26" t="s">
        <v>31921</v>
      </c>
      <c r="O425" s="1452"/>
      <c r="P425" s="97"/>
      <c r="Q425" s="97"/>
    </row>
    <row r="426" customFormat="false" ht="177" hidden="false" customHeight="false" outlineLevel="0" collapsed="false">
      <c r="A426" s="99" t="n">
        <v>43171</v>
      </c>
      <c r="B426" s="91"/>
      <c r="C426" s="91"/>
      <c r="D426" s="91"/>
      <c r="E426" s="91" t="s">
        <v>31922</v>
      </c>
      <c r="F426" s="91" t="s">
        <v>31923</v>
      </c>
      <c r="G426" s="91"/>
      <c r="H426" s="1354" t="s">
        <v>53</v>
      </c>
      <c r="I426" s="91"/>
      <c r="J426" s="91"/>
      <c r="K426" s="91"/>
      <c r="L426" s="91"/>
      <c r="M426" s="137" t="s">
        <v>389</v>
      </c>
      <c r="N426" s="26" t="s">
        <v>31911</v>
      </c>
      <c r="O426" s="1452"/>
      <c r="P426" s="97"/>
      <c r="Q426" s="97"/>
    </row>
    <row r="427" customFormat="false" ht="258" hidden="false" customHeight="false" outlineLevel="0" collapsed="false">
      <c r="A427" s="99" t="n">
        <v>43171</v>
      </c>
      <c r="B427" s="91"/>
      <c r="C427" s="91"/>
      <c r="D427" s="91"/>
      <c r="E427" s="91" t="s">
        <v>31924</v>
      </c>
      <c r="F427" s="91" t="s">
        <v>31925</v>
      </c>
      <c r="G427" s="91"/>
      <c r="H427" s="1354" t="s">
        <v>53</v>
      </c>
      <c r="I427" s="91"/>
      <c r="J427" s="91"/>
      <c r="K427" s="91"/>
      <c r="L427" s="91"/>
      <c r="M427" s="282" t="s">
        <v>15</v>
      </c>
      <c r="N427" s="26"/>
      <c r="O427" s="91"/>
      <c r="P427" s="97"/>
      <c r="Q427" s="97"/>
    </row>
    <row r="428" customFormat="false" ht="123" hidden="false" customHeight="false" outlineLevel="0" collapsed="false">
      <c r="A428" s="99" t="n">
        <v>43171</v>
      </c>
      <c r="B428" s="91"/>
      <c r="C428" s="91"/>
      <c r="D428" s="91" t="n">
        <v>2400</v>
      </c>
      <c r="E428" s="91" t="s">
        <v>31926</v>
      </c>
      <c r="F428" s="91" t="s">
        <v>31927</v>
      </c>
      <c r="G428" s="91"/>
      <c r="H428" s="1354" t="s">
        <v>53</v>
      </c>
      <c r="I428" s="91"/>
      <c r="J428" s="91"/>
      <c r="K428" s="91"/>
      <c r="L428" s="91"/>
      <c r="M428" s="133" t="s">
        <v>31928</v>
      </c>
      <c r="N428" s="26"/>
      <c r="O428" s="91"/>
      <c r="P428" s="97"/>
      <c r="Q428" s="97"/>
    </row>
    <row r="429" customFormat="false" ht="298.5" hidden="false" customHeight="false" outlineLevel="0" collapsed="false">
      <c r="A429" s="99" t="n">
        <v>43171</v>
      </c>
      <c r="B429" s="91"/>
      <c r="C429" s="91"/>
      <c r="D429" s="91" t="n">
        <v>5000</v>
      </c>
      <c r="E429" s="91" t="s">
        <v>31929</v>
      </c>
      <c r="F429" s="91" t="s">
        <v>31930</v>
      </c>
      <c r="G429" s="91"/>
      <c r="H429" s="1354" t="s">
        <v>53</v>
      </c>
      <c r="I429" s="91"/>
      <c r="J429" s="91"/>
      <c r="K429" s="91"/>
      <c r="L429" s="91"/>
      <c r="M429" s="282" t="s">
        <v>15</v>
      </c>
      <c r="N429" s="26"/>
      <c r="O429" s="91"/>
      <c r="P429" s="97"/>
      <c r="Q429" s="97"/>
    </row>
    <row r="430" customFormat="false" ht="55.5" hidden="false" customHeight="false" outlineLevel="0" collapsed="false">
      <c r="A430" s="99" t="n">
        <v>43171</v>
      </c>
      <c r="B430" s="91"/>
      <c r="C430" s="91"/>
      <c r="D430" s="91" t="n">
        <v>8200</v>
      </c>
      <c r="E430" s="91" t="s">
        <v>31931</v>
      </c>
      <c r="F430" s="91" t="s">
        <v>31932</v>
      </c>
      <c r="G430" s="91"/>
      <c r="H430" s="54" t="s">
        <v>110</v>
      </c>
      <c r="I430" s="91"/>
      <c r="J430" s="91"/>
      <c r="K430" s="91"/>
      <c r="L430" s="91"/>
      <c r="M430" s="423" t="s">
        <v>1731</v>
      </c>
      <c r="N430" s="26"/>
      <c r="O430" s="91"/>
      <c r="P430" s="97"/>
      <c r="Q430" s="97"/>
    </row>
    <row r="431" customFormat="false" ht="69" hidden="false" customHeight="false" outlineLevel="0" collapsed="false">
      <c r="A431" s="99" t="n">
        <v>43171</v>
      </c>
      <c r="B431" s="91"/>
      <c r="C431" s="91"/>
      <c r="D431" s="91" t="n">
        <v>3700</v>
      </c>
      <c r="E431" s="91" t="s">
        <v>31933</v>
      </c>
      <c r="F431" s="91" t="s">
        <v>31934</v>
      </c>
      <c r="G431" s="91"/>
      <c r="H431" s="1354" t="s">
        <v>53</v>
      </c>
      <c r="I431" s="91"/>
      <c r="J431" s="91"/>
      <c r="K431" s="91"/>
      <c r="L431" s="91"/>
      <c r="M431" s="133" t="s">
        <v>31935</v>
      </c>
      <c r="N431" s="91"/>
      <c r="O431" s="91"/>
      <c r="P431" s="97"/>
      <c r="Q431" s="97"/>
    </row>
    <row r="432" customFormat="false" ht="69" hidden="false" customHeight="false" outlineLevel="0" collapsed="false">
      <c r="A432" s="99" t="n">
        <v>43172</v>
      </c>
      <c r="B432" s="91"/>
      <c r="C432" s="91"/>
      <c r="D432" s="91" t="s">
        <v>31936</v>
      </c>
      <c r="E432" s="91" t="s">
        <v>129</v>
      </c>
      <c r="F432" s="91" t="n">
        <v>89779710694</v>
      </c>
      <c r="G432" s="91"/>
      <c r="H432" s="91" t="s">
        <v>110</v>
      </c>
      <c r="I432" s="91"/>
      <c r="J432" s="91"/>
      <c r="K432" s="91"/>
      <c r="L432" s="91"/>
      <c r="M432" s="423" t="s">
        <v>1731</v>
      </c>
      <c r="N432" s="26"/>
      <c r="O432" s="91"/>
      <c r="P432" s="97"/>
      <c r="Q432" s="97"/>
    </row>
    <row r="433" customFormat="false" ht="55.5" hidden="false" customHeight="false" outlineLevel="0" collapsed="false">
      <c r="A433" s="99" t="n">
        <v>43172</v>
      </c>
      <c r="B433" s="91"/>
      <c r="C433" s="91"/>
      <c r="D433" s="91"/>
      <c r="E433" s="91"/>
      <c r="F433" s="91" t="n">
        <v>84997367007</v>
      </c>
      <c r="G433" s="91"/>
      <c r="H433" s="91" t="s">
        <v>110</v>
      </c>
      <c r="I433" s="91"/>
      <c r="J433" s="91"/>
      <c r="K433" s="91"/>
      <c r="L433" s="91"/>
      <c r="M433" s="402" t="s">
        <v>31937</v>
      </c>
      <c r="N433" s="91"/>
      <c r="O433" s="91"/>
      <c r="P433" s="97"/>
      <c r="Q433" s="97"/>
    </row>
    <row r="434" customFormat="false" ht="69" hidden="false" customHeight="false" outlineLevel="0" collapsed="false">
      <c r="A434" s="99" t="n">
        <v>43172</v>
      </c>
      <c r="B434" s="91"/>
      <c r="C434" s="91"/>
      <c r="D434" s="91" t="s">
        <v>31938</v>
      </c>
      <c r="E434" s="91" t="s">
        <v>31939</v>
      </c>
      <c r="F434" s="91" t="n">
        <v>84959250087</v>
      </c>
      <c r="G434" s="91" t="s">
        <v>5574</v>
      </c>
      <c r="H434" s="91" t="s">
        <v>110</v>
      </c>
      <c r="I434" s="91"/>
      <c r="J434" s="91"/>
      <c r="K434" s="91"/>
      <c r="L434" s="91"/>
      <c r="M434" s="137" t="s">
        <v>31940</v>
      </c>
      <c r="N434" s="26"/>
      <c r="O434" s="91"/>
      <c r="P434" s="97"/>
      <c r="Q434" s="97"/>
    </row>
    <row r="435" customFormat="false" ht="42" hidden="false" customHeight="false" outlineLevel="0" collapsed="false">
      <c r="A435" s="99" t="n">
        <v>43172</v>
      </c>
      <c r="B435" s="97"/>
      <c r="C435" s="97"/>
      <c r="D435" s="19" t="s">
        <v>31941</v>
      </c>
      <c r="E435" s="91" t="s">
        <v>31942</v>
      </c>
      <c r="F435" s="91" t="s">
        <v>31943</v>
      </c>
      <c r="G435" s="19" t="s">
        <v>102</v>
      </c>
      <c r="H435" s="1354" t="s">
        <v>53</v>
      </c>
      <c r="I435" s="97"/>
      <c r="J435" s="97"/>
      <c r="K435" s="97"/>
      <c r="L435" s="97"/>
      <c r="M435" s="282" t="s">
        <v>15</v>
      </c>
      <c r="N435" s="26"/>
      <c r="O435" s="97"/>
      <c r="P435" s="97"/>
      <c r="Q435" s="97"/>
    </row>
    <row r="436" customFormat="false" ht="55.5" hidden="false" customHeight="false" outlineLevel="0" collapsed="false">
      <c r="A436" s="99" t="n">
        <v>43172</v>
      </c>
      <c r="B436" s="97"/>
      <c r="C436" s="97"/>
      <c r="D436" s="236" t="n">
        <v>8100</v>
      </c>
      <c r="E436" s="91" t="s">
        <v>31944</v>
      </c>
      <c r="F436" s="211" t="s">
        <v>31945</v>
      </c>
      <c r="G436" s="19" t="s">
        <v>102</v>
      </c>
      <c r="H436" s="1354" t="s">
        <v>53</v>
      </c>
      <c r="I436" s="97"/>
      <c r="J436" s="97"/>
      <c r="K436" s="97"/>
      <c r="L436" s="97"/>
      <c r="M436" s="282" t="s">
        <v>31946</v>
      </c>
      <c r="N436" s="26"/>
      <c r="O436" s="97"/>
      <c r="P436" s="97"/>
      <c r="Q436" s="97"/>
    </row>
    <row r="437" customFormat="false" ht="82.5" hidden="false" customHeight="false" outlineLevel="0" collapsed="false">
      <c r="A437" s="99" t="n">
        <v>43172</v>
      </c>
      <c r="B437" s="97"/>
      <c r="C437" s="97"/>
      <c r="D437" s="19" t="s">
        <v>31947</v>
      </c>
      <c r="E437" s="91" t="s">
        <v>31948</v>
      </c>
      <c r="F437" s="19" t="s">
        <v>31949</v>
      </c>
      <c r="G437" s="19" t="s">
        <v>5574</v>
      </c>
      <c r="H437" s="1354" t="s">
        <v>53</v>
      </c>
      <c r="I437" s="97"/>
      <c r="J437" s="97"/>
      <c r="K437" s="97"/>
      <c r="L437" s="97"/>
      <c r="M437" s="282" t="s">
        <v>31950</v>
      </c>
      <c r="N437" s="26"/>
      <c r="O437" s="97"/>
      <c r="P437" s="97"/>
      <c r="Q437" s="97"/>
    </row>
    <row r="438" customFormat="false" ht="204" hidden="false" customHeight="false" outlineLevel="0" collapsed="false">
      <c r="A438" s="99" t="n">
        <v>43172</v>
      </c>
      <c r="B438" s="91"/>
      <c r="C438" s="91"/>
      <c r="D438" s="91" t="s">
        <v>31951</v>
      </c>
      <c r="E438" s="91" t="s">
        <v>31952</v>
      </c>
      <c r="F438" s="91" t="s">
        <v>31953</v>
      </c>
      <c r="G438" s="91" t="s">
        <v>4415</v>
      </c>
      <c r="H438" s="1354" t="s">
        <v>53</v>
      </c>
      <c r="I438" s="91"/>
      <c r="J438" s="91"/>
      <c r="K438" s="91"/>
      <c r="L438" s="91"/>
      <c r="M438" s="191" t="s">
        <v>31212</v>
      </c>
      <c r="N438" s="26" t="s">
        <v>31954</v>
      </c>
      <c r="O438" s="97"/>
      <c r="P438" s="97"/>
      <c r="Q438" s="97"/>
    </row>
    <row r="439" customFormat="false" ht="15" hidden="false" customHeight="false" outlineLevel="0" collapsed="false">
      <c r="A439" s="99" t="n">
        <v>43172</v>
      </c>
      <c r="B439" s="97"/>
      <c r="C439" s="97"/>
      <c r="D439" s="97"/>
      <c r="F439" s="15" t="s">
        <v>1143</v>
      </c>
      <c r="N439" s="97"/>
      <c r="O439" s="97"/>
      <c r="P439" s="97"/>
      <c r="Q439" s="97"/>
    </row>
    <row r="440" customFormat="false" ht="13.8" hidden="false" customHeight="false" outlineLevel="0" collapsed="false">
      <c r="A440" s="97"/>
      <c r="B440" s="97"/>
      <c r="C440" s="97"/>
      <c r="D440" s="97"/>
      <c r="E440" s="97"/>
      <c r="F440" s="97"/>
      <c r="G440" s="97"/>
      <c r="H440" s="97"/>
      <c r="I440" s="97"/>
      <c r="J440" s="97"/>
      <c r="K440" s="97"/>
      <c r="L440" s="97"/>
      <c r="M440" s="97"/>
      <c r="N440" s="97"/>
      <c r="O440" s="97"/>
      <c r="P440" s="97"/>
      <c r="Q440" s="97"/>
    </row>
    <row r="441" customFormat="false" ht="13.8" hidden="false" customHeight="false" outlineLevel="0" collapsed="false">
      <c r="A441" s="97"/>
      <c r="B441" s="97"/>
      <c r="C441" s="97"/>
      <c r="D441" s="97"/>
      <c r="E441" s="97"/>
      <c r="F441" s="97"/>
      <c r="G441" s="97"/>
      <c r="H441" s="97"/>
      <c r="I441" s="97"/>
      <c r="J441" s="97"/>
      <c r="K441" s="97"/>
      <c r="L441" s="97"/>
      <c r="M441" s="97"/>
      <c r="N441" s="97"/>
      <c r="O441" s="97"/>
      <c r="P441" s="97"/>
      <c r="Q441" s="97"/>
    </row>
    <row r="442" customFormat="false" ht="13.8" hidden="false" customHeight="false" outlineLevel="0" collapsed="false">
      <c r="A442" s="97"/>
      <c r="B442" s="97"/>
      <c r="C442" s="97"/>
      <c r="D442" s="97"/>
      <c r="E442" s="97"/>
      <c r="F442" s="97"/>
      <c r="G442" s="97"/>
      <c r="H442" s="97"/>
      <c r="I442" s="97"/>
      <c r="J442" s="97"/>
      <c r="K442" s="97"/>
      <c r="L442" s="97"/>
      <c r="M442" s="97"/>
      <c r="N442" s="97"/>
      <c r="O442" s="97"/>
      <c r="P442" s="97"/>
      <c r="Q442" s="97"/>
    </row>
    <row r="443" customFormat="false" ht="13.8" hidden="false" customHeight="false" outlineLevel="0" collapsed="false">
      <c r="A443" s="97"/>
      <c r="B443" s="97"/>
      <c r="C443" s="97"/>
      <c r="D443" s="97"/>
      <c r="E443" s="97"/>
      <c r="F443" s="97"/>
      <c r="G443" s="97"/>
      <c r="H443" s="97"/>
      <c r="I443" s="97"/>
      <c r="J443" s="97"/>
      <c r="K443" s="97"/>
      <c r="L443" s="97"/>
      <c r="M443" s="97"/>
      <c r="N443" s="97"/>
      <c r="O443" s="97"/>
      <c r="P443" s="97"/>
      <c r="Q443" s="97"/>
    </row>
    <row r="444" customFormat="false" ht="13.8" hidden="false" customHeight="false" outlineLevel="0" collapsed="false">
      <c r="A444" s="97"/>
      <c r="B444" s="97"/>
      <c r="C444" s="97"/>
      <c r="D444" s="97"/>
      <c r="E444" s="97"/>
      <c r="F444" s="97"/>
      <c r="G444" s="97"/>
      <c r="H444" s="97"/>
      <c r="I444" s="97"/>
      <c r="J444" s="97"/>
      <c r="K444" s="97"/>
      <c r="L444" s="97"/>
      <c r="M444" s="97"/>
      <c r="N444" s="97"/>
      <c r="O444" s="97"/>
      <c r="P444" s="97"/>
      <c r="Q444" s="97"/>
    </row>
    <row r="445" customFormat="false" ht="13.8" hidden="false" customHeight="false" outlineLevel="0" collapsed="false">
      <c r="A445" s="97"/>
      <c r="B445" s="97"/>
      <c r="C445" s="97"/>
      <c r="D445" s="97"/>
      <c r="E445" s="97"/>
      <c r="F445" s="97"/>
      <c r="G445" s="97"/>
      <c r="H445" s="97"/>
      <c r="I445" s="97"/>
      <c r="J445" s="97"/>
      <c r="K445" s="97"/>
      <c r="L445" s="97"/>
      <c r="M445" s="97"/>
      <c r="N445" s="97"/>
      <c r="O445" s="97"/>
      <c r="P445" s="97"/>
      <c r="Q445" s="97"/>
    </row>
    <row r="446" customFormat="false" ht="13.8" hidden="false" customHeight="false" outlineLevel="0" collapsed="false">
      <c r="A446" s="97"/>
      <c r="B446" s="97"/>
      <c r="C446" s="97"/>
      <c r="D446" s="97"/>
      <c r="E446" s="97"/>
      <c r="F446" s="97"/>
      <c r="G446" s="97"/>
      <c r="H446" s="97"/>
      <c r="I446" s="97"/>
      <c r="J446" s="97"/>
      <c r="K446" s="97"/>
      <c r="L446" s="97"/>
      <c r="M446" s="97"/>
      <c r="N446" s="97"/>
      <c r="O446" s="97"/>
      <c r="P446" s="97"/>
      <c r="Q446" s="97"/>
    </row>
    <row r="447" customFormat="false" ht="13.8" hidden="false" customHeight="false" outlineLevel="0" collapsed="false">
      <c r="A447" s="97"/>
      <c r="B447" s="97"/>
      <c r="C447" s="97"/>
      <c r="D447" s="97"/>
      <c r="E447" s="97"/>
      <c r="F447" s="97"/>
      <c r="G447" s="97"/>
      <c r="H447" s="97"/>
      <c r="I447" s="97"/>
      <c r="J447" s="97"/>
      <c r="K447" s="97"/>
      <c r="L447" s="97"/>
      <c r="M447" s="97"/>
      <c r="N447" s="97"/>
      <c r="O447" s="97"/>
      <c r="P447" s="97"/>
      <c r="Q447" s="97"/>
    </row>
    <row r="448" customFormat="false" ht="13.8" hidden="false" customHeight="false" outlineLevel="0" collapsed="false">
      <c r="A448" s="97"/>
      <c r="B448" s="97"/>
      <c r="C448" s="97"/>
      <c r="D448" s="97"/>
      <c r="E448" s="97"/>
      <c r="F448" s="97"/>
      <c r="G448" s="97"/>
      <c r="H448" s="97"/>
      <c r="I448" s="97"/>
      <c r="J448" s="97"/>
      <c r="K448" s="97"/>
      <c r="L448" s="97"/>
      <c r="M448" s="97"/>
      <c r="N448" s="97"/>
      <c r="O448" s="97"/>
      <c r="P448" s="97"/>
      <c r="Q448" s="97"/>
    </row>
    <row r="449" customFormat="false" ht="13.8" hidden="false" customHeight="false" outlineLevel="0" collapsed="false">
      <c r="A449" s="97"/>
      <c r="B449" s="97"/>
      <c r="C449" s="97"/>
      <c r="D449" s="97"/>
      <c r="E449" s="97"/>
      <c r="F449" s="97"/>
      <c r="G449" s="97"/>
      <c r="H449" s="97"/>
      <c r="I449" s="97"/>
      <c r="J449" s="97"/>
      <c r="K449" s="97"/>
      <c r="L449" s="97"/>
      <c r="M449" s="97"/>
      <c r="N449" s="97"/>
      <c r="O449" s="97"/>
      <c r="P449" s="97"/>
      <c r="Q449" s="97"/>
    </row>
    <row r="450" customFormat="false" ht="13.8" hidden="false" customHeight="false" outlineLevel="0" collapsed="false">
      <c r="A450" s="97"/>
      <c r="B450" s="97"/>
      <c r="C450" s="97"/>
      <c r="D450" s="97"/>
      <c r="E450" s="97"/>
      <c r="F450" s="97"/>
      <c r="G450" s="97"/>
      <c r="H450" s="97"/>
      <c r="I450" s="97"/>
      <c r="J450" s="97"/>
      <c r="K450" s="97"/>
      <c r="L450" s="97"/>
      <c r="M450" s="97"/>
      <c r="N450" s="97"/>
      <c r="O450" s="97"/>
      <c r="P450" s="97"/>
      <c r="Q450" s="97"/>
    </row>
    <row r="451" customFormat="false" ht="13.8" hidden="false" customHeight="false" outlineLevel="0" collapsed="false">
      <c r="A451" s="97"/>
      <c r="B451" s="97"/>
      <c r="C451" s="97"/>
      <c r="D451" s="97"/>
      <c r="E451" s="97"/>
      <c r="F451" s="97"/>
      <c r="G451" s="97"/>
      <c r="H451" s="97"/>
      <c r="I451" s="97"/>
      <c r="J451" s="97"/>
      <c r="K451" s="97"/>
      <c r="L451" s="97"/>
      <c r="M451" s="97"/>
      <c r="N451" s="97"/>
      <c r="O451" s="97"/>
      <c r="P451" s="97"/>
      <c r="Q451" s="97"/>
    </row>
    <row r="452" customFormat="false" ht="13.8" hidden="false" customHeight="false" outlineLevel="0" collapsed="false">
      <c r="A452" s="97"/>
      <c r="B452" s="97"/>
      <c r="C452" s="97"/>
      <c r="D452" s="97"/>
      <c r="E452" s="97"/>
      <c r="F452" s="97"/>
      <c r="G452" s="97"/>
      <c r="H452" s="97"/>
      <c r="I452" s="97"/>
      <c r="J452" s="97"/>
      <c r="K452" s="97"/>
      <c r="L452" s="97"/>
      <c r="M452" s="97"/>
      <c r="N452" s="97"/>
      <c r="O452" s="97"/>
      <c r="P452" s="97"/>
      <c r="Q452" s="97"/>
    </row>
    <row r="453" customFormat="false" ht="13.8" hidden="false" customHeight="false" outlineLevel="0" collapsed="false">
      <c r="A453" s="97"/>
      <c r="B453" s="97"/>
      <c r="C453" s="97"/>
      <c r="D453" s="97"/>
      <c r="E453" s="97"/>
      <c r="F453" s="97"/>
      <c r="G453" s="97"/>
      <c r="H453" s="97"/>
      <c r="I453" s="97"/>
      <c r="J453" s="97"/>
      <c r="K453" s="97"/>
      <c r="L453" s="97"/>
      <c r="M453" s="97"/>
      <c r="N453" s="97"/>
      <c r="O453" s="97"/>
      <c r="P453" s="97"/>
      <c r="Q453" s="97"/>
    </row>
    <row r="454" customFormat="false" ht="13.8" hidden="false" customHeight="false" outlineLevel="0" collapsed="false">
      <c r="A454" s="97"/>
      <c r="B454" s="97"/>
      <c r="C454" s="97"/>
      <c r="D454" s="97"/>
      <c r="E454" s="97"/>
      <c r="F454" s="97"/>
      <c r="G454" s="97"/>
      <c r="H454" s="97"/>
      <c r="I454" s="97"/>
      <c r="J454" s="97"/>
      <c r="K454" s="97"/>
      <c r="L454" s="97"/>
      <c r="M454" s="97"/>
      <c r="N454" s="97"/>
      <c r="O454" s="97"/>
      <c r="P454" s="97"/>
      <c r="Q454" s="97"/>
    </row>
    <row r="455" customFormat="false" ht="13.8" hidden="false" customHeight="false" outlineLevel="0" collapsed="false">
      <c r="A455" s="97"/>
      <c r="B455" s="97"/>
      <c r="C455" s="97"/>
      <c r="D455" s="97"/>
      <c r="E455" s="97"/>
      <c r="F455" s="97"/>
      <c r="G455" s="97"/>
      <c r="H455" s="97"/>
      <c r="I455" s="97"/>
      <c r="J455" s="97"/>
      <c r="K455" s="97"/>
      <c r="L455" s="97"/>
      <c r="M455" s="97"/>
      <c r="N455" s="97"/>
      <c r="O455" s="97"/>
      <c r="P455" s="97"/>
      <c r="Q455" s="97"/>
    </row>
    <row r="456" customFormat="false" ht="13.8" hidden="false" customHeight="false" outlineLevel="0" collapsed="false">
      <c r="A456" s="97"/>
      <c r="B456" s="97"/>
      <c r="C456" s="97"/>
      <c r="D456" s="97"/>
      <c r="E456" s="97"/>
      <c r="F456" s="97"/>
      <c r="G456" s="97"/>
      <c r="H456" s="97"/>
      <c r="I456" s="97"/>
      <c r="J456" s="97"/>
      <c r="K456" s="97"/>
      <c r="L456" s="97"/>
      <c r="M456" s="97"/>
      <c r="N456" s="97"/>
      <c r="O456" s="97"/>
      <c r="P456" s="97"/>
      <c r="Q456" s="97"/>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159"/>
  <sheetViews>
    <sheetView showFormulas="false" showGridLines="true" showRowColHeaders="true" showZeros="true" rightToLeft="false" tabSelected="false" showOutlineSymbols="true" defaultGridColor="true" view="normal" topLeftCell="A124"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3" min="1" style="0" width="14.43"/>
    <col collapsed="false" customWidth="true" hidden="false" outlineLevel="0" max="4" min="4" style="0" width="102.13"/>
    <col collapsed="false" customWidth="true" hidden="false" outlineLevel="0" max="1025" min="5" style="0" width="14.43"/>
  </cols>
  <sheetData>
    <row r="1" customFormat="false" ht="15.75" hidden="false" customHeight="false" outlineLevel="0" collapsed="false">
      <c r="A1" s="1474" t="n">
        <v>43775</v>
      </c>
      <c r="B1" s="639" t="s">
        <v>311</v>
      </c>
      <c r="C1" s="639"/>
      <c r="D1" s="1475"/>
    </row>
    <row r="2" customFormat="false" ht="15.75" hidden="false" customHeight="false" outlineLevel="0" collapsed="false">
      <c r="A2" s="664"/>
      <c r="B2" s="984" t="s">
        <v>31955</v>
      </c>
      <c r="C2" s="664" t="s">
        <v>25581</v>
      </c>
      <c r="D2" s="664" t="s">
        <v>27877</v>
      </c>
    </row>
    <row r="3" customFormat="false" ht="15.75" hidden="false" customHeight="false" outlineLevel="0" collapsed="false">
      <c r="A3" s="664" t="s">
        <v>25462</v>
      </c>
      <c r="B3" s="984" t="s">
        <v>31955</v>
      </c>
      <c r="C3" s="664" t="s">
        <v>25586</v>
      </c>
      <c r="D3" s="664" t="s">
        <v>27879</v>
      </c>
    </row>
    <row r="4" customFormat="false" ht="15.75" hidden="false" customHeight="false" outlineLevel="0" collapsed="false">
      <c r="A4" s="664" t="s">
        <v>25462</v>
      </c>
      <c r="B4" s="1142" t="n">
        <v>0.547222222222222</v>
      </c>
      <c r="C4" s="664" t="s">
        <v>26341</v>
      </c>
      <c r="D4" s="664" t="s">
        <v>27886</v>
      </c>
    </row>
    <row r="5" customFormat="false" ht="15.75" hidden="false" customHeight="false" outlineLevel="0" collapsed="false">
      <c r="A5" s="664" t="s">
        <v>25462</v>
      </c>
      <c r="B5" s="1142" t="n">
        <v>0.550694444444444</v>
      </c>
      <c r="C5" s="664" t="s">
        <v>26354</v>
      </c>
      <c r="D5" s="664" t="s">
        <v>27891</v>
      </c>
    </row>
    <row r="6" customFormat="false" ht="15.75" hidden="false" customHeight="false" outlineLevel="0" collapsed="false">
      <c r="A6" s="664" t="s">
        <v>25462</v>
      </c>
      <c r="B6" s="1142" t="n">
        <v>0.640277777777778</v>
      </c>
      <c r="C6" s="664" t="s">
        <v>26364</v>
      </c>
      <c r="D6" s="664" t="s">
        <v>27895</v>
      </c>
    </row>
    <row r="7" customFormat="false" ht="15.75" hidden="false" customHeight="false" outlineLevel="0" collapsed="false">
      <c r="A7" s="664" t="s">
        <v>25462</v>
      </c>
      <c r="B7" s="664"/>
      <c r="C7" s="664" t="s">
        <v>27083</v>
      </c>
      <c r="D7" s="664" t="s">
        <v>27898</v>
      </c>
    </row>
    <row r="8" customFormat="false" ht="15.75" hidden="false" customHeight="false" outlineLevel="0" collapsed="false">
      <c r="A8" s="664" t="s">
        <v>25462</v>
      </c>
      <c r="B8" s="1142" t="n">
        <v>0.691666666666667</v>
      </c>
      <c r="C8" s="664" t="s">
        <v>27017</v>
      </c>
      <c r="D8" s="664" t="s">
        <v>27900</v>
      </c>
    </row>
    <row r="9" customFormat="false" ht="15.75" hidden="false" customHeight="false" outlineLevel="0" collapsed="false">
      <c r="A9" s="664"/>
      <c r="B9" s="1154" t="s">
        <v>12405</v>
      </c>
      <c r="C9" s="664" t="s">
        <v>27022</v>
      </c>
      <c r="D9" s="664" t="s">
        <v>24611</v>
      </c>
    </row>
    <row r="10" customFormat="false" ht="17.25" hidden="false" customHeight="true" outlineLevel="0" collapsed="false">
      <c r="A10" s="1474" t="n">
        <v>43776</v>
      </c>
      <c r="B10" s="639" t="s">
        <v>349</v>
      </c>
      <c r="C10" s="639"/>
      <c r="D10" s="1475"/>
    </row>
    <row r="11" customFormat="false" ht="15.75" hidden="false" customHeight="false" outlineLevel="0" collapsed="false">
      <c r="A11" s="664" t="s">
        <v>25462</v>
      </c>
      <c r="B11" s="664"/>
      <c r="C11" s="664" t="s">
        <v>25726</v>
      </c>
      <c r="D11" s="664" t="s">
        <v>27910</v>
      </c>
    </row>
    <row r="12" customFormat="false" ht="15.75" hidden="false" customHeight="false" outlineLevel="0" collapsed="false">
      <c r="A12" s="664"/>
      <c r="B12" s="984" t="s">
        <v>31955</v>
      </c>
      <c r="C12" s="664" t="s">
        <v>26332</v>
      </c>
      <c r="D12" s="664" t="s">
        <v>27912</v>
      </c>
    </row>
    <row r="13" customFormat="false" ht="15.75" hidden="false" customHeight="false" outlineLevel="0" collapsed="false">
      <c r="A13" s="664" t="s">
        <v>25462</v>
      </c>
      <c r="B13" s="984" t="s">
        <v>31955</v>
      </c>
      <c r="C13" s="664" t="s">
        <v>26341</v>
      </c>
      <c r="D13" s="664" t="s">
        <v>27914</v>
      </c>
    </row>
    <row r="14" customFormat="false" ht="15" hidden="false" customHeight="true" outlineLevel="0" collapsed="false">
      <c r="A14" s="1474" t="n">
        <v>43777</v>
      </c>
      <c r="B14" s="639" t="s">
        <v>394</v>
      </c>
      <c r="C14" s="639"/>
      <c r="D14" s="1475"/>
    </row>
    <row r="15" customFormat="false" ht="15.75" hidden="false" customHeight="false" outlineLevel="0" collapsed="false">
      <c r="A15" s="664" t="s">
        <v>25462</v>
      </c>
      <c r="B15" s="1142" t="n">
        <v>0.413888888888889</v>
      </c>
      <c r="C15" s="664" t="s">
        <v>25726</v>
      </c>
      <c r="D15" s="664" t="s">
        <v>27920</v>
      </c>
    </row>
    <row r="16" customFormat="false" ht="15.75" hidden="false" customHeight="false" outlineLevel="0" collapsed="false">
      <c r="A16" s="664" t="s">
        <v>25462</v>
      </c>
      <c r="B16" s="984" t="s">
        <v>31955</v>
      </c>
      <c r="C16" s="664" t="s">
        <v>26332</v>
      </c>
      <c r="D16" s="664" t="s">
        <v>27927</v>
      </c>
    </row>
    <row r="17" customFormat="false" ht="27" hidden="false" customHeight="true" outlineLevel="0" collapsed="false">
      <c r="A17" s="1476" t="n">
        <v>43780</v>
      </c>
      <c r="B17" s="402" t="s">
        <v>422</v>
      </c>
      <c r="C17" s="402"/>
      <c r="D17" s="466"/>
    </row>
    <row r="18" customFormat="false" ht="15.75" hidden="false" customHeight="false" outlineLevel="0" collapsed="false">
      <c r="A18" s="664" t="s">
        <v>25462</v>
      </c>
      <c r="B18" s="984" t="s">
        <v>31956</v>
      </c>
      <c r="C18" s="664" t="s">
        <v>10514</v>
      </c>
      <c r="D18" s="664" t="s">
        <v>27941</v>
      </c>
    </row>
    <row r="19" customFormat="false" ht="15.75" hidden="false" customHeight="false" outlineLevel="0" collapsed="false">
      <c r="A19" s="664" t="s">
        <v>25462</v>
      </c>
      <c r="B19" s="1142" t="n">
        <v>0.463888888888889</v>
      </c>
      <c r="C19" s="664" t="s">
        <v>25581</v>
      </c>
      <c r="D19" s="664" t="s">
        <v>27962</v>
      </c>
    </row>
    <row r="20" customFormat="false" ht="15.75" hidden="false" customHeight="false" outlineLevel="0" collapsed="false">
      <c r="A20" s="664" t="s">
        <v>25462</v>
      </c>
      <c r="B20" s="1142" t="n">
        <v>0.511111111111111</v>
      </c>
      <c r="C20" s="664" t="s">
        <v>26332</v>
      </c>
      <c r="D20" s="664" t="s">
        <v>27975</v>
      </c>
    </row>
    <row r="21" customFormat="false" ht="15.75" hidden="false" customHeight="false" outlineLevel="0" collapsed="false">
      <c r="A21" s="664" t="s">
        <v>25462</v>
      </c>
      <c r="B21" s="664"/>
      <c r="C21" s="664" t="s">
        <v>26341</v>
      </c>
      <c r="D21" s="664" t="s">
        <v>27978</v>
      </c>
    </row>
    <row r="22" customFormat="false" ht="15.75" hidden="false" customHeight="false" outlineLevel="0" collapsed="false">
      <c r="A22" s="664" t="s">
        <v>25462</v>
      </c>
      <c r="B22" s="664"/>
      <c r="C22" s="664" t="s">
        <v>26354</v>
      </c>
      <c r="D22" s="664" t="s">
        <v>27981</v>
      </c>
    </row>
    <row r="23" customFormat="false" ht="15.75" hidden="false" customHeight="false" outlineLevel="0" collapsed="false">
      <c r="A23" s="664"/>
      <c r="B23" s="664"/>
      <c r="C23" s="664"/>
      <c r="D23" s="664" t="s">
        <v>27984</v>
      </c>
    </row>
    <row r="24" customFormat="false" ht="15.75" hidden="false" customHeight="false" outlineLevel="0" collapsed="false">
      <c r="A24" s="664" t="s">
        <v>25462</v>
      </c>
      <c r="B24" s="1142" t="n">
        <v>0.633333333333333</v>
      </c>
      <c r="C24" s="664"/>
      <c r="D24" s="1477" t="s">
        <v>27991</v>
      </c>
    </row>
    <row r="25" customFormat="false" ht="15.75" hidden="false" customHeight="false" outlineLevel="0" collapsed="false">
      <c r="A25" s="664"/>
      <c r="B25" s="984" t="s">
        <v>31955</v>
      </c>
      <c r="C25" s="664"/>
      <c r="D25" s="1477" t="s">
        <v>27993</v>
      </c>
    </row>
    <row r="26" customFormat="false" ht="15.75" hidden="false" customHeight="false" outlineLevel="0" collapsed="false">
      <c r="A26" s="664" t="s">
        <v>25462</v>
      </c>
      <c r="B26" s="984" t="s">
        <v>31955</v>
      </c>
      <c r="C26" s="664"/>
      <c r="D26" s="664" t="s">
        <v>27996</v>
      </c>
    </row>
    <row r="27" customFormat="false" ht="15.75" hidden="false" customHeight="false" outlineLevel="0" collapsed="false">
      <c r="A27" s="1478" t="n">
        <v>43781</v>
      </c>
      <c r="B27" s="639" t="s">
        <v>260</v>
      </c>
      <c r="C27" s="639"/>
      <c r="D27" s="1475"/>
    </row>
    <row r="28" customFormat="false" ht="15.75" hidden="false" customHeight="false" outlineLevel="0" collapsed="false">
      <c r="A28" s="664"/>
      <c r="B28" s="984" t="s">
        <v>31955</v>
      </c>
      <c r="C28" s="664"/>
      <c r="D28" s="664" t="s">
        <v>31957</v>
      </c>
    </row>
    <row r="29" customFormat="false" ht="15.75" hidden="false" customHeight="false" outlineLevel="0" collapsed="false">
      <c r="A29" s="664" t="s">
        <v>19374</v>
      </c>
      <c r="B29" s="984" t="s">
        <v>31955</v>
      </c>
      <c r="C29" s="664" t="s">
        <v>25726</v>
      </c>
      <c r="D29" s="664" t="s">
        <v>28005</v>
      </c>
    </row>
    <row r="30" customFormat="false" ht="15.75" hidden="false" customHeight="false" outlineLevel="0" collapsed="false">
      <c r="A30" s="664" t="s">
        <v>25462</v>
      </c>
      <c r="B30" s="984" t="s">
        <v>31955</v>
      </c>
      <c r="C30" s="664"/>
      <c r="D30" s="664" t="s">
        <v>28008</v>
      </c>
    </row>
    <row r="31" customFormat="false" ht="15.75" hidden="false" customHeight="false" outlineLevel="0" collapsed="false">
      <c r="A31" s="664"/>
      <c r="B31" s="664"/>
      <c r="C31" s="664" t="s">
        <v>25586</v>
      </c>
      <c r="D31" s="664" t="s">
        <v>28010</v>
      </c>
    </row>
    <row r="32" customFormat="false" ht="15.75" hidden="false" customHeight="false" outlineLevel="0" collapsed="false">
      <c r="A32" s="664" t="s">
        <v>25462</v>
      </c>
      <c r="B32" s="697" t="s">
        <v>12405</v>
      </c>
      <c r="C32" s="664" t="s">
        <v>26341</v>
      </c>
      <c r="D32" s="664" t="s">
        <v>28019</v>
      </c>
    </row>
    <row r="33" customFormat="false" ht="15.75" hidden="false" customHeight="false" outlineLevel="0" collapsed="false">
      <c r="A33" s="664" t="s">
        <v>25462</v>
      </c>
      <c r="B33" s="664"/>
      <c r="C33" s="664" t="s">
        <v>26354</v>
      </c>
      <c r="D33" s="664" t="s">
        <v>28023</v>
      </c>
    </row>
    <row r="34" customFormat="false" ht="15.75" hidden="false" customHeight="false" outlineLevel="0" collapsed="false">
      <c r="A34" s="664" t="s">
        <v>25462</v>
      </c>
      <c r="B34" s="1142" t="n">
        <v>0.704861111111111</v>
      </c>
      <c r="C34" s="664" t="s">
        <v>26364</v>
      </c>
      <c r="D34" s="664" t="s">
        <v>28033</v>
      </c>
    </row>
    <row r="35" customFormat="false" ht="15.75" hidden="false" customHeight="false" outlineLevel="0" collapsed="false">
      <c r="A35" s="204" t="n">
        <v>13.11</v>
      </c>
      <c r="B35" s="204" t="s">
        <v>311</v>
      </c>
      <c r="C35" s="204"/>
      <c r="D35" s="18"/>
    </row>
    <row r="36" customFormat="false" ht="15.75" hidden="false" customHeight="false" outlineLevel="0" collapsed="false">
      <c r="A36" s="664" t="s">
        <v>25462</v>
      </c>
      <c r="B36" s="1154" t="s">
        <v>31958</v>
      </c>
      <c r="C36" s="664" t="s">
        <v>25705</v>
      </c>
      <c r="D36" s="664" t="s">
        <v>31959</v>
      </c>
    </row>
    <row r="37" customFormat="false" ht="15.75" hidden="false" customHeight="false" outlineLevel="0" collapsed="false">
      <c r="A37" s="664"/>
      <c r="B37" s="664" t="s">
        <v>19640</v>
      </c>
      <c r="C37" s="664" t="s">
        <v>10514</v>
      </c>
      <c r="D37" s="664" t="s">
        <v>28042</v>
      </c>
    </row>
    <row r="38" customFormat="false" ht="15.75" hidden="false" customHeight="false" outlineLevel="0" collapsed="false">
      <c r="A38" s="664" t="s">
        <v>25462</v>
      </c>
      <c r="B38" s="984" t="s">
        <v>31955</v>
      </c>
      <c r="C38" s="664" t="s">
        <v>25581</v>
      </c>
      <c r="D38" s="664" t="s">
        <v>28056</v>
      </c>
    </row>
    <row r="53" customFormat="false" ht="15.75" hidden="false" customHeight="false" outlineLevel="0" collapsed="false">
      <c r="A53" s="1097" t="n">
        <v>43766</v>
      </c>
      <c r="B53" s="204" t="s">
        <v>27602</v>
      </c>
      <c r="C53" s="204"/>
      <c r="D53" s="18"/>
    </row>
    <row r="54" customFormat="false" ht="15.75" hidden="false" customHeight="false" outlineLevel="0" collapsed="false">
      <c r="A54" s="664" t="s">
        <v>25462</v>
      </c>
      <c r="B54" s="984" t="s">
        <v>19668</v>
      </c>
      <c r="C54" s="664" t="s">
        <v>25726</v>
      </c>
      <c r="D54" s="664" t="s">
        <v>27605</v>
      </c>
    </row>
    <row r="55" customFormat="false" ht="15.75" hidden="false" customHeight="false" outlineLevel="0" collapsed="false">
      <c r="A55" s="664"/>
      <c r="B55" s="664"/>
      <c r="C55" s="664" t="s">
        <v>26332</v>
      </c>
      <c r="D55" s="664" t="s">
        <v>27609</v>
      </c>
    </row>
    <row r="56" customFormat="false" ht="15.75" hidden="false" customHeight="false" outlineLevel="0" collapsed="false">
      <c r="A56" s="664"/>
      <c r="B56" s="664"/>
      <c r="C56" s="664" t="s">
        <v>26341</v>
      </c>
      <c r="D56" s="664" t="s">
        <v>27612</v>
      </c>
    </row>
    <row r="57" customFormat="false" ht="15.75" hidden="false" customHeight="false" outlineLevel="0" collapsed="false">
      <c r="A57" s="664" t="s">
        <v>25462</v>
      </c>
      <c r="B57" s="1142" t="n">
        <v>0.5375</v>
      </c>
      <c r="C57" s="664" t="s">
        <v>26354</v>
      </c>
      <c r="D57" s="664" t="s">
        <v>27620</v>
      </c>
    </row>
    <row r="58" customFormat="false" ht="15.75" hidden="false" customHeight="false" outlineLevel="0" collapsed="false">
      <c r="A58" s="664" t="s">
        <v>25462</v>
      </c>
      <c r="B58" s="984" t="s">
        <v>27621</v>
      </c>
      <c r="C58" s="265"/>
      <c r="D58" s="664" t="s">
        <v>27622</v>
      </c>
    </row>
    <row r="59" customFormat="false" ht="15.75" hidden="false" customHeight="false" outlineLevel="0" collapsed="false">
      <c r="A59" s="664"/>
      <c r="B59" s="984" t="s">
        <v>19668</v>
      </c>
      <c r="C59" s="664"/>
      <c r="D59" s="664" t="s">
        <v>27623</v>
      </c>
    </row>
    <row r="60" customFormat="false" ht="15.75" hidden="false" customHeight="false" outlineLevel="0" collapsed="false">
      <c r="A60" s="664"/>
      <c r="B60" s="984" t="s">
        <v>19668</v>
      </c>
      <c r="C60" s="664" t="s">
        <v>26364</v>
      </c>
      <c r="D60" s="664" t="s">
        <v>27627</v>
      </c>
    </row>
    <row r="61" customFormat="false" ht="15.75" hidden="false" customHeight="false" outlineLevel="0" collapsed="false">
      <c r="A61" s="1097" t="n">
        <v>43767</v>
      </c>
      <c r="B61" s="204" t="s">
        <v>260</v>
      </c>
      <c r="C61" s="204"/>
      <c r="D61" s="18"/>
    </row>
    <row r="62" customFormat="false" ht="15.75" hidden="false" customHeight="false" outlineLevel="0" collapsed="false">
      <c r="A62" s="664" t="s">
        <v>25462</v>
      </c>
      <c r="B62" s="664"/>
      <c r="C62" s="664" t="s">
        <v>25581</v>
      </c>
      <c r="D62" s="664" t="s">
        <v>27631</v>
      </c>
    </row>
    <row r="63" customFormat="false" ht="15.75" hidden="false" customHeight="false" outlineLevel="0" collapsed="false">
      <c r="A63" s="664" t="s">
        <v>25462</v>
      </c>
      <c r="B63" s="1142" t="n">
        <v>0.382638888888889</v>
      </c>
      <c r="C63" s="664" t="s">
        <v>26332</v>
      </c>
      <c r="D63" s="664" t="s">
        <v>27634</v>
      </c>
    </row>
    <row r="64" customFormat="false" ht="15.75" hidden="false" customHeight="false" outlineLevel="0" collapsed="false">
      <c r="A64" s="664" t="s">
        <v>25462</v>
      </c>
      <c r="B64" s="286" t="s">
        <v>12405</v>
      </c>
      <c r="C64" s="664" t="s">
        <v>31960</v>
      </c>
      <c r="D64" s="664" t="s">
        <v>27637</v>
      </c>
    </row>
    <row r="65" customFormat="false" ht="15.75" hidden="false" customHeight="false" outlineLevel="0" collapsed="false">
      <c r="A65" s="664" t="s">
        <v>25462</v>
      </c>
      <c r="B65" s="1142" t="n">
        <v>0.463888888888889</v>
      </c>
      <c r="C65" s="664" t="s">
        <v>26354</v>
      </c>
      <c r="D65" s="664" t="s">
        <v>27642</v>
      </c>
    </row>
    <row r="66" customFormat="false" ht="15.75" hidden="false" customHeight="false" outlineLevel="0" collapsed="false">
      <c r="A66" s="664" t="s">
        <v>27645</v>
      </c>
      <c r="B66" s="1142" t="n">
        <v>0.488194444444444</v>
      </c>
      <c r="C66" s="664" t="s">
        <v>26364</v>
      </c>
      <c r="D66" s="664" t="s">
        <v>27647</v>
      </c>
    </row>
    <row r="67" customFormat="false" ht="15.75" hidden="false" customHeight="false" outlineLevel="0" collapsed="false">
      <c r="A67" s="664"/>
      <c r="B67" s="984" t="s">
        <v>31955</v>
      </c>
      <c r="C67" s="664" t="s">
        <v>27083</v>
      </c>
      <c r="D67" s="664" t="s">
        <v>27655</v>
      </c>
    </row>
    <row r="68" customFormat="false" ht="15.75" hidden="false" customHeight="false" outlineLevel="0" collapsed="false">
      <c r="A68" s="664"/>
      <c r="B68" s="286" t="s">
        <v>12405</v>
      </c>
      <c r="C68" s="664" t="s">
        <v>30114</v>
      </c>
      <c r="D68" s="664" t="s">
        <v>27657</v>
      </c>
    </row>
    <row r="69" customFormat="false" ht="15.75" hidden="false" customHeight="false" outlineLevel="0" collapsed="false">
      <c r="A69" s="664"/>
      <c r="B69" s="984" t="s">
        <v>12405</v>
      </c>
      <c r="C69" s="265"/>
      <c r="D69" s="664" t="s">
        <v>26339</v>
      </c>
    </row>
    <row r="70" customFormat="false" ht="15.75" hidden="false" customHeight="false" outlineLevel="0" collapsed="false">
      <c r="A70" s="664"/>
      <c r="B70" s="664"/>
      <c r="C70" s="664" t="s">
        <v>27022</v>
      </c>
      <c r="D70" s="664" t="s">
        <v>27659</v>
      </c>
    </row>
    <row r="71" customFormat="false" ht="15.75" hidden="false" customHeight="false" outlineLevel="0" collapsed="false">
      <c r="A71" s="664" t="s">
        <v>25462</v>
      </c>
      <c r="B71" s="984" t="s">
        <v>27664</v>
      </c>
      <c r="C71" s="664" t="s">
        <v>27251</v>
      </c>
      <c r="D71" s="664" t="s">
        <v>27662</v>
      </c>
    </row>
    <row r="72" customFormat="false" ht="15.75" hidden="false" customHeight="false" outlineLevel="0" collapsed="false">
      <c r="A72" s="664"/>
      <c r="B72" s="664"/>
      <c r="C72" s="664" t="s">
        <v>27256</v>
      </c>
      <c r="D72" s="665" t="s">
        <v>27665</v>
      </c>
    </row>
    <row r="73" customFormat="false" ht="15.75" hidden="false" customHeight="false" outlineLevel="0" collapsed="false">
      <c r="A73" s="664" t="s">
        <v>25462</v>
      </c>
      <c r="B73" s="286" t="s">
        <v>12405</v>
      </c>
      <c r="C73" s="664" t="s">
        <v>31961</v>
      </c>
      <c r="D73" s="664" t="s">
        <v>27668</v>
      </c>
    </row>
    <row r="74" customFormat="false" ht="15.75" hidden="false" customHeight="false" outlineLevel="0" collapsed="false">
      <c r="A74" s="664" t="s">
        <v>25462</v>
      </c>
      <c r="B74" s="664"/>
      <c r="C74" s="664" t="s">
        <v>27671</v>
      </c>
      <c r="D74" s="664" t="s">
        <v>27672</v>
      </c>
    </row>
    <row r="75" customFormat="false" ht="15.75" hidden="false" customHeight="false" outlineLevel="0" collapsed="false">
      <c r="A75" s="664"/>
      <c r="B75" s="984" t="s">
        <v>31955</v>
      </c>
      <c r="C75" s="664" t="s">
        <v>27674</v>
      </c>
      <c r="D75" s="664" t="s">
        <v>27675</v>
      </c>
    </row>
    <row r="76" customFormat="false" ht="15.75" hidden="false" customHeight="false" outlineLevel="0" collapsed="false">
      <c r="A76" s="664"/>
      <c r="B76" s="984" t="s">
        <v>31955</v>
      </c>
      <c r="C76" s="664" t="s">
        <v>27676</v>
      </c>
      <c r="D76" s="664" t="s">
        <v>27677</v>
      </c>
    </row>
    <row r="77" customFormat="false" ht="15.75" hidden="false" customHeight="false" outlineLevel="0" collapsed="false">
      <c r="A77" s="664"/>
      <c r="B77" s="984" t="s">
        <v>31955</v>
      </c>
      <c r="C77" s="664" t="s">
        <v>27678</v>
      </c>
      <c r="D77" s="664" t="s">
        <v>27679</v>
      </c>
    </row>
    <row r="78" customFormat="false" ht="15.75" hidden="false" customHeight="false" outlineLevel="0" collapsed="false">
      <c r="A78" s="664" t="s">
        <v>27680</v>
      </c>
      <c r="B78" s="286" t="s">
        <v>12405</v>
      </c>
      <c r="C78" s="664" t="s">
        <v>31962</v>
      </c>
      <c r="D78" s="664" t="s">
        <v>27683</v>
      </c>
    </row>
    <row r="79" customFormat="false" ht="15.75" hidden="false" customHeight="false" outlineLevel="0" collapsed="false">
      <c r="A79" s="664"/>
      <c r="B79" s="664"/>
      <c r="C79" s="664" t="s">
        <v>27687</v>
      </c>
      <c r="D79" s="664" t="n">
        <v>89652390303</v>
      </c>
    </row>
    <row r="80" customFormat="false" ht="15.75" hidden="false" customHeight="false" outlineLevel="0" collapsed="false">
      <c r="A80" s="1097" t="n">
        <v>43768</v>
      </c>
      <c r="B80" s="204" t="s">
        <v>311</v>
      </c>
      <c r="C80" s="204"/>
      <c r="D80" s="18"/>
    </row>
    <row r="81" customFormat="false" ht="15.75" hidden="false" customHeight="false" outlineLevel="0" collapsed="false">
      <c r="A81" s="664" t="s">
        <v>25462</v>
      </c>
      <c r="B81" s="1142" t="n">
        <v>0.478472222222222</v>
      </c>
      <c r="C81" s="664" t="s">
        <v>25726</v>
      </c>
      <c r="D81" s="664" t="s">
        <v>27710</v>
      </c>
    </row>
    <row r="82" customFormat="false" ht="15.75" hidden="false" customHeight="false" outlineLevel="0" collapsed="false">
      <c r="A82" s="664" t="s">
        <v>25462</v>
      </c>
      <c r="B82" s="1142" t="n">
        <v>0.502083333333333</v>
      </c>
      <c r="C82" s="664" t="s">
        <v>26332</v>
      </c>
      <c r="D82" s="664" t="s">
        <v>27714</v>
      </c>
    </row>
    <row r="83" customFormat="false" ht="15.75" hidden="false" customHeight="false" outlineLevel="0" collapsed="false">
      <c r="A83" s="664" t="s">
        <v>26548</v>
      </c>
      <c r="B83" s="1142" t="n">
        <v>0.524305555555556</v>
      </c>
      <c r="C83" s="664" t="s">
        <v>26341</v>
      </c>
      <c r="D83" s="664" t="s">
        <v>27722</v>
      </c>
    </row>
    <row r="84" customFormat="false" ht="15.75" hidden="false" customHeight="false" outlineLevel="0" collapsed="false">
      <c r="A84" s="664" t="s">
        <v>25462</v>
      </c>
      <c r="B84" s="664"/>
      <c r="C84" s="664" t="s">
        <v>26354</v>
      </c>
      <c r="D84" s="664" t="s">
        <v>27727</v>
      </c>
    </row>
    <row r="85" customFormat="false" ht="15.75" hidden="false" customHeight="false" outlineLevel="0" collapsed="false">
      <c r="A85" s="664" t="s">
        <v>25462</v>
      </c>
      <c r="B85" s="664"/>
      <c r="C85" s="664" t="s">
        <v>26364</v>
      </c>
      <c r="D85" s="664" t="s">
        <v>27732</v>
      </c>
    </row>
    <row r="86" customFormat="false" ht="15.75" hidden="false" customHeight="false" outlineLevel="0" collapsed="false">
      <c r="A86" s="664"/>
      <c r="B86" s="1142" t="n">
        <v>0.60625</v>
      </c>
      <c r="C86" s="664" t="s">
        <v>27083</v>
      </c>
      <c r="D86" s="664" t="s">
        <v>27735</v>
      </c>
    </row>
    <row r="87" customFormat="false" ht="15.75" hidden="false" customHeight="false" outlineLevel="0" collapsed="false">
      <c r="A87" s="664" t="s">
        <v>25462</v>
      </c>
      <c r="B87" s="1142" t="n">
        <v>0.619444444444444</v>
      </c>
      <c r="C87" s="664" t="s">
        <v>27017</v>
      </c>
      <c r="D87" s="664" t="s">
        <v>27738</v>
      </c>
    </row>
    <row r="88" customFormat="false" ht="15.75" hidden="false" customHeight="false" outlineLevel="0" collapsed="false">
      <c r="A88" s="664" t="s">
        <v>25462</v>
      </c>
      <c r="B88" s="1142" t="n">
        <v>0.695138888888889</v>
      </c>
      <c r="C88" s="664" t="s">
        <v>27022</v>
      </c>
      <c r="D88" s="664" t="s">
        <v>27742</v>
      </c>
    </row>
    <row r="89" customFormat="false" ht="15.75" hidden="false" customHeight="false" outlineLevel="0" collapsed="false">
      <c r="A89" s="664" t="s">
        <v>25462</v>
      </c>
      <c r="B89" s="984" t="s">
        <v>31955</v>
      </c>
      <c r="C89" s="664" t="s">
        <v>27251</v>
      </c>
      <c r="D89" s="664" t="s">
        <v>27744</v>
      </c>
    </row>
    <row r="90" customFormat="false" ht="15.75" hidden="false" customHeight="false" outlineLevel="0" collapsed="false">
      <c r="A90" s="664" t="s">
        <v>25462</v>
      </c>
      <c r="B90" s="664"/>
      <c r="C90" s="664" t="s">
        <v>27256</v>
      </c>
      <c r="D90" s="664" t="s">
        <v>27748</v>
      </c>
    </row>
    <row r="91" customFormat="false" ht="15.75" hidden="false" customHeight="false" outlineLevel="0" collapsed="false">
      <c r="A91" s="1097" t="n">
        <v>43769</v>
      </c>
      <c r="B91" s="204" t="s">
        <v>311</v>
      </c>
      <c r="C91" s="204"/>
      <c r="D91" s="18"/>
    </row>
    <row r="92" customFormat="false" ht="15.75" hidden="false" customHeight="false" outlineLevel="0" collapsed="false">
      <c r="A92" s="664"/>
      <c r="B92" s="984" t="s">
        <v>31955</v>
      </c>
      <c r="C92" s="664" t="s">
        <v>25726</v>
      </c>
      <c r="D92" s="664" t="s">
        <v>27755</v>
      </c>
    </row>
    <row r="93" customFormat="false" ht="15.75" hidden="false" customHeight="false" outlineLevel="0" collapsed="false">
      <c r="A93" s="664"/>
      <c r="B93" s="664" t="s">
        <v>27757</v>
      </c>
      <c r="C93" s="665" t="s">
        <v>26332</v>
      </c>
      <c r="D93" s="664" t="s">
        <v>26339</v>
      </c>
    </row>
    <row r="94" customFormat="false" ht="15.75" hidden="false" customHeight="false" outlineLevel="0" collapsed="false">
      <c r="A94" s="664" t="s">
        <v>25462</v>
      </c>
      <c r="B94" s="1142" t="n">
        <v>0.452083333333333</v>
      </c>
      <c r="C94" s="664" t="s">
        <v>26341</v>
      </c>
      <c r="D94" s="664" t="s">
        <v>27758</v>
      </c>
    </row>
    <row r="95" customFormat="false" ht="15.75" hidden="false" customHeight="false" outlineLevel="0" collapsed="false">
      <c r="A95" s="664" t="s">
        <v>25492</v>
      </c>
      <c r="B95" s="1142" t="n">
        <v>0.4625</v>
      </c>
      <c r="C95" s="664" t="s">
        <v>26354</v>
      </c>
      <c r="D95" s="664" t="s">
        <v>27761</v>
      </c>
    </row>
    <row r="96" customFormat="false" ht="15.75" hidden="false" customHeight="false" outlineLevel="0" collapsed="false">
      <c r="A96" s="265"/>
      <c r="B96" s="984" t="s">
        <v>12405</v>
      </c>
      <c r="C96" s="665" t="s">
        <v>26364</v>
      </c>
      <c r="D96" s="664" t="s">
        <v>27764</v>
      </c>
    </row>
    <row r="97" customFormat="false" ht="15.75" hidden="false" customHeight="false" outlineLevel="0" collapsed="false">
      <c r="A97" s="664" t="s">
        <v>25462</v>
      </c>
      <c r="B97" s="1142" t="n">
        <v>0.488194444444444</v>
      </c>
      <c r="C97" s="664" t="s">
        <v>27083</v>
      </c>
      <c r="D97" s="664" t="s">
        <v>27767</v>
      </c>
    </row>
    <row r="98" customFormat="false" ht="15.75" hidden="false" customHeight="false" outlineLevel="0" collapsed="false">
      <c r="A98" s="664" t="s">
        <v>25462</v>
      </c>
      <c r="B98" s="1142" t="n">
        <v>0.49375</v>
      </c>
      <c r="C98" s="664" t="s">
        <v>30114</v>
      </c>
      <c r="D98" s="664" t="s">
        <v>27771</v>
      </c>
    </row>
    <row r="99" customFormat="false" ht="15.75" hidden="false" customHeight="false" outlineLevel="0" collapsed="false">
      <c r="A99" s="664" t="s">
        <v>25462</v>
      </c>
      <c r="B99" s="1142" t="n">
        <v>0.500694444444444</v>
      </c>
      <c r="C99" s="664" t="s">
        <v>27022</v>
      </c>
      <c r="D99" s="664" t="s">
        <v>27774</v>
      </c>
    </row>
    <row r="100" customFormat="false" ht="15.75" hidden="false" customHeight="false" outlineLevel="0" collapsed="false">
      <c r="A100" s="664" t="s">
        <v>25462</v>
      </c>
      <c r="B100" s="664"/>
      <c r="C100" s="664" t="s">
        <v>31963</v>
      </c>
      <c r="D100" s="664" t="s">
        <v>27780</v>
      </c>
    </row>
    <row r="101" customFormat="false" ht="15.75" hidden="false" customHeight="false" outlineLevel="0" collapsed="false">
      <c r="A101" s="664" t="s">
        <v>25462</v>
      </c>
      <c r="B101" s="664"/>
      <c r="C101" s="664" t="s">
        <v>27256</v>
      </c>
      <c r="D101" s="664" t="s">
        <v>27783</v>
      </c>
    </row>
    <row r="102" customFormat="false" ht="15.75" hidden="false" customHeight="false" outlineLevel="0" collapsed="false">
      <c r="A102" s="664" t="s">
        <v>25462</v>
      </c>
      <c r="B102" s="1142" t="n">
        <v>0.604861111111111</v>
      </c>
      <c r="C102" s="664" t="s">
        <v>27261</v>
      </c>
      <c r="D102" s="664" t="s">
        <v>27787</v>
      </c>
    </row>
    <row r="103" customFormat="false" ht="15.75" hidden="false" customHeight="false" outlineLevel="0" collapsed="false">
      <c r="A103" s="664" t="s">
        <v>25462</v>
      </c>
      <c r="B103" s="1142" t="n">
        <v>0.640277777777778</v>
      </c>
      <c r="C103" s="664" t="s">
        <v>27671</v>
      </c>
      <c r="D103" s="664" t="s">
        <v>27790</v>
      </c>
    </row>
    <row r="104" customFormat="false" ht="15.75" hidden="false" customHeight="false" outlineLevel="0" collapsed="false">
      <c r="A104" s="664" t="s">
        <v>25462</v>
      </c>
      <c r="B104" s="1142" t="n">
        <v>0.680555555555556</v>
      </c>
      <c r="C104" s="664" t="s">
        <v>27674</v>
      </c>
      <c r="D104" s="664" t="s">
        <v>27794</v>
      </c>
    </row>
    <row r="105" customFormat="false" ht="15.75" hidden="false" customHeight="false" outlineLevel="0" collapsed="false">
      <c r="A105" s="664" t="s">
        <v>25462</v>
      </c>
      <c r="B105" s="984" t="s">
        <v>12405</v>
      </c>
      <c r="C105" s="664" t="s">
        <v>31964</v>
      </c>
      <c r="D105" s="664"/>
    </row>
    <row r="106" customFormat="false" ht="15.75" hidden="false" customHeight="false" outlineLevel="0" collapsed="false">
      <c r="A106" s="664" t="s">
        <v>25462</v>
      </c>
      <c r="B106" s="664"/>
      <c r="C106" s="664" t="s">
        <v>31965</v>
      </c>
      <c r="D106" s="664" t="s">
        <v>27803</v>
      </c>
    </row>
    <row r="107" customFormat="false" ht="15.75" hidden="false" customHeight="false" outlineLevel="0" collapsed="false">
      <c r="A107" s="1097" t="n">
        <v>43770</v>
      </c>
      <c r="B107" s="204" t="s">
        <v>394</v>
      </c>
      <c r="C107" s="204"/>
      <c r="D107" s="18"/>
    </row>
    <row r="108" customFormat="false" ht="15.75" hidden="false" customHeight="false" outlineLevel="0" collapsed="false">
      <c r="A108" s="664" t="s">
        <v>25462</v>
      </c>
      <c r="B108" s="984" t="s">
        <v>31966</v>
      </c>
      <c r="C108" s="664" t="s">
        <v>25726</v>
      </c>
      <c r="D108" s="664" t="s">
        <v>27806</v>
      </c>
    </row>
    <row r="109" customFormat="false" ht="15.75" hidden="false" customHeight="false" outlineLevel="0" collapsed="false">
      <c r="A109" s="664"/>
      <c r="B109" s="984" t="s">
        <v>31966</v>
      </c>
      <c r="C109" s="664"/>
      <c r="D109" s="664" t="s">
        <v>27814</v>
      </c>
    </row>
    <row r="110" customFormat="false" ht="15.75" hidden="false" customHeight="false" outlineLevel="0" collapsed="false">
      <c r="A110" s="664" t="s">
        <v>25462</v>
      </c>
      <c r="B110" s="1142" t="n">
        <v>0.445833333333333</v>
      </c>
      <c r="C110" s="664" t="s">
        <v>26332</v>
      </c>
      <c r="D110" s="664" t="s">
        <v>27815</v>
      </c>
    </row>
    <row r="111" customFormat="false" ht="15.75" hidden="false" customHeight="false" outlineLevel="0" collapsed="false">
      <c r="A111" s="664" t="s">
        <v>25462</v>
      </c>
      <c r="B111" s="1142" t="n">
        <v>0.463194444444444</v>
      </c>
      <c r="C111" s="664" t="s">
        <v>26341</v>
      </c>
      <c r="D111" s="664" t="s">
        <v>27818</v>
      </c>
    </row>
    <row r="112" customFormat="false" ht="15.75" hidden="false" customHeight="false" outlineLevel="0" collapsed="false">
      <c r="A112" s="664" t="s">
        <v>25462</v>
      </c>
      <c r="B112" s="1142" t="n">
        <v>0.469444444444444</v>
      </c>
      <c r="C112" s="664" t="s">
        <v>26354</v>
      </c>
      <c r="D112" s="664" t="s">
        <v>27821</v>
      </c>
    </row>
    <row r="113" customFormat="false" ht="15.75" hidden="false" customHeight="false" outlineLevel="0" collapsed="false">
      <c r="A113" s="664" t="s">
        <v>25462</v>
      </c>
      <c r="B113" s="1142" t="n">
        <v>0.60625</v>
      </c>
      <c r="C113" s="664" t="s">
        <v>26364</v>
      </c>
      <c r="D113" s="664" t="s">
        <v>27824</v>
      </c>
    </row>
    <row r="114" customFormat="false" ht="15.75" hidden="false" customHeight="false" outlineLevel="0" collapsed="false">
      <c r="A114" s="664" t="s">
        <v>25462</v>
      </c>
      <c r="B114" s="1142" t="n">
        <v>0.714583333333333</v>
      </c>
      <c r="C114" s="664" t="s">
        <v>27083</v>
      </c>
      <c r="D114" s="664" t="s">
        <v>27827</v>
      </c>
    </row>
    <row r="115" customFormat="false" ht="15.75" hidden="false" customHeight="false" outlineLevel="0" collapsed="false">
      <c r="A115" s="664" t="s">
        <v>25462</v>
      </c>
      <c r="B115" s="664"/>
      <c r="C115" s="664" t="s">
        <v>27017</v>
      </c>
      <c r="D115" s="664" t="s">
        <v>27828</v>
      </c>
    </row>
    <row r="116" customFormat="false" ht="15.75" hidden="false" customHeight="false" outlineLevel="0" collapsed="false">
      <c r="A116" s="1097" t="n">
        <v>43774</v>
      </c>
      <c r="B116" s="204" t="s">
        <v>260</v>
      </c>
      <c r="C116" s="204"/>
      <c r="D116" s="18"/>
    </row>
    <row r="117" customFormat="false" ht="15.75" hidden="false" customHeight="false" outlineLevel="0" collapsed="false">
      <c r="A117" s="664"/>
      <c r="B117" s="664" t="s">
        <v>600</v>
      </c>
      <c r="C117" s="664"/>
      <c r="D117" s="664" t="s">
        <v>27829</v>
      </c>
    </row>
    <row r="118" customFormat="false" ht="15.75" hidden="false" customHeight="false" outlineLevel="0" collapsed="false">
      <c r="A118" s="664" t="s">
        <v>25462</v>
      </c>
      <c r="B118" s="265"/>
      <c r="C118" s="664" t="s">
        <v>25581</v>
      </c>
      <c r="D118" s="664" t="s">
        <v>27845</v>
      </c>
    </row>
    <row r="119" customFormat="false" ht="15.75" hidden="false" customHeight="false" outlineLevel="0" collapsed="false">
      <c r="A119" s="664" t="s">
        <v>25462</v>
      </c>
      <c r="B119" s="664"/>
      <c r="C119" s="664" t="s">
        <v>25586</v>
      </c>
      <c r="D119" s="664" t="s">
        <v>27847</v>
      </c>
    </row>
    <row r="120" customFormat="false" ht="15.75" hidden="false" customHeight="false" outlineLevel="0" collapsed="false">
      <c r="A120" s="664" t="s">
        <v>25462</v>
      </c>
      <c r="B120" s="664"/>
      <c r="C120" s="664" t="s">
        <v>25598</v>
      </c>
      <c r="D120" s="664" t="s">
        <v>27848</v>
      </c>
    </row>
    <row r="121" customFormat="false" ht="15.75" hidden="false" customHeight="false" outlineLevel="0" collapsed="false">
      <c r="A121" s="664" t="s">
        <v>25462</v>
      </c>
      <c r="B121" s="1142" t="n">
        <v>0.538888888888889</v>
      </c>
      <c r="C121" s="664" t="s">
        <v>26354</v>
      </c>
      <c r="D121" s="664" t="s">
        <v>27852</v>
      </c>
    </row>
    <row r="122" customFormat="false" ht="15.75" hidden="false" customHeight="false" outlineLevel="0" collapsed="false">
      <c r="A122" s="664" t="s">
        <v>25462</v>
      </c>
      <c r="B122" s="984" t="s">
        <v>31966</v>
      </c>
      <c r="C122" s="664" t="s">
        <v>26364</v>
      </c>
      <c r="D122" s="664" t="s">
        <v>27860</v>
      </c>
    </row>
    <row r="123" customFormat="false" ht="15.75" hidden="false" customHeight="false" outlineLevel="0" collapsed="false">
      <c r="A123" s="664" t="s">
        <v>19374</v>
      </c>
      <c r="B123" s="664"/>
      <c r="C123" s="664" t="s">
        <v>27083</v>
      </c>
      <c r="D123" s="664" t="s">
        <v>27873</v>
      </c>
    </row>
    <row r="124" customFormat="false" ht="15.75" hidden="false" customHeight="false" outlineLevel="0" collapsed="false">
      <c r="A124" s="265"/>
      <c r="B124" s="265"/>
      <c r="C124" s="664" t="s">
        <v>25619</v>
      </c>
      <c r="D124" s="664" t="s">
        <v>27846</v>
      </c>
    </row>
    <row r="125" customFormat="false" ht="15.75" hidden="false" customHeight="false" outlineLevel="0" collapsed="false">
      <c r="A125" s="664" t="s">
        <v>25462</v>
      </c>
      <c r="B125" s="984" t="s">
        <v>31966</v>
      </c>
      <c r="C125" s="664" t="s">
        <v>25625</v>
      </c>
      <c r="D125" s="664" t="s">
        <v>31967</v>
      </c>
    </row>
    <row r="126" customFormat="false" ht="15.75" hidden="false" customHeight="false" outlineLevel="0" collapsed="false">
      <c r="A126" s="265"/>
      <c r="B126" s="265"/>
      <c r="C126" s="265"/>
      <c r="D126" s="265"/>
    </row>
    <row r="127" customFormat="false" ht="15.75" hidden="false" customHeight="false" outlineLevel="0" collapsed="false">
      <c r="A127" s="265"/>
      <c r="B127" s="265"/>
      <c r="C127" s="265"/>
      <c r="D127" s="265"/>
    </row>
    <row r="128" customFormat="false" ht="15.75" hidden="false" customHeight="false" outlineLevel="0" collapsed="false">
      <c r="A128" s="265"/>
      <c r="B128" s="265"/>
      <c r="C128" s="265"/>
      <c r="D128" s="265"/>
    </row>
    <row r="129" customFormat="false" ht="15.75" hidden="false" customHeight="false" outlineLevel="0" collapsed="false">
      <c r="A129" s="265"/>
      <c r="B129" s="265"/>
      <c r="C129" s="265"/>
      <c r="D129" s="265"/>
    </row>
    <row r="130" customFormat="false" ht="15.75" hidden="false" customHeight="false" outlineLevel="0" collapsed="false">
      <c r="A130" s="265"/>
      <c r="B130" s="265"/>
      <c r="C130" s="265"/>
      <c r="D130" s="265"/>
    </row>
    <row r="131" customFormat="false" ht="15.75" hidden="false" customHeight="false" outlineLevel="0" collapsed="false">
      <c r="A131" s="265"/>
      <c r="B131" s="265"/>
      <c r="C131" s="265"/>
      <c r="D131" s="265"/>
    </row>
    <row r="132" customFormat="false" ht="15.75" hidden="false" customHeight="false" outlineLevel="0" collapsed="false">
      <c r="A132" s="265"/>
      <c r="B132" s="265"/>
      <c r="C132" s="265"/>
      <c r="D132" s="265"/>
    </row>
    <row r="133" customFormat="false" ht="15.75" hidden="false" customHeight="false" outlineLevel="0" collapsed="false">
      <c r="A133" s="265"/>
      <c r="B133" s="265"/>
      <c r="C133" s="265"/>
      <c r="D133" s="265"/>
    </row>
    <row r="134" customFormat="false" ht="15.75" hidden="false" customHeight="false" outlineLevel="0" collapsed="false">
      <c r="A134" s="265"/>
      <c r="B134" s="265"/>
      <c r="C134" s="265"/>
      <c r="D134" s="265"/>
    </row>
    <row r="135" customFormat="false" ht="15.75" hidden="false" customHeight="false" outlineLevel="0" collapsed="false">
      <c r="A135" s="265"/>
      <c r="B135" s="265"/>
      <c r="C135" s="265"/>
      <c r="D135" s="265"/>
    </row>
    <row r="136" customFormat="false" ht="15.75" hidden="false" customHeight="false" outlineLevel="0" collapsed="false">
      <c r="A136" s="265"/>
      <c r="B136" s="265"/>
      <c r="C136" s="265"/>
      <c r="D136" s="265"/>
    </row>
    <row r="137" customFormat="false" ht="15.75" hidden="false" customHeight="false" outlineLevel="0" collapsed="false">
      <c r="A137" s="265"/>
      <c r="B137" s="265"/>
      <c r="C137" s="265"/>
      <c r="D137" s="265"/>
    </row>
    <row r="138" customFormat="false" ht="15.75" hidden="false" customHeight="false" outlineLevel="0" collapsed="false">
      <c r="A138" s="265"/>
      <c r="B138" s="265"/>
      <c r="C138" s="265"/>
      <c r="D138" s="265"/>
    </row>
    <row r="139" customFormat="false" ht="15.75" hidden="false" customHeight="false" outlineLevel="0" collapsed="false">
      <c r="A139" s="265"/>
      <c r="B139" s="265"/>
      <c r="C139" s="265"/>
      <c r="D139" s="265"/>
    </row>
    <row r="140" customFormat="false" ht="15.75" hidden="false" customHeight="false" outlineLevel="0" collapsed="false">
      <c r="A140" s="265"/>
      <c r="B140" s="265"/>
      <c r="C140" s="265"/>
      <c r="D140" s="265"/>
    </row>
    <row r="141" customFormat="false" ht="15.75" hidden="false" customHeight="false" outlineLevel="0" collapsed="false">
      <c r="A141" s="265"/>
      <c r="B141" s="265"/>
      <c r="C141" s="265"/>
      <c r="D141" s="265"/>
    </row>
    <row r="142" customFormat="false" ht="15.75" hidden="false" customHeight="false" outlineLevel="0" collapsed="false">
      <c r="A142" s="265"/>
      <c r="B142" s="265"/>
      <c r="C142" s="265"/>
      <c r="D142" s="265"/>
    </row>
    <row r="143" customFormat="false" ht="15.75" hidden="false" customHeight="false" outlineLevel="0" collapsed="false">
      <c r="A143" s="265"/>
      <c r="B143" s="265"/>
      <c r="C143" s="265"/>
      <c r="D143" s="265"/>
    </row>
    <row r="144" customFormat="false" ht="15.75" hidden="false" customHeight="false" outlineLevel="0" collapsed="false">
      <c r="A144" s="265"/>
      <c r="B144" s="265"/>
      <c r="C144" s="265"/>
      <c r="D144" s="265"/>
    </row>
    <row r="145" customFormat="false" ht="15.75" hidden="false" customHeight="false" outlineLevel="0" collapsed="false">
      <c r="A145" s="265"/>
      <c r="B145" s="265"/>
      <c r="C145" s="265"/>
      <c r="D145" s="265"/>
    </row>
    <row r="146" customFormat="false" ht="15.75" hidden="false" customHeight="false" outlineLevel="0" collapsed="false">
      <c r="A146" s="265"/>
      <c r="B146" s="265"/>
      <c r="C146" s="265"/>
      <c r="D146" s="265"/>
    </row>
    <row r="147" customFormat="false" ht="15.75" hidden="false" customHeight="false" outlineLevel="0" collapsed="false">
      <c r="A147" s="265"/>
      <c r="B147" s="265"/>
      <c r="C147" s="265"/>
      <c r="D147" s="265"/>
    </row>
    <row r="148" customFormat="false" ht="15.75" hidden="false" customHeight="false" outlineLevel="0" collapsed="false">
      <c r="A148" s="265"/>
      <c r="B148" s="265"/>
      <c r="C148" s="265"/>
      <c r="D148" s="265"/>
    </row>
    <row r="149" customFormat="false" ht="15.75" hidden="false" customHeight="false" outlineLevel="0" collapsed="false">
      <c r="A149" s="265"/>
      <c r="B149" s="265"/>
      <c r="C149" s="265"/>
      <c r="D149" s="265"/>
    </row>
    <row r="150" customFormat="false" ht="15.75" hidden="false" customHeight="false" outlineLevel="0" collapsed="false">
      <c r="A150" s="265"/>
      <c r="B150" s="265"/>
      <c r="C150" s="265"/>
      <c r="D150" s="265"/>
    </row>
    <row r="151" customFormat="false" ht="15.75" hidden="false" customHeight="false" outlineLevel="0" collapsed="false">
      <c r="A151" s="265"/>
      <c r="B151" s="265"/>
      <c r="C151" s="265"/>
      <c r="D151" s="265"/>
    </row>
    <row r="152" customFormat="false" ht="15.75" hidden="false" customHeight="false" outlineLevel="0" collapsed="false">
      <c r="A152" s="265"/>
      <c r="B152" s="265"/>
      <c r="C152" s="265"/>
      <c r="D152" s="265"/>
    </row>
    <row r="153" customFormat="false" ht="15.75" hidden="false" customHeight="false" outlineLevel="0" collapsed="false">
      <c r="A153" s="265"/>
      <c r="B153" s="265"/>
      <c r="C153" s="265"/>
      <c r="D153" s="265"/>
    </row>
    <row r="154" customFormat="false" ht="15.75" hidden="false" customHeight="false" outlineLevel="0" collapsed="false">
      <c r="A154" s="265"/>
      <c r="B154" s="265"/>
      <c r="C154" s="265"/>
      <c r="D154" s="265"/>
    </row>
    <row r="155" customFormat="false" ht="15.75" hidden="false" customHeight="false" outlineLevel="0" collapsed="false">
      <c r="A155" s="265"/>
      <c r="B155" s="265"/>
      <c r="C155" s="265"/>
      <c r="D155" s="265"/>
    </row>
    <row r="156" customFormat="false" ht="15.75" hidden="false" customHeight="false" outlineLevel="0" collapsed="false">
      <c r="A156" s="265"/>
      <c r="B156" s="265"/>
      <c r="C156" s="265"/>
      <c r="D156" s="265"/>
    </row>
    <row r="157" customFormat="false" ht="15.75" hidden="false" customHeight="false" outlineLevel="0" collapsed="false">
      <c r="A157" s="265"/>
      <c r="B157" s="265"/>
      <c r="C157" s="265"/>
      <c r="D157" s="265"/>
    </row>
    <row r="158" customFormat="false" ht="15.75" hidden="false" customHeight="false" outlineLevel="0" collapsed="false">
      <c r="A158" s="265"/>
      <c r="B158" s="265"/>
      <c r="C158" s="265"/>
      <c r="D158" s="265"/>
    </row>
    <row r="159" customFormat="false" ht="15.75" hidden="false" customHeight="false" outlineLevel="0" collapsed="false">
      <c r="A159" s="265"/>
      <c r="B159" s="265"/>
      <c r="C159" s="265"/>
      <c r="D159" s="265"/>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235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2020-02-08T23:38:09Z</dcterms:modified>
  <cp:revision>7</cp:revision>
  <dc:subject/>
  <dc:title/>
</cp:coreProperties>
</file>